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nekoy\Downloads\"/>
    </mc:Choice>
  </mc:AlternateContent>
  <xr:revisionPtr revIDLastSave="0" documentId="13_ncr:1_{B5C63BD8-A910-42C6-8916-81D81308C070}" xr6:coauthVersionLast="47" xr6:coauthVersionMax="47" xr10:uidLastSave="{00000000-0000-0000-0000-000000000000}"/>
  <bookViews>
    <workbookView xWindow="-120" yWindow="-120" windowWidth="20730" windowHeight="11040" tabRatio="644" activeTab="1" xr2:uid="{00000000-000D-0000-FFFF-FFFF00000000}"/>
  </bookViews>
  <sheets>
    <sheet name="プロ用男子" sheetId="11" r:id="rId1"/>
    <sheet name="プロ用女子" sheetId="16" r:id="rId2"/>
    <sheet name="sheet01" sheetId="13" r:id="rId3"/>
    <sheet name="sheet03" sheetId="14" r:id="rId4"/>
    <sheet name="使い方" sheetId="17" r:id="rId5"/>
  </sheets>
  <definedNames>
    <definedName name="_xlnm._FilterDatabase" localSheetId="2" hidden="1">sheet01!$A$1:$BA$23</definedName>
    <definedName name="_xlnm._FilterDatabase" localSheetId="3" hidden="1">sheet03!$A$1:$BA$786</definedName>
    <definedName name="_xlnm.Print_Area" localSheetId="1">プロ用女子!$B$2:$N$250</definedName>
    <definedName name="_xlnm.Print_Area" localSheetId="0">プロ用男子!$B$2:$N$200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B402" i="14" l="1"/>
  <c r="BC402" i="14" s="1"/>
  <c r="BD402" i="14"/>
  <c r="BB403" i="14"/>
  <c r="BC403" i="14"/>
  <c r="BD403" i="14"/>
  <c r="BB404" i="14"/>
  <c r="BC404" i="14"/>
  <c r="BD404" i="14"/>
  <c r="BB405" i="14"/>
  <c r="BC405" i="14"/>
  <c r="BD405" i="14"/>
  <c r="BB406" i="14"/>
  <c r="BC406" i="14"/>
  <c r="BD406" i="14"/>
  <c r="BB407" i="14"/>
  <c r="BC407" i="14" s="1"/>
  <c r="BD407" i="14"/>
  <c r="BB408" i="14"/>
  <c r="BC408" i="14" s="1"/>
  <c r="BD408" i="14"/>
  <c r="BB409" i="14"/>
  <c r="BC409" i="14"/>
  <c r="BD409" i="14"/>
  <c r="BB410" i="14"/>
  <c r="BC410" i="14" s="1"/>
  <c r="BD410" i="14"/>
  <c r="BB411" i="14"/>
  <c r="BC411" i="14"/>
  <c r="BD411" i="14"/>
  <c r="BB412" i="14"/>
  <c r="BC412" i="14"/>
  <c r="BD412" i="14"/>
  <c r="BB413" i="14"/>
  <c r="BC413" i="14"/>
  <c r="BD413" i="14"/>
  <c r="BB414" i="14"/>
  <c r="BC414" i="14"/>
  <c r="BD414" i="14"/>
  <c r="BB415" i="14"/>
  <c r="BC415" i="14" s="1"/>
  <c r="BD415" i="14"/>
  <c r="BB416" i="14"/>
  <c r="BC416" i="14" s="1"/>
  <c r="BD416" i="14"/>
  <c r="BB417" i="14"/>
  <c r="BC417" i="14"/>
  <c r="BD417" i="14"/>
  <c r="BB418" i="14"/>
  <c r="BC418" i="14" s="1"/>
  <c r="BD418" i="14"/>
  <c r="BB419" i="14"/>
  <c r="BC419" i="14"/>
  <c r="BD419" i="14"/>
  <c r="BB420" i="14"/>
  <c r="BC420" i="14"/>
  <c r="BD420" i="14"/>
  <c r="BB421" i="14"/>
  <c r="BC421" i="14"/>
  <c r="BD421" i="14"/>
  <c r="BB422" i="14"/>
  <c r="BC422" i="14"/>
  <c r="BD422" i="14"/>
  <c r="BB423" i="14"/>
  <c r="BC423" i="14" s="1"/>
  <c r="BD423" i="14"/>
  <c r="BB424" i="14"/>
  <c r="BC424" i="14" s="1"/>
  <c r="BD424" i="14"/>
  <c r="BB425" i="14"/>
  <c r="BC425" i="14"/>
  <c r="BD425" i="14"/>
  <c r="BB426" i="14"/>
  <c r="BC426" i="14" s="1"/>
  <c r="BD426" i="14"/>
  <c r="BB427" i="14"/>
  <c r="BC427" i="14"/>
  <c r="BD427" i="14"/>
  <c r="BB428" i="14"/>
  <c r="BC428" i="14"/>
  <c r="BD428" i="14"/>
  <c r="BB429" i="14"/>
  <c r="BC429" i="14"/>
  <c r="BD429" i="14"/>
  <c r="BB430" i="14"/>
  <c r="BC430" i="14"/>
  <c r="BD430" i="14"/>
  <c r="BB431" i="14"/>
  <c r="BC431" i="14" s="1"/>
  <c r="BD431" i="14"/>
  <c r="BB432" i="14"/>
  <c r="BC432" i="14" s="1"/>
  <c r="BD432" i="14"/>
  <c r="BB433" i="14"/>
  <c r="BC433" i="14"/>
  <c r="BD433" i="14"/>
  <c r="BB434" i="14"/>
  <c r="BC434" i="14" s="1"/>
  <c r="BD434" i="14"/>
  <c r="BB435" i="14"/>
  <c r="BC435" i="14"/>
  <c r="BD435" i="14"/>
  <c r="BB436" i="14"/>
  <c r="BC436" i="14"/>
  <c r="BD436" i="14"/>
  <c r="BB437" i="14"/>
  <c r="BC437" i="14"/>
  <c r="BD437" i="14"/>
  <c r="BB438" i="14"/>
  <c r="BC438" i="14"/>
  <c r="BD438" i="14"/>
  <c r="BB439" i="14"/>
  <c r="BC439" i="14" s="1"/>
  <c r="BD439" i="14"/>
  <c r="BB440" i="14"/>
  <c r="BC440" i="14" s="1"/>
  <c r="BD440" i="14"/>
  <c r="BB441" i="14"/>
  <c r="BC441" i="14"/>
  <c r="BD441" i="14"/>
  <c r="BB442" i="14"/>
  <c r="BC442" i="14" s="1"/>
  <c r="BD442" i="14"/>
  <c r="BB443" i="14"/>
  <c r="BC443" i="14"/>
  <c r="BD443" i="14"/>
  <c r="BB444" i="14"/>
  <c r="BC444" i="14"/>
  <c r="BD444" i="14"/>
  <c r="BB445" i="14"/>
  <c r="BC445" i="14"/>
  <c r="BD445" i="14"/>
  <c r="BB446" i="14"/>
  <c r="BC446" i="14"/>
  <c r="BD446" i="14"/>
  <c r="BB447" i="14"/>
  <c r="BC447" i="14" s="1"/>
  <c r="BD447" i="14"/>
  <c r="BB448" i="14"/>
  <c r="BC448" i="14" s="1"/>
  <c r="BD448" i="14"/>
  <c r="BB449" i="14"/>
  <c r="BC449" i="14"/>
  <c r="BD449" i="14"/>
  <c r="BB450" i="14"/>
  <c r="BC450" i="14" s="1"/>
  <c r="BD450" i="14"/>
  <c r="BB451" i="14"/>
  <c r="BC451" i="14"/>
  <c r="BD451" i="14"/>
  <c r="BB452" i="14"/>
  <c r="BC452" i="14"/>
  <c r="BD452" i="14"/>
  <c r="BB453" i="14"/>
  <c r="BC453" i="14"/>
  <c r="BD453" i="14"/>
  <c r="BB454" i="14"/>
  <c r="BC454" i="14"/>
  <c r="BD454" i="14"/>
  <c r="BB455" i="14"/>
  <c r="BC455" i="14" s="1"/>
  <c r="BD455" i="14"/>
  <c r="BB456" i="14"/>
  <c r="BC456" i="14" s="1"/>
  <c r="BD456" i="14"/>
  <c r="BB457" i="14"/>
  <c r="BC457" i="14"/>
  <c r="BD457" i="14"/>
  <c r="BB458" i="14"/>
  <c r="BC458" i="14" s="1"/>
  <c r="BD458" i="14"/>
  <c r="BB459" i="14"/>
  <c r="BC459" i="14"/>
  <c r="BD459" i="14"/>
  <c r="BB460" i="14"/>
  <c r="BC460" i="14"/>
  <c r="BD460" i="14"/>
  <c r="BB461" i="14"/>
  <c r="BC461" i="14"/>
  <c r="BD461" i="14"/>
  <c r="BB462" i="14"/>
  <c r="BC462" i="14"/>
  <c r="BD462" i="14"/>
  <c r="BB463" i="14"/>
  <c r="BC463" i="14" s="1"/>
  <c r="BD463" i="14"/>
  <c r="BB464" i="14"/>
  <c r="BC464" i="14" s="1"/>
  <c r="BD464" i="14"/>
  <c r="BB465" i="14"/>
  <c r="BC465" i="14"/>
  <c r="BD465" i="14"/>
  <c r="BB466" i="14"/>
  <c r="BC466" i="14"/>
  <c r="BD466" i="14"/>
  <c r="BB467" i="14"/>
  <c r="BC467" i="14"/>
  <c r="BD467" i="14"/>
  <c r="BB468" i="14"/>
  <c r="BC468" i="14"/>
  <c r="BD468" i="14"/>
  <c r="BB469" i="14"/>
  <c r="BC469" i="14"/>
  <c r="BD469" i="14"/>
  <c r="BB470" i="14"/>
  <c r="BC470" i="14"/>
  <c r="BD470" i="14"/>
  <c r="BB471" i="14"/>
  <c r="BC471" i="14" s="1"/>
  <c r="BD471" i="14"/>
  <c r="BB472" i="14"/>
  <c r="BC472" i="14" s="1"/>
  <c r="BD472" i="14"/>
  <c r="BB473" i="14"/>
  <c r="BC473" i="14"/>
  <c r="BD473" i="14"/>
  <c r="BB474" i="14"/>
  <c r="BC474" i="14"/>
  <c r="BD474" i="14"/>
  <c r="BB475" i="14"/>
  <c r="BC475" i="14"/>
  <c r="BD475" i="14"/>
  <c r="BB476" i="14"/>
  <c r="BC476" i="14"/>
  <c r="BD476" i="14"/>
  <c r="BB477" i="14"/>
  <c r="BC477" i="14"/>
  <c r="BD477" i="14"/>
  <c r="BB478" i="14"/>
  <c r="BC478" i="14"/>
  <c r="BD478" i="14"/>
  <c r="BB479" i="14"/>
  <c r="BC479" i="14" s="1"/>
  <c r="BD479" i="14"/>
  <c r="BB480" i="14"/>
  <c r="BC480" i="14" s="1"/>
  <c r="BD480" i="14"/>
  <c r="BB481" i="14"/>
  <c r="BC481" i="14"/>
  <c r="BD481" i="14"/>
  <c r="BB482" i="14"/>
  <c r="BC482" i="14"/>
  <c r="BD482" i="14"/>
  <c r="BB483" i="14"/>
  <c r="BC483" i="14"/>
  <c r="BD483" i="14"/>
  <c r="BB484" i="14"/>
  <c r="BC484" i="14"/>
  <c r="BD484" i="14"/>
  <c r="BB485" i="14"/>
  <c r="BC485" i="14"/>
  <c r="BD485" i="14"/>
  <c r="BB486" i="14"/>
  <c r="BC486" i="14"/>
  <c r="BD486" i="14"/>
  <c r="BB487" i="14"/>
  <c r="BC487" i="14" s="1"/>
  <c r="BD487" i="14"/>
  <c r="BB488" i="14"/>
  <c r="BC488" i="14" s="1"/>
  <c r="BD488" i="14"/>
  <c r="BB489" i="14"/>
  <c r="BC489" i="14"/>
  <c r="BD489" i="14"/>
  <c r="BB490" i="14"/>
  <c r="BC490" i="14"/>
  <c r="BD490" i="14"/>
  <c r="BB491" i="14"/>
  <c r="BC491" i="14"/>
  <c r="BD491" i="14"/>
  <c r="BB492" i="14"/>
  <c r="BC492" i="14"/>
  <c r="BD492" i="14"/>
  <c r="BB493" i="14"/>
  <c r="BC493" i="14"/>
  <c r="BD493" i="14"/>
  <c r="BB494" i="14"/>
  <c r="BC494" i="14"/>
  <c r="BD494" i="14"/>
  <c r="BB495" i="14"/>
  <c r="BC495" i="14" s="1"/>
  <c r="BD495" i="14"/>
  <c r="BB496" i="14"/>
  <c r="BC496" i="14" s="1"/>
  <c r="BD496" i="14"/>
  <c r="BB497" i="14"/>
  <c r="BC497" i="14"/>
  <c r="BD497" i="14"/>
  <c r="BB498" i="14"/>
  <c r="BC498" i="14"/>
  <c r="BD498" i="14"/>
  <c r="BB499" i="14"/>
  <c r="BC499" i="14"/>
  <c r="BD499" i="14"/>
  <c r="BB500" i="14"/>
  <c r="BC500" i="14"/>
  <c r="BD500" i="14"/>
  <c r="BB501" i="14"/>
  <c r="BC501" i="14"/>
  <c r="BD501" i="14"/>
  <c r="BB502" i="14"/>
  <c r="BC502" i="14"/>
  <c r="BD502" i="14"/>
  <c r="BB503" i="14"/>
  <c r="BC503" i="14" s="1"/>
  <c r="BD503" i="14"/>
  <c r="BB504" i="14"/>
  <c r="BC504" i="14" s="1"/>
  <c r="BD504" i="14"/>
  <c r="BB505" i="14"/>
  <c r="BC505" i="14"/>
  <c r="BD505" i="14"/>
  <c r="BB506" i="14"/>
  <c r="BC506" i="14"/>
  <c r="BD506" i="14"/>
  <c r="BB507" i="14"/>
  <c r="BC507" i="14"/>
  <c r="BD507" i="14"/>
  <c r="BB508" i="14"/>
  <c r="BC508" i="14"/>
  <c r="BD508" i="14"/>
  <c r="BB509" i="14"/>
  <c r="BC509" i="14"/>
  <c r="BD509" i="14"/>
  <c r="BB510" i="14"/>
  <c r="BC510" i="14"/>
  <c r="BD510" i="14"/>
  <c r="BB511" i="14"/>
  <c r="BC511" i="14" s="1"/>
  <c r="BD511" i="14"/>
  <c r="BB512" i="14"/>
  <c r="BC512" i="14" s="1"/>
  <c r="BD512" i="14"/>
  <c r="BB513" i="14"/>
  <c r="BC513" i="14"/>
  <c r="BD513" i="14"/>
  <c r="BB514" i="14"/>
  <c r="BC514" i="14"/>
  <c r="BD514" i="14"/>
  <c r="BB515" i="14"/>
  <c r="BC515" i="14"/>
  <c r="BD515" i="14"/>
  <c r="BB516" i="14"/>
  <c r="BC516" i="14"/>
  <c r="BD516" i="14"/>
  <c r="BB517" i="14"/>
  <c r="BC517" i="14"/>
  <c r="BD517" i="14"/>
  <c r="BB518" i="14"/>
  <c r="BC518" i="14"/>
  <c r="BD518" i="14"/>
  <c r="BB519" i="14"/>
  <c r="BC519" i="14" s="1"/>
  <c r="BD519" i="14"/>
  <c r="BB520" i="14"/>
  <c r="BC520" i="14" s="1"/>
  <c r="BD520" i="14"/>
  <c r="BB521" i="14"/>
  <c r="BC521" i="14"/>
  <c r="BD521" i="14"/>
  <c r="BB522" i="14"/>
  <c r="BC522" i="14"/>
  <c r="BD522" i="14"/>
  <c r="BB523" i="14"/>
  <c r="BC523" i="14"/>
  <c r="BD523" i="14"/>
  <c r="BB524" i="14"/>
  <c r="BC524" i="14"/>
  <c r="BD524" i="14"/>
  <c r="BB525" i="14"/>
  <c r="BC525" i="14"/>
  <c r="BD525" i="14"/>
  <c r="BB526" i="14"/>
  <c r="BC526" i="14"/>
  <c r="BD526" i="14"/>
  <c r="BB527" i="14"/>
  <c r="BC527" i="14" s="1"/>
  <c r="BD527" i="14"/>
  <c r="BB528" i="14"/>
  <c r="BC528" i="14" s="1"/>
  <c r="BD528" i="14"/>
  <c r="BB529" i="14"/>
  <c r="BC529" i="14"/>
  <c r="BD529" i="14"/>
  <c r="BB530" i="14"/>
  <c r="BC530" i="14"/>
  <c r="BD530" i="14"/>
  <c r="BB531" i="14"/>
  <c r="BC531" i="14"/>
  <c r="BD531" i="14"/>
  <c r="BB532" i="14"/>
  <c r="BC532" i="14"/>
  <c r="BD532" i="14"/>
  <c r="BB533" i="14"/>
  <c r="BC533" i="14"/>
  <c r="BD533" i="14"/>
  <c r="BB534" i="14"/>
  <c r="BC534" i="14"/>
  <c r="BD534" i="14"/>
  <c r="BB535" i="14"/>
  <c r="BC535" i="14" s="1"/>
  <c r="BD535" i="14"/>
  <c r="BB536" i="14"/>
  <c r="BC536" i="14" s="1"/>
  <c r="BD536" i="14"/>
  <c r="BB537" i="14"/>
  <c r="BC537" i="14"/>
  <c r="BD537" i="14"/>
  <c r="BB538" i="14"/>
  <c r="BC538" i="14"/>
  <c r="BD538" i="14"/>
  <c r="BB539" i="14"/>
  <c r="BC539" i="14"/>
  <c r="BD539" i="14"/>
  <c r="BB540" i="14"/>
  <c r="BC540" i="14"/>
  <c r="BD540" i="14"/>
  <c r="BB541" i="14"/>
  <c r="BC541" i="14"/>
  <c r="BD541" i="14"/>
  <c r="BB542" i="14"/>
  <c r="BC542" i="14"/>
  <c r="BD542" i="14"/>
  <c r="BB543" i="14"/>
  <c r="BC543" i="14" s="1"/>
  <c r="BD543" i="14"/>
  <c r="BB544" i="14"/>
  <c r="BC544" i="14" s="1"/>
  <c r="BD544" i="14"/>
  <c r="BB545" i="14"/>
  <c r="BC545" i="14"/>
  <c r="BD545" i="14"/>
  <c r="BB546" i="14"/>
  <c r="BC546" i="14"/>
  <c r="BD546" i="14"/>
  <c r="BB547" i="14"/>
  <c r="BC547" i="14"/>
  <c r="BD547" i="14"/>
  <c r="BB548" i="14"/>
  <c r="BC548" i="14"/>
  <c r="BD548" i="14"/>
  <c r="BB549" i="14"/>
  <c r="BC549" i="14"/>
  <c r="BD549" i="14"/>
  <c r="BB550" i="14"/>
  <c r="BC550" i="14"/>
  <c r="BD550" i="14"/>
  <c r="BB551" i="14"/>
  <c r="BC551" i="14" s="1"/>
  <c r="BD551" i="14"/>
  <c r="BB552" i="14"/>
  <c r="BC552" i="14" s="1"/>
  <c r="BD552" i="14"/>
  <c r="BB553" i="14"/>
  <c r="BC553" i="14"/>
  <c r="BD553" i="14"/>
  <c r="BB554" i="14"/>
  <c r="BC554" i="14"/>
  <c r="BD554" i="14"/>
  <c r="BB555" i="14"/>
  <c r="BC555" i="14"/>
  <c r="BD555" i="14"/>
  <c r="BB556" i="14"/>
  <c r="BC556" i="14"/>
  <c r="BD556" i="14"/>
  <c r="BB557" i="14"/>
  <c r="BC557" i="14"/>
  <c r="BD557" i="14"/>
  <c r="BB558" i="14"/>
  <c r="BC558" i="14"/>
  <c r="BD558" i="14"/>
  <c r="BB559" i="14"/>
  <c r="BC559" i="14" s="1"/>
  <c r="BD559" i="14"/>
  <c r="BB560" i="14"/>
  <c r="BC560" i="14" s="1"/>
  <c r="BD560" i="14"/>
  <c r="BB561" i="14"/>
  <c r="BC561" i="14"/>
  <c r="BD561" i="14"/>
  <c r="BB562" i="14"/>
  <c r="BC562" i="14"/>
  <c r="BD562" i="14"/>
  <c r="BB563" i="14"/>
  <c r="BC563" i="14"/>
  <c r="BD563" i="14"/>
  <c r="BB564" i="14"/>
  <c r="BC564" i="14"/>
  <c r="BD564" i="14"/>
  <c r="BB565" i="14"/>
  <c r="BC565" i="14"/>
  <c r="BD565" i="14"/>
  <c r="BB566" i="14"/>
  <c r="BC566" i="14"/>
  <c r="BD566" i="14"/>
  <c r="BB567" i="14"/>
  <c r="BC567" i="14" s="1"/>
  <c r="BD567" i="14"/>
  <c r="BB568" i="14"/>
  <c r="BC568" i="14" s="1"/>
  <c r="BD568" i="14"/>
  <c r="BB569" i="14"/>
  <c r="BC569" i="14"/>
  <c r="BD569" i="14"/>
  <c r="BB570" i="14"/>
  <c r="BC570" i="14"/>
  <c r="BD570" i="14"/>
  <c r="BB571" i="14"/>
  <c r="BC571" i="14"/>
  <c r="BD571" i="14"/>
  <c r="BB572" i="14"/>
  <c r="BC572" i="14"/>
  <c r="BD572" i="14"/>
  <c r="BB573" i="14"/>
  <c r="BC573" i="14"/>
  <c r="BD573" i="14"/>
  <c r="BB574" i="14"/>
  <c r="BC574" i="14"/>
  <c r="BD574" i="14"/>
  <c r="BB575" i="14"/>
  <c r="BC575" i="14" s="1"/>
  <c r="BD575" i="14"/>
  <c r="BB576" i="14"/>
  <c r="BC576" i="14" s="1"/>
  <c r="BD576" i="14"/>
  <c r="BB577" i="14"/>
  <c r="BC577" i="14"/>
  <c r="BD577" i="14"/>
  <c r="BB578" i="14"/>
  <c r="BC578" i="14"/>
  <c r="BD578" i="14"/>
  <c r="BB579" i="14"/>
  <c r="BC579" i="14"/>
  <c r="BD579" i="14"/>
  <c r="BB580" i="14"/>
  <c r="BC580" i="14"/>
  <c r="BD580" i="14"/>
  <c r="BB581" i="14"/>
  <c r="BC581" i="14"/>
  <c r="BD581" i="14"/>
  <c r="BB582" i="14"/>
  <c r="BC582" i="14"/>
  <c r="BD582" i="14"/>
  <c r="BB583" i="14"/>
  <c r="BC583" i="14" s="1"/>
  <c r="BD583" i="14"/>
  <c r="BB584" i="14"/>
  <c r="BC584" i="14" s="1"/>
  <c r="BD584" i="14"/>
  <c r="BB585" i="14"/>
  <c r="BC585" i="14"/>
  <c r="BD585" i="14"/>
  <c r="BB586" i="14"/>
  <c r="BC586" i="14"/>
  <c r="BD586" i="14"/>
  <c r="BB587" i="14"/>
  <c r="BC587" i="14"/>
  <c r="BD587" i="14"/>
  <c r="BB588" i="14"/>
  <c r="BC588" i="14"/>
  <c r="BD588" i="14"/>
  <c r="BB589" i="14"/>
  <c r="BC589" i="14"/>
  <c r="BD589" i="14"/>
  <c r="BB590" i="14"/>
  <c r="BC590" i="14"/>
  <c r="BD590" i="14"/>
  <c r="BB591" i="14"/>
  <c r="BC591" i="14" s="1"/>
  <c r="BD591" i="14"/>
  <c r="BB592" i="14"/>
  <c r="BC592" i="14" s="1"/>
  <c r="BD592" i="14"/>
  <c r="BB593" i="14"/>
  <c r="BC593" i="14"/>
  <c r="BD593" i="14"/>
  <c r="BB594" i="14"/>
  <c r="BC594" i="14"/>
  <c r="BD594" i="14"/>
  <c r="BB595" i="14"/>
  <c r="BC595" i="14"/>
  <c r="BD595" i="14"/>
  <c r="BB596" i="14"/>
  <c r="BC596" i="14"/>
  <c r="BD596" i="14"/>
  <c r="BB597" i="14"/>
  <c r="BC597" i="14"/>
  <c r="BD597" i="14"/>
  <c r="BB598" i="14"/>
  <c r="BC598" i="14"/>
  <c r="BD598" i="14"/>
  <c r="BB599" i="14"/>
  <c r="BC599" i="14" s="1"/>
  <c r="BD599" i="14"/>
  <c r="BB600" i="14"/>
  <c r="BC600" i="14" s="1"/>
  <c r="BD600" i="14"/>
  <c r="BB601" i="14"/>
  <c r="BC601" i="14"/>
  <c r="BD601" i="14"/>
  <c r="BB602" i="14"/>
  <c r="BC602" i="14"/>
  <c r="BD602" i="14"/>
  <c r="BB603" i="14"/>
  <c r="BC603" i="14"/>
  <c r="BD603" i="14"/>
  <c r="BB604" i="14"/>
  <c r="BC604" i="14"/>
  <c r="BD604" i="14"/>
  <c r="BB605" i="14"/>
  <c r="BC605" i="14"/>
  <c r="BD605" i="14"/>
  <c r="BB606" i="14"/>
  <c r="BC606" i="14"/>
  <c r="BD606" i="14"/>
  <c r="BB607" i="14"/>
  <c r="BC607" i="14" s="1"/>
  <c r="BD607" i="14"/>
  <c r="BB608" i="14"/>
  <c r="BC608" i="14" s="1"/>
  <c r="BD608" i="14"/>
  <c r="BB609" i="14"/>
  <c r="BC609" i="14"/>
  <c r="BD609" i="14"/>
  <c r="BB610" i="14"/>
  <c r="BC610" i="14"/>
  <c r="BD610" i="14"/>
  <c r="BB611" i="14"/>
  <c r="BC611" i="14"/>
  <c r="BD611" i="14"/>
  <c r="BB612" i="14"/>
  <c r="BC612" i="14"/>
  <c r="BD612" i="14"/>
  <c r="BB613" i="14"/>
  <c r="BC613" i="14"/>
  <c r="BD613" i="14"/>
  <c r="BB614" i="14"/>
  <c r="BC614" i="14"/>
  <c r="BD614" i="14"/>
  <c r="BB615" i="14"/>
  <c r="BC615" i="14" s="1"/>
  <c r="BD615" i="14"/>
  <c r="BB616" i="14"/>
  <c r="BC616" i="14" s="1"/>
  <c r="BD616" i="14"/>
  <c r="BB617" i="14"/>
  <c r="BC617" i="14"/>
  <c r="BD617" i="14"/>
  <c r="BB618" i="14"/>
  <c r="BC618" i="14"/>
  <c r="BD618" i="14"/>
  <c r="BB619" i="14"/>
  <c r="BC619" i="14"/>
  <c r="BD619" i="14"/>
  <c r="BB620" i="14"/>
  <c r="BC620" i="14"/>
  <c r="BD620" i="14"/>
  <c r="BB621" i="14"/>
  <c r="BC621" i="14"/>
  <c r="BD621" i="14"/>
  <c r="BB622" i="14"/>
  <c r="BC622" i="14"/>
  <c r="BD622" i="14"/>
  <c r="BB623" i="14"/>
  <c r="BC623" i="14" s="1"/>
  <c r="BD623" i="14"/>
  <c r="BB624" i="14"/>
  <c r="BC624" i="14" s="1"/>
  <c r="BD624" i="14"/>
  <c r="BB625" i="14"/>
  <c r="BC625" i="14"/>
  <c r="BD625" i="14"/>
  <c r="BB626" i="14"/>
  <c r="BC626" i="14"/>
  <c r="BD626" i="14"/>
  <c r="BB627" i="14"/>
  <c r="BC627" i="14"/>
  <c r="BD627" i="14"/>
  <c r="BB628" i="14"/>
  <c r="BC628" i="14"/>
  <c r="BD628" i="14"/>
  <c r="BB629" i="14"/>
  <c r="BC629" i="14"/>
  <c r="BD629" i="14"/>
  <c r="BB630" i="14"/>
  <c r="BC630" i="14"/>
  <c r="BD630" i="14"/>
  <c r="BB631" i="14"/>
  <c r="BC631" i="14" s="1"/>
  <c r="BD631" i="14"/>
  <c r="BB632" i="14"/>
  <c r="BC632" i="14" s="1"/>
  <c r="BD632" i="14"/>
  <c r="BB633" i="14"/>
  <c r="BC633" i="14"/>
  <c r="BD633" i="14"/>
  <c r="BB634" i="14"/>
  <c r="BC634" i="14"/>
  <c r="BD634" i="14"/>
  <c r="BB635" i="14"/>
  <c r="BC635" i="14"/>
  <c r="BD635" i="14"/>
  <c r="BB636" i="14"/>
  <c r="BC636" i="14"/>
  <c r="BD636" i="14"/>
  <c r="BB637" i="14"/>
  <c r="BC637" i="14"/>
  <c r="BD637" i="14"/>
  <c r="BB638" i="14"/>
  <c r="BC638" i="14"/>
  <c r="BD638" i="14"/>
  <c r="BB639" i="14"/>
  <c r="BC639" i="14" s="1"/>
  <c r="BD639" i="14"/>
  <c r="BB640" i="14"/>
  <c r="BC640" i="14" s="1"/>
  <c r="BD640" i="14"/>
  <c r="BB641" i="14"/>
  <c r="BC641" i="14"/>
  <c r="BD641" i="14"/>
  <c r="BB642" i="14"/>
  <c r="BC642" i="14"/>
  <c r="BD642" i="14"/>
  <c r="BB643" i="14"/>
  <c r="BC643" i="14"/>
  <c r="BD643" i="14"/>
  <c r="BB644" i="14"/>
  <c r="BC644" i="14"/>
  <c r="BD644" i="14"/>
  <c r="BB645" i="14"/>
  <c r="BC645" i="14"/>
  <c r="BD645" i="14"/>
  <c r="BB646" i="14"/>
  <c r="BC646" i="14"/>
  <c r="BD646" i="14"/>
  <c r="BB647" i="14"/>
  <c r="BC647" i="14" s="1"/>
  <c r="BD647" i="14"/>
  <c r="BB648" i="14"/>
  <c r="BC648" i="14" s="1"/>
  <c r="BD648" i="14"/>
  <c r="BB649" i="14"/>
  <c r="BC649" i="14"/>
  <c r="BD649" i="14"/>
  <c r="BB650" i="14"/>
  <c r="BC650" i="14"/>
  <c r="BD650" i="14"/>
  <c r="BB651" i="14"/>
  <c r="BC651" i="14"/>
  <c r="BD651" i="14"/>
  <c r="BB652" i="14"/>
  <c r="BC652" i="14"/>
  <c r="BD652" i="14"/>
  <c r="BB653" i="14"/>
  <c r="BC653" i="14"/>
  <c r="BD653" i="14"/>
  <c r="BB654" i="14"/>
  <c r="BC654" i="14"/>
  <c r="BD654" i="14"/>
  <c r="BB655" i="14"/>
  <c r="BC655" i="14" s="1"/>
  <c r="BD655" i="14"/>
  <c r="BB656" i="14"/>
  <c r="BC656" i="14" s="1"/>
  <c r="BD656" i="14"/>
  <c r="BB657" i="14"/>
  <c r="BC657" i="14"/>
  <c r="BD657" i="14"/>
  <c r="BB658" i="14"/>
  <c r="BC658" i="14"/>
  <c r="BD658" i="14"/>
  <c r="BB659" i="14"/>
  <c r="BC659" i="14"/>
  <c r="BD659" i="14"/>
  <c r="BB660" i="14"/>
  <c r="BC660" i="14"/>
  <c r="BD660" i="14"/>
  <c r="BB661" i="14"/>
  <c r="BC661" i="14"/>
  <c r="BD661" i="14"/>
  <c r="BB662" i="14"/>
  <c r="BC662" i="14"/>
  <c r="BD662" i="14"/>
  <c r="BB663" i="14"/>
  <c r="BC663" i="14" s="1"/>
  <c r="BD663" i="14"/>
  <c r="BB664" i="14"/>
  <c r="BC664" i="14" s="1"/>
  <c r="BD664" i="14"/>
  <c r="BB665" i="14"/>
  <c r="BC665" i="14"/>
  <c r="BD665" i="14"/>
  <c r="BB666" i="14"/>
  <c r="BC666" i="14"/>
  <c r="BD666" i="14"/>
  <c r="BB667" i="14"/>
  <c r="BC667" i="14"/>
  <c r="BD667" i="14"/>
  <c r="BB668" i="14"/>
  <c r="BC668" i="14"/>
  <c r="BD668" i="14"/>
  <c r="BB669" i="14"/>
  <c r="BC669" i="14"/>
  <c r="BD669" i="14"/>
  <c r="BB670" i="14"/>
  <c r="BC670" i="14"/>
  <c r="BD670" i="14"/>
  <c r="BB671" i="14"/>
  <c r="BC671" i="14" s="1"/>
  <c r="BD671" i="14"/>
  <c r="BB672" i="14"/>
  <c r="BC672" i="14" s="1"/>
  <c r="BD672" i="14"/>
  <c r="BB673" i="14"/>
  <c r="BC673" i="14"/>
  <c r="BD673" i="14"/>
  <c r="BB674" i="14"/>
  <c r="BC674" i="14"/>
  <c r="BD674" i="14"/>
  <c r="BB675" i="14"/>
  <c r="BC675" i="14"/>
  <c r="BD675" i="14"/>
  <c r="BB676" i="14"/>
  <c r="BC676" i="14"/>
  <c r="BD676" i="14"/>
  <c r="BB677" i="14"/>
  <c r="BC677" i="14"/>
  <c r="BD677" i="14"/>
  <c r="BB678" i="14"/>
  <c r="BC678" i="14"/>
  <c r="BD678" i="14"/>
  <c r="BB679" i="14"/>
  <c r="BC679" i="14" s="1"/>
  <c r="BD679" i="14"/>
  <c r="BB680" i="14"/>
  <c r="BC680" i="14" s="1"/>
  <c r="BD680" i="14"/>
  <c r="BB681" i="14"/>
  <c r="BC681" i="14"/>
  <c r="BD681" i="14"/>
  <c r="BB682" i="14"/>
  <c r="BC682" i="14"/>
  <c r="BD682" i="14"/>
  <c r="BB683" i="14"/>
  <c r="BC683" i="14"/>
  <c r="BD683" i="14"/>
  <c r="BB684" i="14"/>
  <c r="BC684" i="14"/>
  <c r="BD684" i="14"/>
  <c r="BB685" i="14"/>
  <c r="BC685" i="14"/>
  <c r="BD685" i="14"/>
  <c r="BB686" i="14"/>
  <c r="BC686" i="14"/>
  <c r="BD686" i="14"/>
  <c r="BB687" i="14"/>
  <c r="BC687" i="14" s="1"/>
  <c r="BD687" i="14"/>
  <c r="BB688" i="14"/>
  <c r="BC688" i="14" s="1"/>
  <c r="BD688" i="14"/>
  <c r="BB689" i="14"/>
  <c r="BC689" i="14"/>
  <c r="BD689" i="14"/>
  <c r="BB690" i="14"/>
  <c r="BC690" i="14"/>
  <c r="BD690" i="14"/>
  <c r="BB691" i="14"/>
  <c r="BC691" i="14"/>
  <c r="BD691" i="14"/>
  <c r="BB692" i="14"/>
  <c r="BC692" i="14"/>
  <c r="BD692" i="14"/>
  <c r="BB693" i="14"/>
  <c r="BC693" i="14"/>
  <c r="BD693" i="14"/>
  <c r="BB694" i="14"/>
  <c r="BC694" i="14"/>
  <c r="BD694" i="14"/>
  <c r="BB695" i="14"/>
  <c r="BC695" i="14" s="1"/>
  <c r="BD695" i="14"/>
  <c r="BB696" i="14"/>
  <c r="BC696" i="14" s="1"/>
  <c r="BD696" i="14"/>
  <c r="BB697" i="14"/>
  <c r="BC697" i="14"/>
  <c r="BD697" i="14"/>
  <c r="BB698" i="14"/>
  <c r="BC698" i="14"/>
  <c r="BD698" i="14"/>
  <c r="BB699" i="14"/>
  <c r="BC699" i="14"/>
  <c r="BD699" i="14"/>
  <c r="BB700" i="14"/>
  <c r="BC700" i="14"/>
  <c r="BD700" i="14"/>
  <c r="BB701" i="14"/>
  <c r="BC701" i="14"/>
  <c r="BD701" i="14"/>
  <c r="BB702" i="14"/>
  <c r="BC702" i="14"/>
  <c r="BD702" i="14"/>
  <c r="BB703" i="14"/>
  <c r="BC703" i="14" s="1"/>
  <c r="BD703" i="14"/>
  <c r="BB704" i="14"/>
  <c r="BC704" i="14" s="1"/>
  <c r="BD704" i="14"/>
  <c r="BB705" i="14"/>
  <c r="BC705" i="14"/>
  <c r="BD705" i="14"/>
  <c r="BB706" i="14"/>
  <c r="BC706" i="14"/>
  <c r="BD706" i="14"/>
  <c r="BB707" i="14"/>
  <c r="BC707" i="14"/>
  <c r="BD707" i="14"/>
  <c r="BB708" i="14"/>
  <c r="BC708" i="14"/>
  <c r="BD708" i="14"/>
  <c r="BB709" i="14"/>
  <c r="BC709" i="14"/>
  <c r="BD709" i="14"/>
  <c r="BB710" i="14"/>
  <c r="BC710" i="14"/>
  <c r="BD710" i="14"/>
  <c r="BB711" i="14"/>
  <c r="BC711" i="14" s="1"/>
  <c r="BD711" i="14"/>
  <c r="BB712" i="14"/>
  <c r="BC712" i="14" s="1"/>
  <c r="BD712" i="14"/>
  <c r="BB713" i="14"/>
  <c r="BC713" i="14"/>
  <c r="BD713" i="14"/>
  <c r="BB714" i="14"/>
  <c r="BC714" i="14"/>
  <c r="BD714" i="14"/>
  <c r="BB715" i="14"/>
  <c r="BC715" i="14"/>
  <c r="BD715" i="14"/>
  <c r="BB716" i="14"/>
  <c r="BC716" i="14"/>
  <c r="BD716" i="14"/>
  <c r="BB717" i="14"/>
  <c r="BC717" i="14"/>
  <c r="BD717" i="14"/>
  <c r="BB718" i="14"/>
  <c r="BC718" i="14"/>
  <c r="BD718" i="14"/>
  <c r="BB719" i="14"/>
  <c r="BC719" i="14" s="1"/>
  <c r="BD719" i="14"/>
  <c r="BB720" i="14"/>
  <c r="BC720" i="14" s="1"/>
  <c r="BD720" i="14"/>
  <c r="BB721" i="14"/>
  <c r="BC721" i="14"/>
  <c r="BD721" i="14"/>
  <c r="BB722" i="14"/>
  <c r="BC722" i="14"/>
  <c r="BD722" i="14"/>
  <c r="BB723" i="14"/>
  <c r="BC723" i="14"/>
  <c r="BD723" i="14"/>
  <c r="BB724" i="14"/>
  <c r="BC724" i="14"/>
  <c r="BD724" i="14"/>
  <c r="BB725" i="14"/>
  <c r="BC725" i="14"/>
  <c r="BD725" i="14"/>
  <c r="BB726" i="14"/>
  <c r="BC726" i="14"/>
  <c r="BD726" i="14"/>
  <c r="BB727" i="14"/>
  <c r="BC727" i="14" s="1"/>
  <c r="BD727" i="14"/>
  <c r="BB728" i="14"/>
  <c r="BC728" i="14" s="1"/>
  <c r="BD728" i="14"/>
  <c r="BB729" i="14"/>
  <c r="BC729" i="14"/>
  <c r="BD729" i="14"/>
  <c r="BB730" i="14"/>
  <c r="BC730" i="14"/>
  <c r="BD730" i="14"/>
  <c r="BB731" i="14"/>
  <c r="BC731" i="14"/>
  <c r="BD731" i="14"/>
  <c r="BB732" i="14"/>
  <c r="BC732" i="14"/>
  <c r="BD732" i="14"/>
  <c r="BB733" i="14"/>
  <c r="BC733" i="14"/>
  <c r="BD733" i="14"/>
  <c r="BB734" i="14"/>
  <c r="BC734" i="14"/>
  <c r="BD734" i="14"/>
  <c r="BB735" i="14"/>
  <c r="BC735" i="14" s="1"/>
  <c r="BD735" i="14"/>
  <c r="BB736" i="14"/>
  <c r="BC736" i="14" s="1"/>
  <c r="BD736" i="14"/>
  <c r="BB737" i="14"/>
  <c r="BC737" i="14"/>
  <c r="BD737" i="14"/>
  <c r="BB738" i="14"/>
  <c r="BC738" i="14"/>
  <c r="BD738" i="14"/>
  <c r="BB739" i="14"/>
  <c r="BC739" i="14"/>
  <c r="BD739" i="14"/>
  <c r="BB740" i="14"/>
  <c r="BC740" i="14"/>
  <c r="BD740" i="14"/>
  <c r="BB741" i="14"/>
  <c r="BC741" i="14"/>
  <c r="BD741" i="14"/>
  <c r="BB742" i="14"/>
  <c r="BC742" i="14"/>
  <c r="BD742" i="14"/>
  <c r="BB743" i="14"/>
  <c r="BC743" i="14" s="1"/>
  <c r="BD743" i="14"/>
  <c r="BB744" i="14"/>
  <c r="BC744" i="14" s="1"/>
  <c r="BD744" i="14"/>
  <c r="BB745" i="14"/>
  <c r="BC745" i="14"/>
  <c r="BD745" i="14"/>
  <c r="BB746" i="14"/>
  <c r="BC746" i="14"/>
  <c r="BD746" i="14"/>
  <c r="BB747" i="14"/>
  <c r="BC747" i="14"/>
  <c r="BD747" i="14"/>
  <c r="BB748" i="14"/>
  <c r="BC748" i="14"/>
  <c r="BD748" i="14"/>
  <c r="BB749" i="14"/>
  <c r="BC749" i="14"/>
  <c r="BD749" i="14"/>
  <c r="BB750" i="14"/>
  <c r="BC750" i="14"/>
  <c r="BD750" i="14"/>
  <c r="BB751" i="14"/>
  <c r="BC751" i="14" s="1"/>
  <c r="BD751" i="14"/>
  <c r="BB752" i="14"/>
  <c r="BC752" i="14" s="1"/>
  <c r="BD752" i="14"/>
  <c r="BB753" i="14"/>
  <c r="BC753" i="14"/>
  <c r="BD753" i="14"/>
  <c r="BB754" i="14"/>
  <c r="BC754" i="14"/>
  <c r="BD754" i="14"/>
  <c r="BB755" i="14"/>
  <c r="BC755" i="14"/>
  <c r="BD755" i="14"/>
  <c r="BB756" i="14"/>
  <c r="BC756" i="14"/>
  <c r="BD756" i="14"/>
  <c r="BB757" i="14"/>
  <c r="BC757" i="14"/>
  <c r="BD757" i="14"/>
  <c r="BB758" i="14"/>
  <c r="BC758" i="14"/>
  <c r="BD758" i="14"/>
  <c r="BB759" i="14"/>
  <c r="BC759" i="14" s="1"/>
  <c r="BD759" i="14"/>
  <c r="BB760" i="14"/>
  <c r="BC760" i="14" s="1"/>
  <c r="BD760" i="14"/>
  <c r="BB761" i="14"/>
  <c r="BC761" i="14"/>
  <c r="BD761" i="14"/>
  <c r="BB762" i="14"/>
  <c r="BC762" i="14"/>
  <c r="BD762" i="14"/>
  <c r="BB763" i="14"/>
  <c r="BC763" i="14"/>
  <c r="BD763" i="14"/>
  <c r="BB764" i="14"/>
  <c r="BC764" i="14"/>
  <c r="BD764" i="14"/>
  <c r="BB765" i="14"/>
  <c r="BC765" i="14"/>
  <c r="BD765" i="14"/>
  <c r="BB766" i="14"/>
  <c r="BC766" i="14"/>
  <c r="BD766" i="14"/>
  <c r="BB767" i="14"/>
  <c r="BC767" i="14" s="1"/>
  <c r="BD767" i="14"/>
  <c r="BB768" i="14"/>
  <c r="BC768" i="14" s="1"/>
  <c r="BD768" i="14"/>
  <c r="BB769" i="14"/>
  <c r="BC769" i="14"/>
  <c r="BD769" i="14"/>
  <c r="BB770" i="14"/>
  <c r="BC770" i="14"/>
  <c r="BD770" i="14"/>
  <c r="BB771" i="14"/>
  <c r="BC771" i="14"/>
  <c r="BD771" i="14"/>
  <c r="BB772" i="14"/>
  <c r="BC772" i="14"/>
  <c r="BD772" i="14"/>
  <c r="BB773" i="14"/>
  <c r="BC773" i="14"/>
  <c r="BD773" i="14"/>
  <c r="BB774" i="14"/>
  <c r="BC774" i="14"/>
  <c r="BD774" i="14"/>
  <c r="BB775" i="14"/>
  <c r="BC775" i="14" s="1"/>
  <c r="BD775" i="14"/>
  <c r="BB776" i="14"/>
  <c r="BC776" i="14" s="1"/>
  <c r="BD776" i="14"/>
  <c r="BB777" i="14"/>
  <c r="BC777" i="14"/>
  <c r="BD777" i="14"/>
  <c r="BB778" i="14"/>
  <c r="BC778" i="14"/>
  <c r="BD778" i="14"/>
  <c r="BB779" i="14"/>
  <c r="BC779" i="14"/>
  <c r="BD779" i="14"/>
  <c r="BB780" i="14"/>
  <c r="BC780" i="14"/>
  <c r="BD780" i="14"/>
  <c r="BB781" i="14"/>
  <c r="BC781" i="14"/>
  <c r="BD781" i="14"/>
  <c r="BB782" i="14"/>
  <c r="BC782" i="14"/>
  <c r="BD782" i="14"/>
  <c r="BB783" i="14"/>
  <c r="BC783" i="14" s="1"/>
  <c r="BD783" i="14"/>
  <c r="BB784" i="14"/>
  <c r="BC784" i="14" s="1"/>
  <c r="BD784" i="14"/>
  <c r="BB785" i="14"/>
  <c r="BC785" i="14"/>
  <c r="BD785" i="14"/>
  <c r="BB786" i="14"/>
  <c r="BC786" i="14"/>
  <c r="BD786" i="14"/>
  <c r="BB787" i="14"/>
  <c r="BC787" i="14"/>
  <c r="BD787" i="14"/>
  <c r="BB788" i="14"/>
  <c r="BC788" i="14"/>
  <c r="BD788" i="14"/>
  <c r="BB789" i="14"/>
  <c r="BC789" i="14"/>
  <c r="BD789" i="14"/>
  <c r="BB790" i="14"/>
  <c r="BC790" i="14"/>
  <c r="BD790" i="14"/>
  <c r="BB791" i="14"/>
  <c r="BC791" i="14" s="1"/>
  <c r="BD791" i="14"/>
  <c r="BB792" i="14"/>
  <c r="BC792" i="14" s="1"/>
  <c r="BD792" i="14"/>
  <c r="BB793" i="14"/>
  <c r="BC793" i="14"/>
  <c r="BD793" i="14"/>
  <c r="BB794" i="14"/>
  <c r="BC794" i="14"/>
  <c r="BD794" i="14"/>
  <c r="BB795" i="14"/>
  <c r="BC795" i="14"/>
  <c r="BD795" i="14"/>
  <c r="BB796" i="14"/>
  <c r="BC796" i="14"/>
  <c r="BD796" i="14"/>
  <c r="BB797" i="14"/>
  <c r="BC797" i="14"/>
  <c r="BD797" i="14"/>
  <c r="BB798" i="14"/>
  <c r="BC798" i="14"/>
  <c r="BD798" i="14"/>
  <c r="BB799" i="14"/>
  <c r="BC799" i="14" s="1"/>
  <c r="BD799" i="14"/>
  <c r="BB800" i="14"/>
  <c r="BC800" i="14" s="1"/>
  <c r="BD800" i="14"/>
  <c r="BB801" i="14"/>
  <c r="BC801" i="14"/>
  <c r="BD801" i="14"/>
  <c r="BB802" i="14"/>
  <c r="BC802" i="14"/>
  <c r="BD802" i="14"/>
  <c r="BB803" i="14"/>
  <c r="BC803" i="14"/>
  <c r="BD803" i="14"/>
  <c r="BB804" i="14"/>
  <c r="BC804" i="14"/>
  <c r="BD804" i="14"/>
  <c r="BB805" i="14"/>
  <c r="BC805" i="14"/>
  <c r="BD805" i="14"/>
  <c r="BB806" i="14"/>
  <c r="BC806" i="14"/>
  <c r="BD806" i="14"/>
  <c r="BB807" i="14"/>
  <c r="BC807" i="14" s="1"/>
  <c r="BD807" i="14"/>
  <c r="BB808" i="14"/>
  <c r="BC808" i="14" s="1"/>
  <c r="BD808" i="14"/>
  <c r="BB809" i="14"/>
  <c r="BC809" i="14"/>
  <c r="BD809" i="14"/>
  <c r="BB810" i="14"/>
  <c r="BC810" i="14"/>
  <c r="BD810" i="14"/>
  <c r="BB811" i="14"/>
  <c r="BC811" i="14"/>
  <c r="BD811" i="14"/>
  <c r="BB812" i="14"/>
  <c r="BC812" i="14"/>
  <c r="BD812" i="14"/>
  <c r="BB813" i="14"/>
  <c r="BC813" i="14"/>
  <c r="BD813" i="14"/>
  <c r="BB814" i="14"/>
  <c r="BC814" i="14"/>
  <c r="BD814" i="14"/>
  <c r="BB815" i="14"/>
  <c r="BC815" i="14" s="1"/>
  <c r="BD815" i="14"/>
  <c r="BB816" i="14"/>
  <c r="BC816" i="14" s="1"/>
  <c r="BD816" i="14"/>
  <c r="BB817" i="14"/>
  <c r="BC817" i="14"/>
  <c r="BD817" i="14"/>
  <c r="BB818" i="14"/>
  <c r="BC818" i="14"/>
  <c r="BD818" i="14"/>
  <c r="BB819" i="14"/>
  <c r="BC819" i="14"/>
  <c r="BD819" i="14"/>
  <c r="BB820" i="14"/>
  <c r="BC820" i="14"/>
  <c r="BD820" i="14"/>
  <c r="BB821" i="14"/>
  <c r="BC821" i="14"/>
  <c r="BD821" i="14"/>
  <c r="BB822" i="14"/>
  <c r="BC822" i="14"/>
  <c r="BD822" i="14"/>
  <c r="BB823" i="14"/>
  <c r="BC823" i="14" s="1"/>
  <c r="BD823" i="14"/>
  <c r="BB824" i="14"/>
  <c r="BC824" i="14" s="1"/>
  <c r="BD824" i="14"/>
  <c r="BB825" i="14"/>
  <c r="BC825" i="14"/>
  <c r="BD825" i="14"/>
  <c r="BB826" i="14"/>
  <c r="BC826" i="14"/>
  <c r="BD826" i="14"/>
  <c r="BB827" i="14"/>
  <c r="BC827" i="14"/>
  <c r="BD827" i="14"/>
  <c r="BB828" i="14"/>
  <c r="BC828" i="14"/>
  <c r="BD828" i="14"/>
  <c r="BB829" i="14"/>
  <c r="BC829" i="14"/>
  <c r="BD829" i="14"/>
  <c r="BB830" i="14"/>
  <c r="BC830" i="14"/>
  <c r="BD830" i="14"/>
  <c r="BB831" i="14"/>
  <c r="BC831" i="14" s="1"/>
  <c r="BD831" i="14"/>
  <c r="BB832" i="14"/>
  <c r="BC832" i="14" s="1"/>
  <c r="BD832" i="14"/>
  <c r="BB833" i="14"/>
  <c r="BC833" i="14"/>
  <c r="BD833" i="14"/>
  <c r="BB834" i="14"/>
  <c r="BC834" i="14"/>
  <c r="BD834" i="14"/>
  <c r="BB835" i="14"/>
  <c r="BC835" i="14"/>
  <c r="BD835" i="14"/>
  <c r="BB836" i="14"/>
  <c r="BC836" i="14"/>
  <c r="BD836" i="14"/>
  <c r="BI206" i="14"/>
  <c r="BI207" i="14"/>
  <c r="BD218" i="14" l="1"/>
  <c r="BD219" i="14"/>
  <c r="BD220" i="14"/>
  <c r="BD188" i="14"/>
  <c r="BD189" i="14"/>
  <c r="BD190" i="14"/>
  <c r="BD191" i="14"/>
  <c r="BD192" i="14"/>
  <c r="BD193" i="14"/>
  <c r="BD194" i="14"/>
  <c r="BD195" i="14"/>
  <c r="BD196" i="14"/>
  <c r="BD197" i="14"/>
  <c r="BD198" i="14"/>
  <c r="BD199" i="14"/>
  <c r="BD200" i="14"/>
  <c r="BD201" i="14"/>
  <c r="BD202" i="14"/>
  <c r="BD203" i="14"/>
  <c r="BB400" i="14"/>
  <c r="BC400" i="14" s="1"/>
  <c r="BD400" i="14"/>
  <c r="BB401" i="14"/>
  <c r="BC401" i="14" s="1"/>
  <c r="BD401" i="14"/>
  <c r="BB382" i="14"/>
  <c r="BC382" i="14" s="1"/>
  <c r="BD382" i="14"/>
  <c r="BB383" i="14"/>
  <c r="BC383" i="14" s="1"/>
  <c r="BD383" i="14"/>
  <c r="BB384" i="14"/>
  <c r="BC384" i="14" s="1"/>
  <c r="BD384" i="14"/>
  <c r="BB385" i="14"/>
  <c r="BC385" i="14" s="1"/>
  <c r="BD385" i="14"/>
  <c r="BB386" i="14"/>
  <c r="BC386" i="14" s="1"/>
  <c r="BD386" i="14"/>
  <c r="BB387" i="14"/>
  <c r="BC387" i="14" s="1"/>
  <c r="BD387" i="14"/>
  <c r="BB388" i="14"/>
  <c r="BC388" i="14" s="1"/>
  <c r="BD388" i="14"/>
  <c r="BB389" i="14"/>
  <c r="BC389" i="14" s="1"/>
  <c r="BD389" i="14"/>
  <c r="BB390" i="14"/>
  <c r="BC390" i="14" s="1"/>
  <c r="BD390" i="14"/>
  <c r="BB391" i="14"/>
  <c r="BC391" i="14" s="1"/>
  <c r="BD391" i="14"/>
  <c r="BB392" i="14"/>
  <c r="BC392" i="14" s="1"/>
  <c r="BD392" i="14"/>
  <c r="BB393" i="14"/>
  <c r="BC393" i="14" s="1"/>
  <c r="BD393" i="14"/>
  <c r="BB394" i="14"/>
  <c r="BC394" i="14" s="1"/>
  <c r="BD394" i="14"/>
  <c r="BB395" i="14"/>
  <c r="BC395" i="14" s="1"/>
  <c r="BD395" i="14"/>
  <c r="BB396" i="14"/>
  <c r="BC396" i="14" s="1"/>
  <c r="BD396" i="14"/>
  <c r="BB397" i="14"/>
  <c r="BC397" i="14" s="1"/>
  <c r="BD397" i="14"/>
  <c r="BB398" i="14"/>
  <c r="BC398" i="14" s="1"/>
  <c r="BD398" i="14"/>
  <c r="BB399" i="14"/>
  <c r="BC399" i="14" s="1"/>
  <c r="BD399" i="14"/>
  <c r="BB3" i="14"/>
  <c r="BB4" i="14"/>
  <c r="BB5" i="14"/>
  <c r="BB6" i="14"/>
  <c r="BB7" i="14"/>
  <c r="BB8" i="14"/>
  <c r="BB9" i="14"/>
  <c r="BB10" i="14"/>
  <c r="BB11" i="14"/>
  <c r="BB12" i="14"/>
  <c r="BB13" i="14"/>
  <c r="BB14" i="14"/>
  <c r="BB15" i="14"/>
  <c r="BB16" i="14"/>
  <c r="BB17" i="14"/>
  <c r="BB18" i="14"/>
  <c r="BB19" i="14"/>
  <c r="BB20" i="14"/>
  <c r="BB21" i="14"/>
  <c r="BB22" i="14"/>
  <c r="BB23" i="14"/>
  <c r="BB24" i="14"/>
  <c r="BB25" i="14"/>
  <c r="BB26" i="14"/>
  <c r="BB27" i="14"/>
  <c r="BB28" i="14"/>
  <c r="BB29" i="14"/>
  <c r="BB30" i="14"/>
  <c r="BB31" i="14"/>
  <c r="BB32" i="14"/>
  <c r="BB33" i="14"/>
  <c r="BB34" i="14"/>
  <c r="BB35" i="14"/>
  <c r="BB36" i="14"/>
  <c r="BB37" i="14"/>
  <c r="BB38" i="14"/>
  <c r="BB39" i="14"/>
  <c r="BB40" i="14"/>
  <c r="BB41" i="14"/>
  <c r="BB42" i="14"/>
  <c r="BB43" i="14"/>
  <c r="BB44" i="14"/>
  <c r="BB45" i="14"/>
  <c r="BB46" i="14"/>
  <c r="BB47" i="14"/>
  <c r="BB48" i="14"/>
  <c r="BB49" i="14"/>
  <c r="BB50" i="14"/>
  <c r="BB51" i="14"/>
  <c r="BB52" i="14"/>
  <c r="BB53" i="14"/>
  <c r="BB54" i="14"/>
  <c r="BB55" i="14"/>
  <c r="BB56" i="14"/>
  <c r="BB57" i="14"/>
  <c r="BB58" i="14"/>
  <c r="BB59" i="14"/>
  <c r="BB60" i="14"/>
  <c r="BB61" i="14"/>
  <c r="BB62" i="14"/>
  <c r="BB63" i="14"/>
  <c r="BB64" i="14"/>
  <c r="BB65" i="14"/>
  <c r="BB66" i="14"/>
  <c r="BB67" i="14"/>
  <c r="BB68" i="14"/>
  <c r="BB69" i="14"/>
  <c r="BB70" i="14"/>
  <c r="BB71" i="14"/>
  <c r="BB72" i="14"/>
  <c r="BB73" i="14"/>
  <c r="BB74" i="14"/>
  <c r="BB75" i="14"/>
  <c r="BB76" i="14"/>
  <c r="BB77" i="14"/>
  <c r="BB78" i="14"/>
  <c r="BB79" i="14"/>
  <c r="BB80" i="14"/>
  <c r="BB81" i="14"/>
  <c r="BB82" i="14"/>
  <c r="BB83" i="14"/>
  <c r="BB84" i="14"/>
  <c r="BB85" i="14"/>
  <c r="BB86" i="14"/>
  <c r="BB87" i="14"/>
  <c r="BB88" i="14"/>
  <c r="BB89" i="14"/>
  <c r="BB90" i="14"/>
  <c r="BB91" i="14"/>
  <c r="BB92" i="14"/>
  <c r="BB93" i="14"/>
  <c r="BB94" i="14"/>
  <c r="BB95" i="14"/>
  <c r="BB96" i="14"/>
  <c r="BB97" i="14"/>
  <c r="BB98" i="14"/>
  <c r="BB99" i="14"/>
  <c r="BB100" i="14"/>
  <c r="BB101" i="14"/>
  <c r="BB102" i="14"/>
  <c r="BB103" i="14"/>
  <c r="BB104" i="14"/>
  <c r="BB105" i="14"/>
  <c r="BB106" i="14"/>
  <c r="BB107" i="14"/>
  <c r="BB108" i="14"/>
  <c r="BB109" i="14"/>
  <c r="BB110" i="14"/>
  <c r="BB111" i="14"/>
  <c r="BB112" i="14"/>
  <c r="BB113" i="14"/>
  <c r="BB114" i="14"/>
  <c r="BB115" i="14"/>
  <c r="BB116" i="14"/>
  <c r="BB117" i="14"/>
  <c r="BB118" i="14"/>
  <c r="BB119" i="14"/>
  <c r="BB120" i="14"/>
  <c r="BB121" i="14"/>
  <c r="BB122" i="14"/>
  <c r="BB123" i="14"/>
  <c r="BB124" i="14"/>
  <c r="BB125" i="14"/>
  <c r="BB126" i="14"/>
  <c r="BB127" i="14"/>
  <c r="BB128" i="14"/>
  <c r="BB129" i="14"/>
  <c r="BB130" i="14"/>
  <c r="BB131" i="14"/>
  <c r="BB132" i="14"/>
  <c r="BB133" i="14"/>
  <c r="BB134" i="14"/>
  <c r="BB135" i="14"/>
  <c r="BB136" i="14"/>
  <c r="BB137" i="14"/>
  <c r="BB138" i="14"/>
  <c r="BB139" i="14"/>
  <c r="BB140" i="14"/>
  <c r="BB141" i="14"/>
  <c r="BB142" i="14"/>
  <c r="BB143" i="14"/>
  <c r="BB144" i="14"/>
  <c r="BB145" i="14"/>
  <c r="BB146" i="14"/>
  <c r="BB147" i="14"/>
  <c r="BB148" i="14"/>
  <c r="BB149" i="14"/>
  <c r="BB150" i="14"/>
  <c r="BB151" i="14"/>
  <c r="BB152" i="14"/>
  <c r="BB153" i="14"/>
  <c r="BB154" i="14"/>
  <c r="BB155" i="14"/>
  <c r="BB156" i="14"/>
  <c r="BB157" i="14"/>
  <c r="BB158" i="14"/>
  <c r="BB159" i="14"/>
  <c r="BB160" i="14"/>
  <c r="BB161" i="14"/>
  <c r="BB162" i="14"/>
  <c r="BB163" i="14"/>
  <c r="BB164" i="14"/>
  <c r="BB165" i="14"/>
  <c r="BB166" i="14"/>
  <c r="BB167" i="14"/>
  <c r="BB168" i="14"/>
  <c r="BB169" i="14"/>
  <c r="BB170" i="14"/>
  <c r="BB171" i="14"/>
  <c r="BB172" i="14"/>
  <c r="BB173" i="14"/>
  <c r="BB174" i="14"/>
  <c r="BB175" i="14"/>
  <c r="BB176" i="14"/>
  <c r="BB177" i="14"/>
  <c r="BB178" i="14"/>
  <c r="BB179" i="14"/>
  <c r="BB180" i="14"/>
  <c r="BB181" i="14"/>
  <c r="BB182" i="14"/>
  <c r="BB183" i="14"/>
  <c r="BB184" i="14"/>
  <c r="BB185" i="14"/>
  <c r="BB186" i="14"/>
  <c r="BB187" i="14"/>
  <c r="BB188" i="14"/>
  <c r="BB189" i="14"/>
  <c r="BB190" i="14"/>
  <c r="BB191" i="14"/>
  <c r="BB192" i="14"/>
  <c r="BB193" i="14"/>
  <c r="BB194" i="14"/>
  <c r="BB195" i="14"/>
  <c r="BB196" i="14"/>
  <c r="BB197" i="14"/>
  <c r="BB198" i="14"/>
  <c r="BB199" i="14"/>
  <c r="BB200" i="14"/>
  <c r="BB201" i="14"/>
  <c r="BB202" i="14"/>
  <c r="BB203" i="14"/>
  <c r="BB204" i="14"/>
  <c r="BB205" i="14"/>
  <c r="BB206" i="14"/>
  <c r="BB207" i="14"/>
  <c r="BB208" i="14"/>
  <c r="BB209" i="14"/>
  <c r="BB210" i="14"/>
  <c r="BB211" i="14"/>
  <c r="BB212" i="14"/>
  <c r="BB213" i="14"/>
  <c r="BB214" i="14"/>
  <c r="BB215" i="14"/>
  <c r="BB216" i="14"/>
  <c r="BB217" i="14"/>
  <c r="BB218" i="14"/>
  <c r="BB219" i="14"/>
  <c r="BB220" i="14"/>
  <c r="BB221" i="14"/>
  <c r="BB222" i="14"/>
  <c r="BB223" i="14"/>
  <c r="BB224" i="14"/>
  <c r="BB225" i="14"/>
  <c r="BB226" i="14"/>
  <c r="BB227" i="14"/>
  <c r="BB228" i="14"/>
  <c r="BB229" i="14"/>
  <c r="BB230" i="14"/>
  <c r="BB231" i="14"/>
  <c r="BB232" i="14"/>
  <c r="BB233" i="14"/>
  <c r="BB234" i="14"/>
  <c r="BB235" i="14"/>
  <c r="BB236" i="14"/>
  <c r="BB237" i="14"/>
  <c r="BB238" i="14"/>
  <c r="BB239" i="14"/>
  <c r="BB240" i="14"/>
  <c r="BB241" i="14"/>
  <c r="BB242" i="14"/>
  <c r="BB243" i="14"/>
  <c r="BB244" i="14"/>
  <c r="BB245" i="14"/>
  <c r="BB246" i="14"/>
  <c r="BB247" i="14"/>
  <c r="BB248" i="14"/>
  <c r="BB249" i="14"/>
  <c r="BB250" i="14"/>
  <c r="BB251" i="14"/>
  <c r="BB252" i="14"/>
  <c r="BB253" i="14"/>
  <c r="BB254" i="14"/>
  <c r="BB255" i="14"/>
  <c r="BB256" i="14"/>
  <c r="BB257" i="14"/>
  <c r="BB258" i="14"/>
  <c r="BB259" i="14"/>
  <c r="BB260" i="14"/>
  <c r="BB261" i="14"/>
  <c r="BB262" i="14"/>
  <c r="BB263" i="14"/>
  <c r="BB264" i="14"/>
  <c r="BB265" i="14"/>
  <c r="BB266" i="14"/>
  <c r="BB267" i="14"/>
  <c r="BB268" i="14"/>
  <c r="BB269" i="14"/>
  <c r="BB270" i="14"/>
  <c r="BB271" i="14"/>
  <c r="BB272" i="14"/>
  <c r="BB273" i="14"/>
  <c r="BB274" i="14"/>
  <c r="BB275" i="14"/>
  <c r="BB276" i="14"/>
  <c r="BB277" i="14"/>
  <c r="BB278" i="14"/>
  <c r="BB279" i="14"/>
  <c r="BB280" i="14"/>
  <c r="BB281" i="14"/>
  <c r="BB282" i="14"/>
  <c r="BB283" i="14"/>
  <c r="BB284" i="14"/>
  <c r="BB285" i="14"/>
  <c r="BB286" i="14"/>
  <c r="BB287" i="14"/>
  <c r="BB288" i="14"/>
  <c r="BB289" i="14"/>
  <c r="BB290" i="14"/>
  <c r="BB291" i="14"/>
  <c r="BB292" i="14"/>
  <c r="BB293" i="14"/>
  <c r="BB294" i="14"/>
  <c r="BB295" i="14"/>
  <c r="BB296" i="14"/>
  <c r="BB297" i="14"/>
  <c r="BB298" i="14"/>
  <c r="BB299" i="14"/>
  <c r="BB300" i="14"/>
  <c r="BB301" i="14"/>
  <c r="BB302" i="14"/>
  <c r="BB303" i="14"/>
  <c r="BB304" i="14"/>
  <c r="BB305" i="14"/>
  <c r="BB306" i="14"/>
  <c r="BB307" i="14"/>
  <c r="BB308" i="14"/>
  <c r="BB309" i="14"/>
  <c r="BB310" i="14"/>
  <c r="BB311" i="14"/>
  <c r="BB312" i="14"/>
  <c r="BB313" i="14"/>
  <c r="BB314" i="14"/>
  <c r="BB315" i="14"/>
  <c r="BB316" i="14"/>
  <c r="BB317" i="14"/>
  <c r="BB318" i="14"/>
  <c r="BB319" i="14"/>
  <c r="BB320" i="14"/>
  <c r="BB321" i="14"/>
  <c r="BB322" i="14"/>
  <c r="BB323" i="14"/>
  <c r="BB324" i="14"/>
  <c r="BB325" i="14"/>
  <c r="BB326" i="14"/>
  <c r="BB327" i="14"/>
  <c r="BB328" i="14"/>
  <c r="BB329" i="14"/>
  <c r="BB330" i="14"/>
  <c r="BB331" i="14"/>
  <c r="BB332" i="14"/>
  <c r="BB333" i="14"/>
  <c r="BB334" i="14"/>
  <c r="BB335" i="14"/>
  <c r="BB336" i="14"/>
  <c r="BB337" i="14"/>
  <c r="BB338" i="14"/>
  <c r="BB339" i="14"/>
  <c r="BB340" i="14"/>
  <c r="BB341" i="14"/>
  <c r="BB342" i="14"/>
  <c r="BB343" i="14"/>
  <c r="BB344" i="14"/>
  <c r="BB345" i="14"/>
  <c r="BB346" i="14"/>
  <c r="BB347" i="14"/>
  <c r="BB348" i="14"/>
  <c r="BB349" i="14"/>
  <c r="BB350" i="14"/>
  <c r="BB351" i="14"/>
  <c r="BB352" i="14"/>
  <c r="BB353" i="14"/>
  <c r="BB354" i="14"/>
  <c r="BB355" i="14"/>
  <c r="BB356" i="14"/>
  <c r="BB357" i="14"/>
  <c r="BB358" i="14"/>
  <c r="BB359" i="14"/>
  <c r="BB360" i="14"/>
  <c r="BB361" i="14"/>
  <c r="BB362" i="14"/>
  <c r="BB363" i="14"/>
  <c r="BB364" i="14"/>
  <c r="BB365" i="14"/>
  <c r="BB366" i="14"/>
  <c r="BB367" i="14"/>
  <c r="BB368" i="14"/>
  <c r="BB369" i="14"/>
  <c r="BB370" i="14"/>
  <c r="BB371" i="14"/>
  <c r="BB372" i="14"/>
  <c r="BB373" i="14"/>
  <c r="BB374" i="14"/>
  <c r="BB375" i="14"/>
  <c r="BB376" i="14"/>
  <c r="BB377" i="14"/>
  <c r="BC377" i="14" s="1"/>
  <c r="BB378" i="14"/>
  <c r="BC378" i="14" s="1"/>
  <c r="BB379" i="14"/>
  <c r="BC379" i="14" s="1"/>
  <c r="BB380" i="14"/>
  <c r="BC380" i="14" s="1"/>
  <c r="BB381" i="14"/>
  <c r="BB2" i="14"/>
  <c r="BY32" i="14" l="1"/>
  <c r="BZ32" i="14"/>
  <c r="CA32" i="14"/>
  <c r="CB32" i="14"/>
  <c r="CC32" i="14"/>
  <c r="CD32" i="14"/>
  <c r="CE32" i="14"/>
  <c r="CF32" i="14"/>
  <c r="CG32" i="14"/>
  <c r="CH32" i="14"/>
  <c r="CI32" i="14"/>
  <c r="CJ32" i="14"/>
  <c r="CK32" i="14"/>
  <c r="CL32" i="14"/>
  <c r="CM32" i="14"/>
  <c r="CN32" i="14"/>
  <c r="CO32" i="14"/>
  <c r="CP32" i="14"/>
  <c r="CQ32" i="14"/>
  <c r="CR32" i="14"/>
  <c r="BY33" i="14"/>
  <c r="BZ33" i="14"/>
  <c r="CA33" i="14"/>
  <c r="CB33" i="14"/>
  <c r="CC33" i="14"/>
  <c r="CD33" i="14"/>
  <c r="CE33" i="14"/>
  <c r="CF33" i="14"/>
  <c r="CG33" i="14"/>
  <c r="CH33" i="14"/>
  <c r="CI33" i="14"/>
  <c r="CJ33" i="14"/>
  <c r="CK33" i="14"/>
  <c r="CL33" i="14"/>
  <c r="CM33" i="14"/>
  <c r="CN33" i="14"/>
  <c r="CO33" i="14"/>
  <c r="CP33" i="14"/>
  <c r="CQ33" i="14"/>
  <c r="CR33" i="14"/>
  <c r="BY34" i="14"/>
  <c r="BZ34" i="14"/>
  <c r="CA34" i="14"/>
  <c r="CB34" i="14"/>
  <c r="CC34" i="14"/>
  <c r="CD34" i="14"/>
  <c r="CE34" i="14"/>
  <c r="CF34" i="14"/>
  <c r="CG34" i="14"/>
  <c r="CH34" i="14"/>
  <c r="CI34" i="14"/>
  <c r="CJ34" i="14"/>
  <c r="CK34" i="14"/>
  <c r="CL34" i="14"/>
  <c r="CM34" i="14"/>
  <c r="CN34" i="14"/>
  <c r="CO34" i="14"/>
  <c r="CP34" i="14"/>
  <c r="CQ34" i="14"/>
  <c r="CR34" i="14"/>
  <c r="BY55" i="14"/>
  <c r="BZ55" i="14"/>
  <c r="CA55" i="14"/>
  <c r="CB55" i="14"/>
  <c r="CC55" i="14"/>
  <c r="CD55" i="14"/>
  <c r="CE55" i="14"/>
  <c r="CF55" i="14"/>
  <c r="CG55" i="14"/>
  <c r="CH55" i="14"/>
  <c r="CI55" i="14"/>
  <c r="CJ55" i="14"/>
  <c r="CK55" i="14"/>
  <c r="CL55" i="14"/>
  <c r="CM55" i="14"/>
  <c r="CN55" i="14"/>
  <c r="CO55" i="14"/>
  <c r="CP55" i="14"/>
  <c r="CQ55" i="14"/>
  <c r="CR55" i="14"/>
  <c r="BY56" i="14"/>
  <c r="BZ56" i="14"/>
  <c r="CA56" i="14"/>
  <c r="CB56" i="14"/>
  <c r="CC56" i="14"/>
  <c r="CD56" i="14"/>
  <c r="CE56" i="14"/>
  <c r="CF56" i="14"/>
  <c r="CG56" i="14"/>
  <c r="CH56" i="14"/>
  <c r="CI56" i="14"/>
  <c r="CJ56" i="14"/>
  <c r="CK56" i="14"/>
  <c r="CL56" i="14"/>
  <c r="CM56" i="14"/>
  <c r="CN56" i="14"/>
  <c r="CO56" i="14"/>
  <c r="CP56" i="14"/>
  <c r="CQ56" i="14"/>
  <c r="CR56" i="14"/>
  <c r="BY57" i="14"/>
  <c r="BZ57" i="14"/>
  <c r="CA57" i="14"/>
  <c r="CB57" i="14"/>
  <c r="CC57" i="14"/>
  <c r="CD57" i="14"/>
  <c r="CE57" i="14"/>
  <c r="CF57" i="14"/>
  <c r="CG57" i="14"/>
  <c r="CH57" i="14"/>
  <c r="CI57" i="14"/>
  <c r="CJ57" i="14"/>
  <c r="CK57" i="14"/>
  <c r="CL57" i="14"/>
  <c r="CM57" i="14"/>
  <c r="CN57" i="14"/>
  <c r="CO57" i="14"/>
  <c r="CP57" i="14"/>
  <c r="CQ57" i="14"/>
  <c r="CR57" i="14"/>
  <c r="BY87" i="14"/>
  <c r="BZ87" i="14"/>
  <c r="CA87" i="14"/>
  <c r="CB87" i="14"/>
  <c r="CC87" i="14"/>
  <c r="CD87" i="14"/>
  <c r="CE87" i="14"/>
  <c r="CF87" i="14"/>
  <c r="CG87" i="14"/>
  <c r="CH87" i="14"/>
  <c r="CI87" i="14"/>
  <c r="CJ87" i="14"/>
  <c r="CK87" i="14"/>
  <c r="CL87" i="14"/>
  <c r="CM87" i="14"/>
  <c r="CN87" i="14"/>
  <c r="CO87" i="14"/>
  <c r="CP87" i="14"/>
  <c r="CQ87" i="14"/>
  <c r="CR87" i="14"/>
  <c r="BY88" i="14"/>
  <c r="BZ88" i="14"/>
  <c r="CA88" i="14"/>
  <c r="CB88" i="14"/>
  <c r="CC88" i="14"/>
  <c r="CD88" i="14"/>
  <c r="CE88" i="14"/>
  <c r="CF88" i="14"/>
  <c r="CG88" i="14"/>
  <c r="CH88" i="14"/>
  <c r="CI88" i="14"/>
  <c r="CJ88" i="14"/>
  <c r="CK88" i="14"/>
  <c r="CL88" i="14"/>
  <c r="CM88" i="14"/>
  <c r="CN88" i="14"/>
  <c r="CO88" i="14"/>
  <c r="CP88" i="14"/>
  <c r="CQ88" i="14"/>
  <c r="CR88" i="14"/>
  <c r="BY89" i="14"/>
  <c r="BZ89" i="14"/>
  <c r="CA89" i="14"/>
  <c r="CB89" i="14"/>
  <c r="CC89" i="14"/>
  <c r="CD89" i="14"/>
  <c r="CE89" i="14"/>
  <c r="CF89" i="14"/>
  <c r="CG89" i="14"/>
  <c r="CH89" i="14"/>
  <c r="CI89" i="14"/>
  <c r="CJ89" i="14"/>
  <c r="CK89" i="14"/>
  <c r="CL89" i="14"/>
  <c r="CM89" i="14"/>
  <c r="CN89" i="14"/>
  <c r="CO89" i="14"/>
  <c r="CP89" i="14"/>
  <c r="CQ89" i="14"/>
  <c r="CR89" i="14"/>
  <c r="BY90" i="14"/>
  <c r="BZ90" i="14"/>
  <c r="CA90" i="14"/>
  <c r="CB90" i="14"/>
  <c r="CC90" i="14"/>
  <c r="CD90" i="14"/>
  <c r="CE90" i="14"/>
  <c r="CF90" i="14"/>
  <c r="CG90" i="14"/>
  <c r="CH90" i="14"/>
  <c r="CI90" i="14"/>
  <c r="CJ90" i="14"/>
  <c r="CK90" i="14"/>
  <c r="CL90" i="14"/>
  <c r="CM90" i="14"/>
  <c r="CN90" i="14"/>
  <c r="CO90" i="14"/>
  <c r="CP90" i="14"/>
  <c r="CQ90" i="14"/>
  <c r="CR90" i="14"/>
  <c r="BY91" i="14"/>
  <c r="BZ91" i="14"/>
  <c r="CA91" i="14"/>
  <c r="CB91" i="14"/>
  <c r="CC91" i="14"/>
  <c r="CD91" i="14"/>
  <c r="CE91" i="14"/>
  <c r="CF91" i="14"/>
  <c r="CG91" i="14"/>
  <c r="CH91" i="14"/>
  <c r="CI91" i="14"/>
  <c r="CJ91" i="14"/>
  <c r="CK91" i="14"/>
  <c r="CL91" i="14"/>
  <c r="CM91" i="14"/>
  <c r="CN91" i="14"/>
  <c r="CO91" i="14"/>
  <c r="CP91" i="14"/>
  <c r="CQ91" i="14"/>
  <c r="CR91" i="14"/>
  <c r="BY92" i="14"/>
  <c r="BZ92" i="14"/>
  <c r="CA92" i="14"/>
  <c r="CB92" i="14"/>
  <c r="CC92" i="14"/>
  <c r="CD92" i="14"/>
  <c r="CE92" i="14"/>
  <c r="CF92" i="14"/>
  <c r="CG92" i="14"/>
  <c r="CH92" i="14"/>
  <c r="CI92" i="14"/>
  <c r="CJ92" i="14"/>
  <c r="CK92" i="14"/>
  <c r="CL92" i="14"/>
  <c r="CM92" i="14"/>
  <c r="CN92" i="14"/>
  <c r="CO92" i="14"/>
  <c r="CP92" i="14"/>
  <c r="CQ92" i="14"/>
  <c r="CR92" i="14"/>
  <c r="BY93" i="14"/>
  <c r="BZ93" i="14"/>
  <c r="CA93" i="14"/>
  <c r="CB93" i="14"/>
  <c r="CC93" i="14"/>
  <c r="CD93" i="14"/>
  <c r="CE93" i="14"/>
  <c r="CF93" i="14"/>
  <c r="CG93" i="14"/>
  <c r="CH93" i="14"/>
  <c r="CI93" i="14"/>
  <c r="CJ93" i="14"/>
  <c r="CK93" i="14"/>
  <c r="CL93" i="14"/>
  <c r="CM93" i="14"/>
  <c r="CN93" i="14"/>
  <c r="CO93" i="14"/>
  <c r="CP93" i="14"/>
  <c r="CQ93" i="14"/>
  <c r="CR93" i="14"/>
  <c r="BY94" i="14"/>
  <c r="BZ94" i="14"/>
  <c r="CA94" i="14"/>
  <c r="CB94" i="14"/>
  <c r="CC94" i="14"/>
  <c r="CD94" i="14"/>
  <c r="CE94" i="14"/>
  <c r="CF94" i="14"/>
  <c r="CG94" i="14"/>
  <c r="CH94" i="14"/>
  <c r="CI94" i="14"/>
  <c r="CJ94" i="14"/>
  <c r="CK94" i="14"/>
  <c r="CL94" i="14"/>
  <c r="CM94" i="14"/>
  <c r="CN94" i="14"/>
  <c r="CO94" i="14"/>
  <c r="CP94" i="14"/>
  <c r="CQ94" i="14"/>
  <c r="CR94" i="14"/>
  <c r="BY95" i="14"/>
  <c r="BZ95" i="14"/>
  <c r="CA95" i="14"/>
  <c r="CB95" i="14"/>
  <c r="CC95" i="14"/>
  <c r="CD95" i="14"/>
  <c r="CE95" i="14"/>
  <c r="CF95" i="14"/>
  <c r="CG95" i="14"/>
  <c r="CH95" i="14"/>
  <c r="CI95" i="14"/>
  <c r="CJ95" i="14"/>
  <c r="CK95" i="14"/>
  <c r="CL95" i="14"/>
  <c r="CM95" i="14"/>
  <c r="CN95" i="14"/>
  <c r="CO95" i="14"/>
  <c r="CP95" i="14"/>
  <c r="CQ95" i="14"/>
  <c r="CR95" i="14"/>
  <c r="BY96" i="14"/>
  <c r="BZ96" i="14"/>
  <c r="CA96" i="14"/>
  <c r="CB96" i="14"/>
  <c r="CC96" i="14"/>
  <c r="CD96" i="14"/>
  <c r="CE96" i="14"/>
  <c r="CF96" i="14"/>
  <c r="CG96" i="14"/>
  <c r="CH96" i="14"/>
  <c r="CI96" i="14"/>
  <c r="CJ96" i="14"/>
  <c r="CK96" i="14"/>
  <c r="CL96" i="14"/>
  <c r="CM96" i="14"/>
  <c r="CN96" i="14"/>
  <c r="CO96" i="14"/>
  <c r="CP96" i="14"/>
  <c r="CQ96" i="14"/>
  <c r="CR96" i="14"/>
  <c r="BY97" i="14"/>
  <c r="BZ97" i="14"/>
  <c r="CA97" i="14"/>
  <c r="CB97" i="14"/>
  <c r="CC97" i="14"/>
  <c r="CD97" i="14"/>
  <c r="CE97" i="14"/>
  <c r="CF97" i="14"/>
  <c r="CG97" i="14"/>
  <c r="CH97" i="14"/>
  <c r="CI97" i="14"/>
  <c r="CJ97" i="14"/>
  <c r="CK97" i="14"/>
  <c r="CL97" i="14"/>
  <c r="CM97" i="14"/>
  <c r="CN97" i="14"/>
  <c r="CO97" i="14"/>
  <c r="CP97" i="14"/>
  <c r="CQ97" i="14"/>
  <c r="CR97" i="14"/>
  <c r="BY98" i="14"/>
  <c r="BZ98" i="14"/>
  <c r="CA98" i="14"/>
  <c r="CB98" i="14"/>
  <c r="CC98" i="14"/>
  <c r="CD98" i="14"/>
  <c r="CE98" i="14"/>
  <c r="CF98" i="14"/>
  <c r="CG98" i="14"/>
  <c r="CH98" i="14"/>
  <c r="CI98" i="14"/>
  <c r="CJ98" i="14"/>
  <c r="CK98" i="14"/>
  <c r="CL98" i="14"/>
  <c r="CM98" i="14"/>
  <c r="CN98" i="14"/>
  <c r="CO98" i="14"/>
  <c r="CP98" i="14"/>
  <c r="CQ98" i="14"/>
  <c r="CR98" i="14"/>
  <c r="BY99" i="14"/>
  <c r="BZ99" i="14"/>
  <c r="CA99" i="14"/>
  <c r="CB99" i="14"/>
  <c r="CC99" i="14"/>
  <c r="CD99" i="14"/>
  <c r="CE99" i="14"/>
  <c r="CF99" i="14"/>
  <c r="CG99" i="14"/>
  <c r="CH99" i="14"/>
  <c r="CI99" i="14"/>
  <c r="CJ99" i="14"/>
  <c r="CK99" i="14"/>
  <c r="CL99" i="14"/>
  <c r="CM99" i="14"/>
  <c r="CN99" i="14"/>
  <c r="CO99" i="14"/>
  <c r="CP99" i="14"/>
  <c r="CQ99" i="14"/>
  <c r="CR99" i="14"/>
  <c r="BY100" i="14"/>
  <c r="BZ100" i="14"/>
  <c r="CA100" i="14"/>
  <c r="CB100" i="14"/>
  <c r="CC100" i="14"/>
  <c r="CD100" i="14"/>
  <c r="CE100" i="14"/>
  <c r="CF100" i="14"/>
  <c r="CG100" i="14"/>
  <c r="CH100" i="14"/>
  <c r="CI100" i="14"/>
  <c r="CJ100" i="14"/>
  <c r="CK100" i="14"/>
  <c r="CL100" i="14"/>
  <c r="CM100" i="14"/>
  <c r="CN100" i="14"/>
  <c r="CO100" i="14"/>
  <c r="CP100" i="14"/>
  <c r="CQ100" i="14"/>
  <c r="CR100" i="14"/>
  <c r="BY101" i="14"/>
  <c r="BZ101" i="14"/>
  <c r="CA101" i="14"/>
  <c r="CB101" i="14"/>
  <c r="CC101" i="14"/>
  <c r="CD101" i="14"/>
  <c r="CE101" i="14"/>
  <c r="CF101" i="14"/>
  <c r="CG101" i="14"/>
  <c r="CH101" i="14"/>
  <c r="CI101" i="14"/>
  <c r="CJ101" i="14"/>
  <c r="CK101" i="14"/>
  <c r="CL101" i="14"/>
  <c r="CM101" i="14"/>
  <c r="CN101" i="14"/>
  <c r="CO101" i="14"/>
  <c r="CP101" i="14"/>
  <c r="CQ101" i="14"/>
  <c r="CR101" i="14"/>
  <c r="BY102" i="14"/>
  <c r="BZ102" i="14"/>
  <c r="CA102" i="14"/>
  <c r="CB102" i="14"/>
  <c r="CC102" i="14"/>
  <c r="CD102" i="14"/>
  <c r="CE102" i="14"/>
  <c r="CF102" i="14"/>
  <c r="CG102" i="14"/>
  <c r="CH102" i="14"/>
  <c r="CI102" i="14"/>
  <c r="CJ102" i="14"/>
  <c r="CK102" i="14"/>
  <c r="CL102" i="14"/>
  <c r="CM102" i="14"/>
  <c r="CN102" i="14"/>
  <c r="CO102" i="14"/>
  <c r="CP102" i="14"/>
  <c r="CQ102" i="14"/>
  <c r="CR102" i="14"/>
  <c r="BY103" i="14"/>
  <c r="BZ103" i="14"/>
  <c r="CA103" i="14"/>
  <c r="CB103" i="14"/>
  <c r="CC103" i="14"/>
  <c r="CD103" i="14"/>
  <c r="CE103" i="14"/>
  <c r="CF103" i="14"/>
  <c r="CG103" i="14"/>
  <c r="CH103" i="14"/>
  <c r="CI103" i="14"/>
  <c r="CJ103" i="14"/>
  <c r="CK103" i="14"/>
  <c r="CL103" i="14"/>
  <c r="CM103" i="14"/>
  <c r="CN103" i="14"/>
  <c r="CO103" i="14"/>
  <c r="CP103" i="14"/>
  <c r="CQ103" i="14"/>
  <c r="CR103" i="14"/>
  <c r="BY104" i="14"/>
  <c r="BZ104" i="14"/>
  <c r="CA104" i="14"/>
  <c r="CB104" i="14"/>
  <c r="CC104" i="14"/>
  <c r="CD104" i="14"/>
  <c r="CE104" i="14"/>
  <c r="CF104" i="14"/>
  <c r="CG104" i="14"/>
  <c r="CH104" i="14"/>
  <c r="CI104" i="14"/>
  <c r="CJ104" i="14"/>
  <c r="CK104" i="14"/>
  <c r="CL104" i="14"/>
  <c r="CM104" i="14"/>
  <c r="CN104" i="14"/>
  <c r="CO104" i="14"/>
  <c r="CP104" i="14"/>
  <c r="CQ104" i="14"/>
  <c r="CR104" i="14"/>
  <c r="BY105" i="14"/>
  <c r="BZ105" i="14"/>
  <c r="CA105" i="14"/>
  <c r="CB105" i="14"/>
  <c r="CC105" i="14"/>
  <c r="CD105" i="14"/>
  <c r="CE105" i="14"/>
  <c r="CF105" i="14"/>
  <c r="CG105" i="14"/>
  <c r="CH105" i="14"/>
  <c r="CI105" i="14"/>
  <c r="CJ105" i="14"/>
  <c r="CK105" i="14"/>
  <c r="CL105" i="14"/>
  <c r="CM105" i="14"/>
  <c r="CN105" i="14"/>
  <c r="CO105" i="14"/>
  <c r="CP105" i="14"/>
  <c r="CQ105" i="14"/>
  <c r="CR105" i="14"/>
  <c r="BY106" i="14"/>
  <c r="BZ106" i="14"/>
  <c r="CA106" i="14"/>
  <c r="CB106" i="14"/>
  <c r="CC106" i="14"/>
  <c r="CD106" i="14"/>
  <c r="CE106" i="14"/>
  <c r="CF106" i="14"/>
  <c r="CG106" i="14"/>
  <c r="CH106" i="14"/>
  <c r="CI106" i="14"/>
  <c r="CJ106" i="14"/>
  <c r="CK106" i="14"/>
  <c r="CL106" i="14"/>
  <c r="CM106" i="14"/>
  <c r="CN106" i="14"/>
  <c r="CO106" i="14"/>
  <c r="CP106" i="14"/>
  <c r="CQ106" i="14"/>
  <c r="CR106" i="14"/>
  <c r="BY107" i="14"/>
  <c r="BZ107" i="14"/>
  <c r="CA107" i="14"/>
  <c r="CB107" i="14"/>
  <c r="CC107" i="14"/>
  <c r="CD107" i="14"/>
  <c r="CE107" i="14"/>
  <c r="CF107" i="14"/>
  <c r="CG107" i="14"/>
  <c r="CH107" i="14"/>
  <c r="CI107" i="14"/>
  <c r="CJ107" i="14"/>
  <c r="CK107" i="14"/>
  <c r="CL107" i="14"/>
  <c r="CM107" i="14"/>
  <c r="CN107" i="14"/>
  <c r="CO107" i="14"/>
  <c r="CP107" i="14"/>
  <c r="CQ107" i="14"/>
  <c r="CR107" i="14"/>
  <c r="BY108" i="14"/>
  <c r="BZ108" i="14"/>
  <c r="CA108" i="14"/>
  <c r="CB108" i="14"/>
  <c r="CC108" i="14"/>
  <c r="CD108" i="14"/>
  <c r="CE108" i="14"/>
  <c r="CF108" i="14"/>
  <c r="CG108" i="14"/>
  <c r="CH108" i="14"/>
  <c r="CI108" i="14"/>
  <c r="CJ108" i="14"/>
  <c r="CK108" i="14"/>
  <c r="CL108" i="14"/>
  <c r="CM108" i="14"/>
  <c r="CN108" i="14"/>
  <c r="CO108" i="14"/>
  <c r="CP108" i="14"/>
  <c r="CQ108" i="14"/>
  <c r="CR108" i="14"/>
  <c r="BY125" i="14"/>
  <c r="BZ125" i="14"/>
  <c r="CA125" i="14"/>
  <c r="CB125" i="14"/>
  <c r="CC125" i="14"/>
  <c r="CD125" i="14"/>
  <c r="CE125" i="14"/>
  <c r="CF125" i="14"/>
  <c r="CG125" i="14"/>
  <c r="CH125" i="14"/>
  <c r="CI125" i="14"/>
  <c r="CJ125" i="14"/>
  <c r="CK125" i="14"/>
  <c r="CL125" i="14"/>
  <c r="CM125" i="14"/>
  <c r="CN125" i="14"/>
  <c r="CO125" i="14"/>
  <c r="CP125" i="14"/>
  <c r="CQ125" i="14"/>
  <c r="CR125" i="14"/>
  <c r="BY126" i="14"/>
  <c r="BZ126" i="14"/>
  <c r="CA126" i="14"/>
  <c r="CB126" i="14"/>
  <c r="CC126" i="14"/>
  <c r="CD126" i="14"/>
  <c r="CE126" i="14"/>
  <c r="CF126" i="14"/>
  <c r="CG126" i="14"/>
  <c r="CH126" i="14"/>
  <c r="CI126" i="14"/>
  <c r="CJ126" i="14"/>
  <c r="CK126" i="14"/>
  <c r="CL126" i="14"/>
  <c r="CM126" i="14"/>
  <c r="CN126" i="14"/>
  <c r="CO126" i="14"/>
  <c r="CP126" i="14"/>
  <c r="CQ126" i="14"/>
  <c r="CR126" i="14"/>
  <c r="BY127" i="14"/>
  <c r="BZ127" i="14"/>
  <c r="CA127" i="14"/>
  <c r="CB127" i="14"/>
  <c r="CC127" i="14"/>
  <c r="CD127" i="14"/>
  <c r="CE127" i="14"/>
  <c r="CF127" i="14"/>
  <c r="CG127" i="14"/>
  <c r="CH127" i="14"/>
  <c r="CI127" i="14"/>
  <c r="CJ127" i="14"/>
  <c r="CK127" i="14"/>
  <c r="CL127" i="14"/>
  <c r="CM127" i="14"/>
  <c r="CN127" i="14"/>
  <c r="CO127" i="14"/>
  <c r="CP127" i="14"/>
  <c r="CQ127" i="14"/>
  <c r="CR127" i="14"/>
  <c r="BY128" i="14"/>
  <c r="BZ128" i="14"/>
  <c r="CA128" i="14"/>
  <c r="CB128" i="14"/>
  <c r="CC128" i="14"/>
  <c r="CD128" i="14"/>
  <c r="CE128" i="14"/>
  <c r="CF128" i="14"/>
  <c r="CG128" i="14"/>
  <c r="CH128" i="14"/>
  <c r="CI128" i="14"/>
  <c r="CJ128" i="14"/>
  <c r="CK128" i="14"/>
  <c r="CL128" i="14"/>
  <c r="CM128" i="14"/>
  <c r="CN128" i="14"/>
  <c r="CO128" i="14"/>
  <c r="CP128" i="14"/>
  <c r="CQ128" i="14"/>
  <c r="CR128" i="14"/>
  <c r="BY129" i="14"/>
  <c r="BZ129" i="14"/>
  <c r="CA129" i="14"/>
  <c r="CB129" i="14"/>
  <c r="CC129" i="14"/>
  <c r="CD129" i="14"/>
  <c r="CE129" i="14"/>
  <c r="CF129" i="14"/>
  <c r="CG129" i="14"/>
  <c r="CH129" i="14"/>
  <c r="CI129" i="14"/>
  <c r="CJ129" i="14"/>
  <c r="CK129" i="14"/>
  <c r="CL129" i="14"/>
  <c r="CM129" i="14"/>
  <c r="CN129" i="14"/>
  <c r="CO129" i="14"/>
  <c r="CP129" i="14"/>
  <c r="CQ129" i="14"/>
  <c r="CR129" i="14"/>
  <c r="BY130" i="14"/>
  <c r="BZ130" i="14"/>
  <c r="CA130" i="14"/>
  <c r="CB130" i="14"/>
  <c r="CC130" i="14"/>
  <c r="CD130" i="14"/>
  <c r="CE130" i="14"/>
  <c r="CF130" i="14"/>
  <c r="CG130" i="14"/>
  <c r="CH130" i="14"/>
  <c r="CI130" i="14"/>
  <c r="CJ130" i="14"/>
  <c r="CK130" i="14"/>
  <c r="CL130" i="14"/>
  <c r="CM130" i="14"/>
  <c r="CN130" i="14"/>
  <c r="CO130" i="14"/>
  <c r="CP130" i="14"/>
  <c r="CQ130" i="14"/>
  <c r="CR130" i="14"/>
  <c r="BY131" i="14"/>
  <c r="BZ131" i="14"/>
  <c r="CA131" i="14"/>
  <c r="CB131" i="14"/>
  <c r="CC131" i="14"/>
  <c r="CD131" i="14"/>
  <c r="CE131" i="14"/>
  <c r="CF131" i="14"/>
  <c r="CG131" i="14"/>
  <c r="CH131" i="14"/>
  <c r="CI131" i="14"/>
  <c r="CJ131" i="14"/>
  <c r="CK131" i="14"/>
  <c r="CL131" i="14"/>
  <c r="CM131" i="14"/>
  <c r="CN131" i="14"/>
  <c r="CO131" i="14"/>
  <c r="CP131" i="14"/>
  <c r="CQ131" i="14"/>
  <c r="CR131" i="14"/>
  <c r="BY132" i="14"/>
  <c r="BZ132" i="14"/>
  <c r="CA132" i="14"/>
  <c r="CB132" i="14"/>
  <c r="CC132" i="14"/>
  <c r="CD132" i="14"/>
  <c r="CE132" i="14"/>
  <c r="CF132" i="14"/>
  <c r="CG132" i="14"/>
  <c r="CH132" i="14"/>
  <c r="CI132" i="14"/>
  <c r="CJ132" i="14"/>
  <c r="CK132" i="14"/>
  <c r="CL132" i="14"/>
  <c r="CM132" i="14"/>
  <c r="CN132" i="14"/>
  <c r="CO132" i="14"/>
  <c r="CP132" i="14"/>
  <c r="CQ132" i="14"/>
  <c r="CR132" i="14"/>
  <c r="BY133" i="14"/>
  <c r="BZ133" i="14"/>
  <c r="CA133" i="14"/>
  <c r="CB133" i="14"/>
  <c r="CC133" i="14"/>
  <c r="CD133" i="14"/>
  <c r="CE133" i="14"/>
  <c r="CF133" i="14"/>
  <c r="CG133" i="14"/>
  <c r="CH133" i="14"/>
  <c r="CI133" i="14"/>
  <c r="CJ133" i="14"/>
  <c r="CK133" i="14"/>
  <c r="CL133" i="14"/>
  <c r="CM133" i="14"/>
  <c r="CN133" i="14"/>
  <c r="CO133" i="14"/>
  <c r="CP133" i="14"/>
  <c r="CQ133" i="14"/>
  <c r="CR133" i="14"/>
  <c r="BY134" i="14"/>
  <c r="BZ134" i="14"/>
  <c r="CA134" i="14"/>
  <c r="CB134" i="14"/>
  <c r="CC134" i="14"/>
  <c r="CD134" i="14"/>
  <c r="CE134" i="14"/>
  <c r="CF134" i="14"/>
  <c r="CG134" i="14"/>
  <c r="CH134" i="14"/>
  <c r="CI134" i="14"/>
  <c r="CJ134" i="14"/>
  <c r="CK134" i="14"/>
  <c r="CL134" i="14"/>
  <c r="CM134" i="14"/>
  <c r="CN134" i="14"/>
  <c r="CO134" i="14"/>
  <c r="CP134" i="14"/>
  <c r="CQ134" i="14"/>
  <c r="CR134" i="14"/>
  <c r="BY135" i="14"/>
  <c r="BZ135" i="14"/>
  <c r="CA135" i="14"/>
  <c r="CB135" i="14"/>
  <c r="CC135" i="14"/>
  <c r="CD135" i="14"/>
  <c r="CE135" i="14"/>
  <c r="CF135" i="14"/>
  <c r="CG135" i="14"/>
  <c r="CH135" i="14"/>
  <c r="CI135" i="14"/>
  <c r="CJ135" i="14"/>
  <c r="CK135" i="14"/>
  <c r="CL135" i="14"/>
  <c r="CM135" i="14"/>
  <c r="CN135" i="14"/>
  <c r="CO135" i="14"/>
  <c r="CP135" i="14"/>
  <c r="CQ135" i="14"/>
  <c r="CR135" i="14"/>
  <c r="BY136" i="14"/>
  <c r="BZ136" i="14"/>
  <c r="CA136" i="14"/>
  <c r="CB136" i="14"/>
  <c r="CC136" i="14"/>
  <c r="CD136" i="14"/>
  <c r="CE136" i="14"/>
  <c r="CF136" i="14"/>
  <c r="CG136" i="14"/>
  <c r="CH136" i="14"/>
  <c r="CI136" i="14"/>
  <c r="CJ136" i="14"/>
  <c r="CK136" i="14"/>
  <c r="CL136" i="14"/>
  <c r="CM136" i="14"/>
  <c r="CN136" i="14"/>
  <c r="CO136" i="14"/>
  <c r="CP136" i="14"/>
  <c r="CQ136" i="14"/>
  <c r="CR136" i="14"/>
  <c r="BY137" i="14"/>
  <c r="BZ137" i="14"/>
  <c r="CA137" i="14"/>
  <c r="CB137" i="14"/>
  <c r="CC137" i="14"/>
  <c r="CD137" i="14"/>
  <c r="CE137" i="14"/>
  <c r="CF137" i="14"/>
  <c r="CG137" i="14"/>
  <c r="CH137" i="14"/>
  <c r="CI137" i="14"/>
  <c r="CJ137" i="14"/>
  <c r="CK137" i="14"/>
  <c r="CL137" i="14"/>
  <c r="CM137" i="14"/>
  <c r="CN137" i="14"/>
  <c r="CO137" i="14"/>
  <c r="CP137" i="14"/>
  <c r="CQ137" i="14"/>
  <c r="CR137" i="14"/>
  <c r="BY138" i="14"/>
  <c r="BZ138" i="14"/>
  <c r="CA138" i="14"/>
  <c r="CB138" i="14"/>
  <c r="CC138" i="14"/>
  <c r="CD138" i="14"/>
  <c r="CE138" i="14"/>
  <c r="CF138" i="14"/>
  <c r="CG138" i="14"/>
  <c r="CH138" i="14"/>
  <c r="CI138" i="14"/>
  <c r="CJ138" i="14"/>
  <c r="CK138" i="14"/>
  <c r="CL138" i="14"/>
  <c r="CM138" i="14"/>
  <c r="CN138" i="14"/>
  <c r="CO138" i="14"/>
  <c r="CP138" i="14"/>
  <c r="CQ138" i="14"/>
  <c r="CR138" i="14"/>
  <c r="BY139" i="14"/>
  <c r="BZ139" i="14"/>
  <c r="CA139" i="14"/>
  <c r="CB139" i="14"/>
  <c r="CC139" i="14"/>
  <c r="CD139" i="14"/>
  <c r="CE139" i="14"/>
  <c r="CF139" i="14"/>
  <c r="CG139" i="14"/>
  <c r="CH139" i="14"/>
  <c r="CI139" i="14"/>
  <c r="CJ139" i="14"/>
  <c r="CK139" i="14"/>
  <c r="CL139" i="14"/>
  <c r="CM139" i="14"/>
  <c r="CN139" i="14"/>
  <c r="CO139" i="14"/>
  <c r="CP139" i="14"/>
  <c r="CQ139" i="14"/>
  <c r="CR139" i="14"/>
  <c r="BY140" i="14"/>
  <c r="BZ140" i="14"/>
  <c r="CA140" i="14"/>
  <c r="CB140" i="14"/>
  <c r="CC140" i="14"/>
  <c r="CD140" i="14"/>
  <c r="CE140" i="14"/>
  <c r="CF140" i="14"/>
  <c r="CG140" i="14"/>
  <c r="CH140" i="14"/>
  <c r="CI140" i="14"/>
  <c r="CJ140" i="14"/>
  <c r="CK140" i="14"/>
  <c r="CL140" i="14"/>
  <c r="CM140" i="14"/>
  <c r="CN140" i="14"/>
  <c r="CO140" i="14"/>
  <c r="CP140" i="14"/>
  <c r="CQ140" i="14"/>
  <c r="CR140" i="14"/>
  <c r="BY141" i="14"/>
  <c r="BZ141" i="14"/>
  <c r="CA141" i="14"/>
  <c r="CB141" i="14"/>
  <c r="CC141" i="14"/>
  <c r="CD141" i="14"/>
  <c r="CE141" i="14"/>
  <c r="CF141" i="14"/>
  <c r="CG141" i="14"/>
  <c r="CH141" i="14"/>
  <c r="CI141" i="14"/>
  <c r="CJ141" i="14"/>
  <c r="CK141" i="14"/>
  <c r="CL141" i="14"/>
  <c r="CM141" i="14"/>
  <c r="CN141" i="14"/>
  <c r="CO141" i="14"/>
  <c r="CP141" i="14"/>
  <c r="CQ141" i="14"/>
  <c r="CR141" i="14"/>
  <c r="BY142" i="14"/>
  <c r="BZ142" i="14"/>
  <c r="CA142" i="14"/>
  <c r="CB142" i="14"/>
  <c r="CC142" i="14"/>
  <c r="CD142" i="14"/>
  <c r="CE142" i="14"/>
  <c r="CF142" i="14"/>
  <c r="CG142" i="14"/>
  <c r="CH142" i="14"/>
  <c r="CI142" i="14"/>
  <c r="CJ142" i="14"/>
  <c r="CK142" i="14"/>
  <c r="CL142" i="14"/>
  <c r="CM142" i="14"/>
  <c r="CN142" i="14"/>
  <c r="CO142" i="14"/>
  <c r="CP142" i="14"/>
  <c r="CQ142" i="14"/>
  <c r="CR142" i="14"/>
  <c r="BY143" i="14"/>
  <c r="BZ143" i="14"/>
  <c r="CA143" i="14"/>
  <c r="CB143" i="14"/>
  <c r="CC143" i="14"/>
  <c r="CD143" i="14"/>
  <c r="CE143" i="14"/>
  <c r="CF143" i="14"/>
  <c r="CG143" i="14"/>
  <c r="CH143" i="14"/>
  <c r="CI143" i="14"/>
  <c r="CJ143" i="14"/>
  <c r="CK143" i="14"/>
  <c r="CL143" i="14"/>
  <c r="CM143" i="14"/>
  <c r="CN143" i="14"/>
  <c r="CO143" i="14"/>
  <c r="CP143" i="14"/>
  <c r="CQ143" i="14"/>
  <c r="CR143" i="14"/>
  <c r="BY144" i="14"/>
  <c r="BZ144" i="14"/>
  <c r="CA144" i="14"/>
  <c r="CB144" i="14"/>
  <c r="CC144" i="14"/>
  <c r="CD144" i="14"/>
  <c r="CE144" i="14"/>
  <c r="CF144" i="14"/>
  <c r="CG144" i="14"/>
  <c r="CH144" i="14"/>
  <c r="CI144" i="14"/>
  <c r="CJ144" i="14"/>
  <c r="CK144" i="14"/>
  <c r="CL144" i="14"/>
  <c r="CM144" i="14"/>
  <c r="CN144" i="14"/>
  <c r="CO144" i="14"/>
  <c r="CP144" i="14"/>
  <c r="CQ144" i="14"/>
  <c r="CR144" i="14"/>
  <c r="BY145" i="14"/>
  <c r="BZ145" i="14"/>
  <c r="CA145" i="14"/>
  <c r="CB145" i="14"/>
  <c r="CC145" i="14"/>
  <c r="CD145" i="14"/>
  <c r="CE145" i="14"/>
  <c r="CF145" i="14"/>
  <c r="CG145" i="14"/>
  <c r="CH145" i="14"/>
  <c r="CI145" i="14"/>
  <c r="CJ145" i="14"/>
  <c r="CK145" i="14"/>
  <c r="CL145" i="14"/>
  <c r="CM145" i="14"/>
  <c r="CN145" i="14"/>
  <c r="CO145" i="14"/>
  <c r="CP145" i="14"/>
  <c r="CQ145" i="14"/>
  <c r="CR145" i="14"/>
  <c r="BY146" i="14"/>
  <c r="BZ146" i="14"/>
  <c r="CA146" i="14"/>
  <c r="CB146" i="14"/>
  <c r="CC146" i="14"/>
  <c r="CD146" i="14"/>
  <c r="CE146" i="14"/>
  <c r="CF146" i="14"/>
  <c r="CG146" i="14"/>
  <c r="CH146" i="14"/>
  <c r="CI146" i="14"/>
  <c r="CJ146" i="14"/>
  <c r="CK146" i="14"/>
  <c r="CL146" i="14"/>
  <c r="CM146" i="14"/>
  <c r="CN146" i="14"/>
  <c r="CO146" i="14"/>
  <c r="CP146" i="14"/>
  <c r="CQ146" i="14"/>
  <c r="CR146" i="14"/>
  <c r="BY147" i="14"/>
  <c r="BZ147" i="14"/>
  <c r="CA147" i="14"/>
  <c r="CB147" i="14"/>
  <c r="CC147" i="14"/>
  <c r="CD147" i="14"/>
  <c r="CE147" i="14"/>
  <c r="CF147" i="14"/>
  <c r="CG147" i="14"/>
  <c r="CH147" i="14"/>
  <c r="CI147" i="14"/>
  <c r="CJ147" i="14"/>
  <c r="CK147" i="14"/>
  <c r="CL147" i="14"/>
  <c r="CM147" i="14"/>
  <c r="CN147" i="14"/>
  <c r="CO147" i="14"/>
  <c r="CP147" i="14"/>
  <c r="CQ147" i="14"/>
  <c r="CR147" i="14"/>
  <c r="BY148" i="14"/>
  <c r="BZ148" i="14"/>
  <c r="CA148" i="14"/>
  <c r="CB148" i="14"/>
  <c r="CC148" i="14"/>
  <c r="CD148" i="14"/>
  <c r="CE148" i="14"/>
  <c r="CF148" i="14"/>
  <c r="CG148" i="14"/>
  <c r="CH148" i="14"/>
  <c r="CI148" i="14"/>
  <c r="CJ148" i="14"/>
  <c r="CK148" i="14"/>
  <c r="CL148" i="14"/>
  <c r="CM148" i="14"/>
  <c r="CN148" i="14"/>
  <c r="CO148" i="14"/>
  <c r="CP148" i="14"/>
  <c r="CQ148" i="14"/>
  <c r="CR148" i="14"/>
  <c r="BY149" i="14"/>
  <c r="BZ149" i="14"/>
  <c r="CA149" i="14"/>
  <c r="CB149" i="14"/>
  <c r="CC149" i="14"/>
  <c r="CD149" i="14"/>
  <c r="CE149" i="14"/>
  <c r="CF149" i="14"/>
  <c r="CG149" i="14"/>
  <c r="CH149" i="14"/>
  <c r="CI149" i="14"/>
  <c r="CJ149" i="14"/>
  <c r="CK149" i="14"/>
  <c r="CL149" i="14"/>
  <c r="CM149" i="14"/>
  <c r="CN149" i="14"/>
  <c r="CO149" i="14"/>
  <c r="CP149" i="14"/>
  <c r="CQ149" i="14"/>
  <c r="CR149" i="14"/>
  <c r="BY150" i="14"/>
  <c r="BZ150" i="14"/>
  <c r="CA150" i="14"/>
  <c r="CB150" i="14"/>
  <c r="CC150" i="14"/>
  <c r="CD150" i="14"/>
  <c r="CE150" i="14"/>
  <c r="CF150" i="14"/>
  <c r="CG150" i="14"/>
  <c r="CH150" i="14"/>
  <c r="CI150" i="14"/>
  <c r="CJ150" i="14"/>
  <c r="CK150" i="14"/>
  <c r="CL150" i="14"/>
  <c r="CM150" i="14"/>
  <c r="CN150" i="14"/>
  <c r="CO150" i="14"/>
  <c r="CP150" i="14"/>
  <c r="CQ150" i="14"/>
  <c r="CR150" i="14"/>
  <c r="BY151" i="14"/>
  <c r="BZ151" i="14"/>
  <c r="CA151" i="14"/>
  <c r="CB151" i="14"/>
  <c r="CC151" i="14"/>
  <c r="CD151" i="14"/>
  <c r="CE151" i="14"/>
  <c r="CF151" i="14"/>
  <c r="CG151" i="14"/>
  <c r="CH151" i="14"/>
  <c r="CI151" i="14"/>
  <c r="CJ151" i="14"/>
  <c r="CK151" i="14"/>
  <c r="CL151" i="14"/>
  <c r="CM151" i="14"/>
  <c r="CN151" i="14"/>
  <c r="CO151" i="14"/>
  <c r="CP151" i="14"/>
  <c r="CQ151" i="14"/>
  <c r="CR151" i="14"/>
  <c r="BY152" i="14"/>
  <c r="BZ152" i="14"/>
  <c r="CA152" i="14"/>
  <c r="CB152" i="14"/>
  <c r="CC152" i="14"/>
  <c r="CD152" i="14"/>
  <c r="CE152" i="14"/>
  <c r="CF152" i="14"/>
  <c r="CG152" i="14"/>
  <c r="CH152" i="14"/>
  <c r="CI152" i="14"/>
  <c r="CJ152" i="14"/>
  <c r="CK152" i="14"/>
  <c r="CL152" i="14"/>
  <c r="CM152" i="14"/>
  <c r="CN152" i="14"/>
  <c r="CO152" i="14"/>
  <c r="CP152" i="14"/>
  <c r="CQ152" i="14"/>
  <c r="CR152" i="14"/>
  <c r="BY153" i="14"/>
  <c r="BZ153" i="14"/>
  <c r="CA153" i="14"/>
  <c r="CB153" i="14"/>
  <c r="CC153" i="14"/>
  <c r="CD153" i="14"/>
  <c r="CE153" i="14"/>
  <c r="CF153" i="14"/>
  <c r="CG153" i="14"/>
  <c r="CH153" i="14"/>
  <c r="CI153" i="14"/>
  <c r="CJ153" i="14"/>
  <c r="CK153" i="14"/>
  <c r="CL153" i="14"/>
  <c r="CM153" i="14"/>
  <c r="CN153" i="14"/>
  <c r="CO153" i="14"/>
  <c r="CP153" i="14"/>
  <c r="CQ153" i="14"/>
  <c r="CR153" i="14"/>
  <c r="BY154" i="14"/>
  <c r="BZ154" i="14"/>
  <c r="CA154" i="14"/>
  <c r="CB154" i="14"/>
  <c r="CC154" i="14"/>
  <c r="CD154" i="14"/>
  <c r="CE154" i="14"/>
  <c r="CF154" i="14"/>
  <c r="CG154" i="14"/>
  <c r="CH154" i="14"/>
  <c r="CI154" i="14"/>
  <c r="CJ154" i="14"/>
  <c r="CK154" i="14"/>
  <c r="CL154" i="14"/>
  <c r="CM154" i="14"/>
  <c r="CN154" i="14"/>
  <c r="CO154" i="14"/>
  <c r="CP154" i="14"/>
  <c r="CQ154" i="14"/>
  <c r="CR154" i="14"/>
  <c r="BY155" i="14"/>
  <c r="BZ155" i="14"/>
  <c r="CA155" i="14"/>
  <c r="CB155" i="14"/>
  <c r="CC155" i="14"/>
  <c r="CD155" i="14"/>
  <c r="CE155" i="14"/>
  <c r="CF155" i="14"/>
  <c r="CG155" i="14"/>
  <c r="CH155" i="14"/>
  <c r="CI155" i="14"/>
  <c r="CJ155" i="14"/>
  <c r="CK155" i="14"/>
  <c r="CL155" i="14"/>
  <c r="CM155" i="14"/>
  <c r="CN155" i="14"/>
  <c r="CO155" i="14"/>
  <c r="CP155" i="14"/>
  <c r="CQ155" i="14"/>
  <c r="CR155" i="14"/>
  <c r="BY156" i="14"/>
  <c r="BZ156" i="14"/>
  <c r="CA156" i="14"/>
  <c r="CB156" i="14"/>
  <c r="CC156" i="14"/>
  <c r="CD156" i="14"/>
  <c r="CE156" i="14"/>
  <c r="CF156" i="14"/>
  <c r="CG156" i="14"/>
  <c r="CH156" i="14"/>
  <c r="CI156" i="14"/>
  <c r="CJ156" i="14"/>
  <c r="CK156" i="14"/>
  <c r="CL156" i="14"/>
  <c r="CM156" i="14"/>
  <c r="CN156" i="14"/>
  <c r="CO156" i="14"/>
  <c r="CP156" i="14"/>
  <c r="CQ156" i="14"/>
  <c r="CR156" i="14"/>
  <c r="BY157" i="14"/>
  <c r="BZ157" i="14"/>
  <c r="CA157" i="14"/>
  <c r="CB157" i="14"/>
  <c r="CC157" i="14"/>
  <c r="CD157" i="14"/>
  <c r="CE157" i="14"/>
  <c r="CF157" i="14"/>
  <c r="CG157" i="14"/>
  <c r="CH157" i="14"/>
  <c r="CI157" i="14"/>
  <c r="CJ157" i="14"/>
  <c r="CK157" i="14"/>
  <c r="CL157" i="14"/>
  <c r="CM157" i="14"/>
  <c r="CN157" i="14"/>
  <c r="CO157" i="14"/>
  <c r="CP157" i="14"/>
  <c r="CQ157" i="14"/>
  <c r="CR157" i="14"/>
  <c r="BY170" i="14"/>
  <c r="BZ170" i="14"/>
  <c r="CA170" i="14"/>
  <c r="CB170" i="14"/>
  <c r="CC170" i="14"/>
  <c r="CD170" i="14"/>
  <c r="CE170" i="14"/>
  <c r="CF170" i="14"/>
  <c r="CG170" i="14"/>
  <c r="CH170" i="14"/>
  <c r="CI170" i="14"/>
  <c r="CJ170" i="14"/>
  <c r="CK170" i="14"/>
  <c r="CL170" i="14"/>
  <c r="CM170" i="14"/>
  <c r="CN170" i="14"/>
  <c r="CO170" i="14"/>
  <c r="CP170" i="14"/>
  <c r="CQ170" i="14"/>
  <c r="CR170" i="14"/>
  <c r="BY171" i="14"/>
  <c r="BZ171" i="14"/>
  <c r="CA171" i="14"/>
  <c r="CB171" i="14"/>
  <c r="CC171" i="14"/>
  <c r="CD171" i="14"/>
  <c r="CE171" i="14"/>
  <c r="CF171" i="14"/>
  <c r="CG171" i="14"/>
  <c r="CH171" i="14"/>
  <c r="CI171" i="14"/>
  <c r="CJ171" i="14"/>
  <c r="CK171" i="14"/>
  <c r="CL171" i="14"/>
  <c r="CM171" i="14"/>
  <c r="CN171" i="14"/>
  <c r="CO171" i="14"/>
  <c r="CP171" i="14"/>
  <c r="CQ171" i="14"/>
  <c r="CR171" i="14"/>
  <c r="BY172" i="14"/>
  <c r="BZ172" i="14"/>
  <c r="CA172" i="14"/>
  <c r="CB172" i="14"/>
  <c r="CC172" i="14"/>
  <c r="CD172" i="14"/>
  <c r="CE172" i="14"/>
  <c r="CF172" i="14"/>
  <c r="CG172" i="14"/>
  <c r="CH172" i="14"/>
  <c r="CI172" i="14"/>
  <c r="CJ172" i="14"/>
  <c r="CK172" i="14"/>
  <c r="CL172" i="14"/>
  <c r="CM172" i="14"/>
  <c r="CN172" i="14"/>
  <c r="CO172" i="14"/>
  <c r="CP172" i="14"/>
  <c r="CQ172" i="14"/>
  <c r="CR172" i="14"/>
  <c r="BY173" i="14"/>
  <c r="BZ173" i="14"/>
  <c r="CA173" i="14"/>
  <c r="CB173" i="14"/>
  <c r="CC173" i="14"/>
  <c r="CD173" i="14"/>
  <c r="CE173" i="14"/>
  <c r="CF173" i="14"/>
  <c r="CG173" i="14"/>
  <c r="CH173" i="14"/>
  <c r="CI173" i="14"/>
  <c r="CJ173" i="14"/>
  <c r="CK173" i="14"/>
  <c r="CL173" i="14"/>
  <c r="CM173" i="14"/>
  <c r="CN173" i="14"/>
  <c r="CO173" i="14"/>
  <c r="CP173" i="14"/>
  <c r="CQ173" i="14"/>
  <c r="CR173" i="14"/>
  <c r="BY174" i="14"/>
  <c r="BZ174" i="14"/>
  <c r="CA174" i="14"/>
  <c r="CB174" i="14"/>
  <c r="CC174" i="14"/>
  <c r="CD174" i="14"/>
  <c r="CE174" i="14"/>
  <c r="CF174" i="14"/>
  <c r="CG174" i="14"/>
  <c r="CH174" i="14"/>
  <c r="CI174" i="14"/>
  <c r="CJ174" i="14"/>
  <c r="CK174" i="14"/>
  <c r="CL174" i="14"/>
  <c r="CM174" i="14"/>
  <c r="CN174" i="14"/>
  <c r="CO174" i="14"/>
  <c r="CP174" i="14"/>
  <c r="CQ174" i="14"/>
  <c r="CR174" i="14"/>
  <c r="BY175" i="14"/>
  <c r="BZ175" i="14"/>
  <c r="CA175" i="14"/>
  <c r="CB175" i="14"/>
  <c r="CC175" i="14"/>
  <c r="CD175" i="14"/>
  <c r="CE175" i="14"/>
  <c r="CF175" i="14"/>
  <c r="CG175" i="14"/>
  <c r="CH175" i="14"/>
  <c r="CI175" i="14"/>
  <c r="CJ175" i="14"/>
  <c r="CK175" i="14"/>
  <c r="CL175" i="14"/>
  <c r="CM175" i="14"/>
  <c r="CN175" i="14"/>
  <c r="CO175" i="14"/>
  <c r="CP175" i="14"/>
  <c r="CQ175" i="14"/>
  <c r="CR175" i="14"/>
  <c r="BY176" i="14"/>
  <c r="BZ176" i="14"/>
  <c r="CA176" i="14"/>
  <c r="CB176" i="14"/>
  <c r="CC176" i="14"/>
  <c r="CD176" i="14"/>
  <c r="CE176" i="14"/>
  <c r="CF176" i="14"/>
  <c r="CG176" i="14"/>
  <c r="CH176" i="14"/>
  <c r="CI176" i="14"/>
  <c r="CJ176" i="14"/>
  <c r="CK176" i="14"/>
  <c r="CL176" i="14"/>
  <c r="CM176" i="14"/>
  <c r="CN176" i="14"/>
  <c r="CO176" i="14"/>
  <c r="CP176" i="14"/>
  <c r="CQ176" i="14"/>
  <c r="CR176" i="14"/>
  <c r="BY177" i="14"/>
  <c r="BZ177" i="14"/>
  <c r="CA177" i="14"/>
  <c r="CB177" i="14"/>
  <c r="CC177" i="14"/>
  <c r="CD177" i="14"/>
  <c r="CE177" i="14"/>
  <c r="CF177" i="14"/>
  <c r="CG177" i="14"/>
  <c r="CH177" i="14"/>
  <c r="CI177" i="14"/>
  <c r="CJ177" i="14"/>
  <c r="CK177" i="14"/>
  <c r="CL177" i="14"/>
  <c r="CM177" i="14"/>
  <c r="CN177" i="14"/>
  <c r="CO177" i="14"/>
  <c r="CP177" i="14"/>
  <c r="CQ177" i="14"/>
  <c r="CR177" i="14"/>
  <c r="BY178" i="14"/>
  <c r="BZ178" i="14"/>
  <c r="CA178" i="14"/>
  <c r="CB178" i="14"/>
  <c r="CC178" i="14"/>
  <c r="CD178" i="14"/>
  <c r="CE178" i="14"/>
  <c r="CF178" i="14"/>
  <c r="CG178" i="14"/>
  <c r="CH178" i="14"/>
  <c r="CI178" i="14"/>
  <c r="CJ178" i="14"/>
  <c r="CK178" i="14"/>
  <c r="CL178" i="14"/>
  <c r="CM178" i="14"/>
  <c r="CN178" i="14"/>
  <c r="CO178" i="14"/>
  <c r="CP178" i="14"/>
  <c r="CQ178" i="14"/>
  <c r="CR178" i="14"/>
  <c r="BY179" i="14"/>
  <c r="BZ179" i="14"/>
  <c r="CA179" i="14"/>
  <c r="CB179" i="14"/>
  <c r="CC179" i="14"/>
  <c r="CD179" i="14"/>
  <c r="CE179" i="14"/>
  <c r="CF179" i="14"/>
  <c r="CG179" i="14"/>
  <c r="CH179" i="14"/>
  <c r="CI179" i="14"/>
  <c r="CJ179" i="14"/>
  <c r="CK179" i="14"/>
  <c r="CL179" i="14"/>
  <c r="CM179" i="14"/>
  <c r="CN179" i="14"/>
  <c r="CO179" i="14"/>
  <c r="CP179" i="14"/>
  <c r="CQ179" i="14"/>
  <c r="CR179" i="14"/>
  <c r="BY180" i="14"/>
  <c r="BZ180" i="14"/>
  <c r="CA180" i="14"/>
  <c r="CB180" i="14"/>
  <c r="CC180" i="14"/>
  <c r="CD180" i="14"/>
  <c r="CE180" i="14"/>
  <c r="CF180" i="14"/>
  <c r="CG180" i="14"/>
  <c r="CH180" i="14"/>
  <c r="CI180" i="14"/>
  <c r="CJ180" i="14"/>
  <c r="CK180" i="14"/>
  <c r="CL180" i="14"/>
  <c r="CM180" i="14"/>
  <c r="CN180" i="14"/>
  <c r="CO180" i="14"/>
  <c r="CP180" i="14"/>
  <c r="CQ180" i="14"/>
  <c r="CR180" i="14"/>
  <c r="BY181" i="14"/>
  <c r="BZ181" i="14"/>
  <c r="CA181" i="14"/>
  <c r="CB181" i="14"/>
  <c r="CC181" i="14"/>
  <c r="CD181" i="14"/>
  <c r="CE181" i="14"/>
  <c r="CF181" i="14"/>
  <c r="CG181" i="14"/>
  <c r="CH181" i="14"/>
  <c r="CI181" i="14"/>
  <c r="CJ181" i="14"/>
  <c r="CK181" i="14"/>
  <c r="CL181" i="14"/>
  <c r="CM181" i="14"/>
  <c r="CN181" i="14"/>
  <c r="CO181" i="14"/>
  <c r="CP181" i="14"/>
  <c r="CQ181" i="14"/>
  <c r="CR181" i="14"/>
  <c r="BY182" i="14"/>
  <c r="BZ182" i="14"/>
  <c r="CA182" i="14"/>
  <c r="CB182" i="14"/>
  <c r="CC182" i="14"/>
  <c r="CD182" i="14"/>
  <c r="CE182" i="14"/>
  <c r="CF182" i="14"/>
  <c r="CG182" i="14"/>
  <c r="CH182" i="14"/>
  <c r="CI182" i="14"/>
  <c r="CJ182" i="14"/>
  <c r="CK182" i="14"/>
  <c r="CL182" i="14"/>
  <c r="CM182" i="14"/>
  <c r="CN182" i="14"/>
  <c r="CO182" i="14"/>
  <c r="CP182" i="14"/>
  <c r="CQ182" i="14"/>
  <c r="CR182" i="14"/>
  <c r="BY183" i="14"/>
  <c r="BZ183" i="14"/>
  <c r="CA183" i="14"/>
  <c r="CB183" i="14"/>
  <c r="CC183" i="14"/>
  <c r="CD183" i="14"/>
  <c r="CE183" i="14"/>
  <c r="CF183" i="14"/>
  <c r="CG183" i="14"/>
  <c r="CH183" i="14"/>
  <c r="CI183" i="14"/>
  <c r="CJ183" i="14"/>
  <c r="CK183" i="14"/>
  <c r="CL183" i="14"/>
  <c r="CM183" i="14"/>
  <c r="CN183" i="14"/>
  <c r="CO183" i="14"/>
  <c r="CP183" i="14"/>
  <c r="CQ183" i="14"/>
  <c r="CR183" i="14"/>
  <c r="BY184" i="14"/>
  <c r="BZ184" i="14"/>
  <c r="CA184" i="14"/>
  <c r="CB184" i="14"/>
  <c r="CC184" i="14"/>
  <c r="CD184" i="14"/>
  <c r="CE184" i="14"/>
  <c r="CF184" i="14"/>
  <c r="CG184" i="14"/>
  <c r="CH184" i="14"/>
  <c r="CI184" i="14"/>
  <c r="CJ184" i="14"/>
  <c r="CK184" i="14"/>
  <c r="CL184" i="14"/>
  <c r="CM184" i="14"/>
  <c r="CN184" i="14"/>
  <c r="CO184" i="14"/>
  <c r="CP184" i="14"/>
  <c r="CQ184" i="14"/>
  <c r="CR184" i="14"/>
  <c r="BY209" i="14"/>
  <c r="BZ209" i="14"/>
  <c r="CA209" i="14"/>
  <c r="CB209" i="14"/>
  <c r="CC209" i="14"/>
  <c r="CD209" i="14"/>
  <c r="CE209" i="14"/>
  <c r="CF209" i="14"/>
  <c r="CG209" i="14"/>
  <c r="CH209" i="14"/>
  <c r="CI209" i="14"/>
  <c r="CJ209" i="14"/>
  <c r="CK209" i="14"/>
  <c r="CL209" i="14"/>
  <c r="CM209" i="14"/>
  <c r="CN209" i="14"/>
  <c r="CO209" i="14"/>
  <c r="CP209" i="14"/>
  <c r="CQ209" i="14"/>
  <c r="CR209" i="14"/>
  <c r="BY210" i="14"/>
  <c r="BZ210" i="14"/>
  <c r="CA210" i="14"/>
  <c r="CB210" i="14"/>
  <c r="CC210" i="14"/>
  <c r="CD210" i="14"/>
  <c r="CE210" i="14"/>
  <c r="CF210" i="14"/>
  <c r="CG210" i="14"/>
  <c r="CH210" i="14"/>
  <c r="CI210" i="14"/>
  <c r="CJ210" i="14"/>
  <c r="CK210" i="14"/>
  <c r="CL210" i="14"/>
  <c r="CM210" i="14"/>
  <c r="CN210" i="14"/>
  <c r="CO210" i="14"/>
  <c r="CP210" i="14"/>
  <c r="CQ210" i="14"/>
  <c r="CR210" i="14"/>
  <c r="BY211" i="14"/>
  <c r="BZ211" i="14"/>
  <c r="CA211" i="14"/>
  <c r="CB211" i="14"/>
  <c r="CC211" i="14"/>
  <c r="CD211" i="14"/>
  <c r="CE211" i="14"/>
  <c r="CF211" i="14"/>
  <c r="CG211" i="14"/>
  <c r="CH211" i="14"/>
  <c r="CI211" i="14"/>
  <c r="CJ211" i="14"/>
  <c r="CK211" i="14"/>
  <c r="CL211" i="14"/>
  <c r="CM211" i="14"/>
  <c r="CN211" i="14"/>
  <c r="CO211" i="14"/>
  <c r="CP211" i="14"/>
  <c r="CQ211" i="14"/>
  <c r="CR211" i="14"/>
  <c r="BY212" i="14"/>
  <c r="BZ212" i="14"/>
  <c r="CA212" i="14"/>
  <c r="CB212" i="14"/>
  <c r="CC212" i="14"/>
  <c r="CD212" i="14"/>
  <c r="CE212" i="14"/>
  <c r="CF212" i="14"/>
  <c r="CG212" i="14"/>
  <c r="CH212" i="14"/>
  <c r="CI212" i="14"/>
  <c r="CJ212" i="14"/>
  <c r="CK212" i="14"/>
  <c r="CL212" i="14"/>
  <c r="CM212" i="14"/>
  <c r="CN212" i="14"/>
  <c r="CO212" i="14"/>
  <c r="CP212" i="14"/>
  <c r="CQ212" i="14"/>
  <c r="CR212" i="14"/>
  <c r="BY213" i="14"/>
  <c r="BZ213" i="14"/>
  <c r="CA213" i="14"/>
  <c r="CB213" i="14"/>
  <c r="CC213" i="14"/>
  <c r="CD213" i="14"/>
  <c r="CE213" i="14"/>
  <c r="CF213" i="14"/>
  <c r="CG213" i="14"/>
  <c r="CH213" i="14"/>
  <c r="CI213" i="14"/>
  <c r="CJ213" i="14"/>
  <c r="CK213" i="14"/>
  <c r="CL213" i="14"/>
  <c r="CM213" i="14"/>
  <c r="CN213" i="14"/>
  <c r="CO213" i="14"/>
  <c r="CP213" i="14"/>
  <c r="CQ213" i="14"/>
  <c r="CR213" i="14"/>
  <c r="BY214" i="14"/>
  <c r="BZ214" i="14"/>
  <c r="CA214" i="14"/>
  <c r="CB214" i="14"/>
  <c r="CC214" i="14"/>
  <c r="CD214" i="14"/>
  <c r="CE214" i="14"/>
  <c r="CF214" i="14"/>
  <c r="CG214" i="14"/>
  <c r="CH214" i="14"/>
  <c r="CI214" i="14"/>
  <c r="CJ214" i="14"/>
  <c r="CK214" i="14"/>
  <c r="CL214" i="14"/>
  <c r="CM214" i="14"/>
  <c r="CN214" i="14"/>
  <c r="CO214" i="14"/>
  <c r="CP214" i="14"/>
  <c r="CQ214" i="14"/>
  <c r="CR214" i="14"/>
  <c r="BY215" i="14"/>
  <c r="BZ215" i="14"/>
  <c r="CA215" i="14"/>
  <c r="CB215" i="14"/>
  <c r="CC215" i="14"/>
  <c r="CD215" i="14"/>
  <c r="CE215" i="14"/>
  <c r="CF215" i="14"/>
  <c r="CG215" i="14"/>
  <c r="CH215" i="14"/>
  <c r="CI215" i="14"/>
  <c r="CJ215" i="14"/>
  <c r="CK215" i="14"/>
  <c r="CL215" i="14"/>
  <c r="CM215" i="14"/>
  <c r="CN215" i="14"/>
  <c r="CO215" i="14"/>
  <c r="CP215" i="14"/>
  <c r="CQ215" i="14"/>
  <c r="CR215" i="14"/>
  <c r="BY216" i="14"/>
  <c r="BZ216" i="14"/>
  <c r="CA216" i="14"/>
  <c r="CB216" i="14"/>
  <c r="CC216" i="14"/>
  <c r="CD216" i="14"/>
  <c r="CE216" i="14"/>
  <c r="CF216" i="14"/>
  <c r="CG216" i="14"/>
  <c r="CH216" i="14"/>
  <c r="CI216" i="14"/>
  <c r="CJ216" i="14"/>
  <c r="CK216" i="14"/>
  <c r="CL216" i="14"/>
  <c r="CM216" i="14"/>
  <c r="CN216" i="14"/>
  <c r="CO216" i="14"/>
  <c r="CP216" i="14"/>
  <c r="CQ216" i="14"/>
  <c r="CR216" i="14"/>
  <c r="BY217" i="14"/>
  <c r="BZ217" i="14"/>
  <c r="CA217" i="14"/>
  <c r="CB217" i="14"/>
  <c r="CC217" i="14"/>
  <c r="CD217" i="14"/>
  <c r="CE217" i="14"/>
  <c r="CF217" i="14"/>
  <c r="CG217" i="14"/>
  <c r="CH217" i="14"/>
  <c r="CI217" i="14"/>
  <c r="CJ217" i="14"/>
  <c r="CK217" i="14"/>
  <c r="CL217" i="14"/>
  <c r="CM217" i="14"/>
  <c r="CN217" i="14"/>
  <c r="CO217" i="14"/>
  <c r="CP217" i="14"/>
  <c r="CQ217" i="14"/>
  <c r="CR217" i="14"/>
  <c r="BY218" i="14"/>
  <c r="BZ218" i="14"/>
  <c r="CA218" i="14"/>
  <c r="CB218" i="14"/>
  <c r="CC218" i="14"/>
  <c r="CD218" i="14"/>
  <c r="CE218" i="14"/>
  <c r="CF218" i="14"/>
  <c r="CG218" i="14"/>
  <c r="CH218" i="14"/>
  <c r="CI218" i="14"/>
  <c r="CJ218" i="14"/>
  <c r="CK218" i="14"/>
  <c r="CL218" i="14"/>
  <c r="CM218" i="14"/>
  <c r="CN218" i="14"/>
  <c r="CO218" i="14"/>
  <c r="CP218" i="14"/>
  <c r="CQ218" i="14"/>
  <c r="CR218" i="14"/>
  <c r="BY219" i="14"/>
  <c r="BZ219" i="14"/>
  <c r="CA219" i="14"/>
  <c r="CB219" i="14"/>
  <c r="CC219" i="14"/>
  <c r="CD219" i="14"/>
  <c r="CE219" i="14"/>
  <c r="CF219" i="14"/>
  <c r="CG219" i="14"/>
  <c r="CH219" i="14"/>
  <c r="CI219" i="14"/>
  <c r="CJ219" i="14"/>
  <c r="CK219" i="14"/>
  <c r="CL219" i="14"/>
  <c r="CM219" i="14"/>
  <c r="CN219" i="14"/>
  <c r="CO219" i="14"/>
  <c r="CP219" i="14"/>
  <c r="CQ219" i="14"/>
  <c r="CR219" i="14"/>
  <c r="BY220" i="14"/>
  <c r="BZ220" i="14"/>
  <c r="CA220" i="14"/>
  <c r="CB220" i="14"/>
  <c r="CC220" i="14"/>
  <c r="CD220" i="14"/>
  <c r="CE220" i="14"/>
  <c r="CF220" i="14"/>
  <c r="CG220" i="14"/>
  <c r="CH220" i="14"/>
  <c r="CI220" i="14"/>
  <c r="CJ220" i="14"/>
  <c r="CK220" i="14"/>
  <c r="CL220" i="14"/>
  <c r="CM220" i="14"/>
  <c r="CN220" i="14"/>
  <c r="CO220" i="14"/>
  <c r="CP220" i="14"/>
  <c r="CQ220" i="14"/>
  <c r="CR220" i="14"/>
  <c r="BY221" i="14"/>
  <c r="BZ221" i="14"/>
  <c r="CA221" i="14"/>
  <c r="CB221" i="14"/>
  <c r="CC221" i="14"/>
  <c r="CD221" i="14"/>
  <c r="CE221" i="14"/>
  <c r="CF221" i="14"/>
  <c r="CG221" i="14"/>
  <c r="CH221" i="14"/>
  <c r="CI221" i="14"/>
  <c r="CJ221" i="14"/>
  <c r="CK221" i="14"/>
  <c r="CL221" i="14"/>
  <c r="CM221" i="14"/>
  <c r="CN221" i="14"/>
  <c r="CO221" i="14"/>
  <c r="CP221" i="14"/>
  <c r="CQ221" i="14"/>
  <c r="CR221" i="14"/>
  <c r="BY222" i="14"/>
  <c r="BZ222" i="14"/>
  <c r="CA222" i="14"/>
  <c r="CB222" i="14"/>
  <c r="CC222" i="14"/>
  <c r="CD222" i="14"/>
  <c r="CE222" i="14"/>
  <c r="CF222" i="14"/>
  <c r="CG222" i="14"/>
  <c r="CH222" i="14"/>
  <c r="CI222" i="14"/>
  <c r="CJ222" i="14"/>
  <c r="CK222" i="14"/>
  <c r="CL222" i="14"/>
  <c r="CM222" i="14"/>
  <c r="CN222" i="14"/>
  <c r="CO222" i="14"/>
  <c r="CP222" i="14"/>
  <c r="CQ222" i="14"/>
  <c r="CR222" i="14"/>
  <c r="BY223" i="14"/>
  <c r="BZ223" i="14"/>
  <c r="CA223" i="14"/>
  <c r="CB223" i="14"/>
  <c r="CC223" i="14"/>
  <c r="CD223" i="14"/>
  <c r="CE223" i="14"/>
  <c r="CF223" i="14"/>
  <c r="CG223" i="14"/>
  <c r="CH223" i="14"/>
  <c r="CI223" i="14"/>
  <c r="CJ223" i="14"/>
  <c r="CK223" i="14"/>
  <c r="CL223" i="14"/>
  <c r="CM223" i="14"/>
  <c r="CN223" i="14"/>
  <c r="CO223" i="14"/>
  <c r="CP223" i="14"/>
  <c r="CQ223" i="14"/>
  <c r="CR223" i="14"/>
  <c r="BY224" i="14"/>
  <c r="BZ224" i="14"/>
  <c r="CA224" i="14"/>
  <c r="CB224" i="14"/>
  <c r="CC224" i="14"/>
  <c r="CD224" i="14"/>
  <c r="CE224" i="14"/>
  <c r="CF224" i="14"/>
  <c r="CG224" i="14"/>
  <c r="CH224" i="14"/>
  <c r="CI224" i="14"/>
  <c r="CJ224" i="14"/>
  <c r="CK224" i="14"/>
  <c r="CL224" i="14"/>
  <c r="CM224" i="14"/>
  <c r="CN224" i="14"/>
  <c r="CO224" i="14"/>
  <c r="CP224" i="14"/>
  <c r="CQ224" i="14"/>
  <c r="CR224" i="14"/>
  <c r="BY225" i="14"/>
  <c r="BZ225" i="14"/>
  <c r="CA225" i="14"/>
  <c r="CB225" i="14"/>
  <c r="CC225" i="14"/>
  <c r="CD225" i="14"/>
  <c r="CE225" i="14"/>
  <c r="CF225" i="14"/>
  <c r="CG225" i="14"/>
  <c r="CH225" i="14"/>
  <c r="CI225" i="14"/>
  <c r="CJ225" i="14"/>
  <c r="CK225" i="14"/>
  <c r="CL225" i="14"/>
  <c r="CM225" i="14"/>
  <c r="CN225" i="14"/>
  <c r="CO225" i="14"/>
  <c r="CP225" i="14"/>
  <c r="CQ225" i="14"/>
  <c r="CR225" i="14"/>
  <c r="BY226" i="14"/>
  <c r="BZ226" i="14"/>
  <c r="CA226" i="14"/>
  <c r="CB226" i="14"/>
  <c r="CC226" i="14"/>
  <c r="CD226" i="14"/>
  <c r="CE226" i="14"/>
  <c r="CF226" i="14"/>
  <c r="CG226" i="14"/>
  <c r="CH226" i="14"/>
  <c r="CI226" i="14"/>
  <c r="CJ226" i="14"/>
  <c r="CK226" i="14"/>
  <c r="CL226" i="14"/>
  <c r="CM226" i="14"/>
  <c r="CN226" i="14"/>
  <c r="CO226" i="14"/>
  <c r="CP226" i="14"/>
  <c r="CQ226" i="14"/>
  <c r="CR226" i="14"/>
  <c r="BY227" i="14"/>
  <c r="BZ227" i="14"/>
  <c r="CA227" i="14"/>
  <c r="CB227" i="14"/>
  <c r="CC227" i="14"/>
  <c r="CD227" i="14"/>
  <c r="CE227" i="14"/>
  <c r="CF227" i="14"/>
  <c r="CG227" i="14"/>
  <c r="CH227" i="14"/>
  <c r="CI227" i="14"/>
  <c r="CJ227" i="14"/>
  <c r="CK227" i="14"/>
  <c r="CL227" i="14"/>
  <c r="CM227" i="14"/>
  <c r="CN227" i="14"/>
  <c r="CO227" i="14"/>
  <c r="CP227" i="14"/>
  <c r="CQ227" i="14"/>
  <c r="CR227" i="14"/>
  <c r="BY228" i="14"/>
  <c r="BZ228" i="14"/>
  <c r="CA228" i="14"/>
  <c r="CB228" i="14"/>
  <c r="CC228" i="14"/>
  <c r="CD228" i="14"/>
  <c r="CE228" i="14"/>
  <c r="CF228" i="14"/>
  <c r="CG228" i="14"/>
  <c r="CH228" i="14"/>
  <c r="CI228" i="14"/>
  <c r="CJ228" i="14"/>
  <c r="CK228" i="14"/>
  <c r="CL228" i="14"/>
  <c r="CM228" i="14"/>
  <c r="CN228" i="14"/>
  <c r="CO228" i="14"/>
  <c r="CP228" i="14"/>
  <c r="CQ228" i="14"/>
  <c r="CR228" i="14"/>
  <c r="BY229" i="14"/>
  <c r="BZ229" i="14"/>
  <c r="CA229" i="14"/>
  <c r="CB229" i="14"/>
  <c r="CC229" i="14"/>
  <c r="CD229" i="14"/>
  <c r="CE229" i="14"/>
  <c r="CF229" i="14"/>
  <c r="CG229" i="14"/>
  <c r="CH229" i="14"/>
  <c r="CI229" i="14"/>
  <c r="CJ229" i="14"/>
  <c r="CK229" i="14"/>
  <c r="CL229" i="14"/>
  <c r="CM229" i="14"/>
  <c r="CN229" i="14"/>
  <c r="CO229" i="14"/>
  <c r="CP229" i="14"/>
  <c r="CQ229" i="14"/>
  <c r="CR229" i="14"/>
  <c r="BY239" i="14"/>
  <c r="BZ239" i="14"/>
  <c r="CA239" i="14"/>
  <c r="CB239" i="14"/>
  <c r="CC239" i="14"/>
  <c r="CD239" i="14"/>
  <c r="CE239" i="14"/>
  <c r="CF239" i="14"/>
  <c r="CG239" i="14"/>
  <c r="CH239" i="14"/>
  <c r="CI239" i="14"/>
  <c r="CJ239" i="14"/>
  <c r="CK239" i="14"/>
  <c r="CL239" i="14"/>
  <c r="CM239" i="14"/>
  <c r="CN239" i="14"/>
  <c r="CO239" i="14"/>
  <c r="CP239" i="14"/>
  <c r="CQ239" i="14"/>
  <c r="CR239" i="14"/>
  <c r="BY240" i="14"/>
  <c r="BZ240" i="14"/>
  <c r="CA240" i="14"/>
  <c r="CB240" i="14"/>
  <c r="CC240" i="14"/>
  <c r="CD240" i="14"/>
  <c r="CE240" i="14"/>
  <c r="CF240" i="14"/>
  <c r="CG240" i="14"/>
  <c r="CH240" i="14"/>
  <c r="CI240" i="14"/>
  <c r="CJ240" i="14"/>
  <c r="CK240" i="14"/>
  <c r="CL240" i="14"/>
  <c r="CM240" i="14"/>
  <c r="CN240" i="14"/>
  <c r="CO240" i="14"/>
  <c r="CP240" i="14"/>
  <c r="CQ240" i="14"/>
  <c r="CR240" i="14"/>
  <c r="BY241" i="14"/>
  <c r="BZ241" i="14"/>
  <c r="CA241" i="14"/>
  <c r="CB241" i="14"/>
  <c r="CC241" i="14"/>
  <c r="CD241" i="14"/>
  <c r="CE241" i="14"/>
  <c r="CF241" i="14"/>
  <c r="CG241" i="14"/>
  <c r="CH241" i="14"/>
  <c r="CI241" i="14"/>
  <c r="CJ241" i="14"/>
  <c r="CK241" i="14"/>
  <c r="CL241" i="14"/>
  <c r="CM241" i="14"/>
  <c r="CN241" i="14"/>
  <c r="CO241" i="14"/>
  <c r="CP241" i="14"/>
  <c r="CQ241" i="14"/>
  <c r="CR241" i="14"/>
  <c r="BY242" i="14"/>
  <c r="BZ242" i="14"/>
  <c r="CA242" i="14"/>
  <c r="CB242" i="14"/>
  <c r="CC242" i="14"/>
  <c r="CD242" i="14"/>
  <c r="CE242" i="14"/>
  <c r="CF242" i="14"/>
  <c r="CG242" i="14"/>
  <c r="CH242" i="14"/>
  <c r="CI242" i="14"/>
  <c r="CJ242" i="14"/>
  <c r="CK242" i="14"/>
  <c r="CL242" i="14"/>
  <c r="CM242" i="14"/>
  <c r="CN242" i="14"/>
  <c r="CO242" i="14"/>
  <c r="CP242" i="14"/>
  <c r="CQ242" i="14"/>
  <c r="CR242" i="14"/>
  <c r="BY243" i="14"/>
  <c r="BZ243" i="14"/>
  <c r="CA243" i="14"/>
  <c r="CB243" i="14"/>
  <c r="CC243" i="14"/>
  <c r="CD243" i="14"/>
  <c r="CE243" i="14"/>
  <c r="CF243" i="14"/>
  <c r="CG243" i="14"/>
  <c r="CH243" i="14"/>
  <c r="CI243" i="14"/>
  <c r="CJ243" i="14"/>
  <c r="CK243" i="14"/>
  <c r="CL243" i="14"/>
  <c r="CM243" i="14"/>
  <c r="CN243" i="14"/>
  <c r="CO243" i="14"/>
  <c r="CP243" i="14"/>
  <c r="CQ243" i="14"/>
  <c r="CR243" i="14"/>
  <c r="BY244" i="14"/>
  <c r="BZ244" i="14"/>
  <c r="CA244" i="14"/>
  <c r="CB244" i="14"/>
  <c r="CC244" i="14"/>
  <c r="CD244" i="14"/>
  <c r="CE244" i="14"/>
  <c r="CF244" i="14"/>
  <c r="CG244" i="14"/>
  <c r="CH244" i="14"/>
  <c r="CI244" i="14"/>
  <c r="CJ244" i="14"/>
  <c r="CK244" i="14"/>
  <c r="CL244" i="14"/>
  <c r="CM244" i="14"/>
  <c r="CN244" i="14"/>
  <c r="CO244" i="14"/>
  <c r="CP244" i="14"/>
  <c r="CQ244" i="14"/>
  <c r="CR244" i="14"/>
  <c r="BY245" i="14"/>
  <c r="BZ245" i="14"/>
  <c r="CA245" i="14"/>
  <c r="CB245" i="14"/>
  <c r="CC245" i="14"/>
  <c r="CD245" i="14"/>
  <c r="CE245" i="14"/>
  <c r="CF245" i="14"/>
  <c r="CG245" i="14"/>
  <c r="CH245" i="14"/>
  <c r="CI245" i="14"/>
  <c r="CJ245" i="14"/>
  <c r="CK245" i="14"/>
  <c r="CL245" i="14"/>
  <c r="CM245" i="14"/>
  <c r="CN245" i="14"/>
  <c r="CO245" i="14"/>
  <c r="CP245" i="14"/>
  <c r="CQ245" i="14"/>
  <c r="CR245" i="14"/>
  <c r="BY262" i="14"/>
  <c r="BZ262" i="14"/>
  <c r="CA262" i="14"/>
  <c r="CB262" i="14"/>
  <c r="CC262" i="14"/>
  <c r="CD262" i="14"/>
  <c r="CE262" i="14"/>
  <c r="CF262" i="14"/>
  <c r="CG262" i="14"/>
  <c r="CH262" i="14"/>
  <c r="CI262" i="14"/>
  <c r="CJ262" i="14"/>
  <c r="CK262" i="14"/>
  <c r="CL262" i="14"/>
  <c r="CM262" i="14"/>
  <c r="CN262" i="14"/>
  <c r="CO262" i="14"/>
  <c r="CP262" i="14"/>
  <c r="CQ262" i="14"/>
  <c r="CR262" i="14"/>
  <c r="BE273" i="14"/>
  <c r="BF273" i="14"/>
  <c r="BG273" i="14"/>
  <c r="BH273" i="14"/>
  <c r="BI273" i="14"/>
  <c r="BJ273" i="14"/>
  <c r="BK273" i="14"/>
  <c r="BL273" i="14"/>
  <c r="BM273" i="14"/>
  <c r="BN273" i="14"/>
  <c r="BO273" i="14"/>
  <c r="BP273" i="14"/>
  <c r="BQ273" i="14"/>
  <c r="BR273" i="14"/>
  <c r="BS273" i="14"/>
  <c r="BT273" i="14"/>
  <c r="BU273" i="14"/>
  <c r="BV273" i="14"/>
  <c r="BW273" i="14"/>
  <c r="BX273" i="14"/>
  <c r="BE274" i="14"/>
  <c r="BF274" i="14"/>
  <c r="BG274" i="14"/>
  <c r="BH274" i="14"/>
  <c r="BI274" i="14"/>
  <c r="BJ274" i="14"/>
  <c r="BK274" i="14"/>
  <c r="BL274" i="14"/>
  <c r="BM274" i="14"/>
  <c r="BN274" i="14"/>
  <c r="BO274" i="14"/>
  <c r="BP274" i="14"/>
  <c r="BQ274" i="14"/>
  <c r="BR274" i="14"/>
  <c r="BS274" i="14"/>
  <c r="BT274" i="14"/>
  <c r="BU274" i="14"/>
  <c r="BV274" i="14"/>
  <c r="BW274" i="14"/>
  <c r="BX274" i="14"/>
  <c r="BE275" i="14"/>
  <c r="BF275" i="14"/>
  <c r="BG275" i="14"/>
  <c r="BH275" i="14"/>
  <c r="BI275" i="14"/>
  <c r="BJ275" i="14"/>
  <c r="BK275" i="14"/>
  <c r="BL275" i="14"/>
  <c r="BM275" i="14"/>
  <c r="BN275" i="14"/>
  <c r="BO275" i="14"/>
  <c r="BP275" i="14"/>
  <c r="BQ275" i="14"/>
  <c r="BR275" i="14"/>
  <c r="BS275" i="14"/>
  <c r="BT275" i="14"/>
  <c r="BU275" i="14"/>
  <c r="BV275" i="14"/>
  <c r="BW275" i="14"/>
  <c r="BX275" i="14"/>
  <c r="BE276" i="14"/>
  <c r="BF276" i="14"/>
  <c r="BG276" i="14"/>
  <c r="BH276" i="14"/>
  <c r="BI276" i="14"/>
  <c r="BJ276" i="14"/>
  <c r="BK276" i="14"/>
  <c r="BL276" i="14"/>
  <c r="BM276" i="14"/>
  <c r="BN276" i="14"/>
  <c r="BO276" i="14"/>
  <c r="BP276" i="14"/>
  <c r="BQ276" i="14"/>
  <c r="BR276" i="14"/>
  <c r="BS276" i="14"/>
  <c r="BT276" i="14"/>
  <c r="BU276" i="14"/>
  <c r="BV276" i="14"/>
  <c r="BW276" i="14"/>
  <c r="BX276" i="14"/>
  <c r="BE277" i="14"/>
  <c r="BF277" i="14"/>
  <c r="BG277" i="14"/>
  <c r="BH277" i="14"/>
  <c r="BI277" i="14"/>
  <c r="BJ277" i="14"/>
  <c r="BK277" i="14"/>
  <c r="BL277" i="14"/>
  <c r="BM277" i="14"/>
  <c r="BN277" i="14"/>
  <c r="BO277" i="14"/>
  <c r="BP277" i="14"/>
  <c r="BQ277" i="14"/>
  <c r="BR277" i="14"/>
  <c r="BS277" i="14"/>
  <c r="BT277" i="14"/>
  <c r="BU277" i="14"/>
  <c r="BV277" i="14"/>
  <c r="BW277" i="14"/>
  <c r="BX277" i="14"/>
  <c r="BE278" i="14"/>
  <c r="BF278" i="14"/>
  <c r="BG278" i="14"/>
  <c r="BH278" i="14"/>
  <c r="BI278" i="14"/>
  <c r="BJ278" i="14"/>
  <c r="BK278" i="14"/>
  <c r="BL278" i="14"/>
  <c r="BM278" i="14"/>
  <c r="BN278" i="14"/>
  <c r="BO278" i="14"/>
  <c r="BP278" i="14"/>
  <c r="BQ278" i="14"/>
  <c r="BR278" i="14"/>
  <c r="BS278" i="14"/>
  <c r="BT278" i="14"/>
  <c r="BU278" i="14"/>
  <c r="BV278" i="14"/>
  <c r="BW278" i="14"/>
  <c r="BX278" i="14"/>
  <c r="BE279" i="14"/>
  <c r="BF279" i="14"/>
  <c r="BG279" i="14"/>
  <c r="BH279" i="14"/>
  <c r="BI279" i="14"/>
  <c r="BJ279" i="14"/>
  <c r="BK279" i="14"/>
  <c r="BL279" i="14"/>
  <c r="BM279" i="14"/>
  <c r="BN279" i="14"/>
  <c r="BO279" i="14"/>
  <c r="BP279" i="14"/>
  <c r="BQ279" i="14"/>
  <c r="BR279" i="14"/>
  <c r="BS279" i="14"/>
  <c r="BT279" i="14"/>
  <c r="BU279" i="14"/>
  <c r="BV279" i="14"/>
  <c r="BW279" i="14"/>
  <c r="BX279" i="14"/>
  <c r="BE280" i="14"/>
  <c r="BF280" i="14"/>
  <c r="BG280" i="14"/>
  <c r="BH280" i="14"/>
  <c r="BI280" i="14"/>
  <c r="BJ280" i="14"/>
  <c r="BK280" i="14"/>
  <c r="BL280" i="14"/>
  <c r="BM280" i="14"/>
  <c r="BN280" i="14"/>
  <c r="BO280" i="14"/>
  <c r="BP280" i="14"/>
  <c r="BQ280" i="14"/>
  <c r="BR280" i="14"/>
  <c r="BS280" i="14"/>
  <c r="BT280" i="14"/>
  <c r="BU280" i="14"/>
  <c r="BV280" i="14"/>
  <c r="BW280" i="14"/>
  <c r="BX280" i="14"/>
  <c r="BE281" i="14"/>
  <c r="BF281" i="14"/>
  <c r="BG281" i="14"/>
  <c r="BH281" i="14"/>
  <c r="BI281" i="14"/>
  <c r="BJ281" i="14"/>
  <c r="BK281" i="14"/>
  <c r="BL281" i="14"/>
  <c r="BM281" i="14"/>
  <c r="BN281" i="14"/>
  <c r="BO281" i="14"/>
  <c r="BP281" i="14"/>
  <c r="BQ281" i="14"/>
  <c r="BR281" i="14"/>
  <c r="BS281" i="14"/>
  <c r="BT281" i="14"/>
  <c r="BU281" i="14"/>
  <c r="BV281" i="14"/>
  <c r="BW281" i="14"/>
  <c r="BX281" i="14"/>
  <c r="BE282" i="14"/>
  <c r="BF282" i="14"/>
  <c r="BG282" i="14"/>
  <c r="BH282" i="14"/>
  <c r="BI282" i="14"/>
  <c r="BJ282" i="14"/>
  <c r="BK282" i="14"/>
  <c r="BL282" i="14"/>
  <c r="BM282" i="14"/>
  <c r="BN282" i="14"/>
  <c r="BO282" i="14"/>
  <c r="BP282" i="14"/>
  <c r="BQ282" i="14"/>
  <c r="BR282" i="14"/>
  <c r="BS282" i="14"/>
  <c r="BT282" i="14"/>
  <c r="BU282" i="14"/>
  <c r="BV282" i="14"/>
  <c r="BW282" i="14"/>
  <c r="BX282" i="14"/>
  <c r="BE283" i="14"/>
  <c r="BF283" i="14"/>
  <c r="BG283" i="14"/>
  <c r="BH283" i="14"/>
  <c r="BI283" i="14"/>
  <c r="BJ283" i="14"/>
  <c r="BK283" i="14"/>
  <c r="BL283" i="14"/>
  <c r="BM283" i="14"/>
  <c r="BN283" i="14"/>
  <c r="BO283" i="14"/>
  <c r="BP283" i="14"/>
  <c r="BQ283" i="14"/>
  <c r="BR283" i="14"/>
  <c r="BS283" i="14"/>
  <c r="BT283" i="14"/>
  <c r="BU283" i="14"/>
  <c r="BV283" i="14"/>
  <c r="BW283" i="14"/>
  <c r="BX283" i="14"/>
  <c r="BE284" i="14"/>
  <c r="BF284" i="14"/>
  <c r="BG284" i="14"/>
  <c r="BH284" i="14"/>
  <c r="BI284" i="14"/>
  <c r="BJ284" i="14"/>
  <c r="BK284" i="14"/>
  <c r="BL284" i="14"/>
  <c r="BM284" i="14"/>
  <c r="BN284" i="14"/>
  <c r="BO284" i="14"/>
  <c r="BP284" i="14"/>
  <c r="BQ284" i="14"/>
  <c r="BR284" i="14"/>
  <c r="BS284" i="14"/>
  <c r="BT284" i="14"/>
  <c r="BU284" i="14"/>
  <c r="BV284" i="14"/>
  <c r="BW284" i="14"/>
  <c r="BX284" i="14"/>
  <c r="BE285" i="14"/>
  <c r="BF285" i="14"/>
  <c r="BG285" i="14"/>
  <c r="BH285" i="14"/>
  <c r="BI285" i="14"/>
  <c r="BJ285" i="14"/>
  <c r="BK285" i="14"/>
  <c r="BL285" i="14"/>
  <c r="BM285" i="14"/>
  <c r="BN285" i="14"/>
  <c r="BO285" i="14"/>
  <c r="BP285" i="14"/>
  <c r="BQ285" i="14"/>
  <c r="BR285" i="14"/>
  <c r="BS285" i="14"/>
  <c r="BT285" i="14"/>
  <c r="BU285" i="14"/>
  <c r="BV285" i="14"/>
  <c r="BW285" i="14"/>
  <c r="BX285" i="14"/>
  <c r="BE286" i="14"/>
  <c r="BF286" i="14"/>
  <c r="BG286" i="14"/>
  <c r="BH286" i="14"/>
  <c r="BI286" i="14"/>
  <c r="BJ286" i="14"/>
  <c r="BK286" i="14"/>
  <c r="BL286" i="14"/>
  <c r="BM286" i="14"/>
  <c r="BN286" i="14"/>
  <c r="BO286" i="14"/>
  <c r="BP286" i="14"/>
  <c r="BQ286" i="14"/>
  <c r="BR286" i="14"/>
  <c r="BS286" i="14"/>
  <c r="BT286" i="14"/>
  <c r="BU286" i="14"/>
  <c r="BV286" i="14"/>
  <c r="BW286" i="14"/>
  <c r="BX286" i="14"/>
  <c r="BE287" i="14"/>
  <c r="BF287" i="14"/>
  <c r="BG287" i="14"/>
  <c r="BH287" i="14"/>
  <c r="BI287" i="14"/>
  <c r="BJ287" i="14"/>
  <c r="BK287" i="14"/>
  <c r="BL287" i="14"/>
  <c r="BM287" i="14"/>
  <c r="BN287" i="14"/>
  <c r="BO287" i="14"/>
  <c r="BP287" i="14"/>
  <c r="BQ287" i="14"/>
  <c r="BR287" i="14"/>
  <c r="BS287" i="14"/>
  <c r="BT287" i="14"/>
  <c r="BU287" i="14"/>
  <c r="BV287" i="14"/>
  <c r="BW287" i="14"/>
  <c r="BX287" i="14"/>
  <c r="BE288" i="14"/>
  <c r="BF288" i="14"/>
  <c r="BG288" i="14"/>
  <c r="BH288" i="14"/>
  <c r="BI288" i="14"/>
  <c r="BJ288" i="14"/>
  <c r="BK288" i="14"/>
  <c r="BL288" i="14"/>
  <c r="BM288" i="14"/>
  <c r="BN288" i="14"/>
  <c r="BO288" i="14"/>
  <c r="BP288" i="14"/>
  <c r="BQ288" i="14"/>
  <c r="BR288" i="14"/>
  <c r="BS288" i="14"/>
  <c r="BT288" i="14"/>
  <c r="BU288" i="14"/>
  <c r="BV288" i="14"/>
  <c r="BW288" i="14"/>
  <c r="BX288" i="14"/>
  <c r="BE289" i="14"/>
  <c r="BF289" i="14"/>
  <c r="BG289" i="14"/>
  <c r="BH289" i="14"/>
  <c r="BI289" i="14"/>
  <c r="BJ289" i="14"/>
  <c r="BK289" i="14"/>
  <c r="BL289" i="14"/>
  <c r="BM289" i="14"/>
  <c r="BN289" i="14"/>
  <c r="BO289" i="14"/>
  <c r="BP289" i="14"/>
  <c r="BQ289" i="14"/>
  <c r="BR289" i="14"/>
  <c r="BS289" i="14"/>
  <c r="BT289" i="14"/>
  <c r="BU289" i="14"/>
  <c r="BV289" i="14"/>
  <c r="BW289" i="14"/>
  <c r="BX289" i="14"/>
  <c r="BE290" i="14"/>
  <c r="BF290" i="14"/>
  <c r="BG290" i="14"/>
  <c r="BH290" i="14"/>
  <c r="BI290" i="14"/>
  <c r="BJ290" i="14"/>
  <c r="BK290" i="14"/>
  <c r="BL290" i="14"/>
  <c r="BM290" i="14"/>
  <c r="BN290" i="14"/>
  <c r="BO290" i="14"/>
  <c r="BP290" i="14"/>
  <c r="BQ290" i="14"/>
  <c r="BR290" i="14"/>
  <c r="BS290" i="14"/>
  <c r="BT290" i="14"/>
  <c r="BU290" i="14"/>
  <c r="BV290" i="14"/>
  <c r="BW290" i="14"/>
  <c r="BX290" i="14"/>
  <c r="BE328" i="14"/>
  <c r="BF328" i="14"/>
  <c r="BG328" i="14"/>
  <c r="BH328" i="14"/>
  <c r="BI328" i="14"/>
  <c r="BJ328" i="14"/>
  <c r="BK328" i="14"/>
  <c r="BL328" i="14"/>
  <c r="BM328" i="14"/>
  <c r="BN328" i="14"/>
  <c r="BO328" i="14"/>
  <c r="BP328" i="14"/>
  <c r="BQ328" i="14"/>
  <c r="BR328" i="14"/>
  <c r="BS328" i="14"/>
  <c r="BT328" i="14"/>
  <c r="BU328" i="14"/>
  <c r="BV328" i="14"/>
  <c r="BW328" i="14"/>
  <c r="BX328" i="14"/>
  <c r="BE329" i="14"/>
  <c r="BF329" i="14"/>
  <c r="BG329" i="14"/>
  <c r="BH329" i="14"/>
  <c r="BI329" i="14"/>
  <c r="BJ329" i="14"/>
  <c r="BK329" i="14"/>
  <c r="BL329" i="14"/>
  <c r="BM329" i="14"/>
  <c r="BN329" i="14"/>
  <c r="BO329" i="14"/>
  <c r="BP329" i="14"/>
  <c r="BQ329" i="14"/>
  <c r="BR329" i="14"/>
  <c r="BS329" i="14"/>
  <c r="BT329" i="14"/>
  <c r="BU329" i="14"/>
  <c r="BV329" i="14"/>
  <c r="BW329" i="14"/>
  <c r="BX329" i="14"/>
  <c r="BE330" i="14"/>
  <c r="BF330" i="14"/>
  <c r="BG330" i="14"/>
  <c r="BH330" i="14"/>
  <c r="BI330" i="14"/>
  <c r="BJ330" i="14"/>
  <c r="BK330" i="14"/>
  <c r="BL330" i="14"/>
  <c r="BM330" i="14"/>
  <c r="BN330" i="14"/>
  <c r="BO330" i="14"/>
  <c r="BP330" i="14"/>
  <c r="BQ330" i="14"/>
  <c r="BR330" i="14"/>
  <c r="BS330" i="14"/>
  <c r="BT330" i="14"/>
  <c r="BU330" i="14"/>
  <c r="BV330" i="14"/>
  <c r="BW330" i="14"/>
  <c r="BX330" i="14"/>
  <c r="BE345" i="14"/>
  <c r="BF345" i="14"/>
  <c r="BG345" i="14"/>
  <c r="BH345" i="14"/>
  <c r="BI345" i="14"/>
  <c r="BJ345" i="14"/>
  <c r="BK345" i="14"/>
  <c r="BL345" i="14"/>
  <c r="BM345" i="14"/>
  <c r="BN345" i="14"/>
  <c r="BO345" i="14"/>
  <c r="BP345" i="14"/>
  <c r="BQ345" i="14"/>
  <c r="BR345" i="14"/>
  <c r="BS345" i="14"/>
  <c r="BT345" i="14"/>
  <c r="BU345" i="14"/>
  <c r="BV345" i="14"/>
  <c r="BW345" i="14"/>
  <c r="BX345" i="14"/>
  <c r="BE346" i="14"/>
  <c r="BF346" i="14"/>
  <c r="BG346" i="14"/>
  <c r="BH346" i="14"/>
  <c r="BI346" i="14"/>
  <c r="BJ346" i="14"/>
  <c r="BK346" i="14"/>
  <c r="BL346" i="14"/>
  <c r="BM346" i="14"/>
  <c r="BN346" i="14"/>
  <c r="BO346" i="14"/>
  <c r="BP346" i="14"/>
  <c r="BQ346" i="14"/>
  <c r="BR346" i="14"/>
  <c r="BS346" i="14"/>
  <c r="BT346" i="14"/>
  <c r="BU346" i="14"/>
  <c r="BV346" i="14"/>
  <c r="BW346" i="14"/>
  <c r="BX346" i="14"/>
  <c r="BE347" i="14"/>
  <c r="BF347" i="14"/>
  <c r="BG347" i="14"/>
  <c r="BH347" i="14"/>
  <c r="BI347" i="14"/>
  <c r="BJ347" i="14"/>
  <c r="BK347" i="14"/>
  <c r="BL347" i="14"/>
  <c r="BM347" i="14"/>
  <c r="BN347" i="14"/>
  <c r="BO347" i="14"/>
  <c r="BP347" i="14"/>
  <c r="BQ347" i="14"/>
  <c r="BR347" i="14"/>
  <c r="BS347" i="14"/>
  <c r="BT347" i="14"/>
  <c r="BU347" i="14"/>
  <c r="BV347" i="14"/>
  <c r="BW347" i="14"/>
  <c r="BX347" i="14"/>
  <c r="BE348" i="14"/>
  <c r="BF348" i="14"/>
  <c r="BG348" i="14"/>
  <c r="BH348" i="14"/>
  <c r="BI348" i="14"/>
  <c r="BJ348" i="14"/>
  <c r="BK348" i="14"/>
  <c r="BL348" i="14"/>
  <c r="BM348" i="14"/>
  <c r="BN348" i="14"/>
  <c r="BO348" i="14"/>
  <c r="BP348" i="14"/>
  <c r="BQ348" i="14"/>
  <c r="BR348" i="14"/>
  <c r="BS348" i="14"/>
  <c r="BT348" i="14"/>
  <c r="BU348" i="14"/>
  <c r="BV348" i="14"/>
  <c r="BW348" i="14"/>
  <c r="BX348" i="14"/>
  <c r="BE361" i="14"/>
  <c r="BF361" i="14"/>
  <c r="BG361" i="14"/>
  <c r="BH361" i="14"/>
  <c r="BI361" i="14"/>
  <c r="BJ361" i="14"/>
  <c r="BK361" i="14"/>
  <c r="BL361" i="14"/>
  <c r="BM361" i="14"/>
  <c r="BN361" i="14"/>
  <c r="BO361" i="14"/>
  <c r="BP361" i="14"/>
  <c r="BQ361" i="14"/>
  <c r="BR361" i="14"/>
  <c r="BS361" i="14"/>
  <c r="BT361" i="14"/>
  <c r="BU361" i="14"/>
  <c r="BV361" i="14"/>
  <c r="BW361" i="14"/>
  <c r="BX361" i="14"/>
  <c r="BE362" i="14"/>
  <c r="BF362" i="14"/>
  <c r="BG362" i="14"/>
  <c r="BH362" i="14"/>
  <c r="BI362" i="14"/>
  <c r="BJ362" i="14"/>
  <c r="BK362" i="14"/>
  <c r="BL362" i="14"/>
  <c r="BM362" i="14"/>
  <c r="BN362" i="14"/>
  <c r="BO362" i="14"/>
  <c r="BP362" i="14"/>
  <c r="BQ362" i="14"/>
  <c r="BR362" i="14"/>
  <c r="BS362" i="14"/>
  <c r="BT362" i="14"/>
  <c r="BU362" i="14"/>
  <c r="BV362" i="14"/>
  <c r="BW362" i="14"/>
  <c r="BX362" i="14"/>
  <c r="BE363" i="14"/>
  <c r="BF363" i="14"/>
  <c r="BG363" i="14"/>
  <c r="BH363" i="14"/>
  <c r="BI363" i="14"/>
  <c r="BJ363" i="14"/>
  <c r="BK363" i="14"/>
  <c r="BL363" i="14"/>
  <c r="BM363" i="14"/>
  <c r="BN363" i="14"/>
  <c r="BO363" i="14"/>
  <c r="BP363" i="14"/>
  <c r="BQ363" i="14"/>
  <c r="BR363" i="14"/>
  <c r="BS363" i="14"/>
  <c r="BT363" i="14"/>
  <c r="BU363" i="14"/>
  <c r="BV363" i="14"/>
  <c r="BW363" i="14"/>
  <c r="BX363" i="14"/>
  <c r="BE364" i="14"/>
  <c r="BF364" i="14"/>
  <c r="BG364" i="14"/>
  <c r="BH364" i="14"/>
  <c r="BI364" i="14"/>
  <c r="BJ364" i="14"/>
  <c r="BK364" i="14"/>
  <c r="BL364" i="14"/>
  <c r="BM364" i="14"/>
  <c r="BN364" i="14"/>
  <c r="BO364" i="14"/>
  <c r="BP364" i="14"/>
  <c r="BQ364" i="14"/>
  <c r="BR364" i="14"/>
  <c r="BS364" i="14"/>
  <c r="BT364" i="14"/>
  <c r="BU364" i="14"/>
  <c r="BV364" i="14"/>
  <c r="BW364" i="14"/>
  <c r="BX364" i="14"/>
  <c r="BE378" i="14"/>
  <c r="BF378" i="14"/>
  <c r="BG378" i="14"/>
  <c r="BH378" i="14"/>
  <c r="BI378" i="14"/>
  <c r="BJ378" i="14"/>
  <c r="BK378" i="14"/>
  <c r="BL378" i="14"/>
  <c r="BM378" i="14"/>
  <c r="BN378" i="14"/>
  <c r="BO378" i="14"/>
  <c r="BP378" i="14"/>
  <c r="BQ378" i="14"/>
  <c r="BR378" i="14"/>
  <c r="BS378" i="14"/>
  <c r="BT378" i="14"/>
  <c r="BU378" i="14"/>
  <c r="BV378" i="14"/>
  <c r="BW378" i="14"/>
  <c r="BX378" i="14"/>
  <c r="BE379" i="14"/>
  <c r="BF379" i="14"/>
  <c r="BG379" i="14"/>
  <c r="BH379" i="14"/>
  <c r="BI379" i="14"/>
  <c r="BJ379" i="14"/>
  <c r="BK379" i="14"/>
  <c r="BL379" i="14"/>
  <c r="BM379" i="14"/>
  <c r="BN379" i="14"/>
  <c r="BO379" i="14"/>
  <c r="BP379" i="14"/>
  <c r="BQ379" i="14"/>
  <c r="BR379" i="14"/>
  <c r="BS379" i="14"/>
  <c r="BT379" i="14"/>
  <c r="BU379" i="14"/>
  <c r="BV379" i="14"/>
  <c r="BW379" i="14"/>
  <c r="BX379" i="14"/>
  <c r="BE380" i="14"/>
  <c r="BF380" i="14"/>
  <c r="BG380" i="14"/>
  <c r="BH380" i="14"/>
  <c r="BI380" i="14"/>
  <c r="BJ380" i="14"/>
  <c r="BK380" i="14"/>
  <c r="BL380" i="14"/>
  <c r="BM380" i="14"/>
  <c r="BN380" i="14"/>
  <c r="BO380" i="14"/>
  <c r="BP380" i="14"/>
  <c r="BQ380" i="14"/>
  <c r="BR380" i="14"/>
  <c r="BS380" i="14"/>
  <c r="BT380" i="14"/>
  <c r="BU380" i="14"/>
  <c r="BV380" i="14"/>
  <c r="BW380" i="14"/>
  <c r="BX380" i="14"/>
  <c r="BE381" i="14"/>
  <c r="BF381" i="14"/>
  <c r="BG381" i="14"/>
  <c r="BH381" i="14"/>
  <c r="BI381" i="14"/>
  <c r="BJ381" i="14"/>
  <c r="BK381" i="14"/>
  <c r="BL381" i="14"/>
  <c r="BM381" i="14"/>
  <c r="BN381" i="14"/>
  <c r="BO381" i="14"/>
  <c r="BP381" i="14"/>
  <c r="BQ381" i="14"/>
  <c r="BR381" i="14"/>
  <c r="BS381" i="14"/>
  <c r="BT381" i="14"/>
  <c r="BU381" i="14"/>
  <c r="BV381" i="14"/>
  <c r="BW381" i="14"/>
  <c r="BX381" i="14"/>
  <c r="BE382" i="14"/>
  <c r="BF382" i="14"/>
  <c r="BG382" i="14"/>
  <c r="BH382" i="14"/>
  <c r="BI382" i="14"/>
  <c r="BJ382" i="14"/>
  <c r="BK382" i="14"/>
  <c r="BL382" i="14"/>
  <c r="BM382" i="14"/>
  <c r="BN382" i="14"/>
  <c r="BO382" i="14"/>
  <c r="BP382" i="14"/>
  <c r="BQ382" i="14"/>
  <c r="BR382" i="14"/>
  <c r="BS382" i="14"/>
  <c r="BT382" i="14"/>
  <c r="BU382" i="14"/>
  <c r="BV382" i="14"/>
  <c r="BW382" i="14"/>
  <c r="BX382" i="14"/>
  <c r="BE383" i="14"/>
  <c r="BF383" i="14"/>
  <c r="BG383" i="14"/>
  <c r="BH383" i="14"/>
  <c r="BI383" i="14"/>
  <c r="BJ383" i="14"/>
  <c r="BK383" i="14"/>
  <c r="BL383" i="14"/>
  <c r="BM383" i="14"/>
  <c r="BN383" i="14"/>
  <c r="BO383" i="14"/>
  <c r="BP383" i="14"/>
  <c r="BQ383" i="14"/>
  <c r="BR383" i="14"/>
  <c r="BS383" i="14"/>
  <c r="BT383" i="14"/>
  <c r="BU383" i="14"/>
  <c r="BV383" i="14"/>
  <c r="BW383" i="14"/>
  <c r="BX383" i="14"/>
  <c r="BE384" i="14"/>
  <c r="BF384" i="14"/>
  <c r="BG384" i="14"/>
  <c r="BH384" i="14"/>
  <c r="BI384" i="14"/>
  <c r="BJ384" i="14"/>
  <c r="BK384" i="14"/>
  <c r="BL384" i="14"/>
  <c r="BM384" i="14"/>
  <c r="BN384" i="14"/>
  <c r="BO384" i="14"/>
  <c r="BP384" i="14"/>
  <c r="BQ384" i="14"/>
  <c r="BR384" i="14"/>
  <c r="BS384" i="14"/>
  <c r="BT384" i="14"/>
  <c r="BU384" i="14"/>
  <c r="BV384" i="14"/>
  <c r="BW384" i="14"/>
  <c r="BX384" i="14"/>
  <c r="BE385" i="14"/>
  <c r="BF385" i="14"/>
  <c r="BG385" i="14"/>
  <c r="BH385" i="14"/>
  <c r="BI385" i="14"/>
  <c r="BJ385" i="14"/>
  <c r="BK385" i="14"/>
  <c r="BL385" i="14"/>
  <c r="BM385" i="14"/>
  <c r="BN385" i="14"/>
  <c r="BO385" i="14"/>
  <c r="BP385" i="14"/>
  <c r="BQ385" i="14"/>
  <c r="BR385" i="14"/>
  <c r="BS385" i="14"/>
  <c r="BT385" i="14"/>
  <c r="BU385" i="14"/>
  <c r="BV385" i="14"/>
  <c r="BW385" i="14"/>
  <c r="BX385" i="14"/>
  <c r="BE386" i="14"/>
  <c r="BF386" i="14"/>
  <c r="BG386" i="14"/>
  <c r="BH386" i="14"/>
  <c r="BI386" i="14"/>
  <c r="BJ386" i="14"/>
  <c r="BK386" i="14"/>
  <c r="BL386" i="14"/>
  <c r="BM386" i="14"/>
  <c r="BN386" i="14"/>
  <c r="BO386" i="14"/>
  <c r="BP386" i="14"/>
  <c r="BQ386" i="14"/>
  <c r="BR386" i="14"/>
  <c r="BS386" i="14"/>
  <c r="BT386" i="14"/>
  <c r="BU386" i="14"/>
  <c r="BV386" i="14"/>
  <c r="BW386" i="14"/>
  <c r="BX386" i="14"/>
  <c r="BE387" i="14"/>
  <c r="BF387" i="14"/>
  <c r="BG387" i="14"/>
  <c r="BH387" i="14"/>
  <c r="BI387" i="14"/>
  <c r="BJ387" i="14"/>
  <c r="BK387" i="14"/>
  <c r="BL387" i="14"/>
  <c r="BM387" i="14"/>
  <c r="BN387" i="14"/>
  <c r="BO387" i="14"/>
  <c r="BP387" i="14"/>
  <c r="BQ387" i="14"/>
  <c r="BR387" i="14"/>
  <c r="BS387" i="14"/>
  <c r="BT387" i="14"/>
  <c r="BU387" i="14"/>
  <c r="BV387" i="14"/>
  <c r="BW387" i="14"/>
  <c r="BX387" i="14"/>
  <c r="BE388" i="14"/>
  <c r="BF388" i="14"/>
  <c r="BG388" i="14"/>
  <c r="BH388" i="14"/>
  <c r="BI388" i="14"/>
  <c r="BJ388" i="14"/>
  <c r="BK388" i="14"/>
  <c r="BL388" i="14"/>
  <c r="BM388" i="14"/>
  <c r="BN388" i="14"/>
  <c r="BO388" i="14"/>
  <c r="BP388" i="14"/>
  <c r="BQ388" i="14"/>
  <c r="BR388" i="14"/>
  <c r="BS388" i="14"/>
  <c r="BT388" i="14"/>
  <c r="BU388" i="14"/>
  <c r="BV388" i="14"/>
  <c r="BW388" i="14"/>
  <c r="BX388" i="14"/>
  <c r="BE389" i="14"/>
  <c r="BF389" i="14"/>
  <c r="BG389" i="14"/>
  <c r="BH389" i="14"/>
  <c r="BI389" i="14"/>
  <c r="BJ389" i="14"/>
  <c r="BK389" i="14"/>
  <c r="BL389" i="14"/>
  <c r="BM389" i="14"/>
  <c r="BN389" i="14"/>
  <c r="BO389" i="14"/>
  <c r="BP389" i="14"/>
  <c r="BQ389" i="14"/>
  <c r="BR389" i="14"/>
  <c r="BS389" i="14"/>
  <c r="BT389" i="14"/>
  <c r="BU389" i="14"/>
  <c r="BV389" i="14"/>
  <c r="BW389" i="14"/>
  <c r="BX389" i="14"/>
  <c r="BE390" i="14"/>
  <c r="BF390" i="14"/>
  <c r="BG390" i="14"/>
  <c r="BH390" i="14"/>
  <c r="BI390" i="14"/>
  <c r="BJ390" i="14"/>
  <c r="BK390" i="14"/>
  <c r="BL390" i="14"/>
  <c r="BM390" i="14"/>
  <c r="BN390" i="14"/>
  <c r="BO390" i="14"/>
  <c r="BP390" i="14"/>
  <c r="BQ390" i="14"/>
  <c r="BR390" i="14"/>
  <c r="BS390" i="14"/>
  <c r="BT390" i="14"/>
  <c r="BU390" i="14"/>
  <c r="BV390" i="14"/>
  <c r="BW390" i="14"/>
  <c r="BX390" i="14"/>
  <c r="BE391" i="14"/>
  <c r="BF391" i="14"/>
  <c r="BG391" i="14"/>
  <c r="BH391" i="14"/>
  <c r="BI391" i="14"/>
  <c r="BJ391" i="14"/>
  <c r="BK391" i="14"/>
  <c r="BL391" i="14"/>
  <c r="BM391" i="14"/>
  <c r="BN391" i="14"/>
  <c r="BO391" i="14"/>
  <c r="BP391" i="14"/>
  <c r="BQ391" i="14"/>
  <c r="BR391" i="14"/>
  <c r="BS391" i="14"/>
  <c r="BT391" i="14"/>
  <c r="BU391" i="14"/>
  <c r="BV391" i="14"/>
  <c r="BW391" i="14"/>
  <c r="BX391" i="14"/>
  <c r="BE392" i="14"/>
  <c r="BF392" i="14"/>
  <c r="BG392" i="14"/>
  <c r="BH392" i="14"/>
  <c r="BI392" i="14"/>
  <c r="BJ392" i="14"/>
  <c r="BK392" i="14"/>
  <c r="BL392" i="14"/>
  <c r="BM392" i="14"/>
  <c r="BN392" i="14"/>
  <c r="BO392" i="14"/>
  <c r="BP392" i="14"/>
  <c r="BQ392" i="14"/>
  <c r="BR392" i="14"/>
  <c r="BS392" i="14"/>
  <c r="BT392" i="14"/>
  <c r="BU392" i="14"/>
  <c r="BV392" i="14"/>
  <c r="BW392" i="14"/>
  <c r="BX392" i="14"/>
  <c r="BE393" i="14"/>
  <c r="BF393" i="14"/>
  <c r="BG393" i="14"/>
  <c r="BH393" i="14"/>
  <c r="BI393" i="14"/>
  <c r="BJ393" i="14"/>
  <c r="BK393" i="14"/>
  <c r="BL393" i="14"/>
  <c r="BM393" i="14"/>
  <c r="BN393" i="14"/>
  <c r="BO393" i="14"/>
  <c r="BP393" i="14"/>
  <c r="BQ393" i="14"/>
  <c r="BR393" i="14"/>
  <c r="BS393" i="14"/>
  <c r="BT393" i="14"/>
  <c r="BU393" i="14"/>
  <c r="BV393" i="14"/>
  <c r="BW393" i="14"/>
  <c r="BX393" i="14"/>
  <c r="BE394" i="14"/>
  <c r="BF394" i="14"/>
  <c r="BG394" i="14"/>
  <c r="BH394" i="14"/>
  <c r="BI394" i="14"/>
  <c r="BJ394" i="14"/>
  <c r="BK394" i="14"/>
  <c r="BL394" i="14"/>
  <c r="BM394" i="14"/>
  <c r="BN394" i="14"/>
  <c r="BO394" i="14"/>
  <c r="BP394" i="14"/>
  <c r="BQ394" i="14"/>
  <c r="BR394" i="14"/>
  <c r="BS394" i="14"/>
  <c r="BT394" i="14"/>
  <c r="BU394" i="14"/>
  <c r="BV394" i="14"/>
  <c r="BW394" i="14"/>
  <c r="BX394" i="14"/>
  <c r="BE395" i="14"/>
  <c r="BF395" i="14"/>
  <c r="BG395" i="14"/>
  <c r="BH395" i="14"/>
  <c r="BI395" i="14"/>
  <c r="BJ395" i="14"/>
  <c r="BK395" i="14"/>
  <c r="BL395" i="14"/>
  <c r="BM395" i="14"/>
  <c r="BN395" i="14"/>
  <c r="BO395" i="14"/>
  <c r="BP395" i="14"/>
  <c r="BQ395" i="14"/>
  <c r="BR395" i="14"/>
  <c r="BS395" i="14"/>
  <c r="BT395" i="14"/>
  <c r="BU395" i="14"/>
  <c r="BV395" i="14"/>
  <c r="BW395" i="14"/>
  <c r="BX395" i="14"/>
  <c r="BE396" i="14"/>
  <c r="BF396" i="14"/>
  <c r="BG396" i="14"/>
  <c r="BH396" i="14"/>
  <c r="BI396" i="14"/>
  <c r="BJ396" i="14"/>
  <c r="BK396" i="14"/>
  <c r="BL396" i="14"/>
  <c r="BM396" i="14"/>
  <c r="BN396" i="14"/>
  <c r="BO396" i="14"/>
  <c r="BP396" i="14"/>
  <c r="BQ396" i="14"/>
  <c r="BR396" i="14"/>
  <c r="BS396" i="14"/>
  <c r="BT396" i="14"/>
  <c r="BU396" i="14"/>
  <c r="BV396" i="14"/>
  <c r="BW396" i="14"/>
  <c r="BX396" i="14"/>
  <c r="BE397" i="14"/>
  <c r="BF397" i="14"/>
  <c r="BG397" i="14"/>
  <c r="BH397" i="14"/>
  <c r="BI397" i="14"/>
  <c r="BJ397" i="14"/>
  <c r="BK397" i="14"/>
  <c r="BL397" i="14"/>
  <c r="BM397" i="14"/>
  <c r="BN397" i="14"/>
  <c r="BO397" i="14"/>
  <c r="BP397" i="14"/>
  <c r="BQ397" i="14"/>
  <c r="BR397" i="14"/>
  <c r="BS397" i="14"/>
  <c r="BT397" i="14"/>
  <c r="BU397" i="14"/>
  <c r="BV397" i="14"/>
  <c r="BW397" i="14"/>
  <c r="BX397" i="14"/>
  <c r="BE398" i="14"/>
  <c r="BF398" i="14"/>
  <c r="BG398" i="14"/>
  <c r="BH398" i="14"/>
  <c r="BI398" i="14"/>
  <c r="BJ398" i="14"/>
  <c r="BK398" i="14"/>
  <c r="BL398" i="14"/>
  <c r="BM398" i="14"/>
  <c r="BN398" i="14"/>
  <c r="BO398" i="14"/>
  <c r="BP398" i="14"/>
  <c r="BQ398" i="14"/>
  <c r="BR398" i="14"/>
  <c r="BS398" i="14"/>
  <c r="BT398" i="14"/>
  <c r="BU398" i="14"/>
  <c r="BV398" i="14"/>
  <c r="BW398" i="14"/>
  <c r="BX398" i="14"/>
  <c r="BE399" i="14"/>
  <c r="BF399" i="14"/>
  <c r="BG399" i="14"/>
  <c r="BH399" i="14"/>
  <c r="BI399" i="14"/>
  <c r="BJ399" i="14"/>
  <c r="BK399" i="14"/>
  <c r="BL399" i="14"/>
  <c r="BM399" i="14"/>
  <c r="BN399" i="14"/>
  <c r="BO399" i="14"/>
  <c r="BP399" i="14"/>
  <c r="BQ399" i="14"/>
  <c r="BR399" i="14"/>
  <c r="BS399" i="14"/>
  <c r="BT399" i="14"/>
  <c r="BU399" i="14"/>
  <c r="BV399" i="14"/>
  <c r="BW399" i="14"/>
  <c r="BX399" i="14"/>
  <c r="BE400" i="14"/>
  <c r="BF400" i="14"/>
  <c r="BG400" i="14"/>
  <c r="BH400" i="14"/>
  <c r="BI400" i="14"/>
  <c r="BJ400" i="14"/>
  <c r="BK400" i="14"/>
  <c r="BL400" i="14"/>
  <c r="BM400" i="14"/>
  <c r="BN400" i="14"/>
  <c r="BO400" i="14"/>
  <c r="BP400" i="14"/>
  <c r="BQ400" i="14"/>
  <c r="BR400" i="14"/>
  <c r="BS400" i="14"/>
  <c r="BT400" i="14"/>
  <c r="BU400" i="14"/>
  <c r="BV400" i="14"/>
  <c r="BW400" i="14"/>
  <c r="BX400" i="14"/>
  <c r="BE401" i="14"/>
  <c r="BF401" i="14"/>
  <c r="BG401" i="14"/>
  <c r="BH401" i="14"/>
  <c r="BI401" i="14"/>
  <c r="BJ401" i="14"/>
  <c r="BK401" i="14"/>
  <c r="BL401" i="14"/>
  <c r="BM401" i="14"/>
  <c r="BN401" i="14"/>
  <c r="BO401" i="14"/>
  <c r="BP401" i="14"/>
  <c r="BQ401" i="14"/>
  <c r="BR401" i="14"/>
  <c r="BS401" i="14"/>
  <c r="BT401" i="14"/>
  <c r="BU401" i="14"/>
  <c r="BV401" i="14"/>
  <c r="BW401" i="14"/>
  <c r="BX401" i="14"/>
  <c r="BE402" i="14"/>
  <c r="BF402" i="14"/>
  <c r="BG402" i="14"/>
  <c r="BH402" i="14"/>
  <c r="BI402" i="14"/>
  <c r="BJ402" i="14"/>
  <c r="BK402" i="14"/>
  <c r="BL402" i="14"/>
  <c r="BM402" i="14"/>
  <c r="BN402" i="14"/>
  <c r="BO402" i="14"/>
  <c r="BP402" i="14"/>
  <c r="BQ402" i="14"/>
  <c r="BR402" i="14"/>
  <c r="BS402" i="14"/>
  <c r="BT402" i="14"/>
  <c r="BU402" i="14"/>
  <c r="BV402" i="14"/>
  <c r="BW402" i="14"/>
  <c r="BX402" i="14"/>
  <c r="BE403" i="14"/>
  <c r="BF403" i="14"/>
  <c r="BG403" i="14"/>
  <c r="BH403" i="14"/>
  <c r="BI403" i="14"/>
  <c r="BJ403" i="14"/>
  <c r="BK403" i="14"/>
  <c r="BL403" i="14"/>
  <c r="BM403" i="14"/>
  <c r="BN403" i="14"/>
  <c r="BO403" i="14"/>
  <c r="BP403" i="14"/>
  <c r="BQ403" i="14"/>
  <c r="BR403" i="14"/>
  <c r="BS403" i="14"/>
  <c r="BT403" i="14"/>
  <c r="BU403" i="14"/>
  <c r="BV403" i="14"/>
  <c r="BW403" i="14"/>
  <c r="BX403" i="14"/>
  <c r="BE404" i="14"/>
  <c r="BF404" i="14"/>
  <c r="BG404" i="14"/>
  <c r="BH404" i="14"/>
  <c r="BI404" i="14"/>
  <c r="BJ404" i="14"/>
  <c r="BK404" i="14"/>
  <c r="BL404" i="14"/>
  <c r="BM404" i="14"/>
  <c r="BN404" i="14"/>
  <c r="BO404" i="14"/>
  <c r="BP404" i="14"/>
  <c r="BQ404" i="14"/>
  <c r="BR404" i="14"/>
  <c r="BS404" i="14"/>
  <c r="BT404" i="14"/>
  <c r="BU404" i="14"/>
  <c r="BV404" i="14"/>
  <c r="BW404" i="14"/>
  <c r="BX404" i="14"/>
  <c r="BE405" i="14"/>
  <c r="BF405" i="14"/>
  <c r="BG405" i="14"/>
  <c r="BH405" i="14"/>
  <c r="BI405" i="14"/>
  <c r="BJ405" i="14"/>
  <c r="BK405" i="14"/>
  <c r="BL405" i="14"/>
  <c r="BM405" i="14"/>
  <c r="BN405" i="14"/>
  <c r="BO405" i="14"/>
  <c r="BP405" i="14"/>
  <c r="BQ405" i="14"/>
  <c r="BR405" i="14"/>
  <c r="BS405" i="14"/>
  <c r="BT405" i="14"/>
  <c r="BU405" i="14"/>
  <c r="BV405" i="14"/>
  <c r="BW405" i="14"/>
  <c r="BX405" i="14"/>
  <c r="BY405" i="14"/>
  <c r="BZ405" i="14"/>
  <c r="CA405" i="14"/>
  <c r="CB405" i="14"/>
  <c r="CC405" i="14"/>
  <c r="CD405" i="14"/>
  <c r="CE405" i="14"/>
  <c r="CF405" i="14"/>
  <c r="CG405" i="14"/>
  <c r="CH405" i="14"/>
  <c r="CI405" i="14"/>
  <c r="CJ405" i="14"/>
  <c r="CK405" i="14"/>
  <c r="CL405" i="14"/>
  <c r="CM405" i="14"/>
  <c r="CN405" i="14"/>
  <c r="CO405" i="14"/>
  <c r="CP405" i="14"/>
  <c r="CQ405" i="14"/>
  <c r="CR405" i="14"/>
  <c r="BY406" i="14"/>
  <c r="BZ406" i="14"/>
  <c r="CA406" i="14"/>
  <c r="CB406" i="14"/>
  <c r="CC406" i="14"/>
  <c r="CD406" i="14"/>
  <c r="CE406" i="14"/>
  <c r="CF406" i="14"/>
  <c r="CG406" i="14"/>
  <c r="CH406" i="14"/>
  <c r="CI406" i="14"/>
  <c r="CJ406" i="14"/>
  <c r="CK406" i="14"/>
  <c r="CL406" i="14"/>
  <c r="CM406" i="14"/>
  <c r="CN406" i="14"/>
  <c r="CO406" i="14"/>
  <c r="CP406" i="14"/>
  <c r="CQ406" i="14"/>
  <c r="CR406" i="14"/>
  <c r="BY407" i="14"/>
  <c r="BZ407" i="14"/>
  <c r="CA407" i="14"/>
  <c r="CB407" i="14"/>
  <c r="CC407" i="14"/>
  <c r="CD407" i="14"/>
  <c r="CE407" i="14"/>
  <c r="CF407" i="14"/>
  <c r="CG407" i="14"/>
  <c r="CH407" i="14"/>
  <c r="CI407" i="14"/>
  <c r="CJ407" i="14"/>
  <c r="CK407" i="14"/>
  <c r="CL407" i="14"/>
  <c r="CM407" i="14"/>
  <c r="CN407" i="14"/>
  <c r="CO407" i="14"/>
  <c r="CP407" i="14"/>
  <c r="CQ407" i="14"/>
  <c r="CR407" i="14"/>
  <c r="BY408" i="14"/>
  <c r="BZ408" i="14"/>
  <c r="CA408" i="14"/>
  <c r="CB408" i="14"/>
  <c r="CC408" i="14"/>
  <c r="CD408" i="14"/>
  <c r="CE408" i="14"/>
  <c r="CF408" i="14"/>
  <c r="CG408" i="14"/>
  <c r="CH408" i="14"/>
  <c r="CI408" i="14"/>
  <c r="CJ408" i="14"/>
  <c r="CK408" i="14"/>
  <c r="CL408" i="14"/>
  <c r="CM408" i="14"/>
  <c r="CN408" i="14"/>
  <c r="CO408" i="14"/>
  <c r="CP408" i="14"/>
  <c r="CQ408" i="14"/>
  <c r="CR408" i="14"/>
  <c r="BY409" i="14"/>
  <c r="BZ409" i="14"/>
  <c r="CA409" i="14"/>
  <c r="CB409" i="14"/>
  <c r="CC409" i="14"/>
  <c r="CD409" i="14"/>
  <c r="CE409" i="14"/>
  <c r="CF409" i="14"/>
  <c r="CG409" i="14"/>
  <c r="CH409" i="14"/>
  <c r="CI409" i="14"/>
  <c r="CJ409" i="14"/>
  <c r="CK409" i="14"/>
  <c r="CL409" i="14"/>
  <c r="CM409" i="14"/>
  <c r="CN409" i="14"/>
  <c r="CO409" i="14"/>
  <c r="CP409" i="14"/>
  <c r="CQ409" i="14"/>
  <c r="CR409" i="14"/>
  <c r="BY410" i="14"/>
  <c r="BZ410" i="14"/>
  <c r="CA410" i="14"/>
  <c r="CB410" i="14"/>
  <c r="CC410" i="14"/>
  <c r="CD410" i="14"/>
  <c r="CE410" i="14"/>
  <c r="CF410" i="14"/>
  <c r="CG410" i="14"/>
  <c r="CH410" i="14"/>
  <c r="CI410" i="14"/>
  <c r="CJ410" i="14"/>
  <c r="CK410" i="14"/>
  <c r="CL410" i="14"/>
  <c r="CM410" i="14"/>
  <c r="CN410" i="14"/>
  <c r="CO410" i="14"/>
  <c r="CP410" i="14"/>
  <c r="CQ410" i="14"/>
  <c r="CR410" i="14"/>
  <c r="BY411" i="14"/>
  <c r="BZ411" i="14"/>
  <c r="CA411" i="14"/>
  <c r="CB411" i="14"/>
  <c r="CC411" i="14"/>
  <c r="CD411" i="14"/>
  <c r="CE411" i="14"/>
  <c r="CF411" i="14"/>
  <c r="CG411" i="14"/>
  <c r="CH411" i="14"/>
  <c r="CI411" i="14"/>
  <c r="CJ411" i="14"/>
  <c r="CK411" i="14"/>
  <c r="CL411" i="14"/>
  <c r="CM411" i="14"/>
  <c r="CN411" i="14"/>
  <c r="CO411" i="14"/>
  <c r="CP411" i="14"/>
  <c r="CQ411" i="14"/>
  <c r="CR411" i="14"/>
  <c r="BY412" i="14"/>
  <c r="BZ412" i="14"/>
  <c r="CA412" i="14"/>
  <c r="CB412" i="14"/>
  <c r="CC412" i="14"/>
  <c r="CD412" i="14"/>
  <c r="CE412" i="14"/>
  <c r="CF412" i="14"/>
  <c r="CG412" i="14"/>
  <c r="CH412" i="14"/>
  <c r="CI412" i="14"/>
  <c r="CJ412" i="14"/>
  <c r="CK412" i="14"/>
  <c r="CL412" i="14"/>
  <c r="CM412" i="14"/>
  <c r="CN412" i="14"/>
  <c r="CO412" i="14"/>
  <c r="CP412" i="14"/>
  <c r="CQ412" i="14"/>
  <c r="CR412" i="14"/>
  <c r="BY413" i="14"/>
  <c r="BZ413" i="14"/>
  <c r="CA413" i="14"/>
  <c r="CB413" i="14"/>
  <c r="CC413" i="14"/>
  <c r="CD413" i="14"/>
  <c r="CE413" i="14"/>
  <c r="CF413" i="14"/>
  <c r="CG413" i="14"/>
  <c r="CH413" i="14"/>
  <c r="CI413" i="14"/>
  <c r="CJ413" i="14"/>
  <c r="CK413" i="14"/>
  <c r="CL413" i="14"/>
  <c r="CM413" i="14"/>
  <c r="CN413" i="14"/>
  <c r="CO413" i="14"/>
  <c r="CP413" i="14"/>
  <c r="CQ413" i="14"/>
  <c r="CR413" i="14"/>
  <c r="BE414" i="14"/>
  <c r="BF414" i="14"/>
  <c r="BG414" i="14"/>
  <c r="BH414" i="14"/>
  <c r="BI414" i="14"/>
  <c r="BJ414" i="14"/>
  <c r="BK414" i="14"/>
  <c r="BL414" i="14"/>
  <c r="BM414" i="14"/>
  <c r="BN414" i="14"/>
  <c r="BO414" i="14"/>
  <c r="BP414" i="14"/>
  <c r="BQ414" i="14"/>
  <c r="BR414" i="14"/>
  <c r="BS414" i="14"/>
  <c r="BT414" i="14"/>
  <c r="BU414" i="14"/>
  <c r="BV414" i="14"/>
  <c r="BW414" i="14"/>
  <c r="BX414" i="14"/>
  <c r="BY414" i="14"/>
  <c r="BZ414" i="14"/>
  <c r="CA414" i="14"/>
  <c r="CB414" i="14"/>
  <c r="CC414" i="14"/>
  <c r="CD414" i="14"/>
  <c r="CE414" i="14"/>
  <c r="CF414" i="14"/>
  <c r="CG414" i="14"/>
  <c r="CH414" i="14"/>
  <c r="CI414" i="14"/>
  <c r="CJ414" i="14"/>
  <c r="CK414" i="14"/>
  <c r="CL414" i="14"/>
  <c r="CM414" i="14"/>
  <c r="CN414" i="14"/>
  <c r="CO414" i="14"/>
  <c r="CP414" i="14"/>
  <c r="CQ414" i="14"/>
  <c r="CR414" i="14"/>
  <c r="BE415" i="14"/>
  <c r="BF415" i="14"/>
  <c r="BG415" i="14"/>
  <c r="BH415" i="14"/>
  <c r="BI415" i="14"/>
  <c r="BJ415" i="14"/>
  <c r="BK415" i="14"/>
  <c r="BL415" i="14"/>
  <c r="BM415" i="14"/>
  <c r="BN415" i="14"/>
  <c r="BO415" i="14"/>
  <c r="BP415" i="14"/>
  <c r="BQ415" i="14"/>
  <c r="BR415" i="14"/>
  <c r="BS415" i="14"/>
  <c r="BT415" i="14"/>
  <c r="BU415" i="14"/>
  <c r="BV415" i="14"/>
  <c r="BW415" i="14"/>
  <c r="BX415" i="14"/>
  <c r="BY415" i="14"/>
  <c r="BZ415" i="14"/>
  <c r="CA415" i="14"/>
  <c r="CB415" i="14"/>
  <c r="CC415" i="14"/>
  <c r="CD415" i="14"/>
  <c r="CE415" i="14"/>
  <c r="CF415" i="14"/>
  <c r="CG415" i="14"/>
  <c r="CH415" i="14"/>
  <c r="CI415" i="14"/>
  <c r="CJ415" i="14"/>
  <c r="CK415" i="14"/>
  <c r="CL415" i="14"/>
  <c r="CM415" i="14"/>
  <c r="CN415" i="14"/>
  <c r="CO415" i="14"/>
  <c r="CP415" i="14"/>
  <c r="CQ415" i="14"/>
  <c r="CR415" i="14"/>
  <c r="BE416" i="14"/>
  <c r="BF416" i="14"/>
  <c r="BG416" i="14"/>
  <c r="BH416" i="14"/>
  <c r="BI416" i="14"/>
  <c r="BJ416" i="14"/>
  <c r="BK416" i="14"/>
  <c r="BL416" i="14"/>
  <c r="BM416" i="14"/>
  <c r="BN416" i="14"/>
  <c r="BO416" i="14"/>
  <c r="BP416" i="14"/>
  <c r="BQ416" i="14"/>
  <c r="BR416" i="14"/>
  <c r="BS416" i="14"/>
  <c r="BT416" i="14"/>
  <c r="BU416" i="14"/>
  <c r="BV416" i="14"/>
  <c r="BW416" i="14"/>
  <c r="BX416" i="14"/>
  <c r="BE417" i="14"/>
  <c r="BF417" i="14"/>
  <c r="BG417" i="14"/>
  <c r="BH417" i="14"/>
  <c r="BI417" i="14"/>
  <c r="BJ417" i="14"/>
  <c r="BK417" i="14"/>
  <c r="BL417" i="14"/>
  <c r="BM417" i="14"/>
  <c r="BN417" i="14"/>
  <c r="BO417" i="14"/>
  <c r="BP417" i="14"/>
  <c r="BQ417" i="14"/>
  <c r="BR417" i="14"/>
  <c r="BS417" i="14"/>
  <c r="BT417" i="14"/>
  <c r="BU417" i="14"/>
  <c r="BV417" i="14"/>
  <c r="BW417" i="14"/>
  <c r="BX417" i="14"/>
  <c r="BE425" i="14"/>
  <c r="BF425" i="14"/>
  <c r="BG425" i="14"/>
  <c r="BH425" i="14"/>
  <c r="BI425" i="14"/>
  <c r="BJ425" i="14"/>
  <c r="BK425" i="14"/>
  <c r="BL425" i="14"/>
  <c r="BM425" i="14"/>
  <c r="BN425" i="14"/>
  <c r="BO425" i="14"/>
  <c r="BP425" i="14"/>
  <c r="BQ425" i="14"/>
  <c r="BR425" i="14"/>
  <c r="BS425" i="14"/>
  <c r="BT425" i="14"/>
  <c r="BU425" i="14"/>
  <c r="BV425" i="14"/>
  <c r="BW425" i="14"/>
  <c r="BX425" i="14"/>
  <c r="BE426" i="14"/>
  <c r="BF426" i="14"/>
  <c r="BG426" i="14"/>
  <c r="BH426" i="14"/>
  <c r="BI426" i="14"/>
  <c r="BJ426" i="14"/>
  <c r="BK426" i="14"/>
  <c r="BL426" i="14"/>
  <c r="BM426" i="14"/>
  <c r="BN426" i="14"/>
  <c r="BO426" i="14"/>
  <c r="BP426" i="14"/>
  <c r="BQ426" i="14"/>
  <c r="BR426" i="14"/>
  <c r="BS426" i="14"/>
  <c r="BT426" i="14"/>
  <c r="BU426" i="14"/>
  <c r="BV426" i="14"/>
  <c r="BW426" i="14"/>
  <c r="BX426" i="14"/>
  <c r="BY426" i="14"/>
  <c r="BZ426" i="14"/>
  <c r="CA426" i="14"/>
  <c r="CB426" i="14"/>
  <c r="CC426" i="14"/>
  <c r="CD426" i="14"/>
  <c r="CE426" i="14"/>
  <c r="CF426" i="14"/>
  <c r="CG426" i="14"/>
  <c r="CH426" i="14"/>
  <c r="CI426" i="14"/>
  <c r="CJ426" i="14"/>
  <c r="CK426" i="14"/>
  <c r="CL426" i="14"/>
  <c r="CM426" i="14"/>
  <c r="CN426" i="14"/>
  <c r="CO426" i="14"/>
  <c r="CP426" i="14"/>
  <c r="CQ426" i="14"/>
  <c r="CR426" i="14"/>
  <c r="BY427" i="14"/>
  <c r="BZ427" i="14"/>
  <c r="CA427" i="14"/>
  <c r="CB427" i="14"/>
  <c r="CC427" i="14"/>
  <c r="CD427" i="14"/>
  <c r="CE427" i="14"/>
  <c r="CF427" i="14"/>
  <c r="CG427" i="14"/>
  <c r="CH427" i="14"/>
  <c r="CI427" i="14"/>
  <c r="CJ427" i="14"/>
  <c r="CK427" i="14"/>
  <c r="CL427" i="14"/>
  <c r="CM427" i="14"/>
  <c r="CN427" i="14"/>
  <c r="CO427" i="14"/>
  <c r="CP427" i="14"/>
  <c r="CQ427" i="14"/>
  <c r="CR427" i="14"/>
  <c r="BY428" i="14"/>
  <c r="BZ428" i="14"/>
  <c r="CA428" i="14"/>
  <c r="CB428" i="14"/>
  <c r="CC428" i="14"/>
  <c r="CD428" i="14"/>
  <c r="CE428" i="14"/>
  <c r="CF428" i="14"/>
  <c r="CG428" i="14"/>
  <c r="CH428" i="14"/>
  <c r="CI428" i="14"/>
  <c r="CJ428" i="14"/>
  <c r="CK428" i="14"/>
  <c r="CL428" i="14"/>
  <c r="CM428" i="14"/>
  <c r="CN428" i="14"/>
  <c r="CO428" i="14"/>
  <c r="CP428" i="14"/>
  <c r="CQ428" i="14"/>
  <c r="CR428" i="14"/>
  <c r="BY429" i="14"/>
  <c r="BZ429" i="14"/>
  <c r="CA429" i="14"/>
  <c r="CB429" i="14"/>
  <c r="CC429" i="14"/>
  <c r="CD429" i="14"/>
  <c r="CE429" i="14"/>
  <c r="CF429" i="14"/>
  <c r="CG429" i="14"/>
  <c r="CH429" i="14"/>
  <c r="CI429" i="14"/>
  <c r="CJ429" i="14"/>
  <c r="CK429" i="14"/>
  <c r="CL429" i="14"/>
  <c r="CM429" i="14"/>
  <c r="CN429" i="14"/>
  <c r="CO429" i="14"/>
  <c r="CP429" i="14"/>
  <c r="CQ429" i="14"/>
  <c r="CR429" i="14"/>
  <c r="BE434" i="14"/>
  <c r="BF434" i="14"/>
  <c r="BG434" i="14"/>
  <c r="BH434" i="14"/>
  <c r="BI434" i="14"/>
  <c r="BJ434" i="14"/>
  <c r="BK434" i="14"/>
  <c r="BL434" i="14"/>
  <c r="BM434" i="14"/>
  <c r="BN434" i="14"/>
  <c r="BO434" i="14"/>
  <c r="BP434" i="14"/>
  <c r="BQ434" i="14"/>
  <c r="BR434" i="14"/>
  <c r="BS434" i="14"/>
  <c r="BT434" i="14"/>
  <c r="BU434" i="14"/>
  <c r="BV434" i="14"/>
  <c r="BW434" i="14"/>
  <c r="BX434" i="14"/>
  <c r="BE435" i="14"/>
  <c r="BF435" i="14"/>
  <c r="BG435" i="14"/>
  <c r="BH435" i="14"/>
  <c r="BI435" i="14"/>
  <c r="BJ435" i="14"/>
  <c r="BK435" i="14"/>
  <c r="BL435" i="14"/>
  <c r="BM435" i="14"/>
  <c r="BN435" i="14"/>
  <c r="BO435" i="14"/>
  <c r="BP435" i="14"/>
  <c r="BQ435" i="14"/>
  <c r="BR435" i="14"/>
  <c r="BS435" i="14"/>
  <c r="BT435" i="14"/>
  <c r="BU435" i="14"/>
  <c r="BV435" i="14"/>
  <c r="BW435" i="14"/>
  <c r="BX435" i="14"/>
  <c r="BE436" i="14"/>
  <c r="BF436" i="14"/>
  <c r="BG436" i="14"/>
  <c r="BH436" i="14"/>
  <c r="BI436" i="14"/>
  <c r="BJ436" i="14"/>
  <c r="BK436" i="14"/>
  <c r="BL436" i="14"/>
  <c r="BM436" i="14"/>
  <c r="BN436" i="14"/>
  <c r="BO436" i="14"/>
  <c r="BP436" i="14"/>
  <c r="BQ436" i="14"/>
  <c r="BR436" i="14"/>
  <c r="BS436" i="14"/>
  <c r="BT436" i="14"/>
  <c r="BU436" i="14"/>
  <c r="BV436" i="14"/>
  <c r="BW436" i="14"/>
  <c r="BX436" i="14"/>
  <c r="BE437" i="14"/>
  <c r="BF437" i="14"/>
  <c r="BG437" i="14"/>
  <c r="BH437" i="14"/>
  <c r="BI437" i="14"/>
  <c r="BJ437" i="14"/>
  <c r="BK437" i="14"/>
  <c r="BL437" i="14"/>
  <c r="BM437" i="14"/>
  <c r="BN437" i="14"/>
  <c r="BO437" i="14"/>
  <c r="BP437" i="14"/>
  <c r="BQ437" i="14"/>
  <c r="BR437" i="14"/>
  <c r="BS437" i="14"/>
  <c r="BT437" i="14"/>
  <c r="BU437" i="14"/>
  <c r="BV437" i="14"/>
  <c r="BW437" i="14"/>
  <c r="BX437" i="14"/>
  <c r="BE438" i="14"/>
  <c r="BF438" i="14"/>
  <c r="BG438" i="14"/>
  <c r="BH438" i="14"/>
  <c r="BI438" i="14"/>
  <c r="BJ438" i="14"/>
  <c r="BK438" i="14"/>
  <c r="BL438" i="14"/>
  <c r="BM438" i="14"/>
  <c r="BN438" i="14"/>
  <c r="BO438" i="14"/>
  <c r="BP438" i="14"/>
  <c r="BQ438" i="14"/>
  <c r="BR438" i="14"/>
  <c r="BS438" i="14"/>
  <c r="BT438" i="14"/>
  <c r="BU438" i="14"/>
  <c r="BV438" i="14"/>
  <c r="BW438" i="14"/>
  <c r="BX438" i="14"/>
  <c r="BE439" i="14"/>
  <c r="BF439" i="14"/>
  <c r="BG439" i="14"/>
  <c r="BH439" i="14"/>
  <c r="BI439" i="14"/>
  <c r="BJ439" i="14"/>
  <c r="BK439" i="14"/>
  <c r="BL439" i="14"/>
  <c r="BM439" i="14"/>
  <c r="BN439" i="14"/>
  <c r="BO439" i="14"/>
  <c r="BP439" i="14"/>
  <c r="BQ439" i="14"/>
  <c r="BR439" i="14"/>
  <c r="BS439" i="14"/>
  <c r="BT439" i="14"/>
  <c r="BU439" i="14"/>
  <c r="BV439" i="14"/>
  <c r="BW439" i="14"/>
  <c r="BX439" i="14"/>
  <c r="BE440" i="14"/>
  <c r="BF440" i="14"/>
  <c r="BG440" i="14"/>
  <c r="BH440" i="14"/>
  <c r="BI440" i="14"/>
  <c r="BJ440" i="14"/>
  <c r="BK440" i="14"/>
  <c r="BL440" i="14"/>
  <c r="BM440" i="14"/>
  <c r="BN440" i="14"/>
  <c r="BO440" i="14"/>
  <c r="BP440" i="14"/>
  <c r="BQ440" i="14"/>
  <c r="BR440" i="14"/>
  <c r="BS440" i="14"/>
  <c r="BT440" i="14"/>
  <c r="BU440" i="14"/>
  <c r="BV440" i="14"/>
  <c r="BW440" i="14"/>
  <c r="BX440" i="14"/>
  <c r="BE441" i="14"/>
  <c r="BF441" i="14"/>
  <c r="BG441" i="14"/>
  <c r="BH441" i="14"/>
  <c r="BI441" i="14"/>
  <c r="BJ441" i="14"/>
  <c r="BK441" i="14"/>
  <c r="BL441" i="14"/>
  <c r="BM441" i="14"/>
  <c r="BN441" i="14"/>
  <c r="BO441" i="14"/>
  <c r="BP441" i="14"/>
  <c r="BQ441" i="14"/>
  <c r="BR441" i="14"/>
  <c r="BS441" i="14"/>
  <c r="BT441" i="14"/>
  <c r="BU441" i="14"/>
  <c r="BV441" i="14"/>
  <c r="BW441" i="14"/>
  <c r="BX441" i="14"/>
  <c r="BE442" i="14"/>
  <c r="BF442" i="14"/>
  <c r="BG442" i="14"/>
  <c r="BH442" i="14"/>
  <c r="BI442" i="14"/>
  <c r="BJ442" i="14"/>
  <c r="BK442" i="14"/>
  <c r="BL442" i="14"/>
  <c r="BM442" i="14"/>
  <c r="BN442" i="14"/>
  <c r="BO442" i="14"/>
  <c r="BP442" i="14"/>
  <c r="BQ442" i="14"/>
  <c r="BR442" i="14"/>
  <c r="BS442" i="14"/>
  <c r="BT442" i="14"/>
  <c r="BU442" i="14"/>
  <c r="BV442" i="14"/>
  <c r="BW442" i="14"/>
  <c r="BX442" i="14"/>
  <c r="BE443" i="14"/>
  <c r="BF443" i="14"/>
  <c r="BG443" i="14"/>
  <c r="BH443" i="14"/>
  <c r="BI443" i="14"/>
  <c r="BJ443" i="14"/>
  <c r="BK443" i="14"/>
  <c r="BL443" i="14"/>
  <c r="BM443" i="14"/>
  <c r="BN443" i="14"/>
  <c r="BO443" i="14"/>
  <c r="BP443" i="14"/>
  <c r="BQ443" i="14"/>
  <c r="BR443" i="14"/>
  <c r="BS443" i="14"/>
  <c r="BT443" i="14"/>
  <c r="BU443" i="14"/>
  <c r="BV443" i="14"/>
  <c r="BW443" i="14"/>
  <c r="BX443" i="14"/>
  <c r="BE444" i="14"/>
  <c r="BF444" i="14"/>
  <c r="BG444" i="14"/>
  <c r="BH444" i="14"/>
  <c r="BI444" i="14"/>
  <c r="BJ444" i="14"/>
  <c r="BK444" i="14"/>
  <c r="BL444" i="14"/>
  <c r="BM444" i="14"/>
  <c r="BN444" i="14"/>
  <c r="BO444" i="14"/>
  <c r="BP444" i="14"/>
  <c r="BQ444" i="14"/>
  <c r="BR444" i="14"/>
  <c r="BS444" i="14"/>
  <c r="BT444" i="14"/>
  <c r="BU444" i="14"/>
  <c r="BV444" i="14"/>
  <c r="BW444" i="14"/>
  <c r="BX444" i="14"/>
  <c r="BE445" i="14"/>
  <c r="BF445" i="14"/>
  <c r="BG445" i="14"/>
  <c r="BH445" i="14"/>
  <c r="BI445" i="14"/>
  <c r="BJ445" i="14"/>
  <c r="BK445" i="14"/>
  <c r="BL445" i="14"/>
  <c r="BM445" i="14"/>
  <c r="BN445" i="14"/>
  <c r="BO445" i="14"/>
  <c r="BP445" i="14"/>
  <c r="BQ445" i="14"/>
  <c r="BR445" i="14"/>
  <c r="BS445" i="14"/>
  <c r="BT445" i="14"/>
  <c r="BU445" i="14"/>
  <c r="BV445" i="14"/>
  <c r="BW445" i="14"/>
  <c r="BX445" i="14"/>
  <c r="BE446" i="14"/>
  <c r="BF446" i="14"/>
  <c r="BG446" i="14"/>
  <c r="BH446" i="14"/>
  <c r="BI446" i="14"/>
  <c r="BJ446" i="14"/>
  <c r="BK446" i="14"/>
  <c r="BL446" i="14"/>
  <c r="BM446" i="14"/>
  <c r="BN446" i="14"/>
  <c r="BO446" i="14"/>
  <c r="BP446" i="14"/>
  <c r="BQ446" i="14"/>
  <c r="BR446" i="14"/>
  <c r="BS446" i="14"/>
  <c r="BT446" i="14"/>
  <c r="BU446" i="14"/>
  <c r="BV446" i="14"/>
  <c r="BW446" i="14"/>
  <c r="BX446" i="14"/>
  <c r="BE447" i="14"/>
  <c r="BF447" i="14"/>
  <c r="BG447" i="14"/>
  <c r="BH447" i="14"/>
  <c r="BI447" i="14"/>
  <c r="BJ447" i="14"/>
  <c r="BK447" i="14"/>
  <c r="BL447" i="14"/>
  <c r="BM447" i="14"/>
  <c r="BN447" i="14"/>
  <c r="BO447" i="14"/>
  <c r="BP447" i="14"/>
  <c r="BQ447" i="14"/>
  <c r="BR447" i="14"/>
  <c r="BS447" i="14"/>
  <c r="BT447" i="14"/>
  <c r="BU447" i="14"/>
  <c r="BV447" i="14"/>
  <c r="BW447" i="14"/>
  <c r="BX447" i="14"/>
  <c r="BE448" i="14"/>
  <c r="BF448" i="14"/>
  <c r="BG448" i="14"/>
  <c r="BH448" i="14"/>
  <c r="BI448" i="14"/>
  <c r="BJ448" i="14"/>
  <c r="BK448" i="14"/>
  <c r="BL448" i="14"/>
  <c r="BM448" i="14"/>
  <c r="BN448" i="14"/>
  <c r="BO448" i="14"/>
  <c r="BP448" i="14"/>
  <c r="BQ448" i="14"/>
  <c r="BR448" i="14"/>
  <c r="BS448" i="14"/>
  <c r="BT448" i="14"/>
  <c r="BU448" i="14"/>
  <c r="BV448" i="14"/>
  <c r="BW448" i="14"/>
  <c r="BX448" i="14"/>
  <c r="BE449" i="14"/>
  <c r="BF449" i="14"/>
  <c r="BG449" i="14"/>
  <c r="BH449" i="14"/>
  <c r="BI449" i="14"/>
  <c r="BJ449" i="14"/>
  <c r="BK449" i="14"/>
  <c r="BL449" i="14"/>
  <c r="BM449" i="14"/>
  <c r="BN449" i="14"/>
  <c r="BO449" i="14"/>
  <c r="BP449" i="14"/>
  <c r="BQ449" i="14"/>
  <c r="BR449" i="14"/>
  <c r="BS449" i="14"/>
  <c r="BT449" i="14"/>
  <c r="BU449" i="14"/>
  <c r="BV449" i="14"/>
  <c r="BW449" i="14"/>
  <c r="BX449" i="14"/>
  <c r="BE450" i="14"/>
  <c r="BF450" i="14"/>
  <c r="BG450" i="14"/>
  <c r="BH450" i="14"/>
  <c r="BI450" i="14"/>
  <c r="BJ450" i="14"/>
  <c r="BK450" i="14"/>
  <c r="BL450" i="14"/>
  <c r="BM450" i="14"/>
  <c r="BN450" i="14"/>
  <c r="BO450" i="14"/>
  <c r="BP450" i="14"/>
  <c r="BQ450" i="14"/>
  <c r="BR450" i="14"/>
  <c r="BS450" i="14"/>
  <c r="BT450" i="14"/>
  <c r="BU450" i="14"/>
  <c r="BV450" i="14"/>
  <c r="BW450" i="14"/>
  <c r="BX450" i="14"/>
  <c r="BE451" i="14"/>
  <c r="BF451" i="14"/>
  <c r="BG451" i="14"/>
  <c r="BH451" i="14"/>
  <c r="BI451" i="14"/>
  <c r="BJ451" i="14"/>
  <c r="BK451" i="14"/>
  <c r="BL451" i="14"/>
  <c r="BM451" i="14"/>
  <c r="BN451" i="14"/>
  <c r="BO451" i="14"/>
  <c r="BP451" i="14"/>
  <c r="BQ451" i="14"/>
  <c r="BR451" i="14"/>
  <c r="BS451" i="14"/>
  <c r="BT451" i="14"/>
  <c r="BU451" i="14"/>
  <c r="BV451" i="14"/>
  <c r="BW451" i="14"/>
  <c r="BX451" i="14"/>
  <c r="BE452" i="14"/>
  <c r="BF452" i="14"/>
  <c r="BG452" i="14"/>
  <c r="BH452" i="14"/>
  <c r="BI452" i="14"/>
  <c r="BJ452" i="14"/>
  <c r="BK452" i="14"/>
  <c r="BL452" i="14"/>
  <c r="BM452" i="14"/>
  <c r="BN452" i="14"/>
  <c r="BO452" i="14"/>
  <c r="BP452" i="14"/>
  <c r="BQ452" i="14"/>
  <c r="BR452" i="14"/>
  <c r="BS452" i="14"/>
  <c r="BT452" i="14"/>
  <c r="BU452" i="14"/>
  <c r="BV452" i="14"/>
  <c r="BW452" i="14"/>
  <c r="BX452" i="14"/>
  <c r="BE453" i="14"/>
  <c r="BF453" i="14"/>
  <c r="BG453" i="14"/>
  <c r="BH453" i="14"/>
  <c r="BI453" i="14"/>
  <c r="BJ453" i="14"/>
  <c r="BK453" i="14"/>
  <c r="BL453" i="14"/>
  <c r="BM453" i="14"/>
  <c r="BN453" i="14"/>
  <c r="BO453" i="14"/>
  <c r="BP453" i="14"/>
  <c r="BQ453" i="14"/>
  <c r="BR453" i="14"/>
  <c r="BS453" i="14"/>
  <c r="BT453" i="14"/>
  <c r="BU453" i="14"/>
  <c r="BV453" i="14"/>
  <c r="BW453" i="14"/>
  <c r="BX453" i="14"/>
  <c r="BE454" i="14"/>
  <c r="BF454" i="14"/>
  <c r="BG454" i="14"/>
  <c r="BH454" i="14"/>
  <c r="BI454" i="14"/>
  <c r="BJ454" i="14"/>
  <c r="BK454" i="14"/>
  <c r="BL454" i="14"/>
  <c r="BM454" i="14"/>
  <c r="BN454" i="14"/>
  <c r="BO454" i="14"/>
  <c r="BP454" i="14"/>
  <c r="BQ454" i="14"/>
  <c r="BR454" i="14"/>
  <c r="BS454" i="14"/>
  <c r="BT454" i="14"/>
  <c r="BU454" i="14"/>
  <c r="BV454" i="14"/>
  <c r="BW454" i="14"/>
  <c r="BX454" i="14"/>
  <c r="BE455" i="14"/>
  <c r="BF455" i="14"/>
  <c r="BG455" i="14"/>
  <c r="BH455" i="14"/>
  <c r="BI455" i="14"/>
  <c r="BJ455" i="14"/>
  <c r="BK455" i="14"/>
  <c r="BL455" i="14"/>
  <c r="BM455" i="14"/>
  <c r="BN455" i="14"/>
  <c r="BO455" i="14"/>
  <c r="BP455" i="14"/>
  <c r="BQ455" i="14"/>
  <c r="BR455" i="14"/>
  <c r="BS455" i="14"/>
  <c r="BT455" i="14"/>
  <c r="BU455" i="14"/>
  <c r="BV455" i="14"/>
  <c r="BW455" i="14"/>
  <c r="BX455" i="14"/>
  <c r="BE456" i="14"/>
  <c r="BF456" i="14"/>
  <c r="BG456" i="14"/>
  <c r="BH456" i="14"/>
  <c r="BI456" i="14"/>
  <c r="BJ456" i="14"/>
  <c r="BK456" i="14"/>
  <c r="BL456" i="14"/>
  <c r="BM456" i="14"/>
  <c r="BN456" i="14"/>
  <c r="BO456" i="14"/>
  <c r="BP456" i="14"/>
  <c r="BQ456" i="14"/>
  <c r="BR456" i="14"/>
  <c r="BS456" i="14"/>
  <c r="BT456" i="14"/>
  <c r="BU456" i="14"/>
  <c r="BV456" i="14"/>
  <c r="BW456" i="14"/>
  <c r="BX456" i="14"/>
  <c r="BE457" i="14"/>
  <c r="BF457" i="14"/>
  <c r="BG457" i="14"/>
  <c r="BH457" i="14"/>
  <c r="BI457" i="14"/>
  <c r="BJ457" i="14"/>
  <c r="BK457" i="14"/>
  <c r="BL457" i="14"/>
  <c r="BM457" i="14"/>
  <c r="BN457" i="14"/>
  <c r="BO457" i="14"/>
  <c r="BP457" i="14"/>
  <c r="BQ457" i="14"/>
  <c r="BR457" i="14"/>
  <c r="BS457" i="14"/>
  <c r="BT457" i="14"/>
  <c r="BU457" i="14"/>
  <c r="BV457" i="14"/>
  <c r="BW457" i="14"/>
  <c r="BX457" i="14"/>
  <c r="BE458" i="14"/>
  <c r="BF458" i="14"/>
  <c r="BG458" i="14"/>
  <c r="BH458" i="14"/>
  <c r="BI458" i="14"/>
  <c r="BJ458" i="14"/>
  <c r="BK458" i="14"/>
  <c r="BL458" i="14"/>
  <c r="BM458" i="14"/>
  <c r="BN458" i="14"/>
  <c r="BO458" i="14"/>
  <c r="BP458" i="14"/>
  <c r="BQ458" i="14"/>
  <c r="BR458" i="14"/>
  <c r="BS458" i="14"/>
  <c r="BT458" i="14"/>
  <c r="BU458" i="14"/>
  <c r="BV458" i="14"/>
  <c r="BW458" i="14"/>
  <c r="BX458" i="14"/>
  <c r="BE459" i="14"/>
  <c r="BF459" i="14"/>
  <c r="BG459" i="14"/>
  <c r="BH459" i="14"/>
  <c r="BI459" i="14"/>
  <c r="BJ459" i="14"/>
  <c r="BK459" i="14"/>
  <c r="BL459" i="14"/>
  <c r="BM459" i="14"/>
  <c r="BN459" i="14"/>
  <c r="BO459" i="14"/>
  <c r="BP459" i="14"/>
  <c r="BQ459" i="14"/>
  <c r="BR459" i="14"/>
  <c r="BS459" i="14"/>
  <c r="BT459" i="14"/>
  <c r="BU459" i="14"/>
  <c r="BV459" i="14"/>
  <c r="BW459" i="14"/>
  <c r="BX459" i="14"/>
  <c r="BE460" i="14"/>
  <c r="BF460" i="14"/>
  <c r="BG460" i="14"/>
  <c r="BH460" i="14"/>
  <c r="BI460" i="14"/>
  <c r="BJ460" i="14"/>
  <c r="BK460" i="14"/>
  <c r="BL460" i="14"/>
  <c r="BM460" i="14"/>
  <c r="BN460" i="14"/>
  <c r="BO460" i="14"/>
  <c r="BP460" i="14"/>
  <c r="BQ460" i="14"/>
  <c r="BR460" i="14"/>
  <c r="BS460" i="14"/>
  <c r="BT460" i="14"/>
  <c r="BU460" i="14"/>
  <c r="BV460" i="14"/>
  <c r="BW460" i="14"/>
  <c r="BX460" i="14"/>
  <c r="BE461" i="14"/>
  <c r="BF461" i="14"/>
  <c r="BG461" i="14"/>
  <c r="BH461" i="14"/>
  <c r="BI461" i="14"/>
  <c r="BJ461" i="14"/>
  <c r="BK461" i="14"/>
  <c r="BL461" i="14"/>
  <c r="BM461" i="14"/>
  <c r="BN461" i="14"/>
  <c r="BO461" i="14"/>
  <c r="BP461" i="14"/>
  <c r="BQ461" i="14"/>
  <c r="BR461" i="14"/>
  <c r="BS461" i="14"/>
  <c r="BT461" i="14"/>
  <c r="BU461" i="14"/>
  <c r="BV461" i="14"/>
  <c r="BW461" i="14"/>
  <c r="BX461" i="14"/>
  <c r="BE462" i="14"/>
  <c r="BF462" i="14"/>
  <c r="BG462" i="14"/>
  <c r="BH462" i="14"/>
  <c r="BI462" i="14"/>
  <c r="BJ462" i="14"/>
  <c r="BK462" i="14"/>
  <c r="BL462" i="14"/>
  <c r="BM462" i="14"/>
  <c r="BN462" i="14"/>
  <c r="BO462" i="14"/>
  <c r="BP462" i="14"/>
  <c r="BQ462" i="14"/>
  <c r="BR462" i="14"/>
  <c r="BS462" i="14"/>
  <c r="BT462" i="14"/>
  <c r="BU462" i="14"/>
  <c r="BV462" i="14"/>
  <c r="BW462" i="14"/>
  <c r="BX462" i="14"/>
  <c r="BE463" i="14"/>
  <c r="BF463" i="14"/>
  <c r="BG463" i="14"/>
  <c r="BH463" i="14"/>
  <c r="BI463" i="14"/>
  <c r="BJ463" i="14"/>
  <c r="BK463" i="14"/>
  <c r="BL463" i="14"/>
  <c r="BM463" i="14"/>
  <c r="BN463" i="14"/>
  <c r="BO463" i="14"/>
  <c r="BP463" i="14"/>
  <c r="BQ463" i="14"/>
  <c r="BR463" i="14"/>
  <c r="BS463" i="14"/>
  <c r="BT463" i="14"/>
  <c r="BU463" i="14"/>
  <c r="BV463" i="14"/>
  <c r="BW463" i="14"/>
  <c r="BX463" i="14"/>
  <c r="BE464" i="14"/>
  <c r="BF464" i="14"/>
  <c r="BG464" i="14"/>
  <c r="BH464" i="14"/>
  <c r="BI464" i="14"/>
  <c r="BJ464" i="14"/>
  <c r="BK464" i="14"/>
  <c r="BL464" i="14"/>
  <c r="BM464" i="14"/>
  <c r="BN464" i="14"/>
  <c r="BO464" i="14"/>
  <c r="BP464" i="14"/>
  <c r="BQ464" i="14"/>
  <c r="BR464" i="14"/>
  <c r="BS464" i="14"/>
  <c r="BT464" i="14"/>
  <c r="BU464" i="14"/>
  <c r="BV464" i="14"/>
  <c r="BW464" i="14"/>
  <c r="BX464" i="14"/>
  <c r="BE465" i="14"/>
  <c r="BF465" i="14"/>
  <c r="BG465" i="14"/>
  <c r="BH465" i="14"/>
  <c r="BI465" i="14"/>
  <c r="BJ465" i="14"/>
  <c r="BK465" i="14"/>
  <c r="BL465" i="14"/>
  <c r="BM465" i="14"/>
  <c r="BN465" i="14"/>
  <c r="BO465" i="14"/>
  <c r="BP465" i="14"/>
  <c r="BQ465" i="14"/>
  <c r="BR465" i="14"/>
  <c r="BS465" i="14"/>
  <c r="BT465" i="14"/>
  <c r="BU465" i="14"/>
  <c r="BV465" i="14"/>
  <c r="BW465" i="14"/>
  <c r="BX465" i="14"/>
  <c r="BE466" i="14"/>
  <c r="BF466" i="14"/>
  <c r="BG466" i="14"/>
  <c r="BH466" i="14"/>
  <c r="BI466" i="14"/>
  <c r="BJ466" i="14"/>
  <c r="BK466" i="14"/>
  <c r="BL466" i="14"/>
  <c r="BM466" i="14"/>
  <c r="BN466" i="14"/>
  <c r="BO466" i="14"/>
  <c r="BP466" i="14"/>
  <c r="BQ466" i="14"/>
  <c r="BR466" i="14"/>
  <c r="BS466" i="14"/>
  <c r="BT466" i="14"/>
  <c r="BU466" i="14"/>
  <c r="BV466" i="14"/>
  <c r="BW466" i="14"/>
  <c r="BX466" i="14"/>
  <c r="BE467" i="14"/>
  <c r="BF467" i="14"/>
  <c r="BG467" i="14"/>
  <c r="BH467" i="14"/>
  <c r="BI467" i="14"/>
  <c r="BJ467" i="14"/>
  <c r="BK467" i="14"/>
  <c r="BL467" i="14"/>
  <c r="BM467" i="14"/>
  <c r="BN467" i="14"/>
  <c r="BO467" i="14"/>
  <c r="BP467" i="14"/>
  <c r="BQ467" i="14"/>
  <c r="BR467" i="14"/>
  <c r="BS467" i="14"/>
  <c r="BT467" i="14"/>
  <c r="BU467" i="14"/>
  <c r="BV467" i="14"/>
  <c r="BW467" i="14"/>
  <c r="BX467" i="14"/>
  <c r="BE468" i="14"/>
  <c r="BF468" i="14"/>
  <c r="BG468" i="14"/>
  <c r="BH468" i="14"/>
  <c r="BI468" i="14"/>
  <c r="BJ468" i="14"/>
  <c r="BK468" i="14"/>
  <c r="BL468" i="14"/>
  <c r="BM468" i="14"/>
  <c r="BN468" i="14"/>
  <c r="BO468" i="14"/>
  <c r="BP468" i="14"/>
  <c r="BQ468" i="14"/>
  <c r="BR468" i="14"/>
  <c r="BS468" i="14"/>
  <c r="BT468" i="14"/>
  <c r="BU468" i="14"/>
  <c r="BV468" i="14"/>
  <c r="BW468" i="14"/>
  <c r="BX468" i="14"/>
  <c r="BE469" i="14"/>
  <c r="BF469" i="14"/>
  <c r="BG469" i="14"/>
  <c r="BH469" i="14"/>
  <c r="BI469" i="14"/>
  <c r="BJ469" i="14"/>
  <c r="BK469" i="14"/>
  <c r="BL469" i="14"/>
  <c r="BM469" i="14"/>
  <c r="BN469" i="14"/>
  <c r="BO469" i="14"/>
  <c r="BP469" i="14"/>
  <c r="BQ469" i="14"/>
  <c r="BR469" i="14"/>
  <c r="BS469" i="14"/>
  <c r="BT469" i="14"/>
  <c r="BU469" i="14"/>
  <c r="BV469" i="14"/>
  <c r="BW469" i="14"/>
  <c r="BX469" i="14"/>
  <c r="BE470" i="14"/>
  <c r="BF470" i="14"/>
  <c r="BG470" i="14"/>
  <c r="BH470" i="14"/>
  <c r="BI470" i="14"/>
  <c r="BJ470" i="14"/>
  <c r="BK470" i="14"/>
  <c r="BL470" i="14"/>
  <c r="BM470" i="14"/>
  <c r="BN470" i="14"/>
  <c r="BO470" i="14"/>
  <c r="BP470" i="14"/>
  <c r="BQ470" i="14"/>
  <c r="BR470" i="14"/>
  <c r="BS470" i="14"/>
  <c r="BT470" i="14"/>
  <c r="BU470" i="14"/>
  <c r="BV470" i="14"/>
  <c r="BW470" i="14"/>
  <c r="BX470" i="14"/>
  <c r="BE471" i="14"/>
  <c r="BF471" i="14"/>
  <c r="BG471" i="14"/>
  <c r="BH471" i="14"/>
  <c r="BI471" i="14"/>
  <c r="BJ471" i="14"/>
  <c r="BK471" i="14"/>
  <c r="BL471" i="14"/>
  <c r="BM471" i="14"/>
  <c r="BN471" i="14"/>
  <c r="BO471" i="14"/>
  <c r="BP471" i="14"/>
  <c r="BQ471" i="14"/>
  <c r="BR471" i="14"/>
  <c r="BS471" i="14"/>
  <c r="BT471" i="14"/>
  <c r="BU471" i="14"/>
  <c r="BV471" i="14"/>
  <c r="BW471" i="14"/>
  <c r="BX471" i="14"/>
  <c r="BE472" i="14"/>
  <c r="BF472" i="14"/>
  <c r="BG472" i="14"/>
  <c r="BH472" i="14"/>
  <c r="BI472" i="14"/>
  <c r="BJ472" i="14"/>
  <c r="BK472" i="14"/>
  <c r="BL472" i="14"/>
  <c r="BM472" i="14"/>
  <c r="BN472" i="14"/>
  <c r="BO472" i="14"/>
  <c r="BP472" i="14"/>
  <c r="BQ472" i="14"/>
  <c r="BR472" i="14"/>
  <c r="BS472" i="14"/>
  <c r="BT472" i="14"/>
  <c r="BU472" i="14"/>
  <c r="BV472" i="14"/>
  <c r="BW472" i="14"/>
  <c r="BX472" i="14"/>
  <c r="BE473" i="14"/>
  <c r="BF473" i="14"/>
  <c r="BG473" i="14"/>
  <c r="BH473" i="14"/>
  <c r="BI473" i="14"/>
  <c r="BJ473" i="14"/>
  <c r="BK473" i="14"/>
  <c r="BL473" i="14"/>
  <c r="BM473" i="14"/>
  <c r="BN473" i="14"/>
  <c r="BO473" i="14"/>
  <c r="BP473" i="14"/>
  <c r="BQ473" i="14"/>
  <c r="BR473" i="14"/>
  <c r="BS473" i="14"/>
  <c r="BT473" i="14"/>
  <c r="BU473" i="14"/>
  <c r="BV473" i="14"/>
  <c r="BW473" i="14"/>
  <c r="BX473" i="14"/>
  <c r="BE474" i="14"/>
  <c r="BF474" i="14"/>
  <c r="BG474" i="14"/>
  <c r="BH474" i="14"/>
  <c r="BI474" i="14"/>
  <c r="BJ474" i="14"/>
  <c r="BK474" i="14"/>
  <c r="BL474" i="14"/>
  <c r="BM474" i="14"/>
  <c r="BN474" i="14"/>
  <c r="BO474" i="14"/>
  <c r="BP474" i="14"/>
  <c r="BQ474" i="14"/>
  <c r="BR474" i="14"/>
  <c r="BS474" i="14"/>
  <c r="BT474" i="14"/>
  <c r="BU474" i="14"/>
  <c r="BV474" i="14"/>
  <c r="BW474" i="14"/>
  <c r="BX474" i="14"/>
  <c r="BE475" i="14"/>
  <c r="BF475" i="14"/>
  <c r="BG475" i="14"/>
  <c r="BH475" i="14"/>
  <c r="BI475" i="14"/>
  <c r="BJ475" i="14"/>
  <c r="BK475" i="14"/>
  <c r="BL475" i="14"/>
  <c r="BM475" i="14"/>
  <c r="BN475" i="14"/>
  <c r="BO475" i="14"/>
  <c r="BP475" i="14"/>
  <c r="BQ475" i="14"/>
  <c r="BR475" i="14"/>
  <c r="BS475" i="14"/>
  <c r="BT475" i="14"/>
  <c r="BU475" i="14"/>
  <c r="BV475" i="14"/>
  <c r="BW475" i="14"/>
  <c r="BX475" i="14"/>
  <c r="BE476" i="14"/>
  <c r="BF476" i="14"/>
  <c r="BG476" i="14"/>
  <c r="BH476" i="14"/>
  <c r="BI476" i="14"/>
  <c r="BJ476" i="14"/>
  <c r="BK476" i="14"/>
  <c r="BL476" i="14"/>
  <c r="BM476" i="14"/>
  <c r="BN476" i="14"/>
  <c r="BO476" i="14"/>
  <c r="BP476" i="14"/>
  <c r="BQ476" i="14"/>
  <c r="BR476" i="14"/>
  <c r="BS476" i="14"/>
  <c r="BT476" i="14"/>
  <c r="BU476" i="14"/>
  <c r="BV476" i="14"/>
  <c r="BW476" i="14"/>
  <c r="BX476" i="14"/>
  <c r="BE477" i="14"/>
  <c r="BF477" i="14"/>
  <c r="BG477" i="14"/>
  <c r="BH477" i="14"/>
  <c r="BI477" i="14"/>
  <c r="BJ477" i="14"/>
  <c r="BK477" i="14"/>
  <c r="BL477" i="14"/>
  <c r="BM477" i="14"/>
  <c r="BN477" i="14"/>
  <c r="BO477" i="14"/>
  <c r="BP477" i="14"/>
  <c r="BQ477" i="14"/>
  <c r="BR477" i="14"/>
  <c r="BS477" i="14"/>
  <c r="BT477" i="14"/>
  <c r="BU477" i="14"/>
  <c r="BV477" i="14"/>
  <c r="BW477" i="14"/>
  <c r="BX477" i="14"/>
  <c r="BE478" i="14"/>
  <c r="BF478" i="14"/>
  <c r="BG478" i="14"/>
  <c r="BH478" i="14"/>
  <c r="BI478" i="14"/>
  <c r="BJ478" i="14"/>
  <c r="BK478" i="14"/>
  <c r="BL478" i="14"/>
  <c r="BM478" i="14"/>
  <c r="BN478" i="14"/>
  <c r="BO478" i="14"/>
  <c r="BP478" i="14"/>
  <c r="BQ478" i="14"/>
  <c r="BR478" i="14"/>
  <c r="BS478" i="14"/>
  <c r="BT478" i="14"/>
  <c r="BU478" i="14"/>
  <c r="BV478" i="14"/>
  <c r="BW478" i="14"/>
  <c r="BX478" i="14"/>
  <c r="BE479" i="14"/>
  <c r="BF479" i="14"/>
  <c r="BG479" i="14"/>
  <c r="BH479" i="14"/>
  <c r="BI479" i="14"/>
  <c r="BJ479" i="14"/>
  <c r="BK479" i="14"/>
  <c r="BL479" i="14"/>
  <c r="BM479" i="14"/>
  <c r="BN479" i="14"/>
  <c r="BO479" i="14"/>
  <c r="BP479" i="14"/>
  <c r="BQ479" i="14"/>
  <c r="BR479" i="14"/>
  <c r="BS479" i="14"/>
  <c r="BT479" i="14"/>
  <c r="BU479" i="14"/>
  <c r="BV479" i="14"/>
  <c r="BW479" i="14"/>
  <c r="BX479" i="14"/>
  <c r="BE480" i="14"/>
  <c r="BF480" i="14"/>
  <c r="BG480" i="14"/>
  <c r="BH480" i="14"/>
  <c r="BI480" i="14"/>
  <c r="BJ480" i="14"/>
  <c r="BK480" i="14"/>
  <c r="BL480" i="14"/>
  <c r="BM480" i="14"/>
  <c r="BN480" i="14"/>
  <c r="BO480" i="14"/>
  <c r="BP480" i="14"/>
  <c r="BQ480" i="14"/>
  <c r="BR480" i="14"/>
  <c r="BS480" i="14"/>
  <c r="BT480" i="14"/>
  <c r="BU480" i="14"/>
  <c r="BV480" i="14"/>
  <c r="BW480" i="14"/>
  <c r="BX480" i="14"/>
  <c r="BE481" i="14"/>
  <c r="BF481" i="14"/>
  <c r="BG481" i="14"/>
  <c r="BH481" i="14"/>
  <c r="BI481" i="14"/>
  <c r="BJ481" i="14"/>
  <c r="BK481" i="14"/>
  <c r="BL481" i="14"/>
  <c r="BM481" i="14"/>
  <c r="BN481" i="14"/>
  <c r="BO481" i="14"/>
  <c r="BP481" i="14"/>
  <c r="BQ481" i="14"/>
  <c r="BR481" i="14"/>
  <c r="BS481" i="14"/>
  <c r="BT481" i="14"/>
  <c r="BU481" i="14"/>
  <c r="BV481" i="14"/>
  <c r="BW481" i="14"/>
  <c r="BX481" i="14"/>
  <c r="BE482" i="14"/>
  <c r="BF482" i="14"/>
  <c r="BG482" i="14"/>
  <c r="BH482" i="14"/>
  <c r="BI482" i="14"/>
  <c r="BJ482" i="14"/>
  <c r="BK482" i="14"/>
  <c r="BL482" i="14"/>
  <c r="BM482" i="14"/>
  <c r="BN482" i="14"/>
  <c r="BO482" i="14"/>
  <c r="BP482" i="14"/>
  <c r="BQ482" i="14"/>
  <c r="BR482" i="14"/>
  <c r="BS482" i="14"/>
  <c r="BT482" i="14"/>
  <c r="BU482" i="14"/>
  <c r="BV482" i="14"/>
  <c r="BW482" i="14"/>
  <c r="BX482" i="14"/>
  <c r="BE483" i="14"/>
  <c r="BF483" i="14"/>
  <c r="BG483" i="14"/>
  <c r="BH483" i="14"/>
  <c r="BI483" i="14"/>
  <c r="BJ483" i="14"/>
  <c r="BK483" i="14"/>
  <c r="BL483" i="14"/>
  <c r="BM483" i="14"/>
  <c r="BN483" i="14"/>
  <c r="BO483" i="14"/>
  <c r="BP483" i="14"/>
  <c r="BQ483" i="14"/>
  <c r="BR483" i="14"/>
  <c r="BS483" i="14"/>
  <c r="BT483" i="14"/>
  <c r="BU483" i="14"/>
  <c r="BV483" i="14"/>
  <c r="BW483" i="14"/>
  <c r="BX483" i="14"/>
  <c r="BE484" i="14"/>
  <c r="BF484" i="14"/>
  <c r="BG484" i="14"/>
  <c r="BH484" i="14"/>
  <c r="BI484" i="14"/>
  <c r="BJ484" i="14"/>
  <c r="BK484" i="14"/>
  <c r="BL484" i="14"/>
  <c r="BM484" i="14"/>
  <c r="BN484" i="14"/>
  <c r="BO484" i="14"/>
  <c r="BP484" i="14"/>
  <c r="BQ484" i="14"/>
  <c r="BR484" i="14"/>
  <c r="BS484" i="14"/>
  <c r="BT484" i="14"/>
  <c r="BU484" i="14"/>
  <c r="BV484" i="14"/>
  <c r="BW484" i="14"/>
  <c r="BX484" i="14"/>
  <c r="BE485" i="14"/>
  <c r="BF485" i="14"/>
  <c r="BG485" i="14"/>
  <c r="BH485" i="14"/>
  <c r="BI485" i="14"/>
  <c r="BJ485" i="14"/>
  <c r="BK485" i="14"/>
  <c r="BL485" i="14"/>
  <c r="BM485" i="14"/>
  <c r="BN485" i="14"/>
  <c r="BO485" i="14"/>
  <c r="BP485" i="14"/>
  <c r="BQ485" i="14"/>
  <c r="BR485" i="14"/>
  <c r="BS485" i="14"/>
  <c r="BT485" i="14"/>
  <c r="BU485" i="14"/>
  <c r="BV485" i="14"/>
  <c r="BW485" i="14"/>
  <c r="BX485" i="14"/>
  <c r="BE486" i="14"/>
  <c r="BF486" i="14"/>
  <c r="BG486" i="14"/>
  <c r="BH486" i="14"/>
  <c r="BI486" i="14"/>
  <c r="BJ486" i="14"/>
  <c r="BK486" i="14"/>
  <c r="BL486" i="14"/>
  <c r="BM486" i="14"/>
  <c r="BN486" i="14"/>
  <c r="BO486" i="14"/>
  <c r="BP486" i="14"/>
  <c r="BQ486" i="14"/>
  <c r="BR486" i="14"/>
  <c r="BS486" i="14"/>
  <c r="BT486" i="14"/>
  <c r="BU486" i="14"/>
  <c r="BV486" i="14"/>
  <c r="BW486" i="14"/>
  <c r="BX486" i="14"/>
  <c r="BE487" i="14"/>
  <c r="BF487" i="14"/>
  <c r="BG487" i="14"/>
  <c r="BH487" i="14"/>
  <c r="BI487" i="14"/>
  <c r="BJ487" i="14"/>
  <c r="BK487" i="14"/>
  <c r="BL487" i="14"/>
  <c r="BM487" i="14"/>
  <c r="BN487" i="14"/>
  <c r="BO487" i="14"/>
  <c r="BP487" i="14"/>
  <c r="BQ487" i="14"/>
  <c r="BR487" i="14"/>
  <c r="BS487" i="14"/>
  <c r="BT487" i="14"/>
  <c r="BU487" i="14"/>
  <c r="BV487" i="14"/>
  <c r="BW487" i="14"/>
  <c r="BX487" i="14"/>
  <c r="BE488" i="14"/>
  <c r="BF488" i="14"/>
  <c r="BG488" i="14"/>
  <c r="BH488" i="14"/>
  <c r="BI488" i="14"/>
  <c r="BJ488" i="14"/>
  <c r="BK488" i="14"/>
  <c r="BL488" i="14"/>
  <c r="BM488" i="14"/>
  <c r="BN488" i="14"/>
  <c r="BO488" i="14"/>
  <c r="BP488" i="14"/>
  <c r="BQ488" i="14"/>
  <c r="BR488" i="14"/>
  <c r="BS488" i="14"/>
  <c r="BT488" i="14"/>
  <c r="BU488" i="14"/>
  <c r="BV488" i="14"/>
  <c r="BW488" i="14"/>
  <c r="BX488" i="14"/>
  <c r="BE489" i="14"/>
  <c r="BF489" i="14"/>
  <c r="BG489" i="14"/>
  <c r="BH489" i="14"/>
  <c r="BI489" i="14"/>
  <c r="BJ489" i="14"/>
  <c r="BK489" i="14"/>
  <c r="BL489" i="14"/>
  <c r="BM489" i="14"/>
  <c r="BN489" i="14"/>
  <c r="BO489" i="14"/>
  <c r="BP489" i="14"/>
  <c r="BQ489" i="14"/>
  <c r="BR489" i="14"/>
  <c r="BS489" i="14"/>
  <c r="BT489" i="14"/>
  <c r="BU489" i="14"/>
  <c r="BV489" i="14"/>
  <c r="BW489" i="14"/>
  <c r="BX489" i="14"/>
  <c r="BE490" i="14"/>
  <c r="BF490" i="14"/>
  <c r="BG490" i="14"/>
  <c r="BH490" i="14"/>
  <c r="BI490" i="14"/>
  <c r="BJ490" i="14"/>
  <c r="BK490" i="14"/>
  <c r="BL490" i="14"/>
  <c r="BM490" i="14"/>
  <c r="BN490" i="14"/>
  <c r="BO490" i="14"/>
  <c r="BP490" i="14"/>
  <c r="BQ490" i="14"/>
  <c r="BR490" i="14"/>
  <c r="BS490" i="14"/>
  <c r="BT490" i="14"/>
  <c r="BU490" i="14"/>
  <c r="BV490" i="14"/>
  <c r="BW490" i="14"/>
  <c r="BX490" i="14"/>
  <c r="BE491" i="14"/>
  <c r="BF491" i="14"/>
  <c r="BG491" i="14"/>
  <c r="BH491" i="14"/>
  <c r="BI491" i="14"/>
  <c r="BJ491" i="14"/>
  <c r="BK491" i="14"/>
  <c r="BL491" i="14"/>
  <c r="BM491" i="14"/>
  <c r="BN491" i="14"/>
  <c r="BO491" i="14"/>
  <c r="BP491" i="14"/>
  <c r="BQ491" i="14"/>
  <c r="BR491" i="14"/>
  <c r="BS491" i="14"/>
  <c r="BT491" i="14"/>
  <c r="BU491" i="14"/>
  <c r="BV491" i="14"/>
  <c r="BW491" i="14"/>
  <c r="BX491" i="14"/>
  <c r="BE492" i="14"/>
  <c r="BF492" i="14"/>
  <c r="BG492" i="14"/>
  <c r="BH492" i="14"/>
  <c r="BI492" i="14"/>
  <c r="BJ492" i="14"/>
  <c r="BK492" i="14"/>
  <c r="BL492" i="14"/>
  <c r="BM492" i="14"/>
  <c r="BN492" i="14"/>
  <c r="BO492" i="14"/>
  <c r="BP492" i="14"/>
  <c r="BQ492" i="14"/>
  <c r="BR492" i="14"/>
  <c r="BS492" i="14"/>
  <c r="BT492" i="14"/>
  <c r="BU492" i="14"/>
  <c r="BV492" i="14"/>
  <c r="BW492" i="14"/>
  <c r="BX492" i="14"/>
  <c r="BE493" i="14"/>
  <c r="BF493" i="14"/>
  <c r="BG493" i="14"/>
  <c r="BH493" i="14"/>
  <c r="BI493" i="14"/>
  <c r="BJ493" i="14"/>
  <c r="BK493" i="14"/>
  <c r="BL493" i="14"/>
  <c r="BM493" i="14"/>
  <c r="BN493" i="14"/>
  <c r="BO493" i="14"/>
  <c r="BP493" i="14"/>
  <c r="BQ493" i="14"/>
  <c r="BR493" i="14"/>
  <c r="BS493" i="14"/>
  <c r="BT493" i="14"/>
  <c r="BU493" i="14"/>
  <c r="BV493" i="14"/>
  <c r="BW493" i="14"/>
  <c r="BX493" i="14"/>
  <c r="BE494" i="14"/>
  <c r="BF494" i="14"/>
  <c r="BG494" i="14"/>
  <c r="BH494" i="14"/>
  <c r="BI494" i="14"/>
  <c r="BJ494" i="14"/>
  <c r="BK494" i="14"/>
  <c r="BL494" i="14"/>
  <c r="BM494" i="14"/>
  <c r="BN494" i="14"/>
  <c r="BO494" i="14"/>
  <c r="BP494" i="14"/>
  <c r="BQ494" i="14"/>
  <c r="BR494" i="14"/>
  <c r="BS494" i="14"/>
  <c r="BT494" i="14"/>
  <c r="BU494" i="14"/>
  <c r="BV494" i="14"/>
  <c r="BW494" i="14"/>
  <c r="BX494" i="14"/>
  <c r="BE495" i="14"/>
  <c r="BF495" i="14"/>
  <c r="BG495" i="14"/>
  <c r="BH495" i="14"/>
  <c r="BI495" i="14"/>
  <c r="BJ495" i="14"/>
  <c r="BK495" i="14"/>
  <c r="BL495" i="14"/>
  <c r="BM495" i="14"/>
  <c r="BN495" i="14"/>
  <c r="BO495" i="14"/>
  <c r="BP495" i="14"/>
  <c r="BQ495" i="14"/>
  <c r="BR495" i="14"/>
  <c r="BS495" i="14"/>
  <c r="BT495" i="14"/>
  <c r="BU495" i="14"/>
  <c r="BV495" i="14"/>
  <c r="BW495" i="14"/>
  <c r="BX495" i="14"/>
  <c r="BE496" i="14"/>
  <c r="BF496" i="14"/>
  <c r="BG496" i="14"/>
  <c r="BH496" i="14"/>
  <c r="BI496" i="14"/>
  <c r="BJ496" i="14"/>
  <c r="BK496" i="14"/>
  <c r="BL496" i="14"/>
  <c r="BM496" i="14"/>
  <c r="BN496" i="14"/>
  <c r="BO496" i="14"/>
  <c r="BP496" i="14"/>
  <c r="BQ496" i="14"/>
  <c r="BR496" i="14"/>
  <c r="BS496" i="14"/>
  <c r="BT496" i="14"/>
  <c r="BU496" i="14"/>
  <c r="BV496" i="14"/>
  <c r="BW496" i="14"/>
  <c r="BX496" i="14"/>
  <c r="BE497" i="14"/>
  <c r="BF497" i="14"/>
  <c r="BG497" i="14"/>
  <c r="BH497" i="14"/>
  <c r="BI497" i="14"/>
  <c r="BJ497" i="14"/>
  <c r="BK497" i="14"/>
  <c r="BL497" i="14"/>
  <c r="BM497" i="14"/>
  <c r="BN497" i="14"/>
  <c r="BO497" i="14"/>
  <c r="BP497" i="14"/>
  <c r="BQ497" i="14"/>
  <c r="BR497" i="14"/>
  <c r="BS497" i="14"/>
  <c r="BT497" i="14"/>
  <c r="BU497" i="14"/>
  <c r="BV497" i="14"/>
  <c r="BW497" i="14"/>
  <c r="BX497" i="14"/>
  <c r="BE498" i="14"/>
  <c r="BF498" i="14"/>
  <c r="BG498" i="14"/>
  <c r="BH498" i="14"/>
  <c r="BI498" i="14"/>
  <c r="BJ498" i="14"/>
  <c r="BK498" i="14"/>
  <c r="BL498" i="14"/>
  <c r="BM498" i="14"/>
  <c r="BN498" i="14"/>
  <c r="BO498" i="14"/>
  <c r="BP498" i="14"/>
  <c r="BQ498" i="14"/>
  <c r="BR498" i="14"/>
  <c r="BS498" i="14"/>
  <c r="BT498" i="14"/>
  <c r="BU498" i="14"/>
  <c r="BV498" i="14"/>
  <c r="BW498" i="14"/>
  <c r="BX498" i="14"/>
  <c r="BE499" i="14"/>
  <c r="BF499" i="14"/>
  <c r="BG499" i="14"/>
  <c r="BH499" i="14"/>
  <c r="BI499" i="14"/>
  <c r="BJ499" i="14"/>
  <c r="BK499" i="14"/>
  <c r="BL499" i="14"/>
  <c r="BM499" i="14"/>
  <c r="BN499" i="14"/>
  <c r="BO499" i="14"/>
  <c r="BP499" i="14"/>
  <c r="BQ499" i="14"/>
  <c r="BR499" i="14"/>
  <c r="BS499" i="14"/>
  <c r="BT499" i="14"/>
  <c r="BU499" i="14"/>
  <c r="BV499" i="14"/>
  <c r="BW499" i="14"/>
  <c r="BX499" i="14"/>
  <c r="BE500" i="14"/>
  <c r="BF500" i="14"/>
  <c r="BG500" i="14"/>
  <c r="BH500" i="14"/>
  <c r="BI500" i="14"/>
  <c r="BJ500" i="14"/>
  <c r="BK500" i="14"/>
  <c r="BL500" i="14"/>
  <c r="BM500" i="14"/>
  <c r="BN500" i="14"/>
  <c r="BO500" i="14"/>
  <c r="BP500" i="14"/>
  <c r="BQ500" i="14"/>
  <c r="BR500" i="14"/>
  <c r="BS500" i="14"/>
  <c r="BT500" i="14"/>
  <c r="BU500" i="14"/>
  <c r="BV500" i="14"/>
  <c r="BW500" i="14"/>
  <c r="BX500" i="14"/>
  <c r="BE501" i="14"/>
  <c r="BF501" i="14"/>
  <c r="BG501" i="14"/>
  <c r="BH501" i="14"/>
  <c r="BI501" i="14"/>
  <c r="BJ501" i="14"/>
  <c r="BK501" i="14"/>
  <c r="BL501" i="14"/>
  <c r="BM501" i="14"/>
  <c r="BN501" i="14"/>
  <c r="BO501" i="14"/>
  <c r="BP501" i="14"/>
  <c r="BQ501" i="14"/>
  <c r="BR501" i="14"/>
  <c r="BS501" i="14"/>
  <c r="BT501" i="14"/>
  <c r="BU501" i="14"/>
  <c r="BV501" i="14"/>
  <c r="BW501" i="14"/>
  <c r="BX501" i="14"/>
  <c r="BE502" i="14"/>
  <c r="BF502" i="14"/>
  <c r="BG502" i="14"/>
  <c r="BH502" i="14"/>
  <c r="BI502" i="14"/>
  <c r="BJ502" i="14"/>
  <c r="BK502" i="14"/>
  <c r="BL502" i="14"/>
  <c r="BM502" i="14"/>
  <c r="BN502" i="14"/>
  <c r="BO502" i="14"/>
  <c r="BP502" i="14"/>
  <c r="BQ502" i="14"/>
  <c r="BR502" i="14"/>
  <c r="BS502" i="14"/>
  <c r="BT502" i="14"/>
  <c r="BU502" i="14"/>
  <c r="BV502" i="14"/>
  <c r="BW502" i="14"/>
  <c r="BX502" i="14"/>
  <c r="BE503" i="14"/>
  <c r="BF503" i="14"/>
  <c r="BG503" i="14"/>
  <c r="BH503" i="14"/>
  <c r="BI503" i="14"/>
  <c r="BJ503" i="14"/>
  <c r="BK503" i="14"/>
  <c r="BL503" i="14"/>
  <c r="BM503" i="14"/>
  <c r="BN503" i="14"/>
  <c r="BO503" i="14"/>
  <c r="BP503" i="14"/>
  <c r="BQ503" i="14"/>
  <c r="BR503" i="14"/>
  <c r="BS503" i="14"/>
  <c r="BT503" i="14"/>
  <c r="BU503" i="14"/>
  <c r="BV503" i="14"/>
  <c r="BW503" i="14"/>
  <c r="BX503" i="14"/>
  <c r="BE504" i="14"/>
  <c r="BF504" i="14"/>
  <c r="BG504" i="14"/>
  <c r="BH504" i="14"/>
  <c r="BI504" i="14"/>
  <c r="BJ504" i="14"/>
  <c r="BK504" i="14"/>
  <c r="BL504" i="14"/>
  <c r="BM504" i="14"/>
  <c r="BN504" i="14"/>
  <c r="BO504" i="14"/>
  <c r="BP504" i="14"/>
  <c r="BQ504" i="14"/>
  <c r="BR504" i="14"/>
  <c r="BS504" i="14"/>
  <c r="BT504" i="14"/>
  <c r="BU504" i="14"/>
  <c r="BV504" i="14"/>
  <c r="BW504" i="14"/>
  <c r="BX504" i="14"/>
  <c r="BE505" i="14"/>
  <c r="BF505" i="14"/>
  <c r="BG505" i="14"/>
  <c r="BH505" i="14"/>
  <c r="BI505" i="14"/>
  <c r="BJ505" i="14"/>
  <c r="BK505" i="14"/>
  <c r="BL505" i="14"/>
  <c r="BM505" i="14"/>
  <c r="BN505" i="14"/>
  <c r="BO505" i="14"/>
  <c r="BP505" i="14"/>
  <c r="BQ505" i="14"/>
  <c r="BR505" i="14"/>
  <c r="BS505" i="14"/>
  <c r="BT505" i="14"/>
  <c r="BU505" i="14"/>
  <c r="BV505" i="14"/>
  <c r="BW505" i="14"/>
  <c r="BX505" i="14"/>
  <c r="BE506" i="14"/>
  <c r="BF506" i="14"/>
  <c r="BG506" i="14"/>
  <c r="BH506" i="14"/>
  <c r="BI506" i="14"/>
  <c r="BJ506" i="14"/>
  <c r="BK506" i="14"/>
  <c r="BL506" i="14"/>
  <c r="BM506" i="14"/>
  <c r="BN506" i="14"/>
  <c r="BO506" i="14"/>
  <c r="BP506" i="14"/>
  <c r="BQ506" i="14"/>
  <c r="BR506" i="14"/>
  <c r="BS506" i="14"/>
  <c r="BT506" i="14"/>
  <c r="BU506" i="14"/>
  <c r="BV506" i="14"/>
  <c r="BW506" i="14"/>
  <c r="BX506" i="14"/>
  <c r="BE507" i="14"/>
  <c r="BF507" i="14"/>
  <c r="BG507" i="14"/>
  <c r="BH507" i="14"/>
  <c r="BI507" i="14"/>
  <c r="BJ507" i="14"/>
  <c r="BK507" i="14"/>
  <c r="BL507" i="14"/>
  <c r="BM507" i="14"/>
  <c r="BN507" i="14"/>
  <c r="BO507" i="14"/>
  <c r="BP507" i="14"/>
  <c r="BQ507" i="14"/>
  <c r="BR507" i="14"/>
  <c r="BS507" i="14"/>
  <c r="BT507" i="14"/>
  <c r="BU507" i="14"/>
  <c r="BV507" i="14"/>
  <c r="BW507" i="14"/>
  <c r="BX507" i="14"/>
  <c r="BY508" i="14"/>
  <c r="BZ508" i="14"/>
  <c r="CA508" i="14"/>
  <c r="CB508" i="14"/>
  <c r="CC508" i="14"/>
  <c r="CD508" i="14"/>
  <c r="CE508" i="14"/>
  <c r="CF508" i="14"/>
  <c r="CG508" i="14"/>
  <c r="CH508" i="14"/>
  <c r="CI508" i="14"/>
  <c r="CJ508" i="14"/>
  <c r="CK508" i="14"/>
  <c r="CL508" i="14"/>
  <c r="CM508" i="14"/>
  <c r="CN508" i="14"/>
  <c r="CO508" i="14"/>
  <c r="CP508" i="14"/>
  <c r="CQ508" i="14"/>
  <c r="CR508" i="14"/>
  <c r="BE517" i="14"/>
  <c r="BF517" i="14"/>
  <c r="BG517" i="14"/>
  <c r="BH517" i="14"/>
  <c r="BI517" i="14"/>
  <c r="BJ517" i="14"/>
  <c r="BK517" i="14"/>
  <c r="BL517" i="14"/>
  <c r="BM517" i="14"/>
  <c r="BN517" i="14"/>
  <c r="BO517" i="14"/>
  <c r="BP517" i="14"/>
  <c r="BQ517" i="14"/>
  <c r="BR517" i="14"/>
  <c r="BS517" i="14"/>
  <c r="BT517" i="14"/>
  <c r="BU517" i="14"/>
  <c r="BV517" i="14"/>
  <c r="BW517" i="14"/>
  <c r="BX517" i="14"/>
  <c r="BE518" i="14"/>
  <c r="BF518" i="14"/>
  <c r="BG518" i="14"/>
  <c r="BH518" i="14"/>
  <c r="BI518" i="14"/>
  <c r="BJ518" i="14"/>
  <c r="BK518" i="14"/>
  <c r="BL518" i="14"/>
  <c r="BM518" i="14"/>
  <c r="BN518" i="14"/>
  <c r="BO518" i="14"/>
  <c r="BP518" i="14"/>
  <c r="BQ518" i="14"/>
  <c r="BR518" i="14"/>
  <c r="BS518" i="14"/>
  <c r="BT518" i="14"/>
  <c r="BU518" i="14"/>
  <c r="BV518" i="14"/>
  <c r="BW518" i="14"/>
  <c r="BX518" i="14"/>
  <c r="BY518" i="14"/>
  <c r="BZ518" i="14"/>
  <c r="CA518" i="14"/>
  <c r="CB518" i="14"/>
  <c r="CC518" i="14"/>
  <c r="CD518" i="14"/>
  <c r="CE518" i="14"/>
  <c r="CF518" i="14"/>
  <c r="CG518" i="14"/>
  <c r="CH518" i="14"/>
  <c r="CI518" i="14"/>
  <c r="CJ518" i="14"/>
  <c r="CK518" i="14"/>
  <c r="CL518" i="14"/>
  <c r="CM518" i="14"/>
  <c r="CN518" i="14"/>
  <c r="CO518" i="14"/>
  <c r="CP518" i="14"/>
  <c r="CQ518" i="14"/>
  <c r="CR518" i="14"/>
  <c r="BY519" i="14"/>
  <c r="BZ519" i="14"/>
  <c r="CA519" i="14"/>
  <c r="CB519" i="14"/>
  <c r="CC519" i="14"/>
  <c r="CD519" i="14"/>
  <c r="CE519" i="14"/>
  <c r="CF519" i="14"/>
  <c r="CG519" i="14"/>
  <c r="CH519" i="14"/>
  <c r="CI519" i="14"/>
  <c r="CJ519" i="14"/>
  <c r="CK519" i="14"/>
  <c r="CL519" i="14"/>
  <c r="CM519" i="14"/>
  <c r="CN519" i="14"/>
  <c r="CO519" i="14"/>
  <c r="CP519" i="14"/>
  <c r="CQ519" i="14"/>
  <c r="CR519" i="14"/>
  <c r="BY520" i="14"/>
  <c r="BZ520" i="14"/>
  <c r="CA520" i="14"/>
  <c r="CB520" i="14"/>
  <c r="CC520" i="14"/>
  <c r="CD520" i="14"/>
  <c r="CE520" i="14"/>
  <c r="CF520" i="14"/>
  <c r="CG520" i="14"/>
  <c r="CH520" i="14"/>
  <c r="CI520" i="14"/>
  <c r="CJ520" i="14"/>
  <c r="CK520" i="14"/>
  <c r="CL520" i="14"/>
  <c r="CM520" i="14"/>
  <c r="CN520" i="14"/>
  <c r="CO520" i="14"/>
  <c r="CP520" i="14"/>
  <c r="CQ520" i="14"/>
  <c r="CR520" i="14"/>
  <c r="BY521" i="14"/>
  <c r="BZ521" i="14"/>
  <c r="CA521" i="14"/>
  <c r="CB521" i="14"/>
  <c r="CC521" i="14"/>
  <c r="CD521" i="14"/>
  <c r="CE521" i="14"/>
  <c r="CF521" i="14"/>
  <c r="CG521" i="14"/>
  <c r="CH521" i="14"/>
  <c r="CI521" i="14"/>
  <c r="CJ521" i="14"/>
  <c r="CK521" i="14"/>
  <c r="CL521" i="14"/>
  <c r="CM521" i="14"/>
  <c r="CN521" i="14"/>
  <c r="CO521" i="14"/>
  <c r="CP521" i="14"/>
  <c r="CQ521" i="14"/>
  <c r="CR521" i="14"/>
  <c r="BE534" i="14"/>
  <c r="BF534" i="14"/>
  <c r="BG534" i="14"/>
  <c r="BH534" i="14"/>
  <c r="BI534" i="14"/>
  <c r="BJ534" i="14"/>
  <c r="BK534" i="14"/>
  <c r="BL534" i="14"/>
  <c r="BM534" i="14"/>
  <c r="BN534" i="14"/>
  <c r="BO534" i="14"/>
  <c r="BP534" i="14"/>
  <c r="BQ534" i="14"/>
  <c r="BR534" i="14"/>
  <c r="BS534" i="14"/>
  <c r="BT534" i="14"/>
  <c r="BU534" i="14"/>
  <c r="BV534" i="14"/>
  <c r="BW534" i="14"/>
  <c r="BX534" i="14"/>
  <c r="BE535" i="14"/>
  <c r="BF535" i="14"/>
  <c r="BG535" i="14"/>
  <c r="BH535" i="14"/>
  <c r="BI535" i="14"/>
  <c r="BJ535" i="14"/>
  <c r="BK535" i="14"/>
  <c r="BL535" i="14"/>
  <c r="BM535" i="14"/>
  <c r="BN535" i="14"/>
  <c r="BO535" i="14"/>
  <c r="BP535" i="14"/>
  <c r="BQ535" i="14"/>
  <c r="BR535" i="14"/>
  <c r="BS535" i="14"/>
  <c r="BT535" i="14"/>
  <c r="BU535" i="14"/>
  <c r="BV535" i="14"/>
  <c r="BW535" i="14"/>
  <c r="BX535" i="14"/>
  <c r="BY538" i="14"/>
  <c r="BZ538" i="14"/>
  <c r="CA538" i="14"/>
  <c r="CB538" i="14"/>
  <c r="CC538" i="14"/>
  <c r="CD538" i="14"/>
  <c r="CE538" i="14"/>
  <c r="CF538" i="14"/>
  <c r="CG538" i="14"/>
  <c r="CH538" i="14"/>
  <c r="CI538" i="14"/>
  <c r="CJ538" i="14"/>
  <c r="CK538" i="14"/>
  <c r="CL538" i="14"/>
  <c r="CM538" i="14"/>
  <c r="CN538" i="14"/>
  <c r="CO538" i="14"/>
  <c r="CP538" i="14"/>
  <c r="CQ538" i="14"/>
  <c r="CR538" i="14"/>
  <c r="BY539" i="14"/>
  <c r="BZ539" i="14"/>
  <c r="CA539" i="14"/>
  <c r="CB539" i="14"/>
  <c r="CC539" i="14"/>
  <c r="CD539" i="14"/>
  <c r="CE539" i="14"/>
  <c r="CF539" i="14"/>
  <c r="CG539" i="14"/>
  <c r="CH539" i="14"/>
  <c r="CI539" i="14"/>
  <c r="CJ539" i="14"/>
  <c r="CK539" i="14"/>
  <c r="CL539" i="14"/>
  <c r="CM539" i="14"/>
  <c r="CN539" i="14"/>
  <c r="CO539" i="14"/>
  <c r="CP539" i="14"/>
  <c r="CQ539" i="14"/>
  <c r="CR539" i="14"/>
  <c r="BE540" i="14"/>
  <c r="BF540" i="14"/>
  <c r="BG540" i="14"/>
  <c r="BH540" i="14"/>
  <c r="BI540" i="14"/>
  <c r="BJ540" i="14"/>
  <c r="BK540" i="14"/>
  <c r="BL540" i="14"/>
  <c r="BM540" i="14"/>
  <c r="BN540" i="14"/>
  <c r="BO540" i="14"/>
  <c r="BP540" i="14"/>
  <c r="BQ540" i="14"/>
  <c r="BR540" i="14"/>
  <c r="BS540" i="14"/>
  <c r="BT540" i="14"/>
  <c r="BU540" i="14"/>
  <c r="BV540" i="14"/>
  <c r="BW540" i="14"/>
  <c r="BX540" i="14"/>
  <c r="BE541" i="14"/>
  <c r="BF541" i="14"/>
  <c r="BG541" i="14"/>
  <c r="BH541" i="14"/>
  <c r="BI541" i="14"/>
  <c r="BJ541" i="14"/>
  <c r="BK541" i="14"/>
  <c r="BL541" i="14"/>
  <c r="BM541" i="14"/>
  <c r="BN541" i="14"/>
  <c r="BO541" i="14"/>
  <c r="BP541" i="14"/>
  <c r="BQ541" i="14"/>
  <c r="BR541" i="14"/>
  <c r="BS541" i="14"/>
  <c r="BT541" i="14"/>
  <c r="BU541" i="14"/>
  <c r="BV541" i="14"/>
  <c r="BW541" i="14"/>
  <c r="BX541" i="14"/>
  <c r="BE542" i="14"/>
  <c r="BF542" i="14"/>
  <c r="BG542" i="14"/>
  <c r="BH542" i="14"/>
  <c r="BI542" i="14"/>
  <c r="BJ542" i="14"/>
  <c r="BK542" i="14"/>
  <c r="BL542" i="14"/>
  <c r="BM542" i="14"/>
  <c r="BN542" i="14"/>
  <c r="BO542" i="14"/>
  <c r="BP542" i="14"/>
  <c r="BQ542" i="14"/>
  <c r="BR542" i="14"/>
  <c r="BS542" i="14"/>
  <c r="BT542" i="14"/>
  <c r="BU542" i="14"/>
  <c r="BV542" i="14"/>
  <c r="BW542" i="14"/>
  <c r="BX542" i="14"/>
  <c r="BE543" i="14"/>
  <c r="BF543" i="14"/>
  <c r="BG543" i="14"/>
  <c r="BH543" i="14"/>
  <c r="BI543" i="14"/>
  <c r="BJ543" i="14"/>
  <c r="BK543" i="14"/>
  <c r="BL543" i="14"/>
  <c r="BM543" i="14"/>
  <c r="BN543" i="14"/>
  <c r="BO543" i="14"/>
  <c r="BP543" i="14"/>
  <c r="BQ543" i="14"/>
  <c r="BR543" i="14"/>
  <c r="BS543" i="14"/>
  <c r="BT543" i="14"/>
  <c r="BU543" i="14"/>
  <c r="BV543" i="14"/>
  <c r="BW543" i="14"/>
  <c r="BX543" i="14"/>
  <c r="BE544" i="14"/>
  <c r="BF544" i="14"/>
  <c r="BG544" i="14"/>
  <c r="BH544" i="14"/>
  <c r="BI544" i="14"/>
  <c r="BJ544" i="14"/>
  <c r="BK544" i="14"/>
  <c r="BL544" i="14"/>
  <c r="BM544" i="14"/>
  <c r="BN544" i="14"/>
  <c r="BO544" i="14"/>
  <c r="BP544" i="14"/>
  <c r="BQ544" i="14"/>
  <c r="BR544" i="14"/>
  <c r="BS544" i="14"/>
  <c r="BT544" i="14"/>
  <c r="BU544" i="14"/>
  <c r="BV544" i="14"/>
  <c r="BW544" i="14"/>
  <c r="BX544" i="14"/>
  <c r="BE545" i="14"/>
  <c r="BF545" i="14"/>
  <c r="BG545" i="14"/>
  <c r="BH545" i="14"/>
  <c r="BI545" i="14"/>
  <c r="BJ545" i="14"/>
  <c r="BK545" i="14"/>
  <c r="BL545" i="14"/>
  <c r="BM545" i="14"/>
  <c r="BN545" i="14"/>
  <c r="BO545" i="14"/>
  <c r="BP545" i="14"/>
  <c r="BQ545" i="14"/>
  <c r="BR545" i="14"/>
  <c r="BS545" i="14"/>
  <c r="BT545" i="14"/>
  <c r="BU545" i="14"/>
  <c r="BV545" i="14"/>
  <c r="BW545" i="14"/>
  <c r="BX545" i="14"/>
  <c r="BE546" i="14"/>
  <c r="BF546" i="14"/>
  <c r="BG546" i="14"/>
  <c r="BH546" i="14"/>
  <c r="BI546" i="14"/>
  <c r="BJ546" i="14"/>
  <c r="BK546" i="14"/>
  <c r="BL546" i="14"/>
  <c r="BM546" i="14"/>
  <c r="BN546" i="14"/>
  <c r="BO546" i="14"/>
  <c r="BP546" i="14"/>
  <c r="BQ546" i="14"/>
  <c r="BR546" i="14"/>
  <c r="BS546" i="14"/>
  <c r="BT546" i="14"/>
  <c r="BU546" i="14"/>
  <c r="BV546" i="14"/>
  <c r="BW546" i="14"/>
  <c r="BX546" i="14"/>
  <c r="BE547" i="14"/>
  <c r="BF547" i="14"/>
  <c r="BG547" i="14"/>
  <c r="BH547" i="14"/>
  <c r="BI547" i="14"/>
  <c r="BJ547" i="14"/>
  <c r="BK547" i="14"/>
  <c r="BL547" i="14"/>
  <c r="BM547" i="14"/>
  <c r="BN547" i="14"/>
  <c r="BO547" i="14"/>
  <c r="BP547" i="14"/>
  <c r="BQ547" i="14"/>
  <c r="BR547" i="14"/>
  <c r="BS547" i="14"/>
  <c r="BT547" i="14"/>
  <c r="BU547" i="14"/>
  <c r="BV547" i="14"/>
  <c r="BW547" i="14"/>
  <c r="BX547" i="14"/>
  <c r="BE548" i="14"/>
  <c r="BF548" i="14"/>
  <c r="BG548" i="14"/>
  <c r="BH548" i="14"/>
  <c r="BI548" i="14"/>
  <c r="BJ548" i="14"/>
  <c r="BK548" i="14"/>
  <c r="BL548" i="14"/>
  <c r="BM548" i="14"/>
  <c r="BN548" i="14"/>
  <c r="BO548" i="14"/>
  <c r="BP548" i="14"/>
  <c r="BQ548" i="14"/>
  <c r="BR548" i="14"/>
  <c r="BS548" i="14"/>
  <c r="BT548" i="14"/>
  <c r="BU548" i="14"/>
  <c r="BV548" i="14"/>
  <c r="BW548" i="14"/>
  <c r="BX548" i="14"/>
  <c r="BE549" i="14"/>
  <c r="BF549" i="14"/>
  <c r="BG549" i="14"/>
  <c r="BH549" i="14"/>
  <c r="BI549" i="14"/>
  <c r="BJ549" i="14"/>
  <c r="BK549" i="14"/>
  <c r="BL549" i="14"/>
  <c r="BM549" i="14"/>
  <c r="BN549" i="14"/>
  <c r="BO549" i="14"/>
  <c r="BP549" i="14"/>
  <c r="BQ549" i="14"/>
  <c r="BR549" i="14"/>
  <c r="BS549" i="14"/>
  <c r="BT549" i="14"/>
  <c r="BU549" i="14"/>
  <c r="BV549" i="14"/>
  <c r="BW549" i="14"/>
  <c r="BX549" i="14"/>
  <c r="BE550" i="14"/>
  <c r="BF550" i="14"/>
  <c r="BG550" i="14"/>
  <c r="BH550" i="14"/>
  <c r="BI550" i="14"/>
  <c r="BJ550" i="14"/>
  <c r="BK550" i="14"/>
  <c r="BL550" i="14"/>
  <c r="BM550" i="14"/>
  <c r="BN550" i="14"/>
  <c r="BO550" i="14"/>
  <c r="BP550" i="14"/>
  <c r="BQ550" i="14"/>
  <c r="BR550" i="14"/>
  <c r="BS550" i="14"/>
  <c r="BT550" i="14"/>
  <c r="BU550" i="14"/>
  <c r="BV550" i="14"/>
  <c r="BW550" i="14"/>
  <c r="BX550" i="14"/>
  <c r="BE551" i="14"/>
  <c r="BF551" i="14"/>
  <c r="BG551" i="14"/>
  <c r="BH551" i="14"/>
  <c r="BI551" i="14"/>
  <c r="BJ551" i="14"/>
  <c r="BK551" i="14"/>
  <c r="BL551" i="14"/>
  <c r="BM551" i="14"/>
  <c r="BN551" i="14"/>
  <c r="BO551" i="14"/>
  <c r="BP551" i="14"/>
  <c r="BQ551" i="14"/>
  <c r="BR551" i="14"/>
  <c r="BS551" i="14"/>
  <c r="BT551" i="14"/>
  <c r="BU551" i="14"/>
  <c r="BV551" i="14"/>
  <c r="BW551" i="14"/>
  <c r="BX551" i="14"/>
  <c r="BE552" i="14"/>
  <c r="BF552" i="14"/>
  <c r="BG552" i="14"/>
  <c r="BH552" i="14"/>
  <c r="BI552" i="14"/>
  <c r="BJ552" i="14"/>
  <c r="BK552" i="14"/>
  <c r="BL552" i="14"/>
  <c r="BM552" i="14"/>
  <c r="BN552" i="14"/>
  <c r="BO552" i="14"/>
  <c r="BP552" i="14"/>
  <c r="BQ552" i="14"/>
  <c r="BR552" i="14"/>
  <c r="BS552" i="14"/>
  <c r="BT552" i="14"/>
  <c r="BU552" i="14"/>
  <c r="BV552" i="14"/>
  <c r="BW552" i="14"/>
  <c r="BX552" i="14"/>
  <c r="BE553" i="14"/>
  <c r="BF553" i="14"/>
  <c r="BG553" i="14"/>
  <c r="BH553" i="14"/>
  <c r="BI553" i="14"/>
  <c r="BJ553" i="14"/>
  <c r="BK553" i="14"/>
  <c r="BL553" i="14"/>
  <c r="BM553" i="14"/>
  <c r="BN553" i="14"/>
  <c r="BO553" i="14"/>
  <c r="BP553" i="14"/>
  <c r="BQ553" i="14"/>
  <c r="BR553" i="14"/>
  <c r="BS553" i="14"/>
  <c r="BT553" i="14"/>
  <c r="BU553" i="14"/>
  <c r="BV553" i="14"/>
  <c r="BW553" i="14"/>
  <c r="BX553" i="14"/>
  <c r="BE554" i="14"/>
  <c r="BF554" i="14"/>
  <c r="BG554" i="14"/>
  <c r="BH554" i="14"/>
  <c r="BI554" i="14"/>
  <c r="BJ554" i="14"/>
  <c r="BK554" i="14"/>
  <c r="BL554" i="14"/>
  <c r="BM554" i="14"/>
  <c r="BN554" i="14"/>
  <c r="BO554" i="14"/>
  <c r="BP554" i="14"/>
  <c r="BQ554" i="14"/>
  <c r="BR554" i="14"/>
  <c r="BS554" i="14"/>
  <c r="BT554" i="14"/>
  <c r="BU554" i="14"/>
  <c r="BV554" i="14"/>
  <c r="BW554" i="14"/>
  <c r="BX554" i="14"/>
  <c r="BE555" i="14"/>
  <c r="BF555" i="14"/>
  <c r="BG555" i="14"/>
  <c r="BH555" i="14"/>
  <c r="BI555" i="14"/>
  <c r="BJ555" i="14"/>
  <c r="BK555" i="14"/>
  <c r="BL555" i="14"/>
  <c r="BM555" i="14"/>
  <c r="BN555" i="14"/>
  <c r="BO555" i="14"/>
  <c r="BP555" i="14"/>
  <c r="BQ555" i="14"/>
  <c r="BR555" i="14"/>
  <c r="BS555" i="14"/>
  <c r="BT555" i="14"/>
  <c r="BU555" i="14"/>
  <c r="BV555" i="14"/>
  <c r="BW555" i="14"/>
  <c r="BX555" i="14"/>
  <c r="BE556" i="14"/>
  <c r="BF556" i="14"/>
  <c r="BG556" i="14"/>
  <c r="BH556" i="14"/>
  <c r="BI556" i="14"/>
  <c r="BJ556" i="14"/>
  <c r="BK556" i="14"/>
  <c r="BL556" i="14"/>
  <c r="BM556" i="14"/>
  <c r="BN556" i="14"/>
  <c r="BO556" i="14"/>
  <c r="BP556" i="14"/>
  <c r="BQ556" i="14"/>
  <c r="BR556" i="14"/>
  <c r="BS556" i="14"/>
  <c r="BT556" i="14"/>
  <c r="BU556" i="14"/>
  <c r="BV556" i="14"/>
  <c r="BW556" i="14"/>
  <c r="BX556" i="14"/>
  <c r="BE557" i="14"/>
  <c r="BF557" i="14"/>
  <c r="BG557" i="14"/>
  <c r="BH557" i="14"/>
  <c r="BI557" i="14"/>
  <c r="BJ557" i="14"/>
  <c r="BK557" i="14"/>
  <c r="BL557" i="14"/>
  <c r="BM557" i="14"/>
  <c r="BN557" i="14"/>
  <c r="BO557" i="14"/>
  <c r="BP557" i="14"/>
  <c r="BQ557" i="14"/>
  <c r="BR557" i="14"/>
  <c r="BS557" i="14"/>
  <c r="BT557" i="14"/>
  <c r="BU557" i="14"/>
  <c r="BV557" i="14"/>
  <c r="BW557" i="14"/>
  <c r="BX557" i="14"/>
  <c r="BE558" i="14"/>
  <c r="BF558" i="14"/>
  <c r="BG558" i="14"/>
  <c r="BH558" i="14"/>
  <c r="BI558" i="14"/>
  <c r="BJ558" i="14"/>
  <c r="BK558" i="14"/>
  <c r="BL558" i="14"/>
  <c r="BM558" i="14"/>
  <c r="BN558" i="14"/>
  <c r="BO558" i="14"/>
  <c r="BP558" i="14"/>
  <c r="BQ558" i="14"/>
  <c r="BR558" i="14"/>
  <c r="BS558" i="14"/>
  <c r="BT558" i="14"/>
  <c r="BU558" i="14"/>
  <c r="BV558" i="14"/>
  <c r="BW558" i="14"/>
  <c r="BX558" i="14"/>
  <c r="BE559" i="14"/>
  <c r="BF559" i="14"/>
  <c r="BG559" i="14"/>
  <c r="BH559" i="14"/>
  <c r="BI559" i="14"/>
  <c r="BJ559" i="14"/>
  <c r="BK559" i="14"/>
  <c r="BL559" i="14"/>
  <c r="BM559" i="14"/>
  <c r="BN559" i="14"/>
  <c r="BO559" i="14"/>
  <c r="BP559" i="14"/>
  <c r="BQ559" i="14"/>
  <c r="BR559" i="14"/>
  <c r="BS559" i="14"/>
  <c r="BT559" i="14"/>
  <c r="BU559" i="14"/>
  <c r="BV559" i="14"/>
  <c r="BW559" i="14"/>
  <c r="BX559" i="14"/>
  <c r="BE560" i="14"/>
  <c r="BF560" i="14"/>
  <c r="BG560" i="14"/>
  <c r="BH560" i="14"/>
  <c r="BI560" i="14"/>
  <c r="BJ560" i="14"/>
  <c r="BK560" i="14"/>
  <c r="BL560" i="14"/>
  <c r="BM560" i="14"/>
  <c r="BN560" i="14"/>
  <c r="BO560" i="14"/>
  <c r="BP560" i="14"/>
  <c r="BQ560" i="14"/>
  <c r="BR560" i="14"/>
  <c r="BS560" i="14"/>
  <c r="BT560" i="14"/>
  <c r="BU560" i="14"/>
  <c r="BV560" i="14"/>
  <c r="BW560" i="14"/>
  <c r="BX560" i="14"/>
  <c r="BE561" i="14"/>
  <c r="BF561" i="14"/>
  <c r="BG561" i="14"/>
  <c r="BH561" i="14"/>
  <c r="BI561" i="14"/>
  <c r="BJ561" i="14"/>
  <c r="BK561" i="14"/>
  <c r="BL561" i="14"/>
  <c r="BM561" i="14"/>
  <c r="BN561" i="14"/>
  <c r="BO561" i="14"/>
  <c r="BP561" i="14"/>
  <c r="BQ561" i="14"/>
  <c r="BR561" i="14"/>
  <c r="BS561" i="14"/>
  <c r="BT561" i="14"/>
  <c r="BU561" i="14"/>
  <c r="BV561" i="14"/>
  <c r="BW561" i="14"/>
  <c r="BX561" i="14"/>
  <c r="BE562" i="14"/>
  <c r="BF562" i="14"/>
  <c r="BG562" i="14"/>
  <c r="BH562" i="14"/>
  <c r="BI562" i="14"/>
  <c r="BJ562" i="14"/>
  <c r="BK562" i="14"/>
  <c r="BL562" i="14"/>
  <c r="BM562" i="14"/>
  <c r="BN562" i="14"/>
  <c r="BO562" i="14"/>
  <c r="BP562" i="14"/>
  <c r="BQ562" i="14"/>
  <c r="BR562" i="14"/>
  <c r="BS562" i="14"/>
  <c r="BT562" i="14"/>
  <c r="BU562" i="14"/>
  <c r="BV562" i="14"/>
  <c r="BW562" i="14"/>
  <c r="BX562" i="14"/>
  <c r="BE563" i="14"/>
  <c r="BF563" i="14"/>
  <c r="BG563" i="14"/>
  <c r="BH563" i="14"/>
  <c r="BI563" i="14"/>
  <c r="BJ563" i="14"/>
  <c r="BK563" i="14"/>
  <c r="BL563" i="14"/>
  <c r="BM563" i="14"/>
  <c r="BN563" i="14"/>
  <c r="BO563" i="14"/>
  <c r="BP563" i="14"/>
  <c r="BQ563" i="14"/>
  <c r="BR563" i="14"/>
  <c r="BS563" i="14"/>
  <c r="BT563" i="14"/>
  <c r="BU563" i="14"/>
  <c r="BV563" i="14"/>
  <c r="BW563" i="14"/>
  <c r="BX563" i="14"/>
  <c r="BE564" i="14"/>
  <c r="BF564" i="14"/>
  <c r="BG564" i="14"/>
  <c r="BH564" i="14"/>
  <c r="BI564" i="14"/>
  <c r="BJ564" i="14"/>
  <c r="BK564" i="14"/>
  <c r="BL564" i="14"/>
  <c r="BM564" i="14"/>
  <c r="BN564" i="14"/>
  <c r="BO564" i="14"/>
  <c r="BP564" i="14"/>
  <c r="BQ564" i="14"/>
  <c r="BR564" i="14"/>
  <c r="BS564" i="14"/>
  <c r="BT564" i="14"/>
  <c r="BU564" i="14"/>
  <c r="BV564" i="14"/>
  <c r="BW564" i="14"/>
  <c r="BX564" i="14"/>
  <c r="BE565" i="14"/>
  <c r="BF565" i="14"/>
  <c r="BG565" i="14"/>
  <c r="BH565" i="14"/>
  <c r="BI565" i="14"/>
  <c r="BJ565" i="14"/>
  <c r="BK565" i="14"/>
  <c r="BL565" i="14"/>
  <c r="BM565" i="14"/>
  <c r="BN565" i="14"/>
  <c r="BO565" i="14"/>
  <c r="BP565" i="14"/>
  <c r="BQ565" i="14"/>
  <c r="BR565" i="14"/>
  <c r="BS565" i="14"/>
  <c r="BT565" i="14"/>
  <c r="BU565" i="14"/>
  <c r="BV565" i="14"/>
  <c r="BW565" i="14"/>
  <c r="BX565" i="14"/>
  <c r="BE566" i="14"/>
  <c r="BF566" i="14"/>
  <c r="BG566" i="14"/>
  <c r="BH566" i="14"/>
  <c r="BI566" i="14"/>
  <c r="BJ566" i="14"/>
  <c r="BK566" i="14"/>
  <c r="BL566" i="14"/>
  <c r="BM566" i="14"/>
  <c r="BN566" i="14"/>
  <c r="BO566" i="14"/>
  <c r="BP566" i="14"/>
  <c r="BQ566" i="14"/>
  <c r="BR566" i="14"/>
  <c r="BS566" i="14"/>
  <c r="BT566" i="14"/>
  <c r="BU566" i="14"/>
  <c r="BV566" i="14"/>
  <c r="BW566" i="14"/>
  <c r="BX566" i="14"/>
  <c r="BY569" i="14"/>
  <c r="BZ569" i="14"/>
  <c r="CA569" i="14"/>
  <c r="CB569" i="14"/>
  <c r="CC569" i="14"/>
  <c r="CD569" i="14"/>
  <c r="CE569" i="14"/>
  <c r="CF569" i="14"/>
  <c r="CG569" i="14"/>
  <c r="CH569" i="14"/>
  <c r="CI569" i="14"/>
  <c r="CJ569" i="14"/>
  <c r="CK569" i="14"/>
  <c r="CL569" i="14"/>
  <c r="CM569" i="14"/>
  <c r="CN569" i="14"/>
  <c r="CO569" i="14"/>
  <c r="CP569" i="14"/>
  <c r="CQ569" i="14"/>
  <c r="CR569" i="14"/>
  <c r="BY570" i="14"/>
  <c r="BZ570" i="14"/>
  <c r="CA570" i="14"/>
  <c r="CB570" i="14"/>
  <c r="CC570" i="14"/>
  <c r="CD570" i="14"/>
  <c r="CE570" i="14"/>
  <c r="CF570" i="14"/>
  <c r="CG570" i="14"/>
  <c r="CH570" i="14"/>
  <c r="CI570" i="14"/>
  <c r="CJ570" i="14"/>
  <c r="CK570" i="14"/>
  <c r="CL570" i="14"/>
  <c r="CM570" i="14"/>
  <c r="CN570" i="14"/>
  <c r="CO570" i="14"/>
  <c r="CP570" i="14"/>
  <c r="CQ570" i="14"/>
  <c r="CR570" i="14"/>
  <c r="BY571" i="14"/>
  <c r="BZ571" i="14"/>
  <c r="CA571" i="14"/>
  <c r="CB571" i="14"/>
  <c r="CC571" i="14"/>
  <c r="CD571" i="14"/>
  <c r="CE571" i="14"/>
  <c r="CF571" i="14"/>
  <c r="CG571" i="14"/>
  <c r="CH571" i="14"/>
  <c r="CI571" i="14"/>
  <c r="CJ571" i="14"/>
  <c r="CK571" i="14"/>
  <c r="CL571" i="14"/>
  <c r="CM571" i="14"/>
  <c r="CN571" i="14"/>
  <c r="CO571" i="14"/>
  <c r="CP571" i="14"/>
  <c r="CQ571" i="14"/>
  <c r="CR571" i="14"/>
  <c r="BY572" i="14"/>
  <c r="BZ572" i="14"/>
  <c r="CA572" i="14"/>
  <c r="CB572" i="14"/>
  <c r="CC572" i="14"/>
  <c r="CD572" i="14"/>
  <c r="CE572" i="14"/>
  <c r="CF572" i="14"/>
  <c r="CG572" i="14"/>
  <c r="CH572" i="14"/>
  <c r="CI572" i="14"/>
  <c r="CJ572" i="14"/>
  <c r="CK572" i="14"/>
  <c r="CL572" i="14"/>
  <c r="CM572" i="14"/>
  <c r="CN572" i="14"/>
  <c r="CO572" i="14"/>
  <c r="CP572" i="14"/>
  <c r="CQ572" i="14"/>
  <c r="CR572" i="14"/>
  <c r="BE573" i="14"/>
  <c r="BF573" i="14"/>
  <c r="BG573" i="14"/>
  <c r="BH573" i="14"/>
  <c r="BI573" i="14"/>
  <c r="BJ573" i="14"/>
  <c r="BK573" i="14"/>
  <c r="BL573" i="14"/>
  <c r="BM573" i="14"/>
  <c r="BN573" i="14"/>
  <c r="BO573" i="14"/>
  <c r="BP573" i="14"/>
  <c r="BQ573" i="14"/>
  <c r="BR573" i="14"/>
  <c r="BS573" i="14"/>
  <c r="BT573" i="14"/>
  <c r="BU573" i="14"/>
  <c r="BV573" i="14"/>
  <c r="BW573" i="14"/>
  <c r="BX573" i="14"/>
  <c r="BE574" i="14"/>
  <c r="BF574" i="14"/>
  <c r="BG574" i="14"/>
  <c r="BH574" i="14"/>
  <c r="BI574" i="14"/>
  <c r="BJ574" i="14"/>
  <c r="BK574" i="14"/>
  <c r="BL574" i="14"/>
  <c r="BM574" i="14"/>
  <c r="BN574" i="14"/>
  <c r="BO574" i="14"/>
  <c r="BP574" i="14"/>
  <c r="BQ574" i="14"/>
  <c r="BR574" i="14"/>
  <c r="BS574" i="14"/>
  <c r="BT574" i="14"/>
  <c r="BU574" i="14"/>
  <c r="BV574" i="14"/>
  <c r="BW574" i="14"/>
  <c r="BX574" i="14"/>
  <c r="BE582" i="14"/>
  <c r="BF582" i="14"/>
  <c r="BG582" i="14"/>
  <c r="BH582" i="14"/>
  <c r="BI582" i="14"/>
  <c r="BJ582" i="14"/>
  <c r="BK582" i="14"/>
  <c r="BL582" i="14"/>
  <c r="BM582" i="14"/>
  <c r="BN582" i="14"/>
  <c r="BO582" i="14"/>
  <c r="BP582" i="14"/>
  <c r="BQ582" i="14"/>
  <c r="BR582" i="14"/>
  <c r="BS582" i="14"/>
  <c r="BT582" i="14"/>
  <c r="BU582" i="14"/>
  <c r="BV582" i="14"/>
  <c r="BW582" i="14"/>
  <c r="BX582" i="14"/>
  <c r="BE583" i="14"/>
  <c r="BF583" i="14"/>
  <c r="BG583" i="14"/>
  <c r="BH583" i="14"/>
  <c r="BI583" i="14"/>
  <c r="BJ583" i="14"/>
  <c r="BK583" i="14"/>
  <c r="BL583" i="14"/>
  <c r="BM583" i="14"/>
  <c r="BN583" i="14"/>
  <c r="BO583" i="14"/>
  <c r="BP583" i="14"/>
  <c r="BQ583" i="14"/>
  <c r="BR583" i="14"/>
  <c r="BS583" i="14"/>
  <c r="BT583" i="14"/>
  <c r="BU583" i="14"/>
  <c r="BV583" i="14"/>
  <c r="BW583" i="14"/>
  <c r="BX583" i="14"/>
  <c r="BE584" i="14"/>
  <c r="BF584" i="14"/>
  <c r="BG584" i="14"/>
  <c r="BH584" i="14"/>
  <c r="BI584" i="14"/>
  <c r="BJ584" i="14"/>
  <c r="BK584" i="14"/>
  <c r="BL584" i="14"/>
  <c r="BM584" i="14"/>
  <c r="BN584" i="14"/>
  <c r="BO584" i="14"/>
  <c r="BP584" i="14"/>
  <c r="BQ584" i="14"/>
  <c r="BR584" i="14"/>
  <c r="BS584" i="14"/>
  <c r="BT584" i="14"/>
  <c r="BU584" i="14"/>
  <c r="BV584" i="14"/>
  <c r="BW584" i="14"/>
  <c r="BX584" i="14"/>
  <c r="BE585" i="14"/>
  <c r="BF585" i="14"/>
  <c r="BG585" i="14"/>
  <c r="BH585" i="14"/>
  <c r="BI585" i="14"/>
  <c r="BJ585" i="14"/>
  <c r="BK585" i="14"/>
  <c r="BL585" i="14"/>
  <c r="BM585" i="14"/>
  <c r="BN585" i="14"/>
  <c r="BO585" i="14"/>
  <c r="BP585" i="14"/>
  <c r="BQ585" i="14"/>
  <c r="BR585" i="14"/>
  <c r="BS585" i="14"/>
  <c r="BT585" i="14"/>
  <c r="BU585" i="14"/>
  <c r="BV585" i="14"/>
  <c r="BW585" i="14"/>
  <c r="BX585" i="14"/>
  <c r="BE587" i="14"/>
  <c r="BF587" i="14"/>
  <c r="BG587" i="14"/>
  <c r="BH587" i="14"/>
  <c r="BI587" i="14"/>
  <c r="BJ587" i="14"/>
  <c r="BK587" i="14"/>
  <c r="BL587" i="14"/>
  <c r="BM587" i="14"/>
  <c r="BN587" i="14"/>
  <c r="BO587" i="14"/>
  <c r="BP587" i="14"/>
  <c r="BQ587" i="14"/>
  <c r="BR587" i="14"/>
  <c r="BS587" i="14"/>
  <c r="BT587" i="14"/>
  <c r="BU587" i="14"/>
  <c r="BV587" i="14"/>
  <c r="BW587" i="14"/>
  <c r="BX587" i="14"/>
  <c r="BY589" i="14"/>
  <c r="BZ589" i="14"/>
  <c r="CA589" i="14"/>
  <c r="CB589" i="14"/>
  <c r="CC589" i="14"/>
  <c r="CD589" i="14"/>
  <c r="CE589" i="14"/>
  <c r="CF589" i="14"/>
  <c r="CG589" i="14"/>
  <c r="CH589" i="14"/>
  <c r="CI589" i="14"/>
  <c r="CJ589" i="14"/>
  <c r="CK589" i="14"/>
  <c r="CL589" i="14"/>
  <c r="CM589" i="14"/>
  <c r="CN589" i="14"/>
  <c r="CO589" i="14"/>
  <c r="CP589" i="14"/>
  <c r="CQ589" i="14"/>
  <c r="CR589" i="14"/>
  <c r="BY590" i="14"/>
  <c r="BZ590" i="14"/>
  <c r="CA590" i="14"/>
  <c r="CB590" i="14"/>
  <c r="CC590" i="14"/>
  <c r="CD590" i="14"/>
  <c r="CE590" i="14"/>
  <c r="CF590" i="14"/>
  <c r="CG590" i="14"/>
  <c r="CH590" i="14"/>
  <c r="CI590" i="14"/>
  <c r="CJ590" i="14"/>
  <c r="CK590" i="14"/>
  <c r="CL590" i="14"/>
  <c r="CM590" i="14"/>
  <c r="CN590" i="14"/>
  <c r="CO590" i="14"/>
  <c r="CP590" i="14"/>
  <c r="CQ590" i="14"/>
  <c r="CR590" i="14"/>
  <c r="BY591" i="14"/>
  <c r="BZ591" i="14"/>
  <c r="CA591" i="14"/>
  <c r="CB591" i="14"/>
  <c r="CC591" i="14"/>
  <c r="CD591" i="14"/>
  <c r="CE591" i="14"/>
  <c r="CF591" i="14"/>
  <c r="CG591" i="14"/>
  <c r="CH591" i="14"/>
  <c r="CI591" i="14"/>
  <c r="CJ591" i="14"/>
  <c r="CK591" i="14"/>
  <c r="CL591" i="14"/>
  <c r="CM591" i="14"/>
  <c r="CN591" i="14"/>
  <c r="CO591" i="14"/>
  <c r="CP591" i="14"/>
  <c r="CQ591" i="14"/>
  <c r="CR591" i="14"/>
  <c r="BY592" i="14"/>
  <c r="BZ592" i="14"/>
  <c r="CA592" i="14"/>
  <c r="CB592" i="14"/>
  <c r="CC592" i="14"/>
  <c r="CD592" i="14"/>
  <c r="CE592" i="14"/>
  <c r="CF592" i="14"/>
  <c r="CG592" i="14"/>
  <c r="CH592" i="14"/>
  <c r="CI592" i="14"/>
  <c r="CJ592" i="14"/>
  <c r="CK592" i="14"/>
  <c r="CL592" i="14"/>
  <c r="CM592" i="14"/>
  <c r="CN592" i="14"/>
  <c r="CO592" i="14"/>
  <c r="CP592" i="14"/>
  <c r="CQ592" i="14"/>
  <c r="CR592" i="14"/>
  <c r="BY593" i="14"/>
  <c r="BZ593" i="14"/>
  <c r="CA593" i="14"/>
  <c r="CB593" i="14"/>
  <c r="CC593" i="14"/>
  <c r="CD593" i="14"/>
  <c r="CE593" i="14"/>
  <c r="CF593" i="14"/>
  <c r="CG593" i="14"/>
  <c r="CH593" i="14"/>
  <c r="CI593" i="14"/>
  <c r="CJ593" i="14"/>
  <c r="CK593" i="14"/>
  <c r="CL593" i="14"/>
  <c r="CM593" i="14"/>
  <c r="CN593" i="14"/>
  <c r="CO593" i="14"/>
  <c r="CP593" i="14"/>
  <c r="CQ593" i="14"/>
  <c r="CR593" i="14"/>
  <c r="BY596" i="14"/>
  <c r="BZ596" i="14"/>
  <c r="CA596" i="14"/>
  <c r="CB596" i="14"/>
  <c r="CC596" i="14"/>
  <c r="CD596" i="14"/>
  <c r="CE596" i="14"/>
  <c r="CF596" i="14"/>
  <c r="CG596" i="14"/>
  <c r="CH596" i="14"/>
  <c r="CI596" i="14"/>
  <c r="CJ596" i="14"/>
  <c r="CK596" i="14"/>
  <c r="CL596" i="14"/>
  <c r="CM596" i="14"/>
  <c r="CN596" i="14"/>
  <c r="CO596" i="14"/>
  <c r="CP596" i="14"/>
  <c r="CQ596" i="14"/>
  <c r="CR596" i="14"/>
  <c r="BE597" i="14"/>
  <c r="BF597" i="14"/>
  <c r="BG597" i="14"/>
  <c r="BH597" i="14"/>
  <c r="BI597" i="14"/>
  <c r="BJ597" i="14"/>
  <c r="BK597" i="14"/>
  <c r="BL597" i="14"/>
  <c r="BM597" i="14"/>
  <c r="BN597" i="14"/>
  <c r="BO597" i="14"/>
  <c r="BP597" i="14"/>
  <c r="BQ597" i="14"/>
  <c r="BR597" i="14"/>
  <c r="BS597" i="14"/>
  <c r="BT597" i="14"/>
  <c r="BU597" i="14"/>
  <c r="BV597" i="14"/>
  <c r="BW597" i="14"/>
  <c r="BX597" i="14"/>
  <c r="BY597" i="14"/>
  <c r="BZ597" i="14"/>
  <c r="CA597" i="14"/>
  <c r="CB597" i="14"/>
  <c r="CC597" i="14"/>
  <c r="CD597" i="14"/>
  <c r="CE597" i="14"/>
  <c r="CF597" i="14"/>
  <c r="CG597" i="14"/>
  <c r="CH597" i="14"/>
  <c r="CI597" i="14"/>
  <c r="CJ597" i="14"/>
  <c r="CK597" i="14"/>
  <c r="CL597" i="14"/>
  <c r="CM597" i="14"/>
  <c r="CN597" i="14"/>
  <c r="CO597" i="14"/>
  <c r="CP597" i="14"/>
  <c r="CQ597" i="14"/>
  <c r="CR597" i="14"/>
  <c r="BE598" i="14"/>
  <c r="BF598" i="14"/>
  <c r="BG598" i="14"/>
  <c r="BH598" i="14"/>
  <c r="BI598" i="14"/>
  <c r="BJ598" i="14"/>
  <c r="BK598" i="14"/>
  <c r="BL598" i="14"/>
  <c r="BM598" i="14"/>
  <c r="BN598" i="14"/>
  <c r="BO598" i="14"/>
  <c r="BP598" i="14"/>
  <c r="BQ598" i="14"/>
  <c r="BR598" i="14"/>
  <c r="BS598" i="14"/>
  <c r="BT598" i="14"/>
  <c r="BU598" i="14"/>
  <c r="BV598" i="14"/>
  <c r="BW598" i="14"/>
  <c r="BX598" i="14"/>
  <c r="BY598" i="14"/>
  <c r="BZ598" i="14"/>
  <c r="CA598" i="14"/>
  <c r="CB598" i="14"/>
  <c r="CC598" i="14"/>
  <c r="CD598" i="14"/>
  <c r="CE598" i="14"/>
  <c r="CF598" i="14"/>
  <c r="CG598" i="14"/>
  <c r="CH598" i="14"/>
  <c r="CI598" i="14"/>
  <c r="CJ598" i="14"/>
  <c r="CK598" i="14"/>
  <c r="CL598" i="14"/>
  <c r="CM598" i="14"/>
  <c r="CN598" i="14"/>
  <c r="CO598" i="14"/>
  <c r="CP598" i="14"/>
  <c r="CQ598" i="14"/>
  <c r="CR598" i="14"/>
  <c r="BE599" i="14"/>
  <c r="BF599" i="14"/>
  <c r="BG599" i="14"/>
  <c r="BH599" i="14"/>
  <c r="BI599" i="14"/>
  <c r="BJ599" i="14"/>
  <c r="BK599" i="14"/>
  <c r="BL599" i="14"/>
  <c r="BM599" i="14"/>
  <c r="BN599" i="14"/>
  <c r="BO599" i="14"/>
  <c r="BP599" i="14"/>
  <c r="BQ599" i="14"/>
  <c r="BR599" i="14"/>
  <c r="BS599" i="14"/>
  <c r="BT599" i="14"/>
  <c r="BU599" i="14"/>
  <c r="BV599" i="14"/>
  <c r="BW599" i="14"/>
  <c r="BX599" i="14"/>
  <c r="BY599" i="14"/>
  <c r="BZ599" i="14"/>
  <c r="CA599" i="14"/>
  <c r="CB599" i="14"/>
  <c r="CC599" i="14"/>
  <c r="CD599" i="14"/>
  <c r="CE599" i="14"/>
  <c r="CF599" i="14"/>
  <c r="CG599" i="14"/>
  <c r="CH599" i="14"/>
  <c r="CI599" i="14"/>
  <c r="CJ599" i="14"/>
  <c r="CK599" i="14"/>
  <c r="CL599" i="14"/>
  <c r="CM599" i="14"/>
  <c r="CN599" i="14"/>
  <c r="CO599" i="14"/>
  <c r="CP599" i="14"/>
  <c r="CQ599" i="14"/>
  <c r="CR599" i="14"/>
  <c r="BE600" i="14"/>
  <c r="BF600" i="14"/>
  <c r="BG600" i="14"/>
  <c r="BH600" i="14"/>
  <c r="BI600" i="14"/>
  <c r="BJ600" i="14"/>
  <c r="BK600" i="14"/>
  <c r="BL600" i="14"/>
  <c r="BM600" i="14"/>
  <c r="BN600" i="14"/>
  <c r="BO600" i="14"/>
  <c r="BP600" i="14"/>
  <c r="BQ600" i="14"/>
  <c r="BR600" i="14"/>
  <c r="BS600" i="14"/>
  <c r="BT600" i="14"/>
  <c r="BU600" i="14"/>
  <c r="BV600" i="14"/>
  <c r="BW600" i="14"/>
  <c r="BX600" i="14"/>
  <c r="BY600" i="14"/>
  <c r="BZ600" i="14"/>
  <c r="CA600" i="14"/>
  <c r="CB600" i="14"/>
  <c r="CC600" i="14"/>
  <c r="CD600" i="14"/>
  <c r="CE600" i="14"/>
  <c r="CF600" i="14"/>
  <c r="CG600" i="14"/>
  <c r="CH600" i="14"/>
  <c r="CI600" i="14"/>
  <c r="CJ600" i="14"/>
  <c r="CK600" i="14"/>
  <c r="CL600" i="14"/>
  <c r="CM600" i="14"/>
  <c r="CN600" i="14"/>
  <c r="CO600" i="14"/>
  <c r="CP600" i="14"/>
  <c r="CQ600" i="14"/>
  <c r="CR600" i="14"/>
  <c r="BE601" i="14"/>
  <c r="BF601" i="14"/>
  <c r="BG601" i="14"/>
  <c r="BH601" i="14"/>
  <c r="BI601" i="14"/>
  <c r="BJ601" i="14"/>
  <c r="BK601" i="14"/>
  <c r="BL601" i="14"/>
  <c r="BM601" i="14"/>
  <c r="BN601" i="14"/>
  <c r="BO601" i="14"/>
  <c r="BP601" i="14"/>
  <c r="BQ601" i="14"/>
  <c r="BR601" i="14"/>
  <c r="BS601" i="14"/>
  <c r="BT601" i="14"/>
  <c r="BU601" i="14"/>
  <c r="BV601" i="14"/>
  <c r="BW601" i="14"/>
  <c r="BX601" i="14"/>
  <c r="BE602" i="14"/>
  <c r="BF602" i="14"/>
  <c r="BG602" i="14"/>
  <c r="BH602" i="14"/>
  <c r="BI602" i="14"/>
  <c r="BJ602" i="14"/>
  <c r="BK602" i="14"/>
  <c r="BL602" i="14"/>
  <c r="BM602" i="14"/>
  <c r="BN602" i="14"/>
  <c r="BO602" i="14"/>
  <c r="BP602" i="14"/>
  <c r="BQ602" i="14"/>
  <c r="BR602" i="14"/>
  <c r="BS602" i="14"/>
  <c r="BT602" i="14"/>
  <c r="BU602" i="14"/>
  <c r="BV602" i="14"/>
  <c r="BW602" i="14"/>
  <c r="BX602" i="14"/>
  <c r="BY611" i="14"/>
  <c r="BZ611" i="14"/>
  <c r="CA611" i="14"/>
  <c r="CB611" i="14"/>
  <c r="CC611" i="14"/>
  <c r="CD611" i="14"/>
  <c r="CE611" i="14"/>
  <c r="CF611" i="14"/>
  <c r="CG611" i="14"/>
  <c r="CH611" i="14"/>
  <c r="CI611" i="14"/>
  <c r="CJ611" i="14"/>
  <c r="CK611" i="14"/>
  <c r="CL611" i="14"/>
  <c r="CM611" i="14"/>
  <c r="CN611" i="14"/>
  <c r="CO611" i="14"/>
  <c r="CP611" i="14"/>
  <c r="CQ611" i="14"/>
  <c r="CR611" i="14"/>
  <c r="BE612" i="14"/>
  <c r="BF612" i="14"/>
  <c r="BG612" i="14"/>
  <c r="BH612" i="14"/>
  <c r="BI612" i="14"/>
  <c r="BJ612" i="14"/>
  <c r="BK612" i="14"/>
  <c r="BL612" i="14"/>
  <c r="BM612" i="14"/>
  <c r="BN612" i="14"/>
  <c r="BO612" i="14"/>
  <c r="BP612" i="14"/>
  <c r="BQ612" i="14"/>
  <c r="BR612" i="14"/>
  <c r="BS612" i="14"/>
  <c r="BT612" i="14"/>
  <c r="BU612" i="14"/>
  <c r="BV612" i="14"/>
  <c r="BW612" i="14"/>
  <c r="BX612" i="14"/>
  <c r="BY612" i="14"/>
  <c r="BZ612" i="14"/>
  <c r="CA612" i="14"/>
  <c r="CB612" i="14"/>
  <c r="CC612" i="14"/>
  <c r="CD612" i="14"/>
  <c r="CE612" i="14"/>
  <c r="CF612" i="14"/>
  <c r="CG612" i="14"/>
  <c r="CH612" i="14"/>
  <c r="CI612" i="14"/>
  <c r="CJ612" i="14"/>
  <c r="CK612" i="14"/>
  <c r="CL612" i="14"/>
  <c r="CM612" i="14"/>
  <c r="CN612" i="14"/>
  <c r="CO612" i="14"/>
  <c r="CP612" i="14"/>
  <c r="CQ612" i="14"/>
  <c r="CR612" i="14"/>
  <c r="BE613" i="14"/>
  <c r="BF613" i="14"/>
  <c r="BG613" i="14"/>
  <c r="BH613" i="14"/>
  <c r="BI613" i="14"/>
  <c r="BJ613" i="14"/>
  <c r="BK613" i="14"/>
  <c r="BL613" i="14"/>
  <c r="BM613" i="14"/>
  <c r="BN613" i="14"/>
  <c r="BO613" i="14"/>
  <c r="BP613" i="14"/>
  <c r="BQ613" i="14"/>
  <c r="BR613" i="14"/>
  <c r="BS613" i="14"/>
  <c r="BT613" i="14"/>
  <c r="BU613" i="14"/>
  <c r="BV613" i="14"/>
  <c r="BW613" i="14"/>
  <c r="BX613" i="14"/>
  <c r="BY613" i="14"/>
  <c r="BZ613" i="14"/>
  <c r="CA613" i="14"/>
  <c r="CB613" i="14"/>
  <c r="CC613" i="14"/>
  <c r="CD613" i="14"/>
  <c r="CE613" i="14"/>
  <c r="CF613" i="14"/>
  <c r="CG613" i="14"/>
  <c r="CH613" i="14"/>
  <c r="CI613" i="14"/>
  <c r="CJ613" i="14"/>
  <c r="CK613" i="14"/>
  <c r="CL613" i="14"/>
  <c r="CM613" i="14"/>
  <c r="CN613" i="14"/>
  <c r="CO613" i="14"/>
  <c r="CP613" i="14"/>
  <c r="CQ613" i="14"/>
  <c r="CR613" i="14"/>
  <c r="BE614" i="14"/>
  <c r="BF614" i="14"/>
  <c r="BG614" i="14"/>
  <c r="BH614" i="14"/>
  <c r="BI614" i="14"/>
  <c r="BJ614" i="14"/>
  <c r="BK614" i="14"/>
  <c r="BL614" i="14"/>
  <c r="BM614" i="14"/>
  <c r="BN614" i="14"/>
  <c r="BO614" i="14"/>
  <c r="BP614" i="14"/>
  <c r="BQ614" i="14"/>
  <c r="BR614" i="14"/>
  <c r="BS614" i="14"/>
  <c r="BT614" i="14"/>
  <c r="BU614" i="14"/>
  <c r="BV614" i="14"/>
  <c r="BW614" i="14"/>
  <c r="BX614" i="14"/>
  <c r="BY614" i="14"/>
  <c r="BZ614" i="14"/>
  <c r="CA614" i="14"/>
  <c r="CB614" i="14"/>
  <c r="CC614" i="14"/>
  <c r="CD614" i="14"/>
  <c r="CE614" i="14"/>
  <c r="CF614" i="14"/>
  <c r="CG614" i="14"/>
  <c r="CH614" i="14"/>
  <c r="CI614" i="14"/>
  <c r="CJ614" i="14"/>
  <c r="CK614" i="14"/>
  <c r="CL614" i="14"/>
  <c r="CM614" i="14"/>
  <c r="CN614" i="14"/>
  <c r="CO614" i="14"/>
  <c r="CP614" i="14"/>
  <c r="CQ614" i="14"/>
  <c r="CR614" i="14"/>
  <c r="BE615" i="14"/>
  <c r="BF615" i="14"/>
  <c r="BG615" i="14"/>
  <c r="BH615" i="14"/>
  <c r="BI615" i="14"/>
  <c r="BJ615" i="14"/>
  <c r="BK615" i="14"/>
  <c r="BL615" i="14"/>
  <c r="BM615" i="14"/>
  <c r="BN615" i="14"/>
  <c r="BO615" i="14"/>
  <c r="BP615" i="14"/>
  <c r="BQ615" i="14"/>
  <c r="BR615" i="14"/>
  <c r="BS615" i="14"/>
  <c r="BT615" i="14"/>
  <c r="BU615" i="14"/>
  <c r="BV615" i="14"/>
  <c r="BW615" i="14"/>
  <c r="BX615" i="14"/>
  <c r="BY615" i="14"/>
  <c r="BZ615" i="14"/>
  <c r="CA615" i="14"/>
  <c r="CB615" i="14"/>
  <c r="CC615" i="14"/>
  <c r="CD615" i="14"/>
  <c r="CE615" i="14"/>
  <c r="CF615" i="14"/>
  <c r="CG615" i="14"/>
  <c r="CH615" i="14"/>
  <c r="CI615" i="14"/>
  <c r="CJ615" i="14"/>
  <c r="CK615" i="14"/>
  <c r="CL615" i="14"/>
  <c r="CM615" i="14"/>
  <c r="CN615" i="14"/>
  <c r="CO615" i="14"/>
  <c r="CP615" i="14"/>
  <c r="CQ615" i="14"/>
  <c r="CR615" i="14"/>
  <c r="BE616" i="14"/>
  <c r="BF616" i="14"/>
  <c r="BG616" i="14"/>
  <c r="BH616" i="14"/>
  <c r="BI616" i="14"/>
  <c r="BJ616" i="14"/>
  <c r="BK616" i="14"/>
  <c r="BL616" i="14"/>
  <c r="BM616" i="14"/>
  <c r="BN616" i="14"/>
  <c r="BO616" i="14"/>
  <c r="BP616" i="14"/>
  <c r="BQ616" i="14"/>
  <c r="BR616" i="14"/>
  <c r="BS616" i="14"/>
  <c r="BT616" i="14"/>
  <c r="BU616" i="14"/>
  <c r="BV616" i="14"/>
  <c r="BW616" i="14"/>
  <c r="BX616" i="14"/>
  <c r="BE617" i="14"/>
  <c r="BF617" i="14"/>
  <c r="BG617" i="14"/>
  <c r="BH617" i="14"/>
  <c r="BI617" i="14"/>
  <c r="BJ617" i="14"/>
  <c r="BK617" i="14"/>
  <c r="BL617" i="14"/>
  <c r="BM617" i="14"/>
  <c r="BN617" i="14"/>
  <c r="BO617" i="14"/>
  <c r="BP617" i="14"/>
  <c r="BQ617" i="14"/>
  <c r="BR617" i="14"/>
  <c r="BS617" i="14"/>
  <c r="BT617" i="14"/>
  <c r="BU617" i="14"/>
  <c r="BV617" i="14"/>
  <c r="BW617" i="14"/>
  <c r="BX617" i="14"/>
  <c r="BE618" i="14"/>
  <c r="BF618" i="14"/>
  <c r="BG618" i="14"/>
  <c r="BH618" i="14"/>
  <c r="BI618" i="14"/>
  <c r="BJ618" i="14"/>
  <c r="BK618" i="14"/>
  <c r="BL618" i="14"/>
  <c r="BM618" i="14"/>
  <c r="BN618" i="14"/>
  <c r="BO618" i="14"/>
  <c r="BP618" i="14"/>
  <c r="BQ618" i="14"/>
  <c r="BR618" i="14"/>
  <c r="BS618" i="14"/>
  <c r="BT618" i="14"/>
  <c r="BU618" i="14"/>
  <c r="BV618" i="14"/>
  <c r="BW618" i="14"/>
  <c r="BX618" i="14"/>
  <c r="BE619" i="14"/>
  <c r="BF619" i="14"/>
  <c r="BG619" i="14"/>
  <c r="BH619" i="14"/>
  <c r="BI619" i="14"/>
  <c r="BJ619" i="14"/>
  <c r="BK619" i="14"/>
  <c r="BL619" i="14"/>
  <c r="BM619" i="14"/>
  <c r="BN619" i="14"/>
  <c r="BO619" i="14"/>
  <c r="BP619" i="14"/>
  <c r="BQ619" i="14"/>
  <c r="BR619" i="14"/>
  <c r="BS619" i="14"/>
  <c r="BT619" i="14"/>
  <c r="BU619" i="14"/>
  <c r="BV619" i="14"/>
  <c r="BW619" i="14"/>
  <c r="BX619" i="14"/>
  <c r="BE620" i="14"/>
  <c r="BF620" i="14"/>
  <c r="BG620" i="14"/>
  <c r="BH620" i="14"/>
  <c r="BI620" i="14"/>
  <c r="BJ620" i="14"/>
  <c r="BK620" i="14"/>
  <c r="BL620" i="14"/>
  <c r="BM620" i="14"/>
  <c r="BN620" i="14"/>
  <c r="BO620" i="14"/>
  <c r="BP620" i="14"/>
  <c r="BQ620" i="14"/>
  <c r="BR620" i="14"/>
  <c r="BS620" i="14"/>
  <c r="BT620" i="14"/>
  <c r="BU620" i="14"/>
  <c r="BV620" i="14"/>
  <c r="BW620" i="14"/>
  <c r="BX620" i="14"/>
  <c r="BY621" i="14"/>
  <c r="BZ621" i="14"/>
  <c r="CA621" i="14"/>
  <c r="CB621" i="14"/>
  <c r="CC621" i="14"/>
  <c r="CD621" i="14"/>
  <c r="CE621" i="14"/>
  <c r="CF621" i="14"/>
  <c r="CG621" i="14"/>
  <c r="CH621" i="14"/>
  <c r="CI621" i="14"/>
  <c r="CJ621" i="14"/>
  <c r="CK621" i="14"/>
  <c r="CL621" i="14"/>
  <c r="CM621" i="14"/>
  <c r="CN621" i="14"/>
  <c r="CO621" i="14"/>
  <c r="CP621" i="14"/>
  <c r="CQ621" i="14"/>
  <c r="CR621" i="14"/>
  <c r="BY622" i="14"/>
  <c r="BZ622" i="14"/>
  <c r="CA622" i="14"/>
  <c r="CB622" i="14"/>
  <c r="CC622" i="14"/>
  <c r="CD622" i="14"/>
  <c r="CE622" i="14"/>
  <c r="CF622" i="14"/>
  <c r="CG622" i="14"/>
  <c r="CH622" i="14"/>
  <c r="CI622" i="14"/>
  <c r="CJ622" i="14"/>
  <c r="CK622" i="14"/>
  <c r="CL622" i="14"/>
  <c r="CM622" i="14"/>
  <c r="CN622" i="14"/>
  <c r="CO622" i="14"/>
  <c r="CP622" i="14"/>
  <c r="CQ622" i="14"/>
  <c r="CR622" i="14"/>
  <c r="BY623" i="14"/>
  <c r="BZ623" i="14"/>
  <c r="CA623" i="14"/>
  <c r="CB623" i="14"/>
  <c r="CC623" i="14"/>
  <c r="CD623" i="14"/>
  <c r="CE623" i="14"/>
  <c r="CF623" i="14"/>
  <c r="CG623" i="14"/>
  <c r="CH623" i="14"/>
  <c r="CI623" i="14"/>
  <c r="CJ623" i="14"/>
  <c r="CK623" i="14"/>
  <c r="CL623" i="14"/>
  <c r="CM623" i="14"/>
  <c r="CN623" i="14"/>
  <c r="CO623" i="14"/>
  <c r="CP623" i="14"/>
  <c r="CQ623" i="14"/>
  <c r="CR623" i="14"/>
  <c r="BY624" i="14"/>
  <c r="BZ624" i="14"/>
  <c r="CA624" i="14"/>
  <c r="CB624" i="14"/>
  <c r="CC624" i="14"/>
  <c r="CD624" i="14"/>
  <c r="CE624" i="14"/>
  <c r="CF624" i="14"/>
  <c r="CG624" i="14"/>
  <c r="CH624" i="14"/>
  <c r="CI624" i="14"/>
  <c r="CJ624" i="14"/>
  <c r="CK624" i="14"/>
  <c r="CL624" i="14"/>
  <c r="CM624" i="14"/>
  <c r="CN624" i="14"/>
  <c r="CO624" i="14"/>
  <c r="CP624" i="14"/>
  <c r="CQ624" i="14"/>
  <c r="CR624" i="14"/>
  <c r="BY625" i="14"/>
  <c r="BZ625" i="14"/>
  <c r="CA625" i="14"/>
  <c r="CB625" i="14"/>
  <c r="CC625" i="14"/>
  <c r="CD625" i="14"/>
  <c r="CE625" i="14"/>
  <c r="CF625" i="14"/>
  <c r="CG625" i="14"/>
  <c r="CH625" i="14"/>
  <c r="CI625" i="14"/>
  <c r="CJ625" i="14"/>
  <c r="CK625" i="14"/>
  <c r="CL625" i="14"/>
  <c r="CM625" i="14"/>
  <c r="CN625" i="14"/>
  <c r="CO625" i="14"/>
  <c r="CP625" i="14"/>
  <c r="CQ625" i="14"/>
  <c r="CR625" i="14"/>
  <c r="BE626" i="14"/>
  <c r="BF626" i="14"/>
  <c r="BG626" i="14"/>
  <c r="BH626" i="14"/>
  <c r="BI626" i="14"/>
  <c r="BJ626" i="14"/>
  <c r="BK626" i="14"/>
  <c r="BL626" i="14"/>
  <c r="BM626" i="14"/>
  <c r="BN626" i="14"/>
  <c r="BO626" i="14"/>
  <c r="BP626" i="14"/>
  <c r="BQ626" i="14"/>
  <c r="BR626" i="14"/>
  <c r="BS626" i="14"/>
  <c r="BT626" i="14"/>
  <c r="BU626" i="14"/>
  <c r="BV626" i="14"/>
  <c r="BW626" i="14"/>
  <c r="BX626" i="14"/>
  <c r="BY626" i="14"/>
  <c r="BZ626" i="14"/>
  <c r="CA626" i="14"/>
  <c r="CB626" i="14"/>
  <c r="CC626" i="14"/>
  <c r="CD626" i="14"/>
  <c r="CE626" i="14"/>
  <c r="CF626" i="14"/>
  <c r="CG626" i="14"/>
  <c r="CH626" i="14"/>
  <c r="CI626" i="14"/>
  <c r="CJ626" i="14"/>
  <c r="CK626" i="14"/>
  <c r="CL626" i="14"/>
  <c r="CM626" i="14"/>
  <c r="CN626" i="14"/>
  <c r="CO626" i="14"/>
  <c r="CP626" i="14"/>
  <c r="CQ626" i="14"/>
  <c r="CR626" i="14"/>
  <c r="BE627" i="14"/>
  <c r="BF627" i="14"/>
  <c r="BG627" i="14"/>
  <c r="BH627" i="14"/>
  <c r="BI627" i="14"/>
  <c r="BJ627" i="14"/>
  <c r="BK627" i="14"/>
  <c r="BL627" i="14"/>
  <c r="BM627" i="14"/>
  <c r="BN627" i="14"/>
  <c r="BO627" i="14"/>
  <c r="BP627" i="14"/>
  <c r="BQ627" i="14"/>
  <c r="BR627" i="14"/>
  <c r="BS627" i="14"/>
  <c r="BT627" i="14"/>
  <c r="BU627" i="14"/>
  <c r="BV627" i="14"/>
  <c r="BW627" i="14"/>
  <c r="BX627" i="14"/>
  <c r="BY627" i="14"/>
  <c r="BZ627" i="14"/>
  <c r="CA627" i="14"/>
  <c r="CB627" i="14"/>
  <c r="CC627" i="14"/>
  <c r="CD627" i="14"/>
  <c r="CE627" i="14"/>
  <c r="CF627" i="14"/>
  <c r="CG627" i="14"/>
  <c r="CH627" i="14"/>
  <c r="CI627" i="14"/>
  <c r="CJ627" i="14"/>
  <c r="CK627" i="14"/>
  <c r="CL627" i="14"/>
  <c r="CM627" i="14"/>
  <c r="CN627" i="14"/>
  <c r="CO627" i="14"/>
  <c r="CP627" i="14"/>
  <c r="CQ627" i="14"/>
  <c r="CR627" i="14"/>
  <c r="BE628" i="14"/>
  <c r="BF628" i="14"/>
  <c r="BG628" i="14"/>
  <c r="BH628" i="14"/>
  <c r="BI628" i="14"/>
  <c r="BJ628" i="14"/>
  <c r="BK628" i="14"/>
  <c r="BL628" i="14"/>
  <c r="BM628" i="14"/>
  <c r="BN628" i="14"/>
  <c r="BO628" i="14"/>
  <c r="BP628" i="14"/>
  <c r="BQ628" i="14"/>
  <c r="BR628" i="14"/>
  <c r="BS628" i="14"/>
  <c r="BT628" i="14"/>
  <c r="BU628" i="14"/>
  <c r="BV628" i="14"/>
  <c r="BW628" i="14"/>
  <c r="BX628" i="14"/>
  <c r="BY628" i="14"/>
  <c r="BZ628" i="14"/>
  <c r="CA628" i="14"/>
  <c r="CB628" i="14"/>
  <c r="CC628" i="14"/>
  <c r="CD628" i="14"/>
  <c r="CE628" i="14"/>
  <c r="CF628" i="14"/>
  <c r="CG628" i="14"/>
  <c r="CH628" i="14"/>
  <c r="CI628" i="14"/>
  <c r="CJ628" i="14"/>
  <c r="CK628" i="14"/>
  <c r="CL628" i="14"/>
  <c r="CM628" i="14"/>
  <c r="CN628" i="14"/>
  <c r="CO628" i="14"/>
  <c r="CP628" i="14"/>
  <c r="CQ628" i="14"/>
  <c r="CR628" i="14"/>
  <c r="BY629" i="14"/>
  <c r="BZ629" i="14"/>
  <c r="CA629" i="14"/>
  <c r="CB629" i="14"/>
  <c r="CC629" i="14"/>
  <c r="CD629" i="14"/>
  <c r="CE629" i="14"/>
  <c r="CF629" i="14"/>
  <c r="CG629" i="14"/>
  <c r="CH629" i="14"/>
  <c r="CI629" i="14"/>
  <c r="CJ629" i="14"/>
  <c r="CK629" i="14"/>
  <c r="CL629" i="14"/>
  <c r="CM629" i="14"/>
  <c r="CN629" i="14"/>
  <c r="CO629" i="14"/>
  <c r="CP629" i="14"/>
  <c r="CQ629" i="14"/>
  <c r="CR629" i="14"/>
  <c r="BY630" i="14"/>
  <c r="BZ630" i="14"/>
  <c r="CA630" i="14"/>
  <c r="CB630" i="14"/>
  <c r="CC630" i="14"/>
  <c r="CD630" i="14"/>
  <c r="CE630" i="14"/>
  <c r="CF630" i="14"/>
  <c r="CG630" i="14"/>
  <c r="CH630" i="14"/>
  <c r="CI630" i="14"/>
  <c r="CJ630" i="14"/>
  <c r="CK630" i="14"/>
  <c r="CL630" i="14"/>
  <c r="CM630" i="14"/>
  <c r="CN630" i="14"/>
  <c r="CO630" i="14"/>
  <c r="CP630" i="14"/>
  <c r="CQ630" i="14"/>
  <c r="CR630" i="14"/>
  <c r="BY631" i="14"/>
  <c r="BZ631" i="14"/>
  <c r="CA631" i="14"/>
  <c r="CB631" i="14"/>
  <c r="CC631" i="14"/>
  <c r="CD631" i="14"/>
  <c r="CE631" i="14"/>
  <c r="CF631" i="14"/>
  <c r="CG631" i="14"/>
  <c r="CH631" i="14"/>
  <c r="CI631" i="14"/>
  <c r="CJ631" i="14"/>
  <c r="CK631" i="14"/>
  <c r="CL631" i="14"/>
  <c r="CM631" i="14"/>
  <c r="CN631" i="14"/>
  <c r="CO631" i="14"/>
  <c r="CP631" i="14"/>
  <c r="CQ631" i="14"/>
  <c r="CR631" i="14"/>
  <c r="BY632" i="14"/>
  <c r="BZ632" i="14"/>
  <c r="CA632" i="14"/>
  <c r="CB632" i="14"/>
  <c r="CC632" i="14"/>
  <c r="CD632" i="14"/>
  <c r="CE632" i="14"/>
  <c r="CF632" i="14"/>
  <c r="CG632" i="14"/>
  <c r="CH632" i="14"/>
  <c r="CI632" i="14"/>
  <c r="CJ632" i="14"/>
  <c r="CK632" i="14"/>
  <c r="CL632" i="14"/>
  <c r="CM632" i="14"/>
  <c r="CN632" i="14"/>
  <c r="CO632" i="14"/>
  <c r="CP632" i="14"/>
  <c r="CQ632" i="14"/>
  <c r="CR632" i="14"/>
  <c r="BY633" i="14"/>
  <c r="BZ633" i="14"/>
  <c r="CA633" i="14"/>
  <c r="CB633" i="14"/>
  <c r="CC633" i="14"/>
  <c r="CD633" i="14"/>
  <c r="CE633" i="14"/>
  <c r="CF633" i="14"/>
  <c r="CG633" i="14"/>
  <c r="CH633" i="14"/>
  <c r="CI633" i="14"/>
  <c r="CJ633" i="14"/>
  <c r="CK633" i="14"/>
  <c r="CL633" i="14"/>
  <c r="CM633" i="14"/>
  <c r="CN633" i="14"/>
  <c r="CO633" i="14"/>
  <c r="CP633" i="14"/>
  <c r="CQ633" i="14"/>
  <c r="CR633" i="14"/>
  <c r="BY634" i="14"/>
  <c r="BZ634" i="14"/>
  <c r="CA634" i="14"/>
  <c r="CB634" i="14"/>
  <c r="CC634" i="14"/>
  <c r="CD634" i="14"/>
  <c r="CE634" i="14"/>
  <c r="CF634" i="14"/>
  <c r="CG634" i="14"/>
  <c r="CH634" i="14"/>
  <c r="CI634" i="14"/>
  <c r="CJ634" i="14"/>
  <c r="CK634" i="14"/>
  <c r="CL634" i="14"/>
  <c r="CM634" i="14"/>
  <c r="CN634" i="14"/>
  <c r="CO634" i="14"/>
  <c r="CP634" i="14"/>
  <c r="CQ634" i="14"/>
  <c r="CR634" i="14"/>
  <c r="BY635" i="14"/>
  <c r="BZ635" i="14"/>
  <c r="CA635" i="14"/>
  <c r="CB635" i="14"/>
  <c r="CC635" i="14"/>
  <c r="CD635" i="14"/>
  <c r="CE635" i="14"/>
  <c r="CF635" i="14"/>
  <c r="CG635" i="14"/>
  <c r="CH635" i="14"/>
  <c r="CI635" i="14"/>
  <c r="CJ635" i="14"/>
  <c r="CK635" i="14"/>
  <c r="CL635" i="14"/>
  <c r="CM635" i="14"/>
  <c r="CN635" i="14"/>
  <c r="CO635" i="14"/>
  <c r="CP635" i="14"/>
  <c r="CQ635" i="14"/>
  <c r="CR635" i="14"/>
  <c r="BY636" i="14"/>
  <c r="BZ636" i="14"/>
  <c r="CA636" i="14"/>
  <c r="CB636" i="14"/>
  <c r="CC636" i="14"/>
  <c r="CD636" i="14"/>
  <c r="CE636" i="14"/>
  <c r="CF636" i="14"/>
  <c r="CG636" i="14"/>
  <c r="CH636" i="14"/>
  <c r="CI636" i="14"/>
  <c r="CJ636" i="14"/>
  <c r="CK636" i="14"/>
  <c r="CL636" i="14"/>
  <c r="CM636" i="14"/>
  <c r="CN636" i="14"/>
  <c r="CO636" i="14"/>
  <c r="CP636" i="14"/>
  <c r="CQ636" i="14"/>
  <c r="CR636" i="14"/>
  <c r="BY637" i="14"/>
  <c r="BZ637" i="14"/>
  <c r="CA637" i="14"/>
  <c r="CB637" i="14"/>
  <c r="CC637" i="14"/>
  <c r="CD637" i="14"/>
  <c r="CE637" i="14"/>
  <c r="CF637" i="14"/>
  <c r="CG637" i="14"/>
  <c r="CH637" i="14"/>
  <c r="CI637" i="14"/>
  <c r="CJ637" i="14"/>
  <c r="CK637" i="14"/>
  <c r="CL637" i="14"/>
  <c r="CM637" i="14"/>
  <c r="CN637" i="14"/>
  <c r="CO637" i="14"/>
  <c r="CP637" i="14"/>
  <c r="CQ637" i="14"/>
  <c r="CR637" i="14"/>
  <c r="BY638" i="14"/>
  <c r="BZ638" i="14"/>
  <c r="CA638" i="14"/>
  <c r="CB638" i="14"/>
  <c r="CC638" i="14"/>
  <c r="CD638" i="14"/>
  <c r="CE638" i="14"/>
  <c r="CF638" i="14"/>
  <c r="CG638" i="14"/>
  <c r="CH638" i="14"/>
  <c r="CI638" i="14"/>
  <c r="CJ638" i="14"/>
  <c r="CK638" i="14"/>
  <c r="CL638" i="14"/>
  <c r="CM638" i="14"/>
  <c r="CN638" i="14"/>
  <c r="CO638" i="14"/>
  <c r="CP638" i="14"/>
  <c r="CQ638" i="14"/>
  <c r="CR638" i="14"/>
  <c r="BY639" i="14"/>
  <c r="BZ639" i="14"/>
  <c r="CA639" i="14"/>
  <c r="CB639" i="14"/>
  <c r="CC639" i="14"/>
  <c r="CD639" i="14"/>
  <c r="CE639" i="14"/>
  <c r="CF639" i="14"/>
  <c r="CG639" i="14"/>
  <c r="CH639" i="14"/>
  <c r="CI639" i="14"/>
  <c r="CJ639" i="14"/>
  <c r="CK639" i="14"/>
  <c r="CL639" i="14"/>
  <c r="CM639" i="14"/>
  <c r="CN639" i="14"/>
  <c r="CO639" i="14"/>
  <c r="CP639" i="14"/>
  <c r="CQ639" i="14"/>
  <c r="CR639" i="14"/>
  <c r="BY640" i="14"/>
  <c r="BZ640" i="14"/>
  <c r="CA640" i="14"/>
  <c r="CB640" i="14"/>
  <c r="CC640" i="14"/>
  <c r="CD640" i="14"/>
  <c r="CE640" i="14"/>
  <c r="CF640" i="14"/>
  <c r="CG640" i="14"/>
  <c r="CH640" i="14"/>
  <c r="CI640" i="14"/>
  <c r="CJ640" i="14"/>
  <c r="CK640" i="14"/>
  <c r="CL640" i="14"/>
  <c r="CM640" i="14"/>
  <c r="CN640" i="14"/>
  <c r="CO640" i="14"/>
  <c r="CP640" i="14"/>
  <c r="CQ640" i="14"/>
  <c r="CR640" i="14"/>
  <c r="BY641" i="14"/>
  <c r="BZ641" i="14"/>
  <c r="CA641" i="14"/>
  <c r="CB641" i="14"/>
  <c r="CC641" i="14"/>
  <c r="CD641" i="14"/>
  <c r="CE641" i="14"/>
  <c r="CF641" i="14"/>
  <c r="CG641" i="14"/>
  <c r="CH641" i="14"/>
  <c r="CI641" i="14"/>
  <c r="CJ641" i="14"/>
  <c r="CK641" i="14"/>
  <c r="CL641" i="14"/>
  <c r="CM641" i="14"/>
  <c r="CN641" i="14"/>
  <c r="CO641" i="14"/>
  <c r="CP641" i="14"/>
  <c r="CQ641" i="14"/>
  <c r="CR641" i="14"/>
  <c r="BY642" i="14"/>
  <c r="BZ642" i="14"/>
  <c r="CA642" i="14"/>
  <c r="CB642" i="14"/>
  <c r="CC642" i="14"/>
  <c r="CD642" i="14"/>
  <c r="CE642" i="14"/>
  <c r="CF642" i="14"/>
  <c r="CG642" i="14"/>
  <c r="CH642" i="14"/>
  <c r="CI642" i="14"/>
  <c r="CJ642" i="14"/>
  <c r="CK642" i="14"/>
  <c r="CL642" i="14"/>
  <c r="CM642" i="14"/>
  <c r="CN642" i="14"/>
  <c r="CO642" i="14"/>
  <c r="CP642" i="14"/>
  <c r="CQ642" i="14"/>
  <c r="CR642" i="14"/>
  <c r="BY643" i="14"/>
  <c r="BZ643" i="14"/>
  <c r="CA643" i="14"/>
  <c r="CB643" i="14"/>
  <c r="CC643" i="14"/>
  <c r="CD643" i="14"/>
  <c r="CE643" i="14"/>
  <c r="CF643" i="14"/>
  <c r="CG643" i="14"/>
  <c r="CH643" i="14"/>
  <c r="CI643" i="14"/>
  <c r="CJ643" i="14"/>
  <c r="CK643" i="14"/>
  <c r="CL643" i="14"/>
  <c r="CM643" i="14"/>
  <c r="CN643" i="14"/>
  <c r="CO643" i="14"/>
  <c r="CP643" i="14"/>
  <c r="CQ643" i="14"/>
  <c r="CR643" i="14"/>
  <c r="BE644" i="14"/>
  <c r="BF644" i="14"/>
  <c r="BG644" i="14"/>
  <c r="BH644" i="14"/>
  <c r="BI644" i="14"/>
  <c r="BJ644" i="14"/>
  <c r="BK644" i="14"/>
  <c r="BL644" i="14"/>
  <c r="BM644" i="14"/>
  <c r="BN644" i="14"/>
  <c r="BO644" i="14"/>
  <c r="BP644" i="14"/>
  <c r="BQ644" i="14"/>
  <c r="BR644" i="14"/>
  <c r="BS644" i="14"/>
  <c r="BT644" i="14"/>
  <c r="BU644" i="14"/>
  <c r="BV644" i="14"/>
  <c r="BW644" i="14"/>
  <c r="BX644" i="14"/>
  <c r="BY644" i="14"/>
  <c r="BZ644" i="14"/>
  <c r="CA644" i="14"/>
  <c r="CB644" i="14"/>
  <c r="CC644" i="14"/>
  <c r="CD644" i="14"/>
  <c r="CE644" i="14"/>
  <c r="CF644" i="14"/>
  <c r="CG644" i="14"/>
  <c r="CH644" i="14"/>
  <c r="CI644" i="14"/>
  <c r="CJ644" i="14"/>
  <c r="CK644" i="14"/>
  <c r="CL644" i="14"/>
  <c r="CM644" i="14"/>
  <c r="CN644" i="14"/>
  <c r="CO644" i="14"/>
  <c r="CP644" i="14"/>
  <c r="CQ644" i="14"/>
  <c r="CR644" i="14"/>
  <c r="BE645" i="14"/>
  <c r="BF645" i="14"/>
  <c r="BG645" i="14"/>
  <c r="BH645" i="14"/>
  <c r="BI645" i="14"/>
  <c r="BJ645" i="14"/>
  <c r="BK645" i="14"/>
  <c r="BL645" i="14"/>
  <c r="BM645" i="14"/>
  <c r="BN645" i="14"/>
  <c r="BO645" i="14"/>
  <c r="BP645" i="14"/>
  <c r="BQ645" i="14"/>
  <c r="BR645" i="14"/>
  <c r="BS645" i="14"/>
  <c r="BT645" i="14"/>
  <c r="BU645" i="14"/>
  <c r="BV645" i="14"/>
  <c r="BW645" i="14"/>
  <c r="BX645" i="14"/>
  <c r="BY645" i="14"/>
  <c r="BZ645" i="14"/>
  <c r="CA645" i="14"/>
  <c r="CB645" i="14"/>
  <c r="CC645" i="14"/>
  <c r="CD645" i="14"/>
  <c r="CE645" i="14"/>
  <c r="CF645" i="14"/>
  <c r="CG645" i="14"/>
  <c r="CH645" i="14"/>
  <c r="CI645" i="14"/>
  <c r="CJ645" i="14"/>
  <c r="CK645" i="14"/>
  <c r="CL645" i="14"/>
  <c r="CM645" i="14"/>
  <c r="CN645" i="14"/>
  <c r="CO645" i="14"/>
  <c r="CP645" i="14"/>
  <c r="CQ645" i="14"/>
  <c r="CR645" i="14"/>
  <c r="BE646" i="14"/>
  <c r="BF646" i="14"/>
  <c r="BG646" i="14"/>
  <c r="BH646" i="14"/>
  <c r="BI646" i="14"/>
  <c r="BJ646" i="14"/>
  <c r="BK646" i="14"/>
  <c r="BL646" i="14"/>
  <c r="BM646" i="14"/>
  <c r="BN646" i="14"/>
  <c r="BO646" i="14"/>
  <c r="BP646" i="14"/>
  <c r="BQ646" i="14"/>
  <c r="BR646" i="14"/>
  <c r="BS646" i="14"/>
  <c r="BT646" i="14"/>
  <c r="BU646" i="14"/>
  <c r="BV646" i="14"/>
  <c r="BW646" i="14"/>
  <c r="BX646" i="14"/>
  <c r="BY646" i="14"/>
  <c r="BZ646" i="14"/>
  <c r="CA646" i="14"/>
  <c r="CB646" i="14"/>
  <c r="CC646" i="14"/>
  <c r="CD646" i="14"/>
  <c r="CE646" i="14"/>
  <c r="CF646" i="14"/>
  <c r="CG646" i="14"/>
  <c r="CH646" i="14"/>
  <c r="CI646" i="14"/>
  <c r="CJ646" i="14"/>
  <c r="CK646" i="14"/>
  <c r="CL646" i="14"/>
  <c r="CM646" i="14"/>
  <c r="CN646" i="14"/>
  <c r="CO646" i="14"/>
  <c r="CP646" i="14"/>
  <c r="CQ646" i="14"/>
  <c r="CR646" i="14"/>
  <c r="BE647" i="14"/>
  <c r="BF647" i="14"/>
  <c r="BG647" i="14"/>
  <c r="BH647" i="14"/>
  <c r="BI647" i="14"/>
  <c r="BJ647" i="14"/>
  <c r="BK647" i="14"/>
  <c r="BL647" i="14"/>
  <c r="BM647" i="14"/>
  <c r="BN647" i="14"/>
  <c r="BO647" i="14"/>
  <c r="BP647" i="14"/>
  <c r="BQ647" i="14"/>
  <c r="BR647" i="14"/>
  <c r="BS647" i="14"/>
  <c r="BT647" i="14"/>
  <c r="BU647" i="14"/>
  <c r="BV647" i="14"/>
  <c r="BW647" i="14"/>
  <c r="BX647" i="14"/>
  <c r="BY647" i="14"/>
  <c r="BZ647" i="14"/>
  <c r="CA647" i="14"/>
  <c r="CB647" i="14"/>
  <c r="CC647" i="14"/>
  <c r="CD647" i="14"/>
  <c r="CE647" i="14"/>
  <c r="CF647" i="14"/>
  <c r="CG647" i="14"/>
  <c r="CH647" i="14"/>
  <c r="CI647" i="14"/>
  <c r="CJ647" i="14"/>
  <c r="CK647" i="14"/>
  <c r="CL647" i="14"/>
  <c r="CM647" i="14"/>
  <c r="CN647" i="14"/>
  <c r="CO647" i="14"/>
  <c r="CP647" i="14"/>
  <c r="CQ647" i="14"/>
  <c r="CR647" i="14"/>
  <c r="BE648" i="14"/>
  <c r="BF648" i="14"/>
  <c r="BG648" i="14"/>
  <c r="BH648" i="14"/>
  <c r="BI648" i="14"/>
  <c r="BJ648" i="14"/>
  <c r="BK648" i="14"/>
  <c r="BL648" i="14"/>
  <c r="BM648" i="14"/>
  <c r="BN648" i="14"/>
  <c r="BO648" i="14"/>
  <c r="BP648" i="14"/>
  <c r="BQ648" i="14"/>
  <c r="BR648" i="14"/>
  <c r="BS648" i="14"/>
  <c r="BT648" i="14"/>
  <c r="BU648" i="14"/>
  <c r="BV648" i="14"/>
  <c r="BW648" i="14"/>
  <c r="BX648" i="14"/>
  <c r="BY648" i="14"/>
  <c r="BZ648" i="14"/>
  <c r="CA648" i="14"/>
  <c r="CB648" i="14"/>
  <c r="CC648" i="14"/>
  <c r="CD648" i="14"/>
  <c r="CE648" i="14"/>
  <c r="CF648" i="14"/>
  <c r="CG648" i="14"/>
  <c r="CH648" i="14"/>
  <c r="CI648" i="14"/>
  <c r="CJ648" i="14"/>
  <c r="CK648" i="14"/>
  <c r="CL648" i="14"/>
  <c r="CM648" i="14"/>
  <c r="CN648" i="14"/>
  <c r="CO648" i="14"/>
  <c r="CP648" i="14"/>
  <c r="CQ648" i="14"/>
  <c r="CR648" i="14"/>
  <c r="BY649" i="14"/>
  <c r="BZ649" i="14"/>
  <c r="CA649" i="14"/>
  <c r="CB649" i="14"/>
  <c r="CC649" i="14"/>
  <c r="CD649" i="14"/>
  <c r="CE649" i="14"/>
  <c r="CF649" i="14"/>
  <c r="CG649" i="14"/>
  <c r="CH649" i="14"/>
  <c r="CI649" i="14"/>
  <c r="CJ649" i="14"/>
  <c r="CK649" i="14"/>
  <c r="CL649" i="14"/>
  <c r="CM649" i="14"/>
  <c r="CN649" i="14"/>
  <c r="CO649" i="14"/>
  <c r="CP649" i="14"/>
  <c r="CQ649" i="14"/>
  <c r="CR649" i="14"/>
  <c r="BY650" i="14"/>
  <c r="BZ650" i="14"/>
  <c r="CA650" i="14"/>
  <c r="CB650" i="14"/>
  <c r="CC650" i="14"/>
  <c r="CD650" i="14"/>
  <c r="CE650" i="14"/>
  <c r="CF650" i="14"/>
  <c r="CG650" i="14"/>
  <c r="CH650" i="14"/>
  <c r="CI650" i="14"/>
  <c r="CJ650" i="14"/>
  <c r="CK650" i="14"/>
  <c r="CL650" i="14"/>
  <c r="CM650" i="14"/>
  <c r="CN650" i="14"/>
  <c r="CO650" i="14"/>
  <c r="CP650" i="14"/>
  <c r="CQ650" i="14"/>
  <c r="CR650" i="14"/>
  <c r="BY651" i="14"/>
  <c r="BZ651" i="14"/>
  <c r="CA651" i="14"/>
  <c r="CB651" i="14"/>
  <c r="CC651" i="14"/>
  <c r="CD651" i="14"/>
  <c r="CE651" i="14"/>
  <c r="CF651" i="14"/>
  <c r="CG651" i="14"/>
  <c r="CH651" i="14"/>
  <c r="CI651" i="14"/>
  <c r="CJ651" i="14"/>
  <c r="CK651" i="14"/>
  <c r="CL651" i="14"/>
  <c r="CM651" i="14"/>
  <c r="CN651" i="14"/>
  <c r="CO651" i="14"/>
  <c r="CP651" i="14"/>
  <c r="CQ651" i="14"/>
  <c r="CR651" i="14"/>
  <c r="BY652" i="14"/>
  <c r="BZ652" i="14"/>
  <c r="CA652" i="14"/>
  <c r="CB652" i="14"/>
  <c r="CC652" i="14"/>
  <c r="CD652" i="14"/>
  <c r="CE652" i="14"/>
  <c r="CF652" i="14"/>
  <c r="CG652" i="14"/>
  <c r="CH652" i="14"/>
  <c r="CI652" i="14"/>
  <c r="CJ652" i="14"/>
  <c r="CK652" i="14"/>
  <c r="CL652" i="14"/>
  <c r="CM652" i="14"/>
  <c r="CN652" i="14"/>
  <c r="CO652" i="14"/>
  <c r="CP652" i="14"/>
  <c r="CQ652" i="14"/>
  <c r="CR652" i="14"/>
  <c r="BY653" i="14"/>
  <c r="BZ653" i="14"/>
  <c r="CA653" i="14"/>
  <c r="CB653" i="14"/>
  <c r="CC653" i="14"/>
  <c r="CD653" i="14"/>
  <c r="CE653" i="14"/>
  <c r="CF653" i="14"/>
  <c r="CG653" i="14"/>
  <c r="CH653" i="14"/>
  <c r="CI653" i="14"/>
  <c r="CJ653" i="14"/>
  <c r="CK653" i="14"/>
  <c r="CL653" i="14"/>
  <c r="CM653" i="14"/>
  <c r="CN653" i="14"/>
  <c r="CO653" i="14"/>
  <c r="CP653" i="14"/>
  <c r="CQ653" i="14"/>
  <c r="CR653" i="14"/>
  <c r="BY654" i="14"/>
  <c r="BZ654" i="14"/>
  <c r="CA654" i="14"/>
  <c r="CB654" i="14"/>
  <c r="CC654" i="14"/>
  <c r="CD654" i="14"/>
  <c r="CE654" i="14"/>
  <c r="CF654" i="14"/>
  <c r="CG654" i="14"/>
  <c r="CH654" i="14"/>
  <c r="CI654" i="14"/>
  <c r="CJ654" i="14"/>
  <c r="CK654" i="14"/>
  <c r="CL654" i="14"/>
  <c r="CM654" i="14"/>
  <c r="CN654" i="14"/>
  <c r="CO654" i="14"/>
  <c r="CP654" i="14"/>
  <c r="CQ654" i="14"/>
  <c r="CR654" i="14"/>
  <c r="BY655" i="14"/>
  <c r="BZ655" i="14"/>
  <c r="CA655" i="14"/>
  <c r="CB655" i="14"/>
  <c r="CC655" i="14"/>
  <c r="CD655" i="14"/>
  <c r="CE655" i="14"/>
  <c r="CF655" i="14"/>
  <c r="CG655" i="14"/>
  <c r="CH655" i="14"/>
  <c r="CI655" i="14"/>
  <c r="CJ655" i="14"/>
  <c r="CK655" i="14"/>
  <c r="CL655" i="14"/>
  <c r="CM655" i="14"/>
  <c r="CN655" i="14"/>
  <c r="CO655" i="14"/>
  <c r="CP655" i="14"/>
  <c r="CQ655" i="14"/>
  <c r="CR655" i="14"/>
  <c r="BY656" i="14"/>
  <c r="BZ656" i="14"/>
  <c r="CA656" i="14"/>
  <c r="CB656" i="14"/>
  <c r="CC656" i="14"/>
  <c r="CD656" i="14"/>
  <c r="CE656" i="14"/>
  <c r="CF656" i="14"/>
  <c r="CG656" i="14"/>
  <c r="CH656" i="14"/>
  <c r="CI656" i="14"/>
  <c r="CJ656" i="14"/>
  <c r="CK656" i="14"/>
  <c r="CL656" i="14"/>
  <c r="CM656" i="14"/>
  <c r="CN656" i="14"/>
  <c r="CO656" i="14"/>
  <c r="CP656" i="14"/>
  <c r="CQ656" i="14"/>
  <c r="CR656" i="14"/>
  <c r="BY657" i="14"/>
  <c r="BZ657" i="14"/>
  <c r="CA657" i="14"/>
  <c r="CB657" i="14"/>
  <c r="CC657" i="14"/>
  <c r="CD657" i="14"/>
  <c r="CE657" i="14"/>
  <c r="CF657" i="14"/>
  <c r="CG657" i="14"/>
  <c r="CH657" i="14"/>
  <c r="CI657" i="14"/>
  <c r="CJ657" i="14"/>
  <c r="CK657" i="14"/>
  <c r="CL657" i="14"/>
  <c r="CM657" i="14"/>
  <c r="CN657" i="14"/>
  <c r="CO657" i="14"/>
  <c r="CP657" i="14"/>
  <c r="CQ657" i="14"/>
  <c r="CR657" i="14"/>
  <c r="BE658" i="14"/>
  <c r="BF658" i="14"/>
  <c r="BG658" i="14"/>
  <c r="BH658" i="14"/>
  <c r="BI658" i="14"/>
  <c r="BJ658" i="14"/>
  <c r="BK658" i="14"/>
  <c r="BL658" i="14"/>
  <c r="BM658" i="14"/>
  <c r="BN658" i="14"/>
  <c r="BO658" i="14"/>
  <c r="BP658" i="14"/>
  <c r="BQ658" i="14"/>
  <c r="BR658" i="14"/>
  <c r="BS658" i="14"/>
  <c r="BT658" i="14"/>
  <c r="BU658" i="14"/>
  <c r="BV658" i="14"/>
  <c r="BW658" i="14"/>
  <c r="BX658" i="14"/>
  <c r="BY658" i="14"/>
  <c r="BZ658" i="14"/>
  <c r="CA658" i="14"/>
  <c r="CB658" i="14"/>
  <c r="CC658" i="14"/>
  <c r="CD658" i="14"/>
  <c r="CE658" i="14"/>
  <c r="CF658" i="14"/>
  <c r="CG658" i="14"/>
  <c r="CH658" i="14"/>
  <c r="CI658" i="14"/>
  <c r="CJ658" i="14"/>
  <c r="CK658" i="14"/>
  <c r="CL658" i="14"/>
  <c r="CM658" i="14"/>
  <c r="CN658" i="14"/>
  <c r="CO658" i="14"/>
  <c r="CP658" i="14"/>
  <c r="CQ658" i="14"/>
  <c r="CR658" i="14"/>
  <c r="BE659" i="14"/>
  <c r="BF659" i="14"/>
  <c r="BG659" i="14"/>
  <c r="BH659" i="14"/>
  <c r="BI659" i="14"/>
  <c r="BJ659" i="14"/>
  <c r="BK659" i="14"/>
  <c r="BL659" i="14"/>
  <c r="BM659" i="14"/>
  <c r="BN659" i="14"/>
  <c r="BO659" i="14"/>
  <c r="BP659" i="14"/>
  <c r="BQ659" i="14"/>
  <c r="BR659" i="14"/>
  <c r="BS659" i="14"/>
  <c r="BT659" i="14"/>
  <c r="BU659" i="14"/>
  <c r="BV659" i="14"/>
  <c r="BW659" i="14"/>
  <c r="BX659" i="14"/>
  <c r="BY659" i="14"/>
  <c r="BZ659" i="14"/>
  <c r="CA659" i="14"/>
  <c r="CB659" i="14"/>
  <c r="CC659" i="14"/>
  <c r="CD659" i="14"/>
  <c r="CE659" i="14"/>
  <c r="CF659" i="14"/>
  <c r="CG659" i="14"/>
  <c r="CH659" i="14"/>
  <c r="CI659" i="14"/>
  <c r="CJ659" i="14"/>
  <c r="CK659" i="14"/>
  <c r="CL659" i="14"/>
  <c r="CM659" i="14"/>
  <c r="CN659" i="14"/>
  <c r="CO659" i="14"/>
  <c r="CP659" i="14"/>
  <c r="CQ659" i="14"/>
  <c r="CR659" i="14"/>
  <c r="BE660" i="14"/>
  <c r="BF660" i="14"/>
  <c r="BG660" i="14"/>
  <c r="BH660" i="14"/>
  <c r="BI660" i="14"/>
  <c r="BJ660" i="14"/>
  <c r="BK660" i="14"/>
  <c r="BL660" i="14"/>
  <c r="BM660" i="14"/>
  <c r="BN660" i="14"/>
  <c r="BO660" i="14"/>
  <c r="BP660" i="14"/>
  <c r="BQ660" i="14"/>
  <c r="BR660" i="14"/>
  <c r="BS660" i="14"/>
  <c r="BT660" i="14"/>
  <c r="BU660" i="14"/>
  <c r="BV660" i="14"/>
  <c r="BW660" i="14"/>
  <c r="BX660" i="14"/>
  <c r="BY660" i="14"/>
  <c r="BZ660" i="14"/>
  <c r="CA660" i="14"/>
  <c r="CB660" i="14"/>
  <c r="CC660" i="14"/>
  <c r="CD660" i="14"/>
  <c r="CE660" i="14"/>
  <c r="CF660" i="14"/>
  <c r="CG660" i="14"/>
  <c r="CH660" i="14"/>
  <c r="CI660" i="14"/>
  <c r="CJ660" i="14"/>
  <c r="CK660" i="14"/>
  <c r="CL660" i="14"/>
  <c r="CM660" i="14"/>
  <c r="CN660" i="14"/>
  <c r="CO660" i="14"/>
  <c r="CP660" i="14"/>
  <c r="CQ660" i="14"/>
  <c r="CR660" i="14"/>
  <c r="BE661" i="14"/>
  <c r="BF661" i="14"/>
  <c r="BG661" i="14"/>
  <c r="BH661" i="14"/>
  <c r="BI661" i="14"/>
  <c r="BJ661" i="14"/>
  <c r="BK661" i="14"/>
  <c r="BL661" i="14"/>
  <c r="BM661" i="14"/>
  <c r="BN661" i="14"/>
  <c r="BO661" i="14"/>
  <c r="BP661" i="14"/>
  <c r="BQ661" i="14"/>
  <c r="BR661" i="14"/>
  <c r="BS661" i="14"/>
  <c r="BT661" i="14"/>
  <c r="BU661" i="14"/>
  <c r="BV661" i="14"/>
  <c r="BW661" i="14"/>
  <c r="BX661" i="14"/>
  <c r="BY661" i="14"/>
  <c r="BZ661" i="14"/>
  <c r="CA661" i="14"/>
  <c r="CB661" i="14"/>
  <c r="CC661" i="14"/>
  <c r="CD661" i="14"/>
  <c r="CE661" i="14"/>
  <c r="CF661" i="14"/>
  <c r="CG661" i="14"/>
  <c r="CH661" i="14"/>
  <c r="CI661" i="14"/>
  <c r="CJ661" i="14"/>
  <c r="CK661" i="14"/>
  <c r="CL661" i="14"/>
  <c r="CM661" i="14"/>
  <c r="CN661" i="14"/>
  <c r="CO661" i="14"/>
  <c r="CP661" i="14"/>
  <c r="CQ661" i="14"/>
  <c r="CR661" i="14"/>
  <c r="BE662" i="14"/>
  <c r="BF662" i="14"/>
  <c r="BG662" i="14"/>
  <c r="BH662" i="14"/>
  <c r="BI662" i="14"/>
  <c r="BJ662" i="14"/>
  <c r="BK662" i="14"/>
  <c r="BL662" i="14"/>
  <c r="BM662" i="14"/>
  <c r="BN662" i="14"/>
  <c r="BO662" i="14"/>
  <c r="BP662" i="14"/>
  <c r="BQ662" i="14"/>
  <c r="BR662" i="14"/>
  <c r="BS662" i="14"/>
  <c r="BT662" i="14"/>
  <c r="BU662" i="14"/>
  <c r="BV662" i="14"/>
  <c r="BW662" i="14"/>
  <c r="BX662" i="14"/>
  <c r="BY662" i="14"/>
  <c r="BZ662" i="14"/>
  <c r="CA662" i="14"/>
  <c r="CB662" i="14"/>
  <c r="CC662" i="14"/>
  <c r="CD662" i="14"/>
  <c r="CE662" i="14"/>
  <c r="CF662" i="14"/>
  <c r="CG662" i="14"/>
  <c r="CH662" i="14"/>
  <c r="CI662" i="14"/>
  <c r="CJ662" i="14"/>
  <c r="CK662" i="14"/>
  <c r="CL662" i="14"/>
  <c r="CM662" i="14"/>
  <c r="CN662" i="14"/>
  <c r="CO662" i="14"/>
  <c r="CP662" i="14"/>
  <c r="CQ662" i="14"/>
  <c r="CR662" i="14"/>
  <c r="BE663" i="14"/>
  <c r="BF663" i="14"/>
  <c r="BG663" i="14"/>
  <c r="BH663" i="14"/>
  <c r="BI663" i="14"/>
  <c r="BJ663" i="14"/>
  <c r="BK663" i="14"/>
  <c r="BL663" i="14"/>
  <c r="BM663" i="14"/>
  <c r="BN663" i="14"/>
  <c r="BO663" i="14"/>
  <c r="BP663" i="14"/>
  <c r="BQ663" i="14"/>
  <c r="BR663" i="14"/>
  <c r="BS663" i="14"/>
  <c r="BT663" i="14"/>
  <c r="BU663" i="14"/>
  <c r="BV663" i="14"/>
  <c r="BW663" i="14"/>
  <c r="BX663" i="14"/>
  <c r="BY663" i="14"/>
  <c r="BZ663" i="14"/>
  <c r="CA663" i="14"/>
  <c r="CB663" i="14"/>
  <c r="CC663" i="14"/>
  <c r="CD663" i="14"/>
  <c r="CE663" i="14"/>
  <c r="CF663" i="14"/>
  <c r="CG663" i="14"/>
  <c r="CH663" i="14"/>
  <c r="CI663" i="14"/>
  <c r="CJ663" i="14"/>
  <c r="CK663" i="14"/>
  <c r="CL663" i="14"/>
  <c r="CM663" i="14"/>
  <c r="CN663" i="14"/>
  <c r="CO663" i="14"/>
  <c r="CP663" i="14"/>
  <c r="CQ663" i="14"/>
  <c r="CR663" i="14"/>
  <c r="BE664" i="14"/>
  <c r="BF664" i="14"/>
  <c r="BG664" i="14"/>
  <c r="BH664" i="14"/>
  <c r="BI664" i="14"/>
  <c r="BJ664" i="14"/>
  <c r="BK664" i="14"/>
  <c r="BL664" i="14"/>
  <c r="BM664" i="14"/>
  <c r="BN664" i="14"/>
  <c r="BO664" i="14"/>
  <c r="BP664" i="14"/>
  <c r="BQ664" i="14"/>
  <c r="BR664" i="14"/>
  <c r="BS664" i="14"/>
  <c r="BT664" i="14"/>
  <c r="BU664" i="14"/>
  <c r="BV664" i="14"/>
  <c r="BW664" i="14"/>
  <c r="BX664" i="14"/>
  <c r="BY664" i="14"/>
  <c r="BZ664" i="14"/>
  <c r="CA664" i="14"/>
  <c r="CB664" i="14"/>
  <c r="CC664" i="14"/>
  <c r="CD664" i="14"/>
  <c r="CE664" i="14"/>
  <c r="CF664" i="14"/>
  <c r="CG664" i="14"/>
  <c r="CH664" i="14"/>
  <c r="CI664" i="14"/>
  <c r="CJ664" i="14"/>
  <c r="CK664" i="14"/>
  <c r="CL664" i="14"/>
  <c r="CM664" i="14"/>
  <c r="CN664" i="14"/>
  <c r="CO664" i="14"/>
  <c r="CP664" i="14"/>
  <c r="CQ664" i="14"/>
  <c r="CR664" i="14"/>
  <c r="BE665" i="14"/>
  <c r="BF665" i="14"/>
  <c r="BG665" i="14"/>
  <c r="BH665" i="14"/>
  <c r="BI665" i="14"/>
  <c r="BJ665" i="14"/>
  <c r="BK665" i="14"/>
  <c r="BL665" i="14"/>
  <c r="BM665" i="14"/>
  <c r="BN665" i="14"/>
  <c r="BO665" i="14"/>
  <c r="BP665" i="14"/>
  <c r="BQ665" i="14"/>
  <c r="BR665" i="14"/>
  <c r="BS665" i="14"/>
  <c r="BT665" i="14"/>
  <c r="BU665" i="14"/>
  <c r="BV665" i="14"/>
  <c r="BW665" i="14"/>
  <c r="BX665" i="14"/>
  <c r="BY665" i="14"/>
  <c r="BZ665" i="14"/>
  <c r="CA665" i="14"/>
  <c r="CB665" i="14"/>
  <c r="CC665" i="14"/>
  <c r="CD665" i="14"/>
  <c r="CE665" i="14"/>
  <c r="CF665" i="14"/>
  <c r="CG665" i="14"/>
  <c r="CH665" i="14"/>
  <c r="CI665" i="14"/>
  <c r="CJ665" i="14"/>
  <c r="CK665" i="14"/>
  <c r="CL665" i="14"/>
  <c r="CM665" i="14"/>
  <c r="CN665" i="14"/>
  <c r="CO665" i="14"/>
  <c r="CP665" i="14"/>
  <c r="CQ665" i="14"/>
  <c r="CR665" i="14"/>
  <c r="BE666" i="14"/>
  <c r="BF666" i="14"/>
  <c r="BG666" i="14"/>
  <c r="BH666" i="14"/>
  <c r="BI666" i="14"/>
  <c r="BJ666" i="14"/>
  <c r="BK666" i="14"/>
  <c r="BL666" i="14"/>
  <c r="BM666" i="14"/>
  <c r="BN666" i="14"/>
  <c r="BO666" i="14"/>
  <c r="BP666" i="14"/>
  <c r="BQ666" i="14"/>
  <c r="BR666" i="14"/>
  <c r="BS666" i="14"/>
  <c r="BT666" i="14"/>
  <c r="BU666" i="14"/>
  <c r="BV666" i="14"/>
  <c r="BW666" i="14"/>
  <c r="BX666" i="14"/>
  <c r="BY666" i="14"/>
  <c r="BZ666" i="14"/>
  <c r="CA666" i="14"/>
  <c r="CB666" i="14"/>
  <c r="CC666" i="14"/>
  <c r="CD666" i="14"/>
  <c r="CE666" i="14"/>
  <c r="CF666" i="14"/>
  <c r="CG666" i="14"/>
  <c r="CH666" i="14"/>
  <c r="CI666" i="14"/>
  <c r="CJ666" i="14"/>
  <c r="CK666" i="14"/>
  <c r="CL666" i="14"/>
  <c r="CM666" i="14"/>
  <c r="CN666" i="14"/>
  <c r="CO666" i="14"/>
  <c r="CP666" i="14"/>
  <c r="CQ666" i="14"/>
  <c r="CR666" i="14"/>
  <c r="BE667" i="14"/>
  <c r="BF667" i="14"/>
  <c r="BG667" i="14"/>
  <c r="BH667" i="14"/>
  <c r="BI667" i="14"/>
  <c r="BJ667" i="14"/>
  <c r="BK667" i="14"/>
  <c r="BL667" i="14"/>
  <c r="BM667" i="14"/>
  <c r="BN667" i="14"/>
  <c r="BO667" i="14"/>
  <c r="BP667" i="14"/>
  <c r="BQ667" i="14"/>
  <c r="BR667" i="14"/>
  <c r="BS667" i="14"/>
  <c r="BT667" i="14"/>
  <c r="BU667" i="14"/>
  <c r="BV667" i="14"/>
  <c r="BW667" i="14"/>
  <c r="BX667" i="14"/>
  <c r="BY667" i="14"/>
  <c r="BZ667" i="14"/>
  <c r="CA667" i="14"/>
  <c r="CB667" i="14"/>
  <c r="CC667" i="14"/>
  <c r="CD667" i="14"/>
  <c r="CE667" i="14"/>
  <c r="CF667" i="14"/>
  <c r="CG667" i="14"/>
  <c r="CH667" i="14"/>
  <c r="CI667" i="14"/>
  <c r="CJ667" i="14"/>
  <c r="CK667" i="14"/>
  <c r="CL667" i="14"/>
  <c r="CM667" i="14"/>
  <c r="CN667" i="14"/>
  <c r="CO667" i="14"/>
  <c r="CP667" i="14"/>
  <c r="CQ667" i="14"/>
  <c r="CR667" i="14"/>
  <c r="BE668" i="14"/>
  <c r="BF668" i="14"/>
  <c r="BG668" i="14"/>
  <c r="BH668" i="14"/>
  <c r="BI668" i="14"/>
  <c r="BJ668" i="14"/>
  <c r="BK668" i="14"/>
  <c r="BL668" i="14"/>
  <c r="BM668" i="14"/>
  <c r="BN668" i="14"/>
  <c r="BO668" i="14"/>
  <c r="BP668" i="14"/>
  <c r="BQ668" i="14"/>
  <c r="BR668" i="14"/>
  <c r="BS668" i="14"/>
  <c r="BT668" i="14"/>
  <c r="BU668" i="14"/>
  <c r="BV668" i="14"/>
  <c r="BW668" i="14"/>
  <c r="BX668" i="14"/>
  <c r="BY668" i="14"/>
  <c r="BZ668" i="14"/>
  <c r="CA668" i="14"/>
  <c r="CB668" i="14"/>
  <c r="CC668" i="14"/>
  <c r="CD668" i="14"/>
  <c r="CE668" i="14"/>
  <c r="CF668" i="14"/>
  <c r="CG668" i="14"/>
  <c r="CH668" i="14"/>
  <c r="CI668" i="14"/>
  <c r="CJ668" i="14"/>
  <c r="CK668" i="14"/>
  <c r="CL668" i="14"/>
  <c r="CM668" i="14"/>
  <c r="CN668" i="14"/>
  <c r="CO668" i="14"/>
  <c r="CP668" i="14"/>
  <c r="CQ668" i="14"/>
  <c r="CR668" i="14"/>
  <c r="BE669" i="14"/>
  <c r="BF669" i="14"/>
  <c r="BG669" i="14"/>
  <c r="BH669" i="14"/>
  <c r="BI669" i="14"/>
  <c r="BJ669" i="14"/>
  <c r="BK669" i="14"/>
  <c r="BL669" i="14"/>
  <c r="BM669" i="14"/>
  <c r="BN669" i="14"/>
  <c r="BO669" i="14"/>
  <c r="BP669" i="14"/>
  <c r="BQ669" i="14"/>
  <c r="BR669" i="14"/>
  <c r="BS669" i="14"/>
  <c r="BT669" i="14"/>
  <c r="BU669" i="14"/>
  <c r="BV669" i="14"/>
  <c r="BW669" i="14"/>
  <c r="BX669" i="14"/>
  <c r="BY669" i="14"/>
  <c r="BZ669" i="14"/>
  <c r="CA669" i="14"/>
  <c r="CB669" i="14"/>
  <c r="CC669" i="14"/>
  <c r="CD669" i="14"/>
  <c r="CE669" i="14"/>
  <c r="CF669" i="14"/>
  <c r="CG669" i="14"/>
  <c r="CH669" i="14"/>
  <c r="CI669" i="14"/>
  <c r="CJ669" i="14"/>
  <c r="CK669" i="14"/>
  <c r="CL669" i="14"/>
  <c r="CM669" i="14"/>
  <c r="CN669" i="14"/>
  <c r="CO669" i="14"/>
  <c r="CP669" i="14"/>
  <c r="CQ669" i="14"/>
  <c r="CR669" i="14"/>
  <c r="BE670" i="14"/>
  <c r="BF670" i="14"/>
  <c r="BG670" i="14"/>
  <c r="BH670" i="14"/>
  <c r="BI670" i="14"/>
  <c r="BJ670" i="14"/>
  <c r="BK670" i="14"/>
  <c r="BL670" i="14"/>
  <c r="BM670" i="14"/>
  <c r="BN670" i="14"/>
  <c r="BO670" i="14"/>
  <c r="BP670" i="14"/>
  <c r="BQ670" i="14"/>
  <c r="BR670" i="14"/>
  <c r="BS670" i="14"/>
  <c r="BT670" i="14"/>
  <c r="BU670" i="14"/>
  <c r="BV670" i="14"/>
  <c r="BW670" i="14"/>
  <c r="BX670" i="14"/>
  <c r="BY670" i="14"/>
  <c r="BZ670" i="14"/>
  <c r="CA670" i="14"/>
  <c r="CB670" i="14"/>
  <c r="CC670" i="14"/>
  <c r="CD670" i="14"/>
  <c r="CE670" i="14"/>
  <c r="CF670" i="14"/>
  <c r="CG670" i="14"/>
  <c r="CH670" i="14"/>
  <c r="CI670" i="14"/>
  <c r="CJ670" i="14"/>
  <c r="CK670" i="14"/>
  <c r="CL670" i="14"/>
  <c r="CM670" i="14"/>
  <c r="CN670" i="14"/>
  <c r="CO670" i="14"/>
  <c r="CP670" i="14"/>
  <c r="CQ670" i="14"/>
  <c r="CR670" i="14"/>
  <c r="BE671" i="14"/>
  <c r="BF671" i="14"/>
  <c r="BG671" i="14"/>
  <c r="BH671" i="14"/>
  <c r="BI671" i="14"/>
  <c r="BJ671" i="14"/>
  <c r="BK671" i="14"/>
  <c r="BL671" i="14"/>
  <c r="BM671" i="14"/>
  <c r="BN671" i="14"/>
  <c r="BO671" i="14"/>
  <c r="BP671" i="14"/>
  <c r="BQ671" i="14"/>
  <c r="BR671" i="14"/>
  <c r="BS671" i="14"/>
  <c r="BT671" i="14"/>
  <c r="BU671" i="14"/>
  <c r="BV671" i="14"/>
  <c r="BW671" i="14"/>
  <c r="BX671" i="14"/>
  <c r="BY671" i="14"/>
  <c r="BZ671" i="14"/>
  <c r="CA671" i="14"/>
  <c r="CB671" i="14"/>
  <c r="CC671" i="14"/>
  <c r="CD671" i="14"/>
  <c r="CE671" i="14"/>
  <c r="CF671" i="14"/>
  <c r="CG671" i="14"/>
  <c r="CH671" i="14"/>
  <c r="CI671" i="14"/>
  <c r="CJ671" i="14"/>
  <c r="CK671" i="14"/>
  <c r="CL671" i="14"/>
  <c r="CM671" i="14"/>
  <c r="CN671" i="14"/>
  <c r="CO671" i="14"/>
  <c r="CP671" i="14"/>
  <c r="CQ671" i="14"/>
  <c r="CR671" i="14"/>
  <c r="BE672" i="14"/>
  <c r="BF672" i="14"/>
  <c r="BG672" i="14"/>
  <c r="BH672" i="14"/>
  <c r="BI672" i="14"/>
  <c r="BJ672" i="14"/>
  <c r="BK672" i="14"/>
  <c r="BL672" i="14"/>
  <c r="BM672" i="14"/>
  <c r="BN672" i="14"/>
  <c r="BO672" i="14"/>
  <c r="BP672" i="14"/>
  <c r="BQ672" i="14"/>
  <c r="BR672" i="14"/>
  <c r="BS672" i="14"/>
  <c r="BT672" i="14"/>
  <c r="BU672" i="14"/>
  <c r="BV672" i="14"/>
  <c r="BW672" i="14"/>
  <c r="BX672" i="14"/>
  <c r="BY672" i="14"/>
  <c r="BZ672" i="14"/>
  <c r="CA672" i="14"/>
  <c r="CB672" i="14"/>
  <c r="CC672" i="14"/>
  <c r="CD672" i="14"/>
  <c r="CE672" i="14"/>
  <c r="CF672" i="14"/>
  <c r="CG672" i="14"/>
  <c r="CH672" i="14"/>
  <c r="CI672" i="14"/>
  <c r="CJ672" i="14"/>
  <c r="CK672" i="14"/>
  <c r="CL672" i="14"/>
  <c r="CM672" i="14"/>
  <c r="CN672" i="14"/>
  <c r="CO672" i="14"/>
  <c r="CP672" i="14"/>
  <c r="CQ672" i="14"/>
  <c r="CR672" i="14"/>
  <c r="BE673" i="14"/>
  <c r="BF673" i="14"/>
  <c r="BG673" i="14"/>
  <c r="BH673" i="14"/>
  <c r="BI673" i="14"/>
  <c r="BJ673" i="14"/>
  <c r="BK673" i="14"/>
  <c r="BL673" i="14"/>
  <c r="BM673" i="14"/>
  <c r="BN673" i="14"/>
  <c r="BO673" i="14"/>
  <c r="BP673" i="14"/>
  <c r="BQ673" i="14"/>
  <c r="BR673" i="14"/>
  <c r="BS673" i="14"/>
  <c r="BT673" i="14"/>
  <c r="BU673" i="14"/>
  <c r="BV673" i="14"/>
  <c r="BW673" i="14"/>
  <c r="BX673" i="14"/>
  <c r="BY673" i="14"/>
  <c r="BZ673" i="14"/>
  <c r="CA673" i="14"/>
  <c r="CB673" i="14"/>
  <c r="CC673" i="14"/>
  <c r="CD673" i="14"/>
  <c r="CE673" i="14"/>
  <c r="CF673" i="14"/>
  <c r="CG673" i="14"/>
  <c r="CH673" i="14"/>
  <c r="CI673" i="14"/>
  <c r="CJ673" i="14"/>
  <c r="CK673" i="14"/>
  <c r="CL673" i="14"/>
  <c r="CM673" i="14"/>
  <c r="CN673" i="14"/>
  <c r="CO673" i="14"/>
  <c r="CP673" i="14"/>
  <c r="CQ673" i="14"/>
  <c r="CR673" i="14"/>
  <c r="BE674" i="14"/>
  <c r="BF674" i="14"/>
  <c r="BG674" i="14"/>
  <c r="BH674" i="14"/>
  <c r="BI674" i="14"/>
  <c r="BJ674" i="14"/>
  <c r="BK674" i="14"/>
  <c r="BL674" i="14"/>
  <c r="BM674" i="14"/>
  <c r="BN674" i="14"/>
  <c r="BO674" i="14"/>
  <c r="BP674" i="14"/>
  <c r="BQ674" i="14"/>
  <c r="BR674" i="14"/>
  <c r="BS674" i="14"/>
  <c r="BT674" i="14"/>
  <c r="BU674" i="14"/>
  <c r="BV674" i="14"/>
  <c r="BW674" i="14"/>
  <c r="BX674" i="14"/>
  <c r="BY674" i="14"/>
  <c r="BZ674" i="14"/>
  <c r="CA674" i="14"/>
  <c r="CB674" i="14"/>
  <c r="CC674" i="14"/>
  <c r="CD674" i="14"/>
  <c r="CE674" i="14"/>
  <c r="CF674" i="14"/>
  <c r="CG674" i="14"/>
  <c r="CH674" i="14"/>
  <c r="CI674" i="14"/>
  <c r="CJ674" i="14"/>
  <c r="CK674" i="14"/>
  <c r="CL674" i="14"/>
  <c r="CM674" i="14"/>
  <c r="CN674" i="14"/>
  <c r="CO674" i="14"/>
  <c r="CP674" i="14"/>
  <c r="CQ674" i="14"/>
  <c r="CR674" i="14"/>
  <c r="BE675" i="14"/>
  <c r="BF675" i="14"/>
  <c r="BG675" i="14"/>
  <c r="BH675" i="14"/>
  <c r="BI675" i="14"/>
  <c r="BJ675" i="14"/>
  <c r="BK675" i="14"/>
  <c r="BL675" i="14"/>
  <c r="BM675" i="14"/>
  <c r="BN675" i="14"/>
  <c r="BO675" i="14"/>
  <c r="BP675" i="14"/>
  <c r="BQ675" i="14"/>
  <c r="BR675" i="14"/>
  <c r="BS675" i="14"/>
  <c r="BT675" i="14"/>
  <c r="BU675" i="14"/>
  <c r="BV675" i="14"/>
  <c r="BW675" i="14"/>
  <c r="BX675" i="14"/>
  <c r="BY675" i="14"/>
  <c r="BZ675" i="14"/>
  <c r="CA675" i="14"/>
  <c r="CB675" i="14"/>
  <c r="CC675" i="14"/>
  <c r="CD675" i="14"/>
  <c r="CE675" i="14"/>
  <c r="CF675" i="14"/>
  <c r="CG675" i="14"/>
  <c r="CH675" i="14"/>
  <c r="CI675" i="14"/>
  <c r="CJ675" i="14"/>
  <c r="CK675" i="14"/>
  <c r="CL675" i="14"/>
  <c r="CM675" i="14"/>
  <c r="CN675" i="14"/>
  <c r="CO675" i="14"/>
  <c r="CP675" i="14"/>
  <c r="CQ675" i="14"/>
  <c r="CR675" i="14"/>
  <c r="BE676" i="14"/>
  <c r="BF676" i="14"/>
  <c r="BG676" i="14"/>
  <c r="BH676" i="14"/>
  <c r="BI676" i="14"/>
  <c r="BJ676" i="14"/>
  <c r="BK676" i="14"/>
  <c r="BL676" i="14"/>
  <c r="BM676" i="14"/>
  <c r="BN676" i="14"/>
  <c r="BO676" i="14"/>
  <c r="BP676" i="14"/>
  <c r="BQ676" i="14"/>
  <c r="BR676" i="14"/>
  <c r="BS676" i="14"/>
  <c r="BT676" i="14"/>
  <c r="BU676" i="14"/>
  <c r="BV676" i="14"/>
  <c r="BW676" i="14"/>
  <c r="BX676" i="14"/>
  <c r="BY676" i="14"/>
  <c r="BZ676" i="14"/>
  <c r="CA676" i="14"/>
  <c r="CB676" i="14"/>
  <c r="CC676" i="14"/>
  <c r="CD676" i="14"/>
  <c r="CE676" i="14"/>
  <c r="CF676" i="14"/>
  <c r="CG676" i="14"/>
  <c r="CH676" i="14"/>
  <c r="CI676" i="14"/>
  <c r="CJ676" i="14"/>
  <c r="CK676" i="14"/>
  <c r="CL676" i="14"/>
  <c r="CM676" i="14"/>
  <c r="CN676" i="14"/>
  <c r="CO676" i="14"/>
  <c r="CP676" i="14"/>
  <c r="CQ676" i="14"/>
  <c r="CR676" i="14"/>
  <c r="BE677" i="14"/>
  <c r="BF677" i="14"/>
  <c r="BG677" i="14"/>
  <c r="BH677" i="14"/>
  <c r="BI677" i="14"/>
  <c r="BJ677" i="14"/>
  <c r="BK677" i="14"/>
  <c r="BL677" i="14"/>
  <c r="BM677" i="14"/>
  <c r="BN677" i="14"/>
  <c r="BO677" i="14"/>
  <c r="BP677" i="14"/>
  <c r="BQ677" i="14"/>
  <c r="BR677" i="14"/>
  <c r="BS677" i="14"/>
  <c r="BT677" i="14"/>
  <c r="BU677" i="14"/>
  <c r="BV677" i="14"/>
  <c r="BW677" i="14"/>
  <c r="BX677" i="14"/>
  <c r="BY677" i="14"/>
  <c r="BZ677" i="14"/>
  <c r="CA677" i="14"/>
  <c r="CB677" i="14"/>
  <c r="CC677" i="14"/>
  <c r="CD677" i="14"/>
  <c r="CE677" i="14"/>
  <c r="CF677" i="14"/>
  <c r="CG677" i="14"/>
  <c r="CH677" i="14"/>
  <c r="CI677" i="14"/>
  <c r="CJ677" i="14"/>
  <c r="CK677" i="14"/>
  <c r="CL677" i="14"/>
  <c r="CM677" i="14"/>
  <c r="CN677" i="14"/>
  <c r="CO677" i="14"/>
  <c r="CP677" i="14"/>
  <c r="CQ677" i="14"/>
  <c r="CR677" i="14"/>
  <c r="BE678" i="14"/>
  <c r="BF678" i="14"/>
  <c r="BG678" i="14"/>
  <c r="BH678" i="14"/>
  <c r="BI678" i="14"/>
  <c r="BJ678" i="14"/>
  <c r="BK678" i="14"/>
  <c r="BL678" i="14"/>
  <c r="BM678" i="14"/>
  <c r="BN678" i="14"/>
  <c r="BO678" i="14"/>
  <c r="BP678" i="14"/>
  <c r="BQ678" i="14"/>
  <c r="BR678" i="14"/>
  <c r="BS678" i="14"/>
  <c r="BT678" i="14"/>
  <c r="BU678" i="14"/>
  <c r="BV678" i="14"/>
  <c r="BW678" i="14"/>
  <c r="BX678" i="14"/>
  <c r="BY678" i="14"/>
  <c r="BZ678" i="14"/>
  <c r="CA678" i="14"/>
  <c r="CB678" i="14"/>
  <c r="CC678" i="14"/>
  <c r="CD678" i="14"/>
  <c r="CE678" i="14"/>
  <c r="CF678" i="14"/>
  <c r="CG678" i="14"/>
  <c r="CH678" i="14"/>
  <c r="CI678" i="14"/>
  <c r="CJ678" i="14"/>
  <c r="CK678" i="14"/>
  <c r="CL678" i="14"/>
  <c r="CM678" i="14"/>
  <c r="CN678" i="14"/>
  <c r="CO678" i="14"/>
  <c r="CP678" i="14"/>
  <c r="CQ678" i="14"/>
  <c r="CR678" i="14"/>
  <c r="BE679" i="14"/>
  <c r="BF679" i="14"/>
  <c r="BG679" i="14"/>
  <c r="BH679" i="14"/>
  <c r="BI679" i="14"/>
  <c r="BJ679" i="14"/>
  <c r="BK679" i="14"/>
  <c r="BL679" i="14"/>
  <c r="BM679" i="14"/>
  <c r="BN679" i="14"/>
  <c r="BO679" i="14"/>
  <c r="BP679" i="14"/>
  <c r="BQ679" i="14"/>
  <c r="BR679" i="14"/>
  <c r="BS679" i="14"/>
  <c r="BT679" i="14"/>
  <c r="BU679" i="14"/>
  <c r="BV679" i="14"/>
  <c r="BW679" i="14"/>
  <c r="BX679" i="14"/>
  <c r="BY679" i="14"/>
  <c r="BZ679" i="14"/>
  <c r="CA679" i="14"/>
  <c r="CB679" i="14"/>
  <c r="CC679" i="14"/>
  <c r="CD679" i="14"/>
  <c r="CE679" i="14"/>
  <c r="CF679" i="14"/>
  <c r="CG679" i="14"/>
  <c r="CH679" i="14"/>
  <c r="CI679" i="14"/>
  <c r="CJ679" i="14"/>
  <c r="CK679" i="14"/>
  <c r="CL679" i="14"/>
  <c r="CM679" i="14"/>
  <c r="CN679" i="14"/>
  <c r="CO679" i="14"/>
  <c r="CP679" i="14"/>
  <c r="CQ679" i="14"/>
  <c r="CR679" i="14"/>
  <c r="BE680" i="14"/>
  <c r="BF680" i="14"/>
  <c r="BG680" i="14"/>
  <c r="BH680" i="14"/>
  <c r="BI680" i="14"/>
  <c r="BJ680" i="14"/>
  <c r="BK680" i="14"/>
  <c r="BL680" i="14"/>
  <c r="BM680" i="14"/>
  <c r="BN680" i="14"/>
  <c r="BO680" i="14"/>
  <c r="BP680" i="14"/>
  <c r="BQ680" i="14"/>
  <c r="BR680" i="14"/>
  <c r="BS680" i="14"/>
  <c r="BT680" i="14"/>
  <c r="BU680" i="14"/>
  <c r="BV680" i="14"/>
  <c r="BW680" i="14"/>
  <c r="BX680" i="14"/>
  <c r="BY680" i="14"/>
  <c r="BZ680" i="14"/>
  <c r="CA680" i="14"/>
  <c r="CB680" i="14"/>
  <c r="CC680" i="14"/>
  <c r="CD680" i="14"/>
  <c r="CE680" i="14"/>
  <c r="CF680" i="14"/>
  <c r="CG680" i="14"/>
  <c r="CH680" i="14"/>
  <c r="CI680" i="14"/>
  <c r="CJ680" i="14"/>
  <c r="CK680" i="14"/>
  <c r="CL680" i="14"/>
  <c r="CM680" i="14"/>
  <c r="CN680" i="14"/>
  <c r="CO680" i="14"/>
  <c r="CP680" i="14"/>
  <c r="CQ680" i="14"/>
  <c r="CR680" i="14"/>
  <c r="BE681" i="14"/>
  <c r="BF681" i="14"/>
  <c r="BG681" i="14"/>
  <c r="BH681" i="14"/>
  <c r="BI681" i="14"/>
  <c r="BJ681" i="14"/>
  <c r="BK681" i="14"/>
  <c r="BL681" i="14"/>
  <c r="BM681" i="14"/>
  <c r="BN681" i="14"/>
  <c r="BO681" i="14"/>
  <c r="BP681" i="14"/>
  <c r="BQ681" i="14"/>
  <c r="BR681" i="14"/>
  <c r="BS681" i="14"/>
  <c r="BT681" i="14"/>
  <c r="BU681" i="14"/>
  <c r="BV681" i="14"/>
  <c r="BW681" i="14"/>
  <c r="BX681" i="14"/>
  <c r="BY681" i="14"/>
  <c r="BZ681" i="14"/>
  <c r="CA681" i="14"/>
  <c r="CB681" i="14"/>
  <c r="CC681" i="14"/>
  <c r="CD681" i="14"/>
  <c r="CE681" i="14"/>
  <c r="CF681" i="14"/>
  <c r="CG681" i="14"/>
  <c r="CH681" i="14"/>
  <c r="CI681" i="14"/>
  <c r="CJ681" i="14"/>
  <c r="CK681" i="14"/>
  <c r="CL681" i="14"/>
  <c r="CM681" i="14"/>
  <c r="CN681" i="14"/>
  <c r="CO681" i="14"/>
  <c r="CP681" i="14"/>
  <c r="CQ681" i="14"/>
  <c r="CR681" i="14"/>
  <c r="BE682" i="14"/>
  <c r="BF682" i="14"/>
  <c r="BG682" i="14"/>
  <c r="BH682" i="14"/>
  <c r="BI682" i="14"/>
  <c r="BJ682" i="14"/>
  <c r="BK682" i="14"/>
  <c r="BL682" i="14"/>
  <c r="BM682" i="14"/>
  <c r="BN682" i="14"/>
  <c r="BO682" i="14"/>
  <c r="BP682" i="14"/>
  <c r="BQ682" i="14"/>
  <c r="BR682" i="14"/>
  <c r="BS682" i="14"/>
  <c r="BT682" i="14"/>
  <c r="BU682" i="14"/>
  <c r="BV682" i="14"/>
  <c r="BW682" i="14"/>
  <c r="BX682" i="14"/>
  <c r="BY682" i="14"/>
  <c r="BZ682" i="14"/>
  <c r="CA682" i="14"/>
  <c r="CB682" i="14"/>
  <c r="CC682" i="14"/>
  <c r="CD682" i="14"/>
  <c r="CE682" i="14"/>
  <c r="CF682" i="14"/>
  <c r="CG682" i="14"/>
  <c r="CH682" i="14"/>
  <c r="CI682" i="14"/>
  <c r="CJ682" i="14"/>
  <c r="CK682" i="14"/>
  <c r="CL682" i="14"/>
  <c r="CM682" i="14"/>
  <c r="CN682" i="14"/>
  <c r="CO682" i="14"/>
  <c r="CP682" i="14"/>
  <c r="CQ682" i="14"/>
  <c r="CR682" i="14"/>
  <c r="BE683" i="14"/>
  <c r="BF683" i="14"/>
  <c r="BG683" i="14"/>
  <c r="BH683" i="14"/>
  <c r="BI683" i="14"/>
  <c r="BJ683" i="14"/>
  <c r="BK683" i="14"/>
  <c r="BL683" i="14"/>
  <c r="BM683" i="14"/>
  <c r="BN683" i="14"/>
  <c r="BO683" i="14"/>
  <c r="BP683" i="14"/>
  <c r="BQ683" i="14"/>
  <c r="BR683" i="14"/>
  <c r="BS683" i="14"/>
  <c r="BT683" i="14"/>
  <c r="BU683" i="14"/>
  <c r="BV683" i="14"/>
  <c r="BW683" i="14"/>
  <c r="BX683" i="14"/>
  <c r="BY683" i="14"/>
  <c r="BZ683" i="14"/>
  <c r="CA683" i="14"/>
  <c r="CB683" i="14"/>
  <c r="CC683" i="14"/>
  <c r="CD683" i="14"/>
  <c r="CE683" i="14"/>
  <c r="CF683" i="14"/>
  <c r="CG683" i="14"/>
  <c r="CH683" i="14"/>
  <c r="CI683" i="14"/>
  <c r="CJ683" i="14"/>
  <c r="CK683" i="14"/>
  <c r="CL683" i="14"/>
  <c r="CM683" i="14"/>
  <c r="CN683" i="14"/>
  <c r="CO683" i="14"/>
  <c r="CP683" i="14"/>
  <c r="CQ683" i="14"/>
  <c r="CR683" i="14"/>
  <c r="BE684" i="14"/>
  <c r="BF684" i="14"/>
  <c r="BG684" i="14"/>
  <c r="BH684" i="14"/>
  <c r="BI684" i="14"/>
  <c r="BJ684" i="14"/>
  <c r="BK684" i="14"/>
  <c r="BL684" i="14"/>
  <c r="BM684" i="14"/>
  <c r="BN684" i="14"/>
  <c r="BO684" i="14"/>
  <c r="BP684" i="14"/>
  <c r="BQ684" i="14"/>
  <c r="BR684" i="14"/>
  <c r="BS684" i="14"/>
  <c r="BT684" i="14"/>
  <c r="BU684" i="14"/>
  <c r="BV684" i="14"/>
  <c r="BW684" i="14"/>
  <c r="BX684" i="14"/>
  <c r="BY684" i="14"/>
  <c r="BZ684" i="14"/>
  <c r="CA684" i="14"/>
  <c r="CB684" i="14"/>
  <c r="CC684" i="14"/>
  <c r="CD684" i="14"/>
  <c r="CE684" i="14"/>
  <c r="CF684" i="14"/>
  <c r="CG684" i="14"/>
  <c r="CH684" i="14"/>
  <c r="CI684" i="14"/>
  <c r="CJ684" i="14"/>
  <c r="CK684" i="14"/>
  <c r="CL684" i="14"/>
  <c r="CM684" i="14"/>
  <c r="CN684" i="14"/>
  <c r="CO684" i="14"/>
  <c r="CP684" i="14"/>
  <c r="CQ684" i="14"/>
  <c r="CR684" i="14"/>
  <c r="BE685" i="14"/>
  <c r="BF685" i="14"/>
  <c r="BG685" i="14"/>
  <c r="BH685" i="14"/>
  <c r="BI685" i="14"/>
  <c r="BJ685" i="14"/>
  <c r="BK685" i="14"/>
  <c r="BL685" i="14"/>
  <c r="BM685" i="14"/>
  <c r="BN685" i="14"/>
  <c r="BO685" i="14"/>
  <c r="BP685" i="14"/>
  <c r="BQ685" i="14"/>
  <c r="BR685" i="14"/>
  <c r="BS685" i="14"/>
  <c r="BT685" i="14"/>
  <c r="BU685" i="14"/>
  <c r="BV685" i="14"/>
  <c r="BW685" i="14"/>
  <c r="BX685" i="14"/>
  <c r="BY685" i="14"/>
  <c r="BZ685" i="14"/>
  <c r="CA685" i="14"/>
  <c r="CB685" i="14"/>
  <c r="CC685" i="14"/>
  <c r="CD685" i="14"/>
  <c r="CE685" i="14"/>
  <c r="CF685" i="14"/>
  <c r="CG685" i="14"/>
  <c r="CH685" i="14"/>
  <c r="CI685" i="14"/>
  <c r="CJ685" i="14"/>
  <c r="CK685" i="14"/>
  <c r="CL685" i="14"/>
  <c r="CM685" i="14"/>
  <c r="CN685" i="14"/>
  <c r="CO685" i="14"/>
  <c r="CP685" i="14"/>
  <c r="CQ685" i="14"/>
  <c r="CR685" i="14"/>
  <c r="BE686" i="14"/>
  <c r="BF686" i="14"/>
  <c r="BG686" i="14"/>
  <c r="BH686" i="14"/>
  <c r="BI686" i="14"/>
  <c r="BJ686" i="14"/>
  <c r="BK686" i="14"/>
  <c r="BL686" i="14"/>
  <c r="BM686" i="14"/>
  <c r="BN686" i="14"/>
  <c r="BO686" i="14"/>
  <c r="BP686" i="14"/>
  <c r="BQ686" i="14"/>
  <c r="BR686" i="14"/>
  <c r="BS686" i="14"/>
  <c r="BT686" i="14"/>
  <c r="BU686" i="14"/>
  <c r="BV686" i="14"/>
  <c r="BW686" i="14"/>
  <c r="BX686" i="14"/>
  <c r="BY686" i="14"/>
  <c r="BZ686" i="14"/>
  <c r="CA686" i="14"/>
  <c r="CB686" i="14"/>
  <c r="CC686" i="14"/>
  <c r="CD686" i="14"/>
  <c r="CE686" i="14"/>
  <c r="CF686" i="14"/>
  <c r="CG686" i="14"/>
  <c r="CH686" i="14"/>
  <c r="CI686" i="14"/>
  <c r="CJ686" i="14"/>
  <c r="CK686" i="14"/>
  <c r="CL686" i="14"/>
  <c r="CM686" i="14"/>
  <c r="CN686" i="14"/>
  <c r="CO686" i="14"/>
  <c r="CP686" i="14"/>
  <c r="CQ686" i="14"/>
  <c r="CR686" i="14"/>
  <c r="BE687" i="14"/>
  <c r="BF687" i="14"/>
  <c r="BG687" i="14"/>
  <c r="BH687" i="14"/>
  <c r="BI687" i="14"/>
  <c r="BJ687" i="14"/>
  <c r="BK687" i="14"/>
  <c r="BL687" i="14"/>
  <c r="BM687" i="14"/>
  <c r="BN687" i="14"/>
  <c r="BO687" i="14"/>
  <c r="BP687" i="14"/>
  <c r="BQ687" i="14"/>
  <c r="BR687" i="14"/>
  <c r="BS687" i="14"/>
  <c r="BT687" i="14"/>
  <c r="BU687" i="14"/>
  <c r="BV687" i="14"/>
  <c r="BW687" i="14"/>
  <c r="BX687" i="14"/>
  <c r="BY687" i="14"/>
  <c r="BZ687" i="14"/>
  <c r="CA687" i="14"/>
  <c r="CB687" i="14"/>
  <c r="CC687" i="14"/>
  <c r="CD687" i="14"/>
  <c r="CE687" i="14"/>
  <c r="CF687" i="14"/>
  <c r="CG687" i="14"/>
  <c r="CH687" i="14"/>
  <c r="CI687" i="14"/>
  <c r="CJ687" i="14"/>
  <c r="CK687" i="14"/>
  <c r="CL687" i="14"/>
  <c r="CM687" i="14"/>
  <c r="CN687" i="14"/>
  <c r="CO687" i="14"/>
  <c r="CP687" i="14"/>
  <c r="CQ687" i="14"/>
  <c r="CR687" i="14"/>
  <c r="BE688" i="14"/>
  <c r="BF688" i="14"/>
  <c r="BG688" i="14"/>
  <c r="BH688" i="14"/>
  <c r="BI688" i="14"/>
  <c r="BJ688" i="14"/>
  <c r="BK688" i="14"/>
  <c r="BL688" i="14"/>
  <c r="BM688" i="14"/>
  <c r="BN688" i="14"/>
  <c r="BO688" i="14"/>
  <c r="BP688" i="14"/>
  <c r="BQ688" i="14"/>
  <c r="BR688" i="14"/>
  <c r="BS688" i="14"/>
  <c r="BT688" i="14"/>
  <c r="BU688" i="14"/>
  <c r="BV688" i="14"/>
  <c r="BW688" i="14"/>
  <c r="BX688" i="14"/>
  <c r="BY688" i="14"/>
  <c r="BZ688" i="14"/>
  <c r="CA688" i="14"/>
  <c r="CB688" i="14"/>
  <c r="CC688" i="14"/>
  <c r="CD688" i="14"/>
  <c r="CE688" i="14"/>
  <c r="CF688" i="14"/>
  <c r="CG688" i="14"/>
  <c r="CH688" i="14"/>
  <c r="CI688" i="14"/>
  <c r="CJ688" i="14"/>
  <c r="CK688" i="14"/>
  <c r="CL688" i="14"/>
  <c r="CM688" i="14"/>
  <c r="CN688" i="14"/>
  <c r="CO688" i="14"/>
  <c r="CP688" i="14"/>
  <c r="CQ688" i="14"/>
  <c r="CR688" i="14"/>
  <c r="BE689" i="14"/>
  <c r="BF689" i="14"/>
  <c r="BG689" i="14"/>
  <c r="BH689" i="14"/>
  <c r="BI689" i="14"/>
  <c r="BJ689" i="14"/>
  <c r="BK689" i="14"/>
  <c r="BL689" i="14"/>
  <c r="BM689" i="14"/>
  <c r="BN689" i="14"/>
  <c r="BO689" i="14"/>
  <c r="BP689" i="14"/>
  <c r="BQ689" i="14"/>
  <c r="BR689" i="14"/>
  <c r="BS689" i="14"/>
  <c r="BT689" i="14"/>
  <c r="BU689" i="14"/>
  <c r="BV689" i="14"/>
  <c r="BW689" i="14"/>
  <c r="BX689" i="14"/>
  <c r="BY689" i="14"/>
  <c r="BZ689" i="14"/>
  <c r="CA689" i="14"/>
  <c r="CB689" i="14"/>
  <c r="CC689" i="14"/>
  <c r="CD689" i="14"/>
  <c r="CE689" i="14"/>
  <c r="CF689" i="14"/>
  <c r="CG689" i="14"/>
  <c r="CH689" i="14"/>
  <c r="CI689" i="14"/>
  <c r="CJ689" i="14"/>
  <c r="CK689" i="14"/>
  <c r="CL689" i="14"/>
  <c r="CM689" i="14"/>
  <c r="CN689" i="14"/>
  <c r="CO689" i="14"/>
  <c r="CP689" i="14"/>
  <c r="CQ689" i="14"/>
  <c r="CR689" i="14"/>
  <c r="BE690" i="14"/>
  <c r="BF690" i="14"/>
  <c r="BG690" i="14"/>
  <c r="BH690" i="14"/>
  <c r="BI690" i="14"/>
  <c r="BJ690" i="14"/>
  <c r="BK690" i="14"/>
  <c r="BL690" i="14"/>
  <c r="BM690" i="14"/>
  <c r="BN690" i="14"/>
  <c r="BO690" i="14"/>
  <c r="BP690" i="14"/>
  <c r="BQ690" i="14"/>
  <c r="BR690" i="14"/>
  <c r="BS690" i="14"/>
  <c r="BT690" i="14"/>
  <c r="BU690" i="14"/>
  <c r="BV690" i="14"/>
  <c r="BW690" i="14"/>
  <c r="BX690" i="14"/>
  <c r="BY690" i="14"/>
  <c r="BZ690" i="14"/>
  <c r="CA690" i="14"/>
  <c r="CB690" i="14"/>
  <c r="CC690" i="14"/>
  <c r="CD690" i="14"/>
  <c r="CE690" i="14"/>
  <c r="CF690" i="14"/>
  <c r="CG690" i="14"/>
  <c r="CH690" i="14"/>
  <c r="CI690" i="14"/>
  <c r="CJ690" i="14"/>
  <c r="CK690" i="14"/>
  <c r="CL690" i="14"/>
  <c r="CM690" i="14"/>
  <c r="CN690" i="14"/>
  <c r="CO690" i="14"/>
  <c r="CP690" i="14"/>
  <c r="CQ690" i="14"/>
  <c r="CR690" i="14"/>
  <c r="BE691" i="14"/>
  <c r="BF691" i="14"/>
  <c r="BG691" i="14"/>
  <c r="BH691" i="14"/>
  <c r="BI691" i="14"/>
  <c r="BJ691" i="14"/>
  <c r="BK691" i="14"/>
  <c r="BL691" i="14"/>
  <c r="BM691" i="14"/>
  <c r="BN691" i="14"/>
  <c r="BO691" i="14"/>
  <c r="BP691" i="14"/>
  <c r="BQ691" i="14"/>
  <c r="BR691" i="14"/>
  <c r="BS691" i="14"/>
  <c r="BT691" i="14"/>
  <c r="BU691" i="14"/>
  <c r="BV691" i="14"/>
  <c r="BW691" i="14"/>
  <c r="BX691" i="14"/>
  <c r="BY691" i="14"/>
  <c r="BZ691" i="14"/>
  <c r="CA691" i="14"/>
  <c r="CB691" i="14"/>
  <c r="CC691" i="14"/>
  <c r="CD691" i="14"/>
  <c r="CE691" i="14"/>
  <c r="CF691" i="14"/>
  <c r="CG691" i="14"/>
  <c r="CH691" i="14"/>
  <c r="CI691" i="14"/>
  <c r="CJ691" i="14"/>
  <c r="CK691" i="14"/>
  <c r="CL691" i="14"/>
  <c r="CM691" i="14"/>
  <c r="CN691" i="14"/>
  <c r="CO691" i="14"/>
  <c r="CP691" i="14"/>
  <c r="CQ691" i="14"/>
  <c r="CR691" i="14"/>
  <c r="BE692" i="14"/>
  <c r="BF692" i="14"/>
  <c r="BG692" i="14"/>
  <c r="BH692" i="14"/>
  <c r="BI692" i="14"/>
  <c r="BJ692" i="14"/>
  <c r="BK692" i="14"/>
  <c r="BL692" i="14"/>
  <c r="BM692" i="14"/>
  <c r="BN692" i="14"/>
  <c r="BO692" i="14"/>
  <c r="BP692" i="14"/>
  <c r="BQ692" i="14"/>
  <c r="BR692" i="14"/>
  <c r="BS692" i="14"/>
  <c r="BT692" i="14"/>
  <c r="BU692" i="14"/>
  <c r="BV692" i="14"/>
  <c r="BW692" i="14"/>
  <c r="BX692" i="14"/>
  <c r="BY692" i="14"/>
  <c r="BZ692" i="14"/>
  <c r="CA692" i="14"/>
  <c r="CB692" i="14"/>
  <c r="CC692" i="14"/>
  <c r="CD692" i="14"/>
  <c r="CE692" i="14"/>
  <c r="CF692" i="14"/>
  <c r="CG692" i="14"/>
  <c r="CH692" i="14"/>
  <c r="CI692" i="14"/>
  <c r="CJ692" i="14"/>
  <c r="CK692" i="14"/>
  <c r="CL692" i="14"/>
  <c r="CM692" i="14"/>
  <c r="CN692" i="14"/>
  <c r="CO692" i="14"/>
  <c r="CP692" i="14"/>
  <c r="CQ692" i="14"/>
  <c r="CR692" i="14"/>
  <c r="BE693" i="14"/>
  <c r="BF693" i="14"/>
  <c r="BG693" i="14"/>
  <c r="BH693" i="14"/>
  <c r="BI693" i="14"/>
  <c r="BJ693" i="14"/>
  <c r="BK693" i="14"/>
  <c r="BL693" i="14"/>
  <c r="BM693" i="14"/>
  <c r="BN693" i="14"/>
  <c r="BO693" i="14"/>
  <c r="BP693" i="14"/>
  <c r="BQ693" i="14"/>
  <c r="BR693" i="14"/>
  <c r="BS693" i="14"/>
  <c r="BT693" i="14"/>
  <c r="BU693" i="14"/>
  <c r="BV693" i="14"/>
  <c r="BW693" i="14"/>
  <c r="BX693" i="14"/>
  <c r="BY693" i="14"/>
  <c r="BZ693" i="14"/>
  <c r="CA693" i="14"/>
  <c r="CB693" i="14"/>
  <c r="CC693" i="14"/>
  <c r="CD693" i="14"/>
  <c r="CE693" i="14"/>
  <c r="CF693" i="14"/>
  <c r="CG693" i="14"/>
  <c r="CH693" i="14"/>
  <c r="CI693" i="14"/>
  <c r="CJ693" i="14"/>
  <c r="CK693" i="14"/>
  <c r="CL693" i="14"/>
  <c r="CM693" i="14"/>
  <c r="CN693" i="14"/>
  <c r="CO693" i="14"/>
  <c r="CP693" i="14"/>
  <c r="CQ693" i="14"/>
  <c r="CR693" i="14"/>
  <c r="BE694" i="14"/>
  <c r="BF694" i="14"/>
  <c r="BG694" i="14"/>
  <c r="BH694" i="14"/>
  <c r="BI694" i="14"/>
  <c r="BJ694" i="14"/>
  <c r="BK694" i="14"/>
  <c r="BL694" i="14"/>
  <c r="BM694" i="14"/>
  <c r="BN694" i="14"/>
  <c r="BO694" i="14"/>
  <c r="BP694" i="14"/>
  <c r="BQ694" i="14"/>
  <c r="BR694" i="14"/>
  <c r="BS694" i="14"/>
  <c r="BT694" i="14"/>
  <c r="BU694" i="14"/>
  <c r="BV694" i="14"/>
  <c r="BW694" i="14"/>
  <c r="BX694" i="14"/>
  <c r="BY694" i="14"/>
  <c r="BZ694" i="14"/>
  <c r="CA694" i="14"/>
  <c r="CB694" i="14"/>
  <c r="CC694" i="14"/>
  <c r="CD694" i="14"/>
  <c r="CE694" i="14"/>
  <c r="CF694" i="14"/>
  <c r="CG694" i="14"/>
  <c r="CH694" i="14"/>
  <c r="CI694" i="14"/>
  <c r="CJ694" i="14"/>
  <c r="CK694" i="14"/>
  <c r="CL694" i="14"/>
  <c r="CM694" i="14"/>
  <c r="CN694" i="14"/>
  <c r="CO694" i="14"/>
  <c r="CP694" i="14"/>
  <c r="CQ694" i="14"/>
  <c r="CR694" i="14"/>
  <c r="BE695" i="14"/>
  <c r="BF695" i="14"/>
  <c r="BG695" i="14"/>
  <c r="BH695" i="14"/>
  <c r="BI695" i="14"/>
  <c r="BJ695" i="14"/>
  <c r="BK695" i="14"/>
  <c r="BL695" i="14"/>
  <c r="BM695" i="14"/>
  <c r="BN695" i="14"/>
  <c r="BO695" i="14"/>
  <c r="BP695" i="14"/>
  <c r="BQ695" i="14"/>
  <c r="BR695" i="14"/>
  <c r="BS695" i="14"/>
  <c r="BT695" i="14"/>
  <c r="BU695" i="14"/>
  <c r="BV695" i="14"/>
  <c r="BW695" i="14"/>
  <c r="BX695" i="14"/>
  <c r="BY695" i="14"/>
  <c r="BZ695" i="14"/>
  <c r="CA695" i="14"/>
  <c r="CB695" i="14"/>
  <c r="CC695" i="14"/>
  <c r="CD695" i="14"/>
  <c r="CE695" i="14"/>
  <c r="CF695" i="14"/>
  <c r="CG695" i="14"/>
  <c r="CH695" i="14"/>
  <c r="CI695" i="14"/>
  <c r="CJ695" i="14"/>
  <c r="CK695" i="14"/>
  <c r="CL695" i="14"/>
  <c r="CM695" i="14"/>
  <c r="CN695" i="14"/>
  <c r="CO695" i="14"/>
  <c r="CP695" i="14"/>
  <c r="CQ695" i="14"/>
  <c r="CR695" i="14"/>
  <c r="BE696" i="14"/>
  <c r="BF696" i="14"/>
  <c r="BG696" i="14"/>
  <c r="BH696" i="14"/>
  <c r="BI696" i="14"/>
  <c r="BJ696" i="14"/>
  <c r="BK696" i="14"/>
  <c r="BL696" i="14"/>
  <c r="BM696" i="14"/>
  <c r="BN696" i="14"/>
  <c r="BO696" i="14"/>
  <c r="BP696" i="14"/>
  <c r="BQ696" i="14"/>
  <c r="BR696" i="14"/>
  <c r="BS696" i="14"/>
  <c r="BT696" i="14"/>
  <c r="BU696" i="14"/>
  <c r="BV696" i="14"/>
  <c r="BW696" i="14"/>
  <c r="BX696" i="14"/>
  <c r="BY696" i="14"/>
  <c r="BZ696" i="14"/>
  <c r="CA696" i="14"/>
  <c r="CB696" i="14"/>
  <c r="CC696" i="14"/>
  <c r="CD696" i="14"/>
  <c r="CE696" i="14"/>
  <c r="CF696" i="14"/>
  <c r="CG696" i="14"/>
  <c r="CH696" i="14"/>
  <c r="CI696" i="14"/>
  <c r="CJ696" i="14"/>
  <c r="CK696" i="14"/>
  <c r="CL696" i="14"/>
  <c r="CM696" i="14"/>
  <c r="CN696" i="14"/>
  <c r="CO696" i="14"/>
  <c r="CP696" i="14"/>
  <c r="CQ696" i="14"/>
  <c r="CR696" i="14"/>
  <c r="BE697" i="14"/>
  <c r="BF697" i="14"/>
  <c r="BG697" i="14"/>
  <c r="BH697" i="14"/>
  <c r="BI697" i="14"/>
  <c r="BJ697" i="14"/>
  <c r="BK697" i="14"/>
  <c r="BL697" i="14"/>
  <c r="BM697" i="14"/>
  <c r="BN697" i="14"/>
  <c r="BO697" i="14"/>
  <c r="BP697" i="14"/>
  <c r="BQ697" i="14"/>
  <c r="BR697" i="14"/>
  <c r="BS697" i="14"/>
  <c r="BT697" i="14"/>
  <c r="BU697" i="14"/>
  <c r="BV697" i="14"/>
  <c r="BW697" i="14"/>
  <c r="BX697" i="14"/>
  <c r="BY697" i="14"/>
  <c r="BZ697" i="14"/>
  <c r="CA697" i="14"/>
  <c r="CB697" i="14"/>
  <c r="CC697" i="14"/>
  <c r="CD697" i="14"/>
  <c r="CE697" i="14"/>
  <c r="CF697" i="14"/>
  <c r="CG697" i="14"/>
  <c r="CH697" i="14"/>
  <c r="CI697" i="14"/>
  <c r="CJ697" i="14"/>
  <c r="CK697" i="14"/>
  <c r="CL697" i="14"/>
  <c r="CM697" i="14"/>
  <c r="CN697" i="14"/>
  <c r="CO697" i="14"/>
  <c r="CP697" i="14"/>
  <c r="CQ697" i="14"/>
  <c r="CR697" i="14"/>
  <c r="BE698" i="14"/>
  <c r="BF698" i="14"/>
  <c r="BG698" i="14"/>
  <c r="BH698" i="14"/>
  <c r="BI698" i="14"/>
  <c r="BJ698" i="14"/>
  <c r="BK698" i="14"/>
  <c r="BL698" i="14"/>
  <c r="BM698" i="14"/>
  <c r="BN698" i="14"/>
  <c r="BO698" i="14"/>
  <c r="BP698" i="14"/>
  <c r="BQ698" i="14"/>
  <c r="BR698" i="14"/>
  <c r="BS698" i="14"/>
  <c r="BT698" i="14"/>
  <c r="BU698" i="14"/>
  <c r="BV698" i="14"/>
  <c r="BW698" i="14"/>
  <c r="BX698" i="14"/>
  <c r="BY698" i="14"/>
  <c r="BZ698" i="14"/>
  <c r="CA698" i="14"/>
  <c r="CB698" i="14"/>
  <c r="CC698" i="14"/>
  <c r="CD698" i="14"/>
  <c r="CE698" i="14"/>
  <c r="CF698" i="14"/>
  <c r="CG698" i="14"/>
  <c r="CH698" i="14"/>
  <c r="CI698" i="14"/>
  <c r="CJ698" i="14"/>
  <c r="CK698" i="14"/>
  <c r="CL698" i="14"/>
  <c r="CM698" i="14"/>
  <c r="CN698" i="14"/>
  <c r="CO698" i="14"/>
  <c r="CP698" i="14"/>
  <c r="CQ698" i="14"/>
  <c r="CR698" i="14"/>
  <c r="BE699" i="14"/>
  <c r="BF699" i="14"/>
  <c r="BG699" i="14"/>
  <c r="BH699" i="14"/>
  <c r="BI699" i="14"/>
  <c r="BJ699" i="14"/>
  <c r="BK699" i="14"/>
  <c r="BL699" i="14"/>
  <c r="BM699" i="14"/>
  <c r="BN699" i="14"/>
  <c r="BO699" i="14"/>
  <c r="BP699" i="14"/>
  <c r="BQ699" i="14"/>
  <c r="BR699" i="14"/>
  <c r="BS699" i="14"/>
  <c r="BT699" i="14"/>
  <c r="BU699" i="14"/>
  <c r="BV699" i="14"/>
  <c r="BW699" i="14"/>
  <c r="BX699" i="14"/>
  <c r="BY699" i="14"/>
  <c r="BZ699" i="14"/>
  <c r="CA699" i="14"/>
  <c r="CB699" i="14"/>
  <c r="CC699" i="14"/>
  <c r="CD699" i="14"/>
  <c r="CE699" i="14"/>
  <c r="CF699" i="14"/>
  <c r="CG699" i="14"/>
  <c r="CH699" i="14"/>
  <c r="CI699" i="14"/>
  <c r="CJ699" i="14"/>
  <c r="CK699" i="14"/>
  <c r="CL699" i="14"/>
  <c r="CM699" i="14"/>
  <c r="CN699" i="14"/>
  <c r="CO699" i="14"/>
  <c r="CP699" i="14"/>
  <c r="CQ699" i="14"/>
  <c r="CR699" i="14"/>
  <c r="BE700" i="14"/>
  <c r="BF700" i="14"/>
  <c r="BG700" i="14"/>
  <c r="BH700" i="14"/>
  <c r="BI700" i="14"/>
  <c r="BJ700" i="14"/>
  <c r="BK700" i="14"/>
  <c r="BL700" i="14"/>
  <c r="BM700" i="14"/>
  <c r="BN700" i="14"/>
  <c r="BO700" i="14"/>
  <c r="BP700" i="14"/>
  <c r="BQ700" i="14"/>
  <c r="BR700" i="14"/>
  <c r="BS700" i="14"/>
  <c r="BT700" i="14"/>
  <c r="BU700" i="14"/>
  <c r="BV700" i="14"/>
  <c r="BW700" i="14"/>
  <c r="BX700" i="14"/>
  <c r="BY700" i="14"/>
  <c r="BZ700" i="14"/>
  <c r="CA700" i="14"/>
  <c r="CB700" i="14"/>
  <c r="CC700" i="14"/>
  <c r="CD700" i="14"/>
  <c r="CE700" i="14"/>
  <c r="CF700" i="14"/>
  <c r="CG700" i="14"/>
  <c r="CH700" i="14"/>
  <c r="CI700" i="14"/>
  <c r="CJ700" i="14"/>
  <c r="CK700" i="14"/>
  <c r="CL700" i="14"/>
  <c r="CM700" i="14"/>
  <c r="CN700" i="14"/>
  <c r="CO700" i="14"/>
  <c r="CP700" i="14"/>
  <c r="CQ700" i="14"/>
  <c r="CR700" i="14"/>
  <c r="BE701" i="14"/>
  <c r="BF701" i="14"/>
  <c r="BG701" i="14"/>
  <c r="BH701" i="14"/>
  <c r="BI701" i="14"/>
  <c r="BJ701" i="14"/>
  <c r="BK701" i="14"/>
  <c r="BL701" i="14"/>
  <c r="BM701" i="14"/>
  <c r="BN701" i="14"/>
  <c r="BO701" i="14"/>
  <c r="BP701" i="14"/>
  <c r="BQ701" i="14"/>
  <c r="BR701" i="14"/>
  <c r="BS701" i="14"/>
  <c r="BT701" i="14"/>
  <c r="BU701" i="14"/>
  <c r="BV701" i="14"/>
  <c r="BW701" i="14"/>
  <c r="BX701" i="14"/>
  <c r="BY701" i="14"/>
  <c r="BZ701" i="14"/>
  <c r="CA701" i="14"/>
  <c r="CB701" i="14"/>
  <c r="CC701" i="14"/>
  <c r="CD701" i="14"/>
  <c r="CE701" i="14"/>
  <c r="CF701" i="14"/>
  <c r="CG701" i="14"/>
  <c r="CH701" i="14"/>
  <c r="CI701" i="14"/>
  <c r="CJ701" i="14"/>
  <c r="CK701" i="14"/>
  <c r="CL701" i="14"/>
  <c r="CM701" i="14"/>
  <c r="CN701" i="14"/>
  <c r="CO701" i="14"/>
  <c r="CP701" i="14"/>
  <c r="CQ701" i="14"/>
  <c r="CR701" i="14"/>
  <c r="BE702" i="14"/>
  <c r="BF702" i="14"/>
  <c r="BG702" i="14"/>
  <c r="BH702" i="14"/>
  <c r="BI702" i="14"/>
  <c r="BJ702" i="14"/>
  <c r="BK702" i="14"/>
  <c r="BL702" i="14"/>
  <c r="BM702" i="14"/>
  <c r="BN702" i="14"/>
  <c r="BO702" i="14"/>
  <c r="BP702" i="14"/>
  <c r="BQ702" i="14"/>
  <c r="BR702" i="14"/>
  <c r="BS702" i="14"/>
  <c r="BT702" i="14"/>
  <c r="BU702" i="14"/>
  <c r="BV702" i="14"/>
  <c r="BW702" i="14"/>
  <c r="BX702" i="14"/>
  <c r="BY702" i="14"/>
  <c r="BZ702" i="14"/>
  <c r="CA702" i="14"/>
  <c r="CB702" i="14"/>
  <c r="CC702" i="14"/>
  <c r="CD702" i="14"/>
  <c r="CE702" i="14"/>
  <c r="CF702" i="14"/>
  <c r="CG702" i="14"/>
  <c r="CH702" i="14"/>
  <c r="CI702" i="14"/>
  <c r="CJ702" i="14"/>
  <c r="CK702" i="14"/>
  <c r="CL702" i="14"/>
  <c r="CM702" i="14"/>
  <c r="CN702" i="14"/>
  <c r="CO702" i="14"/>
  <c r="CP702" i="14"/>
  <c r="CQ702" i="14"/>
  <c r="CR702" i="14"/>
  <c r="BE703" i="14"/>
  <c r="BF703" i="14"/>
  <c r="BG703" i="14"/>
  <c r="BH703" i="14"/>
  <c r="BI703" i="14"/>
  <c r="BJ703" i="14"/>
  <c r="BK703" i="14"/>
  <c r="BL703" i="14"/>
  <c r="BM703" i="14"/>
  <c r="BN703" i="14"/>
  <c r="BO703" i="14"/>
  <c r="BP703" i="14"/>
  <c r="BQ703" i="14"/>
  <c r="BR703" i="14"/>
  <c r="BS703" i="14"/>
  <c r="BT703" i="14"/>
  <c r="BU703" i="14"/>
  <c r="BV703" i="14"/>
  <c r="BW703" i="14"/>
  <c r="BX703" i="14"/>
  <c r="BY703" i="14"/>
  <c r="BZ703" i="14"/>
  <c r="CA703" i="14"/>
  <c r="CB703" i="14"/>
  <c r="CC703" i="14"/>
  <c r="CD703" i="14"/>
  <c r="CE703" i="14"/>
  <c r="CF703" i="14"/>
  <c r="CG703" i="14"/>
  <c r="CH703" i="14"/>
  <c r="CI703" i="14"/>
  <c r="CJ703" i="14"/>
  <c r="CK703" i="14"/>
  <c r="CL703" i="14"/>
  <c r="CM703" i="14"/>
  <c r="CN703" i="14"/>
  <c r="CO703" i="14"/>
  <c r="CP703" i="14"/>
  <c r="CQ703" i="14"/>
  <c r="CR703" i="14"/>
  <c r="BE704" i="14"/>
  <c r="BF704" i="14"/>
  <c r="BG704" i="14"/>
  <c r="BH704" i="14"/>
  <c r="BI704" i="14"/>
  <c r="BJ704" i="14"/>
  <c r="BK704" i="14"/>
  <c r="BL704" i="14"/>
  <c r="BM704" i="14"/>
  <c r="BN704" i="14"/>
  <c r="BO704" i="14"/>
  <c r="BP704" i="14"/>
  <c r="BQ704" i="14"/>
  <c r="BR704" i="14"/>
  <c r="BS704" i="14"/>
  <c r="BT704" i="14"/>
  <c r="BU704" i="14"/>
  <c r="BV704" i="14"/>
  <c r="BW704" i="14"/>
  <c r="BX704" i="14"/>
  <c r="BY704" i="14"/>
  <c r="BZ704" i="14"/>
  <c r="CA704" i="14"/>
  <c r="CB704" i="14"/>
  <c r="CC704" i="14"/>
  <c r="CD704" i="14"/>
  <c r="CE704" i="14"/>
  <c r="CF704" i="14"/>
  <c r="CG704" i="14"/>
  <c r="CH704" i="14"/>
  <c r="CI704" i="14"/>
  <c r="CJ704" i="14"/>
  <c r="CK704" i="14"/>
  <c r="CL704" i="14"/>
  <c r="CM704" i="14"/>
  <c r="CN704" i="14"/>
  <c r="CO704" i="14"/>
  <c r="CP704" i="14"/>
  <c r="CQ704" i="14"/>
  <c r="CR704" i="14"/>
  <c r="BE705" i="14"/>
  <c r="BF705" i="14"/>
  <c r="BG705" i="14"/>
  <c r="BH705" i="14"/>
  <c r="BI705" i="14"/>
  <c r="BJ705" i="14"/>
  <c r="BK705" i="14"/>
  <c r="BL705" i="14"/>
  <c r="BM705" i="14"/>
  <c r="BN705" i="14"/>
  <c r="BO705" i="14"/>
  <c r="BP705" i="14"/>
  <c r="BQ705" i="14"/>
  <c r="BR705" i="14"/>
  <c r="BS705" i="14"/>
  <c r="BT705" i="14"/>
  <c r="BU705" i="14"/>
  <c r="BV705" i="14"/>
  <c r="BW705" i="14"/>
  <c r="BX705" i="14"/>
  <c r="BY705" i="14"/>
  <c r="BZ705" i="14"/>
  <c r="CA705" i="14"/>
  <c r="CB705" i="14"/>
  <c r="CC705" i="14"/>
  <c r="CD705" i="14"/>
  <c r="CE705" i="14"/>
  <c r="CF705" i="14"/>
  <c r="CG705" i="14"/>
  <c r="CH705" i="14"/>
  <c r="CI705" i="14"/>
  <c r="CJ705" i="14"/>
  <c r="CK705" i="14"/>
  <c r="CL705" i="14"/>
  <c r="CM705" i="14"/>
  <c r="CN705" i="14"/>
  <c r="CO705" i="14"/>
  <c r="CP705" i="14"/>
  <c r="CQ705" i="14"/>
  <c r="CR705" i="14"/>
  <c r="BE706" i="14"/>
  <c r="BF706" i="14"/>
  <c r="BG706" i="14"/>
  <c r="BH706" i="14"/>
  <c r="BI706" i="14"/>
  <c r="BJ706" i="14"/>
  <c r="BK706" i="14"/>
  <c r="BL706" i="14"/>
  <c r="BM706" i="14"/>
  <c r="BN706" i="14"/>
  <c r="BO706" i="14"/>
  <c r="BP706" i="14"/>
  <c r="BQ706" i="14"/>
  <c r="BR706" i="14"/>
  <c r="BS706" i="14"/>
  <c r="BT706" i="14"/>
  <c r="BU706" i="14"/>
  <c r="BV706" i="14"/>
  <c r="BW706" i="14"/>
  <c r="BX706" i="14"/>
  <c r="BY706" i="14"/>
  <c r="BZ706" i="14"/>
  <c r="CA706" i="14"/>
  <c r="CB706" i="14"/>
  <c r="CC706" i="14"/>
  <c r="CD706" i="14"/>
  <c r="CE706" i="14"/>
  <c r="CF706" i="14"/>
  <c r="CG706" i="14"/>
  <c r="CH706" i="14"/>
  <c r="CI706" i="14"/>
  <c r="CJ706" i="14"/>
  <c r="CK706" i="14"/>
  <c r="CL706" i="14"/>
  <c r="CM706" i="14"/>
  <c r="CN706" i="14"/>
  <c r="CO706" i="14"/>
  <c r="CP706" i="14"/>
  <c r="CQ706" i="14"/>
  <c r="CR706" i="14"/>
  <c r="BE707" i="14"/>
  <c r="BF707" i="14"/>
  <c r="BG707" i="14"/>
  <c r="BH707" i="14"/>
  <c r="BI707" i="14"/>
  <c r="BJ707" i="14"/>
  <c r="BK707" i="14"/>
  <c r="BL707" i="14"/>
  <c r="BM707" i="14"/>
  <c r="BN707" i="14"/>
  <c r="BO707" i="14"/>
  <c r="BP707" i="14"/>
  <c r="BQ707" i="14"/>
  <c r="BR707" i="14"/>
  <c r="BS707" i="14"/>
  <c r="BT707" i="14"/>
  <c r="BU707" i="14"/>
  <c r="BV707" i="14"/>
  <c r="BW707" i="14"/>
  <c r="BX707" i="14"/>
  <c r="BY707" i="14"/>
  <c r="BZ707" i="14"/>
  <c r="CA707" i="14"/>
  <c r="CB707" i="14"/>
  <c r="CC707" i="14"/>
  <c r="CD707" i="14"/>
  <c r="CE707" i="14"/>
  <c r="CF707" i="14"/>
  <c r="CG707" i="14"/>
  <c r="CH707" i="14"/>
  <c r="CI707" i="14"/>
  <c r="CJ707" i="14"/>
  <c r="CK707" i="14"/>
  <c r="CL707" i="14"/>
  <c r="CM707" i="14"/>
  <c r="CN707" i="14"/>
  <c r="CO707" i="14"/>
  <c r="CP707" i="14"/>
  <c r="CQ707" i="14"/>
  <c r="CR707" i="14"/>
  <c r="BE708" i="14"/>
  <c r="BF708" i="14"/>
  <c r="BG708" i="14"/>
  <c r="BH708" i="14"/>
  <c r="BI708" i="14"/>
  <c r="BJ708" i="14"/>
  <c r="BK708" i="14"/>
  <c r="BL708" i="14"/>
  <c r="BM708" i="14"/>
  <c r="BN708" i="14"/>
  <c r="BO708" i="14"/>
  <c r="BP708" i="14"/>
  <c r="BQ708" i="14"/>
  <c r="BR708" i="14"/>
  <c r="BS708" i="14"/>
  <c r="BT708" i="14"/>
  <c r="BU708" i="14"/>
  <c r="BV708" i="14"/>
  <c r="BW708" i="14"/>
  <c r="BX708" i="14"/>
  <c r="BY708" i="14"/>
  <c r="BZ708" i="14"/>
  <c r="CA708" i="14"/>
  <c r="CB708" i="14"/>
  <c r="CC708" i="14"/>
  <c r="CD708" i="14"/>
  <c r="CE708" i="14"/>
  <c r="CF708" i="14"/>
  <c r="CG708" i="14"/>
  <c r="CH708" i="14"/>
  <c r="CI708" i="14"/>
  <c r="CJ708" i="14"/>
  <c r="CK708" i="14"/>
  <c r="CL708" i="14"/>
  <c r="CM708" i="14"/>
  <c r="CN708" i="14"/>
  <c r="CO708" i="14"/>
  <c r="CP708" i="14"/>
  <c r="CQ708" i="14"/>
  <c r="CR708" i="14"/>
  <c r="BE709" i="14"/>
  <c r="BF709" i="14"/>
  <c r="BG709" i="14"/>
  <c r="BH709" i="14"/>
  <c r="BI709" i="14"/>
  <c r="BJ709" i="14"/>
  <c r="BK709" i="14"/>
  <c r="BL709" i="14"/>
  <c r="BM709" i="14"/>
  <c r="BN709" i="14"/>
  <c r="BO709" i="14"/>
  <c r="BP709" i="14"/>
  <c r="BQ709" i="14"/>
  <c r="BR709" i="14"/>
  <c r="BS709" i="14"/>
  <c r="BT709" i="14"/>
  <c r="BU709" i="14"/>
  <c r="BV709" i="14"/>
  <c r="BW709" i="14"/>
  <c r="BX709" i="14"/>
  <c r="BY709" i="14"/>
  <c r="BZ709" i="14"/>
  <c r="CA709" i="14"/>
  <c r="CB709" i="14"/>
  <c r="CC709" i="14"/>
  <c r="CD709" i="14"/>
  <c r="CE709" i="14"/>
  <c r="CF709" i="14"/>
  <c r="CG709" i="14"/>
  <c r="CH709" i="14"/>
  <c r="CI709" i="14"/>
  <c r="CJ709" i="14"/>
  <c r="CK709" i="14"/>
  <c r="CL709" i="14"/>
  <c r="CM709" i="14"/>
  <c r="CN709" i="14"/>
  <c r="CO709" i="14"/>
  <c r="CP709" i="14"/>
  <c r="CQ709" i="14"/>
  <c r="CR709" i="14"/>
  <c r="BE710" i="14"/>
  <c r="BF710" i="14"/>
  <c r="BG710" i="14"/>
  <c r="BH710" i="14"/>
  <c r="BI710" i="14"/>
  <c r="BJ710" i="14"/>
  <c r="BK710" i="14"/>
  <c r="BL710" i="14"/>
  <c r="BM710" i="14"/>
  <c r="BN710" i="14"/>
  <c r="BO710" i="14"/>
  <c r="BP710" i="14"/>
  <c r="BQ710" i="14"/>
  <c r="BR710" i="14"/>
  <c r="BS710" i="14"/>
  <c r="BT710" i="14"/>
  <c r="BU710" i="14"/>
  <c r="BV710" i="14"/>
  <c r="BW710" i="14"/>
  <c r="BX710" i="14"/>
  <c r="BY710" i="14"/>
  <c r="BZ710" i="14"/>
  <c r="CA710" i="14"/>
  <c r="CB710" i="14"/>
  <c r="CC710" i="14"/>
  <c r="CD710" i="14"/>
  <c r="CE710" i="14"/>
  <c r="CF710" i="14"/>
  <c r="CG710" i="14"/>
  <c r="CH710" i="14"/>
  <c r="CI710" i="14"/>
  <c r="CJ710" i="14"/>
  <c r="CK710" i="14"/>
  <c r="CL710" i="14"/>
  <c r="CM710" i="14"/>
  <c r="CN710" i="14"/>
  <c r="CO710" i="14"/>
  <c r="CP710" i="14"/>
  <c r="CQ710" i="14"/>
  <c r="CR710" i="14"/>
  <c r="BE711" i="14"/>
  <c r="BF711" i="14"/>
  <c r="BG711" i="14"/>
  <c r="BH711" i="14"/>
  <c r="BI711" i="14"/>
  <c r="BJ711" i="14"/>
  <c r="BK711" i="14"/>
  <c r="BL711" i="14"/>
  <c r="BM711" i="14"/>
  <c r="BN711" i="14"/>
  <c r="BO711" i="14"/>
  <c r="BP711" i="14"/>
  <c r="BQ711" i="14"/>
  <c r="BR711" i="14"/>
  <c r="BS711" i="14"/>
  <c r="BT711" i="14"/>
  <c r="BU711" i="14"/>
  <c r="BV711" i="14"/>
  <c r="BW711" i="14"/>
  <c r="BX711" i="14"/>
  <c r="BY711" i="14"/>
  <c r="BZ711" i="14"/>
  <c r="CA711" i="14"/>
  <c r="CB711" i="14"/>
  <c r="CC711" i="14"/>
  <c r="CD711" i="14"/>
  <c r="CE711" i="14"/>
  <c r="CF711" i="14"/>
  <c r="CG711" i="14"/>
  <c r="CH711" i="14"/>
  <c r="CI711" i="14"/>
  <c r="CJ711" i="14"/>
  <c r="CK711" i="14"/>
  <c r="CL711" i="14"/>
  <c r="CM711" i="14"/>
  <c r="CN711" i="14"/>
  <c r="CO711" i="14"/>
  <c r="CP711" i="14"/>
  <c r="CQ711" i="14"/>
  <c r="CR711" i="14"/>
  <c r="BE712" i="14"/>
  <c r="BF712" i="14"/>
  <c r="BG712" i="14"/>
  <c r="BH712" i="14"/>
  <c r="BI712" i="14"/>
  <c r="BJ712" i="14"/>
  <c r="BK712" i="14"/>
  <c r="BL712" i="14"/>
  <c r="BM712" i="14"/>
  <c r="BN712" i="14"/>
  <c r="BO712" i="14"/>
  <c r="BP712" i="14"/>
  <c r="BQ712" i="14"/>
  <c r="BR712" i="14"/>
  <c r="BS712" i="14"/>
  <c r="BT712" i="14"/>
  <c r="BU712" i="14"/>
  <c r="BV712" i="14"/>
  <c r="BW712" i="14"/>
  <c r="BX712" i="14"/>
  <c r="BY712" i="14"/>
  <c r="BZ712" i="14"/>
  <c r="CA712" i="14"/>
  <c r="CB712" i="14"/>
  <c r="CC712" i="14"/>
  <c r="CD712" i="14"/>
  <c r="CE712" i="14"/>
  <c r="CF712" i="14"/>
  <c r="CG712" i="14"/>
  <c r="CH712" i="14"/>
  <c r="CI712" i="14"/>
  <c r="CJ712" i="14"/>
  <c r="CK712" i="14"/>
  <c r="CL712" i="14"/>
  <c r="CM712" i="14"/>
  <c r="CN712" i="14"/>
  <c r="CO712" i="14"/>
  <c r="CP712" i="14"/>
  <c r="CQ712" i="14"/>
  <c r="CR712" i="14"/>
  <c r="BE713" i="14"/>
  <c r="BF713" i="14"/>
  <c r="BG713" i="14"/>
  <c r="BH713" i="14"/>
  <c r="BI713" i="14"/>
  <c r="BJ713" i="14"/>
  <c r="BK713" i="14"/>
  <c r="BL713" i="14"/>
  <c r="BM713" i="14"/>
  <c r="BN713" i="14"/>
  <c r="BO713" i="14"/>
  <c r="BP713" i="14"/>
  <c r="BQ713" i="14"/>
  <c r="BR713" i="14"/>
  <c r="BS713" i="14"/>
  <c r="BT713" i="14"/>
  <c r="BU713" i="14"/>
  <c r="BV713" i="14"/>
  <c r="BW713" i="14"/>
  <c r="BX713" i="14"/>
  <c r="BY713" i="14"/>
  <c r="BZ713" i="14"/>
  <c r="CA713" i="14"/>
  <c r="CB713" i="14"/>
  <c r="CC713" i="14"/>
  <c r="CD713" i="14"/>
  <c r="CE713" i="14"/>
  <c r="CF713" i="14"/>
  <c r="CG713" i="14"/>
  <c r="CH713" i="14"/>
  <c r="CI713" i="14"/>
  <c r="CJ713" i="14"/>
  <c r="CK713" i="14"/>
  <c r="CL713" i="14"/>
  <c r="CM713" i="14"/>
  <c r="CN713" i="14"/>
  <c r="CO713" i="14"/>
  <c r="CP713" i="14"/>
  <c r="CQ713" i="14"/>
  <c r="CR713" i="14"/>
  <c r="BE714" i="14"/>
  <c r="BF714" i="14"/>
  <c r="BG714" i="14"/>
  <c r="BH714" i="14"/>
  <c r="BI714" i="14"/>
  <c r="BJ714" i="14"/>
  <c r="BK714" i="14"/>
  <c r="BL714" i="14"/>
  <c r="BM714" i="14"/>
  <c r="BN714" i="14"/>
  <c r="BO714" i="14"/>
  <c r="BP714" i="14"/>
  <c r="BQ714" i="14"/>
  <c r="BR714" i="14"/>
  <c r="BS714" i="14"/>
  <c r="BT714" i="14"/>
  <c r="BU714" i="14"/>
  <c r="BV714" i="14"/>
  <c r="BW714" i="14"/>
  <c r="BX714" i="14"/>
  <c r="BY714" i="14"/>
  <c r="BZ714" i="14"/>
  <c r="CA714" i="14"/>
  <c r="CB714" i="14"/>
  <c r="CC714" i="14"/>
  <c r="CD714" i="14"/>
  <c r="CE714" i="14"/>
  <c r="CF714" i="14"/>
  <c r="CG714" i="14"/>
  <c r="CH714" i="14"/>
  <c r="CI714" i="14"/>
  <c r="CJ714" i="14"/>
  <c r="CK714" i="14"/>
  <c r="CL714" i="14"/>
  <c r="CM714" i="14"/>
  <c r="CN714" i="14"/>
  <c r="CO714" i="14"/>
  <c r="CP714" i="14"/>
  <c r="CQ714" i="14"/>
  <c r="CR714" i="14"/>
  <c r="BE715" i="14"/>
  <c r="BF715" i="14"/>
  <c r="BG715" i="14"/>
  <c r="BH715" i="14"/>
  <c r="BI715" i="14"/>
  <c r="BJ715" i="14"/>
  <c r="BK715" i="14"/>
  <c r="BL715" i="14"/>
  <c r="BM715" i="14"/>
  <c r="BN715" i="14"/>
  <c r="BO715" i="14"/>
  <c r="BP715" i="14"/>
  <c r="BQ715" i="14"/>
  <c r="BR715" i="14"/>
  <c r="BS715" i="14"/>
  <c r="BT715" i="14"/>
  <c r="BU715" i="14"/>
  <c r="BV715" i="14"/>
  <c r="BW715" i="14"/>
  <c r="BX715" i="14"/>
  <c r="BY715" i="14"/>
  <c r="BZ715" i="14"/>
  <c r="CA715" i="14"/>
  <c r="CB715" i="14"/>
  <c r="CC715" i="14"/>
  <c r="CD715" i="14"/>
  <c r="CE715" i="14"/>
  <c r="CF715" i="14"/>
  <c r="CG715" i="14"/>
  <c r="CH715" i="14"/>
  <c r="CI715" i="14"/>
  <c r="CJ715" i="14"/>
  <c r="CK715" i="14"/>
  <c r="CL715" i="14"/>
  <c r="CM715" i="14"/>
  <c r="CN715" i="14"/>
  <c r="CO715" i="14"/>
  <c r="CP715" i="14"/>
  <c r="CQ715" i="14"/>
  <c r="CR715" i="14"/>
  <c r="BE716" i="14"/>
  <c r="BF716" i="14"/>
  <c r="BG716" i="14"/>
  <c r="BH716" i="14"/>
  <c r="BI716" i="14"/>
  <c r="BJ716" i="14"/>
  <c r="BK716" i="14"/>
  <c r="BL716" i="14"/>
  <c r="BM716" i="14"/>
  <c r="BN716" i="14"/>
  <c r="BO716" i="14"/>
  <c r="BP716" i="14"/>
  <c r="BQ716" i="14"/>
  <c r="BR716" i="14"/>
  <c r="BS716" i="14"/>
  <c r="BT716" i="14"/>
  <c r="BU716" i="14"/>
  <c r="BV716" i="14"/>
  <c r="BW716" i="14"/>
  <c r="BX716" i="14"/>
  <c r="BY716" i="14"/>
  <c r="BZ716" i="14"/>
  <c r="CA716" i="14"/>
  <c r="CB716" i="14"/>
  <c r="CC716" i="14"/>
  <c r="CD716" i="14"/>
  <c r="CE716" i="14"/>
  <c r="CF716" i="14"/>
  <c r="CG716" i="14"/>
  <c r="CH716" i="14"/>
  <c r="CI716" i="14"/>
  <c r="CJ716" i="14"/>
  <c r="CK716" i="14"/>
  <c r="CL716" i="14"/>
  <c r="CM716" i="14"/>
  <c r="CN716" i="14"/>
  <c r="CO716" i="14"/>
  <c r="CP716" i="14"/>
  <c r="CQ716" i="14"/>
  <c r="CR716" i="14"/>
  <c r="BE717" i="14"/>
  <c r="BF717" i="14"/>
  <c r="BG717" i="14"/>
  <c r="BH717" i="14"/>
  <c r="BI717" i="14"/>
  <c r="BJ717" i="14"/>
  <c r="BK717" i="14"/>
  <c r="BL717" i="14"/>
  <c r="BM717" i="14"/>
  <c r="BN717" i="14"/>
  <c r="BO717" i="14"/>
  <c r="BP717" i="14"/>
  <c r="BQ717" i="14"/>
  <c r="BR717" i="14"/>
  <c r="BS717" i="14"/>
  <c r="BT717" i="14"/>
  <c r="BU717" i="14"/>
  <c r="BV717" i="14"/>
  <c r="BW717" i="14"/>
  <c r="BX717" i="14"/>
  <c r="BY717" i="14"/>
  <c r="BZ717" i="14"/>
  <c r="CA717" i="14"/>
  <c r="CB717" i="14"/>
  <c r="CC717" i="14"/>
  <c r="CD717" i="14"/>
  <c r="CE717" i="14"/>
  <c r="CF717" i="14"/>
  <c r="CG717" i="14"/>
  <c r="CH717" i="14"/>
  <c r="CI717" i="14"/>
  <c r="CJ717" i="14"/>
  <c r="CK717" i="14"/>
  <c r="CL717" i="14"/>
  <c r="CM717" i="14"/>
  <c r="CN717" i="14"/>
  <c r="CO717" i="14"/>
  <c r="CP717" i="14"/>
  <c r="CQ717" i="14"/>
  <c r="CR717" i="14"/>
  <c r="BE718" i="14"/>
  <c r="BF718" i="14"/>
  <c r="BG718" i="14"/>
  <c r="BH718" i="14"/>
  <c r="BI718" i="14"/>
  <c r="BJ718" i="14"/>
  <c r="BK718" i="14"/>
  <c r="BL718" i="14"/>
  <c r="BM718" i="14"/>
  <c r="BN718" i="14"/>
  <c r="BO718" i="14"/>
  <c r="BP718" i="14"/>
  <c r="BQ718" i="14"/>
  <c r="BR718" i="14"/>
  <c r="BS718" i="14"/>
  <c r="BT718" i="14"/>
  <c r="BU718" i="14"/>
  <c r="BV718" i="14"/>
  <c r="BW718" i="14"/>
  <c r="BX718" i="14"/>
  <c r="BY718" i="14"/>
  <c r="BZ718" i="14"/>
  <c r="CA718" i="14"/>
  <c r="CB718" i="14"/>
  <c r="CC718" i="14"/>
  <c r="CD718" i="14"/>
  <c r="CE718" i="14"/>
  <c r="CF718" i="14"/>
  <c r="CG718" i="14"/>
  <c r="CH718" i="14"/>
  <c r="CI718" i="14"/>
  <c r="CJ718" i="14"/>
  <c r="CK718" i="14"/>
  <c r="CL718" i="14"/>
  <c r="CM718" i="14"/>
  <c r="CN718" i="14"/>
  <c r="CO718" i="14"/>
  <c r="CP718" i="14"/>
  <c r="CQ718" i="14"/>
  <c r="CR718" i="14"/>
  <c r="BE719" i="14"/>
  <c r="BF719" i="14"/>
  <c r="BG719" i="14"/>
  <c r="BH719" i="14"/>
  <c r="BI719" i="14"/>
  <c r="BJ719" i="14"/>
  <c r="BK719" i="14"/>
  <c r="BL719" i="14"/>
  <c r="BM719" i="14"/>
  <c r="BN719" i="14"/>
  <c r="BO719" i="14"/>
  <c r="BP719" i="14"/>
  <c r="BQ719" i="14"/>
  <c r="BR719" i="14"/>
  <c r="BS719" i="14"/>
  <c r="BT719" i="14"/>
  <c r="BU719" i="14"/>
  <c r="BV719" i="14"/>
  <c r="BW719" i="14"/>
  <c r="BX719" i="14"/>
  <c r="BY719" i="14"/>
  <c r="BZ719" i="14"/>
  <c r="CA719" i="14"/>
  <c r="CB719" i="14"/>
  <c r="CC719" i="14"/>
  <c r="CD719" i="14"/>
  <c r="CE719" i="14"/>
  <c r="CF719" i="14"/>
  <c r="CG719" i="14"/>
  <c r="CH719" i="14"/>
  <c r="CI719" i="14"/>
  <c r="CJ719" i="14"/>
  <c r="CK719" i="14"/>
  <c r="CL719" i="14"/>
  <c r="CM719" i="14"/>
  <c r="CN719" i="14"/>
  <c r="CO719" i="14"/>
  <c r="CP719" i="14"/>
  <c r="CQ719" i="14"/>
  <c r="CR719" i="14"/>
  <c r="BE720" i="14"/>
  <c r="BF720" i="14"/>
  <c r="BG720" i="14"/>
  <c r="BH720" i="14"/>
  <c r="BI720" i="14"/>
  <c r="BJ720" i="14"/>
  <c r="BK720" i="14"/>
  <c r="BL720" i="14"/>
  <c r="BM720" i="14"/>
  <c r="BN720" i="14"/>
  <c r="BO720" i="14"/>
  <c r="BP720" i="14"/>
  <c r="BQ720" i="14"/>
  <c r="BR720" i="14"/>
  <c r="BS720" i="14"/>
  <c r="BT720" i="14"/>
  <c r="BU720" i="14"/>
  <c r="BV720" i="14"/>
  <c r="BW720" i="14"/>
  <c r="BX720" i="14"/>
  <c r="BY720" i="14"/>
  <c r="BZ720" i="14"/>
  <c r="CA720" i="14"/>
  <c r="CB720" i="14"/>
  <c r="CC720" i="14"/>
  <c r="CD720" i="14"/>
  <c r="CE720" i="14"/>
  <c r="CF720" i="14"/>
  <c r="CG720" i="14"/>
  <c r="CH720" i="14"/>
  <c r="CI720" i="14"/>
  <c r="CJ720" i="14"/>
  <c r="CK720" i="14"/>
  <c r="CL720" i="14"/>
  <c r="CM720" i="14"/>
  <c r="CN720" i="14"/>
  <c r="CO720" i="14"/>
  <c r="CP720" i="14"/>
  <c r="CQ720" i="14"/>
  <c r="CR720" i="14"/>
  <c r="BE721" i="14"/>
  <c r="BF721" i="14"/>
  <c r="BG721" i="14"/>
  <c r="BH721" i="14"/>
  <c r="BI721" i="14"/>
  <c r="BJ721" i="14"/>
  <c r="BK721" i="14"/>
  <c r="BL721" i="14"/>
  <c r="BM721" i="14"/>
  <c r="BN721" i="14"/>
  <c r="BO721" i="14"/>
  <c r="BP721" i="14"/>
  <c r="BQ721" i="14"/>
  <c r="BR721" i="14"/>
  <c r="BS721" i="14"/>
  <c r="BT721" i="14"/>
  <c r="BU721" i="14"/>
  <c r="BV721" i="14"/>
  <c r="BW721" i="14"/>
  <c r="BX721" i="14"/>
  <c r="BY721" i="14"/>
  <c r="BZ721" i="14"/>
  <c r="CA721" i="14"/>
  <c r="CB721" i="14"/>
  <c r="CC721" i="14"/>
  <c r="CD721" i="14"/>
  <c r="CE721" i="14"/>
  <c r="CF721" i="14"/>
  <c r="CG721" i="14"/>
  <c r="CH721" i="14"/>
  <c r="CI721" i="14"/>
  <c r="CJ721" i="14"/>
  <c r="CK721" i="14"/>
  <c r="CL721" i="14"/>
  <c r="CM721" i="14"/>
  <c r="CN721" i="14"/>
  <c r="CO721" i="14"/>
  <c r="CP721" i="14"/>
  <c r="CQ721" i="14"/>
  <c r="CR721" i="14"/>
  <c r="BE722" i="14"/>
  <c r="BF722" i="14"/>
  <c r="BG722" i="14"/>
  <c r="BH722" i="14"/>
  <c r="BI722" i="14"/>
  <c r="BJ722" i="14"/>
  <c r="BK722" i="14"/>
  <c r="BL722" i="14"/>
  <c r="BM722" i="14"/>
  <c r="BN722" i="14"/>
  <c r="BO722" i="14"/>
  <c r="BP722" i="14"/>
  <c r="BQ722" i="14"/>
  <c r="BR722" i="14"/>
  <c r="BS722" i="14"/>
  <c r="BT722" i="14"/>
  <c r="BU722" i="14"/>
  <c r="BV722" i="14"/>
  <c r="BW722" i="14"/>
  <c r="BX722" i="14"/>
  <c r="BY722" i="14"/>
  <c r="BZ722" i="14"/>
  <c r="CA722" i="14"/>
  <c r="CB722" i="14"/>
  <c r="CC722" i="14"/>
  <c r="CD722" i="14"/>
  <c r="CE722" i="14"/>
  <c r="CF722" i="14"/>
  <c r="CG722" i="14"/>
  <c r="CH722" i="14"/>
  <c r="CI722" i="14"/>
  <c r="CJ722" i="14"/>
  <c r="CK722" i="14"/>
  <c r="CL722" i="14"/>
  <c r="CM722" i="14"/>
  <c r="CN722" i="14"/>
  <c r="CO722" i="14"/>
  <c r="CP722" i="14"/>
  <c r="CQ722" i="14"/>
  <c r="CR722" i="14"/>
  <c r="BE723" i="14"/>
  <c r="BF723" i="14"/>
  <c r="BG723" i="14"/>
  <c r="BH723" i="14"/>
  <c r="BI723" i="14"/>
  <c r="BJ723" i="14"/>
  <c r="BK723" i="14"/>
  <c r="BL723" i="14"/>
  <c r="BM723" i="14"/>
  <c r="BN723" i="14"/>
  <c r="BO723" i="14"/>
  <c r="BP723" i="14"/>
  <c r="BQ723" i="14"/>
  <c r="BR723" i="14"/>
  <c r="BS723" i="14"/>
  <c r="BT723" i="14"/>
  <c r="BU723" i="14"/>
  <c r="BV723" i="14"/>
  <c r="BW723" i="14"/>
  <c r="BX723" i="14"/>
  <c r="BY723" i="14"/>
  <c r="BZ723" i="14"/>
  <c r="CA723" i="14"/>
  <c r="CB723" i="14"/>
  <c r="CC723" i="14"/>
  <c r="CD723" i="14"/>
  <c r="CE723" i="14"/>
  <c r="CF723" i="14"/>
  <c r="CG723" i="14"/>
  <c r="CH723" i="14"/>
  <c r="CI723" i="14"/>
  <c r="CJ723" i="14"/>
  <c r="CK723" i="14"/>
  <c r="CL723" i="14"/>
  <c r="CM723" i="14"/>
  <c r="CN723" i="14"/>
  <c r="CO723" i="14"/>
  <c r="CP723" i="14"/>
  <c r="CQ723" i="14"/>
  <c r="CR723" i="14"/>
  <c r="BE724" i="14"/>
  <c r="BF724" i="14"/>
  <c r="BG724" i="14"/>
  <c r="BH724" i="14"/>
  <c r="BI724" i="14"/>
  <c r="BJ724" i="14"/>
  <c r="BK724" i="14"/>
  <c r="BL724" i="14"/>
  <c r="BM724" i="14"/>
  <c r="BN724" i="14"/>
  <c r="BO724" i="14"/>
  <c r="BP724" i="14"/>
  <c r="BQ724" i="14"/>
  <c r="BR724" i="14"/>
  <c r="BS724" i="14"/>
  <c r="BT724" i="14"/>
  <c r="BU724" i="14"/>
  <c r="BV724" i="14"/>
  <c r="BW724" i="14"/>
  <c r="BX724" i="14"/>
  <c r="BY724" i="14"/>
  <c r="BZ724" i="14"/>
  <c r="CA724" i="14"/>
  <c r="CB724" i="14"/>
  <c r="CC724" i="14"/>
  <c r="CD724" i="14"/>
  <c r="CE724" i="14"/>
  <c r="CF724" i="14"/>
  <c r="CG724" i="14"/>
  <c r="CH724" i="14"/>
  <c r="CI724" i="14"/>
  <c r="CJ724" i="14"/>
  <c r="CK724" i="14"/>
  <c r="CL724" i="14"/>
  <c r="CM724" i="14"/>
  <c r="CN724" i="14"/>
  <c r="CO724" i="14"/>
  <c r="CP724" i="14"/>
  <c r="CQ724" i="14"/>
  <c r="CR724" i="14"/>
  <c r="BE725" i="14"/>
  <c r="BF725" i="14"/>
  <c r="BG725" i="14"/>
  <c r="BH725" i="14"/>
  <c r="BI725" i="14"/>
  <c r="BJ725" i="14"/>
  <c r="BK725" i="14"/>
  <c r="BL725" i="14"/>
  <c r="BM725" i="14"/>
  <c r="BN725" i="14"/>
  <c r="BO725" i="14"/>
  <c r="BP725" i="14"/>
  <c r="BQ725" i="14"/>
  <c r="BR725" i="14"/>
  <c r="BS725" i="14"/>
  <c r="BT725" i="14"/>
  <c r="BU725" i="14"/>
  <c r="BV725" i="14"/>
  <c r="BW725" i="14"/>
  <c r="BX725" i="14"/>
  <c r="BY725" i="14"/>
  <c r="BZ725" i="14"/>
  <c r="CA725" i="14"/>
  <c r="CB725" i="14"/>
  <c r="CC725" i="14"/>
  <c r="CD725" i="14"/>
  <c r="CE725" i="14"/>
  <c r="CF725" i="14"/>
  <c r="CG725" i="14"/>
  <c r="CH725" i="14"/>
  <c r="CI725" i="14"/>
  <c r="CJ725" i="14"/>
  <c r="CK725" i="14"/>
  <c r="CL725" i="14"/>
  <c r="CM725" i="14"/>
  <c r="CN725" i="14"/>
  <c r="CO725" i="14"/>
  <c r="CP725" i="14"/>
  <c r="CQ725" i="14"/>
  <c r="CR725" i="14"/>
  <c r="BE726" i="14"/>
  <c r="BF726" i="14"/>
  <c r="BG726" i="14"/>
  <c r="BH726" i="14"/>
  <c r="BI726" i="14"/>
  <c r="BJ726" i="14"/>
  <c r="BK726" i="14"/>
  <c r="BL726" i="14"/>
  <c r="BM726" i="14"/>
  <c r="BN726" i="14"/>
  <c r="BO726" i="14"/>
  <c r="BP726" i="14"/>
  <c r="BQ726" i="14"/>
  <c r="BR726" i="14"/>
  <c r="BS726" i="14"/>
  <c r="BT726" i="14"/>
  <c r="BU726" i="14"/>
  <c r="BV726" i="14"/>
  <c r="BW726" i="14"/>
  <c r="BX726" i="14"/>
  <c r="BY726" i="14"/>
  <c r="BZ726" i="14"/>
  <c r="CA726" i="14"/>
  <c r="CB726" i="14"/>
  <c r="CC726" i="14"/>
  <c r="CD726" i="14"/>
  <c r="CE726" i="14"/>
  <c r="CF726" i="14"/>
  <c r="CG726" i="14"/>
  <c r="CH726" i="14"/>
  <c r="CI726" i="14"/>
  <c r="CJ726" i="14"/>
  <c r="CK726" i="14"/>
  <c r="CL726" i="14"/>
  <c r="CM726" i="14"/>
  <c r="CN726" i="14"/>
  <c r="CO726" i="14"/>
  <c r="CP726" i="14"/>
  <c r="CQ726" i="14"/>
  <c r="CR726" i="14"/>
  <c r="BE727" i="14"/>
  <c r="BF727" i="14"/>
  <c r="BG727" i="14"/>
  <c r="BH727" i="14"/>
  <c r="BI727" i="14"/>
  <c r="BJ727" i="14"/>
  <c r="BK727" i="14"/>
  <c r="BL727" i="14"/>
  <c r="BM727" i="14"/>
  <c r="BN727" i="14"/>
  <c r="BO727" i="14"/>
  <c r="BP727" i="14"/>
  <c r="BQ727" i="14"/>
  <c r="BR727" i="14"/>
  <c r="BS727" i="14"/>
  <c r="BT727" i="14"/>
  <c r="BU727" i="14"/>
  <c r="BV727" i="14"/>
  <c r="BW727" i="14"/>
  <c r="BX727" i="14"/>
  <c r="BY727" i="14"/>
  <c r="BZ727" i="14"/>
  <c r="CA727" i="14"/>
  <c r="CB727" i="14"/>
  <c r="CC727" i="14"/>
  <c r="CD727" i="14"/>
  <c r="CE727" i="14"/>
  <c r="CF727" i="14"/>
  <c r="CG727" i="14"/>
  <c r="CH727" i="14"/>
  <c r="CI727" i="14"/>
  <c r="CJ727" i="14"/>
  <c r="CK727" i="14"/>
  <c r="CL727" i="14"/>
  <c r="CM727" i="14"/>
  <c r="CN727" i="14"/>
  <c r="CO727" i="14"/>
  <c r="CP727" i="14"/>
  <c r="CQ727" i="14"/>
  <c r="CR727" i="14"/>
  <c r="BE728" i="14"/>
  <c r="BF728" i="14"/>
  <c r="BG728" i="14"/>
  <c r="BH728" i="14"/>
  <c r="BI728" i="14"/>
  <c r="BJ728" i="14"/>
  <c r="BK728" i="14"/>
  <c r="BL728" i="14"/>
  <c r="BM728" i="14"/>
  <c r="BN728" i="14"/>
  <c r="BO728" i="14"/>
  <c r="BP728" i="14"/>
  <c r="BQ728" i="14"/>
  <c r="BR728" i="14"/>
  <c r="BS728" i="14"/>
  <c r="BT728" i="14"/>
  <c r="BU728" i="14"/>
  <c r="BV728" i="14"/>
  <c r="BW728" i="14"/>
  <c r="BX728" i="14"/>
  <c r="BY728" i="14"/>
  <c r="BZ728" i="14"/>
  <c r="CA728" i="14"/>
  <c r="CB728" i="14"/>
  <c r="CC728" i="14"/>
  <c r="CD728" i="14"/>
  <c r="CE728" i="14"/>
  <c r="CF728" i="14"/>
  <c r="CG728" i="14"/>
  <c r="CH728" i="14"/>
  <c r="CI728" i="14"/>
  <c r="CJ728" i="14"/>
  <c r="CK728" i="14"/>
  <c r="CL728" i="14"/>
  <c r="CM728" i="14"/>
  <c r="CN728" i="14"/>
  <c r="CO728" i="14"/>
  <c r="CP728" i="14"/>
  <c r="CQ728" i="14"/>
  <c r="CR728" i="14"/>
  <c r="BE729" i="14"/>
  <c r="BF729" i="14"/>
  <c r="BG729" i="14"/>
  <c r="BH729" i="14"/>
  <c r="BI729" i="14"/>
  <c r="BJ729" i="14"/>
  <c r="BK729" i="14"/>
  <c r="BL729" i="14"/>
  <c r="BM729" i="14"/>
  <c r="BN729" i="14"/>
  <c r="BO729" i="14"/>
  <c r="BP729" i="14"/>
  <c r="BQ729" i="14"/>
  <c r="BR729" i="14"/>
  <c r="BS729" i="14"/>
  <c r="BT729" i="14"/>
  <c r="BU729" i="14"/>
  <c r="BV729" i="14"/>
  <c r="BW729" i="14"/>
  <c r="BX729" i="14"/>
  <c r="BY729" i="14"/>
  <c r="BZ729" i="14"/>
  <c r="CA729" i="14"/>
  <c r="CB729" i="14"/>
  <c r="CC729" i="14"/>
  <c r="CD729" i="14"/>
  <c r="CE729" i="14"/>
  <c r="CF729" i="14"/>
  <c r="CG729" i="14"/>
  <c r="CH729" i="14"/>
  <c r="CI729" i="14"/>
  <c r="CJ729" i="14"/>
  <c r="CK729" i="14"/>
  <c r="CL729" i="14"/>
  <c r="CM729" i="14"/>
  <c r="CN729" i="14"/>
  <c r="CO729" i="14"/>
  <c r="CP729" i="14"/>
  <c r="CQ729" i="14"/>
  <c r="CR729" i="14"/>
  <c r="BE730" i="14"/>
  <c r="BF730" i="14"/>
  <c r="BG730" i="14"/>
  <c r="BH730" i="14"/>
  <c r="BI730" i="14"/>
  <c r="BJ730" i="14"/>
  <c r="BK730" i="14"/>
  <c r="BL730" i="14"/>
  <c r="BM730" i="14"/>
  <c r="BN730" i="14"/>
  <c r="BO730" i="14"/>
  <c r="BP730" i="14"/>
  <c r="BQ730" i="14"/>
  <c r="BR730" i="14"/>
  <c r="BS730" i="14"/>
  <c r="BT730" i="14"/>
  <c r="BU730" i="14"/>
  <c r="BV730" i="14"/>
  <c r="BW730" i="14"/>
  <c r="BX730" i="14"/>
  <c r="BY730" i="14"/>
  <c r="BZ730" i="14"/>
  <c r="CA730" i="14"/>
  <c r="CB730" i="14"/>
  <c r="CC730" i="14"/>
  <c r="CD730" i="14"/>
  <c r="CE730" i="14"/>
  <c r="CF730" i="14"/>
  <c r="CG730" i="14"/>
  <c r="CH730" i="14"/>
  <c r="CI730" i="14"/>
  <c r="CJ730" i="14"/>
  <c r="CK730" i="14"/>
  <c r="CL730" i="14"/>
  <c r="CM730" i="14"/>
  <c r="CN730" i="14"/>
  <c r="CO730" i="14"/>
  <c r="CP730" i="14"/>
  <c r="CQ730" i="14"/>
  <c r="CR730" i="14"/>
  <c r="BE731" i="14"/>
  <c r="BF731" i="14"/>
  <c r="BG731" i="14"/>
  <c r="BH731" i="14"/>
  <c r="BI731" i="14"/>
  <c r="BJ731" i="14"/>
  <c r="BK731" i="14"/>
  <c r="BL731" i="14"/>
  <c r="BM731" i="14"/>
  <c r="BN731" i="14"/>
  <c r="BO731" i="14"/>
  <c r="BP731" i="14"/>
  <c r="BQ731" i="14"/>
  <c r="BR731" i="14"/>
  <c r="BS731" i="14"/>
  <c r="BT731" i="14"/>
  <c r="BU731" i="14"/>
  <c r="BV731" i="14"/>
  <c r="BW731" i="14"/>
  <c r="BX731" i="14"/>
  <c r="BY731" i="14"/>
  <c r="BZ731" i="14"/>
  <c r="CA731" i="14"/>
  <c r="CB731" i="14"/>
  <c r="CC731" i="14"/>
  <c r="CD731" i="14"/>
  <c r="CE731" i="14"/>
  <c r="CF731" i="14"/>
  <c r="CG731" i="14"/>
  <c r="CH731" i="14"/>
  <c r="CI731" i="14"/>
  <c r="CJ731" i="14"/>
  <c r="CK731" i="14"/>
  <c r="CL731" i="14"/>
  <c r="CM731" i="14"/>
  <c r="CN731" i="14"/>
  <c r="CO731" i="14"/>
  <c r="CP731" i="14"/>
  <c r="CQ731" i="14"/>
  <c r="CR731" i="14"/>
  <c r="BE732" i="14"/>
  <c r="BF732" i="14"/>
  <c r="BG732" i="14"/>
  <c r="BH732" i="14"/>
  <c r="BI732" i="14"/>
  <c r="BJ732" i="14"/>
  <c r="BK732" i="14"/>
  <c r="BL732" i="14"/>
  <c r="BM732" i="14"/>
  <c r="BN732" i="14"/>
  <c r="BO732" i="14"/>
  <c r="BP732" i="14"/>
  <c r="BQ732" i="14"/>
  <c r="BR732" i="14"/>
  <c r="BS732" i="14"/>
  <c r="BT732" i="14"/>
  <c r="BU732" i="14"/>
  <c r="BV732" i="14"/>
  <c r="BW732" i="14"/>
  <c r="BX732" i="14"/>
  <c r="BY732" i="14"/>
  <c r="BZ732" i="14"/>
  <c r="CA732" i="14"/>
  <c r="CB732" i="14"/>
  <c r="CC732" i="14"/>
  <c r="CD732" i="14"/>
  <c r="CE732" i="14"/>
  <c r="CF732" i="14"/>
  <c r="CG732" i="14"/>
  <c r="CH732" i="14"/>
  <c r="CI732" i="14"/>
  <c r="CJ732" i="14"/>
  <c r="CK732" i="14"/>
  <c r="CL732" i="14"/>
  <c r="CM732" i="14"/>
  <c r="CN732" i="14"/>
  <c r="CO732" i="14"/>
  <c r="CP732" i="14"/>
  <c r="CQ732" i="14"/>
  <c r="CR732" i="14"/>
  <c r="BE733" i="14"/>
  <c r="BF733" i="14"/>
  <c r="BG733" i="14"/>
  <c r="BH733" i="14"/>
  <c r="BI733" i="14"/>
  <c r="BJ733" i="14"/>
  <c r="BK733" i="14"/>
  <c r="BL733" i="14"/>
  <c r="BM733" i="14"/>
  <c r="BN733" i="14"/>
  <c r="BO733" i="14"/>
  <c r="BP733" i="14"/>
  <c r="BQ733" i="14"/>
  <c r="BR733" i="14"/>
  <c r="BS733" i="14"/>
  <c r="BT733" i="14"/>
  <c r="BU733" i="14"/>
  <c r="BV733" i="14"/>
  <c r="BW733" i="14"/>
  <c r="BX733" i="14"/>
  <c r="BY733" i="14"/>
  <c r="BZ733" i="14"/>
  <c r="CA733" i="14"/>
  <c r="CB733" i="14"/>
  <c r="CC733" i="14"/>
  <c r="CD733" i="14"/>
  <c r="CE733" i="14"/>
  <c r="CF733" i="14"/>
  <c r="CG733" i="14"/>
  <c r="CH733" i="14"/>
  <c r="CI733" i="14"/>
  <c r="CJ733" i="14"/>
  <c r="CK733" i="14"/>
  <c r="CL733" i="14"/>
  <c r="CM733" i="14"/>
  <c r="CN733" i="14"/>
  <c r="CO733" i="14"/>
  <c r="CP733" i="14"/>
  <c r="CQ733" i="14"/>
  <c r="CR733" i="14"/>
  <c r="BE734" i="14"/>
  <c r="BF734" i="14"/>
  <c r="BG734" i="14"/>
  <c r="BH734" i="14"/>
  <c r="BI734" i="14"/>
  <c r="BJ734" i="14"/>
  <c r="BK734" i="14"/>
  <c r="BL734" i="14"/>
  <c r="BM734" i="14"/>
  <c r="BN734" i="14"/>
  <c r="BO734" i="14"/>
  <c r="BP734" i="14"/>
  <c r="BQ734" i="14"/>
  <c r="BR734" i="14"/>
  <c r="BS734" i="14"/>
  <c r="BT734" i="14"/>
  <c r="BU734" i="14"/>
  <c r="BV734" i="14"/>
  <c r="BW734" i="14"/>
  <c r="BX734" i="14"/>
  <c r="BY734" i="14"/>
  <c r="BZ734" i="14"/>
  <c r="CA734" i="14"/>
  <c r="CB734" i="14"/>
  <c r="CC734" i="14"/>
  <c r="CD734" i="14"/>
  <c r="CE734" i="14"/>
  <c r="CF734" i="14"/>
  <c r="CG734" i="14"/>
  <c r="CH734" i="14"/>
  <c r="CI734" i="14"/>
  <c r="CJ734" i="14"/>
  <c r="CK734" i="14"/>
  <c r="CL734" i="14"/>
  <c r="CM734" i="14"/>
  <c r="CN734" i="14"/>
  <c r="CO734" i="14"/>
  <c r="CP734" i="14"/>
  <c r="CQ734" i="14"/>
  <c r="CR734" i="14"/>
  <c r="BE735" i="14"/>
  <c r="BF735" i="14"/>
  <c r="BG735" i="14"/>
  <c r="BH735" i="14"/>
  <c r="BI735" i="14"/>
  <c r="BJ735" i="14"/>
  <c r="BK735" i="14"/>
  <c r="BL735" i="14"/>
  <c r="BM735" i="14"/>
  <c r="BN735" i="14"/>
  <c r="BO735" i="14"/>
  <c r="BP735" i="14"/>
  <c r="BQ735" i="14"/>
  <c r="BR735" i="14"/>
  <c r="BS735" i="14"/>
  <c r="BT735" i="14"/>
  <c r="BU735" i="14"/>
  <c r="BV735" i="14"/>
  <c r="BW735" i="14"/>
  <c r="BX735" i="14"/>
  <c r="BY735" i="14"/>
  <c r="BZ735" i="14"/>
  <c r="CA735" i="14"/>
  <c r="CB735" i="14"/>
  <c r="CC735" i="14"/>
  <c r="CD735" i="14"/>
  <c r="CE735" i="14"/>
  <c r="CF735" i="14"/>
  <c r="CG735" i="14"/>
  <c r="CH735" i="14"/>
  <c r="CI735" i="14"/>
  <c r="CJ735" i="14"/>
  <c r="CK735" i="14"/>
  <c r="CL735" i="14"/>
  <c r="CM735" i="14"/>
  <c r="CN735" i="14"/>
  <c r="CO735" i="14"/>
  <c r="CP735" i="14"/>
  <c r="CQ735" i="14"/>
  <c r="CR735" i="14"/>
  <c r="BE736" i="14"/>
  <c r="BF736" i="14"/>
  <c r="BG736" i="14"/>
  <c r="BH736" i="14"/>
  <c r="BI736" i="14"/>
  <c r="BJ736" i="14"/>
  <c r="BK736" i="14"/>
  <c r="BL736" i="14"/>
  <c r="BM736" i="14"/>
  <c r="BN736" i="14"/>
  <c r="BO736" i="14"/>
  <c r="BP736" i="14"/>
  <c r="BQ736" i="14"/>
  <c r="BR736" i="14"/>
  <c r="BS736" i="14"/>
  <c r="BT736" i="14"/>
  <c r="BU736" i="14"/>
  <c r="BV736" i="14"/>
  <c r="BW736" i="14"/>
  <c r="BX736" i="14"/>
  <c r="BY736" i="14"/>
  <c r="BZ736" i="14"/>
  <c r="CA736" i="14"/>
  <c r="CB736" i="14"/>
  <c r="CC736" i="14"/>
  <c r="CD736" i="14"/>
  <c r="CE736" i="14"/>
  <c r="CF736" i="14"/>
  <c r="CG736" i="14"/>
  <c r="CH736" i="14"/>
  <c r="CI736" i="14"/>
  <c r="CJ736" i="14"/>
  <c r="CK736" i="14"/>
  <c r="CL736" i="14"/>
  <c r="CM736" i="14"/>
  <c r="CN736" i="14"/>
  <c r="CO736" i="14"/>
  <c r="CP736" i="14"/>
  <c r="CQ736" i="14"/>
  <c r="CR736" i="14"/>
  <c r="BE737" i="14"/>
  <c r="BF737" i="14"/>
  <c r="BG737" i="14"/>
  <c r="BH737" i="14"/>
  <c r="BI737" i="14"/>
  <c r="BJ737" i="14"/>
  <c r="BK737" i="14"/>
  <c r="BL737" i="14"/>
  <c r="BM737" i="14"/>
  <c r="BN737" i="14"/>
  <c r="BO737" i="14"/>
  <c r="BP737" i="14"/>
  <c r="BQ737" i="14"/>
  <c r="BR737" i="14"/>
  <c r="BS737" i="14"/>
  <c r="BT737" i="14"/>
  <c r="BU737" i="14"/>
  <c r="BV737" i="14"/>
  <c r="BW737" i="14"/>
  <c r="BX737" i="14"/>
  <c r="BY737" i="14"/>
  <c r="BZ737" i="14"/>
  <c r="CA737" i="14"/>
  <c r="CB737" i="14"/>
  <c r="CC737" i="14"/>
  <c r="CD737" i="14"/>
  <c r="CE737" i="14"/>
  <c r="CF737" i="14"/>
  <c r="CG737" i="14"/>
  <c r="CH737" i="14"/>
  <c r="CI737" i="14"/>
  <c r="CJ737" i="14"/>
  <c r="CK737" i="14"/>
  <c r="CL737" i="14"/>
  <c r="CM737" i="14"/>
  <c r="CN737" i="14"/>
  <c r="CO737" i="14"/>
  <c r="CP737" i="14"/>
  <c r="CQ737" i="14"/>
  <c r="CR737" i="14"/>
  <c r="BE738" i="14"/>
  <c r="BF738" i="14"/>
  <c r="BG738" i="14"/>
  <c r="BH738" i="14"/>
  <c r="BI738" i="14"/>
  <c r="BJ738" i="14"/>
  <c r="BK738" i="14"/>
  <c r="BL738" i="14"/>
  <c r="BM738" i="14"/>
  <c r="BN738" i="14"/>
  <c r="BO738" i="14"/>
  <c r="BP738" i="14"/>
  <c r="BQ738" i="14"/>
  <c r="BR738" i="14"/>
  <c r="BS738" i="14"/>
  <c r="BT738" i="14"/>
  <c r="BU738" i="14"/>
  <c r="BV738" i="14"/>
  <c r="BW738" i="14"/>
  <c r="BX738" i="14"/>
  <c r="BY738" i="14"/>
  <c r="BZ738" i="14"/>
  <c r="CA738" i="14"/>
  <c r="CB738" i="14"/>
  <c r="CC738" i="14"/>
  <c r="CD738" i="14"/>
  <c r="CE738" i="14"/>
  <c r="CF738" i="14"/>
  <c r="CG738" i="14"/>
  <c r="CH738" i="14"/>
  <c r="CI738" i="14"/>
  <c r="CJ738" i="14"/>
  <c r="CK738" i="14"/>
  <c r="CL738" i="14"/>
  <c r="CM738" i="14"/>
  <c r="CN738" i="14"/>
  <c r="CO738" i="14"/>
  <c r="CP738" i="14"/>
  <c r="CQ738" i="14"/>
  <c r="CR738" i="14"/>
  <c r="BE739" i="14"/>
  <c r="BF739" i="14"/>
  <c r="BG739" i="14"/>
  <c r="BH739" i="14"/>
  <c r="BI739" i="14"/>
  <c r="BJ739" i="14"/>
  <c r="BK739" i="14"/>
  <c r="BL739" i="14"/>
  <c r="BM739" i="14"/>
  <c r="BN739" i="14"/>
  <c r="BO739" i="14"/>
  <c r="BP739" i="14"/>
  <c r="BQ739" i="14"/>
  <c r="BR739" i="14"/>
  <c r="BS739" i="14"/>
  <c r="BT739" i="14"/>
  <c r="BU739" i="14"/>
  <c r="BV739" i="14"/>
  <c r="BW739" i="14"/>
  <c r="BX739" i="14"/>
  <c r="BY739" i="14"/>
  <c r="BZ739" i="14"/>
  <c r="CA739" i="14"/>
  <c r="CB739" i="14"/>
  <c r="CC739" i="14"/>
  <c r="CD739" i="14"/>
  <c r="CE739" i="14"/>
  <c r="CF739" i="14"/>
  <c r="CG739" i="14"/>
  <c r="CH739" i="14"/>
  <c r="CI739" i="14"/>
  <c r="CJ739" i="14"/>
  <c r="CK739" i="14"/>
  <c r="CL739" i="14"/>
  <c r="CM739" i="14"/>
  <c r="CN739" i="14"/>
  <c r="CO739" i="14"/>
  <c r="CP739" i="14"/>
  <c r="CQ739" i="14"/>
  <c r="CR739" i="14"/>
  <c r="BE740" i="14"/>
  <c r="BF740" i="14"/>
  <c r="BG740" i="14"/>
  <c r="BH740" i="14"/>
  <c r="BI740" i="14"/>
  <c r="BJ740" i="14"/>
  <c r="BK740" i="14"/>
  <c r="BL740" i="14"/>
  <c r="BM740" i="14"/>
  <c r="BN740" i="14"/>
  <c r="BO740" i="14"/>
  <c r="BP740" i="14"/>
  <c r="BQ740" i="14"/>
  <c r="BR740" i="14"/>
  <c r="BS740" i="14"/>
  <c r="BT740" i="14"/>
  <c r="BU740" i="14"/>
  <c r="BV740" i="14"/>
  <c r="BW740" i="14"/>
  <c r="BX740" i="14"/>
  <c r="BY740" i="14"/>
  <c r="BZ740" i="14"/>
  <c r="CA740" i="14"/>
  <c r="CB740" i="14"/>
  <c r="CC740" i="14"/>
  <c r="CD740" i="14"/>
  <c r="CE740" i="14"/>
  <c r="CF740" i="14"/>
  <c r="CG740" i="14"/>
  <c r="CH740" i="14"/>
  <c r="CI740" i="14"/>
  <c r="CJ740" i="14"/>
  <c r="CK740" i="14"/>
  <c r="CL740" i="14"/>
  <c r="CM740" i="14"/>
  <c r="CN740" i="14"/>
  <c r="CO740" i="14"/>
  <c r="CP740" i="14"/>
  <c r="CQ740" i="14"/>
  <c r="CR740" i="14"/>
  <c r="BE741" i="14"/>
  <c r="BF741" i="14"/>
  <c r="BG741" i="14"/>
  <c r="BH741" i="14"/>
  <c r="BI741" i="14"/>
  <c r="BJ741" i="14"/>
  <c r="BK741" i="14"/>
  <c r="BL741" i="14"/>
  <c r="BM741" i="14"/>
  <c r="BN741" i="14"/>
  <c r="BO741" i="14"/>
  <c r="BP741" i="14"/>
  <c r="BQ741" i="14"/>
  <c r="BR741" i="14"/>
  <c r="BS741" i="14"/>
  <c r="BT741" i="14"/>
  <c r="BU741" i="14"/>
  <c r="BV741" i="14"/>
  <c r="BW741" i="14"/>
  <c r="BX741" i="14"/>
  <c r="BY741" i="14"/>
  <c r="BZ741" i="14"/>
  <c r="CA741" i="14"/>
  <c r="CB741" i="14"/>
  <c r="CC741" i="14"/>
  <c r="CD741" i="14"/>
  <c r="CE741" i="14"/>
  <c r="CF741" i="14"/>
  <c r="CG741" i="14"/>
  <c r="CH741" i="14"/>
  <c r="CI741" i="14"/>
  <c r="CJ741" i="14"/>
  <c r="CK741" i="14"/>
  <c r="CL741" i="14"/>
  <c r="CM741" i="14"/>
  <c r="CN741" i="14"/>
  <c r="CO741" i="14"/>
  <c r="CP741" i="14"/>
  <c r="CQ741" i="14"/>
  <c r="CR741" i="14"/>
  <c r="BE742" i="14"/>
  <c r="BF742" i="14"/>
  <c r="BG742" i="14"/>
  <c r="BH742" i="14"/>
  <c r="BI742" i="14"/>
  <c r="BJ742" i="14"/>
  <c r="BK742" i="14"/>
  <c r="BL742" i="14"/>
  <c r="BM742" i="14"/>
  <c r="BN742" i="14"/>
  <c r="BO742" i="14"/>
  <c r="BP742" i="14"/>
  <c r="BQ742" i="14"/>
  <c r="BR742" i="14"/>
  <c r="BS742" i="14"/>
  <c r="BT742" i="14"/>
  <c r="BU742" i="14"/>
  <c r="BV742" i="14"/>
  <c r="BW742" i="14"/>
  <c r="BX742" i="14"/>
  <c r="BY742" i="14"/>
  <c r="BZ742" i="14"/>
  <c r="CA742" i="14"/>
  <c r="CB742" i="14"/>
  <c r="CC742" i="14"/>
  <c r="CD742" i="14"/>
  <c r="CE742" i="14"/>
  <c r="CF742" i="14"/>
  <c r="CG742" i="14"/>
  <c r="CH742" i="14"/>
  <c r="CI742" i="14"/>
  <c r="CJ742" i="14"/>
  <c r="CK742" i="14"/>
  <c r="CL742" i="14"/>
  <c r="CM742" i="14"/>
  <c r="CN742" i="14"/>
  <c r="CO742" i="14"/>
  <c r="CP742" i="14"/>
  <c r="CQ742" i="14"/>
  <c r="CR742" i="14"/>
  <c r="BE743" i="14"/>
  <c r="BF743" i="14"/>
  <c r="BG743" i="14"/>
  <c r="BH743" i="14"/>
  <c r="BI743" i="14"/>
  <c r="BJ743" i="14"/>
  <c r="BK743" i="14"/>
  <c r="BL743" i="14"/>
  <c r="BM743" i="14"/>
  <c r="BN743" i="14"/>
  <c r="BO743" i="14"/>
  <c r="BP743" i="14"/>
  <c r="BQ743" i="14"/>
  <c r="BR743" i="14"/>
  <c r="BS743" i="14"/>
  <c r="BT743" i="14"/>
  <c r="BU743" i="14"/>
  <c r="BV743" i="14"/>
  <c r="BW743" i="14"/>
  <c r="BX743" i="14"/>
  <c r="BY743" i="14"/>
  <c r="BZ743" i="14"/>
  <c r="CA743" i="14"/>
  <c r="CB743" i="14"/>
  <c r="CC743" i="14"/>
  <c r="CD743" i="14"/>
  <c r="CE743" i="14"/>
  <c r="CF743" i="14"/>
  <c r="CG743" i="14"/>
  <c r="CH743" i="14"/>
  <c r="CI743" i="14"/>
  <c r="CJ743" i="14"/>
  <c r="CK743" i="14"/>
  <c r="CL743" i="14"/>
  <c r="CM743" i="14"/>
  <c r="CN743" i="14"/>
  <c r="CO743" i="14"/>
  <c r="CP743" i="14"/>
  <c r="CQ743" i="14"/>
  <c r="CR743" i="14"/>
  <c r="BE744" i="14"/>
  <c r="BF744" i="14"/>
  <c r="BG744" i="14"/>
  <c r="BH744" i="14"/>
  <c r="BI744" i="14"/>
  <c r="BJ744" i="14"/>
  <c r="BK744" i="14"/>
  <c r="BL744" i="14"/>
  <c r="BM744" i="14"/>
  <c r="BN744" i="14"/>
  <c r="BO744" i="14"/>
  <c r="BP744" i="14"/>
  <c r="BQ744" i="14"/>
  <c r="BR744" i="14"/>
  <c r="BS744" i="14"/>
  <c r="BT744" i="14"/>
  <c r="BU744" i="14"/>
  <c r="BV744" i="14"/>
  <c r="BW744" i="14"/>
  <c r="BX744" i="14"/>
  <c r="BY744" i="14"/>
  <c r="BZ744" i="14"/>
  <c r="CA744" i="14"/>
  <c r="CB744" i="14"/>
  <c r="CC744" i="14"/>
  <c r="CD744" i="14"/>
  <c r="CE744" i="14"/>
  <c r="CF744" i="14"/>
  <c r="CG744" i="14"/>
  <c r="CH744" i="14"/>
  <c r="CI744" i="14"/>
  <c r="CJ744" i="14"/>
  <c r="CK744" i="14"/>
  <c r="CL744" i="14"/>
  <c r="CM744" i="14"/>
  <c r="CN744" i="14"/>
  <c r="CO744" i="14"/>
  <c r="CP744" i="14"/>
  <c r="CQ744" i="14"/>
  <c r="CR744" i="14"/>
  <c r="BE745" i="14"/>
  <c r="BF745" i="14"/>
  <c r="BG745" i="14"/>
  <c r="BH745" i="14"/>
  <c r="BI745" i="14"/>
  <c r="BJ745" i="14"/>
  <c r="BK745" i="14"/>
  <c r="BL745" i="14"/>
  <c r="BM745" i="14"/>
  <c r="BN745" i="14"/>
  <c r="BO745" i="14"/>
  <c r="BP745" i="14"/>
  <c r="BQ745" i="14"/>
  <c r="BR745" i="14"/>
  <c r="BS745" i="14"/>
  <c r="BT745" i="14"/>
  <c r="BU745" i="14"/>
  <c r="BV745" i="14"/>
  <c r="BW745" i="14"/>
  <c r="BX745" i="14"/>
  <c r="BY745" i="14"/>
  <c r="BZ745" i="14"/>
  <c r="CA745" i="14"/>
  <c r="CB745" i="14"/>
  <c r="CC745" i="14"/>
  <c r="CD745" i="14"/>
  <c r="CE745" i="14"/>
  <c r="CF745" i="14"/>
  <c r="CG745" i="14"/>
  <c r="CH745" i="14"/>
  <c r="CI745" i="14"/>
  <c r="CJ745" i="14"/>
  <c r="CK745" i="14"/>
  <c r="CL745" i="14"/>
  <c r="CM745" i="14"/>
  <c r="CN745" i="14"/>
  <c r="CO745" i="14"/>
  <c r="CP745" i="14"/>
  <c r="CQ745" i="14"/>
  <c r="CR745" i="14"/>
  <c r="BE746" i="14"/>
  <c r="BF746" i="14"/>
  <c r="BG746" i="14"/>
  <c r="BH746" i="14"/>
  <c r="BI746" i="14"/>
  <c r="BJ746" i="14"/>
  <c r="BK746" i="14"/>
  <c r="BL746" i="14"/>
  <c r="BM746" i="14"/>
  <c r="BN746" i="14"/>
  <c r="BO746" i="14"/>
  <c r="BP746" i="14"/>
  <c r="BQ746" i="14"/>
  <c r="BR746" i="14"/>
  <c r="BS746" i="14"/>
  <c r="BT746" i="14"/>
  <c r="BU746" i="14"/>
  <c r="BV746" i="14"/>
  <c r="BW746" i="14"/>
  <c r="BX746" i="14"/>
  <c r="BY746" i="14"/>
  <c r="BZ746" i="14"/>
  <c r="CA746" i="14"/>
  <c r="CB746" i="14"/>
  <c r="CC746" i="14"/>
  <c r="CD746" i="14"/>
  <c r="CE746" i="14"/>
  <c r="CF746" i="14"/>
  <c r="CG746" i="14"/>
  <c r="CH746" i="14"/>
  <c r="CI746" i="14"/>
  <c r="CJ746" i="14"/>
  <c r="CK746" i="14"/>
  <c r="CL746" i="14"/>
  <c r="CM746" i="14"/>
  <c r="CN746" i="14"/>
  <c r="CO746" i="14"/>
  <c r="CP746" i="14"/>
  <c r="CQ746" i="14"/>
  <c r="CR746" i="14"/>
  <c r="BE747" i="14"/>
  <c r="BF747" i="14"/>
  <c r="BG747" i="14"/>
  <c r="BH747" i="14"/>
  <c r="BI747" i="14"/>
  <c r="BJ747" i="14"/>
  <c r="BK747" i="14"/>
  <c r="BL747" i="14"/>
  <c r="BM747" i="14"/>
  <c r="BN747" i="14"/>
  <c r="BO747" i="14"/>
  <c r="BP747" i="14"/>
  <c r="BQ747" i="14"/>
  <c r="BR747" i="14"/>
  <c r="BS747" i="14"/>
  <c r="BT747" i="14"/>
  <c r="BU747" i="14"/>
  <c r="BV747" i="14"/>
  <c r="BW747" i="14"/>
  <c r="BX747" i="14"/>
  <c r="BY747" i="14"/>
  <c r="BZ747" i="14"/>
  <c r="CA747" i="14"/>
  <c r="CB747" i="14"/>
  <c r="CC747" i="14"/>
  <c r="CD747" i="14"/>
  <c r="CE747" i="14"/>
  <c r="CF747" i="14"/>
  <c r="CG747" i="14"/>
  <c r="CH747" i="14"/>
  <c r="CI747" i="14"/>
  <c r="CJ747" i="14"/>
  <c r="CK747" i="14"/>
  <c r="CL747" i="14"/>
  <c r="CM747" i="14"/>
  <c r="CN747" i="14"/>
  <c r="CO747" i="14"/>
  <c r="CP747" i="14"/>
  <c r="CQ747" i="14"/>
  <c r="CR747" i="14"/>
  <c r="BE748" i="14"/>
  <c r="BF748" i="14"/>
  <c r="BG748" i="14"/>
  <c r="BH748" i="14"/>
  <c r="BI748" i="14"/>
  <c r="BJ748" i="14"/>
  <c r="BK748" i="14"/>
  <c r="BL748" i="14"/>
  <c r="BM748" i="14"/>
  <c r="BN748" i="14"/>
  <c r="BO748" i="14"/>
  <c r="BP748" i="14"/>
  <c r="BQ748" i="14"/>
  <c r="BR748" i="14"/>
  <c r="BS748" i="14"/>
  <c r="BT748" i="14"/>
  <c r="BU748" i="14"/>
  <c r="BV748" i="14"/>
  <c r="BW748" i="14"/>
  <c r="BX748" i="14"/>
  <c r="BY748" i="14"/>
  <c r="BZ748" i="14"/>
  <c r="CA748" i="14"/>
  <c r="CB748" i="14"/>
  <c r="CC748" i="14"/>
  <c r="CD748" i="14"/>
  <c r="CE748" i="14"/>
  <c r="CF748" i="14"/>
  <c r="CG748" i="14"/>
  <c r="CH748" i="14"/>
  <c r="CI748" i="14"/>
  <c r="CJ748" i="14"/>
  <c r="CK748" i="14"/>
  <c r="CL748" i="14"/>
  <c r="CM748" i="14"/>
  <c r="CN748" i="14"/>
  <c r="CO748" i="14"/>
  <c r="CP748" i="14"/>
  <c r="CQ748" i="14"/>
  <c r="CR748" i="14"/>
  <c r="BE749" i="14"/>
  <c r="BF749" i="14"/>
  <c r="BG749" i="14"/>
  <c r="BH749" i="14"/>
  <c r="BI749" i="14"/>
  <c r="BJ749" i="14"/>
  <c r="BK749" i="14"/>
  <c r="BL749" i="14"/>
  <c r="BM749" i="14"/>
  <c r="BN749" i="14"/>
  <c r="BO749" i="14"/>
  <c r="BP749" i="14"/>
  <c r="BQ749" i="14"/>
  <c r="BR749" i="14"/>
  <c r="BS749" i="14"/>
  <c r="BT749" i="14"/>
  <c r="BU749" i="14"/>
  <c r="BV749" i="14"/>
  <c r="BW749" i="14"/>
  <c r="BX749" i="14"/>
  <c r="BY749" i="14"/>
  <c r="BZ749" i="14"/>
  <c r="CA749" i="14"/>
  <c r="CB749" i="14"/>
  <c r="CC749" i="14"/>
  <c r="CD749" i="14"/>
  <c r="CE749" i="14"/>
  <c r="CF749" i="14"/>
  <c r="CG749" i="14"/>
  <c r="CH749" i="14"/>
  <c r="CI749" i="14"/>
  <c r="CJ749" i="14"/>
  <c r="CK749" i="14"/>
  <c r="CL749" i="14"/>
  <c r="CM749" i="14"/>
  <c r="CN749" i="14"/>
  <c r="CO749" i="14"/>
  <c r="CP749" i="14"/>
  <c r="CQ749" i="14"/>
  <c r="CR749" i="14"/>
  <c r="BE750" i="14"/>
  <c r="BF750" i="14"/>
  <c r="BG750" i="14"/>
  <c r="BH750" i="14"/>
  <c r="BI750" i="14"/>
  <c r="BJ750" i="14"/>
  <c r="BK750" i="14"/>
  <c r="BL750" i="14"/>
  <c r="BM750" i="14"/>
  <c r="BN750" i="14"/>
  <c r="BO750" i="14"/>
  <c r="BP750" i="14"/>
  <c r="BQ750" i="14"/>
  <c r="BR750" i="14"/>
  <c r="BS750" i="14"/>
  <c r="BT750" i="14"/>
  <c r="BU750" i="14"/>
  <c r="BV750" i="14"/>
  <c r="BW750" i="14"/>
  <c r="BX750" i="14"/>
  <c r="BY750" i="14"/>
  <c r="BZ750" i="14"/>
  <c r="CA750" i="14"/>
  <c r="CB750" i="14"/>
  <c r="CC750" i="14"/>
  <c r="CD750" i="14"/>
  <c r="CE750" i="14"/>
  <c r="CF750" i="14"/>
  <c r="CG750" i="14"/>
  <c r="CH750" i="14"/>
  <c r="CI750" i="14"/>
  <c r="CJ750" i="14"/>
  <c r="CK750" i="14"/>
  <c r="CL750" i="14"/>
  <c r="CM750" i="14"/>
  <c r="CN750" i="14"/>
  <c r="CO750" i="14"/>
  <c r="CP750" i="14"/>
  <c r="CQ750" i="14"/>
  <c r="CR750" i="14"/>
  <c r="BE751" i="14"/>
  <c r="BF751" i="14"/>
  <c r="BG751" i="14"/>
  <c r="BH751" i="14"/>
  <c r="BI751" i="14"/>
  <c r="BJ751" i="14"/>
  <c r="BK751" i="14"/>
  <c r="BL751" i="14"/>
  <c r="BM751" i="14"/>
  <c r="BN751" i="14"/>
  <c r="BO751" i="14"/>
  <c r="BP751" i="14"/>
  <c r="BQ751" i="14"/>
  <c r="BR751" i="14"/>
  <c r="BS751" i="14"/>
  <c r="BT751" i="14"/>
  <c r="BU751" i="14"/>
  <c r="BV751" i="14"/>
  <c r="BW751" i="14"/>
  <c r="BX751" i="14"/>
  <c r="BY751" i="14"/>
  <c r="BZ751" i="14"/>
  <c r="CA751" i="14"/>
  <c r="CB751" i="14"/>
  <c r="CC751" i="14"/>
  <c r="CD751" i="14"/>
  <c r="CE751" i="14"/>
  <c r="CF751" i="14"/>
  <c r="CG751" i="14"/>
  <c r="CH751" i="14"/>
  <c r="CI751" i="14"/>
  <c r="CJ751" i="14"/>
  <c r="CK751" i="14"/>
  <c r="CL751" i="14"/>
  <c r="CM751" i="14"/>
  <c r="CN751" i="14"/>
  <c r="CO751" i="14"/>
  <c r="CP751" i="14"/>
  <c r="CQ751" i="14"/>
  <c r="CR751" i="14"/>
  <c r="BE752" i="14"/>
  <c r="BF752" i="14"/>
  <c r="BG752" i="14"/>
  <c r="BH752" i="14"/>
  <c r="BI752" i="14"/>
  <c r="BJ752" i="14"/>
  <c r="BK752" i="14"/>
  <c r="BL752" i="14"/>
  <c r="BM752" i="14"/>
  <c r="BN752" i="14"/>
  <c r="BO752" i="14"/>
  <c r="BP752" i="14"/>
  <c r="BQ752" i="14"/>
  <c r="BR752" i="14"/>
  <c r="BS752" i="14"/>
  <c r="BT752" i="14"/>
  <c r="BU752" i="14"/>
  <c r="BV752" i="14"/>
  <c r="BW752" i="14"/>
  <c r="BX752" i="14"/>
  <c r="BY752" i="14"/>
  <c r="BZ752" i="14"/>
  <c r="CA752" i="14"/>
  <c r="CB752" i="14"/>
  <c r="CC752" i="14"/>
  <c r="CD752" i="14"/>
  <c r="CE752" i="14"/>
  <c r="CF752" i="14"/>
  <c r="CG752" i="14"/>
  <c r="CH752" i="14"/>
  <c r="CI752" i="14"/>
  <c r="CJ752" i="14"/>
  <c r="CK752" i="14"/>
  <c r="CL752" i="14"/>
  <c r="CM752" i="14"/>
  <c r="CN752" i="14"/>
  <c r="CO752" i="14"/>
  <c r="CP752" i="14"/>
  <c r="CQ752" i="14"/>
  <c r="CR752" i="14"/>
  <c r="BE753" i="14"/>
  <c r="BF753" i="14"/>
  <c r="BG753" i="14"/>
  <c r="BH753" i="14"/>
  <c r="BI753" i="14"/>
  <c r="BJ753" i="14"/>
  <c r="BK753" i="14"/>
  <c r="BL753" i="14"/>
  <c r="BM753" i="14"/>
  <c r="BN753" i="14"/>
  <c r="BO753" i="14"/>
  <c r="BP753" i="14"/>
  <c r="BQ753" i="14"/>
  <c r="BR753" i="14"/>
  <c r="BS753" i="14"/>
  <c r="BT753" i="14"/>
  <c r="BU753" i="14"/>
  <c r="BV753" i="14"/>
  <c r="BW753" i="14"/>
  <c r="BX753" i="14"/>
  <c r="BY753" i="14"/>
  <c r="BZ753" i="14"/>
  <c r="CA753" i="14"/>
  <c r="CB753" i="14"/>
  <c r="CC753" i="14"/>
  <c r="CD753" i="14"/>
  <c r="CE753" i="14"/>
  <c r="CF753" i="14"/>
  <c r="CG753" i="14"/>
  <c r="CH753" i="14"/>
  <c r="CI753" i="14"/>
  <c r="CJ753" i="14"/>
  <c r="CK753" i="14"/>
  <c r="CL753" i="14"/>
  <c r="CM753" i="14"/>
  <c r="CN753" i="14"/>
  <c r="CO753" i="14"/>
  <c r="CP753" i="14"/>
  <c r="CQ753" i="14"/>
  <c r="CR753" i="14"/>
  <c r="BE754" i="14"/>
  <c r="BF754" i="14"/>
  <c r="BG754" i="14"/>
  <c r="BH754" i="14"/>
  <c r="BI754" i="14"/>
  <c r="BJ754" i="14"/>
  <c r="BK754" i="14"/>
  <c r="BL754" i="14"/>
  <c r="BM754" i="14"/>
  <c r="BN754" i="14"/>
  <c r="BO754" i="14"/>
  <c r="BP754" i="14"/>
  <c r="BQ754" i="14"/>
  <c r="BR754" i="14"/>
  <c r="BS754" i="14"/>
  <c r="BT754" i="14"/>
  <c r="BU754" i="14"/>
  <c r="BV754" i="14"/>
  <c r="BW754" i="14"/>
  <c r="BX754" i="14"/>
  <c r="BY754" i="14"/>
  <c r="BZ754" i="14"/>
  <c r="CA754" i="14"/>
  <c r="CB754" i="14"/>
  <c r="CC754" i="14"/>
  <c r="CD754" i="14"/>
  <c r="CE754" i="14"/>
  <c r="CF754" i="14"/>
  <c r="CG754" i="14"/>
  <c r="CH754" i="14"/>
  <c r="CI754" i="14"/>
  <c r="CJ754" i="14"/>
  <c r="CK754" i="14"/>
  <c r="CL754" i="14"/>
  <c r="CM754" i="14"/>
  <c r="CN754" i="14"/>
  <c r="CO754" i="14"/>
  <c r="CP754" i="14"/>
  <c r="CQ754" i="14"/>
  <c r="CR754" i="14"/>
  <c r="BE755" i="14"/>
  <c r="BF755" i="14"/>
  <c r="BG755" i="14"/>
  <c r="BH755" i="14"/>
  <c r="BI755" i="14"/>
  <c r="BJ755" i="14"/>
  <c r="BK755" i="14"/>
  <c r="BL755" i="14"/>
  <c r="BM755" i="14"/>
  <c r="BN755" i="14"/>
  <c r="BO755" i="14"/>
  <c r="BP755" i="14"/>
  <c r="BQ755" i="14"/>
  <c r="BR755" i="14"/>
  <c r="BS755" i="14"/>
  <c r="BT755" i="14"/>
  <c r="BU755" i="14"/>
  <c r="BV755" i="14"/>
  <c r="BW755" i="14"/>
  <c r="BX755" i="14"/>
  <c r="BY755" i="14"/>
  <c r="BZ755" i="14"/>
  <c r="CA755" i="14"/>
  <c r="CB755" i="14"/>
  <c r="CC755" i="14"/>
  <c r="CD755" i="14"/>
  <c r="CE755" i="14"/>
  <c r="CF755" i="14"/>
  <c r="CG755" i="14"/>
  <c r="CH755" i="14"/>
  <c r="CI755" i="14"/>
  <c r="CJ755" i="14"/>
  <c r="CK755" i="14"/>
  <c r="CL755" i="14"/>
  <c r="CM755" i="14"/>
  <c r="CN755" i="14"/>
  <c r="CO755" i="14"/>
  <c r="CP755" i="14"/>
  <c r="CQ755" i="14"/>
  <c r="CR755" i="14"/>
  <c r="BE756" i="14"/>
  <c r="BF756" i="14"/>
  <c r="BG756" i="14"/>
  <c r="BH756" i="14"/>
  <c r="BI756" i="14"/>
  <c r="BJ756" i="14"/>
  <c r="BK756" i="14"/>
  <c r="BL756" i="14"/>
  <c r="BM756" i="14"/>
  <c r="BN756" i="14"/>
  <c r="BO756" i="14"/>
  <c r="BP756" i="14"/>
  <c r="BQ756" i="14"/>
  <c r="BR756" i="14"/>
  <c r="BS756" i="14"/>
  <c r="BT756" i="14"/>
  <c r="BU756" i="14"/>
  <c r="BV756" i="14"/>
  <c r="BW756" i="14"/>
  <c r="BX756" i="14"/>
  <c r="BY756" i="14"/>
  <c r="BZ756" i="14"/>
  <c r="CA756" i="14"/>
  <c r="CB756" i="14"/>
  <c r="CC756" i="14"/>
  <c r="CD756" i="14"/>
  <c r="CE756" i="14"/>
  <c r="CF756" i="14"/>
  <c r="CG756" i="14"/>
  <c r="CH756" i="14"/>
  <c r="CI756" i="14"/>
  <c r="CJ756" i="14"/>
  <c r="CK756" i="14"/>
  <c r="CL756" i="14"/>
  <c r="CM756" i="14"/>
  <c r="CN756" i="14"/>
  <c r="CO756" i="14"/>
  <c r="CP756" i="14"/>
  <c r="CQ756" i="14"/>
  <c r="CR756" i="14"/>
  <c r="BE757" i="14"/>
  <c r="BF757" i="14"/>
  <c r="BG757" i="14"/>
  <c r="BH757" i="14"/>
  <c r="BI757" i="14"/>
  <c r="BJ757" i="14"/>
  <c r="BK757" i="14"/>
  <c r="BL757" i="14"/>
  <c r="BM757" i="14"/>
  <c r="BN757" i="14"/>
  <c r="BO757" i="14"/>
  <c r="BP757" i="14"/>
  <c r="BQ757" i="14"/>
  <c r="BR757" i="14"/>
  <c r="BS757" i="14"/>
  <c r="BT757" i="14"/>
  <c r="BU757" i="14"/>
  <c r="BV757" i="14"/>
  <c r="BW757" i="14"/>
  <c r="BX757" i="14"/>
  <c r="BY757" i="14"/>
  <c r="BZ757" i="14"/>
  <c r="CA757" i="14"/>
  <c r="CB757" i="14"/>
  <c r="CC757" i="14"/>
  <c r="CD757" i="14"/>
  <c r="CE757" i="14"/>
  <c r="CF757" i="14"/>
  <c r="CG757" i="14"/>
  <c r="CH757" i="14"/>
  <c r="CI757" i="14"/>
  <c r="CJ757" i="14"/>
  <c r="CK757" i="14"/>
  <c r="CL757" i="14"/>
  <c r="CM757" i="14"/>
  <c r="CN757" i="14"/>
  <c r="CO757" i="14"/>
  <c r="CP757" i="14"/>
  <c r="CQ757" i="14"/>
  <c r="CR757" i="14"/>
  <c r="BE758" i="14"/>
  <c r="BF758" i="14"/>
  <c r="BG758" i="14"/>
  <c r="BH758" i="14"/>
  <c r="BI758" i="14"/>
  <c r="BJ758" i="14"/>
  <c r="BK758" i="14"/>
  <c r="BL758" i="14"/>
  <c r="BM758" i="14"/>
  <c r="BN758" i="14"/>
  <c r="BO758" i="14"/>
  <c r="BP758" i="14"/>
  <c r="BQ758" i="14"/>
  <c r="BR758" i="14"/>
  <c r="BS758" i="14"/>
  <c r="BT758" i="14"/>
  <c r="BU758" i="14"/>
  <c r="BV758" i="14"/>
  <c r="BW758" i="14"/>
  <c r="BX758" i="14"/>
  <c r="BY758" i="14"/>
  <c r="BZ758" i="14"/>
  <c r="CA758" i="14"/>
  <c r="CB758" i="14"/>
  <c r="CC758" i="14"/>
  <c r="CD758" i="14"/>
  <c r="CE758" i="14"/>
  <c r="CF758" i="14"/>
  <c r="CG758" i="14"/>
  <c r="CH758" i="14"/>
  <c r="CI758" i="14"/>
  <c r="CJ758" i="14"/>
  <c r="CK758" i="14"/>
  <c r="CL758" i="14"/>
  <c r="CM758" i="14"/>
  <c r="CN758" i="14"/>
  <c r="CO758" i="14"/>
  <c r="CP758" i="14"/>
  <c r="CQ758" i="14"/>
  <c r="CR758" i="14"/>
  <c r="BE759" i="14"/>
  <c r="BF759" i="14"/>
  <c r="BG759" i="14"/>
  <c r="BH759" i="14"/>
  <c r="BI759" i="14"/>
  <c r="BJ759" i="14"/>
  <c r="BK759" i="14"/>
  <c r="BL759" i="14"/>
  <c r="BM759" i="14"/>
  <c r="BN759" i="14"/>
  <c r="BO759" i="14"/>
  <c r="BP759" i="14"/>
  <c r="BQ759" i="14"/>
  <c r="BR759" i="14"/>
  <c r="BS759" i="14"/>
  <c r="BT759" i="14"/>
  <c r="BU759" i="14"/>
  <c r="BV759" i="14"/>
  <c r="BW759" i="14"/>
  <c r="BX759" i="14"/>
  <c r="BY759" i="14"/>
  <c r="BZ759" i="14"/>
  <c r="CA759" i="14"/>
  <c r="CB759" i="14"/>
  <c r="CC759" i="14"/>
  <c r="CD759" i="14"/>
  <c r="CE759" i="14"/>
  <c r="CF759" i="14"/>
  <c r="CG759" i="14"/>
  <c r="CH759" i="14"/>
  <c r="CI759" i="14"/>
  <c r="CJ759" i="14"/>
  <c r="CK759" i="14"/>
  <c r="CL759" i="14"/>
  <c r="CM759" i="14"/>
  <c r="CN759" i="14"/>
  <c r="CO759" i="14"/>
  <c r="CP759" i="14"/>
  <c r="CQ759" i="14"/>
  <c r="CR759" i="14"/>
  <c r="BE760" i="14"/>
  <c r="BF760" i="14"/>
  <c r="BG760" i="14"/>
  <c r="BH760" i="14"/>
  <c r="BI760" i="14"/>
  <c r="BJ760" i="14"/>
  <c r="BK760" i="14"/>
  <c r="BL760" i="14"/>
  <c r="BM760" i="14"/>
  <c r="BN760" i="14"/>
  <c r="BO760" i="14"/>
  <c r="BP760" i="14"/>
  <c r="BQ760" i="14"/>
  <c r="BR760" i="14"/>
  <c r="BS760" i="14"/>
  <c r="BT760" i="14"/>
  <c r="BU760" i="14"/>
  <c r="BV760" i="14"/>
  <c r="BW760" i="14"/>
  <c r="BX760" i="14"/>
  <c r="BY760" i="14"/>
  <c r="BZ760" i="14"/>
  <c r="CA760" i="14"/>
  <c r="CB760" i="14"/>
  <c r="CC760" i="14"/>
  <c r="CD760" i="14"/>
  <c r="CE760" i="14"/>
  <c r="CF760" i="14"/>
  <c r="CG760" i="14"/>
  <c r="CH760" i="14"/>
  <c r="CI760" i="14"/>
  <c r="CJ760" i="14"/>
  <c r="CK760" i="14"/>
  <c r="CL760" i="14"/>
  <c r="CM760" i="14"/>
  <c r="CN760" i="14"/>
  <c r="CO760" i="14"/>
  <c r="CP760" i="14"/>
  <c r="CQ760" i="14"/>
  <c r="CR760" i="14"/>
  <c r="BE761" i="14"/>
  <c r="BF761" i="14"/>
  <c r="BG761" i="14"/>
  <c r="BH761" i="14"/>
  <c r="BI761" i="14"/>
  <c r="BJ761" i="14"/>
  <c r="BK761" i="14"/>
  <c r="BL761" i="14"/>
  <c r="BM761" i="14"/>
  <c r="BN761" i="14"/>
  <c r="BO761" i="14"/>
  <c r="BP761" i="14"/>
  <c r="BQ761" i="14"/>
  <c r="BR761" i="14"/>
  <c r="BS761" i="14"/>
  <c r="BT761" i="14"/>
  <c r="BU761" i="14"/>
  <c r="BV761" i="14"/>
  <c r="BW761" i="14"/>
  <c r="BX761" i="14"/>
  <c r="BY761" i="14"/>
  <c r="BZ761" i="14"/>
  <c r="CA761" i="14"/>
  <c r="CB761" i="14"/>
  <c r="CC761" i="14"/>
  <c r="CD761" i="14"/>
  <c r="CE761" i="14"/>
  <c r="CF761" i="14"/>
  <c r="CG761" i="14"/>
  <c r="CH761" i="14"/>
  <c r="CI761" i="14"/>
  <c r="CJ761" i="14"/>
  <c r="CK761" i="14"/>
  <c r="CL761" i="14"/>
  <c r="CM761" i="14"/>
  <c r="CN761" i="14"/>
  <c r="CO761" i="14"/>
  <c r="CP761" i="14"/>
  <c r="CQ761" i="14"/>
  <c r="CR761" i="14"/>
  <c r="BE762" i="14"/>
  <c r="BF762" i="14"/>
  <c r="BG762" i="14"/>
  <c r="BH762" i="14"/>
  <c r="BI762" i="14"/>
  <c r="BJ762" i="14"/>
  <c r="BK762" i="14"/>
  <c r="BL762" i="14"/>
  <c r="BM762" i="14"/>
  <c r="BN762" i="14"/>
  <c r="BO762" i="14"/>
  <c r="BP762" i="14"/>
  <c r="BQ762" i="14"/>
  <c r="BR762" i="14"/>
  <c r="BS762" i="14"/>
  <c r="BT762" i="14"/>
  <c r="BU762" i="14"/>
  <c r="BV762" i="14"/>
  <c r="BW762" i="14"/>
  <c r="BX762" i="14"/>
  <c r="BY762" i="14"/>
  <c r="BZ762" i="14"/>
  <c r="CA762" i="14"/>
  <c r="CB762" i="14"/>
  <c r="CC762" i="14"/>
  <c r="CD762" i="14"/>
  <c r="CE762" i="14"/>
  <c r="CF762" i="14"/>
  <c r="CG762" i="14"/>
  <c r="CH762" i="14"/>
  <c r="CI762" i="14"/>
  <c r="CJ762" i="14"/>
  <c r="CK762" i="14"/>
  <c r="CL762" i="14"/>
  <c r="CM762" i="14"/>
  <c r="CN762" i="14"/>
  <c r="CO762" i="14"/>
  <c r="CP762" i="14"/>
  <c r="CQ762" i="14"/>
  <c r="CR762" i="14"/>
  <c r="BE763" i="14"/>
  <c r="BF763" i="14"/>
  <c r="BG763" i="14"/>
  <c r="BH763" i="14"/>
  <c r="BI763" i="14"/>
  <c r="BJ763" i="14"/>
  <c r="BK763" i="14"/>
  <c r="BL763" i="14"/>
  <c r="BM763" i="14"/>
  <c r="BN763" i="14"/>
  <c r="BO763" i="14"/>
  <c r="BP763" i="14"/>
  <c r="BQ763" i="14"/>
  <c r="BR763" i="14"/>
  <c r="BS763" i="14"/>
  <c r="BT763" i="14"/>
  <c r="BU763" i="14"/>
  <c r="BV763" i="14"/>
  <c r="BW763" i="14"/>
  <c r="BX763" i="14"/>
  <c r="BY763" i="14"/>
  <c r="BZ763" i="14"/>
  <c r="CA763" i="14"/>
  <c r="CB763" i="14"/>
  <c r="CC763" i="14"/>
  <c r="CD763" i="14"/>
  <c r="CE763" i="14"/>
  <c r="CF763" i="14"/>
  <c r="CG763" i="14"/>
  <c r="CH763" i="14"/>
  <c r="CI763" i="14"/>
  <c r="CJ763" i="14"/>
  <c r="CK763" i="14"/>
  <c r="CL763" i="14"/>
  <c r="CM763" i="14"/>
  <c r="CN763" i="14"/>
  <c r="CO763" i="14"/>
  <c r="CP763" i="14"/>
  <c r="CQ763" i="14"/>
  <c r="CR763" i="14"/>
  <c r="BE764" i="14"/>
  <c r="BF764" i="14"/>
  <c r="BG764" i="14"/>
  <c r="BH764" i="14"/>
  <c r="BI764" i="14"/>
  <c r="BJ764" i="14"/>
  <c r="BK764" i="14"/>
  <c r="BL764" i="14"/>
  <c r="BM764" i="14"/>
  <c r="BN764" i="14"/>
  <c r="BO764" i="14"/>
  <c r="BP764" i="14"/>
  <c r="BQ764" i="14"/>
  <c r="BR764" i="14"/>
  <c r="BS764" i="14"/>
  <c r="BT764" i="14"/>
  <c r="BU764" i="14"/>
  <c r="BV764" i="14"/>
  <c r="BW764" i="14"/>
  <c r="BX764" i="14"/>
  <c r="BY764" i="14"/>
  <c r="BZ764" i="14"/>
  <c r="CA764" i="14"/>
  <c r="CB764" i="14"/>
  <c r="CC764" i="14"/>
  <c r="CD764" i="14"/>
  <c r="CE764" i="14"/>
  <c r="CF764" i="14"/>
  <c r="CG764" i="14"/>
  <c r="CH764" i="14"/>
  <c r="CI764" i="14"/>
  <c r="CJ764" i="14"/>
  <c r="CK764" i="14"/>
  <c r="CL764" i="14"/>
  <c r="CM764" i="14"/>
  <c r="CN764" i="14"/>
  <c r="CO764" i="14"/>
  <c r="CP764" i="14"/>
  <c r="CQ764" i="14"/>
  <c r="CR764" i="14"/>
  <c r="BE765" i="14"/>
  <c r="BF765" i="14"/>
  <c r="BG765" i="14"/>
  <c r="BH765" i="14"/>
  <c r="BI765" i="14"/>
  <c r="BJ765" i="14"/>
  <c r="BK765" i="14"/>
  <c r="BL765" i="14"/>
  <c r="BM765" i="14"/>
  <c r="BN765" i="14"/>
  <c r="BO765" i="14"/>
  <c r="BP765" i="14"/>
  <c r="BQ765" i="14"/>
  <c r="BR765" i="14"/>
  <c r="BS765" i="14"/>
  <c r="BT765" i="14"/>
  <c r="BU765" i="14"/>
  <c r="BV765" i="14"/>
  <c r="BW765" i="14"/>
  <c r="BX765" i="14"/>
  <c r="BY765" i="14"/>
  <c r="BZ765" i="14"/>
  <c r="CA765" i="14"/>
  <c r="CB765" i="14"/>
  <c r="CC765" i="14"/>
  <c r="CD765" i="14"/>
  <c r="CE765" i="14"/>
  <c r="CF765" i="14"/>
  <c r="CG765" i="14"/>
  <c r="CH765" i="14"/>
  <c r="CI765" i="14"/>
  <c r="CJ765" i="14"/>
  <c r="CK765" i="14"/>
  <c r="CL765" i="14"/>
  <c r="CM765" i="14"/>
  <c r="CN765" i="14"/>
  <c r="CO765" i="14"/>
  <c r="CP765" i="14"/>
  <c r="CQ765" i="14"/>
  <c r="CR765" i="14"/>
  <c r="BE766" i="14"/>
  <c r="BF766" i="14"/>
  <c r="BG766" i="14"/>
  <c r="BH766" i="14"/>
  <c r="BI766" i="14"/>
  <c r="BJ766" i="14"/>
  <c r="BK766" i="14"/>
  <c r="BL766" i="14"/>
  <c r="BM766" i="14"/>
  <c r="BN766" i="14"/>
  <c r="BO766" i="14"/>
  <c r="BP766" i="14"/>
  <c r="BQ766" i="14"/>
  <c r="BR766" i="14"/>
  <c r="BS766" i="14"/>
  <c r="BT766" i="14"/>
  <c r="BU766" i="14"/>
  <c r="BV766" i="14"/>
  <c r="BW766" i="14"/>
  <c r="BX766" i="14"/>
  <c r="BY766" i="14"/>
  <c r="BZ766" i="14"/>
  <c r="CA766" i="14"/>
  <c r="CB766" i="14"/>
  <c r="CC766" i="14"/>
  <c r="CD766" i="14"/>
  <c r="CE766" i="14"/>
  <c r="CF766" i="14"/>
  <c r="CG766" i="14"/>
  <c r="CH766" i="14"/>
  <c r="CI766" i="14"/>
  <c r="CJ766" i="14"/>
  <c r="CK766" i="14"/>
  <c r="CL766" i="14"/>
  <c r="CM766" i="14"/>
  <c r="CN766" i="14"/>
  <c r="CO766" i="14"/>
  <c r="CP766" i="14"/>
  <c r="CQ766" i="14"/>
  <c r="CR766" i="14"/>
  <c r="BE767" i="14"/>
  <c r="BF767" i="14"/>
  <c r="BG767" i="14"/>
  <c r="BH767" i="14"/>
  <c r="BI767" i="14"/>
  <c r="BJ767" i="14"/>
  <c r="BK767" i="14"/>
  <c r="BL767" i="14"/>
  <c r="BM767" i="14"/>
  <c r="BN767" i="14"/>
  <c r="BO767" i="14"/>
  <c r="BP767" i="14"/>
  <c r="BQ767" i="14"/>
  <c r="BR767" i="14"/>
  <c r="BS767" i="14"/>
  <c r="BT767" i="14"/>
  <c r="BU767" i="14"/>
  <c r="BV767" i="14"/>
  <c r="BW767" i="14"/>
  <c r="BX767" i="14"/>
  <c r="BY767" i="14"/>
  <c r="BZ767" i="14"/>
  <c r="CA767" i="14"/>
  <c r="CB767" i="14"/>
  <c r="CC767" i="14"/>
  <c r="CD767" i="14"/>
  <c r="CE767" i="14"/>
  <c r="CF767" i="14"/>
  <c r="CG767" i="14"/>
  <c r="CH767" i="14"/>
  <c r="CI767" i="14"/>
  <c r="CJ767" i="14"/>
  <c r="CK767" i="14"/>
  <c r="CL767" i="14"/>
  <c r="CM767" i="14"/>
  <c r="CN767" i="14"/>
  <c r="CO767" i="14"/>
  <c r="CP767" i="14"/>
  <c r="CQ767" i="14"/>
  <c r="CR767" i="14"/>
  <c r="BE768" i="14"/>
  <c r="BF768" i="14"/>
  <c r="BG768" i="14"/>
  <c r="BH768" i="14"/>
  <c r="BI768" i="14"/>
  <c r="BJ768" i="14"/>
  <c r="BK768" i="14"/>
  <c r="BL768" i="14"/>
  <c r="BM768" i="14"/>
  <c r="BN768" i="14"/>
  <c r="BO768" i="14"/>
  <c r="BP768" i="14"/>
  <c r="BQ768" i="14"/>
  <c r="BR768" i="14"/>
  <c r="BS768" i="14"/>
  <c r="BT768" i="14"/>
  <c r="BU768" i="14"/>
  <c r="BV768" i="14"/>
  <c r="BW768" i="14"/>
  <c r="BX768" i="14"/>
  <c r="BY768" i="14"/>
  <c r="BZ768" i="14"/>
  <c r="CA768" i="14"/>
  <c r="CB768" i="14"/>
  <c r="CC768" i="14"/>
  <c r="CD768" i="14"/>
  <c r="CE768" i="14"/>
  <c r="CF768" i="14"/>
  <c r="CG768" i="14"/>
  <c r="CH768" i="14"/>
  <c r="CI768" i="14"/>
  <c r="CJ768" i="14"/>
  <c r="CK768" i="14"/>
  <c r="CL768" i="14"/>
  <c r="CM768" i="14"/>
  <c r="CN768" i="14"/>
  <c r="CO768" i="14"/>
  <c r="CP768" i="14"/>
  <c r="CQ768" i="14"/>
  <c r="CR768" i="14"/>
  <c r="BE769" i="14"/>
  <c r="BF769" i="14"/>
  <c r="BG769" i="14"/>
  <c r="BH769" i="14"/>
  <c r="BI769" i="14"/>
  <c r="BJ769" i="14"/>
  <c r="BK769" i="14"/>
  <c r="BL769" i="14"/>
  <c r="BM769" i="14"/>
  <c r="BN769" i="14"/>
  <c r="BO769" i="14"/>
  <c r="BP769" i="14"/>
  <c r="BQ769" i="14"/>
  <c r="BR769" i="14"/>
  <c r="BS769" i="14"/>
  <c r="BT769" i="14"/>
  <c r="BU769" i="14"/>
  <c r="BV769" i="14"/>
  <c r="BW769" i="14"/>
  <c r="BX769" i="14"/>
  <c r="BY769" i="14"/>
  <c r="BZ769" i="14"/>
  <c r="CA769" i="14"/>
  <c r="CB769" i="14"/>
  <c r="CC769" i="14"/>
  <c r="CD769" i="14"/>
  <c r="CE769" i="14"/>
  <c r="CF769" i="14"/>
  <c r="CG769" i="14"/>
  <c r="CH769" i="14"/>
  <c r="CI769" i="14"/>
  <c r="CJ769" i="14"/>
  <c r="CK769" i="14"/>
  <c r="CL769" i="14"/>
  <c r="CM769" i="14"/>
  <c r="CN769" i="14"/>
  <c r="CO769" i="14"/>
  <c r="CP769" i="14"/>
  <c r="CQ769" i="14"/>
  <c r="CR769" i="14"/>
  <c r="BE770" i="14"/>
  <c r="BF770" i="14"/>
  <c r="BG770" i="14"/>
  <c r="BH770" i="14"/>
  <c r="BI770" i="14"/>
  <c r="BJ770" i="14"/>
  <c r="BK770" i="14"/>
  <c r="BL770" i="14"/>
  <c r="BM770" i="14"/>
  <c r="BN770" i="14"/>
  <c r="BO770" i="14"/>
  <c r="BP770" i="14"/>
  <c r="BQ770" i="14"/>
  <c r="BR770" i="14"/>
  <c r="BS770" i="14"/>
  <c r="BT770" i="14"/>
  <c r="BU770" i="14"/>
  <c r="BV770" i="14"/>
  <c r="BW770" i="14"/>
  <c r="BX770" i="14"/>
  <c r="BY770" i="14"/>
  <c r="BZ770" i="14"/>
  <c r="CA770" i="14"/>
  <c r="CB770" i="14"/>
  <c r="CC770" i="14"/>
  <c r="CD770" i="14"/>
  <c r="CE770" i="14"/>
  <c r="CF770" i="14"/>
  <c r="CG770" i="14"/>
  <c r="CH770" i="14"/>
  <c r="CI770" i="14"/>
  <c r="CJ770" i="14"/>
  <c r="CK770" i="14"/>
  <c r="CL770" i="14"/>
  <c r="CM770" i="14"/>
  <c r="CN770" i="14"/>
  <c r="CO770" i="14"/>
  <c r="CP770" i="14"/>
  <c r="CQ770" i="14"/>
  <c r="CR770" i="14"/>
  <c r="BE771" i="14"/>
  <c r="BF771" i="14"/>
  <c r="BG771" i="14"/>
  <c r="BH771" i="14"/>
  <c r="BI771" i="14"/>
  <c r="BJ771" i="14"/>
  <c r="BK771" i="14"/>
  <c r="BL771" i="14"/>
  <c r="BM771" i="14"/>
  <c r="BN771" i="14"/>
  <c r="BO771" i="14"/>
  <c r="BP771" i="14"/>
  <c r="BQ771" i="14"/>
  <c r="BR771" i="14"/>
  <c r="BS771" i="14"/>
  <c r="BT771" i="14"/>
  <c r="BU771" i="14"/>
  <c r="BV771" i="14"/>
  <c r="BW771" i="14"/>
  <c r="BX771" i="14"/>
  <c r="BY771" i="14"/>
  <c r="BZ771" i="14"/>
  <c r="CA771" i="14"/>
  <c r="CB771" i="14"/>
  <c r="CC771" i="14"/>
  <c r="CD771" i="14"/>
  <c r="CE771" i="14"/>
  <c r="CF771" i="14"/>
  <c r="CG771" i="14"/>
  <c r="CH771" i="14"/>
  <c r="CI771" i="14"/>
  <c r="CJ771" i="14"/>
  <c r="CK771" i="14"/>
  <c r="CL771" i="14"/>
  <c r="CM771" i="14"/>
  <c r="CN771" i="14"/>
  <c r="CO771" i="14"/>
  <c r="CP771" i="14"/>
  <c r="CQ771" i="14"/>
  <c r="CR771" i="14"/>
  <c r="BE772" i="14"/>
  <c r="BF772" i="14"/>
  <c r="BG772" i="14"/>
  <c r="BH772" i="14"/>
  <c r="BI772" i="14"/>
  <c r="BJ772" i="14"/>
  <c r="BK772" i="14"/>
  <c r="BL772" i="14"/>
  <c r="BM772" i="14"/>
  <c r="BN772" i="14"/>
  <c r="BO772" i="14"/>
  <c r="BP772" i="14"/>
  <c r="BQ772" i="14"/>
  <c r="BR772" i="14"/>
  <c r="BS772" i="14"/>
  <c r="BT772" i="14"/>
  <c r="BU772" i="14"/>
  <c r="BV772" i="14"/>
  <c r="BW772" i="14"/>
  <c r="BX772" i="14"/>
  <c r="BY772" i="14"/>
  <c r="BZ772" i="14"/>
  <c r="CA772" i="14"/>
  <c r="CB772" i="14"/>
  <c r="CC772" i="14"/>
  <c r="CD772" i="14"/>
  <c r="CE772" i="14"/>
  <c r="CF772" i="14"/>
  <c r="CG772" i="14"/>
  <c r="CH772" i="14"/>
  <c r="CI772" i="14"/>
  <c r="CJ772" i="14"/>
  <c r="CK772" i="14"/>
  <c r="CL772" i="14"/>
  <c r="CM772" i="14"/>
  <c r="CN772" i="14"/>
  <c r="CO772" i="14"/>
  <c r="CP772" i="14"/>
  <c r="CQ772" i="14"/>
  <c r="CR772" i="14"/>
  <c r="BE773" i="14"/>
  <c r="BF773" i="14"/>
  <c r="BG773" i="14"/>
  <c r="BH773" i="14"/>
  <c r="BI773" i="14"/>
  <c r="BJ773" i="14"/>
  <c r="BK773" i="14"/>
  <c r="BL773" i="14"/>
  <c r="BM773" i="14"/>
  <c r="BN773" i="14"/>
  <c r="BO773" i="14"/>
  <c r="BP773" i="14"/>
  <c r="BQ773" i="14"/>
  <c r="BR773" i="14"/>
  <c r="BS773" i="14"/>
  <c r="BT773" i="14"/>
  <c r="BU773" i="14"/>
  <c r="BV773" i="14"/>
  <c r="BW773" i="14"/>
  <c r="BX773" i="14"/>
  <c r="BY773" i="14"/>
  <c r="BZ773" i="14"/>
  <c r="CA773" i="14"/>
  <c r="CB773" i="14"/>
  <c r="CC773" i="14"/>
  <c r="CD773" i="14"/>
  <c r="CE773" i="14"/>
  <c r="CF773" i="14"/>
  <c r="CG773" i="14"/>
  <c r="CH773" i="14"/>
  <c r="CI773" i="14"/>
  <c r="CJ773" i="14"/>
  <c r="CK773" i="14"/>
  <c r="CL773" i="14"/>
  <c r="CM773" i="14"/>
  <c r="CN773" i="14"/>
  <c r="CO773" i="14"/>
  <c r="CP773" i="14"/>
  <c r="CQ773" i="14"/>
  <c r="CR773" i="14"/>
  <c r="BE774" i="14"/>
  <c r="BF774" i="14"/>
  <c r="BG774" i="14"/>
  <c r="BH774" i="14"/>
  <c r="BI774" i="14"/>
  <c r="BJ774" i="14"/>
  <c r="BK774" i="14"/>
  <c r="BL774" i="14"/>
  <c r="BM774" i="14"/>
  <c r="BN774" i="14"/>
  <c r="BO774" i="14"/>
  <c r="BP774" i="14"/>
  <c r="BQ774" i="14"/>
  <c r="BR774" i="14"/>
  <c r="BS774" i="14"/>
  <c r="BT774" i="14"/>
  <c r="BU774" i="14"/>
  <c r="BV774" i="14"/>
  <c r="BW774" i="14"/>
  <c r="BX774" i="14"/>
  <c r="BY774" i="14"/>
  <c r="BZ774" i="14"/>
  <c r="CA774" i="14"/>
  <c r="CB774" i="14"/>
  <c r="CC774" i="14"/>
  <c r="CD774" i="14"/>
  <c r="CE774" i="14"/>
  <c r="CF774" i="14"/>
  <c r="CG774" i="14"/>
  <c r="CH774" i="14"/>
  <c r="CI774" i="14"/>
  <c r="CJ774" i="14"/>
  <c r="CK774" i="14"/>
  <c r="CL774" i="14"/>
  <c r="CM774" i="14"/>
  <c r="CN774" i="14"/>
  <c r="CO774" i="14"/>
  <c r="CP774" i="14"/>
  <c r="CQ774" i="14"/>
  <c r="CR774" i="14"/>
  <c r="BE775" i="14"/>
  <c r="BF775" i="14"/>
  <c r="BG775" i="14"/>
  <c r="BH775" i="14"/>
  <c r="BI775" i="14"/>
  <c r="BJ775" i="14"/>
  <c r="BK775" i="14"/>
  <c r="BL775" i="14"/>
  <c r="BM775" i="14"/>
  <c r="BN775" i="14"/>
  <c r="BO775" i="14"/>
  <c r="BP775" i="14"/>
  <c r="BQ775" i="14"/>
  <c r="BR775" i="14"/>
  <c r="BS775" i="14"/>
  <c r="BT775" i="14"/>
  <c r="BU775" i="14"/>
  <c r="BV775" i="14"/>
  <c r="BW775" i="14"/>
  <c r="BX775" i="14"/>
  <c r="BY775" i="14"/>
  <c r="BZ775" i="14"/>
  <c r="CA775" i="14"/>
  <c r="CB775" i="14"/>
  <c r="CC775" i="14"/>
  <c r="CD775" i="14"/>
  <c r="CE775" i="14"/>
  <c r="CF775" i="14"/>
  <c r="CG775" i="14"/>
  <c r="CH775" i="14"/>
  <c r="CI775" i="14"/>
  <c r="CJ775" i="14"/>
  <c r="CK775" i="14"/>
  <c r="CL775" i="14"/>
  <c r="CM775" i="14"/>
  <c r="CN775" i="14"/>
  <c r="CO775" i="14"/>
  <c r="CP775" i="14"/>
  <c r="CQ775" i="14"/>
  <c r="CR775" i="14"/>
  <c r="BE776" i="14"/>
  <c r="BF776" i="14"/>
  <c r="BG776" i="14"/>
  <c r="BH776" i="14"/>
  <c r="BI776" i="14"/>
  <c r="BJ776" i="14"/>
  <c r="BK776" i="14"/>
  <c r="BL776" i="14"/>
  <c r="BM776" i="14"/>
  <c r="BN776" i="14"/>
  <c r="BO776" i="14"/>
  <c r="BP776" i="14"/>
  <c r="BQ776" i="14"/>
  <c r="BR776" i="14"/>
  <c r="BS776" i="14"/>
  <c r="BT776" i="14"/>
  <c r="BU776" i="14"/>
  <c r="BV776" i="14"/>
  <c r="BW776" i="14"/>
  <c r="BX776" i="14"/>
  <c r="BY776" i="14"/>
  <c r="BZ776" i="14"/>
  <c r="CA776" i="14"/>
  <c r="CB776" i="14"/>
  <c r="CC776" i="14"/>
  <c r="CD776" i="14"/>
  <c r="CE776" i="14"/>
  <c r="CF776" i="14"/>
  <c r="CG776" i="14"/>
  <c r="CH776" i="14"/>
  <c r="CI776" i="14"/>
  <c r="CJ776" i="14"/>
  <c r="CK776" i="14"/>
  <c r="CL776" i="14"/>
  <c r="CM776" i="14"/>
  <c r="CN776" i="14"/>
  <c r="CO776" i="14"/>
  <c r="CP776" i="14"/>
  <c r="CQ776" i="14"/>
  <c r="CR776" i="14"/>
  <c r="BE777" i="14"/>
  <c r="BF777" i="14"/>
  <c r="BG777" i="14"/>
  <c r="BH777" i="14"/>
  <c r="BI777" i="14"/>
  <c r="BJ777" i="14"/>
  <c r="BK777" i="14"/>
  <c r="BL777" i="14"/>
  <c r="BM777" i="14"/>
  <c r="BN777" i="14"/>
  <c r="BO777" i="14"/>
  <c r="BP777" i="14"/>
  <c r="BQ777" i="14"/>
  <c r="BR777" i="14"/>
  <c r="BS777" i="14"/>
  <c r="BT777" i="14"/>
  <c r="BU777" i="14"/>
  <c r="BV777" i="14"/>
  <c r="BW777" i="14"/>
  <c r="BX777" i="14"/>
  <c r="BY777" i="14"/>
  <c r="BZ777" i="14"/>
  <c r="CA777" i="14"/>
  <c r="CB777" i="14"/>
  <c r="CC777" i="14"/>
  <c r="CD777" i="14"/>
  <c r="CE777" i="14"/>
  <c r="CF777" i="14"/>
  <c r="CG777" i="14"/>
  <c r="CH777" i="14"/>
  <c r="CI777" i="14"/>
  <c r="CJ777" i="14"/>
  <c r="CK777" i="14"/>
  <c r="CL777" i="14"/>
  <c r="CM777" i="14"/>
  <c r="CN777" i="14"/>
  <c r="CO777" i="14"/>
  <c r="CP777" i="14"/>
  <c r="CQ777" i="14"/>
  <c r="CR777" i="14"/>
  <c r="BE778" i="14"/>
  <c r="BF778" i="14"/>
  <c r="BG778" i="14"/>
  <c r="BH778" i="14"/>
  <c r="BI778" i="14"/>
  <c r="BJ778" i="14"/>
  <c r="BK778" i="14"/>
  <c r="BL778" i="14"/>
  <c r="BM778" i="14"/>
  <c r="BN778" i="14"/>
  <c r="BO778" i="14"/>
  <c r="BP778" i="14"/>
  <c r="BQ778" i="14"/>
  <c r="BR778" i="14"/>
  <c r="BS778" i="14"/>
  <c r="BT778" i="14"/>
  <c r="BU778" i="14"/>
  <c r="BV778" i="14"/>
  <c r="BW778" i="14"/>
  <c r="BX778" i="14"/>
  <c r="BY778" i="14"/>
  <c r="BZ778" i="14"/>
  <c r="CA778" i="14"/>
  <c r="CB778" i="14"/>
  <c r="CC778" i="14"/>
  <c r="CD778" i="14"/>
  <c r="CE778" i="14"/>
  <c r="CF778" i="14"/>
  <c r="CG778" i="14"/>
  <c r="CH778" i="14"/>
  <c r="CI778" i="14"/>
  <c r="CJ778" i="14"/>
  <c r="CK778" i="14"/>
  <c r="CL778" i="14"/>
  <c r="CM778" i="14"/>
  <c r="CN778" i="14"/>
  <c r="CO778" i="14"/>
  <c r="CP778" i="14"/>
  <c r="CQ778" i="14"/>
  <c r="CR778" i="14"/>
  <c r="BE779" i="14"/>
  <c r="BF779" i="14"/>
  <c r="BG779" i="14"/>
  <c r="BH779" i="14"/>
  <c r="BI779" i="14"/>
  <c r="BJ779" i="14"/>
  <c r="BK779" i="14"/>
  <c r="BL779" i="14"/>
  <c r="BM779" i="14"/>
  <c r="BN779" i="14"/>
  <c r="BO779" i="14"/>
  <c r="BP779" i="14"/>
  <c r="BQ779" i="14"/>
  <c r="BR779" i="14"/>
  <c r="BS779" i="14"/>
  <c r="BT779" i="14"/>
  <c r="BU779" i="14"/>
  <c r="BV779" i="14"/>
  <c r="BW779" i="14"/>
  <c r="BX779" i="14"/>
  <c r="BY779" i="14"/>
  <c r="BZ779" i="14"/>
  <c r="CA779" i="14"/>
  <c r="CB779" i="14"/>
  <c r="CC779" i="14"/>
  <c r="CD779" i="14"/>
  <c r="CE779" i="14"/>
  <c r="CF779" i="14"/>
  <c r="CG779" i="14"/>
  <c r="CH779" i="14"/>
  <c r="CI779" i="14"/>
  <c r="CJ779" i="14"/>
  <c r="CK779" i="14"/>
  <c r="CL779" i="14"/>
  <c r="CM779" i="14"/>
  <c r="CN779" i="14"/>
  <c r="CO779" i="14"/>
  <c r="CP779" i="14"/>
  <c r="CQ779" i="14"/>
  <c r="CR779" i="14"/>
  <c r="BE780" i="14"/>
  <c r="BF780" i="14"/>
  <c r="BG780" i="14"/>
  <c r="BH780" i="14"/>
  <c r="BI780" i="14"/>
  <c r="BJ780" i="14"/>
  <c r="BK780" i="14"/>
  <c r="BL780" i="14"/>
  <c r="BM780" i="14"/>
  <c r="BN780" i="14"/>
  <c r="BO780" i="14"/>
  <c r="BP780" i="14"/>
  <c r="BQ780" i="14"/>
  <c r="BR780" i="14"/>
  <c r="BS780" i="14"/>
  <c r="BT780" i="14"/>
  <c r="BU780" i="14"/>
  <c r="BV780" i="14"/>
  <c r="BW780" i="14"/>
  <c r="BX780" i="14"/>
  <c r="BY780" i="14"/>
  <c r="BZ780" i="14"/>
  <c r="CA780" i="14"/>
  <c r="CB780" i="14"/>
  <c r="CC780" i="14"/>
  <c r="CD780" i="14"/>
  <c r="CE780" i="14"/>
  <c r="CF780" i="14"/>
  <c r="CG780" i="14"/>
  <c r="CH780" i="14"/>
  <c r="CI780" i="14"/>
  <c r="CJ780" i="14"/>
  <c r="CK780" i="14"/>
  <c r="CL780" i="14"/>
  <c r="CM780" i="14"/>
  <c r="CN780" i="14"/>
  <c r="CO780" i="14"/>
  <c r="CP780" i="14"/>
  <c r="CQ780" i="14"/>
  <c r="CR780" i="14"/>
  <c r="BE781" i="14"/>
  <c r="BF781" i="14"/>
  <c r="BG781" i="14"/>
  <c r="BH781" i="14"/>
  <c r="BI781" i="14"/>
  <c r="BJ781" i="14"/>
  <c r="BK781" i="14"/>
  <c r="BL781" i="14"/>
  <c r="BM781" i="14"/>
  <c r="BN781" i="14"/>
  <c r="BO781" i="14"/>
  <c r="BP781" i="14"/>
  <c r="BQ781" i="14"/>
  <c r="BR781" i="14"/>
  <c r="BS781" i="14"/>
  <c r="BT781" i="14"/>
  <c r="BU781" i="14"/>
  <c r="BV781" i="14"/>
  <c r="BW781" i="14"/>
  <c r="BX781" i="14"/>
  <c r="BY781" i="14"/>
  <c r="BZ781" i="14"/>
  <c r="CA781" i="14"/>
  <c r="CB781" i="14"/>
  <c r="CC781" i="14"/>
  <c r="CD781" i="14"/>
  <c r="CE781" i="14"/>
  <c r="CF781" i="14"/>
  <c r="CG781" i="14"/>
  <c r="CH781" i="14"/>
  <c r="CI781" i="14"/>
  <c r="CJ781" i="14"/>
  <c r="CK781" i="14"/>
  <c r="CL781" i="14"/>
  <c r="CM781" i="14"/>
  <c r="CN781" i="14"/>
  <c r="CO781" i="14"/>
  <c r="CP781" i="14"/>
  <c r="CQ781" i="14"/>
  <c r="CR781" i="14"/>
  <c r="BE782" i="14"/>
  <c r="BF782" i="14"/>
  <c r="BG782" i="14"/>
  <c r="BH782" i="14"/>
  <c r="BI782" i="14"/>
  <c r="BJ782" i="14"/>
  <c r="BK782" i="14"/>
  <c r="BL782" i="14"/>
  <c r="BM782" i="14"/>
  <c r="BN782" i="14"/>
  <c r="BO782" i="14"/>
  <c r="BP782" i="14"/>
  <c r="BQ782" i="14"/>
  <c r="BR782" i="14"/>
  <c r="BS782" i="14"/>
  <c r="BT782" i="14"/>
  <c r="BU782" i="14"/>
  <c r="BV782" i="14"/>
  <c r="BW782" i="14"/>
  <c r="BX782" i="14"/>
  <c r="BY782" i="14"/>
  <c r="BZ782" i="14"/>
  <c r="CA782" i="14"/>
  <c r="CB782" i="14"/>
  <c r="CC782" i="14"/>
  <c r="CD782" i="14"/>
  <c r="CE782" i="14"/>
  <c r="CF782" i="14"/>
  <c r="CG782" i="14"/>
  <c r="CH782" i="14"/>
  <c r="CI782" i="14"/>
  <c r="CJ782" i="14"/>
  <c r="CK782" i="14"/>
  <c r="CL782" i="14"/>
  <c r="CM782" i="14"/>
  <c r="CN782" i="14"/>
  <c r="CO782" i="14"/>
  <c r="CP782" i="14"/>
  <c r="CQ782" i="14"/>
  <c r="CR782" i="14"/>
  <c r="BE783" i="14"/>
  <c r="BF783" i="14"/>
  <c r="BG783" i="14"/>
  <c r="BH783" i="14"/>
  <c r="BI783" i="14"/>
  <c r="BJ783" i="14"/>
  <c r="BK783" i="14"/>
  <c r="BL783" i="14"/>
  <c r="BM783" i="14"/>
  <c r="BN783" i="14"/>
  <c r="BO783" i="14"/>
  <c r="BP783" i="14"/>
  <c r="BQ783" i="14"/>
  <c r="BR783" i="14"/>
  <c r="BS783" i="14"/>
  <c r="BT783" i="14"/>
  <c r="BU783" i="14"/>
  <c r="BV783" i="14"/>
  <c r="BW783" i="14"/>
  <c r="BX783" i="14"/>
  <c r="BY783" i="14"/>
  <c r="BZ783" i="14"/>
  <c r="CA783" i="14"/>
  <c r="CB783" i="14"/>
  <c r="CC783" i="14"/>
  <c r="CD783" i="14"/>
  <c r="CE783" i="14"/>
  <c r="CF783" i="14"/>
  <c r="CG783" i="14"/>
  <c r="CH783" i="14"/>
  <c r="CI783" i="14"/>
  <c r="CJ783" i="14"/>
  <c r="CK783" i="14"/>
  <c r="CL783" i="14"/>
  <c r="CM783" i="14"/>
  <c r="CN783" i="14"/>
  <c r="CO783" i="14"/>
  <c r="CP783" i="14"/>
  <c r="CQ783" i="14"/>
  <c r="CR783" i="14"/>
  <c r="BE784" i="14"/>
  <c r="BF784" i="14"/>
  <c r="BG784" i="14"/>
  <c r="BH784" i="14"/>
  <c r="BI784" i="14"/>
  <c r="BJ784" i="14"/>
  <c r="BK784" i="14"/>
  <c r="BL784" i="14"/>
  <c r="BM784" i="14"/>
  <c r="BN784" i="14"/>
  <c r="BO784" i="14"/>
  <c r="BP784" i="14"/>
  <c r="BQ784" i="14"/>
  <c r="BR784" i="14"/>
  <c r="BS784" i="14"/>
  <c r="BT784" i="14"/>
  <c r="BU784" i="14"/>
  <c r="BV784" i="14"/>
  <c r="BW784" i="14"/>
  <c r="BX784" i="14"/>
  <c r="BY784" i="14"/>
  <c r="BZ784" i="14"/>
  <c r="CA784" i="14"/>
  <c r="CB784" i="14"/>
  <c r="CC784" i="14"/>
  <c r="CD784" i="14"/>
  <c r="CE784" i="14"/>
  <c r="CF784" i="14"/>
  <c r="CG784" i="14"/>
  <c r="CH784" i="14"/>
  <c r="CI784" i="14"/>
  <c r="CJ784" i="14"/>
  <c r="CK784" i="14"/>
  <c r="CL784" i="14"/>
  <c r="CM784" i="14"/>
  <c r="CN784" i="14"/>
  <c r="CO784" i="14"/>
  <c r="CP784" i="14"/>
  <c r="CQ784" i="14"/>
  <c r="CR784" i="14"/>
  <c r="BE785" i="14"/>
  <c r="BF785" i="14"/>
  <c r="BG785" i="14"/>
  <c r="BH785" i="14"/>
  <c r="BI785" i="14"/>
  <c r="BJ785" i="14"/>
  <c r="BK785" i="14"/>
  <c r="BL785" i="14"/>
  <c r="BM785" i="14"/>
  <c r="BN785" i="14"/>
  <c r="BO785" i="14"/>
  <c r="BP785" i="14"/>
  <c r="BQ785" i="14"/>
  <c r="BR785" i="14"/>
  <c r="BS785" i="14"/>
  <c r="BT785" i="14"/>
  <c r="BU785" i="14"/>
  <c r="BV785" i="14"/>
  <c r="BW785" i="14"/>
  <c r="BX785" i="14"/>
  <c r="BY785" i="14"/>
  <c r="BZ785" i="14"/>
  <c r="CA785" i="14"/>
  <c r="CB785" i="14"/>
  <c r="CC785" i="14"/>
  <c r="CD785" i="14"/>
  <c r="CE785" i="14"/>
  <c r="CF785" i="14"/>
  <c r="CG785" i="14"/>
  <c r="CH785" i="14"/>
  <c r="CI785" i="14"/>
  <c r="CJ785" i="14"/>
  <c r="CK785" i="14"/>
  <c r="CL785" i="14"/>
  <c r="CM785" i="14"/>
  <c r="CN785" i="14"/>
  <c r="CO785" i="14"/>
  <c r="CP785" i="14"/>
  <c r="CQ785" i="14"/>
  <c r="CR785" i="14"/>
  <c r="BE786" i="14"/>
  <c r="BF786" i="14"/>
  <c r="BG786" i="14"/>
  <c r="BH786" i="14"/>
  <c r="BI786" i="14"/>
  <c r="BJ786" i="14"/>
  <c r="BK786" i="14"/>
  <c r="BL786" i="14"/>
  <c r="BM786" i="14"/>
  <c r="BN786" i="14"/>
  <c r="BO786" i="14"/>
  <c r="BP786" i="14"/>
  <c r="BQ786" i="14"/>
  <c r="BR786" i="14"/>
  <c r="BS786" i="14"/>
  <c r="BT786" i="14"/>
  <c r="BU786" i="14"/>
  <c r="BV786" i="14"/>
  <c r="BW786" i="14"/>
  <c r="BX786" i="14"/>
  <c r="BY786" i="14"/>
  <c r="BZ786" i="14"/>
  <c r="CA786" i="14"/>
  <c r="CB786" i="14"/>
  <c r="CC786" i="14"/>
  <c r="CD786" i="14"/>
  <c r="CE786" i="14"/>
  <c r="CF786" i="14"/>
  <c r="CG786" i="14"/>
  <c r="CH786" i="14"/>
  <c r="CI786" i="14"/>
  <c r="CJ786" i="14"/>
  <c r="CK786" i="14"/>
  <c r="CL786" i="14"/>
  <c r="CM786" i="14"/>
  <c r="CN786" i="14"/>
  <c r="CO786" i="14"/>
  <c r="CP786" i="14"/>
  <c r="CQ786" i="14"/>
  <c r="CR786" i="14"/>
  <c r="BE787" i="14"/>
  <c r="BF787" i="14"/>
  <c r="BG787" i="14"/>
  <c r="BH787" i="14"/>
  <c r="BI787" i="14"/>
  <c r="BJ787" i="14"/>
  <c r="BK787" i="14"/>
  <c r="BL787" i="14"/>
  <c r="BM787" i="14"/>
  <c r="BN787" i="14"/>
  <c r="BO787" i="14"/>
  <c r="BP787" i="14"/>
  <c r="BQ787" i="14"/>
  <c r="BR787" i="14"/>
  <c r="BS787" i="14"/>
  <c r="BT787" i="14"/>
  <c r="BU787" i="14"/>
  <c r="BV787" i="14"/>
  <c r="BW787" i="14"/>
  <c r="BX787" i="14"/>
  <c r="BY787" i="14"/>
  <c r="BZ787" i="14"/>
  <c r="CA787" i="14"/>
  <c r="CB787" i="14"/>
  <c r="CC787" i="14"/>
  <c r="CD787" i="14"/>
  <c r="CE787" i="14"/>
  <c r="CF787" i="14"/>
  <c r="CG787" i="14"/>
  <c r="CH787" i="14"/>
  <c r="CI787" i="14"/>
  <c r="CJ787" i="14"/>
  <c r="CK787" i="14"/>
  <c r="CL787" i="14"/>
  <c r="CM787" i="14"/>
  <c r="CN787" i="14"/>
  <c r="CO787" i="14"/>
  <c r="CP787" i="14"/>
  <c r="CQ787" i="14"/>
  <c r="CR787" i="14"/>
  <c r="BE788" i="14"/>
  <c r="BF788" i="14"/>
  <c r="BG788" i="14"/>
  <c r="BH788" i="14"/>
  <c r="BI788" i="14"/>
  <c r="BJ788" i="14"/>
  <c r="BK788" i="14"/>
  <c r="BL788" i="14"/>
  <c r="BM788" i="14"/>
  <c r="BN788" i="14"/>
  <c r="BO788" i="14"/>
  <c r="BP788" i="14"/>
  <c r="BQ788" i="14"/>
  <c r="BR788" i="14"/>
  <c r="BS788" i="14"/>
  <c r="BT788" i="14"/>
  <c r="BU788" i="14"/>
  <c r="BV788" i="14"/>
  <c r="BW788" i="14"/>
  <c r="BX788" i="14"/>
  <c r="BY788" i="14"/>
  <c r="BZ788" i="14"/>
  <c r="CA788" i="14"/>
  <c r="CB788" i="14"/>
  <c r="CC788" i="14"/>
  <c r="CD788" i="14"/>
  <c r="CE788" i="14"/>
  <c r="CF788" i="14"/>
  <c r="CG788" i="14"/>
  <c r="CH788" i="14"/>
  <c r="CI788" i="14"/>
  <c r="CJ788" i="14"/>
  <c r="CK788" i="14"/>
  <c r="CL788" i="14"/>
  <c r="CM788" i="14"/>
  <c r="CN788" i="14"/>
  <c r="CO788" i="14"/>
  <c r="CP788" i="14"/>
  <c r="CQ788" i="14"/>
  <c r="CR788" i="14"/>
  <c r="BE789" i="14"/>
  <c r="BF789" i="14"/>
  <c r="BG789" i="14"/>
  <c r="BH789" i="14"/>
  <c r="BI789" i="14"/>
  <c r="BJ789" i="14"/>
  <c r="BK789" i="14"/>
  <c r="BL789" i="14"/>
  <c r="BM789" i="14"/>
  <c r="BN789" i="14"/>
  <c r="BO789" i="14"/>
  <c r="BP789" i="14"/>
  <c r="BQ789" i="14"/>
  <c r="BR789" i="14"/>
  <c r="BS789" i="14"/>
  <c r="BT789" i="14"/>
  <c r="BU789" i="14"/>
  <c r="BV789" i="14"/>
  <c r="BW789" i="14"/>
  <c r="BX789" i="14"/>
  <c r="BY789" i="14"/>
  <c r="BZ789" i="14"/>
  <c r="CA789" i="14"/>
  <c r="CB789" i="14"/>
  <c r="CC789" i="14"/>
  <c r="CD789" i="14"/>
  <c r="CE789" i="14"/>
  <c r="CF789" i="14"/>
  <c r="CG789" i="14"/>
  <c r="CH789" i="14"/>
  <c r="CI789" i="14"/>
  <c r="CJ789" i="14"/>
  <c r="CK789" i="14"/>
  <c r="CL789" i="14"/>
  <c r="CM789" i="14"/>
  <c r="CN789" i="14"/>
  <c r="CO789" i="14"/>
  <c r="CP789" i="14"/>
  <c r="CQ789" i="14"/>
  <c r="CR789" i="14"/>
  <c r="BE790" i="14"/>
  <c r="BF790" i="14"/>
  <c r="BG790" i="14"/>
  <c r="BH790" i="14"/>
  <c r="BI790" i="14"/>
  <c r="BJ790" i="14"/>
  <c r="BK790" i="14"/>
  <c r="BL790" i="14"/>
  <c r="BM790" i="14"/>
  <c r="BN790" i="14"/>
  <c r="BO790" i="14"/>
  <c r="BP790" i="14"/>
  <c r="BQ790" i="14"/>
  <c r="BR790" i="14"/>
  <c r="BS790" i="14"/>
  <c r="BT790" i="14"/>
  <c r="BU790" i="14"/>
  <c r="BV790" i="14"/>
  <c r="BW790" i="14"/>
  <c r="BX790" i="14"/>
  <c r="BY790" i="14"/>
  <c r="BZ790" i="14"/>
  <c r="CA790" i="14"/>
  <c r="CB790" i="14"/>
  <c r="CC790" i="14"/>
  <c r="CD790" i="14"/>
  <c r="CE790" i="14"/>
  <c r="CF790" i="14"/>
  <c r="CG790" i="14"/>
  <c r="CH790" i="14"/>
  <c r="CI790" i="14"/>
  <c r="CJ790" i="14"/>
  <c r="CK790" i="14"/>
  <c r="CL790" i="14"/>
  <c r="CM790" i="14"/>
  <c r="CN790" i="14"/>
  <c r="CO790" i="14"/>
  <c r="CP790" i="14"/>
  <c r="CQ790" i="14"/>
  <c r="CR790" i="14"/>
  <c r="BE791" i="14"/>
  <c r="BF791" i="14"/>
  <c r="BG791" i="14"/>
  <c r="BH791" i="14"/>
  <c r="BI791" i="14"/>
  <c r="BJ791" i="14"/>
  <c r="BK791" i="14"/>
  <c r="BL791" i="14"/>
  <c r="BM791" i="14"/>
  <c r="BN791" i="14"/>
  <c r="BO791" i="14"/>
  <c r="BP791" i="14"/>
  <c r="BQ791" i="14"/>
  <c r="BR791" i="14"/>
  <c r="BS791" i="14"/>
  <c r="BT791" i="14"/>
  <c r="BU791" i="14"/>
  <c r="BV791" i="14"/>
  <c r="BW791" i="14"/>
  <c r="BX791" i="14"/>
  <c r="BY791" i="14"/>
  <c r="BZ791" i="14"/>
  <c r="CA791" i="14"/>
  <c r="CB791" i="14"/>
  <c r="CC791" i="14"/>
  <c r="CD791" i="14"/>
  <c r="CE791" i="14"/>
  <c r="CF791" i="14"/>
  <c r="CG791" i="14"/>
  <c r="CH791" i="14"/>
  <c r="CI791" i="14"/>
  <c r="CJ791" i="14"/>
  <c r="CK791" i="14"/>
  <c r="CL791" i="14"/>
  <c r="CM791" i="14"/>
  <c r="CN791" i="14"/>
  <c r="CO791" i="14"/>
  <c r="CP791" i="14"/>
  <c r="CQ791" i="14"/>
  <c r="CR791" i="14"/>
  <c r="BE792" i="14"/>
  <c r="BF792" i="14"/>
  <c r="BG792" i="14"/>
  <c r="BH792" i="14"/>
  <c r="BI792" i="14"/>
  <c r="BJ792" i="14"/>
  <c r="BK792" i="14"/>
  <c r="BL792" i="14"/>
  <c r="BM792" i="14"/>
  <c r="BN792" i="14"/>
  <c r="BO792" i="14"/>
  <c r="BP792" i="14"/>
  <c r="BQ792" i="14"/>
  <c r="BR792" i="14"/>
  <c r="BS792" i="14"/>
  <c r="BT792" i="14"/>
  <c r="BU792" i="14"/>
  <c r="BV792" i="14"/>
  <c r="BW792" i="14"/>
  <c r="BX792" i="14"/>
  <c r="BY792" i="14"/>
  <c r="BZ792" i="14"/>
  <c r="CA792" i="14"/>
  <c r="CB792" i="14"/>
  <c r="CC792" i="14"/>
  <c r="CD792" i="14"/>
  <c r="CE792" i="14"/>
  <c r="CF792" i="14"/>
  <c r="CG792" i="14"/>
  <c r="CH792" i="14"/>
  <c r="CI792" i="14"/>
  <c r="CJ792" i="14"/>
  <c r="CK792" i="14"/>
  <c r="CL792" i="14"/>
  <c r="CM792" i="14"/>
  <c r="CN792" i="14"/>
  <c r="CO792" i="14"/>
  <c r="CP792" i="14"/>
  <c r="CQ792" i="14"/>
  <c r="CR792" i="14"/>
  <c r="BE793" i="14"/>
  <c r="BF793" i="14"/>
  <c r="BG793" i="14"/>
  <c r="BH793" i="14"/>
  <c r="BI793" i="14"/>
  <c r="BJ793" i="14"/>
  <c r="BK793" i="14"/>
  <c r="BL793" i="14"/>
  <c r="BM793" i="14"/>
  <c r="BN793" i="14"/>
  <c r="BO793" i="14"/>
  <c r="BP793" i="14"/>
  <c r="BQ793" i="14"/>
  <c r="BR793" i="14"/>
  <c r="BS793" i="14"/>
  <c r="BT793" i="14"/>
  <c r="BU793" i="14"/>
  <c r="BV793" i="14"/>
  <c r="BW793" i="14"/>
  <c r="BX793" i="14"/>
  <c r="BY793" i="14"/>
  <c r="BZ793" i="14"/>
  <c r="CA793" i="14"/>
  <c r="CB793" i="14"/>
  <c r="CC793" i="14"/>
  <c r="CD793" i="14"/>
  <c r="CE793" i="14"/>
  <c r="CF793" i="14"/>
  <c r="CG793" i="14"/>
  <c r="CH793" i="14"/>
  <c r="CI793" i="14"/>
  <c r="CJ793" i="14"/>
  <c r="CK793" i="14"/>
  <c r="CL793" i="14"/>
  <c r="CM793" i="14"/>
  <c r="CN793" i="14"/>
  <c r="CO793" i="14"/>
  <c r="CP793" i="14"/>
  <c r="CQ793" i="14"/>
  <c r="CR793" i="14"/>
  <c r="BE794" i="14"/>
  <c r="BF794" i="14"/>
  <c r="BG794" i="14"/>
  <c r="BH794" i="14"/>
  <c r="BI794" i="14"/>
  <c r="BJ794" i="14"/>
  <c r="BK794" i="14"/>
  <c r="BL794" i="14"/>
  <c r="BM794" i="14"/>
  <c r="BN794" i="14"/>
  <c r="BO794" i="14"/>
  <c r="BP794" i="14"/>
  <c r="BQ794" i="14"/>
  <c r="BR794" i="14"/>
  <c r="BS794" i="14"/>
  <c r="BT794" i="14"/>
  <c r="BU794" i="14"/>
  <c r="BV794" i="14"/>
  <c r="BW794" i="14"/>
  <c r="BX794" i="14"/>
  <c r="BY794" i="14"/>
  <c r="BZ794" i="14"/>
  <c r="CA794" i="14"/>
  <c r="CB794" i="14"/>
  <c r="CC794" i="14"/>
  <c r="CD794" i="14"/>
  <c r="CE794" i="14"/>
  <c r="CF794" i="14"/>
  <c r="CG794" i="14"/>
  <c r="CH794" i="14"/>
  <c r="CI794" i="14"/>
  <c r="CJ794" i="14"/>
  <c r="CK794" i="14"/>
  <c r="CL794" i="14"/>
  <c r="CM794" i="14"/>
  <c r="CN794" i="14"/>
  <c r="CO794" i="14"/>
  <c r="CP794" i="14"/>
  <c r="CQ794" i="14"/>
  <c r="CR794" i="14"/>
  <c r="BE795" i="14"/>
  <c r="BF795" i="14"/>
  <c r="BG795" i="14"/>
  <c r="BH795" i="14"/>
  <c r="BI795" i="14"/>
  <c r="BJ795" i="14"/>
  <c r="BK795" i="14"/>
  <c r="BL795" i="14"/>
  <c r="BM795" i="14"/>
  <c r="BN795" i="14"/>
  <c r="BO795" i="14"/>
  <c r="BP795" i="14"/>
  <c r="BQ795" i="14"/>
  <c r="BR795" i="14"/>
  <c r="BS795" i="14"/>
  <c r="BT795" i="14"/>
  <c r="BU795" i="14"/>
  <c r="BV795" i="14"/>
  <c r="BW795" i="14"/>
  <c r="BX795" i="14"/>
  <c r="BY795" i="14"/>
  <c r="BZ795" i="14"/>
  <c r="CA795" i="14"/>
  <c r="CB795" i="14"/>
  <c r="CC795" i="14"/>
  <c r="CD795" i="14"/>
  <c r="CE795" i="14"/>
  <c r="CF795" i="14"/>
  <c r="CG795" i="14"/>
  <c r="CH795" i="14"/>
  <c r="CI795" i="14"/>
  <c r="CJ795" i="14"/>
  <c r="CK795" i="14"/>
  <c r="CL795" i="14"/>
  <c r="CM795" i="14"/>
  <c r="CN795" i="14"/>
  <c r="CO795" i="14"/>
  <c r="CP795" i="14"/>
  <c r="CQ795" i="14"/>
  <c r="CR795" i="14"/>
  <c r="BE796" i="14"/>
  <c r="BF796" i="14"/>
  <c r="BG796" i="14"/>
  <c r="BH796" i="14"/>
  <c r="BI796" i="14"/>
  <c r="BJ796" i="14"/>
  <c r="BK796" i="14"/>
  <c r="BL796" i="14"/>
  <c r="BM796" i="14"/>
  <c r="BN796" i="14"/>
  <c r="BO796" i="14"/>
  <c r="BP796" i="14"/>
  <c r="BQ796" i="14"/>
  <c r="BR796" i="14"/>
  <c r="BS796" i="14"/>
  <c r="BT796" i="14"/>
  <c r="BU796" i="14"/>
  <c r="BV796" i="14"/>
  <c r="BW796" i="14"/>
  <c r="BX796" i="14"/>
  <c r="BY796" i="14"/>
  <c r="BZ796" i="14"/>
  <c r="CA796" i="14"/>
  <c r="CB796" i="14"/>
  <c r="CC796" i="14"/>
  <c r="CD796" i="14"/>
  <c r="CE796" i="14"/>
  <c r="CF796" i="14"/>
  <c r="CG796" i="14"/>
  <c r="CH796" i="14"/>
  <c r="CI796" i="14"/>
  <c r="CJ796" i="14"/>
  <c r="CK796" i="14"/>
  <c r="CL796" i="14"/>
  <c r="CM796" i="14"/>
  <c r="CN796" i="14"/>
  <c r="CO796" i="14"/>
  <c r="CP796" i="14"/>
  <c r="CQ796" i="14"/>
  <c r="CR796" i="14"/>
  <c r="BE797" i="14"/>
  <c r="BF797" i="14"/>
  <c r="BG797" i="14"/>
  <c r="BH797" i="14"/>
  <c r="BI797" i="14"/>
  <c r="BJ797" i="14"/>
  <c r="BK797" i="14"/>
  <c r="BL797" i="14"/>
  <c r="BM797" i="14"/>
  <c r="BN797" i="14"/>
  <c r="BO797" i="14"/>
  <c r="BP797" i="14"/>
  <c r="BQ797" i="14"/>
  <c r="BR797" i="14"/>
  <c r="BS797" i="14"/>
  <c r="BT797" i="14"/>
  <c r="BU797" i="14"/>
  <c r="BV797" i="14"/>
  <c r="BW797" i="14"/>
  <c r="BX797" i="14"/>
  <c r="BY797" i="14"/>
  <c r="BZ797" i="14"/>
  <c r="CA797" i="14"/>
  <c r="CB797" i="14"/>
  <c r="CC797" i="14"/>
  <c r="CD797" i="14"/>
  <c r="CE797" i="14"/>
  <c r="CF797" i="14"/>
  <c r="CG797" i="14"/>
  <c r="CH797" i="14"/>
  <c r="CI797" i="14"/>
  <c r="CJ797" i="14"/>
  <c r="CK797" i="14"/>
  <c r="CL797" i="14"/>
  <c r="CM797" i="14"/>
  <c r="CN797" i="14"/>
  <c r="CO797" i="14"/>
  <c r="CP797" i="14"/>
  <c r="CQ797" i="14"/>
  <c r="CR797" i="14"/>
  <c r="BE798" i="14"/>
  <c r="BF798" i="14"/>
  <c r="BG798" i="14"/>
  <c r="BH798" i="14"/>
  <c r="BI798" i="14"/>
  <c r="BJ798" i="14"/>
  <c r="BK798" i="14"/>
  <c r="BL798" i="14"/>
  <c r="BM798" i="14"/>
  <c r="BN798" i="14"/>
  <c r="BO798" i="14"/>
  <c r="BP798" i="14"/>
  <c r="BQ798" i="14"/>
  <c r="BR798" i="14"/>
  <c r="BS798" i="14"/>
  <c r="BT798" i="14"/>
  <c r="BU798" i="14"/>
  <c r="BV798" i="14"/>
  <c r="BW798" i="14"/>
  <c r="BX798" i="14"/>
  <c r="BY798" i="14"/>
  <c r="BZ798" i="14"/>
  <c r="CA798" i="14"/>
  <c r="CB798" i="14"/>
  <c r="CC798" i="14"/>
  <c r="CD798" i="14"/>
  <c r="CE798" i="14"/>
  <c r="CF798" i="14"/>
  <c r="CG798" i="14"/>
  <c r="CH798" i="14"/>
  <c r="CI798" i="14"/>
  <c r="CJ798" i="14"/>
  <c r="CK798" i="14"/>
  <c r="CL798" i="14"/>
  <c r="CM798" i="14"/>
  <c r="CN798" i="14"/>
  <c r="CO798" i="14"/>
  <c r="CP798" i="14"/>
  <c r="CQ798" i="14"/>
  <c r="CR798" i="14"/>
  <c r="BE799" i="14"/>
  <c r="BF799" i="14"/>
  <c r="BG799" i="14"/>
  <c r="BH799" i="14"/>
  <c r="BI799" i="14"/>
  <c r="BJ799" i="14"/>
  <c r="BK799" i="14"/>
  <c r="BL799" i="14"/>
  <c r="BM799" i="14"/>
  <c r="BN799" i="14"/>
  <c r="BO799" i="14"/>
  <c r="BP799" i="14"/>
  <c r="BQ799" i="14"/>
  <c r="BR799" i="14"/>
  <c r="BS799" i="14"/>
  <c r="BT799" i="14"/>
  <c r="BU799" i="14"/>
  <c r="BV799" i="14"/>
  <c r="BW799" i="14"/>
  <c r="BX799" i="14"/>
  <c r="BY799" i="14"/>
  <c r="BZ799" i="14"/>
  <c r="CA799" i="14"/>
  <c r="CB799" i="14"/>
  <c r="CC799" i="14"/>
  <c r="CD799" i="14"/>
  <c r="CE799" i="14"/>
  <c r="CF799" i="14"/>
  <c r="CG799" i="14"/>
  <c r="CH799" i="14"/>
  <c r="CI799" i="14"/>
  <c r="CJ799" i="14"/>
  <c r="CK799" i="14"/>
  <c r="CL799" i="14"/>
  <c r="CM799" i="14"/>
  <c r="CN799" i="14"/>
  <c r="CO799" i="14"/>
  <c r="CP799" i="14"/>
  <c r="CQ799" i="14"/>
  <c r="CR799" i="14"/>
  <c r="BE800" i="14"/>
  <c r="BF800" i="14"/>
  <c r="BG800" i="14"/>
  <c r="BH800" i="14"/>
  <c r="BI800" i="14"/>
  <c r="BJ800" i="14"/>
  <c r="BK800" i="14"/>
  <c r="BL800" i="14"/>
  <c r="BM800" i="14"/>
  <c r="BN800" i="14"/>
  <c r="BO800" i="14"/>
  <c r="BP800" i="14"/>
  <c r="BQ800" i="14"/>
  <c r="BR800" i="14"/>
  <c r="BS800" i="14"/>
  <c r="BT800" i="14"/>
  <c r="BU800" i="14"/>
  <c r="BV800" i="14"/>
  <c r="BW800" i="14"/>
  <c r="BX800" i="14"/>
  <c r="BY800" i="14"/>
  <c r="BZ800" i="14"/>
  <c r="CA800" i="14"/>
  <c r="CB800" i="14"/>
  <c r="CC800" i="14"/>
  <c r="CD800" i="14"/>
  <c r="CE800" i="14"/>
  <c r="CF800" i="14"/>
  <c r="CG800" i="14"/>
  <c r="CH800" i="14"/>
  <c r="CI800" i="14"/>
  <c r="CJ800" i="14"/>
  <c r="CK800" i="14"/>
  <c r="CL800" i="14"/>
  <c r="CM800" i="14"/>
  <c r="CN800" i="14"/>
  <c r="CO800" i="14"/>
  <c r="CP800" i="14"/>
  <c r="CQ800" i="14"/>
  <c r="CR800" i="14"/>
  <c r="BE801" i="14"/>
  <c r="BF801" i="14"/>
  <c r="BG801" i="14"/>
  <c r="BH801" i="14"/>
  <c r="BI801" i="14"/>
  <c r="BJ801" i="14"/>
  <c r="BK801" i="14"/>
  <c r="BL801" i="14"/>
  <c r="BM801" i="14"/>
  <c r="BN801" i="14"/>
  <c r="BO801" i="14"/>
  <c r="BP801" i="14"/>
  <c r="BQ801" i="14"/>
  <c r="BR801" i="14"/>
  <c r="BS801" i="14"/>
  <c r="BT801" i="14"/>
  <c r="BU801" i="14"/>
  <c r="BV801" i="14"/>
  <c r="BW801" i="14"/>
  <c r="BX801" i="14"/>
  <c r="BY801" i="14"/>
  <c r="BZ801" i="14"/>
  <c r="CA801" i="14"/>
  <c r="CB801" i="14"/>
  <c r="CC801" i="14"/>
  <c r="CD801" i="14"/>
  <c r="CE801" i="14"/>
  <c r="CF801" i="14"/>
  <c r="CG801" i="14"/>
  <c r="CH801" i="14"/>
  <c r="CI801" i="14"/>
  <c r="CJ801" i="14"/>
  <c r="CK801" i="14"/>
  <c r="CL801" i="14"/>
  <c r="CM801" i="14"/>
  <c r="CN801" i="14"/>
  <c r="CO801" i="14"/>
  <c r="CP801" i="14"/>
  <c r="CQ801" i="14"/>
  <c r="CR801" i="14"/>
  <c r="BE802" i="14"/>
  <c r="BF802" i="14"/>
  <c r="BG802" i="14"/>
  <c r="BH802" i="14"/>
  <c r="BI802" i="14"/>
  <c r="BJ802" i="14"/>
  <c r="BK802" i="14"/>
  <c r="BL802" i="14"/>
  <c r="BM802" i="14"/>
  <c r="BN802" i="14"/>
  <c r="BO802" i="14"/>
  <c r="BP802" i="14"/>
  <c r="BQ802" i="14"/>
  <c r="BR802" i="14"/>
  <c r="BS802" i="14"/>
  <c r="BT802" i="14"/>
  <c r="BU802" i="14"/>
  <c r="BV802" i="14"/>
  <c r="BW802" i="14"/>
  <c r="BX802" i="14"/>
  <c r="BY802" i="14"/>
  <c r="BZ802" i="14"/>
  <c r="CA802" i="14"/>
  <c r="CB802" i="14"/>
  <c r="CC802" i="14"/>
  <c r="CD802" i="14"/>
  <c r="CE802" i="14"/>
  <c r="CF802" i="14"/>
  <c r="CG802" i="14"/>
  <c r="CH802" i="14"/>
  <c r="CI802" i="14"/>
  <c r="CJ802" i="14"/>
  <c r="CK802" i="14"/>
  <c r="CL802" i="14"/>
  <c r="CM802" i="14"/>
  <c r="CN802" i="14"/>
  <c r="CO802" i="14"/>
  <c r="CP802" i="14"/>
  <c r="CQ802" i="14"/>
  <c r="CR802" i="14"/>
  <c r="BE803" i="14"/>
  <c r="BF803" i="14"/>
  <c r="BG803" i="14"/>
  <c r="BH803" i="14"/>
  <c r="BI803" i="14"/>
  <c r="BJ803" i="14"/>
  <c r="BK803" i="14"/>
  <c r="BL803" i="14"/>
  <c r="BM803" i="14"/>
  <c r="BN803" i="14"/>
  <c r="BO803" i="14"/>
  <c r="BP803" i="14"/>
  <c r="BQ803" i="14"/>
  <c r="BR803" i="14"/>
  <c r="BS803" i="14"/>
  <c r="BT803" i="14"/>
  <c r="BU803" i="14"/>
  <c r="BV803" i="14"/>
  <c r="BW803" i="14"/>
  <c r="BX803" i="14"/>
  <c r="BY803" i="14"/>
  <c r="BZ803" i="14"/>
  <c r="CA803" i="14"/>
  <c r="CB803" i="14"/>
  <c r="CC803" i="14"/>
  <c r="CD803" i="14"/>
  <c r="CE803" i="14"/>
  <c r="CF803" i="14"/>
  <c r="CG803" i="14"/>
  <c r="CH803" i="14"/>
  <c r="CI803" i="14"/>
  <c r="CJ803" i="14"/>
  <c r="CK803" i="14"/>
  <c r="CL803" i="14"/>
  <c r="CM803" i="14"/>
  <c r="CN803" i="14"/>
  <c r="CO803" i="14"/>
  <c r="CP803" i="14"/>
  <c r="CQ803" i="14"/>
  <c r="CR803" i="14"/>
  <c r="BE804" i="14"/>
  <c r="BF804" i="14"/>
  <c r="BG804" i="14"/>
  <c r="BH804" i="14"/>
  <c r="BI804" i="14"/>
  <c r="BJ804" i="14"/>
  <c r="BK804" i="14"/>
  <c r="BL804" i="14"/>
  <c r="BM804" i="14"/>
  <c r="BN804" i="14"/>
  <c r="BO804" i="14"/>
  <c r="BP804" i="14"/>
  <c r="BQ804" i="14"/>
  <c r="BR804" i="14"/>
  <c r="BS804" i="14"/>
  <c r="BT804" i="14"/>
  <c r="BU804" i="14"/>
  <c r="BV804" i="14"/>
  <c r="BW804" i="14"/>
  <c r="BX804" i="14"/>
  <c r="BY804" i="14"/>
  <c r="BZ804" i="14"/>
  <c r="CA804" i="14"/>
  <c r="CB804" i="14"/>
  <c r="CC804" i="14"/>
  <c r="CD804" i="14"/>
  <c r="CE804" i="14"/>
  <c r="CF804" i="14"/>
  <c r="CG804" i="14"/>
  <c r="CH804" i="14"/>
  <c r="CI804" i="14"/>
  <c r="CJ804" i="14"/>
  <c r="CK804" i="14"/>
  <c r="CL804" i="14"/>
  <c r="CM804" i="14"/>
  <c r="CN804" i="14"/>
  <c r="CO804" i="14"/>
  <c r="CP804" i="14"/>
  <c r="CQ804" i="14"/>
  <c r="CR804" i="14"/>
  <c r="BE805" i="14"/>
  <c r="BF805" i="14"/>
  <c r="BG805" i="14"/>
  <c r="BH805" i="14"/>
  <c r="BI805" i="14"/>
  <c r="BJ805" i="14"/>
  <c r="BK805" i="14"/>
  <c r="BL805" i="14"/>
  <c r="BM805" i="14"/>
  <c r="BN805" i="14"/>
  <c r="BO805" i="14"/>
  <c r="BP805" i="14"/>
  <c r="BQ805" i="14"/>
  <c r="BR805" i="14"/>
  <c r="BS805" i="14"/>
  <c r="BT805" i="14"/>
  <c r="BU805" i="14"/>
  <c r="BV805" i="14"/>
  <c r="BW805" i="14"/>
  <c r="BX805" i="14"/>
  <c r="BY805" i="14"/>
  <c r="BZ805" i="14"/>
  <c r="CA805" i="14"/>
  <c r="CB805" i="14"/>
  <c r="CC805" i="14"/>
  <c r="CD805" i="14"/>
  <c r="CE805" i="14"/>
  <c r="CF805" i="14"/>
  <c r="CG805" i="14"/>
  <c r="CH805" i="14"/>
  <c r="CI805" i="14"/>
  <c r="CJ805" i="14"/>
  <c r="CK805" i="14"/>
  <c r="CL805" i="14"/>
  <c r="CM805" i="14"/>
  <c r="CN805" i="14"/>
  <c r="CO805" i="14"/>
  <c r="CP805" i="14"/>
  <c r="CQ805" i="14"/>
  <c r="CR805" i="14"/>
  <c r="BE806" i="14"/>
  <c r="BF806" i="14"/>
  <c r="BG806" i="14"/>
  <c r="BH806" i="14"/>
  <c r="BI806" i="14"/>
  <c r="BJ806" i="14"/>
  <c r="BK806" i="14"/>
  <c r="BL806" i="14"/>
  <c r="BM806" i="14"/>
  <c r="BN806" i="14"/>
  <c r="BO806" i="14"/>
  <c r="BP806" i="14"/>
  <c r="BQ806" i="14"/>
  <c r="BR806" i="14"/>
  <c r="BS806" i="14"/>
  <c r="BT806" i="14"/>
  <c r="BU806" i="14"/>
  <c r="BV806" i="14"/>
  <c r="BW806" i="14"/>
  <c r="BX806" i="14"/>
  <c r="BY806" i="14"/>
  <c r="BZ806" i="14"/>
  <c r="CA806" i="14"/>
  <c r="CB806" i="14"/>
  <c r="CC806" i="14"/>
  <c r="CD806" i="14"/>
  <c r="CE806" i="14"/>
  <c r="CF806" i="14"/>
  <c r="CG806" i="14"/>
  <c r="CH806" i="14"/>
  <c r="CI806" i="14"/>
  <c r="CJ806" i="14"/>
  <c r="CK806" i="14"/>
  <c r="CL806" i="14"/>
  <c r="CM806" i="14"/>
  <c r="CN806" i="14"/>
  <c r="CO806" i="14"/>
  <c r="CP806" i="14"/>
  <c r="CQ806" i="14"/>
  <c r="CR806" i="14"/>
  <c r="BE807" i="14"/>
  <c r="BF807" i="14"/>
  <c r="BG807" i="14"/>
  <c r="BH807" i="14"/>
  <c r="BI807" i="14"/>
  <c r="BJ807" i="14"/>
  <c r="BK807" i="14"/>
  <c r="BL807" i="14"/>
  <c r="BM807" i="14"/>
  <c r="BN807" i="14"/>
  <c r="BO807" i="14"/>
  <c r="BP807" i="14"/>
  <c r="BQ807" i="14"/>
  <c r="BR807" i="14"/>
  <c r="BS807" i="14"/>
  <c r="BT807" i="14"/>
  <c r="BU807" i="14"/>
  <c r="BV807" i="14"/>
  <c r="BW807" i="14"/>
  <c r="BX807" i="14"/>
  <c r="BY807" i="14"/>
  <c r="BZ807" i="14"/>
  <c r="CA807" i="14"/>
  <c r="CB807" i="14"/>
  <c r="CC807" i="14"/>
  <c r="CD807" i="14"/>
  <c r="CE807" i="14"/>
  <c r="CF807" i="14"/>
  <c r="CG807" i="14"/>
  <c r="CH807" i="14"/>
  <c r="CI807" i="14"/>
  <c r="CJ807" i="14"/>
  <c r="CK807" i="14"/>
  <c r="CL807" i="14"/>
  <c r="CM807" i="14"/>
  <c r="CN807" i="14"/>
  <c r="CO807" i="14"/>
  <c r="CP807" i="14"/>
  <c r="CQ807" i="14"/>
  <c r="CR807" i="14"/>
  <c r="BE808" i="14"/>
  <c r="BF808" i="14"/>
  <c r="BG808" i="14"/>
  <c r="BH808" i="14"/>
  <c r="BI808" i="14"/>
  <c r="BJ808" i="14"/>
  <c r="BK808" i="14"/>
  <c r="BL808" i="14"/>
  <c r="BM808" i="14"/>
  <c r="BN808" i="14"/>
  <c r="BO808" i="14"/>
  <c r="BP808" i="14"/>
  <c r="BQ808" i="14"/>
  <c r="BR808" i="14"/>
  <c r="BS808" i="14"/>
  <c r="BT808" i="14"/>
  <c r="BU808" i="14"/>
  <c r="BV808" i="14"/>
  <c r="BW808" i="14"/>
  <c r="BX808" i="14"/>
  <c r="BY808" i="14"/>
  <c r="BZ808" i="14"/>
  <c r="CA808" i="14"/>
  <c r="CB808" i="14"/>
  <c r="CC808" i="14"/>
  <c r="CD808" i="14"/>
  <c r="CE808" i="14"/>
  <c r="CF808" i="14"/>
  <c r="CG808" i="14"/>
  <c r="CH808" i="14"/>
  <c r="CI808" i="14"/>
  <c r="CJ808" i="14"/>
  <c r="CK808" i="14"/>
  <c r="CL808" i="14"/>
  <c r="CM808" i="14"/>
  <c r="CN808" i="14"/>
  <c r="CO808" i="14"/>
  <c r="CP808" i="14"/>
  <c r="CQ808" i="14"/>
  <c r="CR808" i="14"/>
  <c r="BE809" i="14"/>
  <c r="BF809" i="14"/>
  <c r="BG809" i="14"/>
  <c r="BH809" i="14"/>
  <c r="BI809" i="14"/>
  <c r="BJ809" i="14"/>
  <c r="BK809" i="14"/>
  <c r="BL809" i="14"/>
  <c r="BM809" i="14"/>
  <c r="BN809" i="14"/>
  <c r="BO809" i="14"/>
  <c r="BP809" i="14"/>
  <c r="BQ809" i="14"/>
  <c r="BR809" i="14"/>
  <c r="BS809" i="14"/>
  <c r="BT809" i="14"/>
  <c r="BU809" i="14"/>
  <c r="BV809" i="14"/>
  <c r="BW809" i="14"/>
  <c r="BX809" i="14"/>
  <c r="BY809" i="14"/>
  <c r="BZ809" i="14"/>
  <c r="CA809" i="14"/>
  <c r="CB809" i="14"/>
  <c r="CC809" i="14"/>
  <c r="CD809" i="14"/>
  <c r="CE809" i="14"/>
  <c r="CF809" i="14"/>
  <c r="CG809" i="14"/>
  <c r="CH809" i="14"/>
  <c r="CI809" i="14"/>
  <c r="CJ809" i="14"/>
  <c r="CK809" i="14"/>
  <c r="CL809" i="14"/>
  <c r="CM809" i="14"/>
  <c r="CN809" i="14"/>
  <c r="CO809" i="14"/>
  <c r="CP809" i="14"/>
  <c r="CQ809" i="14"/>
  <c r="CR809" i="14"/>
  <c r="BE810" i="14"/>
  <c r="BF810" i="14"/>
  <c r="BG810" i="14"/>
  <c r="BH810" i="14"/>
  <c r="BI810" i="14"/>
  <c r="BJ810" i="14"/>
  <c r="BK810" i="14"/>
  <c r="BL810" i="14"/>
  <c r="BM810" i="14"/>
  <c r="BN810" i="14"/>
  <c r="BO810" i="14"/>
  <c r="BP810" i="14"/>
  <c r="BQ810" i="14"/>
  <c r="BR810" i="14"/>
  <c r="BS810" i="14"/>
  <c r="BT810" i="14"/>
  <c r="BU810" i="14"/>
  <c r="BV810" i="14"/>
  <c r="BW810" i="14"/>
  <c r="BX810" i="14"/>
  <c r="BY810" i="14"/>
  <c r="BZ810" i="14"/>
  <c r="CA810" i="14"/>
  <c r="CB810" i="14"/>
  <c r="CC810" i="14"/>
  <c r="CD810" i="14"/>
  <c r="CE810" i="14"/>
  <c r="CF810" i="14"/>
  <c r="CG810" i="14"/>
  <c r="CH810" i="14"/>
  <c r="CI810" i="14"/>
  <c r="CJ810" i="14"/>
  <c r="CK810" i="14"/>
  <c r="CL810" i="14"/>
  <c r="CM810" i="14"/>
  <c r="CN810" i="14"/>
  <c r="CO810" i="14"/>
  <c r="CP810" i="14"/>
  <c r="CQ810" i="14"/>
  <c r="CR810" i="14"/>
  <c r="BE811" i="14"/>
  <c r="BF811" i="14"/>
  <c r="BG811" i="14"/>
  <c r="BH811" i="14"/>
  <c r="BI811" i="14"/>
  <c r="BJ811" i="14"/>
  <c r="BK811" i="14"/>
  <c r="BL811" i="14"/>
  <c r="BM811" i="14"/>
  <c r="BN811" i="14"/>
  <c r="BO811" i="14"/>
  <c r="BP811" i="14"/>
  <c r="BQ811" i="14"/>
  <c r="BR811" i="14"/>
  <c r="BS811" i="14"/>
  <c r="BT811" i="14"/>
  <c r="BU811" i="14"/>
  <c r="BV811" i="14"/>
  <c r="BW811" i="14"/>
  <c r="BX811" i="14"/>
  <c r="BY811" i="14"/>
  <c r="BZ811" i="14"/>
  <c r="CA811" i="14"/>
  <c r="CB811" i="14"/>
  <c r="CC811" i="14"/>
  <c r="CD811" i="14"/>
  <c r="CE811" i="14"/>
  <c r="CF811" i="14"/>
  <c r="CG811" i="14"/>
  <c r="CH811" i="14"/>
  <c r="CI811" i="14"/>
  <c r="CJ811" i="14"/>
  <c r="CK811" i="14"/>
  <c r="CL811" i="14"/>
  <c r="CM811" i="14"/>
  <c r="CN811" i="14"/>
  <c r="CO811" i="14"/>
  <c r="CP811" i="14"/>
  <c r="CQ811" i="14"/>
  <c r="CR811" i="14"/>
  <c r="BE812" i="14"/>
  <c r="BF812" i="14"/>
  <c r="BG812" i="14"/>
  <c r="BH812" i="14"/>
  <c r="BI812" i="14"/>
  <c r="BJ812" i="14"/>
  <c r="BK812" i="14"/>
  <c r="BL812" i="14"/>
  <c r="BM812" i="14"/>
  <c r="BN812" i="14"/>
  <c r="BO812" i="14"/>
  <c r="BP812" i="14"/>
  <c r="BQ812" i="14"/>
  <c r="BR812" i="14"/>
  <c r="BS812" i="14"/>
  <c r="BT812" i="14"/>
  <c r="BU812" i="14"/>
  <c r="BV812" i="14"/>
  <c r="BW812" i="14"/>
  <c r="BX812" i="14"/>
  <c r="BY812" i="14"/>
  <c r="BZ812" i="14"/>
  <c r="CA812" i="14"/>
  <c r="CB812" i="14"/>
  <c r="CC812" i="14"/>
  <c r="CD812" i="14"/>
  <c r="CE812" i="14"/>
  <c r="CF812" i="14"/>
  <c r="CG812" i="14"/>
  <c r="CH812" i="14"/>
  <c r="CI812" i="14"/>
  <c r="CJ812" i="14"/>
  <c r="CK812" i="14"/>
  <c r="CL812" i="14"/>
  <c r="CM812" i="14"/>
  <c r="CN812" i="14"/>
  <c r="CO812" i="14"/>
  <c r="CP812" i="14"/>
  <c r="CQ812" i="14"/>
  <c r="CR812" i="14"/>
  <c r="BE813" i="14"/>
  <c r="BF813" i="14"/>
  <c r="BG813" i="14"/>
  <c r="BH813" i="14"/>
  <c r="BI813" i="14"/>
  <c r="BJ813" i="14"/>
  <c r="BK813" i="14"/>
  <c r="BL813" i="14"/>
  <c r="BM813" i="14"/>
  <c r="BN813" i="14"/>
  <c r="BO813" i="14"/>
  <c r="BP813" i="14"/>
  <c r="BQ813" i="14"/>
  <c r="BR813" i="14"/>
  <c r="BS813" i="14"/>
  <c r="BT813" i="14"/>
  <c r="BU813" i="14"/>
  <c r="BV813" i="14"/>
  <c r="BW813" i="14"/>
  <c r="BX813" i="14"/>
  <c r="BY813" i="14"/>
  <c r="BZ813" i="14"/>
  <c r="CA813" i="14"/>
  <c r="CB813" i="14"/>
  <c r="CC813" i="14"/>
  <c r="CD813" i="14"/>
  <c r="CE813" i="14"/>
  <c r="CF813" i="14"/>
  <c r="CG813" i="14"/>
  <c r="CH813" i="14"/>
  <c r="CI813" i="14"/>
  <c r="CJ813" i="14"/>
  <c r="CK813" i="14"/>
  <c r="CL813" i="14"/>
  <c r="CM813" i="14"/>
  <c r="CN813" i="14"/>
  <c r="CO813" i="14"/>
  <c r="CP813" i="14"/>
  <c r="CQ813" i="14"/>
  <c r="CR813" i="14"/>
  <c r="BE814" i="14"/>
  <c r="BF814" i="14"/>
  <c r="BG814" i="14"/>
  <c r="BH814" i="14"/>
  <c r="BI814" i="14"/>
  <c r="BJ814" i="14"/>
  <c r="BK814" i="14"/>
  <c r="BL814" i="14"/>
  <c r="BM814" i="14"/>
  <c r="BN814" i="14"/>
  <c r="BO814" i="14"/>
  <c r="BP814" i="14"/>
  <c r="BQ814" i="14"/>
  <c r="BR814" i="14"/>
  <c r="BS814" i="14"/>
  <c r="BT814" i="14"/>
  <c r="BU814" i="14"/>
  <c r="BV814" i="14"/>
  <c r="BW814" i="14"/>
  <c r="BX814" i="14"/>
  <c r="BY814" i="14"/>
  <c r="BZ814" i="14"/>
  <c r="CA814" i="14"/>
  <c r="CB814" i="14"/>
  <c r="CC814" i="14"/>
  <c r="CD814" i="14"/>
  <c r="CE814" i="14"/>
  <c r="CF814" i="14"/>
  <c r="CG814" i="14"/>
  <c r="CH814" i="14"/>
  <c r="CI814" i="14"/>
  <c r="CJ814" i="14"/>
  <c r="CK814" i="14"/>
  <c r="CL814" i="14"/>
  <c r="CM814" i="14"/>
  <c r="CN814" i="14"/>
  <c r="CO814" i="14"/>
  <c r="CP814" i="14"/>
  <c r="CQ814" i="14"/>
  <c r="CR814" i="14"/>
  <c r="BE815" i="14"/>
  <c r="BF815" i="14"/>
  <c r="BG815" i="14"/>
  <c r="BH815" i="14"/>
  <c r="BI815" i="14"/>
  <c r="BJ815" i="14"/>
  <c r="BK815" i="14"/>
  <c r="BL815" i="14"/>
  <c r="BM815" i="14"/>
  <c r="BN815" i="14"/>
  <c r="BO815" i="14"/>
  <c r="BP815" i="14"/>
  <c r="BQ815" i="14"/>
  <c r="BR815" i="14"/>
  <c r="BS815" i="14"/>
  <c r="BT815" i="14"/>
  <c r="BU815" i="14"/>
  <c r="BV815" i="14"/>
  <c r="BW815" i="14"/>
  <c r="BX815" i="14"/>
  <c r="BY815" i="14"/>
  <c r="BZ815" i="14"/>
  <c r="CA815" i="14"/>
  <c r="CB815" i="14"/>
  <c r="CC815" i="14"/>
  <c r="CD815" i="14"/>
  <c r="CE815" i="14"/>
  <c r="CF815" i="14"/>
  <c r="CG815" i="14"/>
  <c r="CH815" i="14"/>
  <c r="CI815" i="14"/>
  <c r="CJ815" i="14"/>
  <c r="CK815" i="14"/>
  <c r="CL815" i="14"/>
  <c r="CM815" i="14"/>
  <c r="CN815" i="14"/>
  <c r="CO815" i="14"/>
  <c r="CP815" i="14"/>
  <c r="CQ815" i="14"/>
  <c r="CR815" i="14"/>
  <c r="BE816" i="14"/>
  <c r="BF816" i="14"/>
  <c r="BG816" i="14"/>
  <c r="BH816" i="14"/>
  <c r="BI816" i="14"/>
  <c r="BJ816" i="14"/>
  <c r="BK816" i="14"/>
  <c r="BL816" i="14"/>
  <c r="BM816" i="14"/>
  <c r="BN816" i="14"/>
  <c r="BO816" i="14"/>
  <c r="BP816" i="14"/>
  <c r="BQ816" i="14"/>
  <c r="BR816" i="14"/>
  <c r="BS816" i="14"/>
  <c r="BT816" i="14"/>
  <c r="BU816" i="14"/>
  <c r="BV816" i="14"/>
  <c r="BW816" i="14"/>
  <c r="BX816" i="14"/>
  <c r="BY816" i="14"/>
  <c r="BZ816" i="14"/>
  <c r="CA816" i="14"/>
  <c r="CB816" i="14"/>
  <c r="CC816" i="14"/>
  <c r="CD816" i="14"/>
  <c r="CE816" i="14"/>
  <c r="CF816" i="14"/>
  <c r="CG816" i="14"/>
  <c r="CH816" i="14"/>
  <c r="CI816" i="14"/>
  <c r="CJ816" i="14"/>
  <c r="CK816" i="14"/>
  <c r="CL816" i="14"/>
  <c r="CM816" i="14"/>
  <c r="CN816" i="14"/>
  <c r="CO816" i="14"/>
  <c r="CP816" i="14"/>
  <c r="CQ816" i="14"/>
  <c r="CR816" i="14"/>
  <c r="BE817" i="14"/>
  <c r="BF817" i="14"/>
  <c r="BG817" i="14"/>
  <c r="BH817" i="14"/>
  <c r="BI817" i="14"/>
  <c r="BJ817" i="14"/>
  <c r="BK817" i="14"/>
  <c r="BL817" i="14"/>
  <c r="BM817" i="14"/>
  <c r="BN817" i="14"/>
  <c r="BO817" i="14"/>
  <c r="BP817" i="14"/>
  <c r="BQ817" i="14"/>
  <c r="BR817" i="14"/>
  <c r="BS817" i="14"/>
  <c r="BT817" i="14"/>
  <c r="BU817" i="14"/>
  <c r="BV817" i="14"/>
  <c r="BW817" i="14"/>
  <c r="BX817" i="14"/>
  <c r="BY817" i="14"/>
  <c r="BZ817" i="14"/>
  <c r="CA817" i="14"/>
  <c r="CB817" i="14"/>
  <c r="CC817" i="14"/>
  <c r="CD817" i="14"/>
  <c r="CE817" i="14"/>
  <c r="CF817" i="14"/>
  <c r="CG817" i="14"/>
  <c r="CH817" i="14"/>
  <c r="CI817" i="14"/>
  <c r="CJ817" i="14"/>
  <c r="CK817" i="14"/>
  <c r="CL817" i="14"/>
  <c r="CM817" i="14"/>
  <c r="CN817" i="14"/>
  <c r="CO817" i="14"/>
  <c r="CP817" i="14"/>
  <c r="CQ817" i="14"/>
  <c r="CR817" i="14"/>
  <c r="BE818" i="14"/>
  <c r="BF818" i="14"/>
  <c r="BG818" i="14"/>
  <c r="BH818" i="14"/>
  <c r="BI818" i="14"/>
  <c r="BJ818" i="14"/>
  <c r="BK818" i="14"/>
  <c r="BL818" i="14"/>
  <c r="BM818" i="14"/>
  <c r="BN818" i="14"/>
  <c r="BO818" i="14"/>
  <c r="BP818" i="14"/>
  <c r="BQ818" i="14"/>
  <c r="BR818" i="14"/>
  <c r="BS818" i="14"/>
  <c r="BT818" i="14"/>
  <c r="BU818" i="14"/>
  <c r="BV818" i="14"/>
  <c r="BW818" i="14"/>
  <c r="BX818" i="14"/>
  <c r="BY818" i="14"/>
  <c r="BZ818" i="14"/>
  <c r="CA818" i="14"/>
  <c r="CB818" i="14"/>
  <c r="CC818" i="14"/>
  <c r="CD818" i="14"/>
  <c r="CE818" i="14"/>
  <c r="CF818" i="14"/>
  <c r="CG818" i="14"/>
  <c r="CH818" i="14"/>
  <c r="CI818" i="14"/>
  <c r="CJ818" i="14"/>
  <c r="CK818" i="14"/>
  <c r="CL818" i="14"/>
  <c r="CM818" i="14"/>
  <c r="CN818" i="14"/>
  <c r="CO818" i="14"/>
  <c r="CP818" i="14"/>
  <c r="CQ818" i="14"/>
  <c r="CR818" i="14"/>
  <c r="BE819" i="14"/>
  <c r="BF819" i="14"/>
  <c r="BG819" i="14"/>
  <c r="BH819" i="14"/>
  <c r="BI819" i="14"/>
  <c r="BJ819" i="14"/>
  <c r="BK819" i="14"/>
  <c r="BL819" i="14"/>
  <c r="BM819" i="14"/>
  <c r="BN819" i="14"/>
  <c r="BO819" i="14"/>
  <c r="BP819" i="14"/>
  <c r="BQ819" i="14"/>
  <c r="BR819" i="14"/>
  <c r="BS819" i="14"/>
  <c r="BT819" i="14"/>
  <c r="BU819" i="14"/>
  <c r="BV819" i="14"/>
  <c r="BW819" i="14"/>
  <c r="BX819" i="14"/>
  <c r="BY819" i="14"/>
  <c r="BZ819" i="14"/>
  <c r="CA819" i="14"/>
  <c r="CB819" i="14"/>
  <c r="CC819" i="14"/>
  <c r="CD819" i="14"/>
  <c r="CE819" i="14"/>
  <c r="CF819" i="14"/>
  <c r="CG819" i="14"/>
  <c r="CH819" i="14"/>
  <c r="CI819" i="14"/>
  <c r="CJ819" i="14"/>
  <c r="CK819" i="14"/>
  <c r="CL819" i="14"/>
  <c r="CM819" i="14"/>
  <c r="CN819" i="14"/>
  <c r="CO819" i="14"/>
  <c r="CP819" i="14"/>
  <c r="CQ819" i="14"/>
  <c r="CR819" i="14"/>
  <c r="BE820" i="14"/>
  <c r="BF820" i="14"/>
  <c r="BG820" i="14"/>
  <c r="BH820" i="14"/>
  <c r="BI820" i="14"/>
  <c r="BJ820" i="14"/>
  <c r="BK820" i="14"/>
  <c r="BL820" i="14"/>
  <c r="BM820" i="14"/>
  <c r="BN820" i="14"/>
  <c r="BO820" i="14"/>
  <c r="BP820" i="14"/>
  <c r="BQ820" i="14"/>
  <c r="BR820" i="14"/>
  <c r="BS820" i="14"/>
  <c r="BT820" i="14"/>
  <c r="BU820" i="14"/>
  <c r="BV820" i="14"/>
  <c r="BW820" i="14"/>
  <c r="BX820" i="14"/>
  <c r="BY820" i="14"/>
  <c r="BZ820" i="14"/>
  <c r="CA820" i="14"/>
  <c r="CB820" i="14"/>
  <c r="CC820" i="14"/>
  <c r="CD820" i="14"/>
  <c r="CE820" i="14"/>
  <c r="CF820" i="14"/>
  <c r="CG820" i="14"/>
  <c r="CH820" i="14"/>
  <c r="CI820" i="14"/>
  <c r="CJ820" i="14"/>
  <c r="CK820" i="14"/>
  <c r="CL820" i="14"/>
  <c r="CM820" i="14"/>
  <c r="CN820" i="14"/>
  <c r="CO820" i="14"/>
  <c r="CP820" i="14"/>
  <c r="CQ820" i="14"/>
  <c r="CR820" i="14"/>
  <c r="BE821" i="14"/>
  <c r="BF821" i="14"/>
  <c r="BG821" i="14"/>
  <c r="BH821" i="14"/>
  <c r="BI821" i="14"/>
  <c r="BJ821" i="14"/>
  <c r="BK821" i="14"/>
  <c r="BL821" i="14"/>
  <c r="BM821" i="14"/>
  <c r="BN821" i="14"/>
  <c r="BO821" i="14"/>
  <c r="BP821" i="14"/>
  <c r="BQ821" i="14"/>
  <c r="BR821" i="14"/>
  <c r="BS821" i="14"/>
  <c r="BT821" i="14"/>
  <c r="BU821" i="14"/>
  <c r="BV821" i="14"/>
  <c r="BW821" i="14"/>
  <c r="BX821" i="14"/>
  <c r="BY821" i="14"/>
  <c r="BZ821" i="14"/>
  <c r="CA821" i="14"/>
  <c r="CB821" i="14"/>
  <c r="CC821" i="14"/>
  <c r="CD821" i="14"/>
  <c r="CE821" i="14"/>
  <c r="CF821" i="14"/>
  <c r="CG821" i="14"/>
  <c r="CH821" i="14"/>
  <c r="CI821" i="14"/>
  <c r="CJ821" i="14"/>
  <c r="CK821" i="14"/>
  <c r="CL821" i="14"/>
  <c r="CM821" i="14"/>
  <c r="CN821" i="14"/>
  <c r="CO821" i="14"/>
  <c r="CP821" i="14"/>
  <c r="CQ821" i="14"/>
  <c r="CR821" i="14"/>
  <c r="BE822" i="14"/>
  <c r="BF822" i="14"/>
  <c r="BG822" i="14"/>
  <c r="BH822" i="14"/>
  <c r="BI822" i="14"/>
  <c r="BJ822" i="14"/>
  <c r="BK822" i="14"/>
  <c r="BL822" i="14"/>
  <c r="BM822" i="14"/>
  <c r="BN822" i="14"/>
  <c r="BO822" i="14"/>
  <c r="BP822" i="14"/>
  <c r="BQ822" i="14"/>
  <c r="BR822" i="14"/>
  <c r="BS822" i="14"/>
  <c r="BT822" i="14"/>
  <c r="BU822" i="14"/>
  <c r="BV822" i="14"/>
  <c r="BW822" i="14"/>
  <c r="BX822" i="14"/>
  <c r="BY822" i="14"/>
  <c r="BZ822" i="14"/>
  <c r="CA822" i="14"/>
  <c r="CB822" i="14"/>
  <c r="CC822" i="14"/>
  <c r="CD822" i="14"/>
  <c r="CE822" i="14"/>
  <c r="CF822" i="14"/>
  <c r="CG822" i="14"/>
  <c r="CH822" i="14"/>
  <c r="CI822" i="14"/>
  <c r="CJ822" i="14"/>
  <c r="CK822" i="14"/>
  <c r="CL822" i="14"/>
  <c r="CM822" i="14"/>
  <c r="CN822" i="14"/>
  <c r="CO822" i="14"/>
  <c r="CP822" i="14"/>
  <c r="CQ822" i="14"/>
  <c r="CR822" i="14"/>
  <c r="BE823" i="14"/>
  <c r="BF823" i="14"/>
  <c r="BG823" i="14"/>
  <c r="BH823" i="14"/>
  <c r="BI823" i="14"/>
  <c r="BJ823" i="14"/>
  <c r="BK823" i="14"/>
  <c r="BL823" i="14"/>
  <c r="BM823" i="14"/>
  <c r="BN823" i="14"/>
  <c r="BO823" i="14"/>
  <c r="BP823" i="14"/>
  <c r="BQ823" i="14"/>
  <c r="BR823" i="14"/>
  <c r="BS823" i="14"/>
  <c r="BT823" i="14"/>
  <c r="BU823" i="14"/>
  <c r="BV823" i="14"/>
  <c r="BW823" i="14"/>
  <c r="BX823" i="14"/>
  <c r="BY823" i="14"/>
  <c r="BZ823" i="14"/>
  <c r="CA823" i="14"/>
  <c r="CB823" i="14"/>
  <c r="CC823" i="14"/>
  <c r="CD823" i="14"/>
  <c r="CE823" i="14"/>
  <c r="CF823" i="14"/>
  <c r="CG823" i="14"/>
  <c r="CH823" i="14"/>
  <c r="CI823" i="14"/>
  <c r="CJ823" i="14"/>
  <c r="CK823" i="14"/>
  <c r="CL823" i="14"/>
  <c r="CM823" i="14"/>
  <c r="CN823" i="14"/>
  <c r="CO823" i="14"/>
  <c r="CP823" i="14"/>
  <c r="CQ823" i="14"/>
  <c r="CR823" i="14"/>
  <c r="BE824" i="14"/>
  <c r="BF824" i="14"/>
  <c r="BG824" i="14"/>
  <c r="BH824" i="14"/>
  <c r="BI824" i="14"/>
  <c r="BJ824" i="14"/>
  <c r="BK824" i="14"/>
  <c r="BL824" i="14"/>
  <c r="BM824" i="14"/>
  <c r="BN824" i="14"/>
  <c r="BO824" i="14"/>
  <c r="BP824" i="14"/>
  <c r="BQ824" i="14"/>
  <c r="BR824" i="14"/>
  <c r="BS824" i="14"/>
  <c r="BT824" i="14"/>
  <c r="BU824" i="14"/>
  <c r="BV824" i="14"/>
  <c r="BW824" i="14"/>
  <c r="BX824" i="14"/>
  <c r="BY824" i="14"/>
  <c r="BZ824" i="14"/>
  <c r="CA824" i="14"/>
  <c r="CB824" i="14"/>
  <c r="CC824" i="14"/>
  <c r="CD824" i="14"/>
  <c r="CE824" i="14"/>
  <c r="CF824" i="14"/>
  <c r="CG824" i="14"/>
  <c r="CH824" i="14"/>
  <c r="CI824" i="14"/>
  <c r="CJ824" i="14"/>
  <c r="CK824" i="14"/>
  <c r="CL824" i="14"/>
  <c r="CM824" i="14"/>
  <c r="CN824" i="14"/>
  <c r="CO824" i="14"/>
  <c r="CP824" i="14"/>
  <c r="CQ824" i="14"/>
  <c r="CR824" i="14"/>
  <c r="BE825" i="14"/>
  <c r="BF825" i="14"/>
  <c r="BG825" i="14"/>
  <c r="BH825" i="14"/>
  <c r="BI825" i="14"/>
  <c r="BJ825" i="14"/>
  <c r="BK825" i="14"/>
  <c r="BL825" i="14"/>
  <c r="BM825" i="14"/>
  <c r="BN825" i="14"/>
  <c r="BO825" i="14"/>
  <c r="BP825" i="14"/>
  <c r="BQ825" i="14"/>
  <c r="BR825" i="14"/>
  <c r="BS825" i="14"/>
  <c r="BT825" i="14"/>
  <c r="BU825" i="14"/>
  <c r="BV825" i="14"/>
  <c r="BW825" i="14"/>
  <c r="BX825" i="14"/>
  <c r="BY825" i="14"/>
  <c r="BZ825" i="14"/>
  <c r="CA825" i="14"/>
  <c r="CB825" i="14"/>
  <c r="CC825" i="14"/>
  <c r="CD825" i="14"/>
  <c r="CE825" i="14"/>
  <c r="CF825" i="14"/>
  <c r="CG825" i="14"/>
  <c r="CH825" i="14"/>
  <c r="CI825" i="14"/>
  <c r="CJ825" i="14"/>
  <c r="CK825" i="14"/>
  <c r="CL825" i="14"/>
  <c r="CM825" i="14"/>
  <c r="CN825" i="14"/>
  <c r="CO825" i="14"/>
  <c r="CP825" i="14"/>
  <c r="CQ825" i="14"/>
  <c r="CR825" i="14"/>
  <c r="BE826" i="14"/>
  <c r="BF826" i="14"/>
  <c r="BG826" i="14"/>
  <c r="BH826" i="14"/>
  <c r="BI826" i="14"/>
  <c r="BJ826" i="14"/>
  <c r="BK826" i="14"/>
  <c r="BL826" i="14"/>
  <c r="BM826" i="14"/>
  <c r="BN826" i="14"/>
  <c r="BO826" i="14"/>
  <c r="BP826" i="14"/>
  <c r="BQ826" i="14"/>
  <c r="BR826" i="14"/>
  <c r="BS826" i="14"/>
  <c r="BT826" i="14"/>
  <c r="BU826" i="14"/>
  <c r="BV826" i="14"/>
  <c r="BW826" i="14"/>
  <c r="BX826" i="14"/>
  <c r="BY826" i="14"/>
  <c r="BZ826" i="14"/>
  <c r="CA826" i="14"/>
  <c r="CB826" i="14"/>
  <c r="CC826" i="14"/>
  <c r="CD826" i="14"/>
  <c r="CE826" i="14"/>
  <c r="CF826" i="14"/>
  <c r="CG826" i="14"/>
  <c r="CH826" i="14"/>
  <c r="CI826" i="14"/>
  <c r="CJ826" i="14"/>
  <c r="CK826" i="14"/>
  <c r="CL826" i="14"/>
  <c r="CM826" i="14"/>
  <c r="CN826" i="14"/>
  <c r="CO826" i="14"/>
  <c r="CP826" i="14"/>
  <c r="CQ826" i="14"/>
  <c r="CR826" i="14"/>
  <c r="BE827" i="14"/>
  <c r="BF827" i="14"/>
  <c r="BG827" i="14"/>
  <c r="BH827" i="14"/>
  <c r="BI827" i="14"/>
  <c r="BJ827" i="14"/>
  <c r="BK827" i="14"/>
  <c r="BL827" i="14"/>
  <c r="BM827" i="14"/>
  <c r="BN827" i="14"/>
  <c r="BO827" i="14"/>
  <c r="BP827" i="14"/>
  <c r="BQ827" i="14"/>
  <c r="BR827" i="14"/>
  <c r="BS827" i="14"/>
  <c r="BT827" i="14"/>
  <c r="BU827" i="14"/>
  <c r="BV827" i="14"/>
  <c r="BW827" i="14"/>
  <c r="BX827" i="14"/>
  <c r="BY827" i="14"/>
  <c r="BZ827" i="14"/>
  <c r="CA827" i="14"/>
  <c r="CB827" i="14"/>
  <c r="CC827" i="14"/>
  <c r="CD827" i="14"/>
  <c r="CE827" i="14"/>
  <c r="CF827" i="14"/>
  <c r="CG827" i="14"/>
  <c r="CH827" i="14"/>
  <c r="CI827" i="14"/>
  <c r="CJ827" i="14"/>
  <c r="CK827" i="14"/>
  <c r="CL827" i="14"/>
  <c r="CM827" i="14"/>
  <c r="CN827" i="14"/>
  <c r="CO827" i="14"/>
  <c r="CP827" i="14"/>
  <c r="CQ827" i="14"/>
  <c r="CR827" i="14"/>
  <c r="BE828" i="14"/>
  <c r="BF828" i="14"/>
  <c r="BG828" i="14"/>
  <c r="BH828" i="14"/>
  <c r="BI828" i="14"/>
  <c r="BJ828" i="14"/>
  <c r="BK828" i="14"/>
  <c r="BL828" i="14"/>
  <c r="BM828" i="14"/>
  <c r="BN828" i="14"/>
  <c r="BO828" i="14"/>
  <c r="BP828" i="14"/>
  <c r="BQ828" i="14"/>
  <c r="BR828" i="14"/>
  <c r="BS828" i="14"/>
  <c r="BT828" i="14"/>
  <c r="BU828" i="14"/>
  <c r="BV828" i="14"/>
  <c r="BW828" i="14"/>
  <c r="BX828" i="14"/>
  <c r="BY828" i="14"/>
  <c r="BZ828" i="14"/>
  <c r="CA828" i="14"/>
  <c r="CB828" i="14"/>
  <c r="CC828" i="14"/>
  <c r="CD828" i="14"/>
  <c r="CE828" i="14"/>
  <c r="CF828" i="14"/>
  <c r="CG828" i="14"/>
  <c r="CH828" i="14"/>
  <c r="CI828" i="14"/>
  <c r="CJ828" i="14"/>
  <c r="CK828" i="14"/>
  <c r="CL828" i="14"/>
  <c r="CM828" i="14"/>
  <c r="CN828" i="14"/>
  <c r="CO828" i="14"/>
  <c r="CP828" i="14"/>
  <c r="CQ828" i="14"/>
  <c r="CR828" i="14"/>
  <c r="BE829" i="14"/>
  <c r="BF829" i="14"/>
  <c r="BG829" i="14"/>
  <c r="BH829" i="14"/>
  <c r="BI829" i="14"/>
  <c r="BJ829" i="14"/>
  <c r="BK829" i="14"/>
  <c r="BL829" i="14"/>
  <c r="BM829" i="14"/>
  <c r="BN829" i="14"/>
  <c r="BO829" i="14"/>
  <c r="BP829" i="14"/>
  <c r="BQ829" i="14"/>
  <c r="BR829" i="14"/>
  <c r="BS829" i="14"/>
  <c r="BT829" i="14"/>
  <c r="BU829" i="14"/>
  <c r="BV829" i="14"/>
  <c r="BW829" i="14"/>
  <c r="BX829" i="14"/>
  <c r="BY829" i="14"/>
  <c r="BZ829" i="14"/>
  <c r="CA829" i="14"/>
  <c r="CB829" i="14"/>
  <c r="CC829" i="14"/>
  <c r="CD829" i="14"/>
  <c r="CE829" i="14"/>
  <c r="CF829" i="14"/>
  <c r="CG829" i="14"/>
  <c r="CH829" i="14"/>
  <c r="CI829" i="14"/>
  <c r="CJ829" i="14"/>
  <c r="CK829" i="14"/>
  <c r="CL829" i="14"/>
  <c r="CM829" i="14"/>
  <c r="CN829" i="14"/>
  <c r="CO829" i="14"/>
  <c r="CP829" i="14"/>
  <c r="CQ829" i="14"/>
  <c r="CR829" i="14"/>
  <c r="BE830" i="14"/>
  <c r="BF830" i="14"/>
  <c r="BG830" i="14"/>
  <c r="BH830" i="14"/>
  <c r="BI830" i="14"/>
  <c r="BJ830" i="14"/>
  <c r="BK830" i="14"/>
  <c r="BL830" i="14"/>
  <c r="BM830" i="14"/>
  <c r="BN830" i="14"/>
  <c r="BO830" i="14"/>
  <c r="BP830" i="14"/>
  <c r="BQ830" i="14"/>
  <c r="BR830" i="14"/>
  <c r="BS830" i="14"/>
  <c r="BT830" i="14"/>
  <c r="BU830" i="14"/>
  <c r="BV830" i="14"/>
  <c r="BW830" i="14"/>
  <c r="BX830" i="14"/>
  <c r="BY830" i="14"/>
  <c r="BZ830" i="14"/>
  <c r="CA830" i="14"/>
  <c r="CB830" i="14"/>
  <c r="CC830" i="14"/>
  <c r="CD830" i="14"/>
  <c r="CE830" i="14"/>
  <c r="CF830" i="14"/>
  <c r="CG830" i="14"/>
  <c r="CH830" i="14"/>
  <c r="CI830" i="14"/>
  <c r="CJ830" i="14"/>
  <c r="CK830" i="14"/>
  <c r="CL830" i="14"/>
  <c r="CM830" i="14"/>
  <c r="CN830" i="14"/>
  <c r="CO830" i="14"/>
  <c r="CP830" i="14"/>
  <c r="CQ830" i="14"/>
  <c r="CR830" i="14"/>
  <c r="BE831" i="14"/>
  <c r="BF831" i="14"/>
  <c r="BG831" i="14"/>
  <c r="BH831" i="14"/>
  <c r="BI831" i="14"/>
  <c r="BJ831" i="14"/>
  <c r="BK831" i="14"/>
  <c r="BL831" i="14"/>
  <c r="BM831" i="14"/>
  <c r="BN831" i="14"/>
  <c r="BO831" i="14"/>
  <c r="BP831" i="14"/>
  <c r="BQ831" i="14"/>
  <c r="BR831" i="14"/>
  <c r="BS831" i="14"/>
  <c r="BT831" i="14"/>
  <c r="BU831" i="14"/>
  <c r="BV831" i="14"/>
  <c r="BW831" i="14"/>
  <c r="BX831" i="14"/>
  <c r="BY831" i="14"/>
  <c r="BZ831" i="14"/>
  <c r="CA831" i="14"/>
  <c r="CB831" i="14"/>
  <c r="CC831" i="14"/>
  <c r="CD831" i="14"/>
  <c r="CE831" i="14"/>
  <c r="CF831" i="14"/>
  <c r="CG831" i="14"/>
  <c r="CH831" i="14"/>
  <c r="CI831" i="14"/>
  <c r="CJ831" i="14"/>
  <c r="CK831" i="14"/>
  <c r="CL831" i="14"/>
  <c r="CM831" i="14"/>
  <c r="CN831" i="14"/>
  <c r="CO831" i="14"/>
  <c r="CP831" i="14"/>
  <c r="CQ831" i="14"/>
  <c r="CR831" i="14"/>
  <c r="BE832" i="14"/>
  <c r="BF832" i="14"/>
  <c r="BG832" i="14"/>
  <c r="BH832" i="14"/>
  <c r="BI832" i="14"/>
  <c r="BJ832" i="14"/>
  <c r="BK832" i="14"/>
  <c r="BL832" i="14"/>
  <c r="BM832" i="14"/>
  <c r="BN832" i="14"/>
  <c r="BO832" i="14"/>
  <c r="BP832" i="14"/>
  <c r="BQ832" i="14"/>
  <c r="BR832" i="14"/>
  <c r="BS832" i="14"/>
  <c r="BT832" i="14"/>
  <c r="BU832" i="14"/>
  <c r="BV832" i="14"/>
  <c r="BW832" i="14"/>
  <c r="BX832" i="14"/>
  <c r="BY832" i="14"/>
  <c r="BZ832" i="14"/>
  <c r="CA832" i="14"/>
  <c r="CB832" i="14"/>
  <c r="CC832" i="14"/>
  <c r="CD832" i="14"/>
  <c r="CE832" i="14"/>
  <c r="CF832" i="14"/>
  <c r="CG832" i="14"/>
  <c r="CH832" i="14"/>
  <c r="CI832" i="14"/>
  <c r="CJ832" i="14"/>
  <c r="CK832" i="14"/>
  <c r="CL832" i="14"/>
  <c r="CM832" i="14"/>
  <c r="CN832" i="14"/>
  <c r="CO832" i="14"/>
  <c r="CP832" i="14"/>
  <c r="CQ832" i="14"/>
  <c r="CR832" i="14"/>
  <c r="BE833" i="14"/>
  <c r="BF833" i="14"/>
  <c r="BG833" i="14"/>
  <c r="BH833" i="14"/>
  <c r="BI833" i="14"/>
  <c r="BJ833" i="14"/>
  <c r="BK833" i="14"/>
  <c r="BL833" i="14"/>
  <c r="BM833" i="14"/>
  <c r="BN833" i="14"/>
  <c r="BO833" i="14"/>
  <c r="BP833" i="14"/>
  <c r="BQ833" i="14"/>
  <c r="BR833" i="14"/>
  <c r="BS833" i="14"/>
  <c r="BT833" i="14"/>
  <c r="BU833" i="14"/>
  <c r="BV833" i="14"/>
  <c r="BW833" i="14"/>
  <c r="BX833" i="14"/>
  <c r="BY833" i="14"/>
  <c r="BZ833" i="14"/>
  <c r="CA833" i="14"/>
  <c r="CB833" i="14"/>
  <c r="CC833" i="14"/>
  <c r="CD833" i="14"/>
  <c r="CE833" i="14"/>
  <c r="CF833" i="14"/>
  <c r="CG833" i="14"/>
  <c r="CH833" i="14"/>
  <c r="CI833" i="14"/>
  <c r="CJ833" i="14"/>
  <c r="CK833" i="14"/>
  <c r="CL833" i="14"/>
  <c r="CM833" i="14"/>
  <c r="CN833" i="14"/>
  <c r="CO833" i="14"/>
  <c r="CP833" i="14"/>
  <c r="CQ833" i="14"/>
  <c r="CR833" i="14"/>
  <c r="BE834" i="14"/>
  <c r="BF834" i="14"/>
  <c r="BG834" i="14"/>
  <c r="BH834" i="14"/>
  <c r="BI834" i="14"/>
  <c r="BJ834" i="14"/>
  <c r="BK834" i="14"/>
  <c r="BL834" i="14"/>
  <c r="BM834" i="14"/>
  <c r="BN834" i="14"/>
  <c r="BO834" i="14"/>
  <c r="BP834" i="14"/>
  <c r="BQ834" i="14"/>
  <c r="BR834" i="14"/>
  <c r="BS834" i="14"/>
  <c r="BT834" i="14"/>
  <c r="BU834" i="14"/>
  <c r="BV834" i="14"/>
  <c r="BW834" i="14"/>
  <c r="BX834" i="14"/>
  <c r="BY834" i="14"/>
  <c r="BZ834" i="14"/>
  <c r="CA834" i="14"/>
  <c r="CB834" i="14"/>
  <c r="CC834" i="14"/>
  <c r="CD834" i="14"/>
  <c r="CE834" i="14"/>
  <c r="CF834" i="14"/>
  <c r="CG834" i="14"/>
  <c r="CH834" i="14"/>
  <c r="CI834" i="14"/>
  <c r="CJ834" i="14"/>
  <c r="CK834" i="14"/>
  <c r="CL834" i="14"/>
  <c r="CM834" i="14"/>
  <c r="CN834" i="14"/>
  <c r="CO834" i="14"/>
  <c r="CP834" i="14"/>
  <c r="CQ834" i="14"/>
  <c r="CR834" i="14"/>
  <c r="BE835" i="14"/>
  <c r="BF835" i="14"/>
  <c r="BG835" i="14"/>
  <c r="BH835" i="14"/>
  <c r="BI835" i="14"/>
  <c r="BJ835" i="14"/>
  <c r="BK835" i="14"/>
  <c r="BL835" i="14"/>
  <c r="BM835" i="14"/>
  <c r="BN835" i="14"/>
  <c r="BO835" i="14"/>
  <c r="BP835" i="14"/>
  <c r="BQ835" i="14"/>
  <c r="BR835" i="14"/>
  <c r="BS835" i="14"/>
  <c r="BT835" i="14"/>
  <c r="BU835" i="14"/>
  <c r="BV835" i="14"/>
  <c r="BW835" i="14"/>
  <c r="BX835" i="14"/>
  <c r="BY835" i="14"/>
  <c r="BZ835" i="14"/>
  <c r="CA835" i="14"/>
  <c r="CB835" i="14"/>
  <c r="CC835" i="14"/>
  <c r="CD835" i="14"/>
  <c r="CE835" i="14"/>
  <c r="CF835" i="14"/>
  <c r="CG835" i="14"/>
  <c r="CH835" i="14"/>
  <c r="CI835" i="14"/>
  <c r="CJ835" i="14"/>
  <c r="CK835" i="14"/>
  <c r="CL835" i="14"/>
  <c r="CM835" i="14"/>
  <c r="CN835" i="14"/>
  <c r="CO835" i="14"/>
  <c r="CP835" i="14"/>
  <c r="CQ835" i="14"/>
  <c r="CR835" i="14"/>
  <c r="BE836" i="14"/>
  <c r="BF836" i="14"/>
  <c r="BG836" i="14"/>
  <c r="BH836" i="14"/>
  <c r="BI836" i="14"/>
  <c r="BJ836" i="14"/>
  <c r="BK836" i="14"/>
  <c r="BL836" i="14"/>
  <c r="BM836" i="14"/>
  <c r="BN836" i="14"/>
  <c r="BO836" i="14"/>
  <c r="BP836" i="14"/>
  <c r="BQ836" i="14"/>
  <c r="BR836" i="14"/>
  <c r="BS836" i="14"/>
  <c r="BT836" i="14"/>
  <c r="BU836" i="14"/>
  <c r="BV836" i="14"/>
  <c r="BW836" i="14"/>
  <c r="BX836" i="14"/>
  <c r="BY836" i="14"/>
  <c r="BZ836" i="14"/>
  <c r="CA836" i="14"/>
  <c r="CB836" i="14"/>
  <c r="CC836" i="14"/>
  <c r="CD836" i="14"/>
  <c r="CE836" i="14"/>
  <c r="CF836" i="14"/>
  <c r="CG836" i="14"/>
  <c r="CH836" i="14"/>
  <c r="CI836" i="14"/>
  <c r="CJ836" i="14"/>
  <c r="CK836" i="14"/>
  <c r="CL836" i="14"/>
  <c r="CM836" i="14"/>
  <c r="CN836" i="14"/>
  <c r="CO836" i="14"/>
  <c r="CP836" i="14"/>
  <c r="CQ836" i="14"/>
  <c r="CR836" i="14"/>
  <c r="BE837" i="14"/>
  <c r="BF837" i="14"/>
  <c r="BG837" i="14"/>
  <c r="BH837" i="14"/>
  <c r="BI837" i="14"/>
  <c r="BJ837" i="14"/>
  <c r="BK837" i="14"/>
  <c r="BL837" i="14"/>
  <c r="BM837" i="14"/>
  <c r="BN837" i="14"/>
  <c r="BO837" i="14"/>
  <c r="BP837" i="14"/>
  <c r="BQ837" i="14"/>
  <c r="BR837" i="14"/>
  <c r="BS837" i="14"/>
  <c r="BT837" i="14"/>
  <c r="BU837" i="14"/>
  <c r="BV837" i="14"/>
  <c r="BW837" i="14"/>
  <c r="BX837" i="14"/>
  <c r="BY837" i="14"/>
  <c r="BZ837" i="14"/>
  <c r="CA837" i="14"/>
  <c r="CB837" i="14"/>
  <c r="CC837" i="14"/>
  <c r="CD837" i="14"/>
  <c r="CE837" i="14"/>
  <c r="CF837" i="14"/>
  <c r="CG837" i="14"/>
  <c r="CH837" i="14"/>
  <c r="CI837" i="14"/>
  <c r="CJ837" i="14"/>
  <c r="CK837" i="14"/>
  <c r="CL837" i="14"/>
  <c r="CM837" i="14"/>
  <c r="CN837" i="14"/>
  <c r="CO837" i="14"/>
  <c r="CP837" i="14"/>
  <c r="CQ837" i="14"/>
  <c r="CR837" i="14"/>
  <c r="BE838" i="14"/>
  <c r="BF838" i="14"/>
  <c r="BG838" i="14"/>
  <c r="BH838" i="14"/>
  <c r="BI838" i="14"/>
  <c r="BJ838" i="14"/>
  <c r="BK838" i="14"/>
  <c r="BL838" i="14"/>
  <c r="BM838" i="14"/>
  <c r="BN838" i="14"/>
  <c r="BO838" i="14"/>
  <c r="BP838" i="14"/>
  <c r="BQ838" i="14"/>
  <c r="BR838" i="14"/>
  <c r="BS838" i="14"/>
  <c r="BT838" i="14"/>
  <c r="BU838" i="14"/>
  <c r="BV838" i="14"/>
  <c r="BW838" i="14"/>
  <c r="BX838" i="14"/>
  <c r="BY838" i="14"/>
  <c r="BZ838" i="14"/>
  <c r="CA838" i="14"/>
  <c r="CB838" i="14"/>
  <c r="CC838" i="14"/>
  <c r="CD838" i="14"/>
  <c r="CE838" i="14"/>
  <c r="CF838" i="14"/>
  <c r="CG838" i="14"/>
  <c r="CH838" i="14"/>
  <c r="CI838" i="14"/>
  <c r="CJ838" i="14"/>
  <c r="CK838" i="14"/>
  <c r="CL838" i="14"/>
  <c r="CM838" i="14"/>
  <c r="CN838" i="14"/>
  <c r="CO838" i="14"/>
  <c r="CP838" i="14"/>
  <c r="CQ838" i="14"/>
  <c r="CR838" i="14"/>
  <c r="BE839" i="14"/>
  <c r="BF839" i="14"/>
  <c r="BG839" i="14"/>
  <c r="BH839" i="14"/>
  <c r="BI839" i="14"/>
  <c r="BJ839" i="14"/>
  <c r="BK839" i="14"/>
  <c r="BL839" i="14"/>
  <c r="BM839" i="14"/>
  <c r="BN839" i="14"/>
  <c r="BO839" i="14"/>
  <c r="BP839" i="14"/>
  <c r="BQ839" i="14"/>
  <c r="BR839" i="14"/>
  <c r="BS839" i="14"/>
  <c r="BT839" i="14"/>
  <c r="BU839" i="14"/>
  <c r="BV839" i="14"/>
  <c r="BW839" i="14"/>
  <c r="BX839" i="14"/>
  <c r="BY839" i="14"/>
  <c r="BZ839" i="14"/>
  <c r="CA839" i="14"/>
  <c r="CB839" i="14"/>
  <c r="CC839" i="14"/>
  <c r="CD839" i="14"/>
  <c r="CE839" i="14"/>
  <c r="CF839" i="14"/>
  <c r="CG839" i="14"/>
  <c r="CH839" i="14"/>
  <c r="CI839" i="14"/>
  <c r="CJ839" i="14"/>
  <c r="CK839" i="14"/>
  <c r="CL839" i="14"/>
  <c r="CM839" i="14"/>
  <c r="CN839" i="14"/>
  <c r="CO839" i="14"/>
  <c r="CP839" i="14"/>
  <c r="CQ839" i="14"/>
  <c r="CR839" i="14"/>
  <c r="BE840" i="14"/>
  <c r="BF840" i="14"/>
  <c r="BG840" i="14"/>
  <c r="BH840" i="14"/>
  <c r="BI840" i="14"/>
  <c r="BJ840" i="14"/>
  <c r="BK840" i="14"/>
  <c r="BL840" i="14"/>
  <c r="BM840" i="14"/>
  <c r="BN840" i="14"/>
  <c r="BO840" i="14"/>
  <c r="BP840" i="14"/>
  <c r="BQ840" i="14"/>
  <c r="BR840" i="14"/>
  <c r="BS840" i="14"/>
  <c r="BT840" i="14"/>
  <c r="BU840" i="14"/>
  <c r="BV840" i="14"/>
  <c r="BW840" i="14"/>
  <c r="BX840" i="14"/>
  <c r="BY840" i="14"/>
  <c r="BZ840" i="14"/>
  <c r="CA840" i="14"/>
  <c r="CB840" i="14"/>
  <c r="CC840" i="14"/>
  <c r="CD840" i="14"/>
  <c r="CE840" i="14"/>
  <c r="CF840" i="14"/>
  <c r="CG840" i="14"/>
  <c r="CH840" i="14"/>
  <c r="CI840" i="14"/>
  <c r="CJ840" i="14"/>
  <c r="CK840" i="14"/>
  <c r="CL840" i="14"/>
  <c r="CM840" i="14"/>
  <c r="CN840" i="14"/>
  <c r="CO840" i="14"/>
  <c r="CP840" i="14"/>
  <c r="CQ840" i="14"/>
  <c r="CR840" i="14"/>
  <c r="BE841" i="14"/>
  <c r="BF841" i="14"/>
  <c r="BG841" i="14"/>
  <c r="BH841" i="14"/>
  <c r="BI841" i="14"/>
  <c r="BJ841" i="14"/>
  <c r="BK841" i="14"/>
  <c r="BL841" i="14"/>
  <c r="BM841" i="14"/>
  <c r="BN841" i="14"/>
  <c r="BO841" i="14"/>
  <c r="BP841" i="14"/>
  <c r="BQ841" i="14"/>
  <c r="BR841" i="14"/>
  <c r="BS841" i="14"/>
  <c r="BT841" i="14"/>
  <c r="BU841" i="14"/>
  <c r="BV841" i="14"/>
  <c r="BW841" i="14"/>
  <c r="BX841" i="14"/>
  <c r="BY841" i="14"/>
  <c r="BZ841" i="14"/>
  <c r="CA841" i="14"/>
  <c r="CB841" i="14"/>
  <c r="CC841" i="14"/>
  <c r="CD841" i="14"/>
  <c r="CE841" i="14"/>
  <c r="CF841" i="14"/>
  <c r="CG841" i="14"/>
  <c r="CH841" i="14"/>
  <c r="CI841" i="14"/>
  <c r="CJ841" i="14"/>
  <c r="CK841" i="14"/>
  <c r="CL841" i="14"/>
  <c r="CM841" i="14"/>
  <c r="CN841" i="14"/>
  <c r="CO841" i="14"/>
  <c r="CP841" i="14"/>
  <c r="CQ841" i="14"/>
  <c r="CR841" i="14"/>
  <c r="BE842" i="14"/>
  <c r="BF842" i="14"/>
  <c r="BG842" i="14"/>
  <c r="BH842" i="14"/>
  <c r="BI842" i="14"/>
  <c r="BJ842" i="14"/>
  <c r="BK842" i="14"/>
  <c r="BL842" i="14"/>
  <c r="BM842" i="14"/>
  <c r="BN842" i="14"/>
  <c r="BO842" i="14"/>
  <c r="BP842" i="14"/>
  <c r="BQ842" i="14"/>
  <c r="BR842" i="14"/>
  <c r="BS842" i="14"/>
  <c r="BT842" i="14"/>
  <c r="BU842" i="14"/>
  <c r="BV842" i="14"/>
  <c r="BW842" i="14"/>
  <c r="BX842" i="14"/>
  <c r="BY842" i="14"/>
  <c r="BZ842" i="14"/>
  <c r="CA842" i="14"/>
  <c r="CB842" i="14"/>
  <c r="CC842" i="14"/>
  <c r="CD842" i="14"/>
  <c r="CE842" i="14"/>
  <c r="CF842" i="14"/>
  <c r="CG842" i="14"/>
  <c r="CH842" i="14"/>
  <c r="CI842" i="14"/>
  <c r="CJ842" i="14"/>
  <c r="CK842" i="14"/>
  <c r="CL842" i="14"/>
  <c r="CM842" i="14"/>
  <c r="CN842" i="14"/>
  <c r="CO842" i="14"/>
  <c r="CP842" i="14"/>
  <c r="CQ842" i="14"/>
  <c r="CR842" i="14"/>
  <c r="BE843" i="14"/>
  <c r="BF843" i="14"/>
  <c r="BG843" i="14"/>
  <c r="BH843" i="14"/>
  <c r="BI843" i="14"/>
  <c r="BJ843" i="14"/>
  <c r="BK843" i="14"/>
  <c r="BL843" i="14"/>
  <c r="BM843" i="14"/>
  <c r="BN843" i="14"/>
  <c r="BO843" i="14"/>
  <c r="BP843" i="14"/>
  <c r="BQ843" i="14"/>
  <c r="BR843" i="14"/>
  <c r="BS843" i="14"/>
  <c r="BT843" i="14"/>
  <c r="BU843" i="14"/>
  <c r="BV843" i="14"/>
  <c r="BW843" i="14"/>
  <c r="BX843" i="14"/>
  <c r="BY843" i="14"/>
  <c r="BZ843" i="14"/>
  <c r="CA843" i="14"/>
  <c r="CB843" i="14"/>
  <c r="CC843" i="14"/>
  <c r="CD843" i="14"/>
  <c r="CE843" i="14"/>
  <c r="CF843" i="14"/>
  <c r="CG843" i="14"/>
  <c r="CH843" i="14"/>
  <c r="CI843" i="14"/>
  <c r="CJ843" i="14"/>
  <c r="CK843" i="14"/>
  <c r="CL843" i="14"/>
  <c r="CM843" i="14"/>
  <c r="CN843" i="14"/>
  <c r="CO843" i="14"/>
  <c r="CP843" i="14"/>
  <c r="CQ843" i="14"/>
  <c r="CR843" i="14"/>
  <c r="BE844" i="14"/>
  <c r="BF844" i="14"/>
  <c r="BG844" i="14"/>
  <c r="BH844" i="14"/>
  <c r="BI844" i="14"/>
  <c r="BJ844" i="14"/>
  <c r="BK844" i="14"/>
  <c r="BL844" i="14"/>
  <c r="BM844" i="14"/>
  <c r="BN844" i="14"/>
  <c r="BO844" i="14"/>
  <c r="BP844" i="14"/>
  <c r="BQ844" i="14"/>
  <c r="BR844" i="14"/>
  <c r="BS844" i="14"/>
  <c r="BT844" i="14"/>
  <c r="BU844" i="14"/>
  <c r="BV844" i="14"/>
  <c r="BW844" i="14"/>
  <c r="BX844" i="14"/>
  <c r="BY844" i="14"/>
  <c r="BZ844" i="14"/>
  <c r="CA844" i="14"/>
  <c r="CB844" i="14"/>
  <c r="CC844" i="14"/>
  <c r="CD844" i="14"/>
  <c r="CE844" i="14"/>
  <c r="CF844" i="14"/>
  <c r="CG844" i="14"/>
  <c r="CH844" i="14"/>
  <c r="CI844" i="14"/>
  <c r="CJ844" i="14"/>
  <c r="CK844" i="14"/>
  <c r="CL844" i="14"/>
  <c r="CM844" i="14"/>
  <c r="CN844" i="14"/>
  <c r="CO844" i="14"/>
  <c r="CP844" i="14"/>
  <c r="CQ844" i="14"/>
  <c r="CR844" i="14"/>
  <c r="BE845" i="14"/>
  <c r="BF845" i="14"/>
  <c r="BG845" i="14"/>
  <c r="BH845" i="14"/>
  <c r="BI845" i="14"/>
  <c r="BJ845" i="14"/>
  <c r="BK845" i="14"/>
  <c r="BL845" i="14"/>
  <c r="BM845" i="14"/>
  <c r="BN845" i="14"/>
  <c r="BO845" i="14"/>
  <c r="BP845" i="14"/>
  <c r="BQ845" i="14"/>
  <c r="BR845" i="14"/>
  <c r="BS845" i="14"/>
  <c r="BT845" i="14"/>
  <c r="BU845" i="14"/>
  <c r="BV845" i="14"/>
  <c r="BW845" i="14"/>
  <c r="BX845" i="14"/>
  <c r="BY845" i="14"/>
  <c r="BZ845" i="14"/>
  <c r="CA845" i="14"/>
  <c r="CB845" i="14"/>
  <c r="CC845" i="14"/>
  <c r="CD845" i="14"/>
  <c r="CE845" i="14"/>
  <c r="CF845" i="14"/>
  <c r="CG845" i="14"/>
  <c r="CH845" i="14"/>
  <c r="CI845" i="14"/>
  <c r="CJ845" i="14"/>
  <c r="CK845" i="14"/>
  <c r="CL845" i="14"/>
  <c r="CM845" i="14"/>
  <c r="CN845" i="14"/>
  <c r="CO845" i="14"/>
  <c r="CP845" i="14"/>
  <c r="CQ845" i="14"/>
  <c r="CR845" i="14"/>
  <c r="BE846" i="14"/>
  <c r="BF846" i="14"/>
  <c r="BG846" i="14"/>
  <c r="BH846" i="14"/>
  <c r="BI846" i="14"/>
  <c r="BJ846" i="14"/>
  <c r="BK846" i="14"/>
  <c r="BL846" i="14"/>
  <c r="BM846" i="14"/>
  <c r="BN846" i="14"/>
  <c r="BO846" i="14"/>
  <c r="BP846" i="14"/>
  <c r="BQ846" i="14"/>
  <c r="BR846" i="14"/>
  <c r="BS846" i="14"/>
  <c r="BT846" i="14"/>
  <c r="BU846" i="14"/>
  <c r="BV846" i="14"/>
  <c r="BW846" i="14"/>
  <c r="BX846" i="14"/>
  <c r="BY846" i="14"/>
  <c r="BZ846" i="14"/>
  <c r="CA846" i="14"/>
  <c r="CB846" i="14"/>
  <c r="CC846" i="14"/>
  <c r="CD846" i="14"/>
  <c r="CE846" i="14"/>
  <c r="CF846" i="14"/>
  <c r="CG846" i="14"/>
  <c r="CH846" i="14"/>
  <c r="CI846" i="14"/>
  <c r="CJ846" i="14"/>
  <c r="CK846" i="14"/>
  <c r="CL846" i="14"/>
  <c r="CM846" i="14"/>
  <c r="CN846" i="14"/>
  <c r="CO846" i="14"/>
  <c r="CP846" i="14"/>
  <c r="CQ846" i="14"/>
  <c r="CR846" i="14"/>
  <c r="BE847" i="14"/>
  <c r="BF847" i="14"/>
  <c r="BG847" i="14"/>
  <c r="BH847" i="14"/>
  <c r="BI847" i="14"/>
  <c r="BJ847" i="14"/>
  <c r="BK847" i="14"/>
  <c r="BL847" i="14"/>
  <c r="BM847" i="14"/>
  <c r="BN847" i="14"/>
  <c r="BO847" i="14"/>
  <c r="BP847" i="14"/>
  <c r="BQ847" i="14"/>
  <c r="BR847" i="14"/>
  <c r="BS847" i="14"/>
  <c r="BT847" i="14"/>
  <c r="BU847" i="14"/>
  <c r="BV847" i="14"/>
  <c r="BW847" i="14"/>
  <c r="BX847" i="14"/>
  <c r="BY847" i="14"/>
  <c r="BZ847" i="14"/>
  <c r="CA847" i="14"/>
  <c r="CB847" i="14"/>
  <c r="CC847" i="14"/>
  <c r="CD847" i="14"/>
  <c r="CE847" i="14"/>
  <c r="CF847" i="14"/>
  <c r="CG847" i="14"/>
  <c r="CH847" i="14"/>
  <c r="CI847" i="14"/>
  <c r="CJ847" i="14"/>
  <c r="CK847" i="14"/>
  <c r="CL847" i="14"/>
  <c r="CM847" i="14"/>
  <c r="CN847" i="14"/>
  <c r="CO847" i="14"/>
  <c r="CP847" i="14"/>
  <c r="CQ847" i="14"/>
  <c r="CR847" i="14"/>
  <c r="BE848" i="14"/>
  <c r="BF848" i="14"/>
  <c r="BG848" i="14"/>
  <c r="BH848" i="14"/>
  <c r="BI848" i="14"/>
  <c r="BJ848" i="14"/>
  <c r="BK848" i="14"/>
  <c r="BL848" i="14"/>
  <c r="BM848" i="14"/>
  <c r="BN848" i="14"/>
  <c r="BO848" i="14"/>
  <c r="BP848" i="14"/>
  <c r="BQ848" i="14"/>
  <c r="BR848" i="14"/>
  <c r="BS848" i="14"/>
  <c r="BT848" i="14"/>
  <c r="BU848" i="14"/>
  <c r="BV848" i="14"/>
  <c r="BW848" i="14"/>
  <c r="BX848" i="14"/>
  <c r="BY848" i="14"/>
  <c r="BZ848" i="14"/>
  <c r="CA848" i="14"/>
  <c r="CB848" i="14"/>
  <c r="CC848" i="14"/>
  <c r="CD848" i="14"/>
  <c r="CE848" i="14"/>
  <c r="CF848" i="14"/>
  <c r="CG848" i="14"/>
  <c r="CH848" i="14"/>
  <c r="CI848" i="14"/>
  <c r="CJ848" i="14"/>
  <c r="CK848" i="14"/>
  <c r="CL848" i="14"/>
  <c r="CM848" i="14"/>
  <c r="CN848" i="14"/>
  <c r="CO848" i="14"/>
  <c r="CP848" i="14"/>
  <c r="CQ848" i="14"/>
  <c r="CR848" i="14"/>
  <c r="BE849" i="14"/>
  <c r="BF849" i="14"/>
  <c r="BG849" i="14"/>
  <c r="BH849" i="14"/>
  <c r="BI849" i="14"/>
  <c r="BJ849" i="14"/>
  <c r="BK849" i="14"/>
  <c r="BL849" i="14"/>
  <c r="BM849" i="14"/>
  <c r="BN849" i="14"/>
  <c r="BO849" i="14"/>
  <c r="BP849" i="14"/>
  <c r="BQ849" i="14"/>
  <c r="BR849" i="14"/>
  <c r="BS849" i="14"/>
  <c r="BT849" i="14"/>
  <c r="BU849" i="14"/>
  <c r="BV849" i="14"/>
  <c r="BW849" i="14"/>
  <c r="BX849" i="14"/>
  <c r="BY849" i="14"/>
  <c r="BZ849" i="14"/>
  <c r="CA849" i="14"/>
  <c r="CB849" i="14"/>
  <c r="CC849" i="14"/>
  <c r="CD849" i="14"/>
  <c r="CE849" i="14"/>
  <c r="CF849" i="14"/>
  <c r="CG849" i="14"/>
  <c r="CH849" i="14"/>
  <c r="CI849" i="14"/>
  <c r="CJ849" i="14"/>
  <c r="CK849" i="14"/>
  <c r="CL849" i="14"/>
  <c r="CM849" i="14"/>
  <c r="CN849" i="14"/>
  <c r="CO849" i="14"/>
  <c r="CP849" i="14"/>
  <c r="CQ849" i="14"/>
  <c r="CR849" i="14"/>
  <c r="BE850" i="14"/>
  <c r="BF850" i="14"/>
  <c r="BG850" i="14"/>
  <c r="BH850" i="14"/>
  <c r="BI850" i="14"/>
  <c r="BJ850" i="14"/>
  <c r="BK850" i="14"/>
  <c r="BL850" i="14"/>
  <c r="BM850" i="14"/>
  <c r="BN850" i="14"/>
  <c r="BO850" i="14"/>
  <c r="BP850" i="14"/>
  <c r="BQ850" i="14"/>
  <c r="BR850" i="14"/>
  <c r="BS850" i="14"/>
  <c r="BT850" i="14"/>
  <c r="BU850" i="14"/>
  <c r="BV850" i="14"/>
  <c r="BW850" i="14"/>
  <c r="BX850" i="14"/>
  <c r="BY850" i="14"/>
  <c r="BZ850" i="14"/>
  <c r="CA850" i="14"/>
  <c r="CB850" i="14"/>
  <c r="CC850" i="14"/>
  <c r="CD850" i="14"/>
  <c r="CE850" i="14"/>
  <c r="CF850" i="14"/>
  <c r="CG850" i="14"/>
  <c r="CH850" i="14"/>
  <c r="CI850" i="14"/>
  <c r="CJ850" i="14"/>
  <c r="CK850" i="14"/>
  <c r="CL850" i="14"/>
  <c r="CM850" i="14"/>
  <c r="CN850" i="14"/>
  <c r="CO850" i="14"/>
  <c r="CP850" i="14"/>
  <c r="CQ850" i="14"/>
  <c r="CR850" i="14"/>
  <c r="BE851" i="14"/>
  <c r="BF851" i="14"/>
  <c r="BG851" i="14"/>
  <c r="BH851" i="14"/>
  <c r="BI851" i="14"/>
  <c r="BJ851" i="14"/>
  <c r="BK851" i="14"/>
  <c r="BL851" i="14"/>
  <c r="BM851" i="14"/>
  <c r="BN851" i="14"/>
  <c r="BO851" i="14"/>
  <c r="BP851" i="14"/>
  <c r="BQ851" i="14"/>
  <c r="BR851" i="14"/>
  <c r="BS851" i="14"/>
  <c r="BT851" i="14"/>
  <c r="BU851" i="14"/>
  <c r="BV851" i="14"/>
  <c r="BW851" i="14"/>
  <c r="BX851" i="14"/>
  <c r="BY851" i="14"/>
  <c r="BZ851" i="14"/>
  <c r="CA851" i="14"/>
  <c r="CB851" i="14"/>
  <c r="CC851" i="14"/>
  <c r="CD851" i="14"/>
  <c r="CE851" i="14"/>
  <c r="CF851" i="14"/>
  <c r="CG851" i="14"/>
  <c r="CH851" i="14"/>
  <c r="CI851" i="14"/>
  <c r="CJ851" i="14"/>
  <c r="CK851" i="14"/>
  <c r="CL851" i="14"/>
  <c r="CM851" i="14"/>
  <c r="CN851" i="14"/>
  <c r="CO851" i="14"/>
  <c r="CP851" i="14"/>
  <c r="CQ851" i="14"/>
  <c r="CR851" i="14"/>
  <c r="BE852" i="14"/>
  <c r="BF852" i="14"/>
  <c r="BG852" i="14"/>
  <c r="BH852" i="14"/>
  <c r="BI852" i="14"/>
  <c r="BJ852" i="14"/>
  <c r="BK852" i="14"/>
  <c r="BL852" i="14"/>
  <c r="BM852" i="14"/>
  <c r="BN852" i="14"/>
  <c r="BO852" i="14"/>
  <c r="BP852" i="14"/>
  <c r="BQ852" i="14"/>
  <c r="BR852" i="14"/>
  <c r="BS852" i="14"/>
  <c r="BT852" i="14"/>
  <c r="BU852" i="14"/>
  <c r="BV852" i="14"/>
  <c r="BW852" i="14"/>
  <c r="BX852" i="14"/>
  <c r="BY852" i="14"/>
  <c r="BZ852" i="14"/>
  <c r="CA852" i="14"/>
  <c r="CB852" i="14"/>
  <c r="CC852" i="14"/>
  <c r="CD852" i="14"/>
  <c r="CE852" i="14"/>
  <c r="CF852" i="14"/>
  <c r="CG852" i="14"/>
  <c r="CH852" i="14"/>
  <c r="CI852" i="14"/>
  <c r="CJ852" i="14"/>
  <c r="CK852" i="14"/>
  <c r="CL852" i="14"/>
  <c r="CM852" i="14"/>
  <c r="CN852" i="14"/>
  <c r="CO852" i="14"/>
  <c r="CP852" i="14"/>
  <c r="CQ852" i="14"/>
  <c r="CR852" i="14"/>
  <c r="BE853" i="14"/>
  <c r="BF853" i="14"/>
  <c r="BG853" i="14"/>
  <c r="BH853" i="14"/>
  <c r="BI853" i="14"/>
  <c r="BJ853" i="14"/>
  <c r="BK853" i="14"/>
  <c r="BL853" i="14"/>
  <c r="BM853" i="14"/>
  <c r="BN853" i="14"/>
  <c r="BO853" i="14"/>
  <c r="BP853" i="14"/>
  <c r="BQ853" i="14"/>
  <c r="BR853" i="14"/>
  <c r="BS853" i="14"/>
  <c r="BT853" i="14"/>
  <c r="BU853" i="14"/>
  <c r="BV853" i="14"/>
  <c r="BW853" i="14"/>
  <c r="BX853" i="14"/>
  <c r="BY853" i="14"/>
  <c r="BZ853" i="14"/>
  <c r="CA853" i="14"/>
  <c r="CB853" i="14"/>
  <c r="CC853" i="14"/>
  <c r="CD853" i="14"/>
  <c r="CE853" i="14"/>
  <c r="CF853" i="14"/>
  <c r="CG853" i="14"/>
  <c r="CH853" i="14"/>
  <c r="CI853" i="14"/>
  <c r="CJ853" i="14"/>
  <c r="CK853" i="14"/>
  <c r="CL853" i="14"/>
  <c r="CM853" i="14"/>
  <c r="CN853" i="14"/>
  <c r="CO853" i="14"/>
  <c r="CP853" i="14"/>
  <c r="CQ853" i="14"/>
  <c r="CR853" i="14"/>
  <c r="BE854" i="14"/>
  <c r="BF854" i="14"/>
  <c r="BG854" i="14"/>
  <c r="BH854" i="14"/>
  <c r="BI854" i="14"/>
  <c r="BJ854" i="14"/>
  <c r="BK854" i="14"/>
  <c r="BL854" i="14"/>
  <c r="BM854" i="14"/>
  <c r="BN854" i="14"/>
  <c r="BO854" i="14"/>
  <c r="BP854" i="14"/>
  <c r="BQ854" i="14"/>
  <c r="BR854" i="14"/>
  <c r="BS854" i="14"/>
  <c r="BT854" i="14"/>
  <c r="BU854" i="14"/>
  <c r="BV854" i="14"/>
  <c r="BW854" i="14"/>
  <c r="BX854" i="14"/>
  <c r="BY854" i="14"/>
  <c r="BZ854" i="14"/>
  <c r="CA854" i="14"/>
  <c r="CB854" i="14"/>
  <c r="CC854" i="14"/>
  <c r="CD854" i="14"/>
  <c r="CE854" i="14"/>
  <c r="CF854" i="14"/>
  <c r="CG854" i="14"/>
  <c r="CH854" i="14"/>
  <c r="CI854" i="14"/>
  <c r="CJ854" i="14"/>
  <c r="CK854" i="14"/>
  <c r="CL854" i="14"/>
  <c r="CM854" i="14"/>
  <c r="CN854" i="14"/>
  <c r="CO854" i="14"/>
  <c r="CP854" i="14"/>
  <c r="CQ854" i="14"/>
  <c r="CR854" i="14"/>
  <c r="BE855" i="14"/>
  <c r="BF855" i="14"/>
  <c r="BG855" i="14"/>
  <c r="BH855" i="14"/>
  <c r="BI855" i="14"/>
  <c r="BJ855" i="14"/>
  <c r="BK855" i="14"/>
  <c r="BL855" i="14"/>
  <c r="BM855" i="14"/>
  <c r="BN855" i="14"/>
  <c r="BO855" i="14"/>
  <c r="BP855" i="14"/>
  <c r="BQ855" i="14"/>
  <c r="BR855" i="14"/>
  <c r="BS855" i="14"/>
  <c r="BT855" i="14"/>
  <c r="BU855" i="14"/>
  <c r="BV855" i="14"/>
  <c r="BW855" i="14"/>
  <c r="BX855" i="14"/>
  <c r="BY855" i="14"/>
  <c r="BZ855" i="14"/>
  <c r="CA855" i="14"/>
  <c r="CB855" i="14"/>
  <c r="CC855" i="14"/>
  <c r="CD855" i="14"/>
  <c r="CE855" i="14"/>
  <c r="CF855" i="14"/>
  <c r="CG855" i="14"/>
  <c r="CH855" i="14"/>
  <c r="CI855" i="14"/>
  <c r="CJ855" i="14"/>
  <c r="CK855" i="14"/>
  <c r="CL855" i="14"/>
  <c r="CM855" i="14"/>
  <c r="CN855" i="14"/>
  <c r="CO855" i="14"/>
  <c r="CP855" i="14"/>
  <c r="CQ855" i="14"/>
  <c r="CR855" i="14"/>
  <c r="BE856" i="14"/>
  <c r="BF856" i="14"/>
  <c r="BG856" i="14"/>
  <c r="BH856" i="14"/>
  <c r="BI856" i="14"/>
  <c r="BJ856" i="14"/>
  <c r="BK856" i="14"/>
  <c r="BL856" i="14"/>
  <c r="BM856" i="14"/>
  <c r="BN856" i="14"/>
  <c r="BO856" i="14"/>
  <c r="BP856" i="14"/>
  <c r="BQ856" i="14"/>
  <c r="BR856" i="14"/>
  <c r="BS856" i="14"/>
  <c r="BT856" i="14"/>
  <c r="BU856" i="14"/>
  <c r="BV856" i="14"/>
  <c r="BW856" i="14"/>
  <c r="BX856" i="14"/>
  <c r="BY856" i="14"/>
  <c r="BZ856" i="14"/>
  <c r="CA856" i="14"/>
  <c r="CB856" i="14"/>
  <c r="CC856" i="14"/>
  <c r="CD856" i="14"/>
  <c r="CE856" i="14"/>
  <c r="CF856" i="14"/>
  <c r="CG856" i="14"/>
  <c r="CH856" i="14"/>
  <c r="CI856" i="14"/>
  <c r="CJ856" i="14"/>
  <c r="CK856" i="14"/>
  <c r="CL856" i="14"/>
  <c r="CM856" i="14"/>
  <c r="CN856" i="14"/>
  <c r="CO856" i="14"/>
  <c r="CP856" i="14"/>
  <c r="CQ856" i="14"/>
  <c r="CR856" i="14"/>
  <c r="BE857" i="14"/>
  <c r="BF857" i="14"/>
  <c r="BG857" i="14"/>
  <c r="BH857" i="14"/>
  <c r="BI857" i="14"/>
  <c r="BJ857" i="14"/>
  <c r="BK857" i="14"/>
  <c r="BL857" i="14"/>
  <c r="BM857" i="14"/>
  <c r="BN857" i="14"/>
  <c r="BO857" i="14"/>
  <c r="BP857" i="14"/>
  <c r="BQ857" i="14"/>
  <c r="BR857" i="14"/>
  <c r="BS857" i="14"/>
  <c r="BT857" i="14"/>
  <c r="BU857" i="14"/>
  <c r="BV857" i="14"/>
  <c r="BW857" i="14"/>
  <c r="BX857" i="14"/>
  <c r="BY857" i="14"/>
  <c r="BZ857" i="14"/>
  <c r="CA857" i="14"/>
  <c r="CB857" i="14"/>
  <c r="CC857" i="14"/>
  <c r="CD857" i="14"/>
  <c r="CE857" i="14"/>
  <c r="CF857" i="14"/>
  <c r="CG857" i="14"/>
  <c r="CH857" i="14"/>
  <c r="CI857" i="14"/>
  <c r="CJ857" i="14"/>
  <c r="CK857" i="14"/>
  <c r="CL857" i="14"/>
  <c r="CM857" i="14"/>
  <c r="CN857" i="14"/>
  <c r="CO857" i="14"/>
  <c r="CP857" i="14"/>
  <c r="CQ857" i="14"/>
  <c r="CR857" i="14"/>
  <c r="BE858" i="14"/>
  <c r="BF858" i="14"/>
  <c r="BG858" i="14"/>
  <c r="BH858" i="14"/>
  <c r="BI858" i="14"/>
  <c r="BJ858" i="14"/>
  <c r="BK858" i="14"/>
  <c r="BL858" i="14"/>
  <c r="BM858" i="14"/>
  <c r="BN858" i="14"/>
  <c r="BO858" i="14"/>
  <c r="BP858" i="14"/>
  <c r="BQ858" i="14"/>
  <c r="BR858" i="14"/>
  <c r="BS858" i="14"/>
  <c r="BT858" i="14"/>
  <c r="BU858" i="14"/>
  <c r="BV858" i="14"/>
  <c r="BW858" i="14"/>
  <c r="BX858" i="14"/>
  <c r="BY858" i="14"/>
  <c r="BZ858" i="14"/>
  <c r="CA858" i="14"/>
  <c r="CB858" i="14"/>
  <c r="CC858" i="14"/>
  <c r="CD858" i="14"/>
  <c r="CE858" i="14"/>
  <c r="CF858" i="14"/>
  <c r="CG858" i="14"/>
  <c r="CH858" i="14"/>
  <c r="CI858" i="14"/>
  <c r="CJ858" i="14"/>
  <c r="CK858" i="14"/>
  <c r="CL858" i="14"/>
  <c r="CM858" i="14"/>
  <c r="CN858" i="14"/>
  <c r="CO858" i="14"/>
  <c r="CP858" i="14"/>
  <c r="CQ858" i="14"/>
  <c r="CR858" i="14"/>
  <c r="BE859" i="14"/>
  <c r="BF859" i="14"/>
  <c r="BG859" i="14"/>
  <c r="BH859" i="14"/>
  <c r="BI859" i="14"/>
  <c r="BJ859" i="14"/>
  <c r="BK859" i="14"/>
  <c r="BL859" i="14"/>
  <c r="BM859" i="14"/>
  <c r="BN859" i="14"/>
  <c r="BO859" i="14"/>
  <c r="BP859" i="14"/>
  <c r="BQ859" i="14"/>
  <c r="BR859" i="14"/>
  <c r="BS859" i="14"/>
  <c r="BT859" i="14"/>
  <c r="BU859" i="14"/>
  <c r="BV859" i="14"/>
  <c r="BW859" i="14"/>
  <c r="BX859" i="14"/>
  <c r="BY859" i="14"/>
  <c r="BZ859" i="14"/>
  <c r="CA859" i="14"/>
  <c r="CB859" i="14"/>
  <c r="CC859" i="14"/>
  <c r="CD859" i="14"/>
  <c r="CE859" i="14"/>
  <c r="CF859" i="14"/>
  <c r="CG859" i="14"/>
  <c r="CH859" i="14"/>
  <c r="CI859" i="14"/>
  <c r="CJ859" i="14"/>
  <c r="CK859" i="14"/>
  <c r="CL859" i="14"/>
  <c r="CM859" i="14"/>
  <c r="CN859" i="14"/>
  <c r="CO859" i="14"/>
  <c r="CP859" i="14"/>
  <c r="CQ859" i="14"/>
  <c r="CR859" i="14"/>
  <c r="BE860" i="14"/>
  <c r="BF860" i="14"/>
  <c r="BG860" i="14"/>
  <c r="BH860" i="14"/>
  <c r="BI860" i="14"/>
  <c r="BJ860" i="14"/>
  <c r="BK860" i="14"/>
  <c r="BL860" i="14"/>
  <c r="BM860" i="14"/>
  <c r="BN860" i="14"/>
  <c r="BO860" i="14"/>
  <c r="BP860" i="14"/>
  <c r="BQ860" i="14"/>
  <c r="BR860" i="14"/>
  <c r="BS860" i="14"/>
  <c r="BT860" i="14"/>
  <c r="BU860" i="14"/>
  <c r="BV860" i="14"/>
  <c r="BW860" i="14"/>
  <c r="BX860" i="14"/>
  <c r="BY860" i="14"/>
  <c r="BZ860" i="14"/>
  <c r="CA860" i="14"/>
  <c r="CB860" i="14"/>
  <c r="CC860" i="14"/>
  <c r="CD860" i="14"/>
  <c r="CE860" i="14"/>
  <c r="CF860" i="14"/>
  <c r="CG860" i="14"/>
  <c r="CH860" i="14"/>
  <c r="CI860" i="14"/>
  <c r="CJ860" i="14"/>
  <c r="CK860" i="14"/>
  <c r="CL860" i="14"/>
  <c r="CM860" i="14"/>
  <c r="CN860" i="14"/>
  <c r="CO860" i="14"/>
  <c r="CP860" i="14"/>
  <c r="CQ860" i="14"/>
  <c r="CR860" i="14"/>
  <c r="BE861" i="14"/>
  <c r="BF861" i="14"/>
  <c r="BG861" i="14"/>
  <c r="BH861" i="14"/>
  <c r="BI861" i="14"/>
  <c r="BJ861" i="14"/>
  <c r="BK861" i="14"/>
  <c r="BL861" i="14"/>
  <c r="BM861" i="14"/>
  <c r="BN861" i="14"/>
  <c r="BO861" i="14"/>
  <c r="BP861" i="14"/>
  <c r="BQ861" i="14"/>
  <c r="BR861" i="14"/>
  <c r="BS861" i="14"/>
  <c r="BT861" i="14"/>
  <c r="BU861" i="14"/>
  <c r="BV861" i="14"/>
  <c r="BW861" i="14"/>
  <c r="BX861" i="14"/>
  <c r="BY861" i="14"/>
  <c r="BZ861" i="14"/>
  <c r="CA861" i="14"/>
  <c r="CB861" i="14"/>
  <c r="CC861" i="14"/>
  <c r="CD861" i="14"/>
  <c r="CE861" i="14"/>
  <c r="CF861" i="14"/>
  <c r="CG861" i="14"/>
  <c r="CH861" i="14"/>
  <c r="CI861" i="14"/>
  <c r="CJ861" i="14"/>
  <c r="CK861" i="14"/>
  <c r="CL861" i="14"/>
  <c r="CM861" i="14"/>
  <c r="CN861" i="14"/>
  <c r="CO861" i="14"/>
  <c r="CP861" i="14"/>
  <c r="CQ861" i="14"/>
  <c r="CR861" i="14"/>
  <c r="BE862" i="14"/>
  <c r="BF862" i="14"/>
  <c r="BG862" i="14"/>
  <c r="BH862" i="14"/>
  <c r="BI862" i="14"/>
  <c r="BJ862" i="14"/>
  <c r="BK862" i="14"/>
  <c r="BL862" i="14"/>
  <c r="BM862" i="14"/>
  <c r="BN862" i="14"/>
  <c r="BO862" i="14"/>
  <c r="BP862" i="14"/>
  <c r="BQ862" i="14"/>
  <c r="BR862" i="14"/>
  <c r="BS862" i="14"/>
  <c r="BT862" i="14"/>
  <c r="BU862" i="14"/>
  <c r="BV862" i="14"/>
  <c r="BW862" i="14"/>
  <c r="BX862" i="14"/>
  <c r="BY862" i="14"/>
  <c r="BZ862" i="14"/>
  <c r="CA862" i="14"/>
  <c r="CB862" i="14"/>
  <c r="CC862" i="14"/>
  <c r="CD862" i="14"/>
  <c r="CE862" i="14"/>
  <c r="CF862" i="14"/>
  <c r="CG862" i="14"/>
  <c r="CH862" i="14"/>
  <c r="CI862" i="14"/>
  <c r="CJ862" i="14"/>
  <c r="CK862" i="14"/>
  <c r="CL862" i="14"/>
  <c r="CM862" i="14"/>
  <c r="CN862" i="14"/>
  <c r="CO862" i="14"/>
  <c r="CP862" i="14"/>
  <c r="CQ862" i="14"/>
  <c r="CR862" i="14"/>
  <c r="BE863" i="14"/>
  <c r="BF863" i="14"/>
  <c r="BG863" i="14"/>
  <c r="BH863" i="14"/>
  <c r="BI863" i="14"/>
  <c r="BJ863" i="14"/>
  <c r="BK863" i="14"/>
  <c r="BL863" i="14"/>
  <c r="BM863" i="14"/>
  <c r="BN863" i="14"/>
  <c r="BO863" i="14"/>
  <c r="BP863" i="14"/>
  <c r="BQ863" i="14"/>
  <c r="BR863" i="14"/>
  <c r="BS863" i="14"/>
  <c r="BT863" i="14"/>
  <c r="BU863" i="14"/>
  <c r="BV863" i="14"/>
  <c r="BW863" i="14"/>
  <c r="BX863" i="14"/>
  <c r="BY863" i="14"/>
  <c r="BZ863" i="14"/>
  <c r="CA863" i="14"/>
  <c r="CB863" i="14"/>
  <c r="CC863" i="14"/>
  <c r="CD863" i="14"/>
  <c r="CE863" i="14"/>
  <c r="CF863" i="14"/>
  <c r="CG863" i="14"/>
  <c r="CH863" i="14"/>
  <c r="CI863" i="14"/>
  <c r="CJ863" i="14"/>
  <c r="CK863" i="14"/>
  <c r="CL863" i="14"/>
  <c r="CM863" i="14"/>
  <c r="CN863" i="14"/>
  <c r="CO863" i="14"/>
  <c r="CP863" i="14"/>
  <c r="CQ863" i="14"/>
  <c r="CR863" i="14"/>
  <c r="BE864" i="14"/>
  <c r="BF864" i="14"/>
  <c r="BG864" i="14"/>
  <c r="BH864" i="14"/>
  <c r="BI864" i="14"/>
  <c r="BJ864" i="14"/>
  <c r="BK864" i="14"/>
  <c r="BL864" i="14"/>
  <c r="BM864" i="14"/>
  <c r="BN864" i="14"/>
  <c r="BO864" i="14"/>
  <c r="BP864" i="14"/>
  <c r="BQ864" i="14"/>
  <c r="BR864" i="14"/>
  <c r="BS864" i="14"/>
  <c r="BT864" i="14"/>
  <c r="BU864" i="14"/>
  <c r="BV864" i="14"/>
  <c r="BW864" i="14"/>
  <c r="BX864" i="14"/>
  <c r="BY864" i="14"/>
  <c r="BZ864" i="14"/>
  <c r="CA864" i="14"/>
  <c r="CB864" i="14"/>
  <c r="CC864" i="14"/>
  <c r="CD864" i="14"/>
  <c r="CE864" i="14"/>
  <c r="CF864" i="14"/>
  <c r="CG864" i="14"/>
  <c r="CH864" i="14"/>
  <c r="CI864" i="14"/>
  <c r="CJ864" i="14"/>
  <c r="CK864" i="14"/>
  <c r="CL864" i="14"/>
  <c r="CM864" i="14"/>
  <c r="CN864" i="14"/>
  <c r="CO864" i="14"/>
  <c r="CP864" i="14"/>
  <c r="CQ864" i="14"/>
  <c r="CR864" i="14"/>
  <c r="BE865" i="14"/>
  <c r="BF865" i="14"/>
  <c r="BG865" i="14"/>
  <c r="BH865" i="14"/>
  <c r="BI865" i="14"/>
  <c r="BJ865" i="14"/>
  <c r="BK865" i="14"/>
  <c r="BL865" i="14"/>
  <c r="BM865" i="14"/>
  <c r="BN865" i="14"/>
  <c r="BO865" i="14"/>
  <c r="BP865" i="14"/>
  <c r="BQ865" i="14"/>
  <c r="BR865" i="14"/>
  <c r="BS865" i="14"/>
  <c r="BT865" i="14"/>
  <c r="BU865" i="14"/>
  <c r="BV865" i="14"/>
  <c r="BW865" i="14"/>
  <c r="BX865" i="14"/>
  <c r="BY865" i="14"/>
  <c r="BZ865" i="14"/>
  <c r="CA865" i="14"/>
  <c r="CB865" i="14"/>
  <c r="CC865" i="14"/>
  <c r="CD865" i="14"/>
  <c r="CE865" i="14"/>
  <c r="CF865" i="14"/>
  <c r="CG865" i="14"/>
  <c r="CH865" i="14"/>
  <c r="CI865" i="14"/>
  <c r="CJ865" i="14"/>
  <c r="CK865" i="14"/>
  <c r="CL865" i="14"/>
  <c r="CM865" i="14"/>
  <c r="CN865" i="14"/>
  <c r="CO865" i="14"/>
  <c r="CP865" i="14"/>
  <c r="CQ865" i="14"/>
  <c r="CR865" i="14"/>
  <c r="BE866" i="14"/>
  <c r="BF866" i="14"/>
  <c r="BG866" i="14"/>
  <c r="BH866" i="14"/>
  <c r="BI866" i="14"/>
  <c r="BJ866" i="14"/>
  <c r="BK866" i="14"/>
  <c r="BL866" i="14"/>
  <c r="BM866" i="14"/>
  <c r="BN866" i="14"/>
  <c r="BO866" i="14"/>
  <c r="BP866" i="14"/>
  <c r="BQ866" i="14"/>
  <c r="BR866" i="14"/>
  <c r="BS866" i="14"/>
  <c r="BT866" i="14"/>
  <c r="BU866" i="14"/>
  <c r="BV866" i="14"/>
  <c r="BW866" i="14"/>
  <c r="BX866" i="14"/>
  <c r="BY866" i="14"/>
  <c r="BZ866" i="14"/>
  <c r="CA866" i="14"/>
  <c r="CB866" i="14"/>
  <c r="CC866" i="14"/>
  <c r="CD866" i="14"/>
  <c r="CE866" i="14"/>
  <c r="CF866" i="14"/>
  <c r="CG866" i="14"/>
  <c r="CH866" i="14"/>
  <c r="CI866" i="14"/>
  <c r="CJ866" i="14"/>
  <c r="CK866" i="14"/>
  <c r="CL866" i="14"/>
  <c r="CM866" i="14"/>
  <c r="CN866" i="14"/>
  <c r="CO866" i="14"/>
  <c r="CP866" i="14"/>
  <c r="CQ866" i="14"/>
  <c r="CR866" i="14"/>
  <c r="BE867" i="14"/>
  <c r="BF867" i="14"/>
  <c r="BG867" i="14"/>
  <c r="BH867" i="14"/>
  <c r="BI867" i="14"/>
  <c r="BJ867" i="14"/>
  <c r="BK867" i="14"/>
  <c r="BL867" i="14"/>
  <c r="BM867" i="14"/>
  <c r="BN867" i="14"/>
  <c r="BO867" i="14"/>
  <c r="BP867" i="14"/>
  <c r="BQ867" i="14"/>
  <c r="BR867" i="14"/>
  <c r="BS867" i="14"/>
  <c r="BT867" i="14"/>
  <c r="BU867" i="14"/>
  <c r="BV867" i="14"/>
  <c r="BW867" i="14"/>
  <c r="BX867" i="14"/>
  <c r="BY867" i="14"/>
  <c r="BZ867" i="14"/>
  <c r="CA867" i="14"/>
  <c r="CB867" i="14"/>
  <c r="CC867" i="14"/>
  <c r="CD867" i="14"/>
  <c r="CE867" i="14"/>
  <c r="CF867" i="14"/>
  <c r="CG867" i="14"/>
  <c r="CH867" i="14"/>
  <c r="CI867" i="14"/>
  <c r="CJ867" i="14"/>
  <c r="CK867" i="14"/>
  <c r="CL867" i="14"/>
  <c r="CM867" i="14"/>
  <c r="CN867" i="14"/>
  <c r="CO867" i="14"/>
  <c r="CP867" i="14"/>
  <c r="CQ867" i="14"/>
  <c r="CR867" i="14"/>
  <c r="BE868" i="14"/>
  <c r="BF868" i="14"/>
  <c r="BG868" i="14"/>
  <c r="BH868" i="14"/>
  <c r="BI868" i="14"/>
  <c r="BJ868" i="14"/>
  <c r="BK868" i="14"/>
  <c r="BL868" i="14"/>
  <c r="BM868" i="14"/>
  <c r="BN868" i="14"/>
  <c r="BO868" i="14"/>
  <c r="BP868" i="14"/>
  <c r="BQ868" i="14"/>
  <c r="BR868" i="14"/>
  <c r="BS868" i="14"/>
  <c r="BT868" i="14"/>
  <c r="BU868" i="14"/>
  <c r="BV868" i="14"/>
  <c r="BW868" i="14"/>
  <c r="BX868" i="14"/>
  <c r="BY868" i="14"/>
  <c r="BZ868" i="14"/>
  <c r="CA868" i="14"/>
  <c r="CB868" i="14"/>
  <c r="CC868" i="14"/>
  <c r="CD868" i="14"/>
  <c r="CE868" i="14"/>
  <c r="CF868" i="14"/>
  <c r="CG868" i="14"/>
  <c r="CH868" i="14"/>
  <c r="CI868" i="14"/>
  <c r="CJ868" i="14"/>
  <c r="CK868" i="14"/>
  <c r="CL868" i="14"/>
  <c r="CM868" i="14"/>
  <c r="CN868" i="14"/>
  <c r="CO868" i="14"/>
  <c r="CP868" i="14"/>
  <c r="CQ868" i="14"/>
  <c r="CR868" i="14"/>
  <c r="BE869" i="14"/>
  <c r="BF869" i="14"/>
  <c r="BG869" i="14"/>
  <c r="BH869" i="14"/>
  <c r="BI869" i="14"/>
  <c r="BJ869" i="14"/>
  <c r="BK869" i="14"/>
  <c r="BL869" i="14"/>
  <c r="BM869" i="14"/>
  <c r="BN869" i="14"/>
  <c r="BO869" i="14"/>
  <c r="BP869" i="14"/>
  <c r="BQ869" i="14"/>
  <c r="BR869" i="14"/>
  <c r="BS869" i="14"/>
  <c r="BT869" i="14"/>
  <c r="BU869" i="14"/>
  <c r="BV869" i="14"/>
  <c r="BW869" i="14"/>
  <c r="BX869" i="14"/>
  <c r="BY869" i="14"/>
  <c r="BZ869" i="14"/>
  <c r="CA869" i="14"/>
  <c r="CB869" i="14"/>
  <c r="CC869" i="14"/>
  <c r="CD869" i="14"/>
  <c r="CE869" i="14"/>
  <c r="CF869" i="14"/>
  <c r="CG869" i="14"/>
  <c r="CH869" i="14"/>
  <c r="CI869" i="14"/>
  <c r="CJ869" i="14"/>
  <c r="CK869" i="14"/>
  <c r="CL869" i="14"/>
  <c r="CM869" i="14"/>
  <c r="CN869" i="14"/>
  <c r="CO869" i="14"/>
  <c r="CP869" i="14"/>
  <c r="CQ869" i="14"/>
  <c r="CR869" i="14"/>
  <c r="BE870" i="14"/>
  <c r="BF870" i="14"/>
  <c r="BG870" i="14"/>
  <c r="BH870" i="14"/>
  <c r="BI870" i="14"/>
  <c r="BJ870" i="14"/>
  <c r="BK870" i="14"/>
  <c r="BL870" i="14"/>
  <c r="BM870" i="14"/>
  <c r="BN870" i="14"/>
  <c r="BO870" i="14"/>
  <c r="BP870" i="14"/>
  <c r="BQ870" i="14"/>
  <c r="BR870" i="14"/>
  <c r="BS870" i="14"/>
  <c r="BT870" i="14"/>
  <c r="BU870" i="14"/>
  <c r="BV870" i="14"/>
  <c r="BW870" i="14"/>
  <c r="BX870" i="14"/>
  <c r="BY870" i="14"/>
  <c r="BZ870" i="14"/>
  <c r="CA870" i="14"/>
  <c r="CB870" i="14"/>
  <c r="CC870" i="14"/>
  <c r="CD870" i="14"/>
  <c r="CE870" i="14"/>
  <c r="CF870" i="14"/>
  <c r="CG870" i="14"/>
  <c r="CH870" i="14"/>
  <c r="CI870" i="14"/>
  <c r="CJ870" i="14"/>
  <c r="CK870" i="14"/>
  <c r="CL870" i="14"/>
  <c r="CM870" i="14"/>
  <c r="CN870" i="14"/>
  <c r="CO870" i="14"/>
  <c r="CP870" i="14"/>
  <c r="CQ870" i="14"/>
  <c r="CR870" i="14"/>
  <c r="BE871" i="14"/>
  <c r="BF871" i="14"/>
  <c r="BG871" i="14"/>
  <c r="BH871" i="14"/>
  <c r="BI871" i="14"/>
  <c r="BJ871" i="14"/>
  <c r="BK871" i="14"/>
  <c r="BL871" i="14"/>
  <c r="BM871" i="14"/>
  <c r="BN871" i="14"/>
  <c r="BO871" i="14"/>
  <c r="BP871" i="14"/>
  <c r="BQ871" i="14"/>
  <c r="BR871" i="14"/>
  <c r="BS871" i="14"/>
  <c r="BT871" i="14"/>
  <c r="BU871" i="14"/>
  <c r="BV871" i="14"/>
  <c r="BW871" i="14"/>
  <c r="BX871" i="14"/>
  <c r="BY871" i="14"/>
  <c r="BZ871" i="14"/>
  <c r="CA871" i="14"/>
  <c r="CB871" i="14"/>
  <c r="CC871" i="14"/>
  <c r="CD871" i="14"/>
  <c r="CE871" i="14"/>
  <c r="CF871" i="14"/>
  <c r="CG871" i="14"/>
  <c r="CH871" i="14"/>
  <c r="CI871" i="14"/>
  <c r="CJ871" i="14"/>
  <c r="CK871" i="14"/>
  <c r="CL871" i="14"/>
  <c r="CM871" i="14"/>
  <c r="CN871" i="14"/>
  <c r="CO871" i="14"/>
  <c r="CP871" i="14"/>
  <c r="CQ871" i="14"/>
  <c r="CR871" i="14"/>
  <c r="BE872" i="14"/>
  <c r="BF872" i="14"/>
  <c r="BG872" i="14"/>
  <c r="BH872" i="14"/>
  <c r="BI872" i="14"/>
  <c r="BJ872" i="14"/>
  <c r="BK872" i="14"/>
  <c r="BL872" i="14"/>
  <c r="BM872" i="14"/>
  <c r="BN872" i="14"/>
  <c r="BO872" i="14"/>
  <c r="BP872" i="14"/>
  <c r="BQ872" i="14"/>
  <c r="BR872" i="14"/>
  <c r="BS872" i="14"/>
  <c r="BT872" i="14"/>
  <c r="BU872" i="14"/>
  <c r="BV872" i="14"/>
  <c r="BW872" i="14"/>
  <c r="BX872" i="14"/>
  <c r="BY872" i="14"/>
  <c r="BZ872" i="14"/>
  <c r="CA872" i="14"/>
  <c r="CB872" i="14"/>
  <c r="CC872" i="14"/>
  <c r="CD872" i="14"/>
  <c r="CE872" i="14"/>
  <c r="CF872" i="14"/>
  <c r="CG872" i="14"/>
  <c r="CH872" i="14"/>
  <c r="CI872" i="14"/>
  <c r="CJ872" i="14"/>
  <c r="CK872" i="14"/>
  <c r="CL872" i="14"/>
  <c r="CM872" i="14"/>
  <c r="CN872" i="14"/>
  <c r="CO872" i="14"/>
  <c r="CP872" i="14"/>
  <c r="CQ872" i="14"/>
  <c r="CR872" i="14"/>
  <c r="BE873" i="14"/>
  <c r="BF873" i="14"/>
  <c r="BG873" i="14"/>
  <c r="BH873" i="14"/>
  <c r="BI873" i="14"/>
  <c r="BJ873" i="14"/>
  <c r="BK873" i="14"/>
  <c r="BL873" i="14"/>
  <c r="BM873" i="14"/>
  <c r="BN873" i="14"/>
  <c r="BO873" i="14"/>
  <c r="BP873" i="14"/>
  <c r="BQ873" i="14"/>
  <c r="BR873" i="14"/>
  <c r="BS873" i="14"/>
  <c r="BT873" i="14"/>
  <c r="BU873" i="14"/>
  <c r="BV873" i="14"/>
  <c r="BW873" i="14"/>
  <c r="BX873" i="14"/>
  <c r="BY873" i="14"/>
  <c r="BZ873" i="14"/>
  <c r="CA873" i="14"/>
  <c r="CB873" i="14"/>
  <c r="CC873" i="14"/>
  <c r="CD873" i="14"/>
  <c r="CE873" i="14"/>
  <c r="CF873" i="14"/>
  <c r="CG873" i="14"/>
  <c r="CH873" i="14"/>
  <c r="CI873" i="14"/>
  <c r="CJ873" i="14"/>
  <c r="CK873" i="14"/>
  <c r="CL873" i="14"/>
  <c r="CM873" i="14"/>
  <c r="CN873" i="14"/>
  <c r="CO873" i="14"/>
  <c r="CP873" i="14"/>
  <c r="CQ873" i="14"/>
  <c r="CR873" i="14"/>
  <c r="BE874" i="14"/>
  <c r="BF874" i="14"/>
  <c r="BG874" i="14"/>
  <c r="BH874" i="14"/>
  <c r="BI874" i="14"/>
  <c r="BJ874" i="14"/>
  <c r="BK874" i="14"/>
  <c r="BL874" i="14"/>
  <c r="BM874" i="14"/>
  <c r="BN874" i="14"/>
  <c r="BO874" i="14"/>
  <c r="BP874" i="14"/>
  <c r="BQ874" i="14"/>
  <c r="BR874" i="14"/>
  <c r="BS874" i="14"/>
  <c r="BT874" i="14"/>
  <c r="BU874" i="14"/>
  <c r="BV874" i="14"/>
  <c r="BW874" i="14"/>
  <c r="BX874" i="14"/>
  <c r="BY874" i="14"/>
  <c r="BZ874" i="14"/>
  <c r="CA874" i="14"/>
  <c r="CB874" i="14"/>
  <c r="CC874" i="14"/>
  <c r="CD874" i="14"/>
  <c r="CE874" i="14"/>
  <c r="CF874" i="14"/>
  <c r="CG874" i="14"/>
  <c r="CH874" i="14"/>
  <c r="CI874" i="14"/>
  <c r="CJ874" i="14"/>
  <c r="CK874" i="14"/>
  <c r="CL874" i="14"/>
  <c r="CM874" i="14"/>
  <c r="CN874" i="14"/>
  <c r="CO874" i="14"/>
  <c r="CP874" i="14"/>
  <c r="CQ874" i="14"/>
  <c r="CR874" i="14"/>
  <c r="BE875" i="14"/>
  <c r="BF875" i="14"/>
  <c r="BG875" i="14"/>
  <c r="BH875" i="14"/>
  <c r="BI875" i="14"/>
  <c r="BJ875" i="14"/>
  <c r="BK875" i="14"/>
  <c r="BL875" i="14"/>
  <c r="BM875" i="14"/>
  <c r="BN875" i="14"/>
  <c r="BO875" i="14"/>
  <c r="BP875" i="14"/>
  <c r="BQ875" i="14"/>
  <c r="BR875" i="14"/>
  <c r="BS875" i="14"/>
  <c r="BT875" i="14"/>
  <c r="BU875" i="14"/>
  <c r="BV875" i="14"/>
  <c r="BW875" i="14"/>
  <c r="BX875" i="14"/>
  <c r="BY875" i="14"/>
  <c r="BZ875" i="14"/>
  <c r="CA875" i="14"/>
  <c r="CB875" i="14"/>
  <c r="CC875" i="14"/>
  <c r="CD875" i="14"/>
  <c r="CE875" i="14"/>
  <c r="CF875" i="14"/>
  <c r="CG875" i="14"/>
  <c r="CH875" i="14"/>
  <c r="CI875" i="14"/>
  <c r="CJ875" i="14"/>
  <c r="CK875" i="14"/>
  <c r="CL875" i="14"/>
  <c r="CM875" i="14"/>
  <c r="CN875" i="14"/>
  <c r="CO875" i="14"/>
  <c r="CP875" i="14"/>
  <c r="CQ875" i="14"/>
  <c r="CR875" i="14"/>
  <c r="BE876" i="14"/>
  <c r="BF876" i="14"/>
  <c r="BG876" i="14"/>
  <c r="BH876" i="14"/>
  <c r="BI876" i="14"/>
  <c r="BJ876" i="14"/>
  <c r="BK876" i="14"/>
  <c r="BL876" i="14"/>
  <c r="BM876" i="14"/>
  <c r="BN876" i="14"/>
  <c r="BO876" i="14"/>
  <c r="BP876" i="14"/>
  <c r="BQ876" i="14"/>
  <c r="BR876" i="14"/>
  <c r="BS876" i="14"/>
  <c r="BT876" i="14"/>
  <c r="BU876" i="14"/>
  <c r="BV876" i="14"/>
  <c r="BW876" i="14"/>
  <c r="BX876" i="14"/>
  <c r="BY876" i="14"/>
  <c r="BZ876" i="14"/>
  <c r="CA876" i="14"/>
  <c r="CB876" i="14"/>
  <c r="CC876" i="14"/>
  <c r="CD876" i="14"/>
  <c r="CE876" i="14"/>
  <c r="CF876" i="14"/>
  <c r="CG876" i="14"/>
  <c r="CH876" i="14"/>
  <c r="CI876" i="14"/>
  <c r="CJ876" i="14"/>
  <c r="CK876" i="14"/>
  <c r="CL876" i="14"/>
  <c r="CM876" i="14"/>
  <c r="CN876" i="14"/>
  <c r="CO876" i="14"/>
  <c r="CP876" i="14"/>
  <c r="CQ876" i="14"/>
  <c r="CR876" i="14"/>
  <c r="BE877" i="14"/>
  <c r="BF877" i="14"/>
  <c r="BG877" i="14"/>
  <c r="BH877" i="14"/>
  <c r="BI877" i="14"/>
  <c r="BJ877" i="14"/>
  <c r="BK877" i="14"/>
  <c r="BL877" i="14"/>
  <c r="BM877" i="14"/>
  <c r="BN877" i="14"/>
  <c r="BO877" i="14"/>
  <c r="BP877" i="14"/>
  <c r="BQ877" i="14"/>
  <c r="BR877" i="14"/>
  <c r="BS877" i="14"/>
  <c r="BT877" i="14"/>
  <c r="BU877" i="14"/>
  <c r="BV877" i="14"/>
  <c r="BW877" i="14"/>
  <c r="BX877" i="14"/>
  <c r="BY877" i="14"/>
  <c r="BZ877" i="14"/>
  <c r="CA877" i="14"/>
  <c r="CB877" i="14"/>
  <c r="CC877" i="14"/>
  <c r="CD877" i="14"/>
  <c r="CE877" i="14"/>
  <c r="CF877" i="14"/>
  <c r="CG877" i="14"/>
  <c r="CH877" i="14"/>
  <c r="CI877" i="14"/>
  <c r="CJ877" i="14"/>
  <c r="CK877" i="14"/>
  <c r="CL877" i="14"/>
  <c r="CM877" i="14"/>
  <c r="CN877" i="14"/>
  <c r="CO877" i="14"/>
  <c r="CP877" i="14"/>
  <c r="CQ877" i="14"/>
  <c r="CR877" i="14"/>
  <c r="BE878" i="14"/>
  <c r="BF878" i="14"/>
  <c r="BG878" i="14"/>
  <c r="BH878" i="14"/>
  <c r="BI878" i="14"/>
  <c r="BJ878" i="14"/>
  <c r="BK878" i="14"/>
  <c r="BL878" i="14"/>
  <c r="BM878" i="14"/>
  <c r="BN878" i="14"/>
  <c r="BO878" i="14"/>
  <c r="BP878" i="14"/>
  <c r="BQ878" i="14"/>
  <c r="BR878" i="14"/>
  <c r="BS878" i="14"/>
  <c r="BT878" i="14"/>
  <c r="BU878" i="14"/>
  <c r="BV878" i="14"/>
  <c r="BW878" i="14"/>
  <c r="BX878" i="14"/>
  <c r="BY878" i="14"/>
  <c r="BZ878" i="14"/>
  <c r="CA878" i="14"/>
  <c r="CB878" i="14"/>
  <c r="CC878" i="14"/>
  <c r="CD878" i="14"/>
  <c r="CE878" i="14"/>
  <c r="CF878" i="14"/>
  <c r="CG878" i="14"/>
  <c r="CH878" i="14"/>
  <c r="CI878" i="14"/>
  <c r="CJ878" i="14"/>
  <c r="CK878" i="14"/>
  <c r="CL878" i="14"/>
  <c r="CM878" i="14"/>
  <c r="CN878" i="14"/>
  <c r="CO878" i="14"/>
  <c r="CP878" i="14"/>
  <c r="CQ878" i="14"/>
  <c r="CR878" i="14"/>
  <c r="BE879" i="14"/>
  <c r="BF879" i="14"/>
  <c r="BG879" i="14"/>
  <c r="BH879" i="14"/>
  <c r="BI879" i="14"/>
  <c r="BJ879" i="14"/>
  <c r="BK879" i="14"/>
  <c r="BL879" i="14"/>
  <c r="BM879" i="14"/>
  <c r="BN879" i="14"/>
  <c r="BO879" i="14"/>
  <c r="BP879" i="14"/>
  <c r="BQ879" i="14"/>
  <c r="BR879" i="14"/>
  <c r="BS879" i="14"/>
  <c r="BT879" i="14"/>
  <c r="BU879" i="14"/>
  <c r="BV879" i="14"/>
  <c r="BW879" i="14"/>
  <c r="BX879" i="14"/>
  <c r="BY879" i="14"/>
  <c r="BZ879" i="14"/>
  <c r="CA879" i="14"/>
  <c r="CB879" i="14"/>
  <c r="CC879" i="14"/>
  <c r="CD879" i="14"/>
  <c r="CE879" i="14"/>
  <c r="CF879" i="14"/>
  <c r="CG879" i="14"/>
  <c r="CH879" i="14"/>
  <c r="CI879" i="14"/>
  <c r="CJ879" i="14"/>
  <c r="CK879" i="14"/>
  <c r="CL879" i="14"/>
  <c r="CM879" i="14"/>
  <c r="CN879" i="14"/>
  <c r="CO879" i="14"/>
  <c r="CP879" i="14"/>
  <c r="CQ879" i="14"/>
  <c r="CR879" i="14"/>
  <c r="BE880" i="14"/>
  <c r="BF880" i="14"/>
  <c r="BG880" i="14"/>
  <c r="BH880" i="14"/>
  <c r="BI880" i="14"/>
  <c r="BJ880" i="14"/>
  <c r="BK880" i="14"/>
  <c r="BL880" i="14"/>
  <c r="BM880" i="14"/>
  <c r="BN880" i="14"/>
  <c r="BO880" i="14"/>
  <c r="BP880" i="14"/>
  <c r="BQ880" i="14"/>
  <c r="BR880" i="14"/>
  <c r="BS880" i="14"/>
  <c r="BT880" i="14"/>
  <c r="BU880" i="14"/>
  <c r="BV880" i="14"/>
  <c r="BW880" i="14"/>
  <c r="BX880" i="14"/>
  <c r="BY880" i="14"/>
  <c r="BZ880" i="14"/>
  <c r="CA880" i="14"/>
  <c r="CB880" i="14"/>
  <c r="CC880" i="14"/>
  <c r="CD880" i="14"/>
  <c r="CE880" i="14"/>
  <c r="CF880" i="14"/>
  <c r="CG880" i="14"/>
  <c r="CH880" i="14"/>
  <c r="CI880" i="14"/>
  <c r="CJ880" i="14"/>
  <c r="CK880" i="14"/>
  <c r="CL880" i="14"/>
  <c r="CM880" i="14"/>
  <c r="CN880" i="14"/>
  <c r="CO880" i="14"/>
  <c r="CP880" i="14"/>
  <c r="CQ880" i="14"/>
  <c r="CR880" i="14"/>
  <c r="BE881" i="14"/>
  <c r="BF881" i="14"/>
  <c r="BG881" i="14"/>
  <c r="BH881" i="14"/>
  <c r="BI881" i="14"/>
  <c r="BJ881" i="14"/>
  <c r="BK881" i="14"/>
  <c r="BL881" i="14"/>
  <c r="BM881" i="14"/>
  <c r="BN881" i="14"/>
  <c r="BO881" i="14"/>
  <c r="BP881" i="14"/>
  <c r="BQ881" i="14"/>
  <c r="BR881" i="14"/>
  <c r="BS881" i="14"/>
  <c r="BT881" i="14"/>
  <c r="BU881" i="14"/>
  <c r="BV881" i="14"/>
  <c r="BW881" i="14"/>
  <c r="BX881" i="14"/>
  <c r="BY881" i="14"/>
  <c r="BZ881" i="14"/>
  <c r="CA881" i="14"/>
  <c r="CB881" i="14"/>
  <c r="CC881" i="14"/>
  <c r="CD881" i="14"/>
  <c r="CE881" i="14"/>
  <c r="CF881" i="14"/>
  <c r="CG881" i="14"/>
  <c r="CH881" i="14"/>
  <c r="CI881" i="14"/>
  <c r="CJ881" i="14"/>
  <c r="CK881" i="14"/>
  <c r="CL881" i="14"/>
  <c r="CM881" i="14"/>
  <c r="CN881" i="14"/>
  <c r="CO881" i="14"/>
  <c r="CP881" i="14"/>
  <c r="CQ881" i="14"/>
  <c r="CR881" i="14"/>
  <c r="BE882" i="14"/>
  <c r="BF882" i="14"/>
  <c r="BG882" i="14"/>
  <c r="BH882" i="14"/>
  <c r="BI882" i="14"/>
  <c r="BJ882" i="14"/>
  <c r="BK882" i="14"/>
  <c r="BL882" i="14"/>
  <c r="BM882" i="14"/>
  <c r="BN882" i="14"/>
  <c r="BO882" i="14"/>
  <c r="BP882" i="14"/>
  <c r="BQ882" i="14"/>
  <c r="BR882" i="14"/>
  <c r="BS882" i="14"/>
  <c r="BT882" i="14"/>
  <c r="BU882" i="14"/>
  <c r="BV882" i="14"/>
  <c r="BW882" i="14"/>
  <c r="BX882" i="14"/>
  <c r="BY882" i="14"/>
  <c r="BZ882" i="14"/>
  <c r="CA882" i="14"/>
  <c r="CB882" i="14"/>
  <c r="CC882" i="14"/>
  <c r="CD882" i="14"/>
  <c r="CE882" i="14"/>
  <c r="CF882" i="14"/>
  <c r="CG882" i="14"/>
  <c r="CH882" i="14"/>
  <c r="CI882" i="14"/>
  <c r="CJ882" i="14"/>
  <c r="CK882" i="14"/>
  <c r="CL882" i="14"/>
  <c r="CM882" i="14"/>
  <c r="CN882" i="14"/>
  <c r="CO882" i="14"/>
  <c r="CP882" i="14"/>
  <c r="CQ882" i="14"/>
  <c r="CR882" i="14"/>
  <c r="BE883" i="14"/>
  <c r="BF883" i="14"/>
  <c r="BG883" i="14"/>
  <c r="BH883" i="14"/>
  <c r="BI883" i="14"/>
  <c r="BJ883" i="14"/>
  <c r="BK883" i="14"/>
  <c r="BL883" i="14"/>
  <c r="BM883" i="14"/>
  <c r="BN883" i="14"/>
  <c r="BO883" i="14"/>
  <c r="BP883" i="14"/>
  <c r="BQ883" i="14"/>
  <c r="BR883" i="14"/>
  <c r="BS883" i="14"/>
  <c r="BT883" i="14"/>
  <c r="BU883" i="14"/>
  <c r="BV883" i="14"/>
  <c r="BW883" i="14"/>
  <c r="BX883" i="14"/>
  <c r="BY883" i="14"/>
  <c r="BZ883" i="14"/>
  <c r="CA883" i="14"/>
  <c r="CB883" i="14"/>
  <c r="CC883" i="14"/>
  <c r="CD883" i="14"/>
  <c r="CE883" i="14"/>
  <c r="CF883" i="14"/>
  <c r="CG883" i="14"/>
  <c r="CH883" i="14"/>
  <c r="CI883" i="14"/>
  <c r="CJ883" i="14"/>
  <c r="CK883" i="14"/>
  <c r="CL883" i="14"/>
  <c r="CM883" i="14"/>
  <c r="CN883" i="14"/>
  <c r="CO883" i="14"/>
  <c r="CP883" i="14"/>
  <c r="CQ883" i="14"/>
  <c r="CR883" i="14"/>
  <c r="BE884" i="14"/>
  <c r="BF884" i="14"/>
  <c r="BG884" i="14"/>
  <c r="BH884" i="14"/>
  <c r="BI884" i="14"/>
  <c r="BJ884" i="14"/>
  <c r="BK884" i="14"/>
  <c r="BL884" i="14"/>
  <c r="BM884" i="14"/>
  <c r="BN884" i="14"/>
  <c r="BO884" i="14"/>
  <c r="BP884" i="14"/>
  <c r="BQ884" i="14"/>
  <c r="BR884" i="14"/>
  <c r="BS884" i="14"/>
  <c r="BT884" i="14"/>
  <c r="BU884" i="14"/>
  <c r="BV884" i="14"/>
  <c r="BW884" i="14"/>
  <c r="BX884" i="14"/>
  <c r="BY884" i="14"/>
  <c r="BZ884" i="14"/>
  <c r="CA884" i="14"/>
  <c r="CB884" i="14"/>
  <c r="CC884" i="14"/>
  <c r="CD884" i="14"/>
  <c r="CE884" i="14"/>
  <c r="CF884" i="14"/>
  <c r="CG884" i="14"/>
  <c r="CH884" i="14"/>
  <c r="CI884" i="14"/>
  <c r="CJ884" i="14"/>
  <c r="CK884" i="14"/>
  <c r="CL884" i="14"/>
  <c r="CM884" i="14"/>
  <c r="CN884" i="14"/>
  <c r="CO884" i="14"/>
  <c r="CP884" i="14"/>
  <c r="CQ884" i="14"/>
  <c r="CR884" i="14"/>
  <c r="BE885" i="14"/>
  <c r="BF885" i="14"/>
  <c r="BG885" i="14"/>
  <c r="BH885" i="14"/>
  <c r="BI885" i="14"/>
  <c r="BJ885" i="14"/>
  <c r="BK885" i="14"/>
  <c r="BL885" i="14"/>
  <c r="BM885" i="14"/>
  <c r="BN885" i="14"/>
  <c r="BO885" i="14"/>
  <c r="BP885" i="14"/>
  <c r="BQ885" i="14"/>
  <c r="BR885" i="14"/>
  <c r="BS885" i="14"/>
  <c r="BT885" i="14"/>
  <c r="BU885" i="14"/>
  <c r="BV885" i="14"/>
  <c r="BW885" i="14"/>
  <c r="BX885" i="14"/>
  <c r="BY885" i="14"/>
  <c r="BZ885" i="14"/>
  <c r="CA885" i="14"/>
  <c r="CB885" i="14"/>
  <c r="CC885" i="14"/>
  <c r="CD885" i="14"/>
  <c r="CE885" i="14"/>
  <c r="CF885" i="14"/>
  <c r="CG885" i="14"/>
  <c r="CH885" i="14"/>
  <c r="CI885" i="14"/>
  <c r="CJ885" i="14"/>
  <c r="CK885" i="14"/>
  <c r="CL885" i="14"/>
  <c r="CM885" i="14"/>
  <c r="CN885" i="14"/>
  <c r="CO885" i="14"/>
  <c r="CP885" i="14"/>
  <c r="CQ885" i="14"/>
  <c r="CR885" i="14"/>
  <c r="BE886" i="14"/>
  <c r="BF886" i="14"/>
  <c r="BG886" i="14"/>
  <c r="BH886" i="14"/>
  <c r="BI886" i="14"/>
  <c r="BJ886" i="14"/>
  <c r="BK886" i="14"/>
  <c r="BL886" i="14"/>
  <c r="BM886" i="14"/>
  <c r="BN886" i="14"/>
  <c r="BO886" i="14"/>
  <c r="BP886" i="14"/>
  <c r="BQ886" i="14"/>
  <c r="BR886" i="14"/>
  <c r="BS886" i="14"/>
  <c r="BT886" i="14"/>
  <c r="BU886" i="14"/>
  <c r="BV886" i="14"/>
  <c r="BW886" i="14"/>
  <c r="BX886" i="14"/>
  <c r="BY886" i="14"/>
  <c r="BZ886" i="14"/>
  <c r="CA886" i="14"/>
  <c r="CB886" i="14"/>
  <c r="CC886" i="14"/>
  <c r="CD886" i="14"/>
  <c r="CE886" i="14"/>
  <c r="CF886" i="14"/>
  <c r="CG886" i="14"/>
  <c r="CH886" i="14"/>
  <c r="CI886" i="14"/>
  <c r="CJ886" i="14"/>
  <c r="CK886" i="14"/>
  <c r="CL886" i="14"/>
  <c r="CM886" i="14"/>
  <c r="CN886" i="14"/>
  <c r="CO886" i="14"/>
  <c r="CP886" i="14"/>
  <c r="CQ886" i="14"/>
  <c r="CR886" i="14"/>
  <c r="BE887" i="14"/>
  <c r="BF887" i="14"/>
  <c r="BG887" i="14"/>
  <c r="BH887" i="14"/>
  <c r="BI887" i="14"/>
  <c r="BJ887" i="14"/>
  <c r="BK887" i="14"/>
  <c r="BL887" i="14"/>
  <c r="BM887" i="14"/>
  <c r="BN887" i="14"/>
  <c r="BO887" i="14"/>
  <c r="BP887" i="14"/>
  <c r="BQ887" i="14"/>
  <c r="BR887" i="14"/>
  <c r="BS887" i="14"/>
  <c r="BT887" i="14"/>
  <c r="BU887" i="14"/>
  <c r="BV887" i="14"/>
  <c r="BW887" i="14"/>
  <c r="BX887" i="14"/>
  <c r="BY887" i="14"/>
  <c r="BZ887" i="14"/>
  <c r="CA887" i="14"/>
  <c r="CB887" i="14"/>
  <c r="CC887" i="14"/>
  <c r="CD887" i="14"/>
  <c r="CE887" i="14"/>
  <c r="CF887" i="14"/>
  <c r="CG887" i="14"/>
  <c r="CH887" i="14"/>
  <c r="CI887" i="14"/>
  <c r="CJ887" i="14"/>
  <c r="CK887" i="14"/>
  <c r="CL887" i="14"/>
  <c r="CM887" i="14"/>
  <c r="CN887" i="14"/>
  <c r="CO887" i="14"/>
  <c r="CP887" i="14"/>
  <c r="CQ887" i="14"/>
  <c r="CR887" i="14"/>
  <c r="BE888" i="14"/>
  <c r="BF888" i="14"/>
  <c r="BG888" i="14"/>
  <c r="BH888" i="14"/>
  <c r="BI888" i="14"/>
  <c r="BJ888" i="14"/>
  <c r="BK888" i="14"/>
  <c r="BL888" i="14"/>
  <c r="BM888" i="14"/>
  <c r="BN888" i="14"/>
  <c r="BO888" i="14"/>
  <c r="BP888" i="14"/>
  <c r="BQ888" i="14"/>
  <c r="BR888" i="14"/>
  <c r="BS888" i="14"/>
  <c r="BT888" i="14"/>
  <c r="BU888" i="14"/>
  <c r="BV888" i="14"/>
  <c r="BW888" i="14"/>
  <c r="BX888" i="14"/>
  <c r="BY888" i="14"/>
  <c r="BZ888" i="14"/>
  <c r="CA888" i="14"/>
  <c r="CB888" i="14"/>
  <c r="CC888" i="14"/>
  <c r="CD888" i="14"/>
  <c r="CE888" i="14"/>
  <c r="CF888" i="14"/>
  <c r="CG888" i="14"/>
  <c r="CH888" i="14"/>
  <c r="CI888" i="14"/>
  <c r="CJ888" i="14"/>
  <c r="CK888" i="14"/>
  <c r="CL888" i="14"/>
  <c r="CM888" i="14"/>
  <c r="CN888" i="14"/>
  <c r="CO888" i="14"/>
  <c r="CP888" i="14"/>
  <c r="CQ888" i="14"/>
  <c r="CR888" i="14"/>
  <c r="BE889" i="14"/>
  <c r="BF889" i="14"/>
  <c r="BG889" i="14"/>
  <c r="BH889" i="14"/>
  <c r="BI889" i="14"/>
  <c r="BJ889" i="14"/>
  <c r="BK889" i="14"/>
  <c r="BL889" i="14"/>
  <c r="BM889" i="14"/>
  <c r="BN889" i="14"/>
  <c r="BO889" i="14"/>
  <c r="BP889" i="14"/>
  <c r="BQ889" i="14"/>
  <c r="BR889" i="14"/>
  <c r="BS889" i="14"/>
  <c r="BT889" i="14"/>
  <c r="BU889" i="14"/>
  <c r="BV889" i="14"/>
  <c r="BW889" i="14"/>
  <c r="BX889" i="14"/>
  <c r="BY889" i="14"/>
  <c r="BZ889" i="14"/>
  <c r="CA889" i="14"/>
  <c r="CB889" i="14"/>
  <c r="CC889" i="14"/>
  <c r="CD889" i="14"/>
  <c r="CE889" i="14"/>
  <c r="CF889" i="14"/>
  <c r="CG889" i="14"/>
  <c r="CH889" i="14"/>
  <c r="CI889" i="14"/>
  <c r="CJ889" i="14"/>
  <c r="CK889" i="14"/>
  <c r="CL889" i="14"/>
  <c r="CM889" i="14"/>
  <c r="CN889" i="14"/>
  <c r="CO889" i="14"/>
  <c r="CP889" i="14"/>
  <c r="CQ889" i="14"/>
  <c r="CR889" i="14"/>
  <c r="BE890" i="14"/>
  <c r="BF890" i="14"/>
  <c r="BG890" i="14"/>
  <c r="BH890" i="14"/>
  <c r="BI890" i="14"/>
  <c r="BJ890" i="14"/>
  <c r="BK890" i="14"/>
  <c r="BL890" i="14"/>
  <c r="BM890" i="14"/>
  <c r="BN890" i="14"/>
  <c r="BO890" i="14"/>
  <c r="BP890" i="14"/>
  <c r="BQ890" i="14"/>
  <c r="BR890" i="14"/>
  <c r="BS890" i="14"/>
  <c r="BT890" i="14"/>
  <c r="BU890" i="14"/>
  <c r="BV890" i="14"/>
  <c r="BW890" i="14"/>
  <c r="BX890" i="14"/>
  <c r="BY890" i="14"/>
  <c r="BZ890" i="14"/>
  <c r="CA890" i="14"/>
  <c r="CB890" i="14"/>
  <c r="CC890" i="14"/>
  <c r="CD890" i="14"/>
  <c r="CE890" i="14"/>
  <c r="CF890" i="14"/>
  <c r="CG890" i="14"/>
  <c r="CH890" i="14"/>
  <c r="CI890" i="14"/>
  <c r="CJ890" i="14"/>
  <c r="CK890" i="14"/>
  <c r="CL890" i="14"/>
  <c r="CM890" i="14"/>
  <c r="CN890" i="14"/>
  <c r="CO890" i="14"/>
  <c r="CP890" i="14"/>
  <c r="CQ890" i="14"/>
  <c r="CR890" i="14"/>
  <c r="BE891" i="14"/>
  <c r="BF891" i="14"/>
  <c r="BG891" i="14"/>
  <c r="BH891" i="14"/>
  <c r="BI891" i="14"/>
  <c r="BJ891" i="14"/>
  <c r="BK891" i="14"/>
  <c r="BL891" i="14"/>
  <c r="BM891" i="14"/>
  <c r="BN891" i="14"/>
  <c r="BO891" i="14"/>
  <c r="BP891" i="14"/>
  <c r="BQ891" i="14"/>
  <c r="BR891" i="14"/>
  <c r="BS891" i="14"/>
  <c r="BT891" i="14"/>
  <c r="BU891" i="14"/>
  <c r="BV891" i="14"/>
  <c r="BW891" i="14"/>
  <c r="BX891" i="14"/>
  <c r="BY891" i="14"/>
  <c r="BZ891" i="14"/>
  <c r="CA891" i="14"/>
  <c r="CB891" i="14"/>
  <c r="CC891" i="14"/>
  <c r="CD891" i="14"/>
  <c r="CE891" i="14"/>
  <c r="CF891" i="14"/>
  <c r="CG891" i="14"/>
  <c r="CH891" i="14"/>
  <c r="CI891" i="14"/>
  <c r="CJ891" i="14"/>
  <c r="CK891" i="14"/>
  <c r="CL891" i="14"/>
  <c r="CM891" i="14"/>
  <c r="CN891" i="14"/>
  <c r="CO891" i="14"/>
  <c r="CP891" i="14"/>
  <c r="CQ891" i="14"/>
  <c r="CR891" i="14"/>
  <c r="BE892" i="14"/>
  <c r="BF892" i="14"/>
  <c r="BG892" i="14"/>
  <c r="BH892" i="14"/>
  <c r="BI892" i="14"/>
  <c r="BJ892" i="14"/>
  <c r="BK892" i="14"/>
  <c r="BL892" i="14"/>
  <c r="BM892" i="14"/>
  <c r="BN892" i="14"/>
  <c r="BO892" i="14"/>
  <c r="BP892" i="14"/>
  <c r="BQ892" i="14"/>
  <c r="BR892" i="14"/>
  <c r="BS892" i="14"/>
  <c r="BT892" i="14"/>
  <c r="BU892" i="14"/>
  <c r="BV892" i="14"/>
  <c r="BW892" i="14"/>
  <c r="BX892" i="14"/>
  <c r="BY892" i="14"/>
  <c r="BZ892" i="14"/>
  <c r="CA892" i="14"/>
  <c r="CB892" i="14"/>
  <c r="CC892" i="14"/>
  <c r="CD892" i="14"/>
  <c r="CE892" i="14"/>
  <c r="CF892" i="14"/>
  <c r="CG892" i="14"/>
  <c r="CH892" i="14"/>
  <c r="CI892" i="14"/>
  <c r="CJ892" i="14"/>
  <c r="CK892" i="14"/>
  <c r="CL892" i="14"/>
  <c r="CM892" i="14"/>
  <c r="CN892" i="14"/>
  <c r="CO892" i="14"/>
  <c r="CP892" i="14"/>
  <c r="CQ892" i="14"/>
  <c r="CR892" i="14"/>
  <c r="BE893" i="14"/>
  <c r="BF893" i="14"/>
  <c r="BG893" i="14"/>
  <c r="BH893" i="14"/>
  <c r="BI893" i="14"/>
  <c r="BJ893" i="14"/>
  <c r="BK893" i="14"/>
  <c r="BL893" i="14"/>
  <c r="BM893" i="14"/>
  <c r="BN893" i="14"/>
  <c r="BO893" i="14"/>
  <c r="BP893" i="14"/>
  <c r="BQ893" i="14"/>
  <c r="BR893" i="14"/>
  <c r="BS893" i="14"/>
  <c r="BT893" i="14"/>
  <c r="BU893" i="14"/>
  <c r="BV893" i="14"/>
  <c r="BW893" i="14"/>
  <c r="BX893" i="14"/>
  <c r="BY893" i="14"/>
  <c r="BZ893" i="14"/>
  <c r="CA893" i="14"/>
  <c r="CB893" i="14"/>
  <c r="CC893" i="14"/>
  <c r="CD893" i="14"/>
  <c r="CE893" i="14"/>
  <c r="CF893" i="14"/>
  <c r="CG893" i="14"/>
  <c r="CH893" i="14"/>
  <c r="CI893" i="14"/>
  <c r="CJ893" i="14"/>
  <c r="CK893" i="14"/>
  <c r="CL893" i="14"/>
  <c r="CM893" i="14"/>
  <c r="CN893" i="14"/>
  <c r="CO893" i="14"/>
  <c r="CP893" i="14"/>
  <c r="CQ893" i="14"/>
  <c r="CR893" i="14"/>
  <c r="BE894" i="14"/>
  <c r="BF894" i="14"/>
  <c r="BG894" i="14"/>
  <c r="BH894" i="14"/>
  <c r="BI894" i="14"/>
  <c r="BJ894" i="14"/>
  <c r="BK894" i="14"/>
  <c r="BL894" i="14"/>
  <c r="BM894" i="14"/>
  <c r="BN894" i="14"/>
  <c r="BO894" i="14"/>
  <c r="BP894" i="14"/>
  <c r="BQ894" i="14"/>
  <c r="BR894" i="14"/>
  <c r="BS894" i="14"/>
  <c r="BT894" i="14"/>
  <c r="BU894" i="14"/>
  <c r="BV894" i="14"/>
  <c r="BW894" i="14"/>
  <c r="BX894" i="14"/>
  <c r="BY894" i="14"/>
  <c r="BZ894" i="14"/>
  <c r="CA894" i="14"/>
  <c r="CB894" i="14"/>
  <c r="CC894" i="14"/>
  <c r="CD894" i="14"/>
  <c r="CE894" i="14"/>
  <c r="CF894" i="14"/>
  <c r="CG894" i="14"/>
  <c r="CH894" i="14"/>
  <c r="CI894" i="14"/>
  <c r="CJ894" i="14"/>
  <c r="CK894" i="14"/>
  <c r="CL894" i="14"/>
  <c r="CM894" i="14"/>
  <c r="CN894" i="14"/>
  <c r="CO894" i="14"/>
  <c r="CP894" i="14"/>
  <c r="CQ894" i="14"/>
  <c r="CR894" i="14"/>
  <c r="BE895" i="14"/>
  <c r="BF895" i="14"/>
  <c r="BG895" i="14"/>
  <c r="BH895" i="14"/>
  <c r="BI895" i="14"/>
  <c r="BJ895" i="14"/>
  <c r="BK895" i="14"/>
  <c r="BL895" i="14"/>
  <c r="BM895" i="14"/>
  <c r="BN895" i="14"/>
  <c r="BO895" i="14"/>
  <c r="BP895" i="14"/>
  <c r="BQ895" i="14"/>
  <c r="BR895" i="14"/>
  <c r="BS895" i="14"/>
  <c r="BT895" i="14"/>
  <c r="BU895" i="14"/>
  <c r="BV895" i="14"/>
  <c r="BW895" i="14"/>
  <c r="BX895" i="14"/>
  <c r="BY895" i="14"/>
  <c r="BZ895" i="14"/>
  <c r="CA895" i="14"/>
  <c r="CB895" i="14"/>
  <c r="CC895" i="14"/>
  <c r="CD895" i="14"/>
  <c r="CE895" i="14"/>
  <c r="CF895" i="14"/>
  <c r="CG895" i="14"/>
  <c r="CH895" i="14"/>
  <c r="CI895" i="14"/>
  <c r="CJ895" i="14"/>
  <c r="CK895" i="14"/>
  <c r="CL895" i="14"/>
  <c r="CM895" i="14"/>
  <c r="CN895" i="14"/>
  <c r="CO895" i="14"/>
  <c r="CP895" i="14"/>
  <c r="CQ895" i="14"/>
  <c r="CR895" i="14"/>
  <c r="BE896" i="14"/>
  <c r="BF896" i="14"/>
  <c r="BG896" i="14"/>
  <c r="BH896" i="14"/>
  <c r="BI896" i="14"/>
  <c r="BJ896" i="14"/>
  <c r="BK896" i="14"/>
  <c r="BL896" i="14"/>
  <c r="BM896" i="14"/>
  <c r="BN896" i="14"/>
  <c r="BO896" i="14"/>
  <c r="BP896" i="14"/>
  <c r="BQ896" i="14"/>
  <c r="BR896" i="14"/>
  <c r="BS896" i="14"/>
  <c r="BT896" i="14"/>
  <c r="BU896" i="14"/>
  <c r="BV896" i="14"/>
  <c r="BW896" i="14"/>
  <c r="BX896" i="14"/>
  <c r="BY896" i="14"/>
  <c r="BZ896" i="14"/>
  <c r="CA896" i="14"/>
  <c r="CB896" i="14"/>
  <c r="CC896" i="14"/>
  <c r="CD896" i="14"/>
  <c r="CE896" i="14"/>
  <c r="CF896" i="14"/>
  <c r="CG896" i="14"/>
  <c r="CH896" i="14"/>
  <c r="CI896" i="14"/>
  <c r="CJ896" i="14"/>
  <c r="CK896" i="14"/>
  <c r="CL896" i="14"/>
  <c r="CM896" i="14"/>
  <c r="CN896" i="14"/>
  <c r="CO896" i="14"/>
  <c r="CP896" i="14"/>
  <c r="CQ896" i="14"/>
  <c r="CR896" i="14"/>
  <c r="BE897" i="14"/>
  <c r="BF897" i="14"/>
  <c r="BG897" i="14"/>
  <c r="BH897" i="14"/>
  <c r="BI897" i="14"/>
  <c r="BJ897" i="14"/>
  <c r="BK897" i="14"/>
  <c r="BL897" i="14"/>
  <c r="BM897" i="14"/>
  <c r="BN897" i="14"/>
  <c r="BO897" i="14"/>
  <c r="BP897" i="14"/>
  <c r="BQ897" i="14"/>
  <c r="BR897" i="14"/>
  <c r="BS897" i="14"/>
  <c r="BT897" i="14"/>
  <c r="BU897" i="14"/>
  <c r="BV897" i="14"/>
  <c r="BW897" i="14"/>
  <c r="BX897" i="14"/>
  <c r="BY897" i="14"/>
  <c r="BZ897" i="14"/>
  <c r="CA897" i="14"/>
  <c r="CB897" i="14"/>
  <c r="CC897" i="14"/>
  <c r="CD897" i="14"/>
  <c r="CE897" i="14"/>
  <c r="CF897" i="14"/>
  <c r="CG897" i="14"/>
  <c r="CH897" i="14"/>
  <c r="CI897" i="14"/>
  <c r="CJ897" i="14"/>
  <c r="CK897" i="14"/>
  <c r="CL897" i="14"/>
  <c r="CM897" i="14"/>
  <c r="CN897" i="14"/>
  <c r="CO897" i="14"/>
  <c r="CP897" i="14"/>
  <c r="CQ897" i="14"/>
  <c r="CR897" i="14"/>
  <c r="BE898" i="14"/>
  <c r="BF898" i="14"/>
  <c r="BG898" i="14"/>
  <c r="BH898" i="14"/>
  <c r="BI898" i="14"/>
  <c r="BJ898" i="14"/>
  <c r="BK898" i="14"/>
  <c r="BL898" i="14"/>
  <c r="BM898" i="14"/>
  <c r="BN898" i="14"/>
  <c r="BO898" i="14"/>
  <c r="BP898" i="14"/>
  <c r="BQ898" i="14"/>
  <c r="BR898" i="14"/>
  <c r="BS898" i="14"/>
  <c r="BT898" i="14"/>
  <c r="BU898" i="14"/>
  <c r="BV898" i="14"/>
  <c r="BW898" i="14"/>
  <c r="BX898" i="14"/>
  <c r="BY898" i="14"/>
  <c r="BZ898" i="14"/>
  <c r="CA898" i="14"/>
  <c r="CB898" i="14"/>
  <c r="CC898" i="14"/>
  <c r="CD898" i="14"/>
  <c r="CE898" i="14"/>
  <c r="CF898" i="14"/>
  <c r="CG898" i="14"/>
  <c r="CH898" i="14"/>
  <c r="CI898" i="14"/>
  <c r="CJ898" i="14"/>
  <c r="CK898" i="14"/>
  <c r="CL898" i="14"/>
  <c r="CM898" i="14"/>
  <c r="CN898" i="14"/>
  <c r="CO898" i="14"/>
  <c r="CP898" i="14"/>
  <c r="CQ898" i="14"/>
  <c r="CR898" i="14"/>
  <c r="BE899" i="14"/>
  <c r="BF899" i="14"/>
  <c r="BG899" i="14"/>
  <c r="BH899" i="14"/>
  <c r="BI899" i="14"/>
  <c r="BJ899" i="14"/>
  <c r="BK899" i="14"/>
  <c r="BL899" i="14"/>
  <c r="BM899" i="14"/>
  <c r="BN899" i="14"/>
  <c r="BO899" i="14"/>
  <c r="BP899" i="14"/>
  <c r="BQ899" i="14"/>
  <c r="BR899" i="14"/>
  <c r="BS899" i="14"/>
  <c r="BT899" i="14"/>
  <c r="BU899" i="14"/>
  <c r="BV899" i="14"/>
  <c r="BW899" i="14"/>
  <c r="BX899" i="14"/>
  <c r="BY899" i="14"/>
  <c r="BZ899" i="14"/>
  <c r="CA899" i="14"/>
  <c r="CB899" i="14"/>
  <c r="CC899" i="14"/>
  <c r="CD899" i="14"/>
  <c r="CE899" i="14"/>
  <c r="CF899" i="14"/>
  <c r="CG899" i="14"/>
  <c r="CH899" i="14"/>
  <c r="CI899" i="14"/>
  <c r="CJ899" i="14"/>
  <c r="CK899" i="14"/>
  <c r="CL899" i="14"/>
  <c r="CM899" i="14"/>
  <c r="CN899" i="14"/>
  <c r="CO899" i="14"/>
  <c r="CP899" i="14"/>
  <c r="CQ899" i="14"/>
  <c r="CR899" i="14"/>
  <c r="BE900" i="14"/>
  <c r="BF900" i="14"/>
  <c r="BG900" i="14"/>
  <c r="BH900" i="14"/>
  <c r="BI900" i="14"/>
  <c r="BJ900" i="14"/>
  <c r="BK900" i="14"/>
  <c r="BL900" i="14"/>
  <c r="BM900" i="14"/>
  <c r="BN900" i="14"/>
  <c r="BO900" i="14"/>
  <c r="BP900" i="14"/>
  <c r="BQ900" i="14"/>
  <c r="BR900" i="14"/>
  <c r="BS900" i="14"/>
  <c r="BT900" i="14"/>
  <c r="BU900" i="14"/>
  <c r="BV900" i="14"/>
  <c r="BW900" i="14"/>
  <c r="BX900" i="14"/>
  <c r="BY900" i="14"/>
  <c r="BZ900" i="14"/>
  <c r="CA900" i="14"/>
  <c r="CB900" i="14"/>
  <c r="CC900" i="14"/>
  <c r="CD900" i="14"/>
  <c r="CE900" i="14"/>
  <c r="CF900" i="14"/>
  <c r="CG900" i="14"/>
  <c r="CH900" i="14"/>
  <c r="CI900" i="14"/>
  <c r="CJ900" i="14"/>
  <c r="CK900" i="14"/>
  <c r="CL900" i="14"/>
  <c r="CM900" i="14"/>
  <c r="CN900" i="14"/>
  <c r="CO900" i="14"/>
  <c r="CP900" i="14"/>
  <c r="CQ900" i="14"/>
  <c r="CR900" i="14"/>
  <c r="BE901" i="14"/>
  <c r="BF901" i="14"/>
  <c r="BG901" i="14"/>
  <c r="BH901" i="14"/>
  <c r="BI901" i="14"/>
  <c r="BJ901" i="14"/>
  <c r="BK901" i="14"/>
  <c r="BL901" i="14"/>
  <c r="BM901" i="14"/>
  <c r="BN901" i="14"/>
  <c r="BO901" i="14"/>
  <c r="BP901" i="14"/>
  <c r="BQ901" i="14"/>
  <c r="BR901" i="14"/>
  <c r="BS901" i="14"/>
  <c r="BT901" i="14"/>
  <c r="BU901" i="14"/>
  <c r="BV901" i="14"/>
  <c r="BW901" i="14"/>
  <c r="BX901" i="14"/>
  <c r="BY901" i="14"/>
  <c r="BZ901" i="14"/>
  <c r="CA901" i="14"/>
  <c r="CB901" i="14"/>
  <c r="CC901" i="14"/>
  <c r="CD901" i="14"/>
  <c r="CE901" i="14"/>
  <c r="CF901" i="14"/>
  <c r="CG901" i="14"/>
  <c r="CH901" i="14"/>
  <c r="CI901" i="14"/>
  <c r="CJ901" i="14"/>
  <c r="CK901" i="14"/>
  <c r="CL901" i="14"/>
  <c r="CM901" i="14"/>
  <c r="CN901" i="14"/>
  <c r="CO901" i="14"/>
  <c r="CP901" i="14"/>
  <c r="CQ901" i="14"/>
  <c r="CR901" i="14"/>
  <c r="BE902" i="14"/>
  <c r="BF902" i="14"/>
  <c r="BG902" i="14"/>
  <c r="BH902" i="14"/>
  <c r="BI902" i="14"/>
  <c r="BJ902" i="14"/>
  <c r="BK902" i="14"/>
  <c r="BL902" i="14"/>
  <c r="BM902" i="14"/>
  <c r="BN902" i="14"/>
  <c r="BO902" i="14"/>
  <c r="BP902" i="14"/>
  <c r="BQ902" i="14"/>
  <c r="BR902" i="14"/>
  <c r="BS902" i="14"/>
  <c r="BT902" i="14"/>
  <c r="BU902" i="14"/>
  <c r="BV902" i="14"/>
  <c r="BW902" i="14"/>
  <c r="BX902" i="14"/>
  <c r="BY902" i="14"/>
  <c r="BZ902" i="14"/>
  <c r="CA902" i="14"/>
  <c r="CB902" i="14"/>
  <c r="CC902" i="14"/>
  <c r="CD902" i="14"/>
  <c r="CE902" i="14"/>
  <c r="CF902" i="14"/>
  <c r="CG902" i="14"/>
  <c r="CH902" i="14"/>
  <c r="CI902" i="14"/>
  <c r="CJ902" i="14"/>
  <c r="CK902" i="14"/>
  <c r="CL902" i="14"/>
  <c r="CM902" i="14"/>
  <c r="CN902" i="14"/>
  <c r="CO902" i="14"/>
  <c r="CP902" i="14"/>
  <c r="CQ902" i="14"/>
  <c r="CR902" i="14"/>
  <c r="BE903" i="14"/>
  <c r="BF903" i="14"/>
  <c r="BG903" i="14"/>
  <c r="BH903" i="14"/>
  <c r="BI903" i="14"/>
  <c r="BJ903" i="14"/>
  <c r="BK903" i="14"/>
  <c r="BL903" i="14"/>
  <c r="BM903" i="14"/>
  <c r="BN903" i="14"/>
  <c r="BO903" i="14"/>
  <c r="BP903" i="14"/>
  <c r="BQ903" i="14"/>
  <c r="BR903" i="14"/>
  <c r="BS903" i="14"/>
  <c r="BT903" i="14"/>
  <c r="BU903" i="14"/>
  <c r="BV903" i="14"/>
  <c r="BW903" i="14"/>
  <c r="BX903" i="14"/>
  <c r="BY903" i="14"/>
  <c r="BZ903" i="14"/>
  <c r="CA903" i="14"/>
  <c r="CB903" i="14"/>
  <c r="CC903" i="14"/>
  <c r="CD903" i="14"/>
  <c r="CE903" i="14"/>
  <c r="CF903" i="14"/>
  <c r="CG903" i="14"/>
  <c r="CH903" i="14"/>
  <c r="CI903" i="14"/>
  <c r="CJ903" i="14"/>
  <c r="CK903" i="14"/>
  <c r="CL903" i="14"/>
  <c r="CM903" i="14"/>
  <c r="CN903" i="14"/>
  <c r="CO903" i="14"/>
  <c r="CP903" i="14"/>
  <c r="CQ903" i="14"/>
  <c r="CR903" i="14"/>
  <c r="BE904" i="14"/>
  <c r="BF904" i="14"/>
  <c r="BG904" i="14"/>
  <c r="BH904" i="14"/>
  <c r="BI904" i="14"/>
  <c r="BJ904" i="14"/>
  <c r="BK904" i="14"/>
  <c r="BL904" i="14"/>
  <c r="BM904" i="14"/>
  <c r="BN904" i="14"/>
  <c r="BO904" i="14"/>
  <c r="BP904" i="14"/>
  <c r="BQ904" i="14"/>
  <c r="BR904" i="14"/>
  <c r="BS904" i="14"/>
  <c r="BT904" i="14"/>
  <c r="BU904" i="14"/>
  <c r="BV904" i="14"/>
  <c r="BW904" i="14"/>
  <c r="BX904" i="14"/>
  <c r="BY904" i="14"/>
  <c r="BZ904" i="14"/>
  <c r="CA904" i="14"/>
  <c r="CB904" i="14"/>
  <c r="CC904" i="14"/>
  <c r="CD904" i="14"/>
  <c r="CE904" i="14"/>
  <c r="CF904" i="14"/>
  <c r="CG904" i="14"/>
  <c r="CH904" i="14"/>
  <c r="CI904" i="14"/>
  <c r="CJ904" i="14"/>
  <c r="CK904" i="14"/>
  <c r="CL904" i="14"/>
  <c r="CM904" i="14"/>
  <c r="CN904" i="14"/>
  <c r="CO904" i="14"/>
  <c r="CP904" i="14"/>
  <c r="CQ904" i="14"/>
  <c r="CR904" i="14"/>
  <c r="BE905" i="14"/>
  <c r="BF905" i="14"/>
  <c r="BG905" i="14"/>
  <c r="BH905" i="14"/>
  <c r="BI905" i="14"/>
  <c r="BJ905" i="14"/>
  <c r="BK905" i="14"/>
  <c r="BL905" i="14"/>
  <c r="BM905" i="14"/>
  <c r="BN905" i="14"/>
  <c r="BO905" i="14"/>
  <c r="BP905" i="14"/>
  <c r="BQ905" i="14"/>
  <c r="BR905" i="14"/>
  <c r="BS905" i="14"/>
  <c r="BT905" i="14"/>
  <c r="BU905" i="14"/>
  <c r="BV905" i="14"/>
  <c r="BW905" i="14"/>
  <c r="BX905" i="14"/>
  <c r="BY905" i="14"/>
  <c r="BZ905" i="14"/>
  <c r="CA905" i="14"/>
  <c r="CB905" i="14"/>
  <c r="CC905" i="14"/>
  <c r="CD905" i="14"/>
  <c r="CE905" i="14"/>
  <c r="CF905" i="14"/>
  <c r="CG905" i="14"/>
  <c r="CH905" i="14"/>
  <c r="CI905" i="14"/>
  <c r="CJ905" i="14"/>
  <c r="CK905" i="14"/>
  <c r="CL905" i="14"/>
  <c r="CM905" i="14"/>
  <c r="CN905" i="14"/>
  <c r="CO905" i="14"/>
  <c r="CP905" i="14"/>
  <c r="CQ905" i="14"/>
  <c r="CR905" i="14"/>
  <c r="BE906" i="14"/>
  <c r="BF906" i="14"/>
  <c r="BG906" i="14"/>
  <c r="BH906" i="14"/>
  <c r="BI906" i="14"/>
  <c r="BJ906" i="14"/>
  <c r="BK906" i="14"/>
  <c r="BL906" i="14"/>
  <c r="BM906" i="14"/>
  <c r="BN906" i="14"/>
  <c r="BO906" i="14"/>
  <c r="BP906" i="14"/>
  <c r="BQ906" i="14"/>
  <c r="BR906" i="14"/>
  <c r="BS906" i="14"/>
  <c r="BT906" i="14"/>
  <c r="BU906" i="14"/>
  <c r="BV906" i="14"/>
  <c r="BW906" i="14"/>
  <c r="BX906" i="14"/>
  <c r="BY906" i="14"/>
  <c r="BZ906" i="14"/>
  <c r="CA906" i="14"/>
  <c r="CB906" i="14"/>
  <c r="CC906" i="14"/>
  <c r="CD906" i="14"/>
  <c r="CE906" i="14"/>
  <c r="CF906" i="14"/>
  <c r="CG906" i="14"/>
  <c r="CH906" i="14"/>
  <c r="CI906" i="14"/>
  <c r="CJ906" i="14"/>
  <c r="CK906" i="14"/>
  <c r="CL906" i="14"/>
  <c r="CM906" i="14"/>
  <c r="CN906" i="14"/>
  <c r="CO906" i="14"/>
  <c r="CP906" i="14"/>
  <c r="CQ906" i="14"/>
  <c r="CR906" i="14"/>
  <c r="BE907" i="14"/>
  <c r="BF907" i="14"/>
  <c r="BG907" i="14"/>
  <c r="BH907" i="14"/>
  <c r="BI907" i="14"/>
  <c r="BJ907" i="14"/>
  <c r="BK907" i="14"/>
  <c r="BL907" i="14"/>
  <c r="BM907" i="14"/>
  <c r="BN907" i="14"/>
  <c r="BO907" i="14"/>
  <c r="BP907" i="14"/>
  <c r="BQ907" i="14"/>
  <c r="BR907" i="14"/>
  <c r="BS907" i="14"/>
  <c r="BT907" i="14"/>
  <c r="BU907" i="14"/>
  <c r="BV907" i="14"/>
  <c r="BW907" i="14"/>
  <c r="BX907" i="14"/>
  <c r="BY907" i="14"/>
  <c r="BZ907" i="14"/>
  <c r="CA907" i="14"/>
  <c r="CB907" i="14"/>
  <c r="CC907" i="14"/>
  <c r="CD907" i="14"/>
  <c r="CE907" i="14"/>
  <c r="CF907" i="14"/>
  <c r="CG907" i="14"/>
  <c r="CH907" i="14"/>
  <c r="CI907" i="14"/>
  <c r="CJ907" i="14"/>
  <c r="CK907" i="14"/>
  <c r="CL907" i="14"/>
  <c r="CM907" i="14"/>
  <c r="CN907" i="14"/>
  <c r="CO907" i="14"/>
  <c r="CP907" i="14"/>
  <c r="CQ907" i="14"/>
  <c r="CR907" i="14"/>
  <c r="BE908" i="14"/>
  <c r="BF908" i="14"/>
  <c r="BG908" i="14"/>
  <c r="BH908" i="14"/>
  <c r="BI908" i="14"/>
  <c r="BJ908" i="14"/>
  <c r="BK908" i="14"/>
  <c r="BL908" i="14"/>
  <c r="BM908" i="14"/>
  <c r="BN908" i="14"/>
  <c r="BO908" i="14"/>
  <c r="BP908" i="14"/>
  <c r="BQ908" i="14"/>
  <c r="BR908" i="14"/>
  <c r="BS908" i="14"/>
  <c r="BT908" i="14"/>
  <c r="BU908" i="14"/>
  <c r="BV908" i="14"/>
  <c r="BW908" i="14"/>
  <c r="BX908" i="14"/>
  <c r="BY908" i="14"/>
  <c r="BZ908" i="14"/>
  <c r="CA908" i="14"/>
  <c r="CB908" i="14"/>
  <c r="CC908" i="14"/>
  <c r="CD908" i="14"/>
  <c r="CE908" i="14"/>
  <c r="CF908" i="14"/>
  <c r="CG908" i="14"/>
  <c r="CH908" i="14"/>
  <c r="CI908" i="14"/>
  <c r="CJ908" i="14"/>
  <c r="CK908" i="14"/>
  <c r="CL908" i="14"/>
  <c r="CM908" i="14"/>
  <c r="CN908" i="14"/>
  <c r="CO908" i="14"/>
  <c r="CP908" i="14"/>
  <c r="CQ908" i="14"/>
  <c r="CR908" i="14"/>
  <c r="BE909" i="14"/>
  <c r="BF909" i="14"/>
  <c r="BG909" i="14"/>
  <c r="BH909" i="14"/>
  <c r="BI909" i="14"/>
  <c r="BJ909" i="14"/>
  <c r="BK909" i="14"/>
  <c r="BL909" i="14"/>
  <c r="BM909" i="14"/>
  <c r="BN909" i="14"/>
  <c r="BO909" i="14"/>
  <c r="BP909" i="14"/>
  <c r="BQ909" i="14"/>
  <c r="BR909" i="14"/>
  <c r="BS909" i="14"/>
  <c r="BT909" i="14"/>
  <c r="BU909" i="14"/>
  <c r="BV909" i="14"/>
  <c r="BW909" i="14"/>
  <c r="BX909" i="14"/>
  <c r="BY909" i="14"/>
  <c r="BZ909" i="14"/>
  <c r="CA909" i="14"/>
  <c r="CB909" i="14"/>
  <c r="CC909" i="14"/>
  <c r="CD909" i="14"/>
  <c r="CE909" i="14"/>
  <c r="CF909" i="14"/>
  <c r="CG909" i="14"/>
  <c r="CH909" i="14"/>
  <c r="CI909" i="14"/>
  <c r="CJ909" i="14"/>
  <c r="CK909" i="14"/>
  <c r="CL909" i="14"/>
  <c r="CM909" i="14"/>
  <c r="CN909" i="14"/>
  <c r="CO909" i="14"/>
  <c r="CP909" i="14"/>
  <c r="CQ909" i="14"/>
  <c r="CR909" i="14"/>
  <c r="BE910" i="14"/>
  <c r="BF910" i="14"/>
  <c r="BG910" i="14"/>
  <c r="BH910" i="14"/>
  <c r="BI910" i="14"/>
  <c r="BJ910" i="14"/>
  <c r="BK910" i="14"/>
  <c r="BL910" i="14"/>
  <c r="BM910" i="14"/>
  <c r="BN910" i="14"/>
  <c r="BO910" i="14"/>
  <c r="BP910" i="14"/>
  <c r="BQ910" i="14"/>
  <c r="BR910" i="14"/>
  <c r="BS910" i="14"/>
  <c r="BT910" i="14"/>
  <c r="BU910" i="14"/>
  <c r="BV910" i="14"/>
  <c r="BW910" i="14"/>
  <c r="BX910" i="14"/>
  <c r="BY910" i="14"/>
  <c r="BZ910" i="14"/>
  <c r="CA910" i="14"/>
  <c r="CB910" i="14"/>
  <c r="CC910" i="14"/>
  <c r="CD910" i="14"/>
  <c r="CE910" i="14"/>
  <c r="CF910" i="14"/>
  <c r="CG910" i="14"/>
  <c r="CH910" i="14"/>
  <c r="CI910" i="14"/>
  <c r="CJ910" i="14"/>
  <c r="CK910" i="14"/>
  <c r="CL910" i="14"/>
  <c r="CM910" i="14"/>
  <c r="CN910" i="14"/>
  <c r="CO910" i="14"/>
  <c r="CP910" i="14"/>
  <c r="CQ910" i="14"/>
  <c r="CR910" i="14"/>
  <c r="BE911" i="14"/>
  <c r="BF911" i="14"/>
  <c r="BG911" i="14"/>
  <c r="BH911" i="14"/>
  <c r="BI911" i="14"/>
  <c r="BJ911" i="14"/>
  <c r="BK911" i="14"/>
  <c r="BL911" i="14"/>
  <c r="BM911" i="14"/>
  <c r="BN911" i="14"/>
  <c r="BO911" i="14"/>
  <c r="BP911" i="14"/>
  <c r="BQ911" i="14"/>
  <c r="BR911" i="14"/>
  <c r="BS911" i="14"/>
  <c r="BT911" i="14"/>
  <c r="BU911" i="14"/>
  <c r="BV911" i="14"/>
  <c r="BW911" i="14"/>
  <c r="BX911" i="14"/>
  <c r="BY911" i="14"/>
  <c r="BZ911" i="14"/>
  <c r="CA911" i="14"/>
  <c r="CB911" i="14"/>
  <c r="CC911" i="14"/>
  <c r="CD911" i="14"/>
  <c r="CE911" i="14"/>
  <c r="CF911" i="14"/>
  <c r="CG911" i="14"/>
  <c r="CH911" i="14"/>
  <c r="CI911" i="14"/>
  <c r="CJ911" i="14"/>
  <c r="CK911" i="14"/>
  <c r="CL911" i="14"/>
  <c r="CM911" i="14"/>
  <c r="CN911" i="14"/>
  <c r="CO911" i="14"/>
  <c r="CP911" i="14"/>
  <c r="CQ911" i="14"/>
  <c r="CR911" i="14"/>
  <c r="BE912" i="14"/>
  <c r="BF912" i="14"/>
  <c r="BG912" i="14"/>
  <c r="BH912" i="14"/>
  <c r="BI912" i="14"/>
  <c r="BJ912" i="14"/>
  <c r="BK912" i="14"/>
  <c r="BL912" i="14"/>
  <c r="BM912" i="14"/>
  <c r="BN912" i="14"/>
  <c r="BO912" i="14"/>
  <c r="BP912" i="14"/>
  <c r="BQ912" i="14"/>
  <c r="BR912" i="14"/>
  <c r="BS912" i="14"/>
  <c r="BT912" i="14"/>
  <c r="BU912" i="14"/>
  <c r="BV912" i="14"/>
  <c r="BW912" i="14"/>
  <c r="BX912" i="14"/>
  <c r="BY912" i="14"/>
  <c r="BZ912" i="14"/>
  <c r="CA912" i="14"/>
  <c r="CB912" i="14"/>
  <c r="CC912" i="14"/>
  <c r="CD912" i="14"/>
  <c r="CE912" i="14"/>
  <c r="CF912" i="14"/>
  <c r="CG912" i="14"/>
  <c r="CH912" i="14"/>
  <c r="CI912" i="14"/>
  <c r="CJ912" i="14"/>
  <c r="CK912" i="14"/>
  <c r="CL912" i="14"/>
  <c r="CM912" i="14"/>
  <c r="CN912" i="14"/>
  <c r="CO912" i="14"/>
  <c r="CP912" i="14"/>
  <c r="CQ912" i="14"/>
  <c r="CR912" i="14"/>
  <c r="BE913" i="14"/>
  <c r="BF913" i="14"/>
  <c r="BG913" i="14"/>
  <c r="BH913" i="14"/>
  <c r="BI913" i="14"/>
  <c r="BJ913" i="14"/>
  <c r="BK913" i="14"/>
  <c r="BL913" i="14"/>
  <c r="BM913" i="14"/>
  <c r="BN913" i="14"/>
  <c r="BO913" i="14"/>
  <c r="BP913" i="14"/>
  <c r="BQ913" i="14"/>
  <c r="BR913" i="14"/>
  <c r="BS913" i="14"/>
  <c r="BT913" i="14"/>
  <c r="BU913" i="14"/>
  <c r="BV913" i="14"/>
  <c r="BW913" i="14"/>
  <c r="BX913" i="14"/>
  <c r="BY913" i="14"/>
  <c r="BZ913" i="14"/>
  <c r="CA913" i="14"/>
  <c r="CB913" i="14"/>
  <c r="CC913" i="14"/>
  <c r="CD913" i="14"/>
  <c r="CE913" i="14"/>
  <c r="CF913" i="14"/>
  <c r="CG913" i="14"/>
  <c r="CH913" i="14"/>
  <c r="CI913" i="14"/>
  <c r="CJ913" i="14"/>
  <c r="CK913" i="14"/>
  <c r="CL913" i="14"/>
  <c r="CM913" i="14"/>
  <c r="CN913" i="14"/>
  <c r="CO913" i="14"/>
  <c r="CP913" i="14"/>
  <c r="CQ913" i="14"/>
  <c r="CR913" i="14"/>
  <c r="BE914" i="14"/>
  <c r="BF914" i="14"/>
  <c r="BG914" i="14"/>
  <c r="BH914" i="14"/>
  <c r="BI914" i="14"/>
  <c r="BJ914" i="14"/>
  <c r="BK914" i="14"/>
  <c r="BL914" i="14"/>
  <c r="BM914" i="14"/>
  <c r="BN914" i="14"/>
  <c r="BO914" i="14"/>
  <c r="BP914" i="14"/>
  <c r="BQ914" i="14"/>
  <c r="BR914" i="14"/>
  <c r="BS914" i="14"/>
  <c r="BT914" i="14"/>
  <c r="BU914" i="14"/>
  <c r="BV914" i="14"/>
  <c r="BW914" i="14"/>
  <c r="BX914" i="14"/>
  <c r="BY914" i="14"/>
  <c r="BZ914" i="14"/>
  <c r="CA914" i="14"/>
  <c r="CB914" i="14"/>
  <c r="CC914" i="14"/>
  <c r="CD914" i="14"/>
  <c r="CE914" i="14"/>
  <c r="CF914" i="14"/>
  <c r="CG914" i="14"/>
  <c r="CH914" i="14"/>
  <c r="CI914" i="14"/>
  <c r="CJ914" i="14"/>
  <c r="CK914" i="14"/>
  <c r="CL914" i="14"/>
  <c r="CM914" i="14"/>
  <c r="CN914" i="14"/>
  <c r="CO914" i="14"/>
  <c r="CP914" i="14"/>
  <c r="CQ914" i="14"/>
  <c r="CR914" i="14"/>
  <c r="BE915" i="14"/>
  <c r="BF915" i="14"/>
  <c r="BG915" i="14"/>
  <c r="BH915" i="14"/>
  <c r="BI915" i="14"/>
  <c r="BJ915" i="14"/>
  <c r="BK915" i="14"/>
  <c r="BL915" i="14"/>
  <c r="BM915" i="14"/>
  <c r="BN915" i="14"/>
  <c r="BO915" i="14"/>
  <c r="BP915" i="14"/>
  <c r="BQ915" i="14"/>
  <c r="BR915" i="14"/>
  <c r="BS915" i="14"/>
  <c r="BT915" i="14"/>
  <c r="BU915" i="14"/>
  <c r="BV915" i="14"/>
  <c r="BW915" i="14"/>
  <c r="BX915" i="14"/>
  <c r="BY915" i="14"/>
  <c r="BZ915" i="14"/>
  <c r="CA915" i="14"/>
  <c r="CB915" i="14"/>
  <c r="CC915" i="14"/>
  <c r="CD915" i="14"/>
  <c r="CE915" i="14"/>
  <c r="CF915" i="14"/>
  <c r="CG915" i="14"/>
  <c r="CH915" i="14"/>
  <c r="CI915" i="14"/>
  <c r="CJ915" i="14"/>
  <c r="CK915" i="14"/>
  <c r="CL915" i="14"/>
  <c r="CM915" i="14"/>
  <c r="CN915" i="14"/>
  <c r="CO915" i="14"/>
  <c r="CP915" i="14"/>
  <c r="CQ915" i="14"/>
  <c r="CR915" i="14"/>
  <c r="BE916" i="14"/>
  <c r="BF916" i="14"/>
  <c r="BG916" i="14"/>
  <c r="BH916" i="14"/>
  <c r="BI916" i="14"/>
  <c r="BJ916" i="14"/>
  <c r="BK916" i="14"/>
  <c r="BL916" i="14"/>
  <c r="BM916" i="14"/>
  <c r="BN916" i="14"/>
  <c r="BO916" i="14"/>
  <c r="BP916" i="14"/>
  <c r="BQ916" i="14"/>
  <c r="BR916" i="14"/>
  <c r="BS916" i="14"/>
  <c r="BT916" i="14"/>
  <c r="BU916" i="14"/>
  <c r="BV916" i="14"/>
  <c r="BW916" i="14"/>
  <c r="BX916" i="14"/>
  <c r="BY916" i="14"/>
  <c r="BZ916" i="14"/>
  <c r="CA916" i="14"/>
  <c r="CB916" i="14"/>
  <c r="CC916" i="14"/>
  <c r="CD916" i="14"/>
  <c r="CE916" i="14"/>
  <c r="CF916" i="14"/>
  <c r="CG916" i="14"/>
  <c r="CH916" i="14"/>
  <c r="CI916" i="14"/>
  <c r="CJ916" i="14"/>
  <c r="CK916" i="14"/>
  <c r="CL916" i="14"/>
  <c r="CM916" i="14"/>
  <c r="CN916" i="14"/>
  <c r="CO916" i="14"/>
  <c r="CP916" i="14"/>
  <c r="CQ916" i="14"/>
  <c r="CR916" i="14"/>
  <c r="BE917" i="14"/>
  <c r="BF917" i="14"/>
  <c r="BG917" i="14"/>
  <c r="BH917" i="14"/>
  <c r="BI917" i="14"/>
  <c r="BJ917" i="14"/>
  <c r="BK917" i="14"/>
  <c r="BL917" i="14"/>
  <c r="BM917" i="14"/>
  <c r="BN917" i="14"/>
  <c r="BO917" i="14"/>
  <c r="BP917" i="14"/>
  <c r="BQ917" i="14"/>
  <c r="BR917" i="14"/>
  <c r="BS917" i="14"/>
  <c r="BT917" i="14"/>
  <c r="BU917" i="14"/>
  <c r="BV917" i="14"/>
  <c r="BW917" i="14"/>
  <c r="BX917" i="14"/>
  <c r="BY917" i="14"/>
  <c r="BZ917" i="14"/>
  <c r="CA917" i="14"/>
  <c r="CB917" i="14"/>
  <c r="CC917" i="14"/>
  <c r="CD917" i="14"/>
  <c r="CE917" i="14"/>
  <c r="CF917" i="14"/>
  <c r="CG917" i="14"/>
  <c r="CH917" i="14"/>
  <c r="CI917" i="14"/>
  <c r="CJ917" i="14"/>
  <c r="CK917" i="14"/>
  <c r="CL917" i="14"/>
  <c r="CM917" i="14"/>
  <c r="CN917" i="14"/>
  <c r="CO917" i="14"/>
  <c r="CP917" i="14"/>
  <c r="CQ917" i="14"/>
  <c r="CR917" i="14"/>
  <c r="BE918" i="14"/>
  <c r="BF918" i="14"/>
  <c r="BG918" i="14"/>
  <c r="BH918" i="14"/>
  <c r="BI918" i="14"/>
  <c r="BJ918" i="14"/>
  <c r="BK918" i="14"/>
  <c r="BL918" i="14"/>
  <c r="BM918" i="14"/>
  <c r="BN918" i="14"/>
  <c r="BO918" i="14"/>
  <c r="BP918" i="14"/>
  <c r="BQ918" i="14"/>
  <c r="BR918" i="14"/>
  <c r="BS918" i="14"/>
  <c r="BT918" i="14"/>
  <c r="BU918" i="14"/>
  <c r="BV918" i="14"/>
  <c r="BW918" i="14"/>
  <c r="BX918" i="14"/>
  <c r="BY918" i="14"/>
  <c r="BZ918" i="14"/>
  <c r="CA918" i="14"/>
  <c r="CB918" i="14"/>
  <c r="CC918" i="14"/>
  <c r="CD918" i="14"/>
  <c r="CE918" i="14"/>
  <c r="CF918" i="14"/>
  <c r="CG918" i="14"/>
  <c r="CH918" i="14"/>
  <c r="CI918" i="14"/>
  <c r="CJ918" i="14"/>
  <c r="CK918" i="14"/>
  <c r="CL918" i="14"/>
  <c r="CM918" i="14"/>
  <c r="CN918" i="14"/>
  <c r="CO918" i="14"/>
  <c r="CP918" i="14"/>
  <c r="CQ918" i="14"/>
  <c r="CR918" i="14"/>
  <c r="BE919" i="14"/>
  <c r="BF919" i="14"/>
  <c r="BG919" i="14"/>
  <c r="BH919" i="14"/>
  <c r="BI919" i="14"/>
  <c r="BJ919" i="14"/>
  <c r="BK919" i="14"/>
  <c r="BL919" i="14"/>
  <c r="BM919" i="14"/>
  <c r="BN919" i="14"/>
  <c r="BO919" i="14"/>
  <c r="BP919" i="14"/>
  <c r="BQ919" i="14"/>
  <c r="BR919" i="14"/>
  <c r="BS919" i="14"/>
  <c r="BT919" i="14"/>
  <c r="BU919" i="14"/>
  <c r="BV919" i="14"/>
  <c r="BW919" i="14"/>
  <c r="BX919" i="14"/>
  <c r="BY919" i="14"/>
  <c r="BZ919" i="14"/>
  <c r="CA919" i="14"/>
  <c r="CB919" i="14"/>
  <c r="CC919" i="14"/>
  <c r="CD919" i="14"/>
  <c r="CE919" i="14"/>
  <c r="CF919" i="14"/>
  <c r="CG919" i="14"/>
  <c r="CH919" i="14"/>
  <c r="CI919" i="14"/>
  <c r="CJ919" i="14"/>
  <c r="CK919" i="14"/>
  <c r="CL919" i="14"/>
  <c r="CM919" i="14"/>
  <c r="CN919" i="14"/>
  <c r="CO919" i="14"/>
  <c r="CP919" i="14"/>
  <c r="CQ919" i="14"/>
  <c r="CR919" i="14"/>
  <c r="BE920" i="14"/>
  <c r="BF920" i="14"/>
  <c r="BG920" i="14"/>
  <c r="BH920" i="14"/>
  <c r="BI920" i="14"/>
  <c r="BJ920" i="14"/>
  <c r="BK920" i="14"/>
  <c r="BL920" i="14"/>
  <c r="BM920" i="14"/>
  <c r="BN920" i="14"/>
  <c r="BO920" i="14"/>
  <c r="BP920" i="14"/>
  <c r="BQ920" i="14"/>
  <c r="BR920" i="14"/>
  <c r="BS920" i="14"/>
  <c r="BT920" i="14"/>
  <c r="BU920" i="14"/>
  <c r="BV920" i="14"/>
  <c r="BW920" i="14"/>
  <c r="BX920" i="14"/>
  <c r="BY920" i="14"/>
  <c r="BZ920" i="14"/>
  <c r="CA920" i="14"/>
  <c r="CB920" i="14"/>
  <c r="CC920" i="14"/>
  <c r="CD920" i="14"/>
  <c r="CE920" i="14"/>
  <c r="CF920" i="14"/>
  <c r="CG920" i="14"/>
  <c r="CH920" i="14"/>
  <c r="CI920" i="14"/>
  <c r="CJ920" i="14"/>
  <c r="CK920" i="14"/>
  <c r="CL920" i="14"/>
  <c r="CM920" i="14"/>
  <c r="CN920" i="14"/>
  <c r="CO920" i="14"/>
  <c r="CP920" i="14"/>
  <c r="CQ920" i="14"/>
  <c r="CR920" i="14"/>
  <c r="BE921" i="14"/>
  <c r="BF921" i="14"/>
  <c r="BG921" i="14"/>
  <c r="BH921" i="14"/>
  <c r="BI921" i="14"/>
  <c r="BJ921" i="14"/>
  <c r="BK921" i="14"/>
  <c r="BL921" i="14"/>
  <c r="BM921" i="14"/>
  <c r="BN921" i="14"/>
  <c r="BO921" i="14"/>
  <c r="BP921" i="14"/>
  <c r="BQ921" i="14"/>
  <c r="BR921" i="14"/>
  <c r="BS921" i="14"/>
  <c r="BT921" i="14"/>
  <c r="BU921" i="14"/>
  <c r="BV921" i="14"/>
  <c r="BW921" i="14"/>
  <c r="BX921" i="14"/>
  <c r="BY921" i="14"/>
  <c r="BZ921" i="14"/>
  <c r="CA921" i="14"/>
  <c r="CB921" i="14"/>
  <c r="CC921" i="14"/>
  <c r="CD921" i="14"/>
  <c r="CE921" i="14"/>
  <c r="CF921" i="14"/>
  <c r="CG921" i="14"/>
  <c r="CH921" i="14"/>
  <c r="CI921" i="14"/>
  <c r="CJ921" i="14"/>
  <c r="CK921" i="14"/>
  <c r="CL921" i="14"/>
  <c r="CM921" i="14"/>
  <c r="CN921" i="14"/>
  <c r="CO921" i="14"/>
  <c r="CP921" i="14"/>
  <c r="CQ921" i="14"/>
  <c r="CR921" i="14"/>
  <c r="BE922" i="14"/>
  <c r="BF922" i="14"/>
  <c r="BG922" i="14"/>
  <c r="BH922" i="14"/>
  <c r="BI922" i="14"/>
  <c r="BJ922" i="14"/>
  <c r="BK922" i="14"/>
  <c r="BL922" i="14"/>
  <c r="BM922" i="14"/>
  <c r="BN922" i="14"/>
  <c r="BO922" i="14"/>
  <c r="BP922" i="14"/>
  <c r="BQ922" i="14"/>
  <c r="BR922" i="14"/>
  <c r="BS922" i="14"/>
  <c r="BT922" i="14"/>
  <c r="BU922" i="14"/>
  <c r="BV922" i="14"/>
  <c r="BW922" i="14"/>
  <c r="BX922" i="14"/>
  <c r="BY922" i="14"/>
  <c r="BZ922" i="14"/>
  <c r="CA922" i="14"/>
  <c r="CB922" i="14"/>
  <c r="CC922" i="14"/>
  <c r="CD922" i="14"/>
  <c r="CE922" i="14"/>
  <c r="CF922" i="14"/>
  <c r="CG922" i="14"/>
  <c r="CH922" i="14"/>
  <c r="CI922" i="14"/>
  <c r="CJ922" i="14"/>
  <c r="CK922" i="14"/>
  <c r="CL922" i="14"/>
  <c r="CM922" i="14"/>
  <c r="CN922" i="14"/>
  <c r="CO922" i="14"/>
  <c r="CP922" i="14"/>
  <c r="CQ922" i="14"/>
  <c r="CR922" i="14"/>
  <c r="BE923" i="14"/>
  <c r="BF923" i="14"/>
  <c r="BG923" i="14"/>
  <c r="BH923" i="14"/>
  <c r="BI923" i="14"/>
  <c r="BJ923" i="14"/>
  <c r="BK923" i="14"/>
  <c r="BL923" i="14"/>
  <c r="BM923" i="14"/>
  <c r="BN923" i="14"/>
  <c r="BO923" i="14"/>
  <c r="BP923" i="14"/>
  <c r="BQ923" i="14"/>
  <c r="BR923" i="14"/>
  <c r="BS923" i="14"/>
  <c r="BT923" i="14"/>
  <c r="BU923" i="14"/>
  <c r="BV923" i="14"/>
  <c r="BW923" i="14"/>
  <c r="BX923" i="14"/>
  <c r="BY923" i="14"/>
  <c r="BZ923" i="14"/>
  <c r="CA923" i="14"/>
  <c r="CB923" i="14"/>
  <c r="CC923" i="14"/>
  <c r="CD923" i="14"/>
  <c r="CE923" i="14"/>
  <c r="CF923" i="14"/>
  <c r="CG923" i="14"/>
  <c r="CH923" i="14"/>
  <c r="CI923" i="14"/>
  <c r="CJ923" i="14"/>
  <c r="CK923" i="14"/>
  <c r="CL923" i="14"/>
  <c r="CM923" i="14"/>
  <c r="CN923" i="14"/>
  <c r="CO923" i="14"/>
  <c r="CP923" i="14"/>
  <c r="CQ923" i="14"/>
  <c r="CR923" i="14"/>
  <c r="BE924" i="14"/>
  <c r="BF924" i="14"/>
  <c r="BG924" i="14"/>
  <c r="BH924" i="14"/>
  <c r="BI924" i="14"/>
  <c r="BJ924" i="14"/>
  <c r="BK924" i="14"/>
  <c r="BL924" i="14"/>
  <c r="BM924" i="14"/>
  <c r="BN924" i="14"/>
  <c r="BO924" i="14"/>
  <c r="BP924" i="14"/>
  <c r="BQ924" i="14"/>
  <c r="BR924" i="14"/>
  <c r="BS924" i="14"/>
  <c r="BT924" i="14"/>
  <c r="BU924" i="14"/>
  <c r="BV924" i="14"/>
  <c r="BW924" i="14"/>
  <c r="BX924" i="14"/>
  <c r="BY924" i="14"/>
  <c r="BZ924" i="14"/>
  <c r="CA924" i="14"/>
  <c r="CB924" i="14"/>
  <c r="CC924" i="14"/>
  <c r="CD924" i="14"/>
  <c r="CE924" i="14"/>
  <c r="CF924" i="14"/>
  <c r="CG924" i="14"/>
  <c r="CH924" i="14"/>
  <c r="CI924" i="14"/>
  <c r="CJ924" i="14"/>
  <c r="CK924" i="14"/>
  <c r="CL924" i="14"/>
  <c r="CM924" i="14"/>
  <c r="CN924" i="14"/>
  <c r="CO924" i="14"/>
  <c r="CP924" i="14"/>
  <c r="CQ924" i="14"/>
  <c r="CR924" i="14"/>
  <c r="BE925" i="14"/>
  <c r="BF925" i="14"/>
  <c r="BG925" i="14"/>
  <c r="BH925" i="14"/>
  <c r="BI925" i="14"/>
  <c r="BJ925" i="14"/>
  <c r="BK925" i="14"/>
  <c r="BL925" i="14"/>
  <c r="BM925" i="14"/>
  <c r="BN925" i="14"/>
  <c r="BO925" i="14"/>
  <c r="BP925" i="14"/>
  <c r="BQ925" i="14"/>
  <c r="BR925" i="14"/>
  <c r="BS925" i="14"/>
  <c r="BT925" i="14"/>
  <c r="BU925" i="14"/>
  <c r="BV925" i="14"/>
  <c r="BW925" i="14"/>
  <c r="BX925" i="14"/>
  <c r="BY925" i="14"/>
  <c r="BZ925" i="14"/>
  <c r="CA925" i="14"/>
  <c r="CB925" i="14"/>
  <c r="CC925" i="14"/>
  <c r="CD925" i="14"/>
  <c r="CE925" i="14"/>
  <c r="CF925" i="14"/>
  <c r="CG925" i="14"/>
  <c r="CH925" i="14"/>
  <c r="CI925" i="14"/>
  <c r="CJ925" i="14"/>
  <c r="CK925" i="14"/>
  <c r="CL925" i="14"/>
  <c r="CM925" i="14"/>
  <c r="CN925" i="14"/>
  <c r="CO925" i="14"/>
  <c r="CP925" i="14"/>
  <c r="CQ925" i="14"/>
  <c r="CR925" i="14"/>
  <c r="BE926" i="14"/>
  <c r="BF926" i="14"/>
  <c r="BG926" i="14"/>
  <c r="BH926" i="14"/>
  <c r="BI926" i="14"/>
  <c r="BJ926" i="14"/>
  <c r="BK926" i="14"/>
  <c r="BL926" i="14"/>
  <c r="BM926" i="14"/>
  <c r="BN926" i="14"/>
  <c r="BO926" i="14"/>
  <c r="BP926" i="14"/>
  <c r="BQ926" i="14"/>
  <c r="BR926" i="14"/>
  <c r="BS926" i="14"/>
  <c r="BT926" i="14"/>
  <c r="BU926" i="14"/>
  <c r="BV926" i="14"/>
  <c r="BW926" i="14"/>
  <c r="BX926" i="14"/>
  <c r="BY926" i="14"/>
  <c r="BZ926" i="14"/>
  <c r="CA926" i="14"/>
  <c r="CB926" i="14"/>
  <c r="CC926" i="14"/>
  <c r="CD926" i="14"/>
  <c r="CE926" i="14"/>
  <c r="CF926" i="14"/>
  <c r="CG926" i="14"/>
  <c r="CH926" i="14"/>
  <c r="CI926" i="14"/>
  <c r="CJ926" i="14"/>
  <c r="CK926" i="14"/>
  <c r="CL926" i="14"/>
  <c r="CM926" i="14"/>
  <c r="CN926" i="14"/>
  <c r="CO926" i="14"/>
  <c r="CP926" i="14"/>
  <c r="CQ926" i="14"/>
  <c r="CR926" i="14"/>
  <c r="BE927" i="14"/>
  <c r="BF927" i="14"/>
  <c r="BG927" i="14"/>
  <c r="BH927" i="14"/>
  <c r="BI927" i="14"/>
  <c r="BJ927" i="14"/>
  <c r="BK927" i="14"/>
  <c r="BL927" i="14"/>
  <c r="BM927" i="14"/>
  <c r="BN927" i="14"/>
  <c r="BO927" i="14"/>
  <c r="BP927" i="14"/>
  <c r="BQ927" i="14"/>
  <c r="BR927" i="14"/>
  <c r="BS927" i="14"/>
  <c r="BT927" i="14"/>
  <c r="BU927" i="14"/>
  <c r="BV927" i="14"/>
  <c r="BW927" i="14"/>
  <c r="BX927" i="14"/>
  <c r="BY927" i="14"/>
  <c r="BZ927" i="14"/>
  <c r="CA927" i="14"/>
  <c r="CB927" i="14"/>
  <c r="CC927" i="14"/>
  <c r="CD927" i="14"/>
  <c r="CE927" i="14"/>
  <c r="CF927" i="14"/>
  <c r="CG927" i="14"/>
  <c r="CH927" i="14"/>
  <c r="CI927" i="14"/>
  <c r="CJ927" i="14"/>
  <c r="CK927" i="14"/>
  <c r="CL927" i="14"/>
  <c r="CM927" i="14"/>
  <c r="CN927" i="14"/>
  <c r="CO927" i="14"/>
  <c r="CP927" i="14"/>
  <c r="CQ927" i="14"/>
  <c r="CR927" i="14"/>
  <c r="BE928" i="14"/>
  <c r="BF928" i="14"/>
  <c r="BG928" i="14"/>
  <c r="BH928" i="14"/>
  <c r="BI928" i="14"/>
  <c r="BJ928" i="14"/>
  <c r="BK928" i="14"/>
  <c r="BL928" i="14"/>
  <c r="BM928" i="14"/>
  <c r="BN928" i="14"/>
  <c r="BO928" i="14"/>
  <c r="BP928" i="14"/>
  <c r="BQ928" i="14"/>
  <c r="BR928" i="14"/>
  <c r="BS928" i="14"/>
  <c r="BT928" i="14"/>
  <c r="BU928" i="14"/>
  <c r="BV928" i="14"/>
  <c r="BW928" i="14"/>
  <c r="BX928" i="14"/>
  <c r="BY928" i="14"/>
  <c r="BZ928" i="14"/>
  <c r="CA928" i="14"/>
  <c r="CB928" i="14"/>
  <c r="CC928" i="14"/>
  <c r="CD928" i="14"/>
  <c r="CE928" i="14"/>
  <c r="CF928" i="14"/>
  <c r="CG928" i="14"/>
  <c r="CH928" i="14"/>
  <c r="CI928" i="14"/>
  <c r="CJ928" i="14"/>
  <c r="CK928" i="14"/>
  <c r="CL928" i="14"/>
  <c r="CM928" i="14"/>
  <c r="CN928" i="14"/>
  <c r="CO928" i="14"/>
  <c r="CP928" i="14"/>
  <c r="CQ928" i="14"/>
  <c r="CR928" i="14"/>
  <c r="BE929" i="14"/>
  <c r="BF929" i="14"/>
  <c r="BG929" i="14"/>
  <c r="BH929" i="14"/>
  <c r="BI929" i="14"/>
  <c r="BJ929" i="14"/>
  <c r="BK929" i="14"/>
  <c r="BL929" i="14"/>
  <c r="BM929" i="14"/>
  <c r="BN929" i="14"/>
  <c r="BO929" i="14"/>
  <c r="BP929" i="14"/>
  <c r="BQ929" i="14"/>
  <c r="BR929" i="14"/>
  <c r="BS929" i="14"/>
  <c r="BT929" i="14"/>
  <c r="BU929" i="14"/>
  <c r="BV929" i="14"/>
  <c r="BW929" i="14"/>
  <c r="BX929" i="14"/>
  <c r="BY929" i="14"/>
  <c r="BZ929" i="14"/>
  <c r="CA929" i="14"/>
  <c r="CB929" i="14"/>
  <c r="CC929" i="14"/>
  <c r="CD929" i="14"/>
  <c r="CE929" i="14"/>
  <c r="CF929" i="14"/>
  <c r="CG929" i="14"/>
  <c r="CH929" i="14"/>
  <c r="CI929" i="14"/>
  <c r="CJ929" i="14"/>
  <c r="CK929" i="14"/>
  <c r="CL929" i="14"/>
  <c r="CM929" i="14"/>
  <c r="CN929" i="14"/>
  <c r="CO929" i="14"/>
  <c r="CP929" i="14"/>
  <c r="CQ929" i="14"/>
  <c r="CR929" i="14"/>
  <c r="BE930" i="14"/>
  <c r="BF930" i="14"/>
  <c r="BG930" i="14"/>
  <c r="BH930" i="14"/>
  <c r="BI930" i="14"/>
  <c r="BJ930" i="14"/>
  <c r="BK930" i="14"/>
  <c r="BL930" i="14"/>
  <c r="BM930" i="14"/>
  <c r="BN930" i="14"/>
  <c r="BO930" i="14"/>
  <c r="BP930" i="14"/>
  <c r="BQ930" i="14"/>
  <c r="BR930" i="14"/>
  <c r="BS930" i="14"/>
  <c r="BT930" i="14"/>
  <c r="BU930" i="14"/>
  <c r="BV930" i="14"/>
  <c r="BW930" i="14"/>
  <c r="BX930" i="14"/>
  <c r="BY930" i="14"/>
  <c r="BZ930" i="14"/>
  <c r="CA930" i="14"/>
  <c r="CB930" i="14"/>
  <c r="CC930" i="14"/>
  <c r="CD930" i="14"/>
  <c r="CE930" i="14"/>
  <c r="CF930" i="14"/>
  <c r="CG930" i="14"/>
  <c r="CH930" i="14"/>
  <c r="CI930" i="14"/>
  <c r="CJ930" i="14"/>
  <c r="CK930" i="14"/>
  <c r="CL930" i="14"/>
  <c r="CM930" i="14"/>
  <c r="CN930" i="14"/>
  <c r="CO930" i="14"/>
  <c r="CP930" i="14"/>
  <c r="CQ930" i="14"/>
  <c r="CR930" i="14"/>
  <c r="BE931" i="14"/>
  <c r="BF931" i="14"/>
  <c r="BG931" i="14"/>
  <c r="BH931" i="14"/>
  <c r="BI931" i="14"/>
  <c r="BJ931" i="14"/>
  <c r="BK931" i="14"/>
  <c r="BL931" i="14"/>
  <c r="BM931" i="14"/>
  <c r="BN931" i="14"/>
  <c r="BO931" i="14"/>
  <c r="BP931" i="14"/>
  <c r="BQ931" i="14"/>
  <c r="BR931" i="14"/>
  <c r="BS931" i="14"/>
  <c r="BT931" i="14"/>
  <c r="BU931" i="14"/>
  <c r="BV931" i="14"/>
  <c r="BW931" i="14"/>
  <c r="BX931" i="14"/>
  <c r="BY931" i="14"/>
  <c r="BZ931" i="14"/>
  <c r="CA931" i="14"/>
  <c r="CB931" i="14"/>
  <c r="CC931" i="14"/>
  <c r="CD931" i="14"/>
  <c r="CE931" i="14"/>
  <c r="CF931" i="14"/>
  <c r="CG931" i="14"/>
  <c r="CH931" i="14"/>
  <c r="CI931" i="14"/>
  <c r="CJ931" i="14"/>
  <c r="CK931" i="14"/>
  <c r="CL931" i="14"/>
  <c r="CM931" i="14"/>
  <c r="CN931" i="14"/>
  <c r="CO931" i="14"/>
  <c r="CP931" i="14"/>
  <c r="CQ931" i="14"/>
  <c r="CR931" i="14"/>
  <c r="BE932" i="14"/>
  <c r="BF932" i="14"/>
  <c r="BG932" i="14"/>
  <c r="BH932" i="14"/>
  <c r="BI932" i="14"/>
  <c r="BJ932" i="14"/>
  <c r="BK932" i="14"/>
  <c r="BL932" i="14"/>
  <c r="BM932" i="14"/>
  <c r="BN932" i="14"/>
  <c r="BO932" i="14"/>
  <c r="BP932" i="14"/>
  <c r="BQ932" i="14"/>
  <c r="BR932" i="14"/>
  <c r="BS932" i="14"/>
  <c r="BT932" i="14"/>
  <c r="BU932" i="14"/>
  <c r="BV932" i="14"/>
  <c r="BW932" i="14"/>
  <c r="BX932" i="14"/>
  <c r="BY932" i="14"/>
  <c r="BZ932" i="14"/>
  <c r="CA932" i="14"/>
  <c r="CB932" i="14"/>
  <c r="CC932" i="14"/>
  <c r="CD932" i="14"/>
  <c r="CE932" i="14"/>
  <c r="CF932" i="14"/>
  <c r="CG932" i="14"/>
  <c r="CH932" i="14"/>
  <c r="CI932" i="14"/>
  <c r="CJ932" i="14"/>
  <c r="CK932" i="14"/>
  <c r="CL932" i="14"/>
  <c r="CM932" i="14"/>
  <c r="CN932" i="14"/>
  <c r="CO932" i="14"/>
  <c r="CP932" i="14"/>
  <c r="CQ932" i="14"/>
  <c r="CR932" i="14"/>
  <c r="BE933" i="14"/>
  <c r="BF933" i="14"/>
  <c r="BG933" i="14"/>
  <c r="BH933" i="14"/>
  <c r="BI933" i="14"/>
  <c r="BJ933" i="14"/>
  <c r="BK933" i="14"/>
  <c r="BL933" i="14"/>
  <c r="BM933" i="14"/>
  <c r="BN933" i="14"/>
  <c r="BO933" i="14"/>
  <c r="BP933" i="14"/>
  <c r="BQ933" i="14"/>
  <c r="BR933" i="14"/>
  <c r="BS933" i="14"/>
  <c r="BT933" i="14"/>
  <c r="BU933" i="14"/>
  <c r="BV933" i="14"/>
  <c r="BW933" i="14"/>
  <c r="BX933" i="14"/>
  <c r="BY933" i="14"/>
  <c r="BZ933" i="14"/>
  <c r="CA933" i="14"/>
  <c r="CB933" i="14"/>
  <c r="CC933" i="14"/>
  <c r="CD933" i="14"/>
  <c r="CE933" i="14"/>
  <c r="CF933" i="14"/>
  <c r="CG933" i="14"/>
  <c r="CH933" i="14"/>
  <c r="CI933" i="14"/>
  <c r="CJ933" i="14"/>
  <c r="CK933" i="14"/>
  <c r="CL933" i="14"/>
  <c r="CM933" i="14"/>
  <c r="CN933" i="14"/>
  <c r="CO933" i="14"/>
  <c r="CP933" i="14"/>
  <c r="CQ933" i="14"/>
  <c r="CR933" i="14"/>
  <c r="BE934" i="14"/>
  <c r="BF934" i="14"/>
  <c r="BG934" i="14"/>
  <c r="BH934" i="14"/>
  <c r="BI934" i="14"/>
  <c r="BJ934" i="14"/>
  <c r="BK934" i="14"/>
  <c r="BL934" i="14"/>
  <c r="BM934" i="14"/>
  <c r="BN934" i="14"/>
  <c r="BO934" i="14"/>
  <c r="BP934" i="14"/>
  <c r="BQ934" i="14"/>
  <c r="BR934" i="14"/>
  <c r="BS934" i="14"/>
  <c r="BT934" i="14"/>
  <c r="BU934" i="14"/>
  <c r="BV934" i="14"/>
  <c r="BW934" i="14"/>
  <c r="BX934" i="14"/>
  <c r="BY934" i="14"/>
  <c r="BZ934" i="14"/>
  <c r="CA934" i="14"/>
  <c r="CB934" i="14"/>
  <c r="CC934" i="14"/>
  <c r="CD934" i="14"/>
  <c r="CE934" i="14"/>
  <c r="CF934" i="14"/>
  <c r="CG934" i="14"/>
  <c r="CH934" i="14"/>
  <c r="CI934" i="14"/>
  <c r="CJ934" i="14"/>
  <c r="CK934" i="14"/>
  <c r="CL934" i="14"/>
  <c r="CM934" i="14"/>
  <c r="CN934" i="14"/>
  <c r="CO934" i="14"/>
  <c r="CP934" i="14"/>
  <c r="CQ934" i="14"/>
  <c r="CR934" i="14"/>
  <c r="BE935" i="14"/>
  <c r="BF935" i="14"/>
  <c r="BG935" i="14"/>
  <c r="BH935" i="14"/>
  <c r="BI935" i="14"/>
  <c r="BJ935" i="14"/>
  <c r="BK935" i="14"/>
  <c r="BL935" i="14"/>
  <c r="BM935" i="14"/>
  <c r="BN935" i="14"/>
  <c r="BO935" i="14"/>
  <c r="BP935" i="14"/>
  <c r="BQ935" i="14"/>
  <c r="BR935" i="14"/>
  <c r="BS935" i="14"/>
  <c r="BT935" i="14"/>
  <c r="BU935" i="14"/>
  <c r="BV935" i="14"/>
  <c r="BW935" i="14"/>
  <c r="BX935" i="14"/>
  <c r="BY935" i="14"/>
  <c r="BZ935" i="14"/>
  <c r="CA935" i="14"/>
  <c r="CB935" i="14"/>
  <c r="CC935" i="14"/>
  <c r="CD935" i="14"/>
  <c r="CE935" i="14"/>
  <c r="CF935" i="14"/>
  <c r="CG935" i="14"/>
  <c r="CH935" i="14"/>
  <c r="CI935" i="14"/>
  <c r="CJ935" i="14"/>
  <c r="CK935" i="14"/>
  <c r="CL935" i="14"/>
  <c r="CM935" i="14"/>
  <c r="CN935" i="14"/>
  <c r="CO935" i="14"/>
  <c r="CP935" i="14"/>
  <c r="CQ935" i="14"/>
  <c r="CR935" i="14"/>
  <c r="BE936" i="14"/>
  <c r="BF936" i="14"/>
  <c r="BG936" i="14"/>
  <c r="BH936" i="14"/>
  <c r="BI936" i="14"/>
  <c r="BJ936" i="14"/>
  <c r="BK936" i="14"/>
  <c r="BL936" i="14"/>
  <c r="BM936" i="14"/>
  <c r="BN936" i="14"/>
  <c r="BO936" i="14"/>
  <c r="BP936" i="14"/>
  <c r="BQ936" i="14"/>
  <c r="BR936" i="14"/>
  <c r="BS936" i="14"/>
  <c r="BT936" i="14"/>
  <c r="BU936" i="14"/>
  <c r="BV936" i="14"/>
  <c r="BW936" i="14"/>
  <c r="BX936" i="14"/>
  <c r="BY936" i="14"/>
  <c r="BZ936" i="14"/>
  <c r="CA936" i="14"/>
  <c r="CB936" i="14"/>
  <c r="CC936" i="14"/>
  <c r="CD936" i="14"/>
  <c r="CE936" i="14"/>
  <c r="CF936" i="14"/>
  <c r="CG936" i="14"/>
  <c r="CH936" i="14"/>
  <c r="CI936" i="14"/>
  <c r="CJ936" i="14"/>
  <c r="CK936" i="14"/>
  <c r="CL936" i="14"/>
  <c r="CM936" i="14"/>
  <c r="CN936" i="14"/>
  <c r="CO936" i="14"/>
  <c r="CP936" i="14"/>
  <c r="CQ936" i="14"/>
  <c r="CR936" i="14"/>
  <c r="BE937" i="14"/>
  <c r="BF937" i="14"/>
  <c r="BG937" i="14"/>
  <c r="BH937" i="14"/>
  <c r="BI937" i="14"/>
  <c r="BJ937" i="14"/>
  <c r="BK937" i="14"/>
  <c r="BL937" i="14"/>
  <c r="BM937" i="14"/>
  <c r="BN937" i="14"/>
  <c r="BO937" i="14"/>
  <c r="BP937" i="14"/>
  <c r="BQ937" i="14"/>
  <c r="BR937" i="14"/>
  <c r="BS937" i="14"/>
  <c r="BT937" i="14"/>
  <c r="BU937" i="14"/>
  <c r="BV937" i="14"/>
  <c r="BW937" i="14"/>
  <c r="BX937" i="14"/>
  <c r="BY937" i="14"/>
  <c r="BZ937" i="14"/>
  <c r="CA937" i="14"/>
  <c r="CB937" i="14"/>
  <c r="CC937" i="14"/>
  <c r="CD937" i="14"/>
  <c r="CE937" i="14"/>
  <c r="CF937" i="14"/>
  <c r="CG937" i="14"/>
  <c r="CH937" i="14"/>
  <c r="CI937" i="14"/>
  <c r="CJ937" i="14"/>
  <c r="CK937" i="14"/>
  <c r="CL937" i="14"/>
  <c r="CM937" i="14"/>
  <c r="CN937" i="14"/>
  <c r="CO937" i="14"/>
  <c r="CP937" i="14"/>
  <c r="CQ937" i="14"/>
  <c r="CR937" i="14"/>
  <c r="BE938" i="14"/>
  <c r="BF938" i="14"/>
  <c r="BG938" i="14"/>
  <c r="BH938" i="14"/>
  <c r="BI938" i="14"/>
  <c r="BJ938" i="14"/>
  <c r="BK938" i="14"/>
  <c r="BL938" i="14"/>
  <c r="BM938" i="14"/>
  <c r="BN938" i="14"/>
  <c r="BO938" i="14"/>
  <c r="BP938" i="14"/>
  <c r="BQ938" i="14"/>
  <c r="BR938" i="14"/>
  <c r="BS938" i="14"/>
  <c r="BT938" i="14"/>
  <c r="BU938" i="14"/>
  <c r="BV938" i="14"/>
  <c r="BW938" i="14"/>
  <c r="BX938" i="14"/>
  <c r="BY938" i="14"/>
  <c r="BZ938" i="14"/>
  <c r="CA938" i="14"/>
  <c r="CB938" i="14"/>
  <c r="CC938" i="14"/>
  <c r="CD938" i="14"/>
  <c r="CE938" i="14"/>
  <c r="CF938" i="14"/>
  <c r="CG938" i="14"/>
  <c r="CH938" i="14"/>
  <c r="CI938" i="14"/>
  <c r="CJ938" i="14"/>
  <c r="CK938" i="14"/>
  <c r="CL938" i="14"/>
  <c r="CM938" i="14"/>
  <c r="CN938" i="14"/>
  <c r="CO938" i="14"/>
  <c r="CP938" i="14"/>
  <c r="CQ938" i="14"/>
  <c r="CR938" i="14"/>
  <c r="BE939" i="14"/>
  <c r="BF939" i="14"/>
  <c r="BG939" i="14"/>
  <c r="BH939" i="14"/>
  <c r="BI939" i="14"/>
  <c r="BJ939" i="14"/>
  <c r="BK939" i="14"/>
  <c r="BL939" i="14"/>
  <c r="BM939" i="14"/>
  <c r="BN939" i="14"/>
  <c r="BO939" i="14"/>
  <c r="BP939" i="14"/>
  <c r="BQ939" i="14"/>
  <c r="BR939" i="14"/>
  <c r="BS939" i="14"/>
  <c r="BT939" i="14"/>
  <c r="BU939" i="14"/>
  <c r="BV939" i="14"/>
  <c r="BW939" i="14"/>
  <c r="BX939" i="14"/>
  <c r="BY939" i="14"/>
  <c r="BZ939" i="14"/>
  <c r="CA939" i="14"/>
  <c r="CB939" i="14"/>
  <c r="CC939" i="14"/>
  <c r="CD939" i="14"/>
  <c r="CE939" i="14"/>
  <c r="CF939" i="14"/>
  <c r="CG939" i="14"/>
  <c r="CH939" i="14"/>
  <c r="CI939" i="14"/>
  <c r="CJ939" i="14"/>
  <c r="CK939" i="14"/>
  <c r="CL939" i="14"/>
  <c r="CM939" i="14"/>
  <c r="CN939" i="14"/>
  <c r="CO939" i="14"/>
  <c r="CP939" i="14"/>
  <c r="CQ939" i="14"/>
  <c r="CR939" i="14"/>
  <c r="BE940" i="14"/>
  <c r="BF940" i="14"/>
  <c r="BG940" i="14"/>
  <c r="BH940" i="14"/>
  <c r="BI940" i="14"/>
  <c r="BJ940" i="14"/>
  <c r="BK940" i="14"/>
  <c r="BL940" i="14"/>
  <c r="BM940" i="14"/>
  <c r="BN940" i="14"/>
  <c r="BO940" i="14"/>
  <c r="BP940" i="14"/>
  <c r="BQ940" i="14"/>
  <c r="BR940" i="14"/>
  <c r="BS940" i="14"/>
  <c r="BT940" i="14"/>
  <c r="BU940" i="14"/>
  <c r="BV940" i="14"/>
  <c r="BW940" i="14"/>
  <c r="BX940" i="14"/>
  <c r="BY940" i="14"/>
  <c r="BZ940" i="14"/>
  <c r="CA940" i="14"/>
  <c r="CB940" i="14"/>
  <c r="CC940" i="14"/>
  <c r="CD940" i="14"/>
  <c r="CE940" i="14"/>
  <c r="CF940" i="14"/>
  <c r="CG940" i="14"/>
  <c r="CH940" i="14"/>
  <c r="CI940" i="14"/>
  <c r="CJ940" i="14"/>
  <c r="CK940" i="14"/>
  <c r="CL940" i="14"/>
  <c r="CM940" i="14"/>
  <c r="CN940" i="14"/>
  <c r="CO940" i="14"/>
  <c r="CP940" i="14"/>
  <c r="CQ940" i="14"/>
  <c r="CR940" i="14"/>
  <c r="BE941" i="14"/>
  <c r="BF941" i="14"/>
  <c r="BG941" i="14"/>
  <c r="BH941" i="14"/>
  <c r="BI941" i="14"/>
  <c r="BJ941" i="14"/>
  <c r="BK941" i="14"/>
  <c r="BL941" i="14"/>
  <c r="BM941" i="14"/>
  <c r="BN941" i="14"/>
  <c r="BO941" i="14"/>
  <c r="BP941" i="14"/>
  <c r="BQ941" i="14"/>
  <c r="BR941" i="14"/>
  <c r="BS941" i="14"/>
  <c r="BT941" i="14"/>
  <c r="BU941" i="14"/>
  <c r="BV941" i="14"/>
  <c r="BW941" i="14"/>
  <c r="BX941" i="14"/>
  <c r="BY941" i="14"/>
  <c r="BZ941" i="14"/>
  <c r="CA941" i="14"/>
  <c r="CB941" i="14"/>
  <c r="CC941" i="14"/>
  <c r="CD941" i="14"/>
  <c r="CE941" i="14"/>
  <c r="CF941" i="14"/>
  <c r="CG941" i="14"/>
  <c r="CH941" i="14"/>
  <c r="CI941" i="14"/>
  <c r="CJ941" i="14"/>
  <c r="CK941" i="14"/>
  <c r="CL941" i="14"/>
  <c r="CM941" i="14"/>
  <c r="CN941" i="14"/>
  <c r="CO941" i="14"/>
  <c r="CP941" i="14"/>
  <c r="CQ941" i="14"/>
  <c r="CR941" i="14"/>
  <c r="BE942" i="14"/>
  <c r="BF942" i="14"/>
  <c r="BG942" i="14"/>
  <c r="BH942" i="14"/>
  <c r="BI942" i="14"/>
  <c r="BJ942" i="14"/>
  <c r="BK942" i="14"/>
  <c r="BL942" i="14"/>
  <c r="BM942" i="14"/>
  <c r="BN942" i="14"/>
  <c r="BO942" i="14"/>
  <c r="BP942" i="14"/>
  <c r="BQ942" i="14"/>
  <c r="BR942" i="14"/>
  <c r="BS942" i="14"/>
  <c r="BT942" i="14"/>
  <c r="BU942" i="14"/>
  <c r="BV942" i="14"/>
  <c r="BW942" i="14"/>
  <c r="BX942" i="14"/>
  <c r="BY942" i="14"/>
  <c r="BZ942" i="14"/>
  <c r="CA942" i="14"/>
  <c r="CB942" i="14"/>
  <c r="CC942" i="14"/>
  <c r="CD942" i="14"/>
  <c r="CE942" i="14"/>
  <c r="CF942" i="14"/>
  <c r="CG942" i="14"/>
  <c r="CH942" i="14"/>
  <c r="CI942" i="14"/>
  <c r="CJ942" i="14"/>
  <c r="CK942" i="14"/>
  <c r="CL942" i="14"/>
  <c r="CM942" i="14"/>
  <c r="CN942" i="14"/>
  <c r="CO942" i="14"/>
  <c r="CP942" i="14"/>
  <c r="CQ942" i="14"/>
  <c r="CR942" i="14"/>
  <c r="BE943" i="14"/>
  <c r="BF943" i="14"/>
  <c r="BG943" i="14"/>
  <c r="BH943" i="14"/>
  <c r="BI943" i="14"/>
  <c r="BJ943" i="14"/>
  <c r="BK943" i="14"/>
  <c r="BL943" i="14"/>
  <c r="BM943" i="14"/>
  <c r="BN943" i="14"/>
  <c r="BO943" i="14"/>
  <c r="BP943" i="14"/>
  <c r="BQ943" i="14"/>
  <c r="BR943" i="14"/>
  <c r="BS943" i="14"/>
  <c r="BT943" i="14"/>
  <c r="BU943" i="14"/>
  <c r="BV943" i="14"/>
  <c r="BW943" i="14"/>
  <c r="BX943" i="14"/>
  <c r="BY943" i="14"/>
  <c r="BZ943" i="14"/>
  <c r="CA943" i="14"/>
  <c r="CB943" i="14"/>
  <c r="CC943" i="14"/>
  <c r="CD943" i="14"/>
  <c r="CE943" i="14"/>
  <c r="CF943" i="14"/>
  <c r="CG943" i="14"/>
  <c r="CH943" i="14"/>
  <c r="CI943" i="14"/>
  <c r="CJ943" i="14"/>
  <c r="CK943" i="14"/>
  <c r="CL943" i="14"/>
  <c r="CM943" i="14"/>
  <c r="CN943" i="14"/>
  <c r="CO943" i="14"/>
  <c r="CP943" i="14"/>
  <c r="CQ943" i="14"/>
  <c r="CR943" i="14"/>
  <c r="BE944" i="14"/>
  <c r="BF944" i="14"/>
  <c r="BG944" i="14"/>
  <c r="BH944" i="14"/>
  <c r="BI944" i="14"/>
  <c r="BJ944" i="14"/>
  <c r="BK944" i="14"/>
  <c r="BL944" i="14"/>
  <c r="BM944" i="14"/>
  <c r="BN944" i="14"/>
  <c r="BO944" i="14"/>
  <c r="BP944" i="14"/>
  <c r="BQ944" i="14"/>
  <c r="BR944" i="14"/>
  <c r="BS944" i="14"/>
  <c r="BT944" i="14"/>
  <c r="BU944" i="14"/>
  <c r="BV944" i="14"/>
  <c r="BW944" i="14"/>
  <c r="BX944" i="14"/>
  <c r="BY944" i="14"/>
  <c r="BZ944" i="14"/>
  <c r="CA944" i="14"/>
  <c r="CB944" i="14"/>
  <c r="CC944" i="14"/>
  <c r="CD944" i="14"/>
  <c r="CE944" i="14"/>
  <c r="CF944" i="14"/>
  <c r="CG944" i="14"/>
  <c r="CH944" i="14"/>
  <c r="CI944" i="14"/>
  <c r="CJ944" i="14"/>
  <c r="CK944" i="14"/>
  <c r="CL944" i="14"/>
  <c r="CM944" i="14"/>
  <c r="CN944" i="14"/>
  <c r="CO944" i="14"/>
  <c r="CP944" i="14"/>
  <c r="CQ944" i="14"/>
  <c r="CR944" i="14"/>
  <c r="BE945" i="14"/>
  <c r="BF945" i="14"/>
  <c r="BG945" i="14"/>
  <c r="BH945" i="14"/>
  <c r="BI945" i="14"/>
  <c r="BJ945" i="14"/>
  <c r="BK945" i="14"/>
  <c r="BL945" i="14"/>
  <c r="BM945" i="14"/>
  <c r="BN945" i="14"/>
  <c r="BO945" i="14"/>
  <c r="BP945" i="14"/>
  <c r="BQ945" i="14"/>
  <c r="BR945" i="14"/>
  <c r="BS945" i="14"/>
  <c r="BT945" i="14"/>
  <c r="BU945" i="14"/>
  <c r="BV945" i="14"/>
  <c r="BW945" i="14"/>
  <c r="BX945" i="14"/>
  <c r="BY945" i="14"/>
  <c r="BZ945" i="14"/>
  <c r="CA945" i="14"/>
  <c r="CB945" i="14"/>
  <c r="CC945" i="14"/>
  <c r="CD945" i="14"/>
  <c r="CE945" i="14"/>
  <c r="CF945" i="14"/>
  <c r="CG945" i="14"/>
  <c r="CH945" i="14"/>
  <c r="CI945" i="14"/>
  <c r="CJ945" i="14"/>
  <c r="CK945" i="14"/>
  <c r="CL945" i="14"/>
  <c r="CM945" i="14"/>
  <c r="CN945" i="14"/>
  <c r="CO945" i="14"/>
  <c r="CP945" i="14"/>
  <c r="CQ945" i="14"/>
  <c r="CR945" i="14"/>
  <c r="BE946" i="14"/>
  <c r="BF946" i="14"/>
  <c r="BG946" i="14"/>
  <c r="BH946" i="14"/>
  <c r="BI946" i="14"/>
  <c r="BJ946" i="14"/>
  <c r="BK946" i="14"/>
  <c r="BL946" i="14"/>
  <c r="BM946" i="14"/>
  <c r="BN946" i="14"/>
  <c r="BO946" i="14"/>
  <c r="BP946" i="14"/>
  <c r="BQ946" i="14"/>
  <c r="BR946" i="14"/>
  <c r="BS946" i="14"/>
  <c r="BT946" i="14"/>
  <c r="BU946" i="14"/>
  <c r="BV946" i="14"/>
  <c r="BW946" i="14"/>
  <c r="BX946" i="14"/>
  <c r="BY946" i="14"/>
  <c r="BZ946" i="14"/>
  <c r="CA946" i="14"/>
  <c r="CB946" i="14"/>
  <c r="CC946" i="14"/>
  <c r="CD946" i="14"/>
  <c r="CE946" i="14"/>
  <c r="CF946" i="14"/>
  <c r="CG946" i="14"/>
  <c r="CH946" i="14"/>
  <c r="CI946" i="14"/>
  <c r="CJ946" i="14"/>
  <c r="CK946" i="14"/>
  <c r="CL946" i="14"/>
  <c r="CM946" i="14"/>
  <c r="CN946" i="14"/>
  <c r="CO946" i="14"/>
  <c r="CP946" i="14"/>
  <c r="CQ946" i="14"/>
  <c r="CR946" i="14"/>
  <c r="BE947" i="14"/>
  <c r="BF947" i="14"/>
  <c r="BG947" i="14"/>
  <c r="BH947" i="14"/>
  <c r="BI947" i="14"/>
  <c r="BJ947" i="14"/>
  <c r="BK947" i="14"/>
  <c r="BL947" i="14"/>
  <c r="BM947" i="14"/>
  <c r="BN947" i="14"/>
  <c r="BO947" i="14"/>
  <c r="BP947" i="14"/>
  <c r="BQ947" i="14"/>
  <c r="BR947" i="14"/>
  <c r="BS947" i="14"/>
  <c r="BT947" i="14"/>
  <c r="BU947" i="14"/>
  <c r="BV947" i="14"/>
  <c r="BW947" i="14"/>
  <c r="BX947" i="14"/>
  <c r="BY947" i="14"/>
  <c r="BZ947" i="14"/>
  <c r="CA947" i="14"/>
  <c r="CB947" i="14"/>
  <c r="CC947" i="14"/>
  <c r="CD947" i="14"/>
  <c r="CE947" i="14"/>
  <c r="CF947" i="14"/>
  <c r="CG947" i="14"/>
  <c r="CH947" i="14"/>
  <c r="CI947" i="14"/>
  <c r="CJ947" i="14"/>
  <c r="CK947" i="14"/>
  <c r="CL947" i="14"/>
  <c r="CM947" i="14"/>
  <c r="CN947" i="14"/>
  <c r="CO947" i="14"/>
  <c r="CP947" i="14"/>
  <c r="CQ947" i="14"/>
  <c r="CR947" i="14"/>
  <c r="BE948" i="14"/>
  <c r="BF948" i="14"/>
  <c r="BG948" i="14"/>
  <c r="BH948" i="14"/>
  <c r="BI948" i="14"/>
  <c r="BJ948" i="14"/>
  <c r="BK948" i="14"/>
  <c r="BL948" i="14"/>
  <c r="BM948" i="14"/>
  <c r="BN948" i="14"/>
  <c r="BO948" i="14"/>
  <c r="BP948" i="14"/>
  <c r="BQ948" i="14"/>
  <c r="BR948" i="14"/>
  <c r="BS948" i="14"/>
  <c r="BT948" i="14"/>
  <c r="BU948" i="14"/>
  <c r="BV948" i="14"/>
  <c r="BW948" i="14"/>
  <c r="BX948" i="14"/>
  <c r="BY948" i="14"/>
  <c r="BZ948" i="14"/>
  <c r="CA948" i="14"/>
  <c r="CB948" i="14"/>
  <c r="CC948" i="14"/>
  <c r="CD948" i="14"/>
  <c r="CE948" i="14"/>
  <c r="CF948" i="14"/>
  <c r="CG948" i="14"/>
  <c r="CH948" i="14"/>
  <c r="CI948" i="14"/>
  <c r="CJ948" i="14"/>
  <c r="CK948" i="14"/>
  <c r="CL948" i="14"/>
  <c r="CM948" i="14"/>
  <c r="CN948" i="14"/>
  <c r="CO948" i="14"/>
  <c r="CP948" i="14"/>
  <c r="CQ948" i="14"/>
  <c r="CR948" i="14"/>
  <c r="BE949" i="14"/>
  <c r="BF949" i="14"/>
  <c r="BG949" i="14"/>
  <c r="BH949" i="14"/>
  <c r="BI949" i="14"/>
  <c r="BJ949" i="14"/>
  <c r="BK949" i="14"/>
  <c r="BL949" i="14"/>
  <c r="BM949" i="14"/>
  <c r="BN949" i="14"/>
  <c r="BO949" i="14"/>
  <c r="BP949" i="14"/>
  <c r="BQ949" i="14"/>
  <c r="BR949" i="14"/>
  <c r="BS949" i="14"/>
  <c r="BT949" i="14"/>
  <c r="BU949" i="14"/>
  <c r="BV949" i="14"/>
  <c r="BW949" i="14"/>
  <c r="BX949" i="14"/>
  <c r="BY949" i="14"/>
  <c r="BZ949" i="14"/>
  <c r="CA949" i="14"/>
  <c r="CB949" i="14"/>
  <c r="CC949" i="14"/>
  <c r="CD949" i="14"/>
  <c r="CE949" i="14"/>
  <c r="CF949" i="14"/>
  <c r="CG949" i="14"/>
  <c r="CH949" i="14"/>
  <c r="CI949" i="14"/>
  <c r="CJ949" i="14"/>
  <c r="CK949" i="14"/>
  <c r="CL949" i="14"/>
  <c r="CM949" i="14"/>
  <c r="CN949" i="14"/>
  <c r="CO949" i="14"/>
  <c r="CP949" i="14"/>
  <c r="CQ949" i="14"/>
  <c r="CR949" i="14"/>
  <c r="BE950" i="14"/>
  <c r="BF950" i="14"/>
  <c r="BG950" i="14"/>
  <c r="BH950" i="14"/>
  <c r="BI950" i="14"/>
  <c r="BJ950" i="14"/>
  <c r="BK950" i="14"/>
  <c r="BL950" i="14"/>
  <c r="BM950" i="14"/>
  <c r="BN950" i="14"/>
  <c r="BO950" i="14"/>
  <c r="BP950" i="14"/>
  <c r="BQ950" i="14"/>
  <c r="BR950" i="14"/>
  <c r="BS950" i="14"/>
  <c r="BT950" i="14"/>
  <c r="BU950" i="14"/>
  <c r="BV950" i="14"/>
  <c r="BW950" i="14"/>
  <c r="BX950" i="14"/>
  <c r="BY950" i="14"/>
  <c r="BZ950" i="14"/>
  <c r="CA950" i="14"/>
  <c r="CB950" i="14"/>
  <c r="CC950" i="14"/>
  <c r="CD950" i="14"/>
  <c r="CE950" i="14"/>
  <c r="CF950" i="14"/>
  <c r="CG950" i="14"/>
  <c r="CH950" i="14"/>
  <c r="CI950" i="14"/>
  <c r="CJ950" i="14"/>
  <c r="CK950" i="14"/>
  <c r="CL950" i="14"/>
  <c r="CM950" i="14"/>
  <c r="CN950" i="14"/>
  <c r="CO950" i="14"/>
  <c r="CP950" i="14"/>
  <c r="CQ950" i="14"/>
  <c r="CR950" i="14"/>
  <c r="BE951" i="14"/>
  <c r="BF951" i="14"/>
  <c r="BG951" i="14"/>
  <c r="BH951" i="14"/>
  <c r="BI951" i="14"/>
  <c r="BJ951" i="14"/>
  <c r="BK951" i="14"/>
  <c r="BL951" i="14"/>
  <c r="BM951" i="14"/>
  <c r="BN951" i="14"/>
  <c r="BO951" i="14"/>
  <c r="BP951" i="14"/>
  <c r="BQ951" i="14"/>
  <c r="BR951" i="14"/>
  <c r="BS951" i="14"/>
  <c r="BT951" i="14"/>
  <c r="BU951" i="14"/>
  <c r="BV951" i="14"/>
  <c r="BW951" i="14"/>
  <c r="BX951" i="14"/>
  <c r="BY951" i="14"/>
  <c r="BZ951" i="14"/>
  <c r="CA951" i="14"/>
  <c r="CB951" i="14"/>
  <c r="CC951" i="14"/>
  <c r="CD951" i="14"/>
  <c r="CE951" i="14"/>
  <c r="CF951" i="14"/>
  <c r="CG951" i="14"/>
  <c r="CH951" i="14"/>
  <c r="CI951" i="14"/>
  <c r="CJ951" i="14"/>
  <c r="CK951" i="14"/>
  <c r="CL951" i="14"/>
  <c r="CM951" i="14"/>
  <c r="CN951" i="14"/>
  <c r="CO951" i="14"/>
  <c r="CP951" i="14"/>
  <c r="CQ951" i="14"/>
  <c r="CR951" i="14"/>
  <c r="BE952" i="14"/>
  <c r="BF952" i="14"/>
  <c r="BG952" i="14"/>
  <c r="BH952" i="14"/>
  <c r="BI952" i="14"/>
  <c r="BJ952" i="14"/>
  <c r="BK952" i="14"/>
  <c r="BL952" i="14"/>
  <c r="BM952" i="14"/>
  <c r="BN952" i="14"/>
  <c r="BO952" i="14"/>
  <c r="BP952" i="14"/>
  <c r="BQ952" i="14"/>
  <c r="BR952" i="14"/>
  <c r="BS952" i="14"/>
  <c r="BT952" i="14"/>
  <c r="BU952" i="14"/>
  <c r="BV952" i="14"/>
  <c r="BW952" i="14"/>
  <c r="BX952" i="14"/>
  <c r="BY952" i="14"/>
  <c r="BZ952" i="14"/>
  <c r="CA952" i="14"/>
  <c r="CB952" i="14"/>
  <c r="CC952" i="14"/>
  <c r="CD952" i="14"/>
  <c r="CE952" i="14"/>
  <c r="CF952" i="14"/>
  <c r="CG952" i="14"/>
  <c r="CH952" i="14"/>
  <c r="CI952" i="14"/>
  <c r="CJ952" i="14"/>
  <c r="CK952" i="14"/>
  <c r="CL952" i="14"/>
  <c r="CM952" i="14"/>
  <c r="CN952" i="14"/>
  <c r="CO952" i="14"/>
  <c r="CP952" i="14"/>
  <c r="CQ952" i="14"/>
  <c r="CR952" i="14"/>
  <c r="BE953" i="14"/>
  <c r="BF953" i="14"/>
  <c r="BG953" i="14"/>
  <c r="BH953" i="14"/>
  <c r="BI953" i="14"/>
  <c r="BJ953" i="14"/>
  <c r="BK953" i="14"/>
  <c r="BL953" i="14"/>
  <c r="BM953" i="14"/>
  <c r="BN953" i="14"/>
  <c r="BO953" i="14"/>
  <c r="BP953" i="14"/>
  <c r="BQ953" i="14"/>
  <c r="BR953" i="14"/>
  <c r="BS953" i="14"/>
  <c r="BT953" i="14"/>
  <c r="BU953" i="14"/>
  <c r="BV953" i="14"/>
  <c r="BW953" i="14"/>
  <c r="BX953" i="14"/>
  <c r="BY953" i="14"/>
  <c r="BZ953" i="14"/>
  <c r="CA953" i="14"/>
  <c r="CB953" i="14"/>
  <c r="CC953" i="14"/>
  <c r="CD953" i="14"/>
  <c r="CE953" i="14"/>
  <c r="CF953" i="14"/>
  <c r="CG953" i="14"/>
  <c r="CH953" i="14"/>
  <c r="CI953" i="14"/>
  <c r="CJ953" i="14"/>
  <c r="CK953" i="14"/>
  <c r="CL953" i="14"/>
  <c r="CM953" i="14"/>
  <c r="CN953" i="14"/>
  <c r="CO953" i="14"/>
  <c r="CP953" i="14"/>
  <c r="CQ953" i="14"/>
  <c r="CR953" i="14"/>
  <c r="BE954" i="14"/>
  <c r="BF954" i="14"/>
  <c r="BG954" i="14"/>
  <c r="BH954" i="14"/>
  <c r="BI954" i="14"/>
  <c r="BJ954" i="14"/>
  <c r="BK954" i="14"/>
  <c r="BL954" i="14"/>
  <c r="BM954" i="14"/>
  <c r="BN954" i="14"/>
  <c r="BO954" i="14"/>
  <c r="BP954" i="14"/>
  <c r="BQ954" i="14"/>
  <c r="BR954" i="14"/>
  <c r="BS954" i="14"/>
  <c r="BT954" i="14"/>
  <c r="BU954" i="14"/>
  <c r="BV954" i="14"/>
  <c r="BW954" i="14"/>
  <c r="BX954" i="14"/>
  <c r="BY954" i="14"/>
  <c r="BZ954" i="14"/>
  <c r="CA954" i="14"/>
  <c r="CB954" i="14"/>
  <c r="CC954" i="14"/>
  <c r="CD954" i="14"/>
  <c r="CE954" i="14"/>
  <c r="CF954" i="14"/>
  <c r="CG954" i="14"/>
  <c r="CH954" i="14"/>
  <c r="CI954" i="14"/>
  <c r="CJ954" i="14"/>
  <c r="CK954" i="14"/>
  <c r="CL954" i="14"/>
  <c r="CM954" i="14"/>
  <c r="CN954" i="14"/>
  <c r="CO954" i="14"/>
  <c r="CP954" i="14"/>
  <c r="CQ954" i="14"/>
  <c r="CR954" i="14"/>
  <c r="BE955" i="14"/>
  <c r="BF955" i="14"/>
  <c r="BG955" i="14"/>
  <c r="BH955" i="14"/>
  <c r="BI955" i="14"/>
  <c r="BJ955" i="14"/>
  <c r="BK955" i="14"/>
  <c r="BL955" i="14"/>
  <c r="BM955" i="14"/>
  <c r="BN955" i="14"/>
  <c r="BO955" i="14"/>
  <c r="BP955" i="14"/>
  <c r="BQ955" i="14"/>
  <c r="BR955" i="14"/>
  <c r="BS955" i="14"/>
  <c r="BT955" i="14"/>
  <c r="BU955" i="14"/>
  <c r="BV955" i="14"/>
  <c r="BW955" i="14"/>
  <c r="BX955" i="14"/>
  <c r="BY955" i="14"/>
  <c r="BZ955" i="14"/>
  <c r="CA955" i="14"/>
  <c r="CB955" i="14"/>
  <c r="CC955" i="14"/>
  <c r="CD955" i="14"/>
  <c r="CE955" i="14"/>
  <c r="CF955" i="14"/>
  <c r="CG955" i="14"/>
  <c r="CH955" i="14"/>
  <c r="CI955" i="14"/>
  <c r="CJ955" i="14"/>
  <c r="CK955" i="14"/>
  <c r="CL955" i="14"/>
  <c r="CM955" i="14"/>
  <c r="CN955" i="14"/>
  <c r="CO955" i="14"/>
  <c r="CP955" i="14"/>
  <c r="CQ955" i="14"/>
  <c r="CR955" i="14"/>
  <c r="BE956" i="14"/>
  <c r="BF956" i="14"/>
  <c r="BG956" i="14"/>
  <c r="BH956" i="14"/>
  <c r="BI956" i="14"/>
  <c r="BJ956" i="14"/>
  <c r="BK956" i="14"/>
  <c r="BL956" i="14"/>
  <c r="BM956" i="14"/>
  <c r="BN956" i="14"/>
  <c r="BO956" i="14"/>
  <c r="BP956" i="14"/>
  <c r="BQ956" i="14"/>
  <c r="BR956" i="14"/>
  <c r="BS956" i="14"/>
  <c r="BT956" i="14"/>
  <c r="BU956" i="14"/>
  <c r="BV956" i="14"/>
  <c r="BW956" i="14"/>
  <c r="BX956" i="14"/>
  <c r="BY956" i="14"/>
  <c r="BZ956" i="14"/>
  <c r="CA956" i="14"/>
  <c r="CB956" i="14"/>
  <c r="CC956" i="14"/>
  <c r="CD956" i="14"/>
  <c r="CE956" i="14"/>
  <c r="CF956" i="14"/>
  <c r="CG956" i="14"/>
  <c r="CH956" i="14"/>
  <c r="CI956" i="14"/>
  <c r="CJ956" i="14"/>
  <c r="CK956" i="14"/>
  <c r="CL956" i="14"/>
  <c r="CM956" i="14"/>
  <c r="CN956" i="14"/>
  <c r="CO956" i="14"/>
  <c r="CP956" i="14"/>
  <c r="CQ956" i="14"/>
  <c r="CR956" i="14"/>
  <c r="BE957" i="14"/>
  <c r="BF957" i="14"/>
  <c r="BG957" i="14"/>
  <c r="BH957" i="14"/>
  <c r="BI957" i="14"/>
  <c r="BJ957" i="14"/>
  <c r="BK957" i="14"/>
  <c r="BL957" i="14"/>
  <c r="BM957" i="14"/>
  <c r="BN957" i="14"/>
  <c r="BO957" i="14"/>
  <c r="BP957" i="14"/>
  <c r="BQ957" i="14"/>
  <c r="BR957" i="14"/>
  <c r="BS957" i="14"/>
  <c r="BT957" i="14"/>
  <c r="BU957" i="14"/>
  <c r="BV957" i="14"/>
  <c r="BW957" i="14"/>
  <c r="BX957" i="14"/>
  <c r="BY957" i="14"/>
  <c r="BZ957" i="14"/>
  <c r="CA957" i="14"/>
  <c r="CB957" i="14"/>
  <c r="CC957" i="14"/>
  <c r="CD957" i="14"/>
  <c r="CE957" i="14"/>
  <c r="CF957" i="14"/>
  <c r="CG957" i="14"/>
  <c r="CH957" i="14"/>
  <c r="CI957" i="14"/>
  <c r="CJ957" i="14"/>
  <c r="CK957" i="14"/>
  <c r="CL957" i="14"/>
  <c r="CM957" i="14"/>
  <c r="CN957" i="14"/>
  <c r="CO957" i="14"/>
  <c r="CP957" i="14"/>
  <c r="CQ957" i="14"/>
  <c r="CR957" i="14"/>
  <c r="BE958" i="14"/>
  <c r="BF958" i="14"/>
  <c r="BG958" i="14"/>
  <c r="BH958" i="14"/>
  <c r="BI958" i="14"/>
  <c r="BJ958" i="14"/>
  <c r="BK958" i="14"/>
  <c r="BL958" i="14"/>
  <c r="BM958" i="14"/>
  <c r="BN958" i="14"/>
  <c r="BO958" i="14"/>
  <c r="BP958" i="14"/>
  <c r="BQ958" i="14"/>
  <c r="BR958" i="14"/>
  <c r="BS958" i="14"/>
  <c r="BT958" i="14"/>
  <c r="BU958" i="14"/>
  <c r="BV958" i="14"/>
  <c r="BW958" i="14"/>
  <c r="BX958" i="14"/>
  <c r="BY958" i="14"/>
  <c r="BZ958" i="14"/>
  <c r="CA958" i="14"/>
  <c r="CB958" i="14"/>
  <c r="CC958" i="14"/>
  <c r="CD958" i="14"/>
  <c r="CE958" i="14"/>
  <c r="CF958" i="14"/>
  <c r="CG958" i="14"/>
  <c r="CH958" i="14"/>
  <c r="CI958" i="14"/>
  <c r="CJ958" i="14"/>
  <c r="CK958" i="14"/>
  <c r="CL958" i="14"/>
  <c r="CM958" i="14"/>
  <c r="CN958" i="14"/>
  <c r="CO958" i="14"/>
  <c r="CP958" i="14"/>
  <c r="CQ958" i="14"/>
  <c r="CR958" i="14"/>
  <c r="BE959" i="14"/>
  <c r="BF959" i="14"/>
  <c r="BG959" i="14"/>
  <c r="BH959" i="14"/>
  <c r="BI959" i="14"/>
  <c r="BJ959" i="14"/>
  <c r="BK959" i="14"/>
  <c r="BL959" i="14"/>
  <c r="BM959" i="14"/>
  <c r="BN959" i="14"/>
  <c r="BO959" i="14"/>
  <c r="BP959" i="14"/>
  <c r="BQ959" i="14"/>
  <c r="BR959" i="14"/>
  <c r="BS959" i="14"/>
  <c r="BT959" i="14"/>
  <c r="BU959" i="14"/>
  <c r="BV959" i="14"/>
  <c r="BW959" i="14"/>
  <c r="BX959" i="14"/>
  <c r="BY959" i="14"/>
  <c r="BZ959" i="14"/>
  <c r="CA959" i="14"/>
  <c r="CB959" i="14"/>
  <c r="CC959" i="14"/>
  <c r="CD959" i="14"/>
  <c r="CE959" i="14"/>
  <c r="CF959" i="14"/>
  <c r="CG959" i="14"/>
  <c r="CH959" i="14"/>
  <c r="CI959" i="14"/>
  <c r="CJ959" i="14"/>
  <c r="CK959" i="14"/>
  <c r="CL959" i="14"/>
  <c r="CM959" i="14"/>
  <c r="CN959" i="14"/>
  <c r="CO959" i="14"/>
  <c r="CP959" i="14"/>
  <c r="CQ959" i="14"/>
  <c r="CR959" i="14"/>
  <c r="BE960" i="14"/>
  <c r="BF960" i="14"/>
  <c r="BG960" i="14"/>
  <c r="BH960" i="14"/>
  <c r="BI960" i="14"/>
  <c r="BJ960" i="14"/>
  <c r="BK960" i="14"/>
  <c r="BL960" i="14"/>
  <c r="BM960" i="14"/>
  <c r="BN960" i="14"/>
  <c r="BO960" i="14"/>
  <c r="BP960" i="14"/>
  <c r="BQ960" i="14"/>
  <c r="BR960" i="14"/>
  <c r="BS960" i="14"/>
  <c r="BT960" i="14"/>
  <c r="BU960" i="14"/>
  <c r="BV960" i="14"/>
  <c r="BW960" i="14"/>
  <c r="BX960" i="14"/>
  <c r="BY960" i="14"/>
  <c r="BZ960" i="14"/>
  <c r="CA960" i="14"/>
  <c r="CB960" i="14"/>
  <c r="CC960" i="14"/>
  <c r="CD960" i="14"/>
  <c r="CE960" i="14"/>
  <c r="CF960" i="14"/>
  <c r="CG960" i="14"/>
  <c r="CH960" i="14"/>
  <c r="CI960" i="14"/>
  <c r="CJ960" i="14"/>
  <c r="CK960" i="14"/>
  <c r="CL960" i="14"/>
  <c r="CM960" i="14"/>
  <c r="CN960" i="14"/>
  <c r="CO960" i="14"/>
  <c r="CP960" i="14"/>
  <c r="CQ960" i="14"/>
  <c r="CR960" i="14"/>
  <c r="BE961" i="14"/>
  <c r="BF961" i="14"/>
  <c r="BG961" i="14"/>
  <c r="BH961" i="14"/>
  <c r="BI961" i="14"/>
  <c r="BJ961" i="14"/>
  <c r="BK961" i="14"/>
  <c r="BL961" i="14"/>
  <c r="BM961" i="14"/>
  <c r="BN961" i="14"/>
  <c r="BO961" i="14"/>
  <c r="BP961" i="14"/>
  <c r="BQ961" i="14"/>
  <c r="BR961" i="14"/>
  <c r="BS961" i="14"/>
  <c r="BT961" i="14"/>
  <c r="BU961" i="14"/>
  <c r="BV961" i="14"/>
  <c r="BW961" i="14"/>
  <c r="BX961" i="14"/>
  <c r="BY961" i="14"/>
  <c r="BZ961" i="14"/>
  <c r="CA961" i="14"/>
  <c r="CB961" i="14"/>
  <c r="CC961" i="14"/>
  <c r="CD961" i="14"/>
  <c r="CE961" i="14"/>
  <c r="CF961" i="14"/>
  <c r="CG961" i="14"/>
  <c r="CH961" i="14"/>
  <c r="CI961" i="14"/>
  <c r="CJ961" i="14"/>
  <c r="CK961" i="14"/>
  <c r="CL961" i="14"/>
  <c r="CM961" i="14"/>
  <c r="CN961" i="14"/>
  <c r="CO961" i="14"/>
  <c r="CP961" i="14"/>
  <c r="CQ961" i="14"/>
  <c r="CR961" i="14"/>
  <c r="BY3" i="14"/>
  <c r="BZ3" i="14"/>
  <c r="CA3" i="14"/>
  <c r="CB3" i="14"/>
  <c r="CC3" i="14"/>
  <c r="CD3" i="14"/>
  <c r="CE3" i="14"/>
  <c r="CF3" i="14"/>
  <c r="CG3" i="14"/>
  <c r="CH3" i="14"/>
  <c r="CI3" i="14"/>
  <c r="CJ3" i="14"/>
  <c r="CK3" i="14"/>
  <c r="CL3" i="14"/>
  <c r="CM3" i="14"/>
  <c r="CN3" i="14"/>
  <c r="CO3" i="14"/>
  <c r="CP3" i="14"/>
  <c r="CQ3" i="14"/>
  <c r="CR3" i="14"/>
  <c r="BY4" i="14"/>
  <c r="BZ4" i="14"/>
  <c r="CA4" i="14"/>
  <c r="CB4" i="14"/>
  <c r="CC4" i="14"/>
  <c r="CD4" i="14"/>
  <c r="CE4" i="14"/>
  <c r="CF4" i="14"/>
  <c r="CG4" i="14"/>
  <c r="CH4" i="14"/>
  <c r="CI4" i="14"/>
  <c r="CJ4" i="14"/>
  <c r="CK4" i="14"/>
  <c r="CL4" i="14"/>
  <c r="CM4" i="14"/>
  <c r="CN4" i="14"/>
  <c r="CO4" i="14"/>
  <c r="CP4" i="14"/>
  <c r="CQ4" i="14"/>
  <c r="CR4" i="14"/>
  <c r="BY5" i="14"/>
  <c r="BZ5" i="14"/>
  <c r="CA5" i="14"/>
  <c r="CB5" i="14"/>
  <c r="CC5" i="14"/>
  <c r="CD5" i="14"/>
  <c r="CE5" i="14"/>
  <c r="CF5" i="14"/>
  <c r="CG5" i="14"/>
  <c r="CH5" i="14"/>
  <c r="CI5" i="14"/>
  <c r="CJ5" i="14"/>
  <c r="CK5" i="14"/>
  <c r="CL5" i="14"/>
  <c r="CM5" i="14"/>
  <c r="CN5" i="14"/>
  <c r="CO5" i="14"/>
  <c r="CP5" i="14"/>
  <c r="CQ5" i="14"/>
  <c r="CR5" i="14"/>
  <c r="BY6" i="14"/>
  <c r="BZ6" i="14"/>
  <c r="CA6" i="14"/>
  <c r="CB6" i="14"/>
  <c r="CC6" i="14"/>
  <c r="CD6" i="14"/>
  <c r="CE6" i="14"/>
  <c r="CF6" i="14"/>
  <c r="CG6" i="14"/>
  <c r="CH6" i="14"/>
  <c r="CI6" i="14"/>
  <c r="CJ6" i="14"/>
  <c r="CK6" i="14"/>
  <c r="CL6" i="14"/>
  <c r="CM6" i="14"/>
  <c r="CN6" i="14"/>
  <c r="CO6" i="14"/>
  <c r="CP6" i="14"/>
  <c r="CQ6" i="14"/>
  <c r="CR6" i="14"/>
  <c r="BY7" i="14"/>
  <c r="BZ7" i="14"/>
  <c r="CA7" i="14"/>
  <c r="CB7" i="14"/>
  <c r="CC7" i="14"/>
  <c r="CD7" i="14"/>
  <c r="CE7" i="14"/>
  <c r="CF7" i="14"/>
  <c r="CG7" i="14"/>
  <c r="CH7" i="14"/>
  <c r="CI7" i="14"/>
  <c r="CJ7" i="14"/>
  <c r="CK7" i="14"/>
  <c r="CL7" i="14"/>
  <c r="CM7" i="14"/>
  <c r="CN7" i="14"/>
  <c r="CO7" i="14"/>
  <c r="CP7" i="14"/>
  <c r="CQ7" i="14"/>
  <c r="CR7" i="14"/>
  <c r="BY8" i="14"/>
  <c r="BZ8" i="14"/>
  <c r="CA8" i="14"/>
  <c r="CB8" i="14"/>
  <c r="CC8" i="14"/>
  <c r="CD8" i="14"/>
  <c r="CE8" i="14"/>
  <c r="CF8" i="14"/>
  <c r="CG8" i="14"/>
  <c r="CH8" i="14"/>
  <c r="CI8" i="14"/>
  <c r="CJ8" i="14"/>
  <c r="CK8" i="14"/>
  <c r="CL8" i="14"/>
  <c r="CM8" i="14"/>
  <c r="CN8" i="14"/>
  <c r="CO8" i="14"/>
  <c r="CP8" i="14"/>
  <c r="CQ8" i="14"/>
  <c r="CR8" i="14"/>
  <c r="BY9" i="14"/>
  <c r="BZ9" i="14"/>
  <c r="CA9" i="14"/>
  <c r="CB9" i="14"/>
  <c r="CC9" i="14"/>
  <c r="CD9" i="14"/>
  <c r="CE9" i="14"/>
  <c r="CF9" i="14"/>
  <c r="CG9" i="14"/>
  <c r="CH9" i="14"/>
  <c r="CI9" i="14"/>
  <c r="CJ9" i="14"/>
  <c r="CK9" i="14"/>
  <c r="CL9" i="14"/>
  <c r="CM9" i="14"/>
  <c r="CN9" i="14"/>
  <c r="CO9" i="14"/>
  <c r="CP9" i="14"/>
  <c r="CQ9" i="14"/>
  <c r="CR9" i="14"/>
  <c r="BY10" i="14"/>
  <c r="BZ10" i="14"/>
  <c r="CA10" i="14"/>
  <c r="CB10" i="14"/>
  <c r="CC10" i="14"/>
  <c r="CD10" i="14"/>
  <c r="CE10" i="14"/>
  <c r="CF10" i="14"/>
  <c r="CG10" i="14"/>
  <c r="CH10" i="14"/>
  <c r="CI10" i="14"/>
  <c r="CJ10" i="14"/>
  <c r="CK10" i="14"/>
  <c r="CL10" i="14"/>
  <c r="CM10" i="14"/>
  <c r="CN10" i="14"/>
  <c r="CO10" i="14"/>
  <c r="CP10" i="14"/>
  <c r="CQ10" i="14"/>
  <c r="CR10" i="14"/>
  <c r="BY11" i="14"/>
  <c r="BZ11" i="14"/>
  <c r="CA11" i="14"/>
  <c r="CB11" i="14"/>
  <c r="CC11" i="14"/>
  <c r="CD11" i="14"/>
  <c r="CE11" i="14"/>
  <c r="CF11" i="14"/>
  <c r="CG11" i="14"/>
  <c r="CH11" i="14"/>
  <c r="CI11" i="14"/>
  <c r="CJ11" i="14"/>
  <c r="CK11" i="14"/>
  <c r="CL11" i="14"/>
  <c r="CM11" i="14"/>
  <c r="CN11" i="14"/>
  <c r="CO11" i="14"/>
  <c r="CP11" i="14"/>
  <c r="CQ11" i="14"/>
  <c r="CR11" i="14"/>
  <c r="BY12" i="14"/>
  <c r="BZ12" i="14"/>
  <c r="CA12" i="14"/>
  <c r="CB12" i="14"/>
  <c r="CC12" i="14"/>
  <c r="CD12" i="14"/>
  <c r="CE12" i="14"/>
  <c r="CF12" i="14"/>
  <c r="CG12" i="14"/>
  <c r="CH12" i="14"/>
  <c r="CI12" i="14"/>
  <c r="CJ12" i="14"/>
  <c r="CK12" i="14"/>
  <c r="CL12" i="14"/>
  <c r="CM12" i="14"/>
  <c r="CN12" i="14"/>
  <c r="CO12" i="14"/>
  <c r="CP12" i="14"/>
  <c r="CQ12" i="14"/>
  <c r="CR12" i="14"/>
  <c r="BY13" i="14"/>
  <c r="BZ13" i="14"/>
  <c r="CA13" i="14"/>
  <c r="CB13" i="14"/>
  <c r="CC13" i="14"/>
  <c r="CD13" i="14"/>
  <c r="CE13" i="14"/>
  <c r="CF13" i="14"/>
  <c r="CG13" i="14"/>
  <c r="CH13" i="14"/>
  <c r="CI13" i="14"/>
  <c r="CJ13" i="14"/>
  <c r="CK13" i="14"/>
  <c r="CL13" i="14"/>
  <c r="CM13" i="14"/>
  <c r="CN13" i="14"/>
  <c r="CO13" i="14"/>
  <c r="CP13" i="14"/>
  <c r="CQ13" i="14"/>
  <c r="CR13" i="14"/>
  <c r="BY14" i="14"/>
  <c r="BZ14" i="14"/>
  <c r="CA14" i="14"/>
  <c r="CB14" i="14"/>
  <c r="CC14" i="14"/>
  <c r="CD14" i="14"/>
  <c r="CE14" i="14"/>
  <c r="CF14" i="14"/>
  <c r="CG14" i="14"/>
  <c r="CH14" i="14"/>
  <c r="CI14" i="14"/>
  <c r="CJ14" i="14"/>
  <c r="CK14" i="14"/>
  <c r="CL14" i="14"/>
  <c r="CM14" i="14"/>
  <c r="CN14" i="14"/>
  <c r="CO14" i="14"/>
  <c r="CP14" i="14"/>
  <c r="CQ14" i="14"/>
  <c r="CR14" i="14"/>
  <c r="BY15" i="14"/>
  <c r="BZ15" i="14"/>
  <c r="CA15" i="14"/>
  <c r="CB15" i="14"/>
  <c r="CC15" i="14"/>
  <c r="CD15" i="14"/>
  <c r="CE15" i="14"/>
  <c r="CF15" i="14"/>
  <c r="CG15" i="14"/>
  <c r="CH15" i="14"/>
  <c r="CI15" i="14"/>
  <c r="CJ15" i="14"/>
  <c r="CK15" i="14"/>
  <c r="CL15" i="14"/>
  <c r="CM15" i="14"/>
  <c r="CN15" i="14"/>
  <c r="CO15" i="14"/>
  <c r="CP15" i="14"/>
  <c r="CQ15" i="14"/>
  <c r="CR15" i="14"/>
  <c r="BY16" i="14"/>
  <c r="BZ16" i="14"/>
  <c r="CA16" i="14"/>
  <c r="CB16" i="14"/>
  <c r="CC16" i="14"/>
  <c r="CD16" i="14"/>
  <c r="CE16" i="14"/>
  <c r="CF16" i="14"/>
  <c r="CG16" i="14"/>
  <c r="CH16" i="14"/>
  <c r="CI16" i="14"/>
  <c r="CJ16" i="14"/>
  <c r="CK16" i="14"/>
  <c r="CL16" i="14"/>
  <c r="CM16" i="14"/>
  <c r="CN16" i="14"/>
  <c r="CO16" i="14"/>
  <c r="CP16" i="14"/>
  <c r="CQ16" i="14"/>
  <c r="CR16" i="14"/>
  <c r="BY17" i="14"/>
  <c r="BZ17" i="14"/>
  <c r="CA17" i="14"/>
  <c r="CB17" i="14"/>
  <c r="CC17" i="14"/>
  <c r="CD17" i="14"/>
  <c r="CE17" i="14"/>
  <c r="CF17" i="14"/>
  <c r="CG17" i="14"/>
  <c r="CH17" i="14"/>
  <c r="CI17" i="14"/>
  <c r="CJ17" i="14"/>
  <c r="CK17" i="14"/>
  <c r="CL17" i="14"/>
  <c r="CM17" i="14"/>
  <c r="CN17" i="14"/>
  <c r="CO17" i="14"/>
  <c r="CP17" i="14"/>
  <c r="CQ17" i="14"/>
  <c r="CR17" i="14"/>
  <c r="BY18" i="14"/>
  <c r="BZ18" i="14"/>
  <c r="CA18" i="14"/>
  <c r="CB18" i="14"/>
  <c r="CC18" i="14"/>
  <c r="CD18" i="14"/>
  <c r="CE18" i="14"/>
  <c r="CF18" i="14"/>
  <c r="CG18" i="14"/>
  <c r="CH18" i="14"/>
  <c r="CI18" i="14"/>
  <c r="CJ18" i="14"/>
  <c r="CK18" i="14"/>
  <c r="CL18" i="14"/>
  <c r="CM18" i="14"/>
  <c r="CN18" i="14"/>
  <c r="CO18" i="14"/>
  <c r="CP18" i="14"/>
  <c r="CQ18" i="14"/>
  <c r="CR18" i="14"/>
  <c r="BY19" i="14"/>
  <c r="BZ19" i="14"/>
  <c r="CA19" i="14"/>
  <c r="CB19" i="14"/>
  <c r="CC19" i="14"/>
  <c r="CD19" i="14"/>
  <c r="CE19" i="14"/>
  <c r="CF19" i="14"/>
  <c r="CG19" i="14"/>
  <c r="CH19" i="14"/>
  <c r="CI19" i="14"/>
  <c r="CJ19" i="14"/>
  <c r="CK19" i="14"/>
  <c r="CL19" i="14"/>
  <c r="CM19" i="14"/>
  <c r="CN19" i="14"/>
  <c r="CO19" i="14"/>
  <c r="CP19" i="14"/>
  <c r="CQ19" i="14"/>
  <c r="CR19" i="14"/>
  <c r="BY20" i="14"/>
  <c r="BZ20" i="14"/>
  <c r="CA20" i="14"/>
  <c r="CB20" i="14"/>
  <c r="CC20" i="14"/>
  <c r="CD20" i="14"/>
  <c r="CE20" i="14"/>
  <c r="CF20" i="14"/>
  <c r="CG20" i="14"/>
  <c r="CH20" i="14"/>
  <c r="CI20" i="14"/>
  <c r="CJ20" i="14"/>
  <c r="CK20" i="14"/>
  <c r="CL20" i="14"/>
  <c r="CM20" i="14"/>
  <c r="CN20" i="14"/>
  <c r="CO20" i="14"/>
  <c r="CP20" i="14"/>
  <c r="CQ20" i="14"/>
  <c r="CR20" i="14"/>
  <c r="BC3" i="14" l="1"/>
  <c r="BD3" i="14"/>
  <c r="BC4" i="14"/>
  <c r="BD4" i="14"/>
  <c r="BC5" i="14"/>
  <c r="BD5" i="14"/>
  <c r="BC6" i="14"/>
  <c r="BD6" i="14"/>
  <c r="BC7" i="14"/>
  <c r="BD7" i="14"/>
  <c r="BC8" i="14"/>
  <c r="BD8" i="14"/>
  <c r="BC9" i="14"/>
  <c r="BD9" i="14"/>
  <c r="BC10" i="14"/>
  <c r="BD10" i="14"/>
  <c r="BC11" i="14"/>
  <c r="BD11" i="14"/>
  <c r="BC12" i="14"/>
  <c r="BD12" i="14"/>
  <c r="BC13" i="14"/>
  <c r="BD13" i="14"/>
  <c r="BC14" i="14"/>
  <c r="BD14" i="14"/>
  <c r="BC15" i="14"/>
  <c r="BD15" i="14"/>
  <c r="BC16" i="14"/>
  <c r="BD16" i="14"/>
  <c r="BC17" i="14"/>
  <c r="BD17" i="14"/>
  <c r="BC18" i="14"/>
  <c r="BD18" i="14"/>
  <c r="BC19" i="14"/>
  <c r="BD19" i="14"/>
  <c r="BC20" i="14"/>
  <c r="BD20" i="14"/>
  <c r="BC21" i="14"/>
  <c r="BD21" i="14"/>
  <c r="BC22" i="14"/>
  <c r="BD22" i="14"/>
  <c r="BC23" i="14"/>
  <c r="BD23" i="14"/>
  <c r="BC24" i="14"/>
  <c r="BD24" i="14"/>
  <c r="BC25" i="14"/>
  <c r="BD25" i="14"/>
  <c r="BC26" i="14"/>
  <c r="BD26" i="14"/>
  <c r="BC27" i="14"/>
  <c r="BD27" i="14"/>
  <c r="BC28" i="14"/>
  <c r="BD28" i="14"/>
  <c r="BC29" i="14"/>
  <c r="BD29" i="14"/>
  <c r="BC30" i="14"/>
  <c r="BD30" i="14"/>
  <c r="BC31" i="14"/>
  <c r="BD31" i="14"/>
  <c r="BC32" i="14"/>
  <c r="BD32" i="14"/>
  <c r="BC33" i="14"/>
  <c r="BD33" i="14"/>
  <c r="BC34" i="14"/>
  <c r="BD34" i="14"/>
  <c r="BC35" i="14"/>
  <c r="BD35" i="14"/>
  <c r="BC36" i="14"/>
  <c r="BD36" i="14"/>
  <c r="BC37" i="14"/>
  <c r="BD37" i="14"/>
  <c r="BC38" i="14"/>
  <c r="BD38" i="14"/>
  <c r="BC39" i="14"/>
  <c r="BD39" i="14"/>
  <c r="BC40" i="14"/>
  <c r="BD40" i="14"/>
  <c r="BC41" i="14"/>
  <c r="BD41" i="14"/>
  <c r="BC42" i="14"/>
  <c r="BD42" i="14"/>
  <c r="BC43" i="14"/>
  <c r="BD43" i="14"/>
  <c r="BC44" i="14"/>
  <c r="BD44" i="14"/>
  <c r="BC45" i="14"/>
  <c r="BD45" i="14"/>
  <c r="BC46" i="14"/>
  <c r="BD46" i="14"/>
  <c r="BC47" i="14"/>
  <c r="BD47" i="14"/>
  <c r="BC48" i="14"/>
  <c r="BD48" i="14"/>
  <c r="BC49" i="14"/>
  <c r="BD49" i="14"/>
  <c r="BC50" i="14"/>
  <c r="BD50" i="14"/>
  <c r="BC51" i="14"/>
  <c r="BD51" i="14"/>
  <c r="BC52" i="14"/>
  <c r="BD52" i="14"/>
  <c r="BC53" i="14"/>
  <c r="BD53" i="14"/>
  <c r="BC54" i="14"/>
  <c r="BD54" i="14"/>
  <c r="BC55" i="14"/>
  <c r="BD55" i="14"/>
  <c r="BC56" i="14"/>
  <c r="BD56" i="14"/>
  <c r="BC57" i="14"/>
  <c r="BD57" i="14"/>
  <c r="BC58" i="14"/>
  <c r="BD58" i="14"/>
  <c r="BC59" i="14"/>
  <c r="BD59" i="14"/>
  <c r="BC60" i="14"/>
  <c r="BD60" i="14"/>
  <c r="BC61" i="14"/>
  <c r="BD61" i="14"/>
  <c r="BC62" i="14"/>
  <c r="BD62" i="14"/>
  <c r="BC63" i="14"/>
  <c r="BD63" i="14"/>
  <c r="BC64" i="14"/>
  <c r="BD64" i="14"/>
  <c r="BC65" i="14"/>
  <c r="BD65" i="14"/>
  <c r="BC66" i="14"/>
  <c r="BD66" i="14"/>
  <c r="BC67" i="14"/>
  <c r="BD67" i="14"/>
  <c r="BC68" i="14"/>
  <c r="BD68" i="14"/>
  <c r="BC69" i="14"/>
  <c r="BD69" i="14"/>
  <c r="BC70" i="14"/>
  <c r="BD70" i="14"/>
  <c r="BC71" i="14"/>
  <c r="BD71" i="14"/>
  <c r="BC72" i="14"/>
  <c r="BD72" i="14"/>
  <c r="BC73" i="14"/>
  <c r="BD73" i="14"/>
  <c r="BC74" i="14"/>
  <c r="BD74" i="14"/>
  <c r="BC75" i="14"/>
  <c r="BD75" i="14"/>
  <c r="BC76" i="14"/>
  <c r="BD76" i="14"/>
  <c r="BC77" i="14"/>
  <c r="BD77" i="14"/>
  <c r="BC78" i="14"/>
  <c r="BD78" i="14"/>
  <c r="BC79" i="14"/>
  <c r="BD79" i="14"/>
  <c r="BC80" i="14"/>
  <c r="BD80" i="14"/>
  <c r="BC81" i="14"/>
  <c r="BD81" i="14"/>
  <c r="BC82" i="14"/>
  <c r="BD82" i="14"/>
  <c r="BC83" i="14"/>
  <c r="BD83" i="14"/>
  <c r="BC84" i="14"/>
  <c r="BD84" i="14"/>
  <c r="BC85" i="14"/>
  <c r="BD85" i="14"/>
  <c r="BC86" i="14"/>
  <c r="BD86" i="14"/>
  <c r="BC87" i="14"/>
  <c r="BD87" i="14"/>
  <c r="BC88" i="14"/>
  <c r="BD88" i="14"/>
  <c r="BC89" i="14"/>
  <c r="BD89" i="14"/>
  <c r="BC90" i="14"/>
  <c r="BD90" i="14"/>
  <c r="BC91" i="14"/>
  <c r="BD91" i="14"/>
  <c r="BC92" i="14"/>
  <c r="BD92" i="14"/>
  <c r="BC93" i="14"/>
  <c r="BD93" i="14"/>
  <c r="BC94" i="14"/>
  <c r="BD94" i="14"/>
  <c r="BC95" i="14"/>
  <c r="BD95" i="14"/>
  <c r="BC96" i="14"/>
  <c r="BD96" i="14"/>
  <c r="BC97" i="14"/>
  <c r="BD97" i="14"/>
  <c r="BC98" i="14"/>
  <c r="BD98" i="14"/>
  <c r="BC99" i="14"/>
  <c r="BD99" i="14"/>
  <c r="BC100" i="14"/>
  <c r="BD100" i="14"/>
  <c r="BC101" i="14"/>
  <c r="BD101" i="14"/>
  <c r="BC102" i="14"/>
  <c r="BD102" i="14"/>
  <c r="BC103" i="14"/>
  <c r="BD103" i="14"/>
  <c r="BC104" i="14"/>
  <c r="BD104" i="14"/>
  <c r="BC105" i="14"/>
  <c r="BD105" i="14"/>
  <c r="BC106" i="14"/>
  <c r="BD106" i="14"/>
  <c r="BC107" i="14"/>
  <c r="BD107" i="14"/>
  <c r="BC108" i="14"/>
  <c r="BD108" i="14"/>
  <c r="BC109" i="14"/>
  <c r="BD109" i="14"/>
  <c r="BC110" i="14"/>
  <c r="BD110" i="14"/>
  <c r="BC111" i="14"/>
  <c r="BD111" i="14"/>
  <c r="BC112" i="14"/>
  <c r="BD112" i="14"/>
  <c r="BC113" i="14"/>
  <c r="BD113" i="14"/>
  <c r="BC114" i="14"/>
  <c r="BD114" i="14"/>
  <c r="BC115" i="14"/>
  <c r="BD115" i="14"/>
  <c r="BC116" i="14"/>
  <c r="BD116" i="14"/>
  <c r="BC117" i="14"/>
  <c r="BD117" i="14"/>
  <c r="BC118" i="14"/>
  <c r="BD118" i="14"/>
  <c r="BC119" i="14"/>
  <c r="BD119" i="14"/>
  <c r="BC120" i="14"/>
  <c r="BD120" i="14"/>
  <c r="BC121" i="14"/>
  <c r="BD121" i="14"/>
  <c r="BC122" i="14"/>
  <c r="BD122" i="14"/>
  <c r="BC123" i="14"/>
  <c r="BD123" i="14"/>
  <c r="BC124" i="14"/>
  <c r="BD124" i="14"/>
  <c r="BC125" i="14"/>
  <c r="BD125" i="14"/>
  <c r="BC126" i="14"/>
  <c r="BD126" i="14"/>
  <c r="BC127" i="14"/>
  <c r="BD127" i="14"/>
  <c r="BC128" i="14"/>
  <c r="BD128" i="14"/>
  <c r="BC129" i="14"/>
  <c r="BD129" i="14"/>
  <c r="BC130" i="14"/>
  <c r="BD130" i="14"/>
  <c r="BC131" i="14"/>
  <c r="BD131" i="14"/>
  <c r="BC132" i="14"/>
  <c r="BD132" i="14"/>
  <c r="BC133" i="14"/>
  <c r="BD133" i="14"/>
  <c r="BC134" i="14"/>
  <c r="BD134" i="14"/>
  <c r="BC135" i="14"/>
  <c r="BD135" i="14"/>
  <c r="BC136" i="14"/>
  <c r="BD136" i="14"/>
  <c r="BC137" i="14"/>
  <c r="BD137" i="14"/>
  <c r="BC138" i="14"/>
  <c r="BD138" i="14"/>
  <c r="BC139" i="14"/>
  <c r="BD139" i="14"/>
  <c r="BC140" i="14"/>
  <c r="BD140" i="14"/>
  <c r="BC141" i="14"/>
  <c r="BD141" i="14"/>
  <c r="BC142" i="14"/>
  <c r="BD142" i="14"/>
  <c r="BC143" i="14"/>
  <c r="BD143" i="14"/>
  <c r="BC144" i="14"/>
  <c r="BD144" i="14"/>
  <c r="BC145" i="14"/>
  <c r="BD145" i="14"/>
  <c r="BC146" i="14"/>
  <c r="BD146" i="14"/>
  <c r="BC147" i="14"/>
  <c r="BD147" i="14"/>
  <c r="BC148" i="14"/>
  <c r="BD148" i="14"/>
  <c r="BC149" i="14"/>
  <c r="BD149" i="14"/>
  <c r="BC150" i="14"/>
  <c r="BD150" i="14"/>
  <c r="BC151" i="14"/>
  <c r="BD151" i="14"/>
  <c r="BC152" i="14"/>
  <c r="BD152" i="14"/>
  <c r="BC153" i="14"/>
  <c r="BD153" i="14"/>
  <c r="BC154" i="14"/>
  <c r="BD154" i="14"/>
  <c r="BC155" i="14"/>
  <c r="BD155" i="14"/>
  <c r="BC156" i="14"/>
  <c r="BD156" i="14"/>
  <c r="BC157" i="14"/>
  <c r="BD157" i="14"/>
  <c r="BC158" i="14"/>
  <c r="BD158" i="14"/>
  <c r="BC159" i="14"/>
  <c r="BD159" i="14"/>
  <c r="BC160" i="14"/>
  <c r="BD160" i="14"/>
  <c r="BC161" i="14"/>
  <c r="BD161" i="14"/>
  <c r="BC162" i="14"/>
  <c r="BD162" i="14"/>
  <c r="BC163" i="14"/>
  <c r="BD163" i="14"/>
  <c r="BC164" i="14"/>
  <c r="BD164" i="14"/>
  <c r="BC165" i="14"/>
  <c r="BD165" i="14"/>
  <c r="BC166" i="14"/>
  <c r="BD166" i="14"/>
  <c r="BC167" i="14"/>
  <c r="BD167" i="14"/>
  <c r="BC168" i="14"/>
  <c r="BD168" i="14"/>
  <c r="BC169" i="14"/>
  <c r="BD169" i="14"/>
  <c r="BC170" i="14"/>
  <c r="BD170" i="14"/>
  <c r="BC171" i="14"/>
  <c r="BD171" i="14"/>
  <c r="BC172" i="14"/>
  <c r="BD172" i="14"/>
  <c r="BC173" i="14"/>
  <c r="BD173" i="14"/>
  <c r="BC174" i="14"/>
  <c r="BD174" i="14"/>
  <c r="BC175" i="14"/>
  <c r="BD175" i="14"/>
  <c r="BC176" i="14"/>
  <c r="BD176" i="14"/>
  <c r="BC177" i="14"/>
  <c r="BD177" i="14"/>
  <c r="BC178" i="14"/>
  <c r="BD178" i="14"/>
  <c r="BC179" i="14"/>
  <c r="BD179" i="14"/>
  <c r="BC180" i="14"/>
  <c r="BD180" i="14"/>
  <c r="BC181" i="14"/>
  <c r="BD181" i="14"/>
  <c r="BC182" i="14"/>
  <c r="BD182" i="14"/>
  <c r="BC183" i="14"/>
  <c r="BD183" i="14"/>
  <c r="BC184" i="14"/>
  <c r="BD184" i="14"/>
  <c r="BC185" i="14"/>
  <c r="BD185" i="14"/>
  <c r="BC186" i="14"/>
  <c r="BD186" i="14"/>
  <c r="BC187" i="14"/>
  <c r="BD187" i="14"/>
  <c r="BC188" i="14"/>
  <c r="BC189" i="14"/>
  <c r="BC190" i="14"/>
  <c r="BC191" i="14"/>
  <c r="BC192" i="14"/>
  <c r="BC193" i="14"/>
  <c r="BC194" i="14"/>
  <c r="BC195" i="14"/>
  <c r="BC196" i="14"/>
  <c r="BC197" i="14"/>
  <c r="BC198" i="14"/>
  <c r="BC199" i="14"/>
  <c r="BC200" i="14"/>
  <c r="BC201" i="14"/>
  <c r="BC202" i="14"/>
  <c r="BC203" i="14"/>
  <c r="BC204" i="14"/>
  <c r="BD204" i="14"/>
  <c r="BC205" i="14"/>
  <c r="BD205" i="14"/>
  <c r="BC206" i="14"/>
  <c r="BD206" i="14"/>
  <c r="BC207" i="14"/>
  <c r="BD207" i="14"/>
  <c r="BC208" i="14"/>
  <c r="BD208" i="14"/>
  <c r="BC209" i="14"/>
  <c r="BD209" i="14"/>
  <c r="BC210" i="14"/>
  <c r="BD210" i="14"/>
  <c r="BC211" i="14"/>
  <c r="BD211" i="14"/>
  <c r="BC212" i="14"/>
  <c r="BD212" i="14"/>
  <c r="BC213" i="14"/>
  <c r="BD213" i="14"/>
  <c r="BC214" i="14"/>
  <c r="BD214" i="14"/>
  <c r="BC215" i="14"/>
  <c r="BD215" i="14"/>
  <c r="BC216" i="14"/>
  <c r="BD216" i="14"/>
  <c r="BC217" i="14"/>
  <c r="BD217" i="14"/>
  <c r="BC218" i="14"/>
  <c r="BC219" i="14"/>
  <c r="BC220" i="14"/>
  <c r="BC221" i="14"/>
  <c r="BD221" i="14"/>
  <c r="BC222" i="14"/>
  <c r="BD222" i="14"/>
  <c r="BC223" i="14"/>
  <c r="BD223" i="14"/>
  <c r="BC224" i="14"/>
  <c r="BD224" i="14"/>
  <c r="BC225" i="14"/>
  <c r="BD225" i="14"/>
  <c r="BC226" i="14"/>
  <c r="BD226" i="14"/>
  <c r="BC227" i="14"/>
  <c r="BD227" i="14"/>
  <c r="BC228" i="14"/>
  <c r="BD228" i="14"/>
  <c r="BC229" i="14"/>
  <c r="BD229" i="14"/>
  <c r="BC230" i="14"/>
  <c r="BD230" i="14"/>
  <c r="BC231" i="14"/>
  <c r="BD231" i="14"/>
  <c r="BC232" i="14"/>
  <c r="BD232" i="14"/>
  <c r="BC233" i="14"/>
  <c r="BD233" i="14"/>
  <c r="BC234" i="14"/>
  <c r="BD234" i="14"/>
  <c r="BC235" i="14"/>
  <c r="BD235" i="14"/>
  <c r="BC236" i="14"/>
  <c r="BD236" i="14"/>
  <c r="BC237" i="14"/>
  <c r="BD237" i="14"/>
  <c r="BC238" i="14"/>
  <c r="BD238" i="14"/>
  <c r="BC239" i="14"/>
  <c r="BD239" i="14"/>
  <c r="BC240" i="14"/>
  <c r="BD240" i="14"/>
  <c r="BC241" i="14"/>
  <c r="BD241" i="14"/>
  <c r="BC242" i="14"/>
  <c r="BD242" i="14"/>
  <c r="BC243" i="14"/>
  <c r="BD243" i="14"/>
  <c r="BC244" i="14"/>
  <c r="BD244" i="14"/>
  <c r="BC245" i="14"/>
  <c r="BD245" i="14"/>
  <c r="BC246" i="14"/>
  <c r="BD246" i="14"/>
  <c r="BC247" i="14"/>
  <c r="BD247" i="14"/>
  <c r="BC248" i="14"/>
  <c r="BD248" i="14"/>
  <c r="BC249" i="14"/>
  <c r="BD249" i="14"/>
  <c r="BC250" i="14"/>
  <c r="BD250" i="14"/>
  <c r="BC251" i="14"/>
  <c r="BD251" i="14"/>
  <c r="BC252" i="14"/>
  <c r="BD252" i="14"/>
  <c r="BC253" i="14"/>
  <c r="BD253" i="14"/>
  <c r="BC254" i="14"/>
  <c r="BD254" i="14"/>
  <c r="BC255" i="14"/>
  <c r="BD255" i="14"/>
  <c r="BC256" i="14"/>
  <c r="BD256" i="14"/>
  <c r="BC257" i="14"/>
  <c r="BD257" i="14"/>
  <c r="BC258" i="14"/>
  <c r="BD258" i="14"/>
  <c r="BC259" i="14"/>
  <c r="BD259" i="14"/>
  <c r="BC260" i="14"/>
  <c r="BD260" i="14"/>
  <c r="BC261" i="14"/>
  <c r="BD261" i="14"/>
  <c r="BC262" i="14"/>
  <c r="BD262" i="14"/>
  <c r="BC263" i="14"/>
  <c r="BD263" i="14"/>
  <c r="BC264" i="14"/>
  <c r="BD264" i="14"/>
  <c r="BC265" i="14"/>
  <c r="BD265" i="14"/>
  <c r="BC266" i="14"/>
  <c r="BD266" i="14"/>
  <c r="BC267" i="14"/>
  <c r="BD267" i="14"/>
  <c r="BC268" i="14"/>
  <c r="BD268" i="14"/>
  <c r="BC269" i="14"/>
  <c r="BD269" i="14"/>
  <c r="BC270" i="14"/>
  <c r="BD270" i="14"/>
  <c r="BC271" i="14"/>
  <c r="BD271" i="14"/>
  <c r="BC272" i="14"/>
  <c r="BD272" i="14"/>
  <c r="BC273" i="14"/>
  <c r="BD273" i="14"/>
  <c r="BC274" i="14"/>
  <c r="BD274" i="14"/>
  <c r="BC275" i="14"/>
  <c r="BD275" i="14"/>
  <c r="BC276" i="14"/>
  <c r="BD276" i="14"/>
  <c r="BC277" i="14"/>
  <c r="BD277" i="14"/>
  <c r="BC278" i="14"/>
  <c r="BD278" i="14"/>
  <c r="BC279" i="14"/>
  <c r="BD279" i="14"/>
  <c r="BC280" i="14"/>
  <c r="BD280" i="14"/>
  <c r="BC281" i="14"/>
  <c r="BD281" i="14"/>
  <c r="BC282" i="14"/>
  <c r="BD282" i="14"/>
  <c r="BC283" i="14"/>
  <c r="BD283" i="14"/>
  <c r="BC284" i="14"/>
  <c r="BD284" i="14"/>
  <c r="BC285" i="14"/>
  <c r="BD285" i="14"/>
  <c r="BC286" i="14"/>
  <c r="BD286" i="14"/>
  <c r="BC287" i="14"/>
  <c r="BD287" i="14"/>
  <c r="BC288" i="14"/>
  <c r="BD288" i="14"/>
  <c r="BC289" i="14"/>
  <c r="BD289" i="14"/>
  <c r="BC290" i="14"/>
  <c r="BD290" i="14"/>
  <c r="BC291" i="14"/>
  <c r="BD291" i="14"/>
  <c r="BC292" i="14"/>
  <c r="BD292" i="14"/>
  <c r="BC293" i="14"/>
  <c r="BD293" i="14"/>
  <c r="BC294" i="14"/>
  <c r="BD294" i="14"/>
  <c r="BC295" i="14"/>
  <c r="BD295" i="14"/>
  <c r="BC296" i="14"/>
  <c r="BD296" i="14"/>
  <c r="BC297" i="14"/>
  <c r="BD297" i="14"/>
  <c r="BC298" i="14"/>
  <c r="BD298" i="14"/>
  <c r="BC299" i="14"/>
  <c r="BD299" i="14"/>
  <c r="BC300" i="14"/>
  <c r="BD300" i="14"/>
  <c r="BC301" i="14"/>
  <c r="BD301" i="14"/>
  <c r="BC302" i="14"/>
  <c r="BD302" i="14"/>
  <c r="BC303" i="14"/>
  <c r="BD303" i="14"/>
  <c r="BC304" i="14"/>
  <c r="BD304" i="14"/>
  <c r="BC305" i="14"/>
  <c r="BD305" i="14"/>
  <c r="BC306" i="14"/>
  <c r="BD306" i="14"/>
  <c r="BC307" i="14"/>
  <c r="BD307" i="14"/>
  <c r="BC308" i="14"/>
  <c r="BD308" i="14"/>
  <c r="BC309" i="14"/>
  <c r="BD309" i="14"/>
  <c r="BC310" i="14"/>
  <c r="BD310" i="14"/>
  <c r="BC311" i="14"/>
  <c r="BD311" i="14"/>
  <c r="BC312" i="14"/>
  <c r="BD312" i="14"/>
  <c r="BC313" i="14"/>
  <c r="BD313" i="14"/>
  <c r="BC314" i="14"/>
  <c r="BD314" i="14"/>
  <c r="BC315" i="14"/>
  <c r="BD315" i="14"/>
  <c r="BC316" i="14"/>
  <c r="BD316" i="14"/>
  <c r="BC317" i="14"/>
  <c r="BD317" i="14"/>
  <c r="BC318" i="14"/>
  <c r="BD318" i="14"/>
  <c r="BC319" i="14"/>
  <c r="BD319" i="14"/>
  <c r="BC320" i="14"/>
  <c r="BD320" i="14"/>
  <c r="BC321" i="14"/>
  <c r="BD321" i="14"/>
  <c r="BC322" i="14"/>
  <c r="BD322" i="14"/>
  <c r="BC323" i="14"/>
  <c r="BD323" i="14"/>
  <c r="BC324" i="14"/>
  <c r="BD324" i="14"/>
  <c r="BC325" i="14"/>
  <c r="BD325" i="14"/>
  <c r="BC326" i="14"/>
  <c r="BD326" i="14"/>
  <c r="BC327" i="14"/>
  <c r="BD327" i="14"/>
  <c r="BC328" i="14"/>
  <c r="BD328" i="14"/>
  <c r="BC329" i="14"/>
  <c r="BD329" i="14"/>
  <c r="BC330" i="14"/>
  <c r="BD330" i="14"/>
  <c r="BC331" i="14"/>
  <c r="BD331" i="14"/>
  <c r="BC332" i="14"/>
  <c r="BD332" i="14"/>
  <c r="BC333" i="14"/>
  <c r="BD333" i="14"/>
  <c r="BC334" i="14"/>
  <c r="BD334" i="14"/>
  <c r="BC335" i="14"/>
  <c r="BD335" i="14"/>
  <c r="BC336" i="14"/>
  <c r="BD336" i="14"/>
  <c r="BC337" i="14"/>
  <c r="BD337" i="14"/>
  <c r="BC338" i="14"/>
  <c r="BD338" i="14"/>
  <c r="BC339" i="14"/>
  <c r="BD339" i="14"/>
  <c r="BC340" i="14"/>
  <c r="BD340" i="14"/>
  <c r="BC341" i="14"/>
  <c r="BD341" i="14"/>
  <c r="BC342" i="14"/>
  <c r="BD342" i="14"/>
  <c r="BC343" i="14"/>
  <c r="BD343" i="14"/>
  <c r="BC344" i="14"/>
  <c r="BD344" i="14"/>
  <c r="BC345" i="14"/>
  <c r="BD345" i="14"/>
  <c r="BC346" i="14"/>
  <c r="BD346" i="14"/>
  <c r="BC347" i="14"/>
  <c r="BD347" i="14"/>
  <c r="BC348" i="14"/>
  <c r="BD348" i="14"/>
  <c r="BC349" i="14"/>
  <c r="BD349" i="14"/>
  <c r="BC350" i="14"/>
  <c r="BD350" i="14"/>
  <c r="BC351" i="14"/>
  <c r="BD351" i="14"/>
  <c r="BC352" i="14"/>
  <c r="BD352" i="14"/>
  <c r="BC353" i="14"/>
  <c r="BD353" i="14"/>
  <c r="BC354" i="14"/>
  <c r="BD354" i="14"/>
  <c r="BC355" i="14"/>
  <c r="BD355" i="14"/>
  <c r="BC356" i="14"/>
  <c r="BD356" i="14"/>
  <c r="BC357" i="14"/>
  <c r="BD357" i="14"/>
  <c r="BC358" i="14"/>
  <c r="BD358" i="14"/>
  <c r="BC359" i="14"/>
  <c r="BD359" i="14"/>
  <c r="BC360" i="14"/>
  <c r="BD360" i="14"/>
  <c r="BC361" i="14"/>
  <c r="BD361" i="14"/>
  <c r="BC362" i="14"/>
  <c r="BD362" i="14"/>
  <c r="BC363" i="14"/>
  <c r="BD363" i="14"/>
  <c r="BC364" i="14"/>
  <c r="BD364" i="14"/>
  <c r="BC365" i="14"/>
  <c r="BD365" i="14"/>
  <c r="BC366" i="14"/>
  <c r="BD366" i="14"/>
  <c r="BC367" i="14"/>
  <c r="BD367" i="14"/>
  <c r="BC368" i="14"/>
  <c r="BD368" i="14"/>
  <c r="BC369" i="14"/>
  <c r="BD369" i="14"/>
  <c r="BC370" i="14"/>
  <c r="BD370" i="14"/>
  <c r="BC371" i="14"/>
  <c r="BD371" i="14"/>
  <c r="BC372" i="14"/>
  <c r="BD372" i="14"/>
  <c r="BC373" i="14"/>
  <c r="BD373" i="14"/>
  <c r="BC374" i="14"/>
  <c r="BD374" i="14"/>
  <c r="BC375" i="14"/>
  <c r="BD375" i="14"/>
  <c r="BC376" i="14"/>
  <c r="BD376" i="14"/>
  <c r="BD377" i="14"/>
  <c r="BD378" i="14"/>
  <c r="BD379" i="14"/>
  <c r="BD380" i="14"/>
  <c r="BC381" i="14"/>
  <c r="BD381" i="14"/>
  <c r="BE962" i="14"/>
  <c r="BF962" i="14"/>
  <c r="BG962" i="14"/>
  <c r="BH962" i="14"/>
  <c r="BI962" i="14"/>
  <c r="BJ962" i="14"/>
  <c r="BK962" i="14"/>
  <c r="BL962" i="14"/>
  <c r="BM962" i="14"/>
  <c r="BN962" i="14"/>
  <c r="BO962" i="14"/>
  <c r="BP962" i="14"/>
  <c r="BQ962" i="14"/>
  <c r="BR962" i="14"/>
  <c r="BS962" i="14"/>
  <c r="BT962" i="14"/>
  <c r="BU962" i="14"/>
  <c r="BV962" i="14"/>
  <c r="BW962" i="14"/>
  <c r="BX962" i="14"/>
  <c r="BY962" i="14"/>
  <c r="BZ962" i="14"/>
  <c r="CA962" i="14"/>
  <c r="CB962" i="14"/>
  <c r="CC962" i="14"/>
  <c r="CD962" i="14"/>
  <c r="CE962" i="14"/>
  <c r="CF962" i="14"/>
  <c r="CG962" i="14"/>
  <c r="CH962" i="14"/>
  <c r="CI962" i="14"/>
  <c r="CJ962" i="14"/>
  <c r="CK962" i="14"/>
  <c r="CL962" i="14"/>
  <c r="CM962" i="14"/>
  <c r="CN962" i="14"/>
  <c r="CO962" i="14"/>
  <c r="CP962" i="14"/>
  <c r="CQ962" i="14"/>
  <c r="CR962" i="14"/>
  <c r="BE963" i="14"/>
  <c r="BF963" i="14"/>
  <c r="BG963" i="14"/>
  <c r="BH963" i="14"/>
  <c r="BI963" i="14"/>
  <c r="BJ963" i="14"/>
  <c r="BK963" i="14"/>
  <c r="BL963" i="14"/>
  <c r="BM963" i="14"/>
  <c r="BN963" i="14"/>
  <c r="BO963" i="14"/>
  <c r="BP963" i="14"/>
  <c r="BQ963" i="14"/>
  <c r="BR963" i="14"/>
  <c r="BS963" i="14"/>
  <c r="BT963" i="14"/>
  <c r="BU963" i="14"/>
  <c r="BV963" i="14"/>
  <c r="BW963" i="14"/>
  <c r="BX963" i="14"/>
  <c r="BY963" i="14"/>
  <c r="BZ963" i="14"/>
  <c r="CA963" i="14"/>
  <c r="CB963" i="14"/>
  <c r="CC963" i="14"/>
  <c r="CD963" i="14"/>
  <c r="CE963" i="14"/>
  <c r="CF963" i="14"/>
  <c r="CG963" i="14"/>
  <c r="CH963" i="14"/>
  <c r="CI963" i="14"/>
  <c r="CJ963" i="14"/>
  <c r="CK963" i="14"/>
  <c r="CL963" i="14"/>
  <c r="CM963" i="14"/>
  <c r="CN963" i="14"/>
  <c r="CO963" i="14"/>
  <c r="CP963" i="14"/>
  <c r="CQ963" i="14"/>
  <c r="CR963" i="14"/>
  <c r="BE964" i="14"/>
  <c r="BF964" i="14"/>
  <c r="BG964" i="14"/>
  <c r="BH964" i="14"/>
  <c r="BI964" i="14"/>
  <c r="BJ964" i="14"/>
  <c r="BK964" i="14"/>
  <c r="BL964" i="14"/>
  <c r="BM964" i="14"/>
  <c r="BN964" i="14"/>
  <c r="BO964" i="14"/>
  <c r="BP964" i="14"/>
  <c r="BQ964" i="14"/>
  <c r="BR964" i="14"/>
  <c r="BS964" i="14"/>
  <c r="BT964" i="14"/>
  <c r="BU964" i="14"/>
  <c r="BV964" i="14"/>
  <c r="BW964" i="14"/>
  <c r="BX964" i="14"/>
  <c r="BY964" i="14"/>
  <c r="BZ964" i="14"/>
  <c r="CA964" i="14"/>
  <c r="CB964" i="14"/>
  <c r="CC964" i="14"/>
  <c r="CD964" i="14"/>
  <c r="CE964" i="14"/>
  <c r="CF964" i="14"/>
  <c r="CG964" i="14"/>
  <c r="CH964" i="14"/>
  <c r="CI964" i="14"/>
  <c r="CJ964" i="14"/>
  <c r="CK964" i="14"/>
  <c r="CL964" i="14"/>
  <c r="CM964" i="14"/>
  <c r="CN964" i="14"/>
  <c r="CO964" i="14"/>
  <c r="CP964" i="14"/>
  <c r="CQ964" i="14"/>
  <c r="CR964" i="14"/>
  <c r="BE965" i="14"/>
  <c r="BF965" i="14"/>
  <c r="BG965" i="14"/>
  <c r="BH965" i="14"/>
  <c r="BI965" i="14"/>
  <c r="BJ965" i="14"/>
  <c r="BK965" i="14"/>
  <c r="BL965" i="14"/>
  <c r="BM965" i="14"/>
  <c r="BN965" i="14"/>
  <c r="BO965" i="14"/>
  <c r="BP965" i="14"/>
  <c r="BQ965" i="14"/>
  <c r="BR965" i="14"/>
  <c r="BS965" i="14"/>
  <c r="BT965" i="14"/>
  <c r="BU965" i="14"/>
  <c r="BV965" i="14"/>
  <c r="BW965" i="14"/>
  <c r="BX965" i="14"/>
  <c r="BY965" i="14"/>
  <c r="BZ965" i="14"/>
  <c r="CA965" i="14"/>
  <c r="CB965" i="14"/>
  <c r="CC965" i="14"/>
  <c r="CD965" i="14"/>
  <c r="CE965" i="14"/>
  <c r="CF965" i="14"/>
  <c r="CG965" i="14"/>
  <c r="CH965" i="14"/>
  <c r="CI965" i="14"/>
  <c r="CJ965" i="14"/>
  <c r="CK965" i="14"/>
  <c r="CL965" i="14"/>
  <c r="CM965" i="14"/>
  <c r="CN965" i="14"/>
  <c r="CO965" i="14"/>
  <c r="CP965" i="14"/>
  <c r="CQ965" i="14"/>
  <c r="CR965" i="14"/>
  <c r="BE966" i="14"/>
  <c r="BF966" i="14"/>
  <c r="BG966" i="14"/>
  <c r="BH966" i="14"/>
  <c r="BI966" i="14"/>
  <c r="BJ966" i="14"/>
  <c r="BK966" i="14"/>
  <c r="BL966" i="14"/>
  <c r="BM966" i="14"/>
  <c r="BN966" i="14"/>
  <c r="BO966" i="14"/>
  <c r="BP966" i="14"/>
  <c r="BQ966" i="14"/>
  <c r="BR966" i="14"/>
  <c r="BS966" i="14"/>
  <c r="BT966" i="14"/>
  <c r="BU966" i="14"/>
  <c r="BV966" i="14"/>
  <c r="BW966" i="14"/>
  <c r="BX966" i="14"/>
  <c r="BY966" i="14"/>
  <c r="BZ966" i="14"/>
  <c r="CA966" i="14"/>
  <c r="CB966" i="14"/>
  <c r="CC966" i="14"/>
  <c r="CD966" i="14"/>
  <c r="CE966" i="14"/>
  <c r="CF966" i="14"/>
  <c r="CG966" i="14"/>
  <c r="CH966" i="14"/>
  <c r="CI966" i="14"/>
  <c r="CJ966" i="14"/>
  <c r="CK966" i="14"/>
  <c r="CL966" i="14"/>
  <c r="CM966" i="14"/>
  <c r="CN966" i="14"/>
  <c r="CO966" i="14"/>
  <c r="CP966" i="14"/>
  <c r="CQ966" i="14"/>
  <c r="CR966" i="14"/>
  <c r="BE967" i="14"/>
  <c r="BF967" i="14"/>
  <c r="BG967" i="14"/>
  <c r="BH967" i="14"/>
  <c r="BI967" i="14"/>
  <c r="BJ967" i="14"/>
  <c r="BK967" i="14"/>
  <c r="BL967" i="14"/>
  <c r="BM967" i="14"/>
  <c r="BN967" i="14"/>
  <c r="BO967" i="14"/>
  <c r="BP967" i="14"/>
  <c r="BQ967" i="14"/>
  <c r="BR967" i="14"/>
  <c r="BS967" i="14"/>
  <c r="BT967" i="14"/>
  <c r="BU967" i="14"/>
  <c r="BV967" i="14"/>
  <c r="BW967" i="14"/>
  <c r="BX967" i="14"/>
  <c r="BY967" i="14"/>
  <c r="BZ967" i="14"/>
  <c r="CA967" i="14"/>
  <c r="CB967" i="14"/>
  <c r="CC967" i="14"/>
  <c r="CD967" i="14"/>
  <c r="CE967" i="14"/>
  <c r="CF967" i="14"/>
  <c r="CG967" i="14"/>
  <c r="CH967" i="14"/>
  <c r="CI967" i="14"/>
  <c r="CJ967" i="14"/>
  <c r="CK967" i="14"/>
  <c r="CL967" i="14"/>
  <c r="CM967" i="14"/>
  <c r="CN967" i="14"/>
  <c r="CO967" i="14"/>
  <c r="CP967" i="14"/>
  <c r="CQ967" i="14"/>
  <c r="CR967" i="14"/>
  <c r="BE968" i="14"/>
  <c r="BF968" i="14"/>
  <c r="BG968" i="14"/>
  <c r="BH968" i="14"/>
  <c r="BI968" i="14"/>
  <c r="BJ968" i="14"/>
  <c r="BK968" i="14"/>
  <c r="BL968" i="14"/>
  <c r="BM968" i="14"/>
  <c r="BN968" i="14"/>
  <c r="BO968" i="14"/>
  <c r="BP968" i="14"/>
  <c r="BQ968" i="14"/>
  <c r="BR968" i="14"/>
  <c r="BS968" i="14"/>
  <c r="BT968" i="14"/>
  <c r="BU968" i="14"/>
  <c r="BV968" i="14"/>
  <c r="BW968" i="14"/>
  <c r="BX968" i="14"/>
  <c r="BY968" i="14"/>
  <c r="BZ968" i="14"/>
  <c r="CA968" i="14"/>
  <c r="CB968" i="14"/>
  <c r="CC968" i="14"/>
  <c r="CD968" i="14"/>
  <c r="CE968" i="14"/>
  <c r="CF968" i="14"/>
  <c r="CG968" i="14"/>
  <c r="CH968" i="14"/>
  <c r="CI968" i="14"/>
  <c r="CJ968" i="14"/>
  <c r="CK968" i="14"/>
  <c r="CL968" i="14"/>
  <c r="CM968" i="14"/>
  <c r="CN968" i="14"/>
  <c r="CO968" i="14"/>
  <c r="CP968" i="14"/>
  <c r="CQ968" i="14"/>
  <c r="CR968" i="14"/>
  <c r="BE969" i="14"/>
  <c r="BF969" i="14"/>
  <c r="BG969" i="14"/>
  <c r="BH969" i="14"/>
  <c r="BI969" i="14"/>
  <c r="BJ969" i="14"/>
  <c r="BK969" i="14"/>
  <c r="BL969" i="14"/>
  <c r="BM969" i="14"/>
  <c r="BN969" i="14"/>
  <c r="BO969" i="14"/>
  <c r="BP969" i="14"/>
  <c r="BQ969" i="14"/>
  <c r="BR969" i="14"/>
  <c r="BS969" i="14"/>
  <c r="BT969" i="14"/>
  <c r="BU969" i="14"/>
  <c r="BV969" i="14"/>
  <c r="BW969" i="14"/>
  <c r="BX969" i="14"/>
  <c r="BY969" i="14"/>
  <c r="BZ969" i="14"/>
  <c r="CA969" i="14"/>
  <c r="CB969" i="14"/>
  <c r="CC969" i="14"/>
  <c r="CD969" i="14"/>
  <c r="CE969" i="14"/>
  <c r="CF969" i="14"/>
  <c r="CG969" i="14"/>
  <c r="CH969" i="14"/>
  <c r="CI969" i="14"/>
  <c r="CJ969" i="14"/>
  <c r="CK969" i="14"/>
  <c r="CL969" i="14"/>
  <c r="CM969" i="14"/>
  <c r="CN969" i="14"/>
  <c r="CO969" i="14"/>
  <c r="CP969" i="14"/>
  <c r="CQ969" i="14"/>
  <c r="CR969" i="14"/>
  <c r="BE970" i="14"/>
  <c r="BF970" i="14"/>
  <c r="BG970" i="14"/>
  <c r="BH970" i="14"/>
  <c r="BI970" i="14"/>
  <c r="BJ970" i="14"/>
  <c r="BK970" i="14"/>
  <c r="BL970" i="14"/>
  <c r="BM970" i="14"/>
  <c r="BN970" i="14"/>
  <c r="BO970" i="14"/>
  <c r="BP970" i="14"/>
  <c r="BQ970" i="14"/>
  <c r="BR970" i="14"/>
  <c r="BS970" i="14"/>
  <c r="BT970" i="14"/>
  <c r="BU970" i="14"/>
  <c r="BV970" i="14"/>
  <c r="BW970" i="14"/>
  <c r="BX970" i="14"/>
  <c r="BY970" i="14"/>
  <c r="BZ970" i="14"/>
  <c r="CA970" i="14"/>
  <c r="CB970" i="14"/>
  <c r="CC970" i="14"/>
  <c r="CD970" i="14"/>
  <c r="CE970" i="14"/>
  <c r="CF970" i="14"/>
  <c r="CG970" i="14"/>
  <c r="CH970" i="14"/>
  <c r="CI970" i="14"/>
  <c r="CJ970" i="14"/>
  <c r="CK970" i="14"/>
  <c r="CL970" i="14"/>
  <c r="CM970" i="14"/>
  <c r="CN970" i="14"/>
  <c r="CO970" i="14"/>
  <c r="CP970" i="14"/>
  <c r="CQ970" i="14"/>
  <c r="CR970" i="14"/>
  <c r="BE971" i="14"/>
  <c r="BF971" i="14"/>
  <c r="BG971" i="14"/>
  <c r="BH971" i="14"/>
  <c r="BI971" i="14"/>
  <c r="BJ971" i="14"/>
  <c r="BK971" i="14"/>
  <c r="BL971" i="14"/>
  <c r="BM971" i="14"/>
  <c r="BN971" i="14"/>
  <c r="BO971" i="14"/>
  <c r="BP971" i="14"/>
  <c r="BQ971" i="14"/>
  <c r="BR971" i="14"/>
  <c r="BS971" i="14"/>
  <c r="BT971" i="14"/>
  <c r="BU971" i="14"/>
  <c r="BV971" i="14"/>
  <c r="BW971" i="14"/>
  <c r="BX971" i="14"/>
  <c r="BY971" i="14"/>
  <c r="BZ971" i="14"/>
  <c r="CA971" i="14"/>
  <c r="CB971" i="14"/>
  <c r="CC971" i="14"/>
  <c r="CD971" i="14"/>
  <c r="CE971" i="14"/>
  <c r="CF971" i="14"/>
  <c r="CG971" i="14"/>
  <c r="CH971" i="14"/>
  <c r="CI971" i="14"/>
  <c r="CJ971" i="14"/>
  <c r="CK971" i="14"/>
  <c r="CL971" i="14"/>
  <c r="CM971" i="14"/>
  <c r="CN971" i="14"/>
  <c r="CO971" i="14"/>
  <c r="CP971" i="14"/>
  <c r="CQ971" i="14"/>
  <c r="CR971" i="14"/>
  <c r="BE972" i="14"/>
  <c r="BF972" i="14"/>
  <c r="BG972" i="14"/>
  <c r="BH972" i="14"/>
  <c r="BI972" i="14"/>
  <c r="BJ972" i="14"/>
  <c r="BK972" i="14"/>
  <c r="BL972" i="14"/>
  <c r="BM972" i="14"/>
  <c r="BN972" i="14"/>
  <c r="BO972" i="14"/>
  <c r="BP972" i="14"/>
  <c r="BQ972" i="14"/>
  <c r="BR972" i="14"/>
  <c r="BS972" i="14"/>
  <c r="BT972" i="14"/>
  <c r="BU972" i="14"/>
  <c r="BV972" i="14"/>
  <c r="BW972" i="14"/>
  <c r="BX972" i="14"/>
  <c r="BY972" i="14"/>
  <c r="BZ972" i="14"/>
  <c r="CA972" i="14"/>
  <c r="CB972" i="14"/>
  <c r="CC972" i="14"/>
  <c r="CD972" i="14"/>
  <c r="CE972" i="14"/>
  <c r="CF972" i="14"/>
  <c r="CG972" i="14"/>
  <c r="CH972" i="14"/>
  <c r="CI972" i="14"/>
  <c r="CJ972" i="14"/>
  <c r="CK972" i="14"/>
  <c r="CL972" i="14"/>
  <c r="CM972" i="14"/>
  <c r="CN972" i="14"/>
  <c r="CO972" i="14"/>
  <c r="CP972" i="14"/>
  <c r="CQ972" i="14"/>
  <c r="CR972" i="14"/>
  <c r="BE973" i="14"/>
  <c r="BF973" i="14"/>
  <c r="BG973" i="14"/>
  <c r="BH973" i="14"/>
  <c r="BI973" i="14"/>
  <c r="BJ973" i="14"/>
  <c r="BK973" i="14"/>
  <c r="BL973" i="14"/>
  <c r="BM973" i="14"/>
  <c r="BN973" i="14"/>
  <c r="BO973" i="14"/>
  <c r="BP973" i="14"/>
  <c r="BQ973" i="14"/>
  <c r="BR973" i="14"/>
  <c r="BS973" i="14"/>
  <c r="BT973" i="14"/>
  <c r="BU973" i="14"/>
  <c r="BV973" i="14"/>
  <c r="BW973" i="14"/>
  <c r="BX973" i="14"/>
  <c r="BY973" i="14"/>
  <c r="BZ973" i="14"/>
  <c r="CA973" i="14"/>
  <c r="CB973" i="14"/>
  <c r="CC973" i="14"/>
  <c r="CD973" i="14"/>
  <c r="CE973" i="14"/>
  <c r="CF973" i="14"/>
  <c r="CG973" i="14"/>
  <c r="CH973" i="14"/>
  <c r="CI973" i="14"/>
  <c r="CJ973" i="14"/>
  <c r="CK973" i="14"/>
  <c r="CL973" i="14"/>
  <c r="CM973" i="14"/>
  <c r="CN973" i="14"/>
  <c r="CO973" i="14"/>
  <c r="CP973" i="14"/>
  <c r="CQ973" i="14"/>
  <c r="CR973" i="14"/>
  <c r="BE974" i="14"/>
  <c r="BF974" i="14"/>
  <c r="BG974" i="14"/>
  <c r="BH974" i="14"/>
  <c r="BI974" i="14"/>
  <c r="BJ974" i="14"/>
  <c r="BK974" i="14"/>
  <c r="BL974" i="14"/>
  <c r="BM974" i="14"/>
  <c r="BN974" i="14"/>
  <c r="BO974" i="14"/>
  <c r="BP974" i="14"/>
  <c r="BQ974" i="14"/>
  <c r="BR974" i="14"/>
  <c r="BS974" i="14"/>
  <c r="BT974" i="14"/>
  <c r="BU974" i="14"/>
  <c r="BV974" i="14"/>
  <c r="BW974" i="14"/>
  <c r="BX974" i="14"/>
  <c r="BY974" i="14"/>
  <c r="BZ974" i="14"/>
  <c r="CA974" i="14"/>
  <c r="CB974" i="14"/>
  <c r="CC974" i="14"/>
  <c r="CD974" i="14"/>
  <c r="CE974" i="14"/>
  <c r="CF974" i="14"/>
  <c r="CG974" i="14"/>
  <c r="CH974" i="14"/>
  <c r="CI974" i="14"/>
  <c r="CJ974" i="14"/>
  <c r="CK974" i="14"/>
  <c r="CL974" i="14"/>
  <c r="CM974" i="14"/>
  <c r="CN974" i="14"/>
  <c r="CO974" i="14"/>
  <c r="CP974" i="14"/>
  <c r="CQ974" i="14"/>
  <c r="CR974" i="14"/>
  <c r="BE975" i="14"/>
  <c r="BF975" i="14"/>
  <c r="BG975" i="14"/>
  <c r="BH975" i="14"/>
  <c r="BI975" i="14"/>
  <c r="BJ975" i="14"/>
  <c r="BK975" i="14"/>
  <c r="BL975" i="14"/>
  <c r="BM975" i="14"/>
  <c r="BN975" i="14"/>
  <c r="BO975" i="14"/>
  <c r="BP975" i="14"/>
  <c r="BQ975" i="14"/>
  <c r="BR975" i="14"/>
  <c r="BS975" i="14"/>
  <c r="BT975" i="14"/>
  <c r="BU975" i="14"/>
  <c r="BV975" i="14"/>
  <c r="BW975" i="14"/>
  <c r="BX975" i="14"/>
  <c r="BY975" i="14"/>
  <c r="BZ975" i="14"/>
  <c r="CA975" i="14"/>
  <c r="CB975" i="14"/>
  <c r="CC975" i="14"/>
  <c r="CD975" i="14"/>
  <c r="CE975" i="14"/>
  <c r="CF975" i="14"/>
  <c r="CG975" i="14"/>
  <c r="CH975" i="14"/>
  <c r="CI975" i="14"/>
  <c r="CJ975" i="14"/>
  <c r="CK975" i="14"/>
  <c r="CL975" i="14"/>
  <c r="CM975" i="14"/>
  <c r="CN975" i="14"/>
  <c r="CO975" i="14"/>
  <c r="CP975" i="14"/>
  <c r="CQ975" i="14"/>
  <c r="CR975" i="14"/>
  <c r="BE976" i="14"/>
  <c r="BF976" i="14"/>
  <c r="BG976" i="14"/>
  <c r="BH976" i="14"/>
  <c r="BI976" i="14"/>
  <c r="BJ976" i="14"/>
  <c r="BK976" i="14"/>
  <c r="BL976" i="14"/>
  <c r="BM976" i="14"/>
  <c r="BN976" i="14"/>
  <c r="BO976" i="14"/>
  <c r="BP976" i="14"/>
  <c r="BQ976" i="14"/>
  <c r="BR976" i="14"/>
  <c r="BS976" i="14"/>
  <c r="BT976" i="14"/>
  <c r="BU976" i="14"/>
  <c r="BV976" i="14"/>
  <c r="BW976" i="14"/>
  <c r="BX976" i="14"/>
  <c r="BY976" i="14"/>
  <c r="BZ976" i="14"/>
  <c r="CA976" i="14"/>
  <c r="CB976" i="14"/>
  <c r="CC976" i="14"/>
  <c r="CD976" i="14"/>
  <c r="CE976" i="14"/>
  <c r="CF976" i="14"/>
  <c r="CG976" i="14"/>
  <c r="CH976" i="14"/>
  <c r="CI976" i="14"/>
  <c r="CJ976" i="14"/>
  <c r="CK976" i="14"/>
  <c r="CL976" i="14"/>
  <c r="CM976" i="14"/>
  <c r="CN976" i="14"/>
  <c r="CO976" i="14"/>
  <c r="CP976" i="14"/>
  <c r="CQ976" i="14"/>
  <c r="CR976" i="14"/>
  <c r="BE977" i="14"/>
  <c r="BF977" i="14"/>
  <c r="BG977" i="14"/>
  <c r="BH977" i="14"/>
  <c r="BI977" i="14"/>
  <c r="BJ977" i="14"/>
  <c r="BK977" i="14"/>
  <c r="BL977" i="14"/>
  <c r="BM977" i="14"/>
  <c r="BN977" i="14"/>
  <c r="BO977" i="14"/>
  <c r="BP977" i="14"/>
  <c r="BQ977" i="14"/>
  <c r="BR977" i="14"/>
  <c r="BS977" i="14"/>
  <c r="BT977" i="14"/>
  <c r="BU977" i="14"/>
  <c r="BV977" i="14"/>
  <c r="BW977" i="14"/>
  <c r="BX977" i="14"/>
  <c r="BY977" i="14"/>
  <c r="BZ977" i="14"/>
  <c r="CA977" i="14"/>
  <c r="CB977" i="14"/>
  <c r="CC977" i="14"/>
  <c r="CD977" i="14"/>
  <c r="CE977" i="14"/>
  <c r="CF977" i="14"/>
  <c r="CG977" i="14"/>
  <c r="CH977" i="14"/>
  <c r="CI977" i="14"/>
  <c r="CJ977" i="14"/>
  <c r="CK977" i="14"/>
  <c r="CL977" i="14"/>
  <c r="CM977" i="14"/>
  <c r="CN977" i="14"/>
  <c r="CO977" i="14"/>
  <c r="CP977" i="14"/>
  <c r="CQ977" i="14"/>
  <c r="CR977" i="14"/>
  <c r="BE978" i="14"/>
  <c r="BF978" i="14"/>
  <c r="BG978" i="14"/>
  <c r="BH978" i="14"/>
  <c r="BI978" i="14"/>
  <c r="BJ978" i="14"/>
  <c r="BK978" i="14"/>
  <c r="BL978" i="14"/>
  <c r="BM978" i="14"/>
  <c r="BN978" i="14"/>
  <c r="BO978" i="14"/>
  <c r="BP978" i="14"/>
  <c r="BQ978" i="14"/>
  <c r="BR978" i="14"/>
  <c r="BS978" i="14"/>
  <c r="BT978" i="14"/>
  <c r="BU978" i="14"/>
  <c r="BV978" i="14"/>
  <c r="BW978" i="14"/>
  <c r="BX978" i="14"/>
  <c r="BY978" i="14"/>
  <c r="BZ978" i="14"/>
  <c r="CA978" i="14"/>
  <c r="CB978" i="14"/>
  <c r="CC978" i="14"/>
  <c r="CD978" i="14"/>
  <c r="CE978" i="14"/>
  <c r="CF978" i="14"/>
  <c r="CG978" i="14"/>
  <c r="CH978" i="14"/>
  <c r="CI978" i="14"/>
  <c r="CJ978" i="14"/>
  <c r="CK978" i="14"/>
  <c r="CL978" i="14"/>
  <c r="CM978" i="14"/>
  <c r="CN978" i="14"/>
  <c r="CO978" i="14"/>
  <c r="CP978" i="14"/>
  <c r="CQ978" i="14"/>
  <c r="CR978" i="14"/>
  <c r="BE979" i="14"/>
  <c r="BF979" i="14"/>
  <c r="BG979" i="14"/>
  <c r="BH979" i="14"/>
  <c r="BI979" i="14"/>
  <c r="BJ979" i="14"/>
  <c r="BK979" i="14"/>
  <c r="BL979" i="14"/>
  <c r="BM979" i="14"/>
  <c r="BN979" i="14"/>
  <c r="BO979" i="14"/>
  <c r="BP979" i="14"/>
  <c r="BQ979" i="14"/>
  <c r="BR979" i="14"/>
  <c r="BS979" i="14"/>
  <c r="BT979" i="14"/>
  <c r="BU979" i="14"/>
  <c r="BV979" i="14"/>
  <c r="BW979" i="14"/>
  <c r="BX979" i="14"/>
  <c r="BY979" i="14"/>
  <c r="BZ979" i="14"/>
  <c r="CA979" i="14"/>
  <c r="CB979" i="14"/>
  <c r="CC979" i="14"/>
  <c r="CD979" i="14"/>
  <c r="CE979" i="14"/>
  <c r="CF979" i="14"/>
  <c r="CG979" i="14"/>
  <c r="CH979" i="14"/>
  <c r="CI979" i="14"/>
  <c r="CJ979" i="14"/>
  <c r="CK979" i="14"/>
  <c r="CL979" i="14"/>
  <c r="CM979" i="14"/>
  <c r="CN979" i="14"/>
  <c r="CO979" i="14"/>
  <c r="CP979" i="14"/>
  <c r="CQ979" i="14"/>
  <c r="CR979" i="14"/>
  <c r="BE980" i="14"/>
  <c r="BF980" i="14"/>
  <c r="BG980" i="14"/>
  <c r="BH980" i="14"/>
  <c r="BI980" i="14"/>
  <c r="BJ980" i="14"/>
  <c r="BK980" i="14"/>
  <c r="BL980" i="14"/>
  <c r="BM980" i="14"/>
  <c r="BN980" i="14"/>
  <c r="BO980" i="14"/>
  <c r="BP980" i="14"/>
  <c r="BQ980" i="14"/>
  <c r="BR980" i="14"/>
  <c r="BS980" i="14"/>
  <c r="BT980" i="14"/>
  <c r="BU980" i="14"/>
  <c r="BV980" i="14"/>
  <c r="BW980" i="14"/>
  <c r="BX980" i="14"/>
  <c r="BY980" i="14"/>
  <c r="BZ980" i="14"/>
  <c r="CA980" i="14"/>
  <c r="CB980" i="14"/>
  <c r="CC980" i="14"/>
  <c r="CD980" i="14"/>
  <c r="CE980" i="14"/>
  <c r="CF980" i="14"/>
  <c r="CG980" i="14"/>
  <c r="CH980" i="14"/>
  <c r="CI980" i="14"/>
  <c r="CJ980" i="14"/>
  <c r="CK980" i="14"/>
  <c r="CL980" i="14"/>
  <c r="CM980" i="14"/>
  <c r="CN980" i="14"/>
  <c r="CO980" i="14"/>
  <c r="CP980" i="14"/>
  <c r="CQ980" i="14"/>
  <c r="CR980" i="14"/>
  <c r="BE981" i="14"/>
  <c r="BF981" i="14"/>
  <c r="BG981" i="14"/>
  <c r="BH981" i="14"/>
  <c r="BI981" i="14"/>
  <c r="BJ981" i="14"/>
  <c r="BK981" i="14"/>
  <c r="BL981" i="14"/>
  <c r="BM981" i="14"/>
  <c r="BN981" i="14"/>
  <c r="BO981" i="14"/>
  <c r="BP981" i="14"/>
  <c r="BQ981" i="14"/>
  <c r="BR981" i="14"/>
  <c r="BS981" i="14"/>
  <c r="BT981" i="14"/>
  <c r="BU981" i="14"/>
  <c r="BV981" i="14"/>
  <c r="BW981" i="14"/>
  <c r="BX981" i="14"/>
  <c r="BY981" i="14"/>
  <c r="BZ981" i="14"/>
  <c r="CA981" i="14"/>
  <c r="CB981" i="14"/>
  <c r="CC981" i="14"/>
  <c r="CD981" i="14"/>
  <c r="CE981" i="14"/>
  <c r="CF981" i="14"/>
  <c r="CG981" i="14"/>
  <c r="CH981" i="14"/>
  <c r="CI981" i="14"/>
  <c r="CJ981" i="14"/>
  <c r="CK981" i="14"/>
  <c r="CL981" i="14"/>
  <c r="CM981" i="14"/>
  <c r="CN981" i="14"/>
  <c r="CO981" i="14"/>
  <c r="CP981" i="14"/>
  <c r="CQ981" i="14"/>
  <c r="CR981" i="14"/>
  <c r="BE982" i="14"/>
  <c r="BF982" i="14"/>
  <c r="BG982" i="14"/>
  <c r="BH982" i="14"/>
  <c r="BI982" i="14"/>
  <c r="BJ982" i="14"/>
  <c r="BK982" i="14"/>
  <c r="BL982" i="14"/>
  <c r="BM982" i="14"/>
  <c r="BN982" i="14"/>
  <c r="BO982" i="14"/>
  <c r="BP982" i="14"/>
  <c r="BQ982" i="14"/>
  <c r="BR982" i="14"/>
  <c r="BS982" i="14"/>
  <c r="BT982" i="14"/>
  <c r="BU982" i="14"/>
  <c r="BV982" i="14"/>
  <c r="BW982" i="14"/>
  <c r="BX982" i="14"/>
  <c r="BY982" i="14"/>
  <c r="BZ982" i="14"/>
  <c r="CA982" i="14"/>
  <c r="CB982" i="14"/>
  <c r="CC982" i="14"/>
  <c r="CD982" i="14"/>
  <c r="CE982" i="14"/>
  <c r="CF982" i="14"/>
  <c r="CG982" i="14"/>
  <c r="CH982" i="14"/>
  <c r="CI982" i="14"/>
  <c r="CJ982" i="14"/>
  <c r="CK982" i="14"/>
  <c r="CL982" i="14"/>
  <c r="CM982" i="14"/>
  <c r="CN982" i="14"/>
  <c r="CO982" i="14"/>
  <c r="CP982" i="14"/>
  <c r="CQ982" i="14"/>
  <c r="CR982" i="14"/>
  <c r="BE983" i="14"/>
  <c r="BF983" i="14"/>
  <c r="BG983" i="14"/>
  <c r="BH983" i="14"/>
  <c r="BI983" i="14"/>
  <c r="BJ983" i="14"/>
  <c r="BK983" i="14"/>
  <c r="BL983" i="14"/>
  <c r="BM983" i="14"/>
  <c r="BN983" i="14"/>
  <c r="BO983" i="14"/>
  <c r="BP983" i="14"/>
  <c r="BQ983" i="14"/>
  <c r="BR983" i="14"/>
  <c r="BS983" i="14"/>
  <c r="BT983" i="14"/>
  <c r="BU983" i="14"/>
  <c r="BV983" i="14"/>
  <c r="BW983" i="14"/>
  <c r="BX983" i="14"/>
  <c r="BY983" i="14"/>
  <c r="BZ983" i="14"/>
  <c r="CA983" i="14"/>
  <c r="CB983" i="14"/>
  <c r="CC983" i="14"/>
  <c r="CD983" i="14"/>
  <c r="CE983" i="14"/>
  <c r="CF983" i="14"/>
  <c r="CG983" i="14"/>
  <c r="CH983" i="14"/>
  <c r="CI983" i="14"/>
  <c r="CJ983" i="14"/>
  <c r="CK983" i="14"/>
  <c r="CL983" i="14"/>
  <c r="CM983" i="14"/>
  <c r="CN983" i="14"/>
  <c r="CO983" i="14"/>
  <c r="CP983" i="14"/>
  <c r="CQ983" i="14"/>
  <c r="CR983" i="14"/>
  <c r="BE984" i="14"/>
  <c r="BF984" i="14"/>
  <c r="BG984" i="14"/>
  <c r="BH984" i="14"/>
  <c r="BI984" i="14"/>
  <c r="BJ984" i="14"/>
  <c r="BK984" i="14"/>
  <c r="BL984" i="14"/>
  <c r="BM984" i="14"/>
  <c r="BN984" i="14"/>
  <c r="BO984" i="14"/>
  <c r="BP984" i="14"/>
  <c r="BQ984" i="14"/>
  <c r="BR984" i="14"/>
  <c r="BS984" i="14"/>
  <c r="BT984" i="14"/>
  <c r="BU984" i="14"/>
  <c r="BV984" i="14"/>
  <c r="BW984" i="14"/>
  <c r="BX984" i="14"/>
  <c r="BY984" i="14"/>
  <c r="BZ984" i="14"/>
  <c r="CA984" i="14"/>
  <c r="CB984" i="14"/>
  <c r="CC984" i="14"/>
  <c r="CD984" i="14"/>
  <c r="CE984" i="14"/>
  <c r="CF984" i="14"/>
  <c r="CG984" i="14"/>
  <c r="CH984" i="14"/>
  <c r="CI984" i="14"/>
  <c r="CJ984" i="14"/>
  <c r="CK984" i="14"/>
  <c r="CL984" i="14"/>
  <c r="CM984" i="14"/>
  <c r="CN984" i="14"/>
  <c r="CO984" i="14"/>
  <c r="CP984" i="14"/>
  <c r="CQ984" i="14"/>
  <c r="CR984" i="14"/>
  <c r="BE985" i="14"/>
  <c r="BF985" i="14"/>
  <c r="BG985" i="14"/>
  <c r="BH985" i="14"/>
  <c r="BI985" i="14"/>
  <c r="BJ985" i="14"/>
  <c r="BK985" i="14"/>
  <c r="BL985" i="14"/>
  <c r="BM985" i="14"/>
  <c r="BN985" i="14"/>
  <c r="BO985" i="14"/>
  <c r="BP985" i="14"/>
  <c r="BQ985" i="14"/>
  <c r="BR985" i="14"/>
  <c r="BS985" i="14"/>
  <c r="BT985" i="14"/>
  <c r="BU985" i="14"/>
  <c r="BV985" i="14"/>
  <c r="BW985" i="14"/>
  <c r="BX985" i="14"/>
  <c r="BY985" i="14"/>
  <c r="BZ985" i="14"/>
  <c r="CA985" i="14"/>
  <c r="CB985" i="14"/>
  <c r="CC985" i="14"/>
  <c r="CD985" i="14"/>
  <c r="CE985" i="14"/>
  <c r="CF985" i="14"/>
  <c r="CG985" i="14"/>
  <c r="CH985" i="14"/>
  <c r="CI985" i="14"/>
  <c r="CJ985" i="14"/>
  <c r="CK985" i="14"/>
  <c r="CL985" i="14"/>
  <c r="CM985" i="14"/>
  <c r="CN985" i="14"/>
  <c r="CO985" i="14"/>
  <c r="CP985" i="14"/>
  <c r="CQ985" i="14"/>
  <c r="CR985" i="14"/>
  <c r="BE986" i="14"/>
  <c r="BF986" i="14"/>
  <c r="BG986" i="14"/>
  <c r="BH986" i="14"/>
  <c r="BI986" i="14"/>
  <c r="BJ986" i="14"/>
  <c r="BK986" i="14"/>
  <c r="BL986" i="14"/>
  <c r="BM986" i="14"/>
  <c r="BN986" i="14"/>
  <c r="BO986" i="14"/>
  <c r="BP986" i="14"/>
  <c r="BQ986" i="14"/>
  <c r="BR986" i="14"/>
  <c r="BS986" i="14"/>
  <c r="BT986" i="14"/>
  <c r="BU986" i="14"/>
  <c r="BV986" i="14"/>
  <c r="BW986" i="14"/>
  <c r="BX986" i="14"/>
  <c r="BY986" i="14"/>
  <c r="BZ986" i="14"/>
  <c r="CA986" i="14"/>
  <c r="CB986" i="14"/>
  <c r="CC986" i="14"/>
  <c r="CD986" i="14"/>
  <c r="CE986" i="14"/>
  <c r="CF986" i="14"/>
  <c r="CG986" i="14"/>
  <c r="CH986" i="14"/>
  <c r="CI986" i="14"/>
  <c r="CJ986" i="14"/>
  <c r="CK986" i="14"/>
  <c r="CL986" i="14"/>
  <c r="CM986" i="14"/>
  <c r="CN986" i="14"/>
  <c r="CO986" i="14"/>
  <c r="CP986" i="14"/>
  <c r="CQ986" i="14"/>
  <c r="CR986" i="14"/>
  <c r="BE987" i="14"/>
  <c r="BF987" i="14"/>
  <c r="BG987" i="14"/>
  <c r="BH987" i="14"/>
  <c r="BI987" i="14"/>
  <c r="BJ987" i="14"/>
  <c r="BK987" i="14"/>
  <c r="BL987" i="14"/>
  <c r="BM987" i="14"/>
  <c r="BN987" i="14"/>
  <c r="BO987" i="14"/>
  <c r="BP987" i="14"/>
  <c r="BQ987" i="14"/>
  <c r="BR987" i="14"/>
  <c r="BS987" i="14"/>
  <c r="BT987" i="14"/>
  <c r="BU987" i="14"/>
  <c r="BV987" i="14"/>
  <c r="BW987" i="14"/>
  <c r="BX987" i="14"/>
  <c r="BY987" i="14"/>
  <c r="BZ987" i="14"/>
  <c r="CA987" i="14"/>
  <c r="CB987" i="14"/>
  <c r="CC987" i="14"/>
  <c r="CD987" i="14"/>
  <c r="CE987" i="14"/>
  <c r="CF987" i="14"/>
  <c r="CG987" i="14"/>
  <c r="CH987" i="14"/>
  <c r="CI987" i="14"/>
  <c r="CJ987" i="14"/>
  <c r="CK987" i="14"/>
  <c r="CL987" i="14"/>
  <c r="CM987" i="14"/>
  <c r="CN987" i="14"/>
  <c r="CO987" i="14"/>
  <c r="CP987" i="14"/>
  <c r="CQ987" i="14"/>
  <c r="CR987" i="14"/>
  <c r="BE988" i="14"/>
  <c r="BF988" i="14"/>
  <c r="BG988" i="14"/>
  <c r="BH988" i="14"/>
  <c r="BI988" i="14"/>
  <c r="BJ988" i="14"/>
  <c r="BK988" i="14"/>
  <c r="BL988" i="14"/>
  <c r="BM988" i="14"/>
  <c r="BN988" i="14"/>
  <c r="BO988" i="14"/>
  <c r="BP988" i="14"/>
  <c r="BQ988" i="14"/>
  <c r="BR988" i="14"/>
  <c r="BS988" i="14"/>
  <c r="BT988" i="14"/>
  <c r="BU988" i="14"/>
  <c r="BV988" i="14"/>
  <c r="BW988" i="14"/>
  <c r="BX988" i="14"/>
  <c r="BY988" i="14"/>
  <c r="BZ988" i="14"/>
  <c r="CA988" i="14"/>
  <c r="CB988" i="14"/>
  <c r="CC988" i="14"/>
  <c r="CD988" i="14"/>
  <c r="CE988" i="14"/>
  <c r="CF988" i="14"/>
  <c r="CG988" i="14"/>
  <c r="CH988" i="14"/>
  <c r="CI988" i="14"/>
  <c r="CJ988" i="14"/>
  <c r="CK988" i="14"/>
  <c r="CL988" i="14"/>
  <c r="CM988" i="14"/>
  <c r="CN988" i="14"/>
  <c r="CO988" i="14"/>
  <c r="CP988" i="14"/>
  <c r="CQ988" i="14"/>
  <c r="CR988" i="14"/>
  <c r="BE989" i="14"/>
  <c r="BF989" i="14"/>
  <c r="BG989" i="14"/>
  <c r="BH989" i="14"/>
  <c r="BI989" i="14"/>
  <c r="BJ989" i="14"/>
  <c r="BK989" i="14"/>
  <c r="BL989" i="14"/>
  <c r="BM989" i="14"/>
  <c r="BN989" i="14"/>
  <c r="BO989" i="14"/>
  <c r="BP989" i="14"/>
  <c r="BQ989" i="14"/>
  <c r="BR989" i="14"/>
  <c r="BS989" i="14"/>
  <c r="BT989" i="14"/>
  <c r="BU989" i="14"/>
  <c r="BV989" i="14"/>
  <c r="BW989" i="14"/>
  <c r="BX989" i="14"/>
  <c r="BY989" i="14"/>
  <c r="BZ989" i="14"/>
  <c r="CA989" i="14"/>
  <c r="CB989" i="14"/>
  <c r="CC989" i="14"/>
  <c r="CD989" i="14"/>
  <c r="CE989" i="14"/>
  <c r="CF989" i="14"/>
  <c r="CG989" i="14"/>
  <c r="CH989" i="14"/>
  <c r="CI989" i="14"/>
  <c r="CJ989" i="14"/>
  <c r="CK989" i="14"/>
  <c r="CL989" i="14"/>
  <c r="CM989" i="14"/>
  <c r="CN989" i="14"/>
  <c r="CO989" i="14"/>
  <c r="CP989" i="14"/>
  <c r="CQ989" i="14"/>
  <c r="CR989" i="14"/>
  <c r="BE990" i="14"/>
  <c r="BF990" i="14"/>
  <c r="BG990" i="14"/>
  <c r="BH990" i="14"/>
  <c r="BI990" i="14"/>
  <c r="BJ990" i="14"/>
  <c r="BK990" i="14"/>
  <c r="BL990" i="14"/>
  <c r="BM990" i="14"/>
  <c r="BN990" i="14"/>
  <c r="BO990" i="14"/>
  <c r="BP990" i="14"/>
  <c r="BQ990" i="14"/>
  <c r="BR990" i="14"/>
  <c r="BS990" i="14"/>
  <c r="BT990" i="14"/>
  <c r="BU990" i="14"/>
  <c r="BV990" i="14"/>
  <c r="BW990" i="14"/>
  <c r="BX990" i="14"/>
  <c r="BY990" i="14"/>
  <c r="BZ990" i="14"/>
  <c r="CA990" i="14"/>
  <c r="CB990" i="14"/>
  <c r="CC990" i="14"/>
  <c r="CD990" i="14"/>
  <c r="CE990" i="14"/>
  <c r="CF990" i="14"/>
  <c r="CG990" i="14"/>
  <c r="CH990" i="14"/>
  <c r="CI990" i="14"/>
  <c r="CJ990" i="14"/>
  <c r="CK990" i="14"/>
  <c r="CL990" i="14"/>
  <c r="CM990" i="14"/>
  <c r="CN990" i="14"/>
  <c r="CO990" i="14"/>
  <c r="CP990" i="14"/>
  <c r="CQ990" i="14"/>
  <c r="CR990" i="14"/>
  <c r="BE991" i="14"/>
  <c r="BF991" i="14"/>
  <c r="BG991" i="14"/>
  <c r="BH991" i="14"/>
  <c r="BI991" i="14"/>
  <c r="BJ991" i="14"/>
  <c r="BK991" i="14"/>
  <c r="BL991" i="14"/>
  <c r="BM991" i="14"/>
  <c r="BN991" i="14"/>
  <c r="BO991" i="14"/>
  <c r="BP991" i="14"/>
  <c r="BQ991" i="14"/>
  <c r="BR991" i="14"/>
  <c r="BS991" i="14"/>
  <c r="BT991" i="14"/>
  <c r="BU991" i="14"/>
  <c r="BV991" i="14"/>
  <c r="BW991" i="14"/>
  <c r="BX991" i="14"/>
  <c r="BY991" i="14"/>
  <c r="BZ991" i="14"/>
  <c r="CA991" i="14"/>
  <c r="CB991" i="14"/>
  <c r="CC991" i="14"/>
  <c r="CD991" i="14"/>
  <c r="CE991" i="14"/>
  <c r="CF991" i="14"/>
  <c r="CG991" i="14"/>
  <c r="CH991" i="14"/>
  <c r="CI991" i="14"/>
  <c r="CJ991" i="14"/>
  <c r="CK991" i="14"/>
  <c r="CL991" i="14"/>
  <c r="CM991" i="14"/>
  <c r="CN991" i="14"/>
  <c r="CO991" i="14"/>
  <c r="CP991" i="14"/>
  <c r="CQ991" i="14"/>
  <c r="CR991" i="14"/>
  <c r="BE992" i="14"/>
  <c r="BF992" i="14"/>
  <c r="BG992" i="14"/>
  <c r="BH992" i="14"/>
  <c r="BI992" i="14"/>
  <c r="BJ992" i="14"/>
  <c r="BK992" i="14"/>
  <c r="BL992" i="14"/>
  <c r="BM992" i="14"/>
  <c r="BN992" i="14"/>
  <c r="BO992" i="14"/>
  <c r="BP992" i="14"/>
  <c r="BQ992" i="14"/>
  <c r="BR992" i="14"/>
  <c r="BS992" i="14"/>
  <c r="BT992" i="14"/>
  <c r="BU992" i="14"/>
  <c r="BV992" i="14"/>
  <c r="BW992" i="14"/>
  <c r="BX992" i="14"/>
  <c r="BY992" i="14"/>
  <c r="BZ992" i="14"/>
  <c r="CA992" i="14"/>
  <c r="CB992" i="14"/>
  <c r="CC992" i="14"/>
  <c r="CD992" i="14"/>
  <c r="CE992" i="14"/>
  <c r="CF992" i="14"/>
  <c r="CG992" i="14"/>
  <c r="CH992" i="14"/>
  <c r="CI992" i="14"/>
  <c r="CJ992" i="14"/>
  <c r="CK992" i="14"/>
  <c r="CL992" i="14"/>
  <c r="CM992" i="14"/>
  <c r="CN992" i="14"/>
  <c r="CO992" i="14"/>
  <c r="CP992" i="14"/>
  <c r="CQ992" i="14"/>
  <c r="CR992" i="14"/>
  <c r="BE993" i="14"/>
  <c r="BF993" i="14"/>
  <c r="BG993" i="14"/>
  <c r="BH993" i="14"/>
  <c r="BI993" i="14"/>
  <c r="BJ993" i="14"/>
  <c r="BK993" i="14"/>
  <c r="BL993" i="14"/>
  <c r="BM993" i="14"/>
  <c r="BN993" i="14"/>
  <c r="BO993" i="14"/>
  <c r="BP993" i="14"/>
  <c r="BQ993" i="14"/>
  <c r="BR993" i="14"/>
  <c r="BS993" i="14"/>
  <c r="BT993" i="14"/>
  <c r="BU993" i="14"/>
  <c r="BV993" i="14"/>
  <c r="BW993" i="14"/>
  <c r="BX993" i="14"/>
  <c r="BY993" i="14"/>
  <c r="BZ993" i="14"/>
  <c r="CA993" i="14"/>
  <c r="CB993" i="14"/>
  <c r="CC993" i="14"/>
  <c r="CD993" i="14"/>
  <c r="CE993" i="14"/>
  <c r="CF993" i="14"/>
  <c r="CG993" i="14"/>
  <c r="CH993" i="14"/>
  <c r="CI993" i="14"/>
  <c r="CJ993" i="14"/>
  <c r="CK993" i="14"/>
  <c r="CL993" i="14"/>
  <c r="CM993" i="14"/>
  <c r="CN993" i="14"/>
  <c r="CO993" i="14"/>
  <c r="CP993" i="14"/>
  <c r="CQ993" i="14"/>
  <c r="CR993" i="14"/>
  <c r="BE994" i="14"/>
  <c r="BF994" i="14"/>
  <c r="BG994" i="14"/>
  <c r="BH994" i="14"/>
  <c r="BI994" i="14"/>
  <c r="BJ994" i="14"/>
  <c r="BK994" i="14"/>
  <c r="BL994" i="14"/>
  <c r="BM994" i="14"/>
  <c r="BN994" i="14"/>
  <c r="BO994" i="14"/>
  <c r="BP994" i="14"/>
  <c r="BQ994" i="14"/>
  <c r="BR994" i="14"/>
  <c r="BS994" i="14"/>
  <c r="BT994" i="14"/>
  <c r="BU994" i="14"/>
  <c r="BV994" i="14"/>
  <c r="BW994" i="14"/>
  <c r="BX994" i="14"/>
  <c r="BY994" i="14"/>
  <c r="BZ994" i="14"/>
  <c r="CA994" i="14"/>
  <c r="CB994" i="14"/>
  <c r="CC994" i="14"/>
  <c r="CD994" i="14"/>
  <c r="CE994" i="14"/>
  <c r="CF994" i="14"/>
  <c r="CG994" i="14"/>
  <c r="CH994" i="14"/>
  <c r="CI994" i="14"/>
  <c r="CJ994" i="14"/>
  <c r="CK994" i="14"/>
  <c r="CL994" i="14"/>
  <c r="CM994" i="14"/>
  <c r="CN994" i="14"/>
  <c r="CO994" i="14"/>
  <c r="CP994" i="14"/>
  <c r="CQ994" i="14"/>
  <c r="CR994" i="14"/>
  <c r="BE995" i="14"/>
  <c r="BF995" i="14"/>
  <c r="BG995" i="14"/>
  <c r="BH995" i="14"/>
  <c r="BI995" i="14"/>
  <c r="BJ995" i="14"/>
  <c r="BK995" i="14"/>
  <c r="BL995" i="14"/>
  <c r="BM995" i="14"/>
  <c r="BN995" i="14"/>
  <c r="BO995" i="14"/>
  <c r="BP995" i="14"/>
  <c r="BQ995" i="14"/>
  <c r="BR995" i="14"/>
  <c r="BS995" i="14"/>
  <c r="BT995" i="14"/>
  <c r="BU995" i="14"/>
  <c r="BV995" i="14"/>
  <c r="BW995" i="14"/>
  <c r="BX995" i="14"/>
  <c r="BY995" i="14"/>
  <c r="BZ995" i="14"/>
  <c r="CA995" i="14"/>
  <c r="CB995" i="14"/>
  <c r="CC995" i="14"/>
  <c r="CD995" i="14"/>
  <c r="CE995" i="14"/>
  <c r="CF995" i="14"/>
  <c r="CG995" i="14"/>
  <c r="CH995" i="14"/>
  <c r="CI995" i="14"/>
  <c r="CJ995" i="14"/>
  <c r="CK995" i="14"/>
  <c r="CL995" i="14"/>
  <c r="CM995" i="14"/>
  <c r="CN995" i="14"/>
  <c r="CO995" i="14"/>
  <c r="CP995" i="14"/>
  <c r="CQ995" i="14"/>
  <c r="CR995" i="14"/>
  <c r="BE996" i="14"/>
  <c r="BF996" i="14"/>
  <c r="BG996" i="14"/>
  <c r="BH996" i="14"/>
  <c r="BI996" i="14"/>
  <c r="BJ996" i="14"/>
  <c r="BK996" i="14"/>
  <c r="BL996" i="14"/>
  <c r="BM996" i="14"/>
  <c r="BN996" i="14"/>
  <c r="BO996" i="14"/>
  <c r="BP996" i="14"/>
  <c r="BQ996" i="14"/>
  <c r="BR996" i="14"/>
  <c r="BS996" i="14"/>
  <c r="BT996" i="14"/>
  <c r="BU996" i="14"/>
  <c r="BV996" i="14"/>
  <c r="BW996" i="14"/>
  <c r="BX996" i="14"/>
  <c r="BY996" i="14"/>
  <c r="BZ996" i="14"/>
  <c r="CA996" i="14"/>
  <c r="CB996" i="14"/>
  <c r="CC996" i="14"/>
  <c r="CD996" i="14"/>
  <c r="CE996" i="14"/>
  <c r="CF996" i="14"/>
  <c r="CG996" i="14"/>
  <c r="CH996" i="14"/>
  <c r="CI996" i="14"/>
  <c r="CJ996" i="14"/>
  <c r="CK996" i="14"/>
  <c r="CL996" i="14"/>
  <c r="CM996" i="14"/>
  <c r="CN996" i="14"/>
  <c r="CO996" i="14"/>
  <c r="CP996" i="14"/>
  <c r="CQ996" i="14"/>
  <c r="CR996" i="14"/>
  <c r="BE997" i="14"/>
  <c r="BF997" i="14"/>
  <c r="BG997" i="14"/>
  <c r="BH997" i="14"/>
  <c r="BI997" i="14"/>
  <c r="BJ997" i="14"/>
  <c r="BK997" i="14"/>
  <c r="BL997" i="14"/>
  <c r="BM997" i="14"/>
  <c r="BN997" i="14"/>
  <c r="BO997" i="14"/>
  <c r="BP997" i="14"/>
  <c r="BQ997" i="14"/>
  <c r="BR997" i="14"/>
  <c r="BS997" i="14"/>
  <c r="BT997" i="14"/>
  <c r="BU997" i="14"/>
  <c r="BV997" i="14"/>
  <c r="BW997" i="14"/>
  <c r="BX997" i="14"/>
  <c r="BY997" i="14"/>
  <c r="BZ997" i="14"/>
  <c r="CA997" i="14"/>
  <c r="CB997" i="14"/>
  <c r="CC997" i="14"/>
  <c r="CD997" i="14"/>
  <c r="CE997" i="14"/>
  <c r="CF997" i="14"/>
  <c r="CG997" i="14"/>
  <c r="CH997" i="14"/>
  <c r="CI997" i="14"/>
  <c r="CJ997" i="14"/>
  <c r="CK997" i="14"/>
  <c r="CL997" i="14"/>
  <c r="CM997" i="14"/>
  <c r="CN997" i="14"/>
  <c r="CO997" i="14"/>
  <c r="CP997" i="14"/>
  <c r="CQ997" i="14"/>
  <c r="CR997" i="14"/>
  <c r="BE998" i="14"/>
  <c r="BF998" i="14"/>
  <c r="BG998" i="14"/>
  <c r="BH998" i="14"/>
  <c r="BI998" i="14"/>
  <c r="BJ998" i="14"/>
  <c r="BK998" i="14"/>
  <c r="BL998" i="14"/>
  <c r="BM998" i="14"/>
  <c r="BN998" i="14"/>
  <c r="BO998" i="14"/>
  <c r="BP998" i="14"/>
  <c r="BQ998" i="14"/>
  <c r="BR998" i="14"/>
  <c r="BS998" i="14"/>
  <c r="BT998" i="14"/>
  <c r="BU998" i="14"/>
  <c r="BV998" i="14"/>
  <c r="BW998" i="14"/>
  <c r="BX998" i="14"/>
  <c r="BY998" i="14"/>
  <c r="BZ998" i="14"/>
  <c r="CA998" i="14"/>
  <c r="CB998" i="14"/>
  <c r="CC998" i="14"/>
  <c r="CD998" i="14"/>
  <c r="CE998" i="14"/>
  <c r="CF998" i="14"/>
  <c r="CG998" i="14"/>
  <c r="CH998" i="14"/>
  <c r="CI998" i="14"/>
  <c r="CJ998" i="14"/>
  <c r="CK998" i="14"/>
  <c r="CL998" i="14"/>
  <c r="CM998" i="14"/>
  <c r="CN998" i="14"/>
  <c r="CO998" i="14"/>
  <c r="CP998" i="14"/>
  <c r="CQ998" i="14"/>
  <c r="CR998" i="14"/>
  <c r="BE999" i="14"/>
  <c r="BF999" i="14"/>
  <c r="BG999" i="14"/>
  <c r="BH999" i="14"/>
  <c r="BI999" i="14"/>
  <c r="BJ999" i="14"/>
  <c r="BK999" i="14"/>
  <c r="BL999" i="14"/>
  <c r="BM999" i="14"/>
  <c r="BN999" i="14"/>
  <c r="BO999" i="14"/>
  <c r="BP999" i="14"/>
  <c r="BQ999" i="14"/>
  <c r="BR999" i="14"/>
  <c r="BS999" i="14"/>
  <c r="BT999" i="14"/>
  <c r="BU999" i="14"/>
  <c r="BV999" i="14"/>
  <c r="BW999" i="14"/>
  <c r="BX999" i="14"/>
  <c r="BY999" i="14"/>
  <c r="BZ999" i="14"/>
  <c r="CA999" i="14"/>
  <c r="CB999" i="14"/>
  <c r="CC999" i="14"/>
  <c r="CD999" i="14"/>
  <c r="CE999" i="14"/>
  <c r="CF999" i="14"/>
  <c r="CG999" i="14"/>
  <c r="CH999" i="14"/>
  <c r="CI999" i="14"/>
  <c r="CJ999" i="14"/>
  <c r="CK999" i="14"/>
  <c r="CL999" i="14"/>
  <c r="CM999" i="14"/>
  <c r="CN999" i="14"/>
  <c r="CO999" i="14"/>
  <c r="CP999" i="14"/>
  <c r="CQ999" i="14"/>
  <c r="CR999" i="14"/>
  <c r="BE1000" i="14"/>
  <c r="BF1000" i="14"/>
  <c r="BG1000" i="14"/>
  <c r="BH1000" i="14"/>
  <c r="BI1000" i="14"/>
  <c r="BJ1000" i="14"/>
  <c r="BK1000" i="14"/>
  <c r="BL1000" i="14"/>
  <c r="BM1000" i="14"/>
  <c r="BN1000" i="14"/>
  <c r="BO1000" i="14"/>
  <c r="BP1000" i="14"/>
  <c r="BQ1000" i="14"/>
  <c r="BR1000" i="14"/>
  <c r="BS1000" i="14"/>
  <c r="BT1000" i="14"/>
  <c r="BU1000" i="14"/>
  <c r="BV1000" i="14"/>
  <c r="BW1000" i="14"/>
  <c r="BX1000" i="14"/>
  <c r="BY1000" i="14"/>
  <c r="BZ1000" i="14"/>
  <c r="CA1000" i="14"/>
  <c r="CB1000" i="14"/>
  <c r="CC1000" i="14"/>
  <c r="CD1000" i="14"/>
  <c r="CE1000" i="14"/>
  <c r="CF1000" i="14"/>
  <c r="CG1000" i="14"/>
  <c r="CH1000" i="14"/>
  <c r="CI1000" i="14"/>
  <c r="CJ1000" i="14"/>
  <c r="CK1000" i="14"/>
  <c r="CL1000" i="14"/>
  <c r="CM1000" i="14"/>
  <c r="CN1000" i="14"/>
  <c r="CO1000" i="14"/>
  <c r="CP1000" i="14"/>
  <c r="CQ1000" i="14"/>
  <c r="CR1000" i="14"/>
  <c r="AC814" i="14"/>
  <c r="AC823" i="14"/>
  <c r="AC821" i="14"/>
  <c r="AC817" i="14"/>
  <c r="AC807" i="14"/>
  <c r="AC812" i="14"/>
  <c r="AC818" i="14"/>
  <c r="AC822" i="14"/>
  <c r="AC819" i="14"/>
  <c r="AC808" i="14"/>
  <c r="AC809" i="14"/>
  <c r="AC811" i="14"/>
  <c r="AC816" i="14"/>
  <c r="AC820" i="14"/>
  <c r="AC813" i="14"/>
  <c r="AC806" i="14"/>
  <c r="AC815" i="14"/>
  <c r="AC810" i="14"/>
  <c r="CR2" i="14" l="1"/>
  <c r="BY2" i="14"/>
  <c r="CQ2" i="14"/>
  <c r="CP2" i="14"/>
  <c r="CO2" i="14"/>
  <c r="CN2" i="14"/>
  <c r="CM2" i="14"/>
  <c r="CL2" i="14"/>
  <c r="CK2" i="14"/>
  <c r="CJ2" i="14"/>
  <c r="CI2" i="14"/>
  <c r="CH2" i="14"/>
  <c r="CG2" i="14"/>
  <c r="CF2" i="14"/>
  <c r="CE2" i="14"/>
  <c r="CC2" i="14"/>
  <c r="CA2" i="14"/>
  <c r="CD2" i="14"/>
  <c r="CB2" i="14"/>
  <c r="BZ2" i="14"/>
  <c r="K227" i="16" a="1"/>
  <c r="K227" i="16" s="1"/>
  <c r="D227" i="16" a="1"/>
  <c r="D227" i="16" s="1"/>
  <c r="K202" i="16" a="1"/>
  <c r="K202" i="16" s="1"/>
  <c r="D202" i="16" a="1"/>
  <c r="D202" i="16" s="1"/>
  <c r="K177" i="16" a="1"/>
  <c r="K177" i="16" s="1"/>
  <c r="D177" i="16" a="1"/>
  <c r="D177" i="16" s="1"/>
  <c r="K152" i="16" a="1"/>
  <c r="K152" i="16" s="1"/>
  <c r="D152" i="16" a="1"/>
  <c r="D152" i="16" s="1"/>
  <c r="K127" i="16" a="1"/>
  <c r="K127" i="16" s="1"/>
  <c r="D127" i="16" a="1"/>
  <c r="D127" i="16" s="1"/>
  <c r="K102" i="16" a="1"/>
  <c r="K102" i="16" s="1"/>
  <c r="D102" i="16" a="1"/>
  <c r="D102" i="16" s="1"/>
  <c r="K77" i="16" a="1"/>
  <c r="K77" i="16" s="1"/>
  <c r="D77" i="16" a="1"/>
  <c r="D77" i="16" s="1"/>
  <c r="K52" i="16" a="1"/>
  <c r="K52" i="16" s="1"/>
  <c r="D52" i="16" a="1"/>
  <c r="D52" i="16" s="1"/>
  <c r="K27" i="16" a="1"/>
  <c r="K27" i="16" s="1"/>
  <c r="D27" i="16" a="1"/>
  <c r="D27" i="16" s="1"/>
  <c r="K2" i="16" a="1"/>
  <c r="K2" i="16" s="1"/>
  <c r="D2" i="16" a="1"/>
  <c r="D2" i="16" s="1"/>
  <c r="D227" i="11" a="1"/>
  <c r="D227" i="11" s="1"/>
  <c r="K227" i="11" a="1"/>
  <c r="K227" i="11" s="1"/>
  <c r="K202" i="11" a="1"/>
  <c r="K202" i="11" s="1"/>
  <c r="D202" i="11" a="1"/>
  <c r="D202" i="11" s="1"/>
  <c r="K177" i="11" a="1"/>
  <c r="K177" i="11" s="1"/>
  <c r="D177" i="11" a="1"/>
  <c r="D177" i="11" s="1"/>
  <c r="K152" i="11" a="1"/>
  <c r="K152" i="11" s="1"/>
  <c r="D152" i="11" a="1"/>
  <c r="D152" i="11" s="1"/>
  <c r="K127" i="11" a="1"/>
  <c r="K127" i="11" s="1"/>
  <c r="D127" i="11" a="1"/>
  <c r="D127" i="11" s="1"/>
  <c r="BC2" i="14"/>
  <c r="D157" i="11" l="1" a="1"/>
  <c r="D157" i="11" s="1"/>
  <c r="BQ40" i="14"/>
  <c r="BQ81" i="14"/>
  <c r="BQ406" i="14"/>
  <c r="BQ407" i="14"/>
  <c r="BQ408" i="14"/>
  <c r="BQ409" i="14"/>
  <c r="BQ410" i="14"/>
  <c r="BQ411" i="14"/>
  <c r="BQ412" i="14"/>
  <c r="BQ413" i="14"/>
  <c r="BQ418" i="14"/>
  <c r="BQ420" i="14"/>
  <c r="BQ422" i="14"/>
  <c r="BQ424" i="14"/>
  <c r="BQ427" i="14"/>
  <c r="BQ428" i="14"/>
  <c r="BQ429" i="14"/>
  <c r="BQ430" i="14"/>
  <c r="BQ432" i="14"/>
  <c r="BQ82" i="14"/>
  <c r="BQ431" i="14"/>
  <c r="BQ419" i="14"/>
  <c r="BQ433" i="14"/>
  <c r="BQ421" i="14"/>
  <c r="BQ594" i="14"/>
  <c r="BQ603" i="14"/>
  <c r="BQ608" i="14"/>
  <c r="BQ423" i="14"/>
  <c r="BQ595" i="14"/>
  <c r="BQ604" i="14"/>
  <c r="BQ607" i="14"/>
  <c r="BQ610" i="14"/>
  <c r="BQ605" i="14"/>
  <c r="BQ611" i="14"/>
  <c r="BQ21" i="14"/>
  <c r="BQ22" i="14"/>
  <c r="BQ609" i="14"/>
  <c r="BQ596" i="14"/>
  <c r="BQ606" i="14"/>
  <c r="D182" i="11" a="1"/>
  <c r="D182" i="11" s="1"/>
  <c r="BS406" i="14"/>
  <c r="BS408" i="14"/>
  <c r="BS410" i="14"/>
  <c r="BS412" i="14"/>
  <c r="BS418" i="14"/>
  <c r="BS419" i="14"/>
  <c r="BS432" i="14"/>
  <c r="BS433" i="14"/>
  <c r="BS421" i="14"/>
  <c r="BS424" i="14"/>
  <c r="BS428" i="14"/>
  <c r="BS430" i="14"/>
  <c r="BS81" i="14"/>
  <c r="BS422" i="14"/>
  <c r="BS427" i="14"/>
  <c r="BS429" i="14"/>
  <c r="BS40" i="14"/>
  <c r="BS411" i="14"/>
  <c r="BS82" i="14"/>
  <c r="BS409" i="14"/>
  <c r="BS413" i="14"/>
  <c r="BS606" i="14"/>
  <c r="BS607" i="14"/>
  <c r="BS407" i="14"/>
  <c r="BS594" i="14"/>
  <c r="BS603" i="14"/>
  <c r="BS608" i="14"/>
  <c r="BS420" i="14"/>
  <c r="BS431" i="14"/>
  <c r="BS609" i="14"/>
  <c r="BS596" i="14"/>
  <c r="BS604" i="14"/>
  <c r="BS610" i="14"/>
  <c r="BS605" i="14"/>
  <c r="BS595" i="14"/>
  <c r="BS423" i="14"/>
  <c r="BS22" i="14"/>
  <c r="BS611" i="14"/>
  <c r="BS21" i="14"/>
  <c r="K157" i="11" a="1"/>
  <c r="K157" i="11" s="1"/>
  <c r="BR40" i="14"/>
  <c r="BR81" i="14"/>
  <c r="BR406" i="14"/>
  <c r="BR407" i="14"/>
  <c r="BR408" i="14"/>
  <c r="BR409" i="14"/>
  <c r="BR410" i="14"/>
  <c r="BR411" i="14"/>
  <c r="BR412" i="14"/>
  <c r="BR413" i="14"/>
  <c r="BR418" i="14"/>
  <c r="BR420" i="14"/>
  <c r="BR422" i="14"/>
  <c r="BR424" i="14"/>
  <c r="BR427" i="14"/>
  <c r="BR428" i="14"/>
  <c r="BR429" i="14"/>
  <c r="BR430" i="14"/>
  <c r="BR432" i="14"/>
  <c r="BR82" i="14"/>
  <c r="BR431" i="14"/>
  <c r="BR419" i="14"/>
  <c r="BR433" i="14"/>
  <c r="BR423" i="14"/>
  <c r="BR421" i="14"/>
  <c r="BR607" i="14"/>
  <c r="BR22" i="14"/>
  <c r="BR609" i="14"/>
  <c r="BR596" i="14"/>
  <c r="BR606" i="14"/>
  <c r="BR604" i="14"/>
  <c r="BR594" i="14"/>
  <c r="BR610" i="14"/>
  <c r="BR605" i="14"/>
  <c r="BR595" i="14"/>
  <c r="BR608" i="14"/>
  <c r="BR611" i="14"/>
  <c r="BR603" i="14"/>
  <c r="BR21" i="14"/>
  <c r="D132" i="16" a="1"/>
  <c r="D132" i="16" s="1"/>
  <c r="CI441" i="14"/>
  <c r="CI443" i="14"/>
  <c r="CI445" i="14"/>
  <c r="CI455" i="14"/>
  <c r="CI483" i="14"/>
  <c r="CI484" i="14"/>
  <c r="CI510" i="14"/>
  <c r="CI512" i="14"/>
  <c r="CI514" i="14"/>
  <c r="CI516" i="14"/>
  <c r="CI517" i="14"/>
  <c r="CI522" i="14"/>
  <c r="CI524" i="14"/>
  <c r="CI526" i="14"/>
  <c r="CI528" i="14"/>
  <c r="CI530" i="14"/>
  <c r="CI532" i="14"/>
  <c r="CI536" i="14"/>
  <c r="CI543" i="14"/>
  <c r="CI544" i="14"/>
  <c r="CI246" i="14"/>
  <c r="CI249" i="14"/>
  <c r="CI515" i="14"/>
  <c r="CI525" i="14"/>
  <c r="CI533" i="14"/>
  <c r="CI535" i="14"/>
  <c r="CI562" i="14"/>
  <c r="CI563" i="14"/>
  <c r="CI564" i="14"/>
  <c r="CI565" i="14"/>
  <c r="CI567" i="14"/>
  <c r="CI575" i="14"/>
  <c r="CI577" i="14"/>
  <c r="CI579" i="14"/>
  <c r="CI581" i="14"/>
  <c r="CI582" i="14"/>
  <c r="CI247" i="14"/>
  <c r="CI444" i="14"/>
  <c r="CI454" i="14"/>
  <c r="CI456" i="14"/>
  <c r="CI468" i="14"/>
  <c r="CI470" i="14"/>
  <c r="CI501" i="14"/>
  <c r="CI503" i="14"/>
  <c r="CI248" i="14"/>
  <c r="CI250" i="14"/>
  <c r="CI509" i="14"/>
  <c r="CI576" i="14"/>
  <c r="CI511" i="14"/>
  <c r="CI471" i="14"/>
  <c r="CI561" i="14"/>
  <c r="CI440" i="14"/>
  <c r="CI469" i="14"/>
  <c r="CI513" i="14"/>
  <c r="CI523" i="14"/>
  <c r="CI534" i="14"/>
  <c r="CI583" i="14"/>
  <c r="CI587" i="14"/>
  <c r="CI531" i="14"/>
  <c r="CI586" i="14"/>
  <c r="CI588" i="14"/>
  <c r="CI502" i="14"/>
  <c r="CI527" i="14"/>
  <c r="CI467" i="14"/>
  <c r="CI578" i="14"/>
  <c r="CI537" i="14"/>
  <c r="CI500" i="14"/>
  <c r="CI568" i="14"/>
  <c r="CI584" i="14"/>
  <c r="CI529" i="14"/>
  <c r="CI573" i="14"/>
  <c r="CI580" i="14"/>
  <c r="CI574" i="14"/>
  <c r="CI585" i="14"/>
  <c r="D157" i="16" a="1"/>
  <c r="D157" i="16" s="1"/>
  <c r="CK246" i="14"/>
  <c r="CK248" i="14"/>
  <c r="CK250" i="14"/>
  <c r="CK443" i="14"/>
  <c r="CK444" i="14"/>
  <c r="CK445" i="14"/>
  <c r="CK454" i="14"/>
  <c r="CK455" i="14"/>
  <c r="CK440" i="14"/>
  <c r="CK467" i="14"/>
  <c r="CK469" i="14"/>
  <c r="CK471" i="14"/>
  <c r="CK484" i="14"/>
  <c r="CK500" i="14"/>
  <c r="CK502" i="14"/>
  <c r="CK509" i="14"/>
  <c r="CK516" i="14"/>
  <c r="CK526" i="14"/>
  <c r="CK527" i="14"/>
  <c r="CK536" i="14"/>
  <c r="CK537" i="14"/>
  <c r="CK544" i="14"/>
  <c r="CK249" i="14"/>
  <c r="CK247" i="14"/>
  <c r="CK468" i="14"/>
  <c r="CK510" i="14"/>
  <c r="CK517" i="14"/>
  <c r="CK532" i="14"/>
  <c r="CK564" i="14"/>
  <c r="CK573" i="14"/>
  <c r="CK577" i="14"/>
  <c r="CK578" i="14"/>
  <c r="CK470" i="14"/>
  <c r="CK515" i="14"/>
  <c r="CK456" i="14"/>
  <c r="CK483" i="14"/>
  <c r="CK503" i="14"/>
  <c r="CK511" i="14"/>
  <c r="CK533" i="14"/>
  <c r="CK534" i="14"/>
  <c r="CK514" i="14"/>
  <c r="CK562" i="14"/>
  <c r="CK579" i="14"/>
  <c r="CK522" i="14"/>
  <c r="CK523" i="14"/>
  <c r="CK576" i="14"/>
  <c r="CK583" i="14"/>
  <c r="CK512" i="14"/>
  <c r="CK561" i="14"/>
  <c r="CK565" i="14"/>
  <c r="CK575" i="14"/>
  <c r="CK585" i="14"/>
  <c r="CK587" i="14"/>
  <c r="CK441" i="14"/>
  <c r="CK501" i="14"/>
  <c r="CK528" i="14"/>
  <c r="CK568" i="14"/>
  <c r="CK580" i="14"/>
  <c r="CK584" i="14"/>
  <c r="CK530" i="14"/>
  <c r="CK574" i="14"/>
  <c r="CK563" i="14"/>
  <c r="CK582" i="14"/>
  <c r="CK586" i="14"/>
  <c r="CK524" i="14"/>
  <c r="CK513" i="14"/>
  <c r="CK535" i="14"/>
  <c r="CK531" i="14"/>
  <c r="CK529" i="14"/>
  <c r="CK567" i="14"/>
  <c r="CK581" i="14"/>
  <c r="CK588" i="14"/>
  <c r="CK525" i="14"/>
  <c r="CK543" i="14"/>
  <c r="D107" i="16" a="1"/>
  <c r="D107" i="16" s="1"/>
  <c r="CG247" i="14"/>
  <c r="CG249" i="14"/>
  <c r="CG440" i="14"/>
  <c r="CG441" i="14"/>
  <c r="CG250" i="14"/>
  <c r="CG443" i="14"/>
  <c r="CG444" i="14"/>
  <c r="CG445" i="14"/>
  <c r="CG454" i="14"/>
  <c r="CG455" i="14"/>
  <c r="CG456" i="14"/>
  <c r="CG468" i="14"/>
  <c r="CG470" i="14"/>
  <c r="CG501" i="14"/>
  <c r="CG503" i="14"/>
  <c r="CG513" i="14"/>
  <c r="CG514" i="14"/>
  <c r="CG517" i="14"/>
  <c r="CG523" i="14"/>
  <c r="CG524" i="14"/>
  <c r="CG531" i="14"/>
  <c r="CG532" i="14"/>
  <c r="CG561" i="14"/>
  <c r="CG467" i="14"/>
  <c r="CG471" i="14"/>
  <c r="CG246" i="14"/>
  <c r="CG515" i="14"/>
  <c r="CG528" i="14"/>
  <c r="CG534" i="14"/>
  <c r="CG565" i="14"/>
  <c r="CG568" i="14"/>
  <c r="CG574" i="14"/>
  <c r="CG575" i="14"/>
  <c r="CG483" i="14"/>
  <c r="CG500" i="14"/>
  <c r="CG502" i="14"/>
  <c r="CG530" i="14"/>
  <c r="CG578" i="14"/>
  <c r="CG581" i="14"/>
  <c r="CG585" i="14"/>
  <c r="CG509" i="14"/>
  <c r="CG533" i="14"/>
  <c r="CG537" i="14"/>
  <c r="CG543" i="14"/>
  <c r="CG567" i="14"/>
  <c r="CG586" i="14"/>
  <c r="CG588" i="14"/>
  <c r="CG516" i="14"/>
  <c r="CG529" i="14"/>
  <c r="CG535" i="14"/>
  <c r="CG564" i="14"/>
  <c r="CG573" i="14"/>
  <c r="CG584" i="14"/>
  <c r="CG525" i="14"/>
  <c r="CG526" i="14"/>
  <c r="CG576" i="14"/>
  <c r="CG579" i="14"/>
  <c r="CG583" i="14"/>
  <c r="CG563" i="14"/>
  <c r="CG582" i="14"/>
  <c r="CG484" i="14"/>
  <c r="CG510" i="14"/>
  <c r="CG522" i="14"/>
  <c r="CG577" i="14"/>
  <c r="CG248" i="14"/>
  <c r="CG587" i="14"/>
  <c r="CG469" i="14"/>
  <c r="CG511" i="14"/>
  <c r="CG527" i="14"/>
  <c r="CG544" i="14"/>
  <c r="CG580" i="14"/>
  <c r="CG536" i="14"/>
  <c r="CG512" i="14"/>
  <c r="CG562" i="14"/>
  <c r="K7" i="16" a="1"/>
  <c r="K7" i="16" s="1"/>
  <c r="BZ247" i="14"/>
  <c r="BZ249" i="14"/>
  <c r="BZ440" i="14"/>
  <c r="BZ441" i="14"/>
  <c r="BZ443" i="14"/>
  <c r="BZ445" i="14"/>
  <c r="BZ455" i="14"/>
  <c r="BZ562" i="14"/>
  <c r="BZ248" i="14"/>
  <c r="BZ484" i="14"/>
  <c r="BZ515" i="14"/>
  <c r="BZ516" i="14"/>
  <c r="BZ525" i="14"/>
  <c r="BZ526" i="14"/>
  <c r="BZ533" i="14"/>
  <c r="BZ535" i="14"/>
  <c r="BZ536" i="14"/>
  <c r="BZ544" i="14"/>
  <c r="BZ483" i="14"/>
  <c r="BZ456" i="14"/>
  <c r="BZ501" i="14"/>
  <c r="BZ514" i="14"/>
  <c r="BZ523" i="14"/>
  <c r="BZ530" i="14"/>
  <c r="BZ537" i="14"/>
  <c r="BZ250" i="14"/>
  <c r="BZ513" i="14"/>
  <c r="BZ471" i="14"/>
  <c r="BZ500" i="14"/>
  <c r="BZ454" i="14"/>
  <c r="BZ467" i="14"/>
  <c r="BZ527" i="14"/>
  <c r="BZ565" i="14"/>
  <c r="BZ568" i="14"/>
  <c r="BZ574" i="14"/>
  <c r="BZ444" i="14"/>
  <c r="BZ468" i="14"/>
  <c r="BZ573" i="14"/>
  <c r="BZ583" i="14"/>
  <c r="BZ246" i="14"/>
  <c r="BZ512" i="14"/>
  <c r="BZ529" i="14"/>
  <c r="BZ576" i="14"/>
  <c r="BZ587" i="14"/>
  <c r="BZ469" i="14"/>
  <c r="BZ470" i="14"/>
  <c r="BZ517" i="14"/>
  <c r="BZ586" i="14"/>
  <c r="BZ588" i="14"/>
  <c r="BZ522" i="14"/>
  <c r="BZ561" i="14"/>
  <c r="BZ580" i="14"/>
  <c r="BZ502" i="14"/>
  <c r="BZ524" i="14"/>
  <c r="BZ577" i="14"/>
  <c r="BZ510" i="14"/>
  <c r="BZ531" i="14"/>
  <c r="BZ534" i="14"/>
  <c r="BZ581" i="14"/>
  <c r="BZ511" i="14"/>
  <c r="BZ567" i="14"/>
  <c r="BZ575" i="14"/>
  <c r="BZ585" i="14"/>
  <c r="BZ543" i="14"/>
  <c r="BZ579" i="14"/>
  <c r="BZ509" i="14"/>
  <c r="BZ532" i="14"/>
  <c r="BZ563" i="14"/>
  <c r="BZ578" i="14"/>
  <c r="BZ582" i="14"/>
  <c r="BZ503" i="14"/>
  <c r="BZ528" i="14"/>
  <c r="BZ564" i="14"/>
  <c r="BZ584" i="14"/>
  <c r="D32" i="16" a="1"/>
  <c r="D32" i="16" s="1"/>
  <c r="CA246" i="14"/>
  <c r="CA440" i="14"/>
  <c r="CA483" i="14"/>
  <c r="CA484" i="14"/>
  <c r="CA510" i="14"/>
  <c r="CA512" i="14"/>
  <c r="CA514" i="14"/>
  <c r="CA516" i="14"/>
  <c r="CA517" i="14"/>
  <c r="CA522" i="14"/>
  <c r="CA524" i="14"/>
  <c r="CA526" i="14"/>
  <c r="CA528" i="14"/>
  <c r="CA530" i="14"/>
  <c r="CA532" i="14"/>
  <c r="CA536" i="14"/>
  <c r="CA543" i="14"/>
  <c r="CA544" i="14"/>
  <c r="CA250" i="14"/>
  <c r="CA441" i="14"/>
  <c r="CA467" i="14"/>
  <c r="CA469" i="14"/>
  <c r="CA471" i="14"/>
  <c r="CA500" i="14"/>
  <c r="CA502" i="14"/>
  <c r="CA509" i="14"/>
  <c r="CA527" i="14"/>
  <c r="CA537" i="14"/>
  <c r="CA563" i="14"/>
  <c r="CA564" i="14"/>
  <c r="CA565" i="14"/>
  <c r="CA567" i="14"/>
  <c r="CA575" i="14"/>
  <c r="CA577" i="14"/>
  <c r="CA579" i="14"/>
  <c r="CA581" i="14"/>
  <c r="CA582" i="14"/>
  <c r="CA562" i="14"/>
  <c r="CA248" i="14"/>
  <c r="CA454" i="14"/>
  <c r="CA470" i="14"/>
  <c r="CA445" i="14"/>
  <c r="CA456" i="14"/>
  <c r="CA573" i="14"/>
  <c r="CA578" i="14"/>
  <c r="CA513" i="14"/>
  <c r="CA523" i="14"/>
  <c r="CA535" i="14"/>
  <c r="CA247" i="14"/>
  <c r="CA444" i="14"/>
  <c r="CA531" i="14"/>
  <c r="CA568" i="14"/>
  <c r="CA574" i="14"/>
  <c r="CA583" i="14"/>
  <c r="CA468" i="14"/>
  <c r="CA501" i="14"/>
  <c r="CA511" i="14"/>
  <c r="CA585" i="14"/>
  <c r="CA249" i="14"/>
  <c r="CA503" i="14"/>
  <c r="CA533" i="14"/>
  <c r="CA584" i="14"/>
  <c r="CA587" i="14"/>
  <c r="CA576" i="14"/>
  <c r="CA588" i="14"/>
  <c r="CA529" i="14"/>
  <c r="CA534" i="14"/>
  <c r="CA455" i="14"/>
  <c r="CA525" i="14"/>
  <c r="CA580" i="14"/>
  <c r="CA586" i="14"/>
  <c r="CA561" i="14"/>
  <c r="CA515" i="14"/>
  <c r="CA443" i="14"/>
  <c r="K182" i="11" a="1"/>
  <c r="K182" i="11" s="1"/>
  <c r="BT406" i="14"/>
  <c r="BT408" i="14"/>
  <c r="BT410" i="14"/>
  <c r="BT412" i="14"/>
  <c r="BT418" i="14"/>
  <c r="BT419" i="14"/>
  <c r="BT432" i="14"/>
  <c r="BT433" i="14"/>
  <c r="BT421" i="14"/>
  <c r="BT424" i="14"/>
  <c r="BT428" i="14"/>
  <c r="BT430" i="14"/>
  <c r="BT595" i="14"/>
  <c r="BT604" i="14"/>
  <c r="BT606" i="14"/>
  <c r="BT608" i="14"/>
  <c r="BT610" i="14"/>
  <c r="BT413" i="14"/>
  <c r="BT420" i="14"/>
  <c r="BT427" i="14"/>
  <c r="BT429" i="14"/>
  <c r="BT40" i="14"/>
  <c r="BT411" i="14"/>
  <c r="BT81" i="14"/>
  <c r="BT82" i="14"/>
  <c r="BT407" i="14"/>
  <c r="BT611" i="14"/>
  <c r="BT22" i="14"/>
  <c r="BT21" i="14"/>
  <c r="BT431" i="14"/>
  <c r="BT609" i="14"/>
  <c r="BT596" i="14"/>
  <c r="BT594" i="14"/>
  <c r="BT607" i="14"/>
  <c r="BT409" i="14"/>
  <c r="BT422" i="14"/>
  <c r="BT605" i="14"/>
  <c r="BT423" i="14"/>
  <c r="BT603" i="14"/>
  <c r="K232" i="16" a="1"/>
  <c r="K232" i="16" s="1"/>
  <c r="CR249" i="14"/>
  <c r="CR250" i="14"/>
  <c r="CR483" i="14"/>
  <c r="CR484" i="14"/>
  <c r="CR510" i="14"/>
  <c r="CR512" i="14"/>
  <c r="CR514" i="14"/>
  <c r="CR516" i="14"/>
  <c r="CR517" i="14"/>
  <c r="CR522" i="14"/>
  <c r="CR524" i="14"/>
  <c r="CR526" i="14"/>
  <c r="CR528" i="14"/>
  <c r="CR530" i="14"/>
  <c r="CR532" i="14"/>
  <c r="CR536" i="14"/>
  <c r="CR543" i="14"/>
  <c r="CR544" i="14"/>
  <c r="CR561" i="14"/>
  <c r="CR456" i="14"/>
  <c r="CR468" i="14"/>
  <c r="CR470" i="14"/>
  <c r="CR501" i="14"/>
  <c r="CR503" i="14"/>
  <c r="CR513" i="14"/>
  <c r="CR523" i="14"/>
  <c r="CR531" i="14"/>
  <c r="CR562" i="14"/>
  <c r="CR563" i="14"/>
  <c r="CR564" i="14"/>
  <c r="CR565" i="14"/>
  <c r="CR567" i="14"/>
  <c r="CR575" i="14"/>
  <c r="CR577" i="14"/>
  <c r="CR579" i="14"/>
  <c r="CR581" i="14"/>
  <c r="CR582" i="14"/>
  <c r="CR583" i="14"/>
  <c r="CR584" i="14"/>
  <c r="CR585" i="14"/>
  <c r="CR588" i="14"/>
  <c r="CR445" i="14"/>
  <c r="CR511" i="14"/>
  <c r="CR527" i="14"/>
  <c r="CR248" i="14"/>
  <c r="CR246" i="14"/>
  <c r="CR440" i="14"/>
  <c r="CR443" i="14"/>
  <c r="CR454" i="14"/>
  <c r="CR469" i="14"/>
  <c r="CR500" i="14"/>
  <c r="CR525" i="14"/>
  <c r="CR537" i="14"/>
  <c r="CR247" i="14"/>
  <c r="CR441" i="14"/>
  <c r="CR467" i="14"/>
  <c r="CR502" i="14"/>
  <c r="CR444" i="14"/>
  <c r="CR455" i="14"/>
  <c r="CR509" i="14"/>
  <c r="CR529" i="14"/>
  <c r="CR578" i="14"/>
  <c r="CR515" i="14"/>
  <c r="CR587" i="14"/>
  <c r="CR534" i="14"/>
  <c r="CR574" i="14"/>
  <c r="CR586" i="14"/>
  <c r="CR533" i="14"/>
  <c r="CR576" i="14"/>
  <c r="CR580" i="14"/>
  <c r="CR471" i="14"/>
  <c r="CR535" i="14"/>
  <c r="CR568" i="14"/>
  <c r="CR573" i="14"/>
  <c r="K207" i="11" a="1"/>
  <c r="K207" i="11" s="1"/>
  <c r="BV82" i="14"/>
  <c r="BV419" i="14"/>
  <c r="BV421" i="14"/>
  <c r="BV423" i="14"/>
  <c r="BV431" i="14"/>
  <c r="BV433" i="14"/>
  <c r="BV40" i="14"/>
  <c r="BV420" i="14"/>
  <c r="BV427" i="14"/>
  <c r="BV429" i="14"/>
  <c r="BV407" i="14"/>
  <c r="BV409" i="14"/>
  <c r="BV411" i="14"/>
  <c r="BV413" i="14"/>
  <c r="BV432" i="14"/>
  <c r="BV408" i="14"/>
  <c r="BV424" i="14"/>
  <c r="BV430" i="14"/>
  <c r="BV81" i="14"/>
  <c r="BV422" i="14"/>
  <c r="BV406" i="14"/>
  <c r="BV418" i="14"/>
  <c r="BV610" i="14"/>
  <c r="BV596" i="14"/>
  <c r="BV605" i="14"/>
  <c r="BV21" i="14"/>
  <c r="BV410" i="14"/>
  <c r="BV595" i="14"/>
  <c r="BV611" i="14"/>
  <c r="BV22" i="14"/>
  <c r="BV603" i="14"/>
  <c r="BV606" i="14"/>
  <c r="BV428" i="14"/>
  <c r="BV609" i="14"/>
  <c r="BV604" i="14"/>
  <c r="BV607" i="14"/>
  <c r="BV594" i="14"/>
  <c r="BV412" i="14"/>
  <c r="BV608" i="14"/>
  <c r="K157" i="16" a="1"/>
  <c r="K157" i="16" s="1"/>
  <c r="CL246" i="14"/>
  <c r="CL248" i="14"/>
  <c r="CL250" i="14"/>
  <c r="CL443" i="14"/>
  <c r="CL444" i="14"/>
  <c r="CL445" i="14"/>
  <c r="CL454" i="14"/>
  <c r="CL455" i="14"/>
  <c r="CL440" i="14"/>
  <c r="CL467" i="14"/>
  <c r="CL469" i="14"/>
  <c r="CL471" i="14"/>
  <c r="CL484" i="14"/>
  <c r="CL500" i="14"/>
  <c r="CL502" i="14"/>
  <c r="CL509" i="14"/>
  <c r="CL516" i="14"/>
  <c r="CL526" i="14"/>
  <c r="CL527" i="14"/>
  <c r="CL536" i="14"/>
  <c r="CL537" i="14"/>
  <c r="CL544" i="14"/>
  <c r="CL512" i="14"/>
  <c r="CL523" i="14"/>
  <c r="CL528" i="14"/>
  <c r="CL533" i="14"/>
  <c r="CL535" i="14"/>
  <c r="CL247" i="14"/>
  <c r="CL441" i="14"/>
  <c r="CL514" i="14"/>
  <c r="CL531" i="14"/>
  <c r="CL510" i="14"/>
  <c r="CL517" i="14"/>
  <c r="CL468" i="14"/>
  <c r="CL501" i="14"/>
  <c r="CL565" i="14"/>
  <c r="CL249" i="14"/>
  <c r="CL503" i="14"/>
  <c r="CL524" i="14"/>
  <c r="CL525" i="14"/>
  <c r="CL563" i="14"/>
  <c r="CL574" i="14"/>
  <c r="CL534" i="14"/>
  <c r="CL562" i="14"/>
  <c r="CL579" i="14"/>
  <c r="CL513" i="14"/>
  <c r="CL532" i="14"/>
  <c r="CL543" i="14"/>
  <c r="CL567" i="14"/>
  <c r="CL581" i="14"/>
  <c r="CL511" i="14"/>
  <c r="CL515" i="14"/>
  <c r="CL529" i="14"/>
  <c r="CL577" i="14"/>
  <c r="CL586" i="14"/>
  <c r="CL580" i="14"/>
  <c r="CL585" i="14"/>
  <c r="CL530" i="14"/>
  <c r="CL564" i="14"/>
  <c r="CL578" i="14"/>
  <c r="CL582" i="14"/>
  <c r="CL456" i="14"/>
  <c r="CL470" i="14"/>
  <c r="CL483" i="14"/>
  <c r="CL522" i="14"/>
  <c r="CL568" i="14"/>
  <c r="CL584" i="14"/>
  <c r="CL576" i="14"/>
  <c r="CL587" i="14"/>
  <c r="CL561" i="14"/>
  <c r="CL573" i="14"/>
  <c r="CL575" i="14"/>
  <c r="CL583" i="14"/>
  <c r="CL588" i="14"/>
  <c r="D207" i="16" a="1"/>
  <c r="D207" i="16" s="1"/>
  <c r="D203" i="16" a="1"/>
  <c r="D203" i="16" s="1"/>
  <c r="CO247" i="14"/>
  <c r="CO249" i="14"/>
  <c r="CO440" i="14"/>
  <c r="CO441" i="14"/>
  <c r="CO248" i="14"/>
  <c r="CO444" i="14"/>
  <c r="CO454" i="14"/>
  <c r="CO250" i="14"/>
  <c r="CO511" i="14"/>
  <c r="CO512" i="14"/>
  <c r="CO522" i="14"/>
  <c r="CO529" i="14"/>
  <c r="CO530" i="14"/>
  <c r="CO534" i="14"/>
  <c r="CO561" i="14"/>
  <c r="CO246" i="14"/>
  <c r="CO467" i="14"/>
  <c r="CO469" i="14"/>
  <c r="CO471" i="14"/>
  <c r="CO483" i="14"/>
  <c r="CO500" i="14"/>
  <c r="CO502" i="14"/>
  <c r="CO509" i="14"/>
  <c r="CO455" i="14"/>
  <c r="CO484" i="14"/>
  <c r="CO501" i="14"/>
  <c r="CO513" i="14"/>
  <c r="CO526" i="14"/>
  <c r="CO543" i="14"/>
  <c r="CO562" i="14"/>
  <c r="CO567" i="14"/>
  <c r="CO580" i="14"/>
  <c r="CO470" i="14"/>
  <c r="CO515" i="14"/>
  <c r="CO528" i="14"/>
  <c r="CO510" i="14"/>
  <c r="CO517" i="14"/>
  <c r="CO568" i="14"/>
  <c r="CO573" i="14"/>
  <c r="CO582" i="14"/>
  <c r="CO586" i="14"/>
  <c r="CO588" i="14"/>
  <c r="CO443" i="14"/>
  <c r="CO503" i="14"/>
  <c r="CO514" i="14"/>
  <c r="CO525" i="14"/>
  <c r="CO574" i="14"/>
  <c r="CO577" i="14"/>
  <c r="CO533" i="14"/>
  <c r="CO576" i="14"/>
  <c r="CO579" i="14"/>
  <c r="CO456" i="14"/>
  <c r="CO516" i="14"/>
  <c r="CO565" i="14"/>
  <c r="CO581" i="14"/>
  <c r="CO587" i="14"/>
  <c r="CO536" i="14"/>
  <c r="CO575" i="14"/>
  <c r="CO583" i="14"/>
  <c r="CO445" i="14"/>
  <c r="CO532" i="14"/>
  <c r="CO563" i="14"/>
  <c r="CO585" i="14"/>
  <c r="CO524" i="14"/>
  <c r="CO537" i="14"/>
  <c r="CO564" i="14"/>
  <c r="CO578" i="14"/>
  <c r="CO535" i="14"/>
  <c r="CO531" i="14"/>
  <c r="CO584" i="14"/>
  <c r="CO544" i="14"/>
  <c r="CO527" i="14"/>
  <c r="CO468" i="14"/>
  <c r="CO523" i="14"/>
  <c r="K207" i="16" a="1"/>
  <c r="K207" i="16" s="1"/>
  <c r="CP247" i="14"/>
  <c r="CP249" i="14"/>
  <c r="CP440" i="14"/>
  <c r="CP441" i="14"/>
  <c r="CP248" i="14"/>
  <c r="CP444" i="14"/>
  <c r="CP454" i="14"/>
  <c r="CP250" i="14"/>
  <c r="CP511" i="14"/>
  <c r="CP512" i="14"/>
  <c r="CP522" i="14"/>
  <c r="CP529" i="14"/>
  <c r="CP530" i="14"/>
  <c r="CP534" i="14"/>
  <c r="CP561" i="14"/>
  <c r="CP456" i="14"/>
  <c r="CP469" i="14"/>
  <c r="CP470" i="14"/>
  <c r="CP455" i="14"/>
  <c r="CP516" i="14"/>
  <c r="CP517" i="14"/>
  <c r="CP525" i="14"/>
  <c r="CP532" i="14"/>
  <c r="CP537" i="14"/>
  <c r="CP509" i="14"/>
  <c r="CP513" i="14"/>
  <c r="CP510" i="14"/>
  <c r="CP514" i="14"/>
  <c r="CP523" i="14"/>
  <c r="CP535" i="14"/>
  <c r="CP563" i="14"/>
  <c r="CP573" i="14"/>
  <c r="CP443" i="14"/>
  <c r="CP445" i="14"/>
  <c r="CP483" i="14"/>
  <c r="CP502" i="14"/>
  <c r="CP527" i="14"/>
  <c r="CP544" i="14"/>
  <c r="CP564" i="14"/>
  <c r="CP575" i="14"/>
  <c r="CP580" i="14"/>
  <c r="CP585" i="14"/>
  <c r="CP484" i="14"/>
  <c r="CP526" i="14"/>
  <c r="CP568" i="14"/>
  <c r="CP582" i="14"/>
  <c r="CP586" i="14"/>
  <c r="CP588" i="14"/>
  <c r="CP524" i="14"/>
  <c r="CP584" i="14"/>
  <c r="CP467" i="14"/>
  <c r="CP468" i="14"/>
  <c r="CP531" i="14"/>
  <c r="CP536" i="14"/>
  <c r="CP567" i="14"/>
  <c r="CP578" i="14"/>
  <c r="CP583" i="14"/>
  <c r="CP581" i="14"/>
  <c r="CP246" i="14"/>
  <c r="CP471" i="14"/>
  <c r="CP503" i="14"/>
  <c r="CP562" i="14"/>
  <c r="CP574" i="14"/>
  <c r="CP515" i="14"/>
  <c r="CP528" i="14"/>
  <c r="CP579" i="14"/>
  <c r="CP501" i="14"/>
  <c r="CP500" i="14"/>
  <c r="CP533" i="14"/>
  <c r="CP565" i="14"/>
  <c r="CP577" i="14"/>
  <c r="CP576" i="14"/>
  <c r="CP543" i="14"/>
  <c r="CP587" i="14"/>
  <c r="D232" i="16" a="1"/>
  <c r="D232" i="16" s="1"/>
  <c r="CQ249" i="14"/>
  <c r="CQ250" i="14"/>
  <c r="CQ483" i="14"/>
  <c r="CQ484" i="14"/>
  <c r="CQ510" i="14"/>
  <c r="CQ512" i="14"/>
  <c r="CQ514" i="14"/>
  <c r="CQ516" i="14"/>
  <c r="CQ517" i="14"/>
  <c r="CQ522" i="14"/>
  <c r="CQ524" i="14"/>
  <c r="CQ526" i="14"/>
  <c r="CQ528" i="14"/>
  <c r="CQ530" i="14"/>
  <c r="CQ532" i="14"/>
  <c r="CQ536" i="14"/>
  <c r="CQ543" i="14"/>
  <c r="CQ544" i="14"/>
  <c r="CQ456" i="14"/>
  <c r="CQ468" i="14"/>
  <c r="CQ470" i="14"/>
  <c r="CQ501" i="14"/>
  <c r="CQ503" i="14"/>
  <c r="CQ513" i="14"/>
  <c r="CQ523" i="14"/>
  <c r="CQ531" i="14"/>
  <c r="CQ562" i="14"/>
  <c r="CQ563" i="14"/>
  <c r="CQ564" i="14"/>
  <c r="CQ565" i="14"/>
  <c r="CQ567" i="14"/>
  <c r="CQ575" i="14"/>
  <c r="CQ577" i="14"/>
  <c r="CQ579" i="14"/>
  <c r="CQ581" i="14"/>
  <c r="CQ248" i="14"/>
  <c r="CQ440" i="14"/>
  <c r="CQ441" i="14"/>
  <c r="CQ445" i="14"/>
  <c r="CQ469" i="14"/>
  <c r="CQ247" i="14"/>
  <c r="CQ467" i="14"/>
  <c r="CQ502" i="14"/>
  <c r="CQ561" i="14"/>
  <c r="CQ568" i="14"/>
  <c r="CQ574" i="14"/>
  <c r="CQ527" i="14"/>
  <c r="CQ471" i="14"/>
  <c r="CQ454" i="14"/>
  <c r="CQ515" i="14"/>
  <c r="CQ587" i="14"/>
  <c r="CQ444" i="14"/>
  <c r="CQ573" i="14"/>
  <c r="CQ580" i="14"/>
  <c r="CQ585" i="14"/>
  <c r="CQ246" i="14"/>
  <c r="CQ509" i="14"/>
  <c r="CQ500" i="14"/>
  <c r="CQ535" i="14"/>
  <c r="CQ588" i="14"/>
  <c r="CQ583" i="14"/>
  <c r="CQ586" i="14"/>
  <c r="CQ537" i="14"/>
  <c r="CQ578" i="14"/>
  <c r="CQ582" i="14"/>
  <c r="CQ455" i="14"/>
  <c r="CQ533" i="14"/>
  <c r="CQ534" i="14"/>
  <c r="CQ584" i="14"/>
  <c r="CQ443" i="14"/>
  <c r="CQ525" i="14"/>
  <c r="CQ511" i="14"/>
  <c r="CQ529" i="14"/>
  <c r="CQ576" i="14"/>
  <c r="K132" i="16" a="1"/>
  <c r="K132" i="16" s="1"/>
  <c r="CJ441" i="14"/>
  <c r="CJ443" i="14"/>
  <c r="CJ445" i="14"/>
  <c r="CJ455" i="14"/>
  <c r="CJ483" i="14"/>
  <c r="CJ484" i="14"/>
  <c r="CJ510" i="14"/>
  <c r="CJ512" i="14"/>
  <c r="CJ514" i="14"/>
  <c r="CJ516" i="14"/>
  <c r="CJ517" i="14"/>
  <c r="CJ522" i="14"/>
  <c r="CJ524" i="14"/>
  <c r="CJ526" i="14"/>
  <c r="CJ528" i="14"/>
  <c r="CJ530" i="14"/>
  <c r="CJ532" i="14"/>
  <c r="CJ536" i="14"/>
  <c r="CJ543" i="14"/>
  <c r="CJ544" i="14"/>
  <c r="CJ561" i="14"/>
  <c r="CJ246" i="14"/>
  <c r="CJ249" i="14"/>
  <c r="CJ515" i="14"/>
  <c r="CJ525" i="14"/>
  <c r="CJ533" i="14"/>
  <c r="CJ535" i="14"/>
  <c r="CJ562" i="14"/>
  <c r="CJ563" i="14"/>
  <c r="CJ564" i="14"/>
  <c r="CJ565" i="14"/>
  <c r="CJ567" i="14"/>
  <c r="CJ575" i="14"/>
  <c r="CJ577" i="14"/>
  <c r="CJ579" i="14"/>
  <c r="CJ581" i="14"/>
  <c r="CJ582" i="14"/>
  <c r="CJ583" i="14"/>
  <c r="CJ584" i="14"/>
  <c r="CJ585" i="14"/>
  <c r="CJ588" i="14"/>
  <c r="CJ247" i="14"/>
  <c r="CJ444" i="14"/>
  <c r="CJ468" i="14"/>
  <c r="CJ248" i="14"/>
  <c r="CJ500" i="14"/>
  <c r="CJ509" i="14"/>
  <c r="CJ531" i="14"/>
  <c r="CJ534" i="14"/>
  <c r="CJ470" i="14"/>
  <c r="CJ523" i="14"/>
  <c r="CJ527" i="14"/>
  <c r="CJ501" i="14"/>
  <c r="CJ529" i="14"/>
  <c r="CJ568" i="14"/>
  <c r="CJ467" i="14"/>
  <c r="CJ440" i="14"/>
  <c r="CJ576" i="14"/>
  <c r="CJ250" i="14"/>
  <c r="CJ513" i="14"/>
  <c r="CJ471" i="14"/>
  <c r="CJ537" i="14"/>
  <c r="CJ578" i="14"/>
  <c r="CJ454" i="14"/>
  <c r="CJ469" i="14"/>
  <c r="CJ573" i="14"/>
  <c r="CJ574" i="14"/>
  <c r="CJ503" i="14"/>
  <c r="CJ586" i="14"/>
  <c r="CJ456" i="14"/>
  <c r="CJ502" i="14"/>
  <c r="CJ587" i="14"/>
  <c r="CJ511" i="14"/>
  <c r="CJ580" i="14"/>
  <c r="D207" i="11" a="1"/>
  <c r="D207" i="11" s="1"/>
  <c r="BU82" i="14"/>
  <c r="BU419" i="14"/>
  <c r="BU421" i="14"/>
  <c r="BU423" i="14"/>
  <c r="BU431" i="14"/>
  <c r="BU433" i="14"/>
  <c r="BU40" i="14"/>
  <c r="BU420" i="14"/>
  <c r="BU427" i="14"/>
  <c r="BU429" i="14"/>
  <c r="BU407" i="14"/>
  <c r="BU409" i="14"/>
  <c r="BU411" i="14"/>
  <c r="BU413" i="14"/>
  <c r="BU432" i="14"/>
  <c r="BU424" i="14"/>
  <c r="BU428" i="14"/>
  <c r="BU430" i="14"/>
  <c r="BU408" i="14"/>
  <c r="BU406" i="14"/>
  <c r="BU418" i="14"/>
  <c r="BU81" i="14"/>
  <c r="BU422" i="14"/>
  <c r="BU596" i="14"/>
  <c r="BU605" i="14"/>
  <c r="BU606" i="14"/>
  <c r="BU611" i="14"/>
  <c r="BU412" i="14"/>
  <c r="BU607" i="14"/>
  <c r="BU603" i="14"/>
  <c r="BU609" i="14"/>
  <c r="BU410" i="14"/>
  <c r="BU604" i="14"/>
  <c r="BU594" i="14"/>
  <c r="BU610" i="14"/>
  <c r="BU608" i="14"/>
  <c r="BU595" i="14"/>
  <c r="BU22" i="14"/>
  <c r="BU21" i="14"/>
  <c r="K57" i="16" a="1"/>
  <c r="K57" i="16" s="1"/>
  <c r="CD246" i="14"/>
  <c r="CD248" i="14"/>
  <c r="CD250" i="14"/>
  <c r="CD443" i="14"/>
  <c r="CD444" i="14"/>
  <c r="CD445" i="14"/>
  <c r="CD454" i="14"/>
  <c r="CD455" i="14"/>
  <c r="CD456" i="14"/>
  <c r="CD247" i="14"/>
  <c r="CD483" i="14"/>
  <c r="CD510" i="14"/>
  <c r="CD511" i="14"/>
  <c r="CD528" i="14"/>
  <c r="CD529" i="14"/>
  <c r="CD534" i="14"/>
  <c r="CD543" i="14"/>
  <c r="CD441" i="14"/>
  <c r="CD502" i="14"/>
  <c r="CD503" i="14"/>
  <c r="CD513" i="14"/>
  <c r="CD516" i="14"/>
  <c r="CD517" i="14"/>
  <c r="CD522" i="14"/>
  <c r="CD527" i="14"/>
  <c r="CD532" i="14"/>
  <c r="CD501" i="14"/>
  <c r="CD533" i="14"/>
  <c r="CD561" i="14"/>
  <c r="CD512" i="14"/>
  <c r="CD469" i="14"/>
  <c r="CD564" i="14"/>
  <c r="CD573" i="14"/>
  <c r="CD249" i="14"/>
  <c r="CD509" i="14"/>
  <c r="CD537" i="14"/>
  <c r="CD584" i="14"/>
  <c r="CD536" i="14"/>
  <c r="CD577" i="14"/>
  <c r="CD580" i="14"/>
  <c r="CD563" i="14"/>
  <c r="CD568" i="14"/>
  <c r="CD574" i="14"/>
  <c r="CD579" i="14"/>
  <c r="CD583" i="14"/>
  <c r="CD524" i="14"/>
  <c r="CD581" i="14"/>
  <c r="CD588" i="14"/>
  <c r="CD440" i="14"/>
  <c r="CD467" i="14"/>
  <c r="CD471" i="14"/>
  <c r="CD484" i="14"/>
  <c r="CD526" i="14"/>
  <c r="CD578" i="14"/>
  <c r="CD515" i="14"/>
  <c r="CD565" i="14"/>
  <c r="CD470" i="14"/>
  <c r="CD500" i="14"/>
  <c r="CD535" i="14"/>
  <c r="CD587" i="14"/>
  <c r="CD531" i="14"/>
  <c r="CD576" i="14"/>
  <c r="CD544" i="14"/>
  <c r="CD567" i="14"/>
  <c r="CD575" i="14"/>
  <c r="CD514" i="14"/>
  <c r="CD525" i="14"/>
  <c r="CD585" i="14"/>
  <c r="CD530" i="14"/>
  <c r="CD582" i="14"/>
  <c r="CD468" i="14"/>
  <c r="CD523" i="14"/>
  <c r="CD562" i="14"/>
  <c r="CD586" i="14"/>
  <c r="D132" i="11" a="1"/>
  <c r="D132" i="11" s="1"/>
  <c r="BO81" i="14"/>
  <c r="BO423" i="14"/>
  <c r="BO424" i="14"/>
  <c r="BO428" i="14"/>
  <c r="BO430" i="14"/>
  <c r="BO422" i="14"/>
  <c r="BO427" i="14"/>
  <c r="BO429" i="14"/>
  <c r="BO433" i="14"/>
  <c r="BO40" i="14"/>
  <c r="BO420" i="14"/>
  <c r="BO431" i="14"/>
  <c r="BO406" i="14"/>
  <c r="BO418" i="14"/>
  <c r="BO409" i="14"/>
  <c r="BO432" i="14"/>
  <c r="BO82" i="14"/>
  <c r="BO412" i="14"/>
  <c r="BO407" i="14"/>
  <c r="BO421" i="14"/>
  <c r="BO408" i="14"/>
  <c r="BO594" i="14"/>
  <c r="BO603" i="14"/>
  <c r="BO595" i="14"/>
  <c r="BO604" i="14"/>
  <c r="BO609" i="14"/>
  <c r="BO419" i="14"/>
  <c r="BO596" i="14"/>
  <c r="BO605" i="14"/>
  <c r="BO411" i="14"/>
  <c r="BO607" i="14"/>
  <c r="BO610" i="14"/>
  <c r="BO410" i="14"/>
  <c r="BO413" i="14"/>
  <c r="BO608" i="14"/>
  <c r="BO611" i="14"/>
  <c r="BO606" i="14"/>
  <c r="BO21" i="14"/>
  <c r="BO22" i="14"/>
  <c r="K232" i="11" a="1"/>
  <c r="K232" i="11" s="1"/>
  <c r="BX407" i="14"/>
  <c r="BX409" i="14"/>
  <c r="BX411" i="14"/>
  <c r="BX413" i="14"/>
  <c r="BX421" i="14"/>
  <c r="BX422" i="14"/>
  <c r="BX82" i="14"/>
  <c r="BX406" i="14"/>
  <c r="BX408" i="14"/>
  <c r="BX410" i="14"/>
  <c r="BX412" i="14"/>
  <c r="BX418" i="14"/>
  <c r="BX423" i="14"/>
  <c r="BX594" i="14"/>
  <c r="BX596" i="14"/>
  <c r="BX603" i="14"/>
  <c r="BX605" i="14"/>
  <c r="BX607" i="14"/>
  <c r="BX609" i="14"/>
  <c r="BX611" i="14"/>
  <c r="BX81" i="14"/>
  <c r="BX419" i="14"/>
  <c r="BX420" i="14"/>
  <c r="BX40" i="14"/>
  <c r="BX429" i="14"/>
  <c r="BX433" i="14"/>
  <c r="BX432" i="14"/>
  <c r="BX428" i="14"/>
  <c r="BX595" i="14"/>
  <c r="BX604" i="14"/>
  <c r="BX430" i="14"/>
  <c r="BX21" i="14"/>
  <c r="BX427" i="14"/>
  <c r="BX431" i="14"/>
  <c r="BX424" i="14"/>
  <c r="BX608" i="14"/>
  <c r="BX606" i="14"/>
  <c r="BX22" i="14"/>
  <c r="BX610" i="14"/>
  <c r="D82" i="16" a="1"/>
  <c r="D82" i="16" s="1"/>
  <c r="CE248" i="14"/>
  <c r="CE249" i="14"/>
  <c r="CE444" i="14"/>
  <c r="CE454" i="14"/>
  <c r="CE456" i="14"/>
  <c r="CE467" i="14"/>
  <c r="CE468" i="14"/>
  <c r="CE469" i="14"/>
  <c r="CE470" i="14"/>
  <c r="CE471" i="14"/>
  <c r="CE500" i="14"/>
  <c r="CE501" i="14"/>
  <c r="CE502" i="14"/>
  <c r="CE503" i="14"/>
  <c r="CE509" i="14"/>
  <c r="CE511" i="14"/>
  <c r="CE513" i="14"/>
  <c r="CE515" i="14"/>
  <c r="CE523" i="14"/>
  <c r="CE525" i="14"/>
  <c r="CE527" i="14"/>
  <c r="CE529" i="14"/>
  <c r="CE531" i="14"/>
  <c r="CE533" i="14"/>
  <c r="CE534" i="14"/>
  <c r="CE535" i="14"/>
  <c r="CE537" i="14"/>
  <c r="CE247" i="14"/>
  <c r="CE512" i="14"/>
  <c r="CE522" i="14"/>
  <c r="CE530" i="14"/>
  <c r="CE568" i="14"/>
  <c r="CE573" i="14"/>
  <c r="CE574" i="14"/>
  <c r="CE576" i="14"/>
  <c r="CE578" i="14"/>
  <c r="CE580" i="14"/>
  <c r="CE250" i="14"/>
  <c r="CE483" i="14"/>
  <c r="CE510" i="14"/>
  <c r="CE440" i="14"/>
  <c r="CE443" i="14"/>
  <c r="CE516" i="14"/>
  <c r="CE524" i="14"/>
  <c r="CE536" i="14"/>
  <c r="CE544" i="14"/>
  <c r="CE562" i="14"/>
  <c r="CE567" i="14"/>
  <c r="CE581" i="14"/>
  <c r="CE445" i="14"/>
  <c r="CE246" i="14"/>
  <c r="CE484" i="14"/>
  <c r="CE526" i="14"/>
  <c r="CE543" i="14"/>
  <c r="CE565" i="14"/>
  <c r="CE575" i="14"/>
  <c r="CE582" i="14"/>
  <c r="CE586" i="14"/>
  <c r="CE532" i="14"/>
  <c r="CE561" i="14"/>
  <c r="CE564" i="14"/>
  <c r="CE584" i="14"/>
  <c r="CE528" i="14"/>
  <c r="CE455" i="14"/>
  <c r="CE514" i="14"/>
  <c r="CE585" i="14"/>
  <c r="CE587" i="14"/>
  <c r="CE577" i="14"/>
  <c r="CE517" i="14"/>
  <c r="CE583" i="14"/>
  <c r="CE588" i="14"/>
  <c r="CE441" i="14"/>
  <c r="CE563" i="14"/>
  <c r="CE579" i="14"/>
  <c r="D182" i="16" a="1"/>
  <c r="D182" i="16" s="1"/>
  <c r="CM246" i="14"/>
  <c r="CM247" i="14"/>
  <c r="CM456" i="14"/>
  <c r="CM467" i="14"/>
  <c r="CM468" i="14"/>
  <c r="CM469" i="14"/>
  <c r="CM470" i="14"/>
  <c r="CM471" i="14"/>
  <c r="CM500" i="14"/>
  <c r="CM501" i="14"/>
  <c r="CM502" i="14"/>
  <c r="CM503" i="14"/>
  <c r="CM509" i="14"/>
  <c r="CM511" i="14"/>
  <c r="CM513" i="14"/>
  <c r="CM515" i="14"/>
  <c r="CM523" i="14"/>
  <c r="CM525" i="14"/>
  <c r="CM527" i="14"/>
  <c r="CM529" i="14"/>
  <c r="CM531" i="14"/>
  <c r="CM533" i="14"/>
  <c r="CM534" i="14"/>
  <c r="CM535" i="14"/>
  <c r="CM537" i="14"/>
  <c r="CM248" i="14"/>
  <c r="CM440" i="14"/>
  <c r="CM441" i="14"/>
  <c r="CM483" i="14"/>
  <c r="CM510" i="14"/>
  <c r="CM528" i="14"/>
  <c r="CM543" i="14"/>
  <c r="CM568" i="14"/>
  <c r="CM573" i="14"/>
  <c r="CM574" i="14"/>
  <c r="CM576" i="14"/>
  <c r="CM578" i="14"/>
  <c r="CM580" i="14"/>
  <c r="CM443" i="14"/>
  <c r="CM445" i="14"/>
  <c r="CM455" i="14"/>
  <c r="CM484" i="14"/>
  <c r="CM249" i="14"/>
  <c r="CM444" i="14"/>
  <c r="CM522" i="14"/>
  <c r="CM563" i="14"/>
  <c r="CM579" i="14"/>
  <c r="CM514" i="14"/>
  <c r="CM250" i="14"/>
  <c r="CM524" i="14"/>
  <c r="CM536" i="14"/>
  <c r="CM584" i="14"/>
  <c r="CM583" i="14"/>
  <c r="CM530" i="14"/>
  <c r="CM564" i="14"/>
  <c r="CM582" i="14"/>
  <c r="CM588" i="14"/>
  <c r="CM512" i="14"/>
  <c r="CM532" i="14"/>
  <c r="CM561" i="14"/>
  <c r="CM562" i="14"/>
  <c r="CM585" i="14"/>
  <c r="CM526" i="14"/>
  <c r="CM586" i="14"/>
  <c r="CM565" i="14"/>
  <c r="CM516" i="14"/>
  <c r="CM517" i="14"/>
  <c r="CM577" i="14"/>
  <c r="CM581" i="14"/>
  <c r="CM587" i="14"/>
  <c r="CM575" i="14"/>
  <c r="CM544" i="14"/>
  <c r="CM567" i="14"/>
  <c r="CM454" i="14"/>
  <c r="D7" i="16" a="1"/>
  <c r="D7" i="16" s="1"/>
  <c r="BY247" i="14"/>
  <c r="BY249" i="14"/>
  <c r="BY440" i="14"/>
  <c r="BY441" i="14"/>
  <c r="BY443" i="14"/>
  <c r="BY445" i="14"/>
  <c r="BY455" i="14"/>
  <c r="BY248" i="14"/>
  <c r="BY484" i="14"/>
  <c r="BY515" i="14"/>
  <c r="BY516" i="14"/>
  <c r="BY525" i="14"/>
  <c r="BY526" i="14"/>
  <c r="BY533" i="14"/>
  <c r="BY535" i="14"/>
  <c r="BY536" i="14"/>
  <c r="BY544" i="14"/>
  <c r="BY246" i="14"/>
  <c r="BY468" i="14"/>
  <c r="BY470" i="14"/>
  <c r="BY501" i="14"/>
  <c r="BY503" i="14"/>
  <c r="BY456" i="14"/>
  <c r="BY469" i="14"/>
  <c r="BY250" i="14"/>
  <c r="BY471" i="14"/>
  <c r="BY483" i="14"/>
  <c r="BY500" i="14"/>
  <c r="BY530" i="14"/>
  <c r="BY531" i="14"/>
  <c r="BY564" i="14"/>
  <c r="BY576" i="14"/>
  <c r="BY577" i="14"/>
  <c r="BY502" i="14"/>
  <c r="BY509" i="14"/>
  <c r="BY517" i="14"/>
  <c r="BY532" i="14"/>
  <c r="BY512" i="14"/>
  <c r="BY529" i="14"/>
  <c r="BY587" i="14"/>
  <c r="BY511" i="14"/>
  <c r="BY528" i="14"/>
  <c r="BY563" i="14"/>
  <c r="BY579" i="14"/>
  <c r="BY585" i="14"/>
  <c r="BY467" i="14"/>
  <c r="BY524" i="14"/>
  <c r="BY534" i="14"/>
  <c r="BY562" i="14"/>
  <c r="BY578" i="14"/>
  <c r="BY581" i="14"/>
  <c r="BY513" i="14"/>
  <c r="BY543" i="14"/>
  <c r="BY510" i="14"/>
  <c r="BY565" i="14"/>
  <c r="BY568" i="14"/>
  <c r="BY588" i="14"/>
  <c r="BY522" i="14"/>
  <c r="BY537" i="14"/>
  <c r="BY583" i="14"/>
  <c r="BY567" i="14"/>
  <c r="BY573" i="14"/>
  <c r="BY575" i="14"/>
  <c r="BY527" i="14"/>
  <c r="BY580" i="14"/>
  <c r="BY586" i="14"/>
  <c r="BY444" i="14"/>
  <c r="BY514" i="14"/>
  <c r="BY523" i="14"/>
  <c r="BY561" i="14"/>
  <c r="BY574" i="14"/>
  <c r="BY582" i="14"/>
  <c r="BY454" i="14"/>
  <c r="BY584" i="14"/>
  <c r="K107" i="16" a="1"/>
  <c r="K107" i="16" s="1"/>
  <c r="CH247" i="14"/>
  <c r="CH249" i="14"/>
  <c r="CH440" i="14"/>
  <c r="CH441" i="14"/>
  <c r="CH250" i="14"/>
  <c r="CH443" i="14"/>
  <c r="CH444" i="14"/>
  <c r="CH445" i="14"/>
  <c r="CH454" i="14"/>
  <c r="CH455" i="14"/>
  <c r="CH456" i="14"/>
  <c r="CH468" i="14"/>
  <c r="CH470" i="14"/>
  <c r="CH501" i="14"/>
  <c r="CH503" i="14"/>
  <c r="CH513" i="14"/>
  <c r="CH514" i="14"/>
  <c r="CH517" i="14"/>
  <c r="CH523" i="14"/>
  <c r="CH524" i="14"/>
  <c r="CH531" i="14"/>
  <c r="CH532" i="14"/>
  <c r="CH467" i="14"/>
  <c r="CH471" i="14"/>
  <c r="CH510" i="14"/>
  <c r="CH515" i="14"/>
  <c r="CH526" i="14"/>
  <c r="CH529" i="14"/>
  <c r="CH543" i="14"/>
  <c r="CH246" i="14"/>
  <c r="CH511" i="14"/>
  <c r="CH535" i="14"/>
  <c r="CH248" i="14"/>
  <c r="CH512" i="14"/>
  <c r="CH516" i="14"/>
  <c r="CH525" i="14"/>
  <c r="CH537" i="14"/>
  <c r="CH544" i="14"/>
  <c r="CH562" i="14"/>
  <c r="CH567" i="14"/>
  <c r="CH484" i="14"/>
  <c r="CH522" i="14"/>
  <c r="CH587" i="14"/>
  <c r="CH578" i="14"/>
  <c r="CH581" i="14"/>
  <c r="CH585" i="14"/>
  <c r="CH500" i="14"/>
  <c r="CH530" i="14"/>
  <c r="CH536" i="14"/>
  <c r="CH580" i="14"/>
  <c r="CH582" i="14"/>
  <c r="CH483" i="14"/>
  <c r="CH563" i="14"/>
  <c r="CH579" i="14"/>
  <c r="CH502" i="14"/>
  <c r="CH528" i="14"/>
  <c r="CH564" i="14"/>
  <c r="CH565" i="14"/>
  <c r="CH568" i="14"/>
  <c r="CH584" i="14"/>
  <c r="CH533" i="14"/>
  <c r="CH577" i="14"/>
  <c r="CH534" i="14"/>
  <c r="CH573" i="14"/>
  <c r="CH576" i="14"/>
  <c r="CH588" i="14"/>
  <c r="CH469" i="14"/>
  <c r="CH527" i="14"/>
  <c r="CH575" i="14"/>
  <c r="CH583" i="14"/>
  <c r="CH509" i="14"/>
  <c r="CH561" i="14"/>
  <c r="CH574" i="14"/>
  <c r="CH586" i="14"/>
  <c r="CB246" i="14"/>
  <c r="CB440" i="14"/>
  <c r="CB483" i="14"/>
  <c r="CB484" i="14"/>
  <c r="CB510" i="14"/>
  <c r="CB512" i="14"/>
  <c r="CB514" i="14"/>
  <c r="CB516" i="14"/>
  <c r="CB517" i="14"/>
  <c r="CB522" i="14"/>
  <c r="CB524" i="14"/>
  <c r="CB526" i="14"/>
  <c r="CB528" i="14"/>
  <c r="CB530" i="14"/>
  <c r="CB532" i="14"/>
  <c r="CB536" i="14"/>
  <c r="CB543" i="14"/>
  <c r="CB544" i="14"/>
  <c r="CB561" i="14"/>
  <c r="CB562" i="14"/>
  <c r="CB250" i="14"/>
  <c r="CB441" i="14"/>
  <c r="CB467" i="14"/>
  <c r="CB469" i="14"/>
  <c r="CB471" i="14"/>
  <c r="CB500" i="14"/>
  <c r="CB502" i="14"/>
  <c r="CB509" i="14"/>
  <c r="CB527" i="14"/>
  <c r="CB537" i="14"/>
  <c r="CB563" i="14"/>
  <c r="CB564" i="14"/>
  <c r="CB565" i="14"/>
  <c r="CB567" i="14"/>
  <c r="CB575" i="14"/>
  <c r="CB577" i="14"/>
  <c r="CB579" i="14"/>
  <c r="CB581" i="14"/>
  <c r="CB582" i="14"/>
  <c r="CB583" i="14"/>
  <c r="CB584" i="14"/>
  <c r="CB585" i="14"/>
  <c r="CB588" i="14"/>
  <c r="CB443" i="14"/>
  <c r="CB454" i="14"/>
  <c r="CB470" i="14"/>
  <c r="CB511" i="14"/>
  <c r="CB525" i="14"/>
  <c r="CB248" i="14"/>
  <c r="CB444" i="14"/>
  <c r="CB445" i="14"/>
  <c r="CB468" i="14"/>
  <c r="CB503" i="14"/>
  <c r="CB529" i="14"/>
  <c r="CB456" i="14"/>
  <c r="CB531" i="14"/>
  <c r="CB455" i="14"/>
  <c r="CB535" i="14"/>
  <c r="CB580" i="14"/>
  <c r="CB568" i="14"/>
  <c r="CB573" i="14"/>
  <c r="CB574" i="14"/>
  <c r="CB515" i="14"/>
  <c r="CB576" i="14"/>
  <c r="CB587" i="14"/>
  <c r="CB534" i="14"/>
  <c r="CB501" i="14"/>
  <c r="CB247" i="14"/>
  <c r="CB513" i="14"/>
  <c r="CB533" i="14"/>
  <c r="CB249" i="14"/>
  <c r="CB523" i="14"/>
  <c r="CB586" i="14"/>
  <c r="CB578" i="14"/>
  <c r="D57" i="16" a="1"/>
  <c r="D57" i="16" s="1"/>
  <c r="CC246" i="14"/>
  <c r="CC248" i="14"/>
  <c r="CC250" i="14"/>
  <c r="CC443" i="14"/>
  <c r="CC444" i="14"/>
  <c r="CC445" i="14"/>
  <c r="CC454" i="14"/>
  <c r="CC455" i="14"/>
  <c r="CC456" i="14"/>
  <c r="CC247" i="14"/>
  <c r="CC483" i="14"/>
  <c r="CC510" i="14"/>
  <c r="CC511" i="14"/>
  <c r="CC528" i="14"/>
  <c r="CC529" i="14"/>
  <c r="CC534" i="14"/>
  <c r="CC543" i="14"/>
  <c r="CC440" i="14"/>
  <c r="CC441" i="14"/>
  <c r="CC467" i="14"/>
  <c r="CC469" i="14"/>
  <c r="CC471" i="14"/>
  <c r="CC484" i="14"/>
  <c r="CC500" i="14"/>
  <c r="CC502" i="14"/>
  <c r="CC509" i="14"/>
  <c r="CC249" i="14"/>
  <c r="CC512" i="14"/>
  <c r="CC525" i="14"/>
  <c r="CC537" i="14"/>
  <c r="CC563" i="14"/>
  <c r="CC579" i="14"/>
  <c r="CC580" i="14"/>
  <c r="CC468" i="14"/>
  <c r="CC503" i="14"/>
  <c r="CC513" i="14"/>
  <c r="CC514" i="14"/>
  <c r="CC522" i="14"/>
  <c r="CC470" i="14"/>
  <c r="CC532" i="14"/>
  <c r="CC533" i="14"/>
  <c r="CC536" i="14"/>
  <c r="CC561" i="14"/>
  <c r="CC564" i="14"/>
  <c r="CC577" i="14"/>
  <c r="CC530" i="14"/>
  <c r="CC531" i="14"/>
  <c r="CC535" i="14"/>
  <c r="CC544" i="14"/>
  <c r="CC526" i="14"/>
  <c r="CC527" i="14"/>
  <c r="CC523" i="14"/>
  <c r="CC565" i="14"/>
  <c r="CC567" i="14"/>
  <c r="CC575" i="14"/>
  <c r="CC578" i="14"/>
  <c r="CC582" i="14"/>
  <c r="CC586" i="14"/>
  <c r="CC515" i="14"/>
  <c r="CC584" i="14"/>
  <c r="CC524" i="14"/>
  <c r="CC568" i="14"/>
  <c r="CC587" i="14"/>
  <c r="CC501" i="14"/>
  <c r="CC517" i="14"/>
  <c r="CC576" i="14"/>
  <c r="CC583" i="14"/>
  <c r="CC588" i="14"/>
  <c r="CC516" i="14"/>
  <c r="CC573" i="14"/>
  <c r="CC581" i="14"/>
  <c r="CC585" i="14"/>
  <c r="CC562" i="14"/>
  <c r="CC574" i="14"/>
  <c r="K132" i="11" a="1"/>
  <c r="K132" i="11" s="1"/>
  <c r="BP81" i="14"/>
  <c r="BP423" i="14"/>
  <c r="BP424" i="14"/>
  <c r="BP428" i="14"/>
  <c r="BP430" i="14"/>
  <c r="BP422" i="14"/>
  <c r="BP427" i="14"/>
  <c r="BP429" i="14"/>
  <c r="BP433" i="14"/>
  <c r="BP594" i="14"/>
  <c r="BP596" i="14"/>
  <c r="BP603" i="14"/>
  <c r="BP605" i="14"/>
  <c r="BP607" i="14"/>
  <c r="BP609" i="14"/>
  <c r="BP611" i="14"/>
  <c r="BP40" i="14"/>
  <c r="BP411" i="14"/>
  <c r="BP419" i="14"/>
  <c r="BP406" i="14"/>
  <c r="BP418" i="14"/>
  <c r="BP431" i="14"/>
  <c r="BP409" i="14"/>
  <c r="BP82" i="14"/>
  <c r="BP407" i="14"/>
  <c r="BP410" i="14"/>
  <c r="BP412" i="14"/>
  <c r="BP420" i="14"/>
  <c r="BP608" i="14"/>
  <c r="BP408" i="14"/>
  <c r="BP413" i="14"/>
  <c r="BP610" i="14"/>
  <c r="BP21" i="14"/>
  <c r="BP604" i="14"/>
  <c r="BP432" i="14"/>
  <c r="BP421" i="14"/>
  <c r="BP595" i="14"/>
  <c r="BP606" i="14"/>
  <c r="BP22" i="14"/>
  <c r="D232" i="11" a="1"/>
  <c r="D232" i="11" s="1"/>
  <c r="BW407" i="14"/>
  <c r="BW409" i="14"/>
  <c r="BW411" i="14"/>
  <c r="BW413" i="14"/>
  <c r="BW421" i="14"/>
  <c r="BW422" i="14"/>
  <c r="BW82" i="14"/>
  <c r="BW406" i="14"/>
  <c r="BW408" i="14"/>
  <c r="BW410" i="14"/>
  <c r="BW412" i="14"/>
  <c r="BW418" i="14"/>
  <c r="BW423" i="14"/>
  <c r="BW419" i="14"/>
  <c r="BW432" i="14"/>
  <c r="BW81" i="14"/>
  <c r="BW420" i="14"/>
  <c r="BW427" i="14"/>
  <c r="BW429" i="14"/>
  <c r="BW433" i="14"/>
  <c r="BW40" i="14"/>
  <c r="BW424" i="14"/>
  <c r="BW430" i="14"/>
  <c r="BW431" i="14"/>
  <c r="BW595" i="14"/>
  <c r="BW604" i="14"/>
  <c r="BW609" i="14"/>
  <c r="BW610" i="14"/>
  <c r="BW606" i="14"/>
  <c r="BW611" i="14"/>
  <c r="BW608" i="14"/>
  <c r="BW603" i="14"/>
  <c r="BW21" i="14"/>
  <c r="BW596" i="14"/>
  <c r="BW428" i="14"/>
  <c r="BW607" i="14"/>
  <c r="BW594" i="14"/>
  <c r="BW605" i="14"/>
  <c r="BW22" i="14"/>
  <c r="K82" i="16" a="1"/>
  <c r="K82" i="16" s="1"/>
  <c r="CF248" i="14"/>
  <c r="CF249" i="14"/>
  <c r="CF444" i="14"/>
  <c r="CF454" i="14"/>
  <c r="CF456" i="14"/>
  <c r="CF467" i="14"/>
  <c r="CF468" i="14"/>
  <c r="CF469" i="14"/>
  <c r="CF470" i="14"/>
  <c r="CF471" i="14"/>
  <c r="CF500" i="14"/>
  <c r="CF501" i="14"/>
  <c r="CF502" i="14"/>
  <c r="CF503" i="14"/>
  <c r="CF509" i="14"/>
  <c r="CF511" i="14"/>
  <c r="CF513" i="14"/>
  <c r="CF515" i="14"/>
  <c r="CF523" i="14"/>
  <c r="CF525" i="14"/>
  <c r="CF527" i="14"/>
  <c r="CF529" i="14"/>
  <c r="CF531" i="14"/>
  <c r="CF533" i="14"/>
  <c r="CF534" i="14"/>
  <c r="CF535" i="14"/>
  <c r="CF537" i="14"/>
  <c r="CF561" i="14"/>
  <c r="CF247" i="14"/>
  <c r="CF512" i="14"/>
  <c r="CF522" i="14"/>
  <c r="CF530" i="14"/>
  <c r="CF568" i="14"/>
  <c r="CF573" i="14"/>
  <c r="CF574" i="14"/>
  <c r="CF576" i="14"/>
  <c r="CF578" i="14"/>
  <c r="CF580" i="14"/>
  <c r="CF586" i="14"/>
  <c r="CF587" i="14"/>
  <c r="CF246" i="14"/>
  <c r="CF440" i="14"/>
  <c r="CF483" i="14"/>
  <c r="CF524" i="14"/>
  <c r="CF536" i="14"/>
  <c r="CF455" i="14"/>
  <c r="CF250" i="14"/>
  <c r="CF516" i="14"/>
  <c r="CF443" i="14"/>
  <c r="CF563" i="14"/>
  <c r="CF441" i="14"/>
  <c r="CF543" i="14"/>
  <c r="CF567" i="14"/>
  <c r="CF588" i="14"/>
  <c r="CF565" i="14"/>
  <c r="CF575" i="14"/>
  <c r="CF582" i="14"/>
  <c r="CF544" i="14"/>
  <c r="CF577" i="14"/>
  <c r="CF445" i="14"/>
  <c r="CF484" i="14"/>
  <c r="CF510" i="14"/>
  <c r="CF517" i="14"/>
  <c r="CF562" i="14"/>
  <c r="CF528" i="14"/>
  <c r="CF564" i="14"/>
  <c r="CF526" i="14"/>
  <c r="CF584" i="14"/>
  <c r="CF581" i="14"/>
  <c r="CF583" i="14"/>
  <c r="CF514" i="14"/>
  <c r="CF585" i="14"/>
  <c r="CF532" i="14"/>
  <c r="CF579" i="14"/>
  <c r="K182" i="16" a="1"/>
  <c r="K182" i="16" s="1"/>
  <c r="CN246" i="14"/>
  <c r="CN247" i="14"/>
  <c r="CN456" i="14"/>
  <c r="CN467" i="14"/>
  <c r="CN468" i="14"/>
  <c r="CN469" i="14"/>
  <c r="CN470" i="14"/>
  <c r="CN471" i="14"/>
  <c r="CN500" i="14"/>
  <c r="CN501" i="14"/>
  <c r="CN502" i="14"/>
  <c r="CN503" i="14"/>
  <c r="CN509" i="14"/>
  <c r="CN511" i="14"/>
  <c r="CN513" i="14"/>
  <c r="CN515" i="14"/>
  <c r="CN523" i="14"/>
  <c r="CN525" i="14"/>
  <c r="CN527" i="14"/>
  <c r="CN529" i="14"/>
  <c r="CN531" i="14"/>
  <c r="CN533" i="14"/>
  <c r="CN534" i="14"/>
  <c r="CN535" i="14"/>
  <c r="CN537" i="14"/>
  <c r="CN248" i="14"/>
  <c r="CN440" i="14"/>
  <c r="CN441" i="14"/>
  <c r="CN483" i="14"/>
  <c r="CN510" i="14"/>
  <c r="CN528" i="14"/>
  <c r="CN543" i="14"/>
  <c r="CN568" i="14"/>
  <c r="CN573" i="14"/>
  <c r="CN574" i="14"/>
  <c r="CN576" i="14"/>
  <c r="CN578" i="14"/>
  <c r="CN580" i="14"/>
  <c r="CN586" i="14"/>
  <c r="CN587" i="14"/>
  <c r="CN250" i="14"/>
  <c r="CN484" i="14"/>
  <c r="CN249" i="14"/>
  <c r="CN514" i="14"/>
  <c r="CN530" i="14"/>
  <c r="CN444" i="14"/>
  <c r="CN455" i="14"/>
  <c r="CN445" i="14"/>
  <c r="CN517" i="14"/>
  <c r="CN532" i="14"/>
  <c r="CN564" i="14"/>
  <c r="CN454" i="14"/>
  <c r="CN443" i="14"/>
  <c r="CN526" i="14"/>
  <c r="CN577" i="14"/>
  <c r="CN524" i="14"/>
  <c r="CN563" i="14"/>
  <c r="CN584" i="14"/>
  <c r="CN522" i="14"/>
  <c r="CN562" i="14"/>
  <c r="CN544" i="14"/>
  <c r="CN561" i="14"/>
  <c r="CN575" i="14"/>
  <c r="CN585" i="14"/>
  <c r="CN512" i="14"/>
  <c r="CN579" i="14"/>
  <c r="CN582" i="14"/>
  <c r="CN565" i="14"/>
  <c r="CN516" i="14"/>
  <c r="CN536" i="14"/>
  <c r="CN567" i="14"/>
  <c r="CN581" i="14"/>
  <c r="CN583" i="14"/>
  <c r="CN588" i="14"/>
  <c r="K32" i="16" a="1"/>
  <c r="K32" i="16" s="1"/>
  <c r="K28" i="16" a="1"/>
  <c r="K28" i="16" s="1"/>
  <c r="BQ24" i="14"/>
  <c r="BQ75" i="14"/>
  <c r="BQ83" i="14"/>
  <c r="BQ192" i="14"/>
  <c r="BQ194" i="14"/>
  <c r="BQ205" i="14"/>
  <c r="BQ23" i="14"/>
  <c r="BQ77" i="14"/>
  <c r="BQ85" i="14"/>
  <c r="BQ162" i="14"/>
  <c r="BQ191" i="14"/>
  <c r="BQ193" i="14"/>
  <c r="BQ204" i="14"/>
  <c r="BY252" i="14"/>
  <c r="BY255" i="14"/>
  <c r="BY338" i="14"/>
  <c r="BY251" i="14"/>
  <c r="BY253" i="14"/>
  <c r="BY259" i="14"/>
  <c r="CG252" i="14"/>
  <c r="CG255" i="14"/>
  <c r="CG338" i="14"/>
  <c r="CG251" i="14"/>
  <c r="CG253" i="14"/>
  <c r="CG259" i="14"/>
  <c r="CO252" i="14"/>
  <c r="CO255" i="14"/>
  <c r="CO338" i="14"/>
  <c r="CO251" i="14"/>
  <c r="CO253" i="14"/>
  <c r="CO259" i="14"/>
  <c r="CI252" i="14"/>
  <c r="CI255" i="14"/>
  <c r="CI338" i="14"/>
  <c r="CI259" i="14"/>
  <c r="CI251" i="14"/>
  <c r="CI253" i="14"/>
  <c r="CP252" i="14"/>
  <c r="CP255" i="14"/>
  <c r="CP338" i="14"/>
  <c r="CP251" i="14"/>
  <c r="CP253" i="14"/>
  <c r="CP259" i="14"/>
  <c r="CB252" i="14"/>
  <c r="CB255" i="14"/>
  <c r="CB338" i="14"/>
  <c r="CB251" i="14"/>
  <c r="CB253" i="14"/>
  <c r="CB259" i="14"/>
  <c r="CJ252" i="14"/>
  <c r="CJ255" i="14"/>
  <c r="CJ338" i="14"/>
  <c r="CJ251" i="14"/>
  <c r="CJ253" i="14"/>
  <c r="CJ259" i="14"/>
  <c r="CR252" i="14"/>
  <c r="CR255" i="14"/>
  <c r="CR338" i="14"/>
  <c r="CR251" i="14"/>
  <c r="CR253" i="14"/>
  <c r="CR259" i="14"/>
  <c r="BR24" i="14"/>
  <c r="BR75" i="14"/>
  <c r="BR83" i="14"/>
  <c r="BR192" i="14"/>
  <c r="BR194" i="14"/>
  <c r="BR205" i="14"/>
  <c r="BR23" i="14"/>
  <c r="BR77" i="14"/>
  <c r="BR85" i="14"/>
  <c r="BR162" i="14"/>
  <c r="BR191" i="14"/>
  <c r="BR193" i="14"/>
  <c r="BR204" i="14"/>
  <c r="BS24" i="14"/>
  <c r="BS75" i="14"/>
  <c r="BS83" i="14"/>
  <c r="BS192" i="14"/>
  <c r="BS194" i="14"/>
  <c r="BS205" i="14"/>
  <c r="BS77" i="14"/>
  <c r="BS85" i="14"/>
  <c r="BS162" i="14"/>
  <c r="BS191" i="14"/>
  <c r="BS193" i="14"/>
  <c r="BS204" i="14"/>
  <c r="BS23" i="14"/>
  <c r="CQ252" i="14"/>
  <c r="CQ255" i="14"/>
  <c r="CQ338" i="14"/>
  <c r="CQ251" i="14"/>
  <c r="CQ253" i="14"/>
  <c r="CQ259" i="14"/>
  <c r="BU23" i="14"/>
  <c r="BU77" i="14"/>
  <c r="BU85" i="14"/>
  <c r="BU162" i="14"/>
  <c r="BU191" i="14"/>
  <c r="BU193" i="14"/>
  <c r="BU204" i="14"/>
  <c r="BU24" i="14"/>
  <c r="BU75" i="14"/>
  <c r="BU83" i="14"/>
  <c r="BU192" i="14"/>
  <c r="BU194" i="14"/>
  <c r="BU205" i="14"/>
  <c r="CC251" i="14"/>
  <c r="CC253" i="14"/>
  <c r="CC259" i="14"/>
  <c r="CC252" i="14"/>
  <c r="CC255" i="14"/>
  <c r="CC338" i="14"/>
  <c r="CK251" i="14"/>
  <c r="CK253" i="14"/>
  <c r="CK259" i="14"/>
  <c r="CK252" i="14"/>
  <c r="CK255" i="14"/>
  <c r="CK338" i="14"/>
  <c r="CA252" i="14"/>
  <c r="CA255" i="14"/>
  <c r="CA338" i="14"/>
  <c r="CA251" i="14"/>
  <c r="CA253" i="14"/>
  <c r="CA259" i="14"/>
  <c r="BT24" i="14"/>
  <c r="BT75" i="14"/>
  <c r="BT83" i="14"/>
  <c r="BT192" i="14"/>
  <c r="BT194" i="14"/>
  <c r="BT205" i="14"/>
  <c r="BT23" i="14"/>
  <c r="BT77" i="14"/>
  <c r="BT85" i="14"/>
  <c r="BT162" i="14"/>
  <c r="BT191" i="14"/>
  <c r="BT193" i="14"/>
  <c r="BT204" i="14"/>
  <c r="BV23" i="14"/>
  <c r="BV77" i="14"/>
  <c r="BV85" i="14"/>
  <c r="BV162" i="14"/>
  <c r="BV191" i="14"/>
  <c r="BV193" i="14"/>
  <c r="BV204" i="14"/>
  <c r="BV24" i="14"/>
  <c r="BV75" i="14"/>
  <c r="BV83" i="14"/>
  <c r="BV192" i="14"/>
  <c r="BV194" i="14"/>
  <c r="BV205" i="14"/>
  <c r="CD251" i="14"/>
  <c r="CD253" i="14"/>
  <c r="CD259" i="14"/>
  <c r="CD252" i="14"/>
  <c r="CD255" i="14"/>
  <c r="CD338" i="14"/>
  <c r="CL251" i="14"/>
  <c r="CL253" i="14"/>
  <c r="CL259" i="14"/>
  <c r="CL252" i="14"/>
  <c r="CL255" i="14"/>
  <c r="CL338" i="14"/>
  <c r="BZ252" i="14"/>
  <c r="BZ255" i="14"/>
  <c r="BZ338" i="14"/>
  <c r="BZ251" i="14"/>
  <c r="BZ253" i="14"/>
  <c r="BZ259" i="14"/>
  <c r="BO23" i="14"/>
  <c r="BO77" i="14"/>
  <c r="BO85" i="14"/>
  <c r="BO162" i="14"/>
  <c r="BO191" i="14"/>
  <c r="BO193" i="14"/>
  <c r="BO204" i="14"/>
  <c r="BO75" i="14"/>
  <c r="BO192" i="14"/>
  <c r="BO24" i="14"/>
  <c r="BO83" i="14"/>
  <c r="BO194" i="14"/>
  <c r="BO205" i="14"/>
  <c r="BX23" i="14"/>
  <c r="BX77" i="14"/>
  <c r="BX85" i="14"/>
  <c r="BX162" i="14"/>
  <c r="BX191" i="14"/>
  <c r="BX193" i="14"/>
  <c r="BX204" i="14"/>
  <c r="BX24" i="14"/>
  <c r="BX75" i="14"/>
  <c r="BX83" i="14"/>
  <c r="BX192" i="14"/>
  <c r="BX194" i="14"/>
  <c r="BX205" i="14"/>
  <c r="CE251" i="14"/>
  <c r="CE253" i="14"/>
  <c r="CE259" i="14"/>
  <c r="CE252" i="14"/>
  <c r="CE255" i="14"/>
  <c r="CE338" i="14"/>
  <c r="CM251" i="14"/>
  <c r="CM253" i="14"/>
  <c r="CM259" i="14"/>
  <c r="CM255" i="14"/>
  <c r="CM338" i="14"/>
  <c r="CM252" i="14"/>
  <c r="CH252" i="14"/>
  <c r="CH255" i="14"/>
  <c r="CH338" i="14"/>
  <c r="CH251" i="14"/>
  <c r="CH253" i="14"/>
  <c r="CH259" i="14"/>
  <c r="BP23" i="14"/>
  <c r="BP77" i="14"/>
  <c r="BP85" i="14"/>
  <c r="BP162" i="14"/>
  <c r="BP191" i="14"/>
  <c r="BP193" i="14"/>
  <c r="BP204" i="14"/>
  <c r="BP24" i="14"/>
  <c r="BP75" i="14"/>
  <c r="BP83" i="14"/>
  <c r="BP192" i="14"/>
  <c r="BP194" i="14"/>
  <c r="BP205" i="14"/>
  <c r="BW23" i="14"/>
  <c r="BW77" i="14"/>
  <c r="BW85" i="14"/>
  <c r="BW162" i="14"/>
  <c r="BW191" i="14"/>
  <c r="BW193" i="14"/>
  <c r="BW204" i="14"/>
  <c r="BW24" i="14"/>
  <c r="BW83" i="14"/>
  <c r="BW192" i="14"/>
  <c r="BW194" i="14"/>
  <c r="BW205" i="14"/>
  <c r="BW75" i="14"/>
  <c r="CF251" i="14"/>
  <c r="CF253" i="14"/>
  <c r="CF259" i="14"/>
  <c r="CF252" i="14"/>
  <c r="CF255" i="14"/>
  <c r="CF338" i="14"/>
  <c r="CN251" i="14"/>
  <c r="CN253" i="14"/>
  <c r="CN259" i="14"/>
  <c r="CN252" i="14"/>
  <c r="CN255" i="14"/>
  <c r="CN338" i="14"/>
  <c r="BY257" i="14"/>
  <c r="BY261" i="14"/>
  <c r="BY269" i="14"/>
  <c r="BY264" i="14"/>
  <c r="BY270" i="14"/>
  <c r="BY254" i="14"/>
  <c r="BY263" i="14"/>
  <c r="BY265" i="14"/>
  <c r="BY256" i="14"/>
  <c r="BY266" i="14"/>
  <c r="BY271" i="14"/>
  <c r="BY258" i="14"/>
  <c r="BY319" i="14"/>
  <c r="BY372" i="14"/>
  <c r="BY386" i="14"/>
  <c r="BY387" i="14"/>
  <c r="BY388" i="14"/>
  <c r="BY296" i="14"/>
  <c r="BY354" i="14"/>
  <c r="BY299" i="14"/>
  <c r="BY298" i="14"/>
  <c r="BY355" i="14"/>
  <c r="BY287" i="14"/>
  <c r="BY300" i="14"/>
  <c r="BY357" i="14"/>
  <c r="BY317" i="14"/>
  <c r="BY268" i="14"/>
  <c r="BY318" i="14"/>
  <c r="BY356" i="14"/>
  <c r="BY358" i="14"/>
  <c r="BY267" i="14"/>
  <c r="BY297" i="14"/>
  <c r="BY320" i="14"/>
  <c r="BY337" i="14"/>
  <c r="BY339" i="14"/>
  <c r="BY260" i="14"/>
  <c r="BY272" i="14"/>
  <c r="BR41" i="14"/>
  <c r="BR50" i="14"/>
  <c r="BR67" i="14"/>
  <c r="BR69" i="14"/>
  <c r="BR71" i="14"/>
  <c r="BR73" i="14"/>
  <c r="BR79" i="14"/>
  <c r="BR125" i="14"/>
  <c r="BR126" i="14"/>
  <c r="BR159" i="14"/>
  <c r="BR161" i="14"/>
  <c r="BR190" i="14"/>
  <c r="BR196" i="14"/>
  <c r="BR198" i="14"/>
  <c r="BR200" i="14"/>
  <c r="BR31" i="14"/>
  <c r="BR49" i="14"/>
  <c r="BR68" i="14"/>
  <c r="BR70" i="14"/>
  <c r="BR72" i="14"/>
  <c r="BR74" i="14"/>
  <c r="BR76" i="14"/>
  <c r="BR78" i="14"/>
  <c r="BR80" i="14"/>
  <c r="BR84" i="14"/>
  <c r="BR109" i="14"/>
  <c r="BR158" i="14"/>
  <c r="BR203" i="14"/>
  <c r="BR207" i="14"/>
  <c r="BR160" i="14"/>
  <c r="BR189" i="14"/>
  <c r="BR195" i="14"/>
  <c r="BR197" i="14"/>
  <c r="BR202" i="14"/>
  <c r="BR206" i="14"/>
  <c r="BR208" i="14"/>
  <c r="BR199" i="14"/>
  <c r="BR231" i="14"/>
  <c r="BR233" i="14"/>
  <c r="BR230" i="14"/>
  <c r="BR232" i="14"/>
  <c r="BR18" i="14"/>
  <c r="BR19" i="14"/>
  <c r="BR20" i="14"/>
  <c r="BR201" i="14"/>
  <c r="BR229" i="14"/>
  <c r="CP260" i="14"/>
  <c r="CP270" i="14"/>
  <c r="CP265" i="14"/>
  <c r="CP257" i="14"/>
  <c r="CP266" i="14"/>
  <c r="CP271" i="14"/>
  <c r="CP297" i="14"/>
  <c r="CP299" i="14"/>
  <c r="CP317" i="14"/>
  <c r="CP319" i="14"/>
  <c r="CP354" i="14"/>
  <c r="CP356" i="14"/>
  <c r="CP261" i="14"/>
  <c r="CP267" i="14"/>
  <c r="CP256" i="14"/>
  <c r="CP264" i="14"/>
  <c r="CP320" i="14"/>
  <c r="CP337" i="14"/>
  <c r="CP339" i="14"/>
  <c r="CP318" i="14"/>
  <c r="CP268" i="14"/>
  <c r="CP269" i="14"/>
  <c r="CP357" i="14"/>
  <c r="CP372" i="14"/>
  <c r="CP386" i="14"/>
  <c r="CP387" i="14"/>
  <c r="CP388" i="14"/>
  <c r="CP254" i="14"/>
  <c r="CP258" i="14"/>
  <c r="CP263" i="14"/>
  <c r="CP355" i="14"/>
  <c r="CP287" i="14"/>
  <c r="CP296" i="14"/>
  <c r="CP298" i="14"/>
  <c r="CP358" i="14"/>
  <c r="CP272" i="14"/>
  <c r="CP300" i="14"/>
  <c r="BS41" i="14"/>
  <c r="BS50" i="14"/>
  <c r="BS67" i="14"/>
  <c r="BS69" i="14"/>
  <c r="BS71" i="14"/>
  <c r="BS73" i="14"/>
  <c r="BS79" i="14"/>
  <c r="BS125" i="14"/>
  <c r="BS126" i="14"/>
  <c r="BS159" i="14"/>
  <c r="BS161" i="14"/>
  <c r="BS190" i="14"/>
  <c r="BS196" i="14"/>
  <c r="BS198" i="14"/>
  <c r="BS200" i="14"/>
  <c r="BS31" i="14"/>
  <c r="BS49" i="14"/>
  <c r="BS68" i="14"/>
  <c r="BS70" i="14"/>
  <c r="BS72" i="14"/>
  <c r="BS74" i="14"/>
  <c r="BS76" i="14"/>
  <c r="BS78" i="14"/>
  <c r="BS80" i="14"/>
  <c r="BS84" i="14"/>
  <c r="BS109" i="14"/>
  <c r="BS158" i="14"/>
  <c r="BS203" i="14"/>
  <c r="BS207" i="14"/>
  <c r="BS229" i="14"/>
  <c r="BS230" i="14"/>
  <c r="BS232" i="14"/>
  <c r="BS160" i="14"/>
  <c r="BS189" i="14"/>
  <c r="BS195" i="14"/>
  <c r="BS197" i="14"/>
  <c r="BS202" i="14"/>
  <c r="BS206" i="14"/>
  <c r="BS208" i="14"/>
  <c r="BS231" i="14"/>
  <c r="BS233" i="14"/>
  <c r="BS201" i="14"/>
  <c r="BS199" i="14"/>
  <c r="BS18" i="14"/>
  <c r="BS19" i="14"/>
  <c r="BS20" i="14"/>
  <c r="CA254" i="14"/>
  <c r="CA256" i="14"/>
  <c r="CA258" i="14"/>
  <c r="CA260" i="14"/>
  <c r="CA264" i="14"/>
  <c r="CA257" i="14"/>
  <c r="CA261" i="14"/>
  <c r="CA263" i="14"/>
  <c r="CA265" i="14"/>
  <c r="CA267" i="14"/>
  <c r="CA269" i="14"/>
  <c r="CA271" i="14"/>
  <c r="CA268" i="14"/>
  <c r="CA272" i="14"/>
  <c r="CA287" i="14"/>
  <c r="CA296" i="14"/>
  <c r="CA298" i="14"/>
  <c r="CA300" i="14"/>
  <c r="CA318" i="14"/>
  <c r="CA320" i="14"/>
  <c r="CA337" i="14"/>
  <c r="CA339" i="14"/>
  <c r="CA355" i="14"/>
  <c r="CA357" i="14"/>
  <c r="CA270" i="14"/>
  <c r="CA317" i="14"/>
  <c r="CA358" i="14"/>
  <c r="CA266" i="14"/>
  <c r="CA319" i="14"/>
  <c r="CA354" i="14"/>
  <c r="CA372" i="14"/>
  <c r="CA386" i="14"/>
  <c r="CA387" i="14"/>
  <c r="CA388" i="14"/>
  <c r="CA299" i="14"/>
  <c r="CA356" i="14"/>
  <c r="CA297" i="14"/>
  <c r="CI254" i="14"/>
  <c r="CI256" i="14"/>
  <c r="CI258" i="14"/>
  <c r="CI260" i="14"/>
  <c r="CI257" i="14"/>
  <c r="CI261" i="14"/>
  <c r="CI263" i="14"/>
  <c r="CI265" i="14"/>
  <c r="CI267" i="14"/>
  <c r="CI269" i="14"/>
  <c r="CI272" i="14"/>
  <c r="CI287" i="14"/>
  <c r="CI296" i="14"/>
  <c r="CI298" i="14"/>
  <c r="CI300" i="14"/>
  <c r="CI318" i="14"/>
  <c r="CI320" i="14"/>
  <c r="CI337" i="14"/>
  <c r="CI339" i="14"/>
  <c r="CI355" i="14"/>
  <c r="CI357" i="14"/>
  <c r="CI264" i="14"/>
  <c r="CI270" i="14"/>
  <c r="CI266" i="14"/>
  <c r="CI271" i="14"/>
  <c r="CI268" i="14"/>
  <c r="CI372" i="14"/>
  <c r="CI386" i="14"/>
  <c r="CI387" i="14"/>
  <c r="CI388" i="14"/>
  <c r="CI319" i="14"/>
  <c r="CI297" i="14"/>
  <c r="CI356" i="14"/>
  <c r="CI299" i="14"/>
  <c r="CI317" i="14"/>
  <c r="CI358" i="14"/>
  <c r="CI354" i="14"/>
  <c r="CQ254" i="14"/>
  <c r="CQ256" i="14"/>
  <c r="CQ258" i="14"/>
  <c r="CQ260" i="14"/>
  <c r="CQ257" i="14"/>
  <c r="CQ261" i="14"/>
  <c r="CQ263" i="14"/>
  <c r="CQ265" i="14"/>
  <c r="CQ267" i="14"/>
  <c r="CQ269" i="14"/>
  <c r="CQ264" i="14"/>
  <c r="CQ272" i="14"/>
  <c r="CQ287" i="14"/>
  <c r="CQ296" i="14"/>
  <c r="CQ298" i="14"/>
  <c r="CQ300" i="14"/>
  <c r="CQ318" i="14"/>
  <c r="CQ320" i="14"/>
  <c r="CQ337" i="14"/>
  <c r="CQ339" i="14"/>
  <c r="CQ355" i="14"/>
  <c r="CQ270" i="14"/>
  <c r="CQ266" i="14"/>
  <c r="CQ271" i="14"/>
  <c r="CQ297" i="14"/>
  <c r="CQ299" i="14"/>
  <c r="CQ356" i="14"/>
  <c r="CQ358" i="14"/>
  <c r="CQ268" i="14"/>
  <c r="CQ317" i="14"/>
  <c r="CQ357" i="14"/>
  <c r="CQ372" i="14"/>
  <c r="CQ386" i="14"/>
  <c r="CQ387" i="14"/>
  <c r="CQ388" i="14"/>
  <c r="CQ319" i="14"/>
  <c r="CQ354" i="14"/>
  <c r="CO257" i="14"/>
  <c r="CO261" i="14"/>
  <c r="CO265" i="14"/>
  <c r="CO266" i="14"/>
  <c r="CO271" i="14"/>
  <c r="CO267" i="14"/>
  <c r="CO254" i="14"/>
  <c r="CO268" i="14"/>
  <c r="CO269" i="14"/>
  <c r="CO299" i="14"/>
  <c r="CO356" i="14"/>
  <c r="CO357" i="14"/>
  <c r="CO372" i="14"/>
  <c r="CO386" i="14"/>
  <c r="CO387" i="14"/>
  <c r="CO388" i="14"/>
  <c r="CO297" i="14"/>
  <c r="CO337" i="14"/>
  <c r="CO258" i="14"/>
  <c r="CO263" i="14"/>
  <c r="CO317" i="14"/>
  <c r="CO355" i="14"/>
  <c r="CO319" i="14"/>
  <c r="CO287" i="14"/>
  <c r="CO296" i="14"/>
  <c r="CO354" i="14"/>
  <c r="CO256" i="14"/>
  <c r="CO270" i="14"/>
  <c r="CO339" i="14"/>
  <c r="CO260" i="14"/>
  <c r="CO298" i="14"/>
  <c r="CO358" i="14"/>
  <c r="CO272" i="14"/>
  <c r="CO300" i="14"/>
  <c r="CO318" i="14"/>
  <c r="CO264" i="14"/>
  <c r="CO320" i="14"/>
  <c r="CB257" i="14"/>
  <c r="CB268" i="14"/>
  <c r="CB272" i="14"/>
  <c r="CB287" i="14"/>
  <c r="CB296" i="14"/>
  <c r="CB298" i="14"/>
  <c r="CB300" i="14"/>
  <c r="CB318" i="14"/>
  <c r="CB320" i="14"/>
  <c r="CB337" i="14"/>
  <c r="CB339" i="14"/>
  <c r="CB355" i="14"/>
  <c r="CB269" i="14"/>
  <c r="CB261" i="14"/>
  <c r="CB264" i="14"/>
  <c r="CB254" i="14"/>
  <c r="CB263" i="14"/>
  <c r="CB265" i="14"/>
  <c r="CB270" i="14"/>
  <c r="CB266" i="14"/>
  <c r="CB271" i="14"/>
  <c r="CB299" i="14"/>
  <c r="CB258" i="14"/>
  <c r="CB358" i="14"/>
  <c r="CB260" i="14"/>
  <c r="CB317" i="14"/>
  <c r="CB319" i="14"/>
  <c r="CB356" i="14"/>
  <c r="CB354" i="14"/>
  <c r="CB372" i="14"/>
  <c r="CB386" i="14"/>
  <c r="CB387" i="14"/>
  <c r="CB388" i="14"/>
  <c r="CB267" i="14"/>
  <c r="CB297" i="14"/>
  <c r="CB256" i="14"/>
  <c r="CB357" i="14"/>
  <c r="CR258" i="14"/>
  <c r="CR263" i="14"/>
  <c r="CR269" i="14"/>
  <c r="CR260" i="14"/>
  <c r="CR264" i="14"/>
  <c r="CR272" i="14"/>
  <c r="CR287" i="14"/>
  <c r="CR296" i="14"/>
  <c r="CR298" i="14"/>
  <c r="CR300" i="14"/>
  <c r="CR318" i="14"/>
  <c r="CR320" i="14"/>
  <c r="CR337" i="14"/>
  <c r="CR339" i="14"/>
  <c r="CR265" i="14"/>
  <c r="CR270" i="14"/>
  <c r="CR257" i="14"/>
  <c r="CR266" i="14"/>
  <c r="CR261" i="14"/>
  <c r="CR254" i="14"/>
  <c r="CR256" i="14"/>
  <c r="CR297" i="14"/>
  <c r="CR271" i="14"/>
  <c r="CR299" i="14"/>
  <c r="CR356" i="14"/>
  <c r="CR267" i="14"/>
  <c r="CR268" i="14"/>
  <c r="CR317" i="14"/>
  <c r="CR355" i="14"/>
  <c r="CR357" i="14"/>
  <c r="CR372" i="14"/>
  <c r="CR386" i="14"/>
  <c r="CR387" i="14"/>
  <c r="CR388" i="14"/>
  <c r="CR358" i="14"/>
  <c r="CR319" i="14"/>
  <c r="CR354" i="14"/>
  <c r="BU31" i="14"/>
  <c r="BU49" i="14"/>
  <c r="BU68" i="14"/>
  <c r="BU70" i="14"/>
  <c r="BU72" i="14"/>
  <c r="BU74" i="14"/>
  <c r="BU76" i="14"/>
  <c r="BU78" i="14"/>
  <c r="BU80" i="14"/>
  <c r="BU84" i="14"/>
  <c r="BU109" i="14"/>
  <c r="BU158" i="14"/>
  <c r="BU160" i="14"/>
  <c r="BU189" i="14"/>
  <c r="BU195" i="14"/>
  <c r="BU197" i="14"/>
  <c r="BU199" i="14"/>
  <c r="BU201" i="14"/>
  <c r="BU41" i="14"/>
  <c r="BU50" i="14"/>
  <c r="BU67" i="14"/>
  <c r="BU69" i="14"/>
  <c r="BU71" i="14"/>
  <c r="BU73" i="14"/>
  <c r="BU79" i="14"/>
  <c r="BU125" i="14"/>
  <c r="BU126" i="14"/>
  <c r="BU190" i="14"/>
  <c r="BU196" i="14"/>
  <c r="BU198" i="14"/>
  <c r="BU200" i="14"/>
  <c r="BU203" i="14"/>
  <c r="BU207" i="14"/>
  <c r="BU229" i="14"/>
  <c r="BU230" i="14"/>
  <c r="BU232" i="14"/>
  <c r="BU208" i="14"/>
  <c r="BU231" i="14"/>
  <c r="BU233" i="14"/>
  <c r="BU161" i="14"/>
  <c r="BU202" i="14"/>
  <c r="BU159" i="14"/>
  <c r="BU206" i="14"/>
  <c r="BU18" i="14"/>
  <c r="BU19" i="14"/>
  <c r="BU20" i="14"/>
  <c r="CC254" i="14"/>
  <c r="CC256" i="14"/>
  <c r="CC258" i="14"/>
  <c r="CC260" i="14"/>
  <c r="CC267" i="14"/>
  <c r="CC257" i="14"/>
  <c r="CC268" i="14"/>
  <c r="CC272" i="14"/>
  <c r="CC287" i="14"/>
  <c r="CC269" i="14"/>
  <c r="CC261" i="14"/>
  <c r="CC264" i="14"/>
  <c r="CC297" i="14"/>
  <c r="CC355" i="14"/>
  <c r="CC358" i="14"/>
  <c r="CC320" i="14"/>
  <c r="CC356" i="14"/>
  <c r="CC265" i="14"/>
  <c r="CC266" i="14"/>
  <c r="CC271" i="14"/>
  <c r="CC299" i="14"/>
  <c r="CC318" i="14"/>
  <c r="CC270" i="14"/>
  <c r="CC317" i="14"/>
  <c r="CC296" i="14"/>
  <c r="CC319" i="14"/>
  <c r="CC337" i="14"/>
  <c r="CC298" i="14"/>
  <c r="CC354" i="14"/>
  <c r="CC372" i="14"/>
  <c r="CC386" i="14"/>
  <c r="CC387" i="14"/>
  <c r="CC388" i="14"/>
  <c r="CC263" i="14"/>
  <c r="CC300" i="14"/>
  <c r="CC357" i="14"/>
  <c r="CC339" i="14"/>
  <c r="CK254" i="14"/>
  <c r="CK256" i="14"/>
  <c r="CK258" i="14"/>
  <c r="CK260" i="14"/>
  <c r="CK261" i="14"/>
  <c r="CK268" i="14"/>
  <c r="CK269" i="14"/>
  <c r="CK272" i="14"/>
  <c r="CK287" i="14"/>
  <c r="CK263" i="14"/>
  <c r="CK264" i="14"/>
  <c r="CK265" i="14"/>
  <c r="CK270" i="14"/>
  <c r="CK296" i="14"/>
  <c r="CK319" i="14"/>
  <c r="CK358" i="14"/>
  <c r="CK317" i="14"/>
  <c r="CK298" i="14"/>
  <c r="CK354" i="14"/>
  <c r="CK267" i="14"/>
  <c r="CK300" i="14"/>
  <c r="CK299" i="14"/>
  <c r="CK266" i="14"/>
  <c r="CK318" i="14"/>
  <c r="CK257" i="14"/>
  <c r="CK271" i="14"/>
  <c r="CK320" i="14"/>
  <c r="CK337" i="14"/>
  <c r="CK339" i="14"/>
  <c r="CK357" i="14"/>
  <c r="CK372" i="14"/>
  <c r="CK386" i="14"/>
  <c r="CK387" i="14"/>
  <c r="CK388" i="14"/>
  <c r="CK297" i="14"/>
  <c r="CK356" i="14"/>
  <c r="CK355" i="14"/>
  <c r="CG257" i="14"/>
  <c r="CG261" i="14"/>
  <c r="CG256" i="14"/>
  <c r="CG263" i="14"/>
  <c r="CG270" i="14"/>
  <c r="CG258" i="14"/>
  <c r="CG265" i="14"/>
  <c r="CG260" i="14"/>
  <c r="CG266" i="14"/>
  <c r="CG271" i="14"/>
  <c r="CG267" i="14"/>
  <c r="CG300" i="14"/>
  <c r="CG372" i="14"/>
  <c r="CG386" i="14"/>
  <c r="CG387" i="14"/>
  <c r="CG388" i="14"/>
  <c r="CG268" i="14"/>
  <c r="CG318" i="14"/>
  <c r="CG357" i="14"/>
  <c r="CG272" i="14"/>
  <c r="CG297" i="14"/>
  <c r="CG320" i="14"/>
  <c r="CG337" i="14"/>
  <c r="CG339" i="14"/>
  <c r="CG356" i="14"/>
  <c r="CG269" i="14"/>
  <c r="CG296" i="14"/>
  <c r="CG299" i="14"/>
  <c r="CG355" i="14"/>
  <c r="CG287" i="14"/>
  <c r="CG317" i="14"/>
  <c r="CG358" i="14"/>
  <c r="CG254" i="14"/>
  <c r="CG264" i="14"/>
  <c r="CG319" i="14"/>
  <c r="CG354" i="14"/>
  <c r="CG298" i="14"/>
  <c r="BT41" i="14"/>
  <c r="BT50" i="14"/>
  <c r="BT67" i="14"/>
  <c r="BT69" i="14"/>
  <c r="BT71" i="14"/>
  <c r="BT73" i="14"/>
  <c r="BT79" i="14"/>
  <c r="BT125" i="14"/>
  <c r="BT126" i="14"/>
  <c r="BT84" i="14"/>
  <c r="BT196" i="14"/>
  <c r="BT201" i="14"/>
  <c r="BT31" i="14"/>
  <c r="BT74" i="14"/>
  <c r="BT198" i="14"/>
  <c r="BT68" i="14"/>
  <c r="BT80" i="14"/>
  <c r="BT158" i="14"/>
  <c r="BT200" i="14"/>
  <c r="BT203" i="14"/>
  <c r="BT207" i="14"/>
  <c r="BT229" i="14"/>
  <c r="BT160" i="14"/>
  <c r="BT72" i="14"/>
  <c r="BT189" i="14"/>
  <c r="BT78" i="14"/>
  <c r="BT159" i="14"/>
  <c r="BT195" i="14"/>
  <c r="BT49" i="14"/>
  <c r="BT70" i="14"/>
  <c r="BT76" i="14"/>
  <c r="BT109" i="14"/>
  <c r="BT231" i="14"/>
  <c r="BT190" i="14"/>
  <c r="BT199" i="14"/>
  <c r="BT233" i="14"/>
  <c r="BT161" i="14"/>
  <c r="BT197" i="14"/>
  <c r="BT202" i="14"/>
  <c r="BT206" i="14"/>
  <c r="BT18" i="14"/>
  <c r="BT230" i="14"/>
  <c r="BT232" i="14"/>
  <c r="BT19" i="14"/>
  <c r="BT20" i="14"/>
  <c r="BT208" i="14"/>
  <c r="BV31" i="14"/>
  <c r="BV49" i="14"/>
  <c r="BV68" i="14"/>
  <c r="BV70" i="14"/>
  <c r="BV72" i="14"/>
  <c r="BV74" i="14"/>
  <c r="BV76" i="14"/>
  <c r="BV78" i="14"/>
  <c r="BV80" i="14"/>
  <c r="BV84" i="14"/>
  <c r="BV109" i="14"/>
  <c r="BV158" i="14"/>
  <c r="BV160" i="14"/>
  <c r="BV189" i="14"/>
  <c r="BV195" i="14"/>
  <c r="BV197" i="14"/>
  <c r="BV199" i="14"/>
  <c r="BV201" i="14"/>
  <c r="BV41" i="14"/>
  <c r="BV50" i="14"/>
  <c r="BV67" i="14"/>
  <c r="BV69" i="14"/>
  <c r="BV71" i="14"/>
  <c r="BV73" i="14"/>
  <c r="BV79" i="14"/>
  <c r="BV125" i="14"/>
  <c r="BV126" i="14"/>
  <c r="BV161" i="14"/>
  <c r="BV202" i="14"/>
  <c r="BV206" i="14"/>
  <c r="BV208" i="14"/>
  <c r="BV190" i="14"/>
  <c r="BV196" i="14"/>
  <c r="BV198" i="14"/>
  <c r="BV200" i="14"/>
  <c r="BV203" i="14"/>
  <c r="BV207" i="14"/>
  <c r="BV229" i="14"/>
  <c r="BV231" i="14"/>
  <c r="BV233" i="14"/>
  <c r="BV230" i="14"/>
  <c r="BV19" i="14"/>
  <c r="BV232" i="14"/>
  <c r="BV18" i="14"/>
  <c r="BV20" i="14"/>
  <c r="BV159" i="14"/>
  <c r="CD260" i="14"/>
  <c r="CD266" i="14"/>
  <c r="CD267" i="14"/>
  <c r="CD257" i="14"/>
  <c r="CD268" i="14"/>
  <c r="CD272" i="14"/>
  <c r="CD287" i="14"/>
  <c r="CD296" i="14"/>
  <c r="CD298" i="14"/>
  <c r="CD300" i="14"/>
  <c r="CD318" i="14"/>
  <c r="CD320" i="14"/>
  <c r="CD337" i="14"/>
  <c r="CD339" i="14"/>
  <c r="CD355" i="14"/>
  <c r="CD357" i="14"/>
  <c r="CD269" i="14"/>
  <c r="CD356" i="14"/>
  <c r="CD263" i="14"/>
  <c r="CD297" i="14"/>
  <c r="CD358" i="14"/>
  <c r="CD265" i="14"/>
  <c r="CD271" i="14"/>
  <c r="CD299" i="14"/>
  <c r="CD254" i="14"/>
  <c r="CD264" i="14"/>
  <c r="CD270" i="14"/>
  <c r="CD317" i="14"/>
  <c r="CD319" i="14"/>
  <c r="CD256" i="14"/>
  <c r="CD261" i="14"/>
  <c r="CD354" i="14"/>
  <c r="CD372" i="14"/>
  <c r="CD386" i="14"/>
  <c r="CD387" i="14"/>
  <c r="CD388" i="14"/>
  <c r="CD258" i="14"/>
  <c r="CL257" i="14"/>
  <c r="CL267" i="14"/>
  <c r="CL254" i="14"/>
  <c r="CL261" i="14"/>
  <c r="CL268" i="14"/>
  <c r="CL256" i="14"/>
  <c r="CL269" i="14"/>
  <c r="CL272" i="14"/>
  <c r="CL287" i="14"/>
  <c r="CL296" i="14"/>
  <c r="CL298" i="14"/>
  <c r="CL300" i="14"/>
  <c r="CL318" i="14"/>
  <c r="CL320" i="14"/>
  <c r="CL337" i="14"/>
  <c r="CL339" i="14"/>
  <c r="CL355" i="14"/>
  <c r="CL258" i="14"/>
  <c r="CL263" i="14"/>
  <c r="CL264" i="14"/>
  <c r="CL317" i="14"/>
  <c r="CL297" i="14"/>
  <c r="CL356" i="14"/>
  <c r="CL299" i="14"/>
  <c r="CL319" i="14"/>
  <c r="CL358" i="14"/>
  <c r="CL260" i="14"/>
  <c r="CL354" i="14"/>
  <c r="CL265" i="14"/>
  <c r="CL266" i="14"/>
  <c r="CL270" i="14"/>
  <c r="CL271" i="14"/>
  <c r="CL357" i="14"/>
  <c r="CL372" i="14"/>
  <c r="CL386" i="14"/>
  <c r="CL387" i="14"/>
  <c r="CL388" i="14"/>
  <c r="BZ257" i="14"/>
  <c r="BZ269" i="14"/>
  <c r="BZ261" i="14"/>
  <c r="BZ264" i="14"/>
  <c r="BZ270" i="14"/>
  <c r="BZ254" i="14"/>
  <c r="BZ263" i="14"/>
  <c r="BZ265" i="14"/>
  <c r="BZ297" i="14"/>
  <c r="BZ299" i="14"/>
  <c r="BZ317" i="14"/>
  <c r="BZ319" i="14"/>
  <c r="BZ354" i="14"/>
  <c r="BZ356" i="14"/>
  <c r="BZ256" i="14"/>
  <c r="BZ266" i="14"/>
  <c r="BZ271" i="14"/>
  <c r="BZ260" i="14"/>
  <c r="BZ272" i="14"/>
  <c r="BZ355" i="14"/>
  <c r="BZ372" i="14"/>
  <c r="BZ386" i="14"/>
  <c r="BZ387" i="14"/>
  <c r="BZ388" i="14"/>
  <c r="BZ320" i="14"/>
  <c r="BZ339" i="14"/>
  <c r="BZ296" i="14"/>
  <c r="BZ337" i="14"/>
  <c r="BZ298" i="14"/>
  <c r="BZ287" i="14"/>
  <c r="BZ300" i="14"/>
  <c r="BZ357" i="14"/>
  <c r="BZ258" i="14"/>
  <c r="BZ268" i="14"/>
  <c r="BZ318" i="14"/>
  <c r="BZ358" i="14"/>
  <c r="BZ267" i="14"/>
  <c r="CJ261" i="14"/>
  <c r="CJ268" i="14"/>
  <c r="CJ254" i="14"/>
  <c r="CJ269" i="14"/>
  <c r="CJ272" i="14"/>
  <c r="CJ287" i="14"/>
  <c r="CJ296" i="14"/>
  <c r="CJ298" i="14"/>
  <c r="CJ300" i="14"/>
  <c r="CJ318" i="14"/>
  <c r="CJ320" i="14"/>
  <c r="CJ337" i="14"/>
  <c r="CJ339" i="14"/>
  <c r="CJ256" i="14"/>
  <c r="CJ263" i="14"/>
  <c r="CJ264" i="14"/>
  <c r="CJ258" i="14"/>
  <c r="CJ265" i="14"/>
  <c r="CJ270" i="14"/>
  <c r="CJ260" i="14"/>
  <c r="CJ354" i="14"/>
  <c r="CJ267" i="14"/>
  <c r="CJ266" i="14"/>
  <c r="CJ317" i="14"/>
  <c r="CJ257" i="14"/>
  <c r="CJ271" i="14"/>
  <c r="CJ357" i="14"/>
  <c r="CJ372" i="14"/>
  <c r="CJ386" i="14"/>
  <c r="CJ387" i="14"/>
  <c r="CJ388" i="14"/>
  <c r="CJ319" i="14"/>
  <c r="CJ297" i="14"/>
  <c r="CJ356" i="14"/>
  <c r="CJ299" i="14"/>
  <c r="CJ355" i="14"/>
  <c r="CJ358" i="14"/>
  <c r="BO31" i="14"/>
  <c r="BO49" i="14"/>
  <c r="BO68" i="14"/>
  <c r="BO70" i="14"/>
  <c r="BO72" i="14"/>
  <c r="BO74" i="14"/>
  <c r="BO76" i="14"/>
  <c r="BO78" i="14"/>
  <c r="BO80" i="14"/>
  <c r="BO84" i="14"/>
  <c r="BO109" i="14"/>
  <c r="BO158" i="14"/>
  <c r="BO160" i="14"/>
  <c r="BO189" i="14"/>
  <c r="BO195" i="14"/>
  <c r="BO197" i="14"/>
  <c r="BO199" i="14"/>
  <c r="BO201" i="14"/>
  <c r="BO41" i="14"/>
  <c r="BO50" i="14"/>
  <c r="BO67" i="14"/>
  <c r="BO69" i="14"/>
  <c r="BO71" i="14"/>
  <c r="BO73" i="14"/>
  <c r="BO79" i="14"/>
  <c r="BO125" i="14"/>
  <c r="BO126" i="14"/>
  <c r="BO200" i="14"/>
  <c r="BO202" i="14"/>
  <c r="BO206" i="14"/>
  <c r="BO208" i="14"/>
  <c r="BO231" i="14"/>
  <c r="BO233" i="14"/>
  <c r="BO159" i="14"/>
  <c r="BO161" i="14"/>
  <c r="BO190" i="14"/>
  <c r="BO203" i="14"/>
  <c r="BO207" i="14"/>
  <c r="BO229" i="14"/>
  <c r="BO230" i="14"/>
  <c r="BO232" i="14"/>
  <c r="BO196" i="14"/>
  <c r="BO198" i="14"/>
  <c r="BO19" i="14"/>
  <c r="BO20" i="14"/>
  <c r="BO18" i="14"/>
  <c r="BX31" i="14"/>
  <c r="BX49" i="14"/>
  <c r="BX68" i="14"/>
  <c r="BX70" i="14"/>
  <c r="BX72" i="14"/>
  <c r="BX74" i="14"/>
  <c r="BX76" i="14"/>
  <c r="BX78" i="14"/>
  <c r="BX80" i="14"/>
  <c r="BX84" i="14"/>
  <c r="BX109" i="14"/>
  <c r="BX67" i="14"/>
  <c r="BX79" i="14"/>
  <c r="BX126" i="14"/>
  <c r="BX199" i="14"/>
  <c r="BX50" i="14"/>
  <c r="BX125" i="14"/>
  <c r="BX159" i="14"/>
  <c r="BX201" i="14"/>
  <c r="BX71" i="14"/>
  <c r="BX161" i="14"/>
  <c r="BX202" i="14"/>
  <c r="BX206" i="14"/>
  <c r="BX208" i="14"/>
  <c r="BX158" i="14"/>
  <c r="BX190" i="14"/>
  <c r="BX41" i="14"/>
  <c r="BX160" i="14"/>
  <c r="BX196" i="14"/>
  <c r="BX69" i="14"/>
  <c r="BX189" i="14"/>
  <c r="BX198" i="14"/>
  <c r="BX232" i="14"/>
  <c r="BX203" i="14"/>
  <c r="BX73" i="14"/>
  <c r="BX207" i="14"/>
  <c r="BX197" i="14"/>
  <c r="BX231" i="14"/>
  <c r="BX195" i="14"/>
  <c r="BX200" i="14"/>
  <c r="BX233" i="14"/>
  <c r="BX229" i="14"/>
  <c r="BX230" i="14"/>
  <c r="BX20" i="14"/>
  <c r="BX19" i="14"/>
  <c r="BX18" i="14"/>
  <c r="CE257" i="14"/>
  <c r="CE261" i="14"/>
  <c r="CE263" i="14"/>
  <c r="CE254" i="14"/>
  <c r="CE256" i="14"/>
  <c r="CE258" i="14"/>
  <c r="CE260" i="14"/>
  <c r="CE264" i="14"/>
  <c r="CE266" i="14"/>
  <c r="CE268" i="14"/>
  <c r="CE270" i="14"/>
  <c r="CE271" i="14"/>
  <c r="CE297" i="14"/>
  <c r="CE299" i="14"/>
  <c r="CE317" i="14"/>
  <c r="CE319" i="14"/>
  <c r="CE354" i="14"/>
  <c r="CE356" i="14"/>
  <c r="CE267" i="14"/>
  <c r="CE272" i="14"/>
  <c r="CE320" i="14"/>
  <c r="CE337" i="14"/>
  <c r="CE339" i="14"/>
  <c r="CE300" i="14"/>
  <c r="CE388" i="14"/>
  <c r="CE355" i="14"/>
  <c r="CE372" i="14"/>
  <c r="CE387" i="14"/>
  <c r="CE358" i="14"/>
  <c r="CE386" i="14"/>
  <c r="CE265" i="14"/>
  <c r="CE269" i="14"/>
  <c r="CE296" i="14"/>
  <c r="CE287" i="14"/>
  <c r="CE298" i="14"/>
  <c r="CE318" i="14"/>
  <c r="CE357" i="14"/>
  <c r="CM257" i="14"/>
  <c r="CM261" i="14"/>
  <c r="CM263" i="14"/>
  <c r="CM254" i="14"/>
  <c r="CM256" i="14"/>
  <c r="CM258" i="14"/>
  <c r="CM260" i="14"/>
  <c r="CM264" i="14"/>
  <c r="CM266" i="14"/>
  <c r="CM268" i="14"/>
  <c r="CM270" i="14"/>
  <c r="CM271" i="14"/>
  <c r="CM297" i="14"/>
  <c r="CM299" i="14"/>
  <c r="CM317" i="14"/>
  <c r="CM319" i="14"/>
  <c r="CM354" i="14"/>
  <c r="CM356" i="14"/>
  <c r="CM267" i="14"/>
  <c r="CM269" i="14"/>
  <c r="CM272" i="14"/>
  <c r="CM287" i="14"/>
  <c r="CM296" i="14"/>
  <c r="CM386" i="14"/>
  <c r="CM298" i="14"/>
  <c r="CM358" i="14"/>
  <c r="CM357" i="14"/>
  <c r="CM372" i="14"/>
  <c r="CM300" i="14"/>
  <c r="CM355" i="14"/>
  <c r="CM318" i="14"/>
  <c r="CM265" i="14"/>
  <c r="CM320" i="14"/>
  <c r="CM337" i="14"/>
  <c r="CM339" i="14"/>
  <c r="CM387" i="14"/>
  <c r="CM388" i="14"/>
  <c r="BQ41" i="14"/>
  <c r="BQ50" i="14"/>
  <c r="BQ67" i="14"/>
  <c r="BQ69" i="14"/>
  <c r="BQ71" i="14"/>
  <c r="BQ73" i="14"/>
  <c r="BQ79" i="14"/>
  <c r="BQ125" i="14"/>
  <c r="BQ126" i="14"/>
  <c r="BQ159" i="14"/>
  <c r="BQ161" i="14"/>
  <c r="BQ190" i="14"/>
  <c r="BQ196" i="14"/>
  <c r="BQ198" i="14"/>
  <c r="BQ200" i="14"/>
  <c r="BQ31" i="14"/>
  <c r="BQ49" i="14"/>
  <c r="BQ68" i="14"/>
  <c r="BQ70" i="14"/>
  <c r="BQ72" i="14"/>
  <c r="BQ74" i="14"/>
  <c r="BQ76" i="14"/>
  <c r="BQ78" i="14"/>
  <c r="BQ80" i="14"/>
  <c r="BQ84" i="14"/>
  <c r="BQ109" i="14"/>
  <c r="BQ160" i="14"/>
  <c r="BQ189" i="14"/>
  <c r="BQ195" i="14"/>
  <c r="BQ197" i="14"/>
  <c r="BQ202" i="14"/>
  <c r="BQ206" i="14"/>
  <c r="BQ208" i="14"/>
  <c r="BQ231" i="14"/>
  <c r="BQ233" i="14"/>
  <c r="BQ199" i="14"/>
  <c r="BQ201" i="14"/>
  <c r="BQ203" i="14"/>
  <c r="BQ158" i="14"/>
  <c r="BQ207" i="14"/>
  <c r="BQ230" i="14"/>
  <c r="BQ232" i="14"/>
  <c r="BQ18" i="14"/>
  <c r="BQ19" i="14"/>
  <c r="BQ20" i="14"/>
  <c r="BQ229" i="14"/>
  <c r="CH254" i="14"/>
  <c r="CH264" i="14"/>
  <c r="CH269" i="14"/>
  <c r="CH256" i="14"/>
  <c r="CH263" i="14"/>
  <c r="CH270" i="14"/>
  <c r="CH258" i="14"/>
  <c r="CH265" i="14"/>
  <c r="CH260" i="14"/>
  <c r="CH266" i="14"/>
  <c r="CH271" i="14"/>
  <c r="CH297" i="14"/>
  <c r="CH299" i="14"/>
  <c r="CH317" i="14"/>
  <c r="CH319" i="14"/>
  <c r="CH354" i="14"/>
  <c r="CH356" i="14"/>
  <c r="CH267" i="14"/>
  <c r="CH287" i="14"/>
  <c r="CH298" i="14"/>
  <c r="CH261" i="14"/>
  <c r="CH300" i="14"/>
  <c r="CH372" i="14"/>
  <c r="CH386" i="14"/>
  <c r="CH387" i="14"/>
  <c r="CH388" i="14"/>
  <c r="CH257" i="14"/>
  <c r="CH318" i="14"/>
  <c r="CH357" i="14"/>
  <c r="CH272" i="14"/>
  <c r="CH320" i="14"/>
  <c r="CH337" i="14"/>
  <c r="CH339" i="14"/>
  <c r="CH355" i="14"/>
  <c r="CH358" i="14"/>
  <c r="CH268" i="14"/>
  <c r="CH296" i="14"/>
  <c r="BP31" i="14"/>
  <c r="BP49" i="14"/>
  <c r="BP68" i="14"/>
  <c r="BP70" i="14"/>
  <c r="BP72" i="14"/>
  <c r="BP74" i="14"/>
  <c r="BP76" i="14"/>
  <c r="BP78" i="14"/>
  <c r="BP80" i="14"/>
  <c r="BP84" i="14"/>
  <c r="BP109" i="14"/>
  <c r="BP50" i="14"/>
  <c r="BP125" i="14"/>
  <c r="BP189" i="14"/>
  <c r="BP198" i="14"/>
  <c r="BP71" i="14"/>
  <c r="BP195" i="14"/>
  <c r="BP200" i="14"/>
  <c r="BP197" i="14"/>
  <c r="BP202" i="14"/>
  <c r="BP206" i="14"/>
  <c r="BP208" i="14"/>
  <c r="BP41" i="14"/>
  <c r="BP199" i="14"/>
  <c r="BP69" i="14"/>
  <c r="BP159" i="14"/>
  <c r="BP201" i="14"/>
  <c r="BP161" i="14"/>
  <c r="BP126" i="14"/>
  <c r="BP160" i="14"/>
  <c r="BP196" i="14"/>
  <c r="BP233" i="14"/>
  <c r="BP158" i="14"/>
  <c r="BP190" i="14"/>
  <c r="BP207" i="14"/>
  <c r="BP73" i="14"/>
  <c r="BP230" i="14"/>
  <c r="BP232" i="14"/>
  <c r="BP229" i="14"/>
  <c r="BP203" i="14"/>
  <c r="BP19" i="14"/>
  <c r="BP231" i="14"/>
  <c r="BP18" i="14"/>
  <c r="BP67" i="14"/>
  <c r="BP79" i="14"/>
  <c r="BP20" i="14"/>
  <c r="BW31" i="14"/>
  <c r="BW49" i="14"/>
  <c r="BW68" i="14"/>
  <c r="BW70" i="14"/>
  <c r="BW72" i="14"/>
  <c r="BW74" i="14"/>
  <c r="BW76" i="14"/>
  <c r="BW78" i="14"/>
  <c r="BW80" i="14"/>
  <c r="BW84" i="14"/>
  <c r="BW109" i="14"/>
  <c r="BW158" i="14"/>
  <c r="BW160" i="14"/>
  <c r="BW189" i="14"/>
  <c r="BW195" i="14"/>
  <c r="BW197" i="14"/>
  <c r="BW199" i="14"/>
  <c r="BW201" i="14"/>
  <c r="BW41" i="14"/>
  <c r="BW50" i="14"/>
  <c r="BW67" i="14"/>
  <c r="BW69" i="14"/>
  <c r="BW71" i="14"/>
  <c r="BW73" i="14"/>
  <c r="BW79" i="14"/>
  <c r="BW125" i="14"/>
  <c r="BW126" i="14"/>
  <c r="BW159" i="14"/>
  <c r="BW161" i="14"/>
  <c r="BW202" i="14"/>
  <c r="BW206" i="14"/>
  <c r="BW208" i="14"/>
  <c r="BW231" i="14"/>
  <c r="BW233" i="14"/>
  <c r="BW190" i="14"/>
  <c r="BW196" i="14"/>
  <c r="BW198" i="14"/>
  <c r="BW200" i="14"/>
  <c r="BW203" i="14"/>
  <c r="BW207" i="14"/>
  <c r="BW229" i="14"/>
  <c r="BW230" i="14"/>
  <c r="BW232" i="14"/>
  <c r="BW19" i="14"/>
  <c r="BW20" i="14"/>
  <c r="BW18" i="14"/>
  <c r="CF258" i="14"/>
  <c r="CF265" i="14"/>
  <c r="CF260" i="14"/>
  <c r="CF266" i="14"/>
  <c r="CF271" i="14"/>
  <c r="CF297" i="14"/>
  <c r="CF299" i="14"/>
  <c r="CF317" i="14"/>
  <c r="CF319" i="14"/>
  <c r="CF354" i="14"/>
  <c r="CF267" i="14"/>
  <c r="CF257" i="14"/>
  <c r="CF268" i="14"/>
  <c r="CF318" i="14"/>
  <c r="CF357" i="14"/>
  <c r="CF287" i="14"/>
  <c r="CF372" i="14"/>
  <c r="CF387" i="14"/>
  <c r="CF272" i="14"/>
  <c r="CF320" i="14"/>
  <c r="CF337" i="14"/>
  <c r="CF339" i="14"/>
  <c r="CF356" i="14"/>
  <c r="CF355" i="14"/>
  <c r="CF256" i="14"/>
  <c r="CF261" i="14"/>
  <c r="CF298" i="14"/>
  <c r="CF358" i="14"/>
  <c r="CF263" i="14"/>
  <c r="CF386" i="14"/>
  <c r="CF254" i="14"/>
  <c r="CF264" i="14"/>
  <c r="CF270" i="14"/>
  <c r="CF269" i="14"/>
  <c r="CF296" i="14"/>
  <c r="CF300" i="14"/>
  <c r="CF388" i="14"/>
  <c r="CN266" i="14"/>
  <c r="CN257" i="14"/>
  <c r="CN271" i="14"/>
  <c r="CN297" i="14"/>
  <c r="CN299" i="14"/>
  <c r="CN317" i="14"/>
  <c r="CN319" i="14"/>
  <c r="CN354" i="14"/>
  <c r="CN267" i="14"/>
  <c r="CN254" i="14"/>
  <c r="CN261" i="14"/>
  <c r="CN268" i="14"/>
  <c r="CN256" i="14"/>
  <c r="CN258" i="14"/>
  <c r="CN263" i="14"/>
  <c r="CN355" i="14"/>
  <c r="CN270" i="14"/>
  <c r="CN269" i="14"/>
  <c r="CN388" i="14"/>
  <c r="CN264" i="14"/>
  <c r="CN337" i="14"/>
  <c r="CN356" i="14"/>
  <c r="CN287" i="14"/>
  <c r="CN296" i="14"/>
  <c r="CN265" i="14"/>
  <c r="CN260" i="14"/>
  <c r="CN298" i="14"/>
  <c r="CN358" i="14"/>
  <c r="CN357" i="14"/>
  <c r="CN387" i="14"/>
  <c r="CN272" i="14"/>
  <c r="CN300" i="14"/>
  <c r="CN318" i="14"/>
  <c r="CN320" i="14"/>
  <c r="CN339" i="14"/>
  <c r="CN372" i="14"/>
  <c r="CN386" i="14"/>
  <c r="BY25" i="14"/>
  <c r="BY27" i="14"/>
  <c r="BY29" i="14"/>
  <c r="BY36" i="14"/>
  <c r="BY38" i="14"/>
  <c r="BY42" i="14"/>
  <c r="BY44" i="14"/>
  <c r="BY46" i="14"/>
  <c r="BY48" i="14"/>
  <c r="BY23" i="14"/>
  <c r="BY24" i="14"/>
  <c r="BY26" i="14"/>
  <c r="BY28" i="14"/>
  <c r="BY30" i="14"/>
  <c r="BY31" i="14"/>
  <c r="BY35" i="14"/>
  <c r="BY37" i="14"/>
  <c r="BY39" i="14"/>
  <c r="BY40" i="14"/>
  <c r="BY41" i="14"/>
  <c r="BY43" i="14"/>
  <c r="BY45" i="14"/>
  <c r="BY47" i="14"/>
  <c r="BY83" i="14"/>
  <c r="BY109" i="14"/>
  <c r="BY111" i="14"/>
  <c r="BY113" i="14"/>
  <c r="BY71" i="14"/>
  <c r="BY72" i="14"/>
  <c r="BY73" i="14"/>
  <c r="BY74" i="14"/>
  <c r="BY75" i="14"/>
  <c r="BY86" i="14"/>
  <c r="BY112" i="14"/>
  <c r="BY115" i="14"/>
  <c r="BY117" i="14"/>
  <c r="BY119" i="14"/>
  <c r="BY121" i="14"/>
  <c r="BY123" i="14"/>
  <c r="BY110" i="14"/>
  <c r="BY116" i="14"/>
  <c r="BY118" i="14"/>
  <c r="BY120" i="14"/>
  <c r="BY122" i="14"/>
  <c r="BY124" i="14"/>
  <c r="BY158" i="14"/>
  <c r="BY159" i="14"/>
  <c r="BY160" i="14"/>
  <c r="BY161" i="14"/>
  <c r="BY162" i="14"/>
  <c r="BY164" i="14"/>
  <c r="BY166" i="14"/>
  <c r="BY168" i="14"/>
  <c r="BY114" i="14"/>
  <c r="BY196" i="14"/>
  <c r="BY197" i="14"/>
  <c r="BY234" i="14"/>
  <c r="BY236" i="14"/>
  <c r="BY238" i="14"/>
  <c r="BY165" i="14"/>
  <c r="BY169" i="14"/>
  <c r="BY230" i="14"/>
  <c r="BY231" i="14"/>
  <c r="BY232" i="14"/>
  <c r="BY233" i="14"/>
  <c r="BY235" i="14"/>
  <c r="BY237" i="14"/>
  <c r="BY275" i="14"/>
  <c r="BY167" i="14"/>
  <c r="BY163" i="14"/>
  <c r="BY285" i="14"/>
  <c r="BY286" i="14"/>
  <c r="BY21" i="14"/>
  <c r="BY22" i="14"/>
  <c r="BZ25" i="14"/>
  <c r="BZ27" i="14"/>
  <c r="BZ29" i="14"/>
  <c r="BZ36" i="14"/>
  <c r="BZ38" i="14"/>
  <c r="BZ42" i="14"/>
  <c r="BZ44" i="14"/>
  <c r="BZ46" i="14"/>
  <c r="BZ48" i="14"/>
  <c r="BZ23" i="14"/>
  <c r="BZ24" i="14"/>
  <c r="BZ26" i="14"/>
  <c r="BZ28" i="14"/>
  <c r="BZ30" i="14"/>
  <c r="BZ31" i="14"/>
  <c r="BZ35" i="14"/>
  <c r="BZ37" i="14"/>
  <c r="BZ39" i="14"/>
  <c r="BZ40" i="14"/>
  <c r="BZ41" i="14"/>
  <c r="BZ43" i="14"/>
  <c r="BZ45" i="14"/>
  <c r="BZ47" i="14"/>
  <c r="BZ83" i="14"/>
  <c r="BZ109" i="14"/>
  <c r="BZ111" i="14"/>
  <c r="BZ113" i="14"/>
  <c r="BZ71" i="14"/>
  <c r="BZ72" i="14"/>
  <c r="BZ73" i="14"/>
  <c r="BZ74" i="14"/>
  <c r="BZ75" i="14"/>
  <c r="BZ86" i="14"/>
  <c r="BZ110" i="14"/>
  <c r="BZ112" i="14"/>
  <c r="BZ114" i="14"/>
  <c r="BZ115" i="14"/>
  <c r="BZ117" i="14"/>
  <c r="BZ119" i="14"/>
  <c r="BZ121" i="14"/>
  <c r="BZ123" i="14"/>
  <c r="BZ163" i="14"/>
  <c r="BZ165" i="14"/>
  <c r="BZ167" i="14"/>
  <c r="BZ169" i="14"/>
  <c r="BZ116" i="14"/>
  <c r="BZ118" i="14"/>
  <c r="BZ120" i="14"/>
  <c r="BZ122" i="14"/>
  <c r="BZ124" i="14"/>
  <c r="BZ161" i="14"/>
  <c r="BZ164" i="14"/>
  <c r="BZ168" i="14"/>
  <c r="BZ158" i="14"/>
  <c r="BZ160" i="14"/>
  <c r="BZ196" i="14"/>
  <c r="BZ197" i="14"/>
  <c r="BZ234" i="14"/>
  <c r="BZ236" i="14"/>
  <c r="BZ238" i="14"/>
  <c r="BZ166" i="14"/>
  <c r="BZ162" i="14"/>
  <c r="BZ159" i="14"/>
  <c r="BZ235" i="14"/>
  <c r="BZ275" i="14"/>
  <c r="BZ233" i="14"/>
  <c r="BZ232" i="14"/>
  <c r="BZ231" i="14"/>
  <c r="BZ237" i="14"/>
  <c r="BZ230" i="14"/>
  <c r="BZ285" i="14"/>
  <c r="BZ286" i="14"/>
  <c r="BZ21" i="14"/>
  <c r="BZ22" i="14"/>
  <c r="BS51" i="14"/>
  <c r="BS53" i="14"/>
  <c r="BS55" i="14"/>
  <c r="BS56" i="14"/>
  <c r="BS57" i="14"/>
  <c r="BS58" i="14"/>
  <c r="BS60" i="14"/>
  <c r="BS52" i="14"/>
  <c r="BS54" i="14"/>
  <c r="BS59" i="14"/>
  <c r="BS62" i="14"/>
  <c r="BS64" i="14"/>
  <c r="BS66" i="14"/>
  <c r="BS99" i="14"/>
  <c r="BS100" i="14"/>
  <c r="BS63" i="14"/>
  <c r="BS96" i="14"/>
  <c r="BS142" i="14"/>
  <c r="BS143" i="14"/>
  <c r="BS144" i="14"/>
  <c r="BS95" i="14"/>
  <c r="BS61" i="14"/>
  <c r="BS65" i="14"/>
  <c r="BS139" i="14"/>
  <c r="BS140" i="14"/>
  <c r="BS97" i="14"/>
  <c r="BS185" i="14"/>
  <c r="BS187" i="14"/>
  <c r="BS176" i="14"/>
  <c r="BS177" i="14"/>
  <c r="BS178" i="14"/>
  <c r="BS179" i="14"/>
  <c r="BS186" i="14"/>
  <c r="BS188" i="14"/>
  <c r="BS212" i="14"/>
  <c r="BS213" i="14"/>
  <c r="BS245" i="14"/>
  <c r="BS175" i="14"/>
  <c r="BS247" i="14"/>
  <c r="BS260" i="14"/>
  <c r="BS261" i="14"/>
  <c r="BS262" i="14"/>
  <c r="BS263" i="14"/>
  <c r="BS264" i="14"/>
  <c r="BS291" i="14"/>
  <c r="BS293" i="14"/>
  <c r="BS295" i="14"/>
  <c r="BS302" i="14"/>
  <c r="BS304" i="14"/>
  <c r="BS306" i="14"/>
  <c r="BS308" i="14"/>
  <c r="BS310" i="14"/>
  <c r="BS312" i="14"/>
  <c r="BS246" i="14"/>
  <c r="BS294" i="14"/>
  <c r="BS303" i="14"/>
  <c r="BS315" i="14"/>
  <c r="BS331" i="14"/>
  <c r="BS337" i="14"/>
  <c r="BS298" i="14"/>
  <c r="BS325" i="14"/>
  <c r="BS333" i="14"/>
  <c r="BS338" i="14"/>
  <c r="BS307" i="14"/>
  <c r="BS299" i="14"/>
  <c r="BS323" i="14"/>
  <c r="BS339" i="14"/>
  <c r="BS344" i="14"/>
  <c r="BS292" i="14"/>
  <c r="BS297" i="14"/>
  <c r="BS301" i="14"/>
  <c r="BS311" i="14"/>
  <c r="BS313" i="14"/>
  <c r="BS316" i="14"/>
  <c r="BS322" i="14"/>
  <c r="BS324" i="14"/>
  <c r="BS326" i="14"/>
  <c r="BS332" i="14"/>
  <c r="BS334" i="14"/>
  <c r="BS336" i="14"/>
  <c r="BS341" i="14"/>
  <c r="BS343" i="14"/>
  <c r="BS349" i="14"/>
  <c r="BS351" i="14"/>
  <c r="BS353" i="14"/>
  <c r="BS360" i="14"/>
  <c r="BS366" i="14"/>
  <c r="BS368" i="14"/>
  <c r="BS370" i="14"/>
  <c r="BS372" i="14"/>
  <c r="BS373" i="14"/>
  <c r="BS375" i="14"/>
  <c r="BS377" i="14"/>
  <c r="BS320" i="14"/>
  <c r="BS321" i="14"/>
  <c r="BS335" i="14"/>
  <c r="BS309" i="14"/>
  <c r="BS318" i="14"/>
  <c r="BS319" i="14"/>
  <c r="BS327" i="14"/>
  <c r="BS340" i="14"/>
  <c r="BS296" i="14"/>
  <c r="BS300" i="14"/>
  <c r="BS305" i="14"/>
  <c r="BS314" i="14"/>
  <c r="BS317" i="14"/>
  <c r="BS342" i="14"/>
  <c r="BS357" i="14"/>
  <c r="BS371" i="14"/>
  <c r="BS352" i="14"/>
  <c r="BS365" i="14"/>
  <c r="BS376" i="14"/>
  <c r="BS356" i="14"/>
  <c r="BS369" i="14"/>
  <c r="BS355" i="14"/>
  <c r="BS354" i="14"/>
  <c r="BS358" i="14"/>
  <c r="BS367" i="14"/>
  <c r="BS350" i="14"/>
  <c r="BS359" i="14"/>
  <c r="BS374" i="14"/>
  <c r="CA25" i="14"/>
  <c r="CA27" i="14"/>
  <c r="CA29" i="14"/>
  <c r="CA36" i="14"/>
  <c r="CA38" i="14"/>
  <c r="CA42" i="14"/>
  <c r="CA44" i="14"/>
  <c r="CA46" i="14"/>
  <c r="CA48" i="14"/>
  <c r="CA26" i="14"/>
  <c r="CA35" i="14"/>
  <c r="CA41" i="14"/>
  <c r="CA28" i="14"/>
  <c r="CA37" i="14"/>
  <c r="CA43" i="14"/>
  <c r="CA83" i="14"/>
  <c r="CA109" i="14"/>
  <c r="CA111" i="14"/>
  <c r="CA113" i="14"/>
  <c r="CA23" i="14"/>
  <c r="CA30" i="14"/>
  <c r="CA39" i="14"/>
  <c r="CA45" i="14"/>
  <c r="CA24" i="14"/>
  <c r="CA31" i="14"/>
  <c r="CA40" i="14"/>
  <c r="CA47" i="14"/>
  <c r="CA114" i="14"/>
  <c r="CA112" i="14"/>
  <c r="CA75" i="14"/>
  <c r="CA110" i="14"/>
  <c r="CA115" i="14"/>
  <c r="CA117" i="14"/>
  <c r="CA119" i="14"/>
  <c r="CA121" i="14"/>
  <c r="CA123" i="14"/>
  <c r="CA163" i="14"/>
  <c r="CA165" i="14"/>
  <c r="CA167" i="14"/>
  <c r="CA169" i="14"/>
  <c r="CA74" i="14"/>
  <c r="CA73" i="14"/>
  <c r="CA72" i="14"/>
  <c r="CA71" i="14"/>
  <c r="CA116" i="14"/>
  <c r="CA118" i="14"/>
  <c r="CA120" i="14"/>
  <c r="CA122" i="14"/>
  <c r="CA124" i="14"/>
  <c r="CA230" i="14"/>
  <c r="CA231" i="14"/>
  <c r="CA232" i="14"/>
  <c r="CA233" i="14"/>
  <c r="CA235" i="14"/>
  <c r="CA237" i="14"/>
  <c r="CA161" i="14"/>
  <c r="CA164" i="14"/>
  <c r="CA168" i="14"/>
  <c r="CA158" i="14"/>
  <c r="CA160" i="14"/>
  <c r="CA196" i="14"/>
  <c r="CA197" i="14"/>
  <c r="CA234" i="14"/>
  <c r="CA236" i="14"/>
  <c r="CA238" i="14"/>
  <c r="CA166" i="14"/>
  <c r="CA162" i="14"/>
  <c r="CA86" i="14"/>
  <c r="CA275" i="14"/>
  <c r="CA159" i="14"/>
  <c r="CA286" i="14"/>
  <c r="CA285" i="14"/>
  <c r="CA22" i="14"/>
  <c r="CA21" i="14"/>
  <c r="CI25" i="14"/>
  <c r="CI27" i="14"/>
  <c r="CI29" i="14"/>
  <c r="CI36" i="14"/>
  <c r="CI38" i="14"/>
  <c r="CI42" i="14"/>
  <c r="CI44" i="14"/>
  <c r="CI46" i="14"/>
  <c r="CI48" i="14"/>
  <c r="CI24" i="14"/>
  <c r="CI31" i="14"/>
  <c r="CI40" i="14"/>
  <c r="CI47" i="14"/>
  <c r="CI26" i="14"/>
  <c r="CI35" i="14"/>
  <c r="CI41" i="14"/>
  <c r="CI83" i="14"/>
  <c r="CI109" i="14"/>
  <c r="CI111" i="14"/>
  <c r="CI113" i="14"/>
  <c r="CI28" i="14"/>
  <c r="CI37" i="14"/>
  <c r="CI43" i="14"/>
  <c r="CI23" i="14"/>
  <c r="CI30" i="14"/>
  <c r="CI39" i="14"/>
  <c r="CI45" i="14"/>
  <c r="CI86" i="14"/>
  <c r="CI115" i="14"/>
  <c r="CI117" i="14"/>
  <c r="CI119" i="14"/>
  <c r="CI121" i="14"/>
  <c r="CI123" i="14"/>
  <c r="CI163" i="14"/>
  <c r="CI165" i="14"/>
  <c r="CI167" i="14"/>
  <c r="CI169" i="14"/>
  <c r="CI75" i="14"/>
  <c r="CI74" i="14"/>
  <c r="CI112" i="14"/>
  <c r="CI73" i="14"/>
  <c r="CI110" i="14"/>
  <c r="CI72" i="14"/>
  <c r="CI114" i="14"/>
  <c r="CI116" i="14"/>
  <c r="CI118" i="14"/>
  <c r="CI120" i="14"/>
  <c r="CI122" i="14"/>
  <c r="CI124" i="14"/>
  <c r="CI230" i="14"/>
  <c r="CI231" i="14"/>
  <c r="CI232" i="14"/>
  <c r="CI233" i="14"/>
  <c r="CI235" i="14"/>
  <c r="CI237" i="14"/>
  <c r="CI162" i="14"/>
  <c r="CI166" i="14"/>
  <c r="CI159" i="14"/>
  <c r="CI161" i="14"/>
  <c r="CI196" i="14"/>
  <c r="CI197" i="14"/>
  <c r="CI234" i="14"/>
  <c r="CI236" i="14"/>
  <c r="CI238" i="14"/>
  <c r="CI71" i="14"/>
  <c r="CI158" i="14"/>
  <c r="CI164" i="14"/>
  <c r="CI168" i="14"/>
  <c r="CI160" i="14"/>
  <c r="CI275" i="14"/>
  <c r="CI286" i="14"/>
  <c r="CI285" i="14"/>
  <c r="CI21" i="14"/>
  <c r="CI22" i="14"/>
  <c r="CQ25" i="14"/>
  <c r="CQ27" i="14"/>
  <c r="CQ29" i="14"/>
  <c r="CQ36" i="14"/>
  <c r="CQ38" i="14"/>
  <c r="CQ42" i="14"/>
  <c r="CQ44" i="14"/>
  <c r="CQ46" i="14"/>
  <c r="CQ48" i="14"/>
  <c r="CQ23" i="14"/>
  <c r="CQ30" i="14"/>
  <c r="CQ39" i="14"/>
  <c r="CQ45" i="14"/>
  <c r="CQ24" i="14"/>
  <c r="CQ31" i="14"/>
  <c r="CQ40" i="14"/>
  <c r="CQ47" i="14"/>
  <c r="CQ83" i="14"/>
  <c r="CQ109" i="14"/>
  <c r="CQ111" i="14"/>
  <c r="CQ113" i="14"/>
  <c r="CQ26" i="14"/>
  <c r="CQ35" i="14"/>
  <c r="CQ41" i="14"/>
  <c r="CQ28" i="14"/>
  <c r="CQ37" i="14"/>
  <c r="CQ43" i="14"/>
  <c r="CQ71" i="14"/>
  <c r="CQ110" i="14"/>
  <c r="CQ86" i="14"/>
  <c r="CQ115" i="14"/>
  <c r="CQ117" i="14"/>
  <c r="CQ119" i="14"/>
  <c r="CQ121" i="14"/>
  <c r="CQ123" i="14"/>
  <c r="CQ163" i="14"/>
  <c r="CQ165" i="14"/>
  <c r="CQ167" i="14"/>
  <c r="CQ169" i="14"/>
  <c r="CQ75" i="14"/>
  <c r="CQ74" i="14"/>
  <c r="CQ73" i="14"/>
  <c r="CQ114" i="14"/>
  <c r="CQ116" i="14"/>
  <c r="CQ118" i="14"/>
  <c r="CQ120" i="14"/>
  <c r="CQ122" i="14"/>
  <c r="CQ124" i="14"/>
  <c r="CQ158" i="14"/>
  <c r="CQ230" i="14"/>
  <c r="CQ231" i="14"/>
  <c r="CQ232" i="14"/>
  <c r="CQ233" i="14"/>
  <c r="CQ235" i="14"/>
  <c r="CQ237" i="14"/>
  <c r="CQ112" i="14"/>
  <c r="CQ164" i="14"/>
  <c r="CQ168" i="14"/>
  <c r="CQ72" i="14"/>
  <c r="CQ160" i="14"/>
  <c r="CQ196" i="14"/>
  <c r="CQ197" i="14"/>
  <c r="CQ234" i="14"/>
  <c r="CQ236" i="14"/>
  <c r="CQ238" i="14"/>
  <c r="CQ159" i="14"/>
  <c r="CQ162" i="14"/>
  <c r="CQ166" i="14"/>
  <c r="CQ275" i="14"/>
  <c r="CQ161" i="14"/>
  <c r="CQ286" i="14"/>
  <c r="CQ285" i="14"/>
  <c r="CQ22" i="14"/>
  <c r="CQ21" i="14"/>
  <c r="BQ51" i="14"/>
  <c r="BQ53" i="14"/>
  <c r="BQ55" i="14"/>
  <c r="BQ56" i="14"/>
  <c r="BQ57" i="14"/>
  <c r="BQ58" i="14"/>
  <c r="BQ60" i="14"/>
  <c r="BQ52" i="14"/>
  <c r="BQ54" i="14"/>
  <c r="BQ59" i="14"/>
  <c r="BQ62" i="14"/>
  <c r="BQ64" i="14"/>
  <c r="BQ66" i="14"/>
  <c r="BQ99" i="14"/>
  <c r="BQ100" i="14"/>
  <c r="BQ61" i="14"/>
  <c r="BQ63" i="14"/>
  <c r="BQ65" i="14"/>
  <c r="BQ95" i="14"/>
  <c r="BQ96" i="14"/>
  <c r="BQ97" i="14"/>
  <c r="BQ142" i="14"/>
  <c r="BQ143" i="14"/>
  <c r="BQ144" i="14"/>
  <c r="BQ139" i="14"/>
  <c r="BQ140" i="14"/>
  <c r="BQ175" i="14"/>
  <c r="BQ176" i="14"/>
  <c r="BQ177" i="14"/>
  <c r="BQ178" i="14"/>
  <c r="BQ179" i="14"/>
  <c r="BQ186" i="14"/>
  <c r="BQ188" i="14"/>
  <c r="BQ212" i="14"/>
  <c r="BQ213" i="14"/>
  <c r="BQ245" i="14"/>
  <c r="BQ246" i="14"/>
  <c r="BQ185" i="14"/>
  <c r="BQ187" i="14"/>
  <c r="BQ247" i="14"/>
  <c r="BQ260" i="14"/>
  <c r="BQ261" i="14"/>
  <c r="BQ262" i="14"/>
  <c r="BQ263" i="14"/>
  <c r="BQ264" i="14"/>
  <c r="BQ291" i="14"/>
  <c r="BQ293" i="14"/>
  <c r="BQ295" i="14"/>
  <c r="BQ302" i="14"/>
  <c r="BQ304" i="14"/>
  <c r="BQ306" i="14"/>
  <c r="BQ308" i="14"/>
  <c r="BQ292" i="14"/>
  <c r="BQ294" i="14"/>
  <c r="BQ296" i="14"/>
  <c r="BQ297" i="14"/>
  <c r="BQ298" i="14"/>
  <c r="BQ299" i="14"/>
  <c r="BQ300" i="14"/>
  <c r="BQ301" i="14"/>
  <c r="BQ303" i="14"/>
  <c r="BQ305" i="14"/>
  <c r="BQ307" i="14"/>
  <c r="BQ316" i="14"/>
  <c r="BQ322" i="14"/>
  <c r="BQ324" i="14"/>
  <c r="BQ326" i="14"/>
  <c r="BQ332" i="14"/>
  <c r="BQ334" i="14"/>
  <c r="BQ336" i="14"/>
  <c r="BQ341" i="14"/>
  <c r="BQ343" i="14"/>
  <c r="BQ349" i="14"/>
  <c r="BQ351" i="14"/>
  <c r="BQ353" i="14"/>
  <c r="BQ360" i="14"/>
  <c r="BQ366" i="14"/>
  <c r="BQ368" i="14"/>
  <c r="BQ370" i="14"/>
  <c r="BQ372" i="14"/>
  <c r="BQ373" i="14"/>
  <c r="BQ375" i="14"/>
  <c r="BQ377" i="14"/>
  <c r="BQ311" i="14"/>
  <c r="BQ312" i="14"/>
  <c r="BQ313" i="14"/>
  <c r="BQ309" i="14"/>
  <c r="BQ310" i="14"/>
  <c r="BQ314" i="14"/>
  <c r="BQ315" i="14"/>
  <c r="BQ317" i="14"/>
  <c r="BQ318" i="14"/>
  <c r="BQ319" i="14"/>
  <c r="BQ320" i="14"/>
  <c r="BQ321" i="14"/>
  <c r="BQ323" i="14"/>
  <c r="BQ325" i="14"/>
  <c r="BQ327" i="14"/>
  <c r="BQ331" i="14"/>
  <c r="BQ333" i="14"/>
  <c r="BQ335" i="14"/>
  <c r="BQ337" i="14"/>
  <c r="BQ338" i="14"/>
  <c r="BQ339" i="14"/>
  <c r="BQ340" i="14"/>
  <c r="BQ342" i="14"/>
  <c r="BQ344" i="14"/>
  <c r="BQ350" i="14"/>
  <c r="BQ352" i="14"/>
  <c r="BQ354" i="14"/>
  <c r="BQ355" i="14"/>
  <c r="BQ356" i="14"/>
  <c r="BQ357" i="14"/>
  <c r="BQ358" i="14"/>
  <c r="BQ359" i="14"/>
  <c r="BQ365" i="14"/>
  <c r="BQ367" i="14"/>
  <c r="BQ369" i="14"/>
  <c r="BQ371" i="14"/>
  <c r="BQ374" i="14"/>
  <c r="BQ376" i="14"/>
  <c r="BR51" i="14"/>
  <c r="BR53" i="14"/>
  <c r="BR55" i="14"/>
  <c r="BR56" i="14"/>
  <c r="BR57" i="14"/>
  <c r="BR58" i="14"/>
  <c r="BR52" i="14"/>
  <c r="BR54" i="14"/>
  <c r="BR59" i="14"/>
  <c r="BR62" i="14"/>
  <c r="BR64" i="14"/>
  <c r="BR66" i="14"/>
  <c r="BR99" i="14"/>
  <c r="BR100" i="14"/>
  <c r="BR60" i="14"/>
  <c r="BR61" i="14"/>
  <c r="BR63" i="14"/>
  <c r="BR65" i="14"/>
  <c r="BR95" i="14"/>
  <c r="BR96" i="14"/>
  <c r="BR97" i="14"/>
  <c r="BR142" i="14"/>
  <c r="BR143" i="14"/>
  <c r="BR144" i="14"/>
  <c r="BR139" i="14"/>
  <c r="BR140" i="14"/>
  <c r="BR176" i="14"/>
  <c r="BR177" i="14"/>
  <c r="BR178" i="14"/>
  <c r="BR179" i="14"/>
  <c r="BR186" i="14"/>
  <c r="BR188" i="14"/>
  <c r="BR212" i="14"/>
  <c r="BR213" i="14"/>
  <c r="BR175" i="14"/>
  <c r="BR247" i="14"/>
  <c r="BR260" i="14"/>
  <c r="BR261" i="14"/>
  <c r="BR262" i="14"/>
  <c r="BR263" i="14"/>
  <c r="BR264" i="14"/>
  <c r="BR291" i="14"/>
  <c r="BR293" i="14"/>
  <c r="BR295" i="14"/>
  <c r="BR302" i="14"/>
  <c r="BR304" i="14"/>
  <c r="BR306" i="14"/>
  <c r="BR308" i="14"/>
  <c r="BR310" i="14"/>
  <c r="BR312" i="14"/>
  <c r="BR314" i="14"/>
  <c r="BR246" i="14"/>
  <c r="BR187" i="14"/>
  <c r="BR245" i="14"/>
  <c r="BR292" i="14"/>
  <c r="BR294" i="14"/>
  <c r="BR296" i="14"/>
  <c r="BR297" i="14"/>
  <c r="BR298" i="14"/>
  <c r="BR299" i="14"/>
  <c r="BR300" i="14"/>
  <c r="BR301" i="14"/>
  <c r="BR303" i="14"/>
  <c r="BR305" i="14"/>
  <c r="BR307" i="14"/>
  <c r="BR309" i="14"/>
  <c r="BR311" i="14"/>
  <c r="BR313" i="14"/>
  <c r="BR316" i="14"/>
  <c r="BR322" i="14"/>
  <c r="BR324" i="14"/>
  <c r="BR326" i="14"/>
  <c r="BR332" i="14"/>
  <c r="BR334" i="14"/>
  <c r="BR336" i="14"/>
  <c r="BR341" i="14"/>
  <c r="BR343" i="14"/>
  <c r="BR349" i="14"/>
  <c r="BR351" i="14"/>
  <c r="BR353" i="14"/>
  <c r="BR360" i="14"/>
  <c r="BR366" i="14"/>
  <c r="BR368" i="14"/>
  <c r="BR370" i="14"/>
  <c r="BR372" i="14"/>
  <c r="BR373" i="14"/>
  <c r="BR375" i="14"/>
  <c r="BR377" i="14"/>
  <c r="BR185" i="14"/>
  <c r="BR315" i="14"/>
  <c r="BR317" i="14"/>
  <c r="BR318" i="14"/>
  <c r="BR319" i="14"/>
  <c r="BR320" i="14"/>
  <c r="BR321" i="14"/>
  <c r="BR323" i="14"/>
  <c r="BR325" i="14"/>
  <c r="BR327" i="14"/>
  <c r="BR331" i="14"/>
  <c r="BR333" i="14"/>
  <c r="BR335" i="14"/>
  <c r="BR337" i="14"/>
  <c r="BR338" i="14"/>
  <c r="BR339" i="14"/>
  <c r="BR340" i="14"/>
  <c r="BR342" i="14"/>
  <c r="BR344" i="14"/>
  <c r="BR350" i="14"/>
  <c r="BR352" i="14"/>
  <c r="BR354" i="14"/>
  <c r="BR355" i="14"/>
  <c r="BR356" i="14"/>
  <c r="BR357" i="14"/>
  <c r="BR358" i="14"/>
  <c r="BR359" i="14"/>
  <c r="BR365" i="14"/>
  <c r="BR367" i="14"/>
  <c r="BR369" i="14"/>
  <c r="BR371" i="14"/>
  <c r="BR374" i="14"/>
  <c r="BR376" i="14"/>
  <c r="BT51" i="14"/>
  <c r="BT53" i="14"/>
  <c r="BT55" i="14"/>
  <c r="BT56" i="14"/>
  <c r="BT57" i="14"/>
  <c r="BT58" i="14"/>
  <c r="BT60" i="14"/>
  <c r="BT61" i="14"/>
  <c r="BT63" i="14"/>
  <c r="BT65" i="14"/>
  <c r="BT95" i="14"/>
  <c r="BT96" i="14"/>
  <c r="BT97" i="14"/>
  <c r="BT52" i="14"/>
  <c r="BT54" i="14"/>
  <c r="BT59" i="14"/>
  <c r="BT62" i="14"/>
  <c r="BT64" i="14"/>
  <c r="BT66" i="14"/>
  <c r="BT99" i="14"/>
  <c r="BT100" i="14"/>
  <c r="BT142" i="14"/>
  <c r="BT143" i="14"/>
  <c r="BT144" i="14"/>
  <c r="BT139" i="14"/>
  <c r="BT140" i="14"/>
  <c r="BT185" i="14"/>
  <c r="BT187" i="14"/>
  <c r="BT176" i="14"/>
  <c r="BT177" i="14"/>
  <c r="BT178" i="14"/>
  <c r="BT179" i="14"/>
  <c r="BT186" i="14"/>
  <c r="BT188" i="14"/>
  <c r="BT212" i="14"/>
  <c r="BT213" i="14"/>
  <c r="BT292" i="14"/>
  <c r="BT294" i="14"/>
  <c r="BT296" i="14"/>
  <c r="BT297" i="14"/>
  <c r="BT298" i="14"/>
  <c r="BT299" i="14"/>
  <c r="BT300" i="14"/>
  <c r="BT301" i="14"/>
  <c r="BT303" i="14"/>
  <c r="BT305" i="14"/>
  <c r="BT307" i="14"/>
  <c r="BT309" i="14"/>
  <c r="BT311" i="14"/>
  <c r="BT313" i="14"/>
  <c r="BT175" i="14"/>
  <c r="BT247" i="14"/>
  <c r="BT260" i="14"/>
  <c r="BT261" i="14"/>
  <c r="BT262" i="14"/>
  <c r="BT263" i="14"/>
  <c r="BT264" i="14"/>
  <c r="BT291" i="14"/>
  <c r="BT293" i="14"/>
  <c r="BT295" i="14"/>
  <c r="BT302" i="14"/>
  <c r="BT304" i="14"/>
  <c r="BT306" i="14"/>
  <c r="BT308" i="14"/>
  <c r="BT310" i="14"/>
  <c r="BT312" i="14"/>
  <c r="BT246" i="14"/>
  <c r="BT315" i="14"/>
  <c r="BT317" i="14"/>
  <c r="BT318" i="14"/>
  <c r="BT319" i="14"/>
  <c r="BT320" i="14"/>
  <c r="BT321" i="14"/>
  <c r="BT323" i="14"/>
  <c r="BT325" i="14"/>
  <c r="BT327" i="14"/>
  <c r="BT331" i="14"/>
  <c r="BT333" i="14"/>
  <c r="BT335" i="14"/>
  <c r="BT337" i="14"/>
  <c r="BT338" i="14"/>
  <c r="BT339" i="14"/>
  <c r="BT340" i="14"/>
  <c r="BT342" i="14"/>
  <c r="BT344" i="14"/>
  <c r="BT350" i="14"/>
  <c r="BT352" i="14"/>
  <c r="BT354" i="14"/>
  <c r="BT355" i="14"/>
  <c r="BT356" i="14"/>
  <c r="BT357" i="14"/>
  <c r="BT358" i="14"/>
  <c r="BT359" i="14"/>
  <c r="BT365" i="14"/>
  <c r="BT367" i="14"/>
  <c r="BT369" i="14"/>
  <c r="BT371" i="14"/>
  <c r="BT374" i="14"/>
  <c r="BT376" i="14"/>
  <c r="BT316" i="14"/>
  <c r="BT322" i="14"/>
  <c r="BT324" i="14"/>
  <c r="BT326" i="14"/>
  <c r="BT332" i="14"/>
  <c r="BT334" i="14"/>
  <c r="BT336" i="14"/>
  <c r="BT341" i="14"/>
  <c r="BT343" i="14"/>
  <c r="BT349" i="14"/>
  <c r="BT351" i="14"/>
  <c r="BT353" i="14"/>
  <c r="BT360" i="14"/>
  <c r="BT366" i="14"/>
  <c r="BT368" i="14"/>
  <c r="BT370" i="14"/>
  <c r="BT372" i="14"/>
  <c r="BT373" i="14"/>
  <c r="BT375" i="14"/>
  <c r="BT377" i="14"/>
  <c r="BT245" i="14"/>
  <c r="BT314" i="14"/>
  <c r="CB25" i="14"/>
  <c r="CB27" i="14"/>
  <c r="CB29" i="14"/>
  <c r="CB36" i="14"/>
  <c r="CB38" i="14"/>
  <c r="CB42" i="14"/>
  <c r="CB44" i="14"/>
  <c r="CB46" i="14"/>
  <c r="CB48" i="14"/>
  <c r="CB71" i="14"/>
  <c r="CB72" i="14"/>
  <c r="CB73" i="14"/>
  <c r="CB74" i="14"/>
  <c r="CB75" i="14"/>
  <c r="CB86" i="14"/>
  <c r="CB110" i="14"/>
  <c r="CB112" i="14"/>
  <c r="CB26" i="14"/>
  <c r="CB35" i="14"/>
  <c r="CB41" i="14"/>
  <c r="CB28" i="14"/>
  <c r="CB37" i="14"/>
  <c r="CB43" i="14"/>
  <c r="CB83" i="14"/>
  <c r="CB23" i="14"/>
  <c r="CB30" i="14"/>
  <c r="CB39" i="14"/>
  <c r="CB45" i="14"/>
  <c r="CB113" i="14"/>
  <c r="CB24" i="14"/>
  <c r="CB111" i="14"/>
  <c r="CB114" i="14"/>
  <c r="CB31" i="14"/>
  <c r="CB109" i="14"/>
  <c r="CB115" i="14"/>
  <c r="CB117" i="14"/>
  <c r="CB119" i="14"/>
  <c r="CB121" i="14"/>
  <c r="CB123" i="14"/>
  <c r="CB163" i="14"/>
  <c r="CB165" i="14"/>
  <c r="CB167" i="14"/>
  <c r="CB169" i="14"/>
  <c r="CB40" i="14"/>
  <c r="CB47" i="14"/>
  <c r="CB159" i="14"/>
  <c r="CB120" i="14"/>
  <c r="CB230" i="14"/>
  <c r="CB231" i="14"/>
  <c r="CB232" i="14"/>
  <c r="CB233" i="14"/>
  <c r="CB235" i="14"/>
  <c r="CB237" i="14"/>
  <c r="CB161" i="14"/>
  <c r="CB164" i="14"/>
  <c r="CB168" i="14"/>
  <c r="CB124" i="14"/>
  <c r="CB158" i="14"/>
  <c r="CB118" i="14"/>
  <c r="CB160" i="14"/>
  <c r="CB196" i="14"/>
  <c r="CB197" i="14"/>
  <c r="CB234" i="14"/>
  <c r="CB236" i="14"/>
  <c r="CB238" i="14"/>
  <c r="CB122" i="14"/>
  <c r="CB166" i="14"/>
  <c r="CB285" i="14"/>
  <c r="CB286" i="14"/>
  <c r="CB162" i="14"/>
  <c r="CB275" i="14"/>
  <c r="CB21" i="14"/>
  <c r="CB22" i="14"/>
  <c r="CB116" i="14"/>
  <c r="CJ25" i="14"/>
  <c r="CJ27" i="14"/>
  <c r="CJ29" i="14"/>
  <c r="CJ36" i="14"/>
  <c r="CJ38" i="14"/>
  <c r="CJ42" i="14"/>
  <c r="CJ44" i="14"/>
  <c r="CJ46" i="14"/>
  <c r="CJ48" i="14"/>
  <c r="CJ71" i="14"/>
  <c r="CJ72" i="14"/>
  <c r="CJ73" i="14"/>
  <c r="CJ74" i="14"/>
  <c r="CJ75" i="14"/>
  <c r="CJ86" i="14"/>
  <c r="CJ110" i="14"/>
  <c r="CJ112" i="14"/>
  <c r="CJ24" i="14"/>
  <c r="CJ31" i="14"/>
  <c r="CJ40" i="14"/>
  <c r="CJ47" i="14"/>
  <c r="CJ26" i="14"/>
  <c r="CJ35" i="14"/>
  <c r="CJ41" i="14"/>
  <c r="CJ83" i="14"/>
  <c r="CJ28" i="14"/>
  <c r="CJ37" i="14"/>
  <c r="CJ43" i="14"/>
  <c r="CJ39" i="14"/>
  <c r="CJ113" i="14"/>
  <c r="CJ115" i="14"/>
  <c r="CJ117" i="14"/>
  <c r="CJ119" i="14"/>
  <c r="CJ121" i="14"/>
  <c r="CJ123" i="14"/>
  <c r="CJ163" i="14"/>
  <c r="CJ165" i="14"/>
  <c r="CJ167" i="14"/>
  <c r="CJ169" i="14"/>
  <c r="CJ23" i="14"/>
  <c r="CJ111" i="14"/>
  <c r="CJ30" i="14"/>
  <c r="CJ45" i="14"/>
  <c r="CJ109" i="14"/>
  <c r="CJ116" i="14"/>
  <c r="CJ160" i="14"/>
  <c r="CJ230" i="14"/>
  <c r="CJ231" i="14"/>
  <c r="CJ232" i="14"/>
  <c r="CJ233" i="14"/>
  <c r="CJ235" i="14"/>
  <c r="CJ237" i="14"/>
  <c r="CJ120" i="14"/>
  <c r="CJ162" i="14"/>
  <c r="CJ166" i="14"/>
  <c r="CJ114" i="14"/>
  <c r="CJ159" i="14"/>
  <c r="CJ124" i="14"/>
  <c r="CJ118" i="14"/>
  <c r="CJ161" i="14"/>
  <c r="CJ196" i="14"/>
  <c r="CJ197" i="14"/>
  <c r="CJ234" i="14"/>
  <c r="CJ236" i="14"/>
  <c r="CJ238" i="14"/>
  <c r="CJ158" i="14"/>
  <c r="CJ164" i="14"/>
  <c r="CJ168" i="14"/>
  <c r="CJ285" i="14"/>
  <c r="CJ286" i="14"/>
  <c r="CJ122" i="14"/>
  <c r="CJ275" i="14"/>
  <c r="CJ21" i="14"/>
  <c r="CJ22" i="14"/>
  <c r="CR25" i="14"/>
  <c r="CR27" i="14"/>
  <c r="CR29" i="14"/>
  <c r="CR36" i="14"/>
  <c r="CR38" i="14"/>
  <c r="CR42" i="14"/>
  <c r="CR44" i="14"/>
  <c r="CR46" i="14"/>
  <c r="CR48" i="14"/>
  <c r="CR71" i="14"/>
  <c r="CR72" i="14"/>
  <c r="CR73" i="14"/>
  <c r="CR74" i="14"/>
  <c r="CR75" i="14"/>
  <c r="CR86" i="14"/>
  <c r="CR110" i="14"/>
  <c r="CR112" i="14"/>
  <c r="CR23" i="14"/>
  <c r="CR30" i="14"/>
  <c r="CR39" i="14"/>
  <c r="CR45" i="14"/>
  <c r="CR24" i="14"/>
  <c r="CR31" i="14"/>
  <c r="CR40" i="14"/>
  <c r="CR47" i="14"/>
  <c r="CR83" i="14"/>
  <c r="CR26" i="14"/>
  <c r="CR35" i="14"/>
  <c r="CR41" i="14"/>
  <c r="CR37" i="14"/>
  <c r="CR109" i="14"/>
  <c r="CR115" i="14"/>
  <c r="CR117" i="14"/>
  <c r="CR119" i="14"/>
  <c r="CR121" i="14"/>
  <c r="CR123" i="14"/>
  <c r="CR163" i="14"/>
  <c r="CR165" i="14"/>
  <c r="CR167" i="14"/>
  <c r="CR169" i="14"/>
  <c r="CR28" i="14"/>
  <c r="CR43" i="14"/>
  <c r="CR113" i="14"/>
  <c r="CR111" i="14"/>
  <c r="CR122" i="14"/>
  <c r="CR161" i="14"/>
  <c r="CR116" i="14"/>
  <c r="CR158" i="14"/>
  <c r="CR230" i="14"/>
  <c r="CR231" i="14"/>
  <c r="CR232" i="14"/>
  <c r="CR233" i="14"/>
  <c r="CR235" i="14"/>
  <c r="CR237" i="14"/>
  <c r="CR164" i="14"/>
  <c r="CR168" i="14"/>
  <c r="CR120" i="14"/>
  <c r="CR160" i="14"/>
  <c r="CR114" i="14"/>
  <c r="CR124" i="14"/>
  <c r="CR196" i="14"/>
  <c r="CR197" i="14"/>
  <c r="CR234" i="14"/>
  <c r="CR236" i="14"/>
  <c r="CR238" i="14"/>
  <c r="CR118" i="14"/>
  <c r="CR159" i="14"/>
  <c r="CR162" i="14"/>
  <c r="CR166" i="14"/>
  <c r="CR285" i="14"/>
  <c r="CR286" i="14"/>
  <c r="CR275" i="14"/>
  <c r="CR21" i="14"/>
  <c r="CR22" i="14"/>
  <c r="CO25" i="14"/>
  <c r="CO27" i="14"/>
  <c r="CO29" i="14"/>
  <c r="CO36" i="14"/>
  <c r="CO38" i="14"/>
  <c r="CO42" i="14"/>
  <c r="CO44" i="14"/>
  <c r="CO46" i="14"/>
  <c r="CO48" i="14"/>
  <c r="CO23" i="14"/>
  <c r="CO24" i="14"/>
  <c r="CO26" i="14"/>
  <c r="CO28" i="14"/>
  <c r="CO30" i="14"/>
  <c r="CO31" i="14"/>
  <c r="CO35" i="14"/>
  <c r="CO37" i="14"/>
  <c r="CO39" i="14"/>
  <c r="CO40" i="14"/>
  <c r="CO41" i="14"/>
  <c r="CO43" i="14"/>
  <c r="CO45" i="14"/>
  <c r="CO47" i="14"/>
  <c r="CO83" i="14"/>
  <c r="CO109" i="14"/>
  <c r="CO111" i="14"/>
  <c r="CO113" i="14"/>
  <c r="CO71" i="14"/>
  <c r="CO72" i="14"/>
  <c r="CO73" i="14"/>
  <c r="CO74" i="14"/>
  <c r="CO75" i="14"/>
  <c r="CO86" i="14"/>
  <c r="CO115" i="14"/>
  <c r="CO117" i="14"/>
  <c r="CO119" i="14"/>
  <c r="CO121" i="14"/>
  <c r="CO123" i="14"/>
  <c r="CO114" i="14"/>
  <c r="CO116" i="14"/>
  <c r="CO118" i="14"/>
  <c r="CO120" i="14"/>
  <c r="CO122" i="14"/>
  <c r="CO124" i="14"/>
  <c r="CO158" i="14"/>
  <c r="CO159" i="14"/>
  <c r="CO160" i="14"/>
  <c r="CO161" i="14"/>
  <c r="CO162" i="14"/>
  <c r="CO164" i="14"/>
  <c r="CO166" i="14"/>
  <c r="CO168" i="14"/>
  <c r="CO112" i="14"/>
  <c r="CO196" i="14"/>
  <c r="CO197" i="14"/>
  <c r="CO234" i="14"/>
  <c r="CO236" i="14"/>
  <c r="CO238" i="14"/>
  <c r="CO165" i="14"/>
  <c r="CO169" i="14"/>
  <c r="CO230" i="14"/>
  <c r="CO231" i="14"/>
  <c r="CO232" i="14"/>
  <c r="CO233" i="14"/>
  <c r="CO235" i="14"/>
  <c r="CO237" i="14"/>
  <c r="CO275" i="14"/>
  <c r="CO167" i="14"/>
  <c r="CO285" i="14"/>
  <c r="CO286" i="14"/>
  <c r="CO110" i="14"/>
  <c r="CO163" i="14"/>
  <c r="CO21" i="14"/>
  <c r="CO22" i="14"/>
  <c r="CP25" i="14"/>
  <c r="CP27" i="14"/>
  <c r="CP29" i="14"/>
  <c r="CP36" i="14"/>
  <c r="CP38" i="14"/>
  <c r="CP42" i="14"/>
  <c r="CP44" i="14"/>
  <c r="CP46" i="14"/>
  <c r="CP48" i="14"/>
  <c r="CP23" i="14"/>
  <c r="CP24" i="14"/>
  <c r="CP26" i="14"/>
  <c r="CP28" i="14"/>
  <c r="CP30" i="14"/>
  <c r="CP31" i="14"/>
  <c r="CP35" i="14"/>
  <c r="CP37" i="14"/>
  <c r="CP39" i="14"/>
  <c r="CP40" i="14"/>
  <c r="CP41" i="14"/>
  <c r="CP43" i="14"/>
  <c r="CP45" i="14"/>
  <c r="CP47" i="14"/>
  <c r="CP83" i="14"/>
  <c r="CP109" i="14"/>
  <c r="CP111" i="14"/>
  <c r="CP113" i="14"/>
  <c r="CP71" i="14"/>
  <c r="CP72" i="14"/>
  <c r="CP73" i="14"/>
  <c r="CP74" i="14"/>
  <c r="CP75" i="14"/>
  <c r="CP86" i="14"/>
  <c r="CP110" i="14"/>
  <c r="CP112" i="14"/>
  <c r="CP115" i="14"/>
  <c r="CP117" i="14"/>
  <c r="CP119" i="14"/>
  <c r="CP121" i="14"/>
  <c r="CP123" i="14"/>
  <c r="CP163" i="14"/>
  <c r="CP165" i="14"/>
  <c r="CP167" i="14"/>
  <c r="CP169" i="14"/>
  <c r="CP114" i="14"/>
  <c r="CP116" i="14"/>
  <c r="CP118" i="14"/>
  <c r="CP120" i="14"/>
  <c r="CP122" i="14"/>
  <c r="CP124" i="14"/>
  <c r="CP164" i="14"/>
  <c r="CP168" i="14"/>
  <c r="CP160" i="14"/>
  <c r="CP196" i="14"/>
  <c r="CP197" i="14"/>
  <c r="CP234" i="14"/>
  <c r="CP236" i="14"/>
  <c r="CP238" i="14"/>
  <c r="CP159" i="14"/>
  <c r="CP162" i="14"/>
  <c r="CP166" i="14"/>
  <c r="CP161" i="14"/>
  <c r="CP158" i="14"/>
  <c r="CP230" i="14"/>
  <c r="CP235" i="14"/>
  <c r="CP275" i="14"/>
  <c r="CP233" i="14"/>
  <c r="CP232" i="14"/>
  <c r="CP285" i="14"/>
  <c r="CP286" i="14"/>
  <c r="CP231" i="14"/>
  <c r="CP237" i="14"/>
  <c r="CP21" i="14"/>
  <c r="CP22" i="14"/>
  <c r="BU52" i="14"/>
  <c r="BU54" i="14"/>
  <c r="BU59" i="14"/>
  <c r="BU51" i="14"/>
  <c r="BU53" i="14"/>
  <c r="BU55" i="14"/>
  <c r="BU56" i="14"/>
  <c r="BU57" i="14"/>
  <c r="BU58" i="14"/>
  <c r="BU61" i="14"/>
  <c r="BU63" i="14"/>
  <c r="BU65" i="14"/>
  <c r="BU95" i="14"/>
  <c r="BU96" i="14"/>
  <c r="BU97" i="14"/>
  <c r="BU60" i="14"/>
  <c r="BU62" i="14"/>
  <c r="BU64" i="14"/>
  <c r="BU66" i="14"/>
  <c r="BU99" i="14"/>
  <c r="BU100" i="14"/>
  <c r="BU139" i="14"/>
  <c r="BU140" i="14"/>
  <c r="BU142" i="14"/>
  <c r="BU143" i="14"/>
  <c r="BU144" i="14"/>
  <c r="BU175" i="14"/>
  <c r="BU185" i="14"/>
  <c r="BU187" i="14"/>
  <c r="BU176" i="14"/>
  <c r="BU177" i="14"/>
  <c r="BU178" i="14"/>
  <c r="BU179" i="14"/>
  <c r="BU186" i="14"/>
  <c r="BU188" i="14"/>
  <c r="BU212" i="14"/>
  <c r="BU213" i="14"/>
  <c r="BU245" i="14"/>
  <c r="BU292" i="14"/>
  <c r="BU294" i="14"/>
  <c r="BU296" i="14"/>
  <c r="BU297" i="14"/>
  <c r="BU298" i="14"/>
  <c r="BU299" i="14"/>
  <c r="BU300" i="14"/>
  <c r="BU301" i="14"/>
  <c r="BU303" i="14"/>
  <c r="BU305" i="14"/>
  <c r="BU307" i="14"/>
  <c r="BU247" i="14"/>
  <c r="BU260" i="14"/>
  <c r="BU261" i="14"/>
  <c r="BU262" i="14"/>
  <c r="BU263" i="14"/>
  <c r="BU264" i="14"/>
  <c r="BU291" i="14"/>
  <c r="BU293" i="14"/>
  <c r="BU295" i="14"/>
  <c r="BU302" i="14"/>
  <c r="BU304" i="14"/>
  <c r="BU306" i="14"/>
  <c r="BU246" i="14"/>
  <c r="BU314" i="14"/>
  <c r="BU315" i="14"/>
  <c r="BU317" i="14"/>
  <c r="BU318" i="14"/>
  <c r="BU319" i="14"/>
  <c r="BU320" i="14"/>
  <c r="BU321" i="14"/>
  <c r="BU323" i="14"/>
  <c r="BU325" i="14"/>
  <c r="BU327" i="14"/>
  <c r="BU331" i="14"/>
  <c r="BU333" i="14"/>
  <c r="BU335" i="14"/>
  <c r="BU337" i="14"/>
  <c r="BU338" i="14"/>
  <c r="BU339" i="14"/>
  <c r="BU340" i="14"/>
  <c r="BU342" i="14"/>
  <c r="BU344" i="14"/>
  <c r="BU350" i="14"/>
  <c r="BU352" i="14"/>
  <c r="BU354" i="14"/>
  <c r="BU355" i="14"/>
  <c r="BU356" i="14"/>
  <c r="BU357" i="14"/>
  <c r="BU358" i="14"/>
  <c r="BU359" i="14"/>
  <c r="BU365" i="14"/>
  <c r="BU367" i="14"/>
  <c r="BU369" i="14"/>
  <c r="BU371" i="14"/>
  <c r="BU374" i="14"/>
  <c r="BU376" i="14"/>
  <c r="BU312" i="14"/>
  <c r="BU310" i="14"/>
  <c r="BU311" i="14"/>
  <c r="BU313" i="14"/>
  <c r="BU308" i="14"/>
  <c r="BU309" i="14"/>
  <c r="BU316" i="14"/>
  <c r="BU322" i="14"/>
  <c r="BU324" i="14"/>
  <c r="BU326" i="14"/>
  <c r="BU332" i="14"/>
  <c r="BU334" i="14"/>
  <c r="BU336" i="14"/>
  <c r="BU341" i="14"/>
  <c r="BU343" i="14"/>
  <c r="BU349" i="14"/>
  <c r="BU351" i="14"/>
  <c r="BU353" i="14"/>
  <c r="BU360" i="14"/>
  <c r="BU366" i="14"/>
  <c r="BU368" i="14"/>
  <c r="BU370" i="14"/>
  <c r="BU372" i="14"/>
  <c r="BU373" i="14"/>
  <c r="BU375" i="14"/>
  <c r="BU377" i="14"/>
  <c r="CC23" i="14"/>
  <c r="CC24" i="14"/>
  <c r="CC26" i="14"/>
  <c r="CC28" i="14"/>
  <c r="CC30" i="14"/>
  <c r="CC31" i="14"/>
  <c r="CC35" i="14"/>
  <c r="CC37" i="14"/>
  <c r="CC39" i="14"/>
  <c r="CC40" i="14"/>
  <c r="CC41" i="14"/>
  <c r="CC43" i="14"/>
  <c r="CC45" i="14"/>
  <c r="CC47" i="14"/>
  <c r="CC25" i="14"/>
  <c r="CC27" i="14"/>
  <c r="CC29" i="14"/>
  <c r="CC36" i="14"/>
  <c r="CC38" i="14"/>
  <c r="CC42" i="14"/>
  <c r="CC44" i="14"/>
  <c r="CC46" i="14"/>
  <c r="CC48" i="14"/>
  <c r="CC71" i="14"/>
  <c r="CC72" i="14"/>
  <c r="CC73" i="14"/>
  <c r="CC74" i="14"/>
  <c r="CC75" i="14"/>
  <c r="CC86" i="14"/>
  <c r="CC110" i="14"/>
  <c r="CC112" i="14"/>
  <c r="CC114" i="14"/>
  <c r="CC83" i="14"/>
  <c r="CC116" i="14"/>
  <c r="CC118" i="14"/>
  <c r="CC120" i="14"/>
  <c r="CC122" i="14"/>
  <c r="CC124" i="14"/>
  <c r="CC158" i="14"/>
  <c r="CC159" i="14"/>
  <c r="CC160" i="14"/>
  <c r="CC161" i="14"/>
  <c r="CC162" i="14"/>
  <c r="CC113" i="14"/>
  <c r="CC111" i="14"/>
  <c r="CC109" i="14"/>
  <c r="CC115" i="14"/>
  <c r="CC117" i="14"/>
  <c r="CC119" i="14"/>
  <c r="CC121" i="14"/>
  <c r="CC123" i="14"/>
  <c r="CC163" i="14"/>
  <c r="CC165" i="14"/>
  <c r="CC167" i="14"/>
  <c r="CC169" i="14"/>
  <c r="CC230" i="14"/>
  <c r="CC231" i="14"/>
  <c r="CC232" i="14"/>
  <c r="CC233" i="14"/>
  <c r="CC235" i="14"/>
  <c r="CC237" i="14"/>
  <c r="CC164" i="14"/>
  <c r="CC168" i="14"/>
  <c r="CC196" i="14"/>
  <c r="CC197" i="14"/>
  <c r="CC234" i="14"/>
  <c r="CC236" i="14"/>
  <c r="CC238" i="14"/>
  <c r="CC166" i="14"/>
  <c r="CC285" i="14"/>
  <c r="CC286" i="14"/>
  <c r="CC275" i="14"/>
  <c r="CC21" i="14"/>
  <c r="CC22" i="14"/>
  <c r="CK23" i="14"/>
  <c r="CK24" i="14"/>
  <c r="CK26" i="14"/>
  <c r="CK28" i="14"/>
  <c r="CK30" i="14"/>
  <c r="CK31" i="14"/>
  <c r="CK35" i="14"/>
  <c r="CK37" i="14"/>
  <c r="CK39" i="14"/>
  <c r="CK40" i="14"/>
  <c r="CK41" i="14"/>
  <c r="CK43" i="14"/>
  <c r="CK45" i="14"/>
  <c r="CK47" i="14"/>
  <c r="CK25" i="14"/>
  <c r="CK27" i="14"/>
  <c r="CK29" i="14"/>
  <c r="CK36" i="14"/>
  <c r="CK38" i="14"/>
  <c r="CK42" i="14"/>
  <c r="CK44" i="14"/>
  <c r="CK46" i="14"/>
  <c r="CK48" i="14"/>
  <c r="CK71" i="14"/>
  <c r="CK72" i="14"/>
  <c r="CK73" i="14"/>
  <c r="CK74" i="14"/>
  <c r="CK75" i="14"/>
  <c r="CK86" i="14"/>
  <c r="CK110" i="14"/>
  <c r="CK112" i="14"/>
  <c r="CK83" i="14"/>
  <c r="CK114" i="14"/>
  <c r="CK116" i="14"/>
  <c r="CK118" i="14"/>
  <c r="CK120" i="14"/>
  <c r="CK122" i="14"/>
  <c r="CK124" i="14"/>
  <c r="CK158" i="14"/>
  <c r="CK159" i="14"/>
  <c r="CK160" i="14"/>
  <c r="CK161" i="14"/>
  <c r="CK113" i="14"/>
  <c r="CK115" i="14"/>
  <c r="CK117" i="14"/>
  <c r="CK119" i="14"/>
  <c r="CK121" i="14"/>
  <c r="CK123" i="14"/>
  <c r="CK163" i="14"/>
  <c r="CK165" i="14"/>
  <c r="CK167" i="14"/>
  <c r="CK169" i="14"/>
  <c r="CK111" i="14"/>
  <c r="CK109" i="14"/>
  <c r="CK230" i="14"/>
  <c r="CK231" i="14"/>
  <c r="CK232" i="14"/>
  <c r="CK233" i="14"/>
  <c r="CK235" i="14"/>
  <c r="CK237" i="14"/>
  <c r="CK162" i="14"/>
  <c r="CK166" i="14"/>
  <c r="CK196" i="14"/>
  <c r="CK197" i="14"/>
  <c r="CK234" i="14"/>
  <c r="CK236" i="14"/>
  <c r="CK238" i="14"/>
  <c r="CK285" i="14"/>
  <c r="CK286" i="14"/>
  <c r="CK168" i="14"/>
  <c r="CK275" i="14"/>
  <c r="CK21" i="14"/>
  <c r="CK22" i="14"/>
  <c r="CK164" i="14"/>
  <c r="CG25" i="14"/>
  <c r="CG27" i="14"/>
  <c r="CG29" i="14"/>
  <c r="CG36" i="14"/>
  <c r="CG38" i="14"/>
  <c r="CG42" i="14"/>
  <c r="CG44" i="14"/>
  <c r="CG46" i="14"/>
  <c r="CG48" i="14"/>
  <c r="CG23" i="14"/>
  <c r="CG24" i="14"/>
  <c r="CG26" i="14"/>
  <c r="CG28" i="14"/>
  <c r="CG30" i="14"/>
  <c r="CG31" i="14"/>
  <c r="CG35" i="14"/>
  <c r="CG37" i="14"/>
  <c r="CG39" i="14"/>
  <c r="CG40" i="14"/>
  <c r="CG41" i="14"/>
  <c r="CG43" i="14"/>
  <c r="CG45" i="14"/>
  <c r="CG47" i="14"/>
  <c r="CG83" i="14"/>
  <c r="CG109" i="14"/>
  <c r="CG111" i="14"/>
  <c r="CG113" i="14"/>
  <c r="CG71" i="14"/>
  <c r="CG72" i="14"/>
  <c r="CG73" i="14"/>
  <c r="CG74" i="14"/>
  <c r="CG75" i="14"/>
  <c r="CG86" i="14"/>
  <c r="CG115" i="14"/>
  <c r="CG117" i="14"/>
  <c r="CG119" i="14"/>
  <c r="CG121" i="14"/>
  <c r="CG123" i="14"/>
  <c r="CG112" i="14"/>
  <c r="CG110" i="14"/>
  <c r="CG114" i="14"/>
  <c r="CG116" i="14"/>
  <c r="CG118" i="14"/>
  <c r="CG120" i="14"/>
  <c r="CG122" i="14"/>
  <c r="CG124" i="14"/>
  <c r="CG158" i="14"/>
  <c r="CG159" i="14"/>
  <c r="CG160" i="14"/>
  <c r="CG161" i="14"/>
  <c r="CG162" i="14"/>
  <c r="CG164" i="14"/>
  <c r="CG166" i="14"/>
  <c r="CG168" i="14"/>
  <c r="CG196" i="14"/>
  <c r="CG197" i="14"/>
  <c r="CG234" i="14"/>
  <c r="CG236" i="14"/>
  <c r="CG238" i="14"/>
  <c r="CG163" i="14"/>
  <c r="CG167" i="14"/>
  <c r="CG230" i="14"/>
  <c r="CG231" i="14"/>
  <c r="CG232" i="14"/>
  <c r="CG233" i="14"/>
  <c r="CG235" i="14"/>
  <c r="CG237" i="14"/>
  <c r="CG165" i="14"/>
  <c r="CG275" i="14"/>
  <c r="CG169" i="14"/>
  <c r="CG285" i="14"/>
  <c r="CG286" i="14"/>
  <c r="CG21" i="14"/>
  <c r="CG22" i="14"/>
  <c r="CH25" i="14"/>
  <c r="CH27" i="14"/>
  <c r="CH29" i="14"/>
  <c r="CH36" i="14"/>
  <c r="CH38" i="14"/>
  <c r="CH42" i="14"/>
  <c r="CH44" i="14"/>
  <c r="CH46" i="14"/>
  <c r="CH48" i="14"/>
  <c r="CH23" i="14"/>
  <c r="CH24" i="14"/>
  <c r="CH26" i="14"/>
  <c r="CH28" i="14"/>
  <c r="CH30" i="14"/>
  <c r="CH31" i="14"/>
  <c r="CH35" i="14"/>
  <c r="CH37" i="14"/>
  <c r="CH39" i="14"/>
  <c r="CH40" i="14"/>
  <c r="CH41" i="14"/>
  <c r="CH43" i="14"/>
  <c r="CH45" i="14"/>
  <c r="CH47" i="14"/>
  <c r="CH83" i="14"/>
  <c r="CH109" i="14"/>
  <c r="CH111" i="14"/>
  <c r="CH113" i="14"/>
  <c r="CH71" i="14"/>
  <c r="CH72" i="14"/>
  <c r="CH73" i="14"/>
  <c r="CH74" i="14"/>
  <c r="CH75" i="14"/>
  <c r="CH86" i="14"/>
  <c r="CH110" i="14"/>
  <c r="CH112" i="14"/>
  <c r="CH115" i="14"/>
  <c r="CH117" i="14"/>
  <c r="CH119" i="14"/>
  <c r="CH121" i="14"/>
  <c r="CH123" i="14"/>
  <c r="CH163" i="14"/>
  <c r="CH165" i="14"/>
  <c r="CH167" i="14"/>
  <c r="CH169" i="14"/>
  <c r="CH114" i="14"/>
  <c r="CH116" i="14"/>
  <c r="CH118" i="14"/>
  <c r="CH120" i="14"/>
  <c r="CH122" i="14"/>
  <c r="CH124" i="14"/>
  <c r="CH162" i="14"/>
  <c r="CH166" i="14"/>
  <c r="CH159" i="14"/>
  <c r="CH161" i="14"/>
  <c r="CH196" i="14"/>
  <c r="CH197" i="14"/>
  <c r="CH234" i="14"/>
  <c r="CH236" i="14"/>
  <c r="CH238" i="14"/>
  <c r="CH158" i="14"/>
  <c r="CH164" i="14"/>
  <c r="CH168" i="14"/>
  <c r="CH160" i="14"/>
  <c r="CH235" i="14"/>
  <c r="CH275" i="14"/>
  <c r="CH233" i="14"/>
  <c r="CH232" i="14"/>
  <c r="CH231" i="14"/>
  <c r="CH237" i="14"/>
  <c r="CH285" i="14"/>
  <c r="CH286" i="14"/>
  <c r="CH230" i="14"/>
  <c r="CH21" i="14"/>
  <c r="CH22" i="14"/>
  <c r="BV52" i="14"/>
  <c r="BV54" i="14"/>
  <c r="BV51" i="14"/>
  <c r="BV53" i="14"/>
  <c r="BV55" i="14"/>
  <c r="BV56" i="14"/>
  <c r="BV57" i="14"/>
  <c r="BV58" i="14"/>
  <c r="BV61" i="14"/>
  <c r="BV63" i="14"/>
  <c r="BV65" i="14"/>
  <c r="BV95" i="14"/>
  <c r="BV96" i="14"/>
  <c r="BV97" i="14"/>
  <c r="BV59" i="14"/>
  <c r="BV60" i="14"/>
  <c r="BV62" i="14"/>
  <c r="BV64" i="14"/>
  <c r="BV66" i="14"/>
  <c r="BV99" i="14"/>
  <c r="BV100" i="14"/>
  <c r="BV139" i="14"/>
  <c r="BV140" i="14"/>
  <c r="BV175" i="14"/>
  <c r="BV142" i="14"/>
  <c r="BV144" i="14"/>
  <c r="BV185" i="14"/>
  <c r="BV187" i="14"/>
  <c r="BV143" i="14"/>
  <c r="BV176" i="14"/>
  <c r="BV245" i="14"/>
  <c r="BV213" i="14"/>
  <c r="BV186" i="14"/>
  <c r="BV212" i="14"/>
  <c r="BV292" i="14"/>
  <c r="BV294" i="14"/>
  <c r="BV296" i="14"/>
  <c r="BV297" i="14"/>
  <c r="BV298" i="14"/>
  <c r="BV299" i="14"/>
  <c r="BV300" i="14"/>
  <c r="BV301" i="14"/>
  <c r="BV303" i="14"/>
  <c r="BV305" i="14"/>
  <c r="BV307" i="14"/>
  <c r="BV309" i="14"/>
  <c r="BV311" i="14"/>
  <c r="BV313" i="14"/>
  <c r="BV179" i="14"/>
  <c r="BV178" i="14"/>
  <c r="BV247" i="14"/>
  <c r="BV260" i="14"/>
  <c r="BV261" i="14"/>
  <c r="BV262" i="14"/>
  <c r="BV263" i="14"/>
  <c r="BV264" i="14"/>
  <c r="BV291" i="14"/>
  <c r="BV293" i="14"/>
  <c r="BV295" i="14"/>
  <c r="BV302" i="14"/>
  <c r="BV304" i="14"/>
  <c r="BV306" i="14"/>
  <c r="BV308" i="14"/>
  <c r="BV310" i="14"/>
  <c r="BV312" i="14"/>
  <c r="BV314" i="14"/>
  <c r="BV315" i="14"/>
  <c r="BV317" i="14"/>
  <c r="BV318" i="14"/>
  <c r="BV319" i="14"/>
  <c r="BV320" i="14"/>
  <c r="BV321" i="14"/>
  <c r="BV323" i="14"/>
  <c r="BV325" i="14"/>
  <c r="BV327" i="14"/>
  <c r="BV331" i="14"/>
  <c r="BV333" i="14"/>
  <c r="BV335" i="14"/>
  <c r="BV337" i="14"/>
  <c r="BV338" i="14"/>
  <c r="BV339" i="14"/>
  <c r="BV340" i="14"/>
  <c r="BV342" i="14"/>
  <c r="BV344" i="14"/>
  <c r="BV350" i="14"/>
  <c r="BV352" i="14"/>
  <c r="BV354" i="14"/>
  <c r="BV355" i="14"/>
  <c r="BV356" i="14"/>
  <c r="BV357" i="14"/>
  <c r="BV358" i="14"/>
  <c r="BV359" i="14"/>
  <c r="BV365" i="14"/>
  <c r="BV367" i="14"/>
  <c r="BV369" i="14"/>
  <c r="BV371" i="14"/>
  <c r="BV374" i="14"/>
  <c r="BV376" i="14"/>
  <c r="BV246" i="14"/>
  <c r="BV177" i="14"/>
  <c r="BV316" i="14"/>
  <c r="BV322" i="14"/>
  <c r="BV324" i="14"/>
  <c r="BV326" i="14"/>
  <c r="BV332" i="14"/>
  <c r="BV334" i="14"/>
  <c r="BV336" i="14"/>
  <c r="BV341" i="14"/>
  <c r="BV343" i="14"/>
  <c r="BV349" i="14"/>
  <c r="BV351" i="14"/>
  <c r="BV353" i="14"/>
  <c r="BV360" i="14"/>
  <c r="BV366" i="14"/>
  <c r="BV368" i="14"/>
  <c r="BV370" i="14"/>
  <c r="BV372" i="14"/>
  <c r="BV373" i="14"/>
  <c r="BV375" i="14"/>
  <c r="BV377" i="14"/>
  <c r="BV188" i="14"/>
  <c r="CD23" i="14"/>
  <c r="CD24" i="14"/>
  <c r="CD26" i="14"/>
  <c r="CD28" i="14"/>
  <c r="CD30" i="14"/>
  <c r="CD31" i="14"/>
  <c r="CD35" i="14"/>
  <c r="CD37" i="14"/>
  <c r="CD39" i="14"/>
  <c r="CD40" i="14"/>
  <c r="CD41" i="14"/>
  <c r="CD43" i="14"/>
  <c r="CD45" i="14"/>
  <c r="CD47" i="14"/>
  <c r="CD25" i="14"/>
  <c r="CD27" i="14"/>
  <c r="CD29" i="14"/>
  <c r="CD36" i="14"/>
  <c r="CD38" i="14"/>
  <c r="CD42" i="14"/>
  <c r="CD44" i="14"/>
  <c r="CD46" i="14"/>
  <c r="CD48" i="14"/>
  <c r="CD71" i="14"/>
  <c r="CD72" i="14"/>
  <c r="CD73" i="14"/>
  <c r="CD74" i="14"/>
  <c r="CD75" i="14"/>
  <c r="CD86" i="14"/>
  <c r="CD110" i="14"/>
  <c r="CD112" i="14"/>
  <c r="CD114" i="14"/>
  <c r="CD83" i="14"/>
  <c r="CD109" i="14"/>
  <c r="CD111" i="14"/>
  <c r="CD113" i="14"/>
  <c r="CD116" i="14"/>
  <c r="CD118" i="14"/>
  <c r="CD120" i="14"/>
  <c r="CD122" i="14"/>
  <c r="CD124" i="14"/>
  <c r="CD158" i="14"/>
  <c r="CD159" i="14"/>
  <c r="CD160" i="14"/>
  <c r="CD161" i="14"/>
  <c r="CD162" i="14"/>
  <c r="CD164" i="14"/>
  <c r="CD166" i="14"/>
  <c r="CD168" i="14"/>
  <c r="CD115" i="14"/>
  <c r="CD117" i="14"/>
  <c r="CD119" i="14"/>
  <c r="CD121" i="14"/>
  <c r="CD123" i="14"/>
  <c r="CD163" i="14"/>
  <c r="CD167" i="14"/>
  <c r="CD230" i="14"/>
  <c r="CD231" i="14"/>
  <c r="CD232" i="14"/>
  <c r="CD233" i="14"/>
  <c r="CD235" i="14"/>
  <c r="CD237" i="14"/>
  <c r="CD165" i="14"/>
  <c r="CD169" i="14"/>
  <c r="CD196" i="14"/>
  <c r="CD238" i="14"/>
  <c r="CD285" i="14"/>
  <c r="CD286" i="14"/>
  <c r="CD236" i="14"/>
  <c r="CD197" i="14"/>
  <c r="CD234" i="14"/>
  <c r="CD275" i="14"/>
  <c r="CD21" i="14"/>
  <c r="CD22" i="14"/>
  <c r="CL23" i="14"/>
  <c r="CL24" i="14"/>
  <c r="CL26" i="14"/>
  <c r="CL28" i="14"/>
  <c r="CL30" i="14"/>
  <c r="CL31" i="14"/>
  <c r="CL35" i="14"/>
  <c r="CL37" i="14"/>
  <c r="CL39" i="14"/>
  <c r="CL40" i="14"/>
  <c r="CL41" i="14"/>
  <c r="CL43" i="14"/>
  <c r="CL45" i="14"/>
  <c r="CL47" i="14"/>
  <c r="CL25" i="14"/>
  <c r="CL27" i="14"/>
  <c r="CL29" i="14"/>
  <c r="CL36" i="14"/>
  <c r="CL38" i="14"/>
  <c r="CL42" i="14"/>
  <c r="CL44" i="14"/>
  <c r="CL46" i="14"/>
  <c r="CL48" i="14"/>
  <c r="CL71" i="14"/>
  <c r="CL72" i="14"/>
  <c r="CL73" i="14"/>
  <c r="CL74" i="14"/>
  <c r="CL75" i="14"/>
  <c r="CL86" i="14"/>
  <c r="CL110" i="14"/>
  <c r="CL112" i="14"/>
  <c r="CL83" i="14"/>
  <c r="CL109" i="14"/>
  <c r="CL111" i="14"/>
  <c r="CL113" i="14"/>
  <c r="CL114" i="14"/>
  <c r="CL116" i="14"/>
  <c r="CL118" i="14"/>
  <c r="CL120" i="14"/>
  <c r="CL122" i="14"/>
  <c r="CL124" i="14"/>
  <c r="CL158" i="14"/>
  <c r="CL159" i="14"/>
  <c r="CL160" i="14"/>
  <c r="CL161" i="14"/>
  <c r="CL162" i="14"/>
  <c r="CL164" i="14"/>
  <c r="CL166" i="14"/>
  <c r="CL168" i="14"/>
  <c r="CL115" i="14"/>
  <c r="CL117" i="14"/>
  <c r="CL119" i="14"/>
  <c r="CL121" i="14"/>
  <c r="CL123" i="14"/>
  <c r="CL165" i="14"/>
  <c r="CL169" i="14"/>
  <c r="CL230" i="14"/>
  <c r="CL231" i="14"/>
  <c r="CL232" i="14"/>
  <c r="CL233" i="14"/>
  <c r="CL235" i="14"/>
  <c r="CL237" i="14"/>
  <c r="CL163" i="14"/>
  <c r="CL167" i="14"/>
  <c r="CL196" i="14"/>
  <c r="CL238" i="14"/>
  <c r="CL285" i="14"/>
  <c r="CL286" i="14"/>
  <c r="CL236" i="14"/>
  <c r="CL275" i="14"/>
  <c r="CL21" i="14"/>
  <c r="CL22" i="14"/>
  <c r="CL197" i="14"/>
  <c r="CL234" i="14"/>
  <c r="BO52" i="14"/>
  <c r="BO54" i="14"/>
  <c r="BO59" i="14"/>
  <c r="BO56" i="14"/>
  <c r="BO51" i="14"/>
  <c r="BO57" i="14"/>
  <c r="BO60" i="14"/>
  <c r="BO61" i="14"/>
  <c r="BO63" i="14"/>
  <c r="BO65" i="14"/>
  <c r="BO95" i="14"/>
  <c r="BO96" i="14"/>
  <c r="BO97" i="14"/>
  <c r="BO53" i="14"/>
  <c r="BO58" i="14"/>
  <c r="BO55" i="14"/>
  <c r="BO66" i="14"/>
  <c r="BO100" i="14"/>
  <c r="BO99" i="14"/>
  <c r="BO139" i="14"/>
  <c r="BO140" i="14"/>
  <c r="BO175" i="14"/>
  <c r="BO176" i="14"/>
  <c r="BO64" i="14"/>
  <c r="BO62" i="14"/>
  <c r="BO144" i="14"/>
  <c r="BO177" i="14"/>
  <c r="BO178" i="14"/>
  <c r="BO179" i="14"/>
  <c r="BO186" i="14"/>
  <c r="BO188" i="14"/>
  <c r="BO212" i="14"/>
  <c r="BO213" i="14"/>
  <c r="BO245" i="14"/>
  <c r="BO246" i="14"/>
  <c r="BO143" i="14"/>
  <c r="BO185" i="14"/>
  <c r="BO187" i="14"/>
  <c r="BO142" i="14"/>
  <c r="BO292" i="14"/>
  <c r="BO294" i="14"/>
  <c r="BO296" i="14"/>
  <c r="BO297" i="14"/>
  <c r="BO298" i="14"/>
  <c r="BO299" i="14"/>
  <c r="BO300" i="14"/>
  <c r="BO301" i="14"/>
  <c r="BO303" i="14"/>
  <c r="BO305" i="14"/>
  <c r="BO307" i="14"/>
  <c r="BO309" i="14"/>
  <c r="BO311" i="14"/>
  <c r="BO261" i="14"/>
  <c r="BO291" i="14"/>
  <c r="BO306" i="14"/>
  <c r="BO322" i="14"/>
  <c r="BO334" i="14"/>
  <c r="BO260" i="14"/>
  <c r="BO312" i="14"/>
  <c r="BO313" i="14"/>
  <c r="BO336" i="14"/>
  <c r="BO247" i="14"/>
  <c r="BO295" i="14"/>
  <c r="BO304" i="14"/>
  <c r="BO310" i="14"/>
  <c r="BO262" i="14"/>
  <c r="BO316" i="14"/>
  <c r="BO315" i="14"/>
  <c r="BO317" i="14"/>
  <c r="BO318" i="14"/>
  <c r="BO319" i="14"/>
  <c r="BO320" i="14"/>
  <c r="BO321" i="14"/>
  <c r="BO323" i="14"/>
  <c r="BO325" i="14"/>
  <c r="BO327" i="14"/>
  <c r="BO331" i="14"/>
  <c r="BO333" i="14"/>
  <c r="BO335" i="14"/>
  <c r="BO337" i="14"/>
  <c r="BO338" i="14"/>
  <c r="BO339" i="14"/>
  <c r="BO340" i="14"/>
  <c r="BO342" i="14"/>
  <c r="BO344" i="14"/>
  <c r="BO350" i="14"/>
  <c r="BO352" i="14"/>
  <c r="BO354" i="14"/>
  <c r="BO355" i="14"/>
  <c r="BO356" i="14"/>
  <c r="BO357" i="14"/>
  <c r="BO358" i="14"/>
  <c r="BO359" i="14"/>
  <c r="BO365" i="14"/>
  <c r="BO367" i="14"/>
  <c r="BO369" i="14"/>
  <c r="BO371" i="14"/>
  <c r="BO374" i="14"/>
  <c r="BO376" i="14"/>
  <c r="BO332" i="14"/>
  <c r="BO308" i="14"/>
  <c r="BO314" i="14"/>
  <c r="BO324" i="14"/>
  <c r="BO343" i="14"/>
  <c r="BO264" i="14"/>
  <c r="BO293" i="14"/>
  <c r="BO302" i="14"/>
  <c r="BO326" i="14"/>
  <c r="BO341" i="14"/>
  <c r="BO263" i="14"/>
  <c r="BO368" i="14"/>
  <c r="BO349" i="14"/>
  <c r="BO373" i="14"/>
  <c r="BO372" i="14"/>
  <c r="BO353" i="14"/>
  <c r="BO366" i="14"/>
  <c r="BO377" i="14"/>
  <c r="BO370" i="14"/>
  <c r="BO351" i="14"/>
  <c r="BO360" i="14"/>
  <c r="BO375" i="14"/>
  <c r="BX52" i="14"/>
  <c r="BX54" i="14"/>
  <c r="BX59" i="14"/>
  <c r="BX60" i="14"/>
  <c r="BX62" i="14"/>
  <c r="BX64" i="14"/>
  <c r="BX66" i="14"/>
  <c r="BX99" i="14"/>
  <c r="BX100" i="14"/>
  <c r="BX55" i="14"/>
  <c r="BX56" i="14"/>
  <c r="BX61" i="14"/>
  <c r="BX63" i="14"/>
  <c r="BX65" i="14"/>
  <c r="BX95" i="14"/>
  <c r="BX96" i="14"/>
  <c r="BX97" i="14"/>
  <c r="BX51" i="14"/>
  <c r="BX57" i="14"/>
  <c r="BX58" i="14"/>
  <c r="BX53" i="14"/>
  <c r="BX139" i="14"/>
  <c r="BX140" i="14"/>
  <c r="BX175" i="14"/>
  <c r="BX176" i="14"/>
  <c r="BX177" i="14"/>
  <c r="BX178" i="14"/>
  <c r="BX179" i="14"/>
  <c r="BX186" i="14"/>
  <c r="BX188" i="14"/>
  <c r="BX212" i="14"/>
  <c r="BX213" i="14"/>
  <c r="BX245" i="14"/>
  <c r="BX142" i="14"/>
  <c r="BX144" i="14"/>
  <c r="BX185" i="14"/>
  <c r="BX187" i="14"/>
  <c r="BX246" i="14"/>
  <c r="BX247" i="14"/>
  <c r="BX260" i="14"/>
  <c r="BX261" i="14"/>
  <c r="BX262" i="14"/>
  <c r="BX263" i="14"/>
  <c r="BX264" i="14"/>
  <c r="BX291" i="14"/>
  <c r="BX293" i="14"/>
  <c r="BX295" i="14"/>
  <c r="BX302" i="14"/>
  <c r="BX304" i="14"/>
  <c r="BX306" i="14"/>
  <c r="BX308" i="14"/>
  <c r="BX310" i="14"/>
  <c r="BX312" i="14"/>
  <c r="BX314" i="14"/>
  <c r="BX292" i="14"/>
  <c r="BX294" i="14"/>
  <c r="BX296" i="14"/>
  <c r="BX297" i="14"/>
  <c r="BX298" i="14"/>
  <c r="BX299" i="14"/>
  <c r="BX300" i="14"/>
  <c r="BX301" i="14"/>
  <c r="BX303" i="14"/>
  <c r="BX305" i="14"/>
  <c r="BX307" i="14"/>
  <c r="BX309" i="14"/>
  <c r="BX311" i="14"/>
  <c r="BX313" i="14"/>
  <c r="BX143" i="14"/>
  <c r="BX316" i="14"/>
  <c r="BX322" i="14"/>
  <c r="BX324" i="14"/>
  <c r="BX326" i="14"/>
  <c r="BX332" i="14"/>
  <c r="BX334" i="14"/>
  <c r="BX336" i="14"/>
  <c r="BX341" i="14"/>
  <c r="BX343" i="14"/>
  <c r="BX349" i="14"/>
  <c r="BX351" i="14"/>
  <c r="BX353" i="14"/>
  <c r="BX360" i="14"/>
  <c r="BX366" i="14"/>
  <c r="BX368" i="14"/>
  <c r="BX370" i="14"/>
  <c r="BX372" i="14"/>
  <c r="BX373" i="14"/>
  <c r="BX375" i="14"/>
  <c r="BX377" i="14"/>
  <c r="BX315" i="14"/>
  <c r="BX317" i="14"/>
  <c r="BX318" i="14"/>
  <c r="BX319" i="14"/>
  <c r="BX320" i="14"/>
  <c r="BX321" i="14"/>
  <c r="BX323" i="14"/>
  <c r="BX325" i="14"/>
  <c r="BX327" i="14"/>
  <c r="BX331" i="14"/>
  <c r="BX333" i="14"/>
  <c r="BX335" i="14"/>
  <c r="BX337" i="14"/>
  <c r="BX338" i="14"/>
  <c r="BX339" i="14"/>
  <c r="BX340" i="14"/>
  <c r="BX342" i="14"/>
  <c r="BX344" i="14"/>
  <c r="BX350" i="14"/>
  <c r="BX352" i="14"/>
  <c r="BX354" i="14"/>
  <c r="BX355" i="14"/>
  <c r="BX356" i="14"/>
  <c r="BX357" i="14"/>
  <c r="BX358" i="14"/>
  <c r="BX359" i="14"/>
  <c r="BX365" i="14"/>
  <c r="BX367" i="14"/>
  <c r="BX369" i="14"/>
  <c r="BX371" i="14"/>
  <c r="BX374" i="14"/>
  <c r="BX376" i="14"/>
  <c r="CE23" i="14"/>
  <c r="CE24" i="14"/>
  <c r="CE26" i="14"/>
  <c r="CE28" i="14"/>
  <c r="CE30" i="14"/>
  <c r="CE31" i="14"/>
  <c r="CE35" i="14"/>
  <c r="CE37" i="14"/>
  <c r="CE39" i="14"/>
  <c r="CE40" i="14"/>
  <c r="CE41" i="14"/>
  <c r="CE43" i="14"/>
  <c r="CE45" i="14"/>
  <c r="CE47" i="14"/>
  <c r="CE29" i="14"/>
  <c r="CE38" i="14"/>
  <c r="CE44" i="14"/>
  <c r="CE46" i="14"/>
  <c r="CE71" i="14"/>
  <c r="CE72" i="14"/>
  <c r="CE73" i="14"/>
  <c r="CE74" i="14"/>
  <c r="CE75" i="14"/>
  <c r="CE86" i="14"/>
  <c r="CE110" i="14"/>
  <c r="CE112" i="14"/>
  <c r="CE25" i="14"/>
  <c r="CE48" i="14"/>
  <c r="CE27" i="14"/>
  <c r="CE36" i="14"/>
  <c r="CE42" i="14"/>
  <c r="CE113" i="14"/>
  <c r="CE114" i="14"/>
  <c r="CE116" i="14"/>
  <c r="CE118" i="14"/>
  <c r="CE120" i="14"/>
  <c r="CE122" i="14"/>
  <c r="CE124" i="14"/>
  <c r="CE158" i="14"/>
  <c r="CE159" i="14"/>
  <c r="CE160" i="14"/>
  <c r="CE161" i="14"/>
  <c r="CE162" i="14"/>
  <c r="CE164" i="14"/>
  <c r="CE166" i="14"/>
  <c r="CE168" i="14"/>
  <c r="CE111" i="14"/>
  <c r="CE109" i="14"/>
  <c r="CE83" i="14"/>
  <c r="CE115" i="14"/>
  <c r="CE117" i="14"/>
  <c r="CE119" i="14"/>
  <c r="CE121" i="14"/>
  <c r="CE123" i="14"/>
  <c r="CE196" i="14"/>
  <c r="CE197" i="14"/>
  <c r="CE234" i="14"/>
  <c r="CE236" i="14"/>
  <c r="CE238" i="14"/>
  <c r="CE163" i="14"/>
  <c r="CE167" i="14"/>
  <c r="CE230" i="14"/>
  <c r="CE231" i="14"/>
  <c r="CE232" i="14"/>
  <c r="CE233" i="14"/>
  <c r="CE235" i="14"/>
  <c r="CE237" i="14"/>
  <c r="CE165" i="14"/>
  <c r="CE169" i="14"/>
  <c r="CE285" i="14"/>
  <c r="CE286" i="14"/>
  <c r="CE21" i="14"/>
  <c r="CE22" i="14"/>
  <c r="CE275" i="14"/>
  <c r="CM23" i="14"/>
  <c r="CM24" i="14"/>
  <c r="CM26" i="14"/>
  <c r="CM28" i="14"/>
  <c r="CM30" i="14"/>
  <c r="CM31" i="14"/>
  <c r="CM35" i="14"/>
  <c r="CM37" i="14"/>
  <c r="CM39" i="14"/>
  <c r="CM40" i="14"/>
  <c r="CM41" i="14"/>
  <c r="CM43" i="14"/>
  <c r="CM45" i="14"/>
  <c r="CM47" i="14"/>
  <c r="CM27" i="14"/>
  <c r="CM36" i="14"/>
  <c r="CM42" i="14"/>
  <c r="CM29" i="14"/>
  <c r="CM38" i="14"/>
  <c r="CM44" i="14"/>
  <c r="CM71" i="14"/>
  <c r="CM72" i="14"/>
  <c r="CM73" i="14"/>
  <c r="CM74" i="14"/>
  <c r="CM75" i="14"/>
  <c r="CM86" i="14"/>
  <c r="CM110" i="14"/>
  <c r="CM112" i="14"/>
  <c r="CM46" i="14"/>
  <c r="CM25" i="14"/>
  <c r="CM48" i="14"/>
  <c r="CM114" i="14"/>
  <c r="CM116" i="14"/>
  <c r="CM118" i="14"/>
  <c r="CM120" i="14"/>
  <c r="CM122" i="14"/>
  <c r="CM124" i="14"/>
  <c r="CM158" i="14"/>
  <c r="CM159" i="14"/>
  <c r="CM160" i="14"/>
  <c r="CM161" i="14"/>
  <c r="CM162" i="14"/>
  <c r="CM164" i="14"/>
  <c r="CM166" i="14"/>
  <c r="CM168" i="14"/>
  <c r="CM113" i="14"/>
  <c r="CM83" i="14"/>
  <c r="CM111" i="14"/>
  <c r="CM115" i="14"/>
  <c r="CM117" i="14"/>
  <c r="CM119" i="14"/>
  <c r="CM121" i="14"/>
  <c r="CM123" i="14"/>
  <c r="CM196" i="14"/>
  <c r="CM197" i="14"/>
  <c r="CM234" i="14"/>
  <c r="CM236" i="14"/>
  <c r="CM238" i="14"/>
  <c r="CM165" i="14"/>
  <c r="CM169" i="14"/>
  <c r="CM230" i="14"/>
  <c r="CM231" i="14"/>
  <c r="CM232" i="14"/>
  <c r="CM233" i="14"/>
  <c r="CM235" i="14"/>
  <c r="CM237" i="14"/>
  <c r="CM163" i="14"/>
  <c r="CM167" i="14"/>
  <c r="CM109" i="14"/>
  <c r="CM285" i="14"/>
  <c r="CM286" i="14"/>
  <c r="CM275" i="14"/>
  <c r="CM21" i="14"/>
  <c r="CM22" i="14"/>
  <c r="BP52" i="14"/>
  <c r="BP54" i="14"/>
  <c r="BP59" i="14"/>
  <c r="BP62" i="14"/>
  <c r="BP64" i="14"/>
  <c r="BP66" i="14"/>
  <c r="BP99" i="14"/>
  <c r="BP100" i="14"/>
  <c r="BP56" i="14"/>
  <c r="BP51" i="14"/>
  <c r="BP57" i="14"/>
  <c r="BP60" i="14"/>
  <c r="BP61" i="14"/>
  <c r="BP63" i="14"/>
  <c r="BP65" i="14"/>
  <c r="BP95" i="14"/>
  <c r="BP96" i="14"/>
  <c r="BP97" i="14"/>
  <c r="BP53" i="14"/>
  <c r="BP58" i="14"/>
  <c r="BP55" i="14"/>
  <c r="BP139" i="14"/>
  <c r="BP140" i="14"/>
  <c r="BP175" i="14"/>
  <c r="BP176" i="14"/>
  <c r="BP144" i="14"/>
  <c r="BP177" i="14"/>
  <c r="BP178" i="14"/>
  <c r="BP179" i="14"/>
  <c r="BP186" i="14"/>
  <c r="BP188" i="14"/>
  <c r="BP212" i="14"/>
  <c r="BP213" i="14"/>
  <c r="BP245" i="14"/>
  <c r="BP246" i="14"/>
  <c r="BP143" i="14"/>
  <c r="BP185" i="14"/>
  <c r="BP187" i="14"/>
  <c r="BP142" i="14"/>
  <c r="BP247" i="14"/>
  <c r="BP260" i="14"/>
  <c r="BP261" i="14"/>
  <c r="BP262" i="14"/>
  <c r="BP263" i="14"/>
  <c r="BP264" i="14"/>
  <c r="BP291" i="14"/>
  <c r="BP293" i="14"/>
  <c r="BP295" i="14"/>
  <c r="BP302" i="14"/>
  <c r="BP304" i="14"/>
  <c r="BP306" i="14"/>
  <c r="BP308" i="14"/>
  <c r="BP310" i="14"/>
  <c r="BP312" i="14"/>
  <c r="BP314" i="14"/>
  <c r="BP292" i="14"/>
  <c r="BP294" i="14"/>
  <c r="BP296" i="14"/>
  <c r="BP297" i="14"/>
  <c r="BP298" i="14"/>
  <c r="BP299" i="14"/>
  <c r="BP300" i="14"/>
  <c r="BP301" i="14"/>
  <c r="BP303" i="14"/>
  <c r="BP305" i="14"/>
  <c r="BP307" i="14"/>
  <c r="BP309" i="14"/>
  <c r="BP311" i="14"/>
  <c r="BP313" i="14"/>
  <c r="BP316" i="14"/>
  <c r="BP322" i="14"/>
  <c r="BP324" i="14"/>
  <c r="BP326" i="14"/>
  <c r="BP332" i="14"/>
  <c r="BP334" i="14"/>
  <c r="BP336" i="14"/>
  <c r="BP341" i="14"/>
  <c r="BP343" i="14"/>
  <c r="BP349" i="14"/>
  <c r="BP351" i="14"/>
  <c r="BP353" i="14"/>
  <c r="BP360" i="14"/>
  <c r="BP366" i="14"/>
  <c r="BP368" i="14"/>
  <c r="BP370" i="14"/>
  <c r="BP372" i="14"/>
  <c r="BP373" i="14"/>
  <c r="BP375" i="14"/>
  <c r="BP377" i="14"/>
  <c r="BP315" i="14"/>
  <c r="BP317" i="14"/>
  <c r="BP318" i="14"/>
  <c r="BP319" i="14"/>
  <c r="BP320" i="14"/>
  <c r="BP321" i="14"/>
  <c r="BP323" i="14"/>
  <c r="BP325" i="14"/>
  <c r="BP327" i="14"/>
  <c r="BP331" i="14"/>
  <c r="BP333" i="14"/>
  <c r="BP335" i="14"/>
  <c r="BP337" i="14"/>
  <c r="BP338" i="14"/>
  <c r="BP339" i="14"/>
  <c r="BP340" i="14"/>
  <c r="BP342" i="14"/>
  <c r="BP344" i="14"/>
  <c r="BP350" i="14"/>
  <c r="BP352" i="14"/>
  <c r="BP354" i="14"/>
  <c r="BP355" i="14"/>
  <c r="BP356" i="14"/>
  <c r="BP357" i="14"/>
  <c r="BP358" i="14"/>
  <c r="BP359" i="14"/>
  <c r="BP365" i="14"/>
  <c r="BP367" i="14"/>
  <c r="BP369" i="14"/>
  <c r="BP371" i="14"/>
  <c r="BP374" i="14"/>
  <c r="BP376" i="14"/>
  <c r="BW52" i="14"/>
  <c r="BW54" i="14"/>
  <c r="BW59" i="14"/>
  <c r="BW55" i="14"/>
  <c r="BW56" i="14"/>
  <c r="BW61" i="14"/>
  <c r="BW63" i="14"/>
  <c r="BW65" i="14"/>
  <c r="BW95" i="14"/>
  <c r="BW96" i="14"/>
  <c r="BW97" i="14"/>
  <c r="BW51" i="14"/>
  <c r="BW57" i="14"/>
  <c r="BW53" i="14"/>
  <c r="BW58" i="14"/>
  <c r="BW66" i="14"/>
  <c r="BW100" i="14"/>
  <c r="BW60" i="14"/>
  <c r="BW99" i="14"/>
  <c r="BW139" i="14"/>
  <c r="BW140" i="14"/>
  <c r="BW175" i="14"/>
  <c r="BW64" i="14"/>
  <c r="BW176" i="14"/>
  <c r="BW177" i="14"/>
  <c r="BW178" i="14"/>
  <c r="BW179" i="14"/>
  <c r="BW186" i="14"/>
  <c r="BW188" i="14"/>
  <c r="BW212" i="14"/>
  <c r="BW213" i="14"/>
  <c r="BW245" i="14"/>
  <c r="BW246" i="14"/>
  <c r="BW142" i="14"/>
  <c r="BW144" i="14"/>
  <c r="BW185" i="14"/>
  <c r="BW187" i="14"/>
  <c r="BW143" i="14"/>
  <c r="BW292" i="14"/>
  <c r="BW294" i="14"/>
  <c r="BW296" i="14"/>
  <c r="BW297" i="14"/>
  <c r="BW298" i="14"/>
  <c r="BW299" i="14"/>
  <c r="BW300" i="14"/>
  <c r="BW301" i="14"/>
  <c r="BW303" i="14"/>
  <c r="BW305" i="14"/>
  <c r="BW307" i="14"/>
  <c r="BW309" i="14"/>
  <c r="BW311" i="14"/>
  <c r="BW62" i="14"/>
  <c r="BW262" i="14"/>
  <c r="BW306" i="14"/>
  <c r="BW261" i="14"/>
  <c r="BW291" i="14"/>
  <c r="BW314" i="14"/>
  <c r="BW316" i="14"/>
  <c r="BW322" i="14"/>
  <c r="BW260" i="14"/>
  <c r="BW336" i="14"/>
  <c r="BW341" i="14"/>
  <c r="BW247" i="14"/>
  <c r="BW295" i="14"/>
  <c r="BW304" i="14"/>
  <c r="BW315" i="14"/>
  <c r="BW317" i="14"/>
  <c r="BW318" i="14"/>
  <c r="BW319" i="14"/>
  <c r="BW320" i="14"/>
  <c r="BW321" i="14"/>
  <c r="BW323" i="14"/>
  <c r="BW325" i="14"/>
  <c r="BW327" i="14"/>
  <c r="BW331" i="14"/>
  <c r="BW333" i="14"/>
  <c r="BW335" i="14"/>
  <c r="BW337" i="14"/>
  <c r="BW338" i="14"/>
  <c r="BW339" i="14"/>
  <c r="BW340" i="14"/>
  <c r="BW342" i="14"/>
  <c r="BW344" i="14"/>
  <c r="BW350" i="14"/>
  <c r="BW352" i="14"/>
  <c r="BW354" i="14"/>
  <c r="BW355" i="14"/>
  <c r="BW356" i="14"/>
  <c r="BW357" i="14"/>
  <c r="BW358" i="14"/>
  <c r="BW359" i="14"/>
  <c r="BW365" i="14"/>
  <c r="BW367" i="14"/>
  <c r="BW369" i="14"/>
  <c r="BW371" i="14"/>
  <c r="BW374" i="14"/>
  <c r="BW376" i="14"/>
  <c r="BW263" i="14"/>
  <c r="BW326" i="14"/>
  <c r="BW343" i="14"/>
  <c r="BW312" i="14"/>
  <c r="BW332" i="14"/>
  <c r="BW310" i="14"/>
  <c r="BW313" i="14"/>
  <c r="BW264" i="14"/>
  <c r="BW293" i="14"/>
  <c r="BW302" i="14"/>
  <c r="BW308" i="14"/>
  <c r="BW324" i="14"/>
  <c r="BW334" i="14"/>
  <c r="BW368" i="14"/>
  <c r="BW349" i="14"/>
  <c r="BW373" i="14"/>
  <c r="BW353" i="14"/>
  <c r="BW372" i="14"/>
  <c r="BW366" i="14"/>
  <c r="BW377" i="14"/>
  <c r="BW370" i="14"/>
  <c r="BW351" i="14"/>
  <c r="BW360" i="14"/>
  <c r="BW375" i="14"/>
  <c r="CF23" i="14"/>
  <c r="CF24" i="14"/>
  <c r="CF26" i="14"/>
  <c r="CF28" i="14"/>
  <c r="CF30" i="14"/>
  <c r="CF31" i="14"/>
  <c r="CF35" i="14"/>
  <c r="CF37" i="14"/>
  <c r="CF39" i="14"/>
  <c r="CF40" i="14"/>
  <c r="CF41" i="14"/>
  <c r="CF43" i="14"/>
  <c r="CF45" i="14"/>
  <c r="CF47" i="14"/>
  <c r="CF83" i="14"/>
  <c r="CF109" i="14"/>
  <c r="CF111" i="14"/>
  <c r="CF113" i="14"/>
  <c r="CF29" i="14"/>
  <c r="CF38" i="14"/>
  <c r="CF44" i="14"/>
  <c r="CF46" i="14"/>
  <c r="CF71" i="14"/>
  <c r="CF72" i="14"/>
  <c r="CF73" i="14"/>
  <c r="CF74" i="14"/>
  <c r="CF75" i="14"/>
  <c r="CF86" i="14"/>
  <c r="CF25" i="14"/>
  <c r="CF48" i="14"/>
  <c r="CF112" i="14"/>
  <c r="CF27" i="14"/>
  <c r="CF42" i="14"/>
  <c r="CF110" i="14"/>
  <c r="CF114" i="14"/>
  <c r="CF116" i="14"/>
  <c r="CF118" i="14"/>
  <c r="CF120" i="14"/>
  <c r="CF122" i="14"/>
  <c r="CF124" i="14"/>
  <c r="CF158" i="14"/>
  <c r="CF159" i="14"/>
  <c r="CF160" i="14"/>
  <c r="CF161" i="14"/>
  <c r="CF162" i="14"/>
  <c r="CF164" i="14"/>
  <c r="CF166" i="14"/>
  <c r="CF168" i="14"/>
  <c r="CF36" i="14"/>
  <c r="CF123" i="14"/>
  <c r="CF196" i="14"/>
  <c r="CF197" i="14"/>
  <c r="CF234" i="14"/>
  <c r="CF236" i="14"/>
  <c r="CF238" i="14"/>
  <c r="CF117" i="14"/>
  <c r="CF163" i="14"/>
  <c r="CF167" i="14"/>
  <c r="CF121" i="14"/>
  <c r="CF115" i="14"/>
  <c r="CF230" i="14"/>
  <c r="CF231" i="14"/>
  <c r="CF232" i="14"/>
  <c r="CF233" i="14"/>
  <c r="CF235" i="14"/>
  <c r="CF237" i="14"/>
  <c r="CF165" i="14"/>
  <c r="CF169" i="14"/>
  <c r="CF119" i="14"/>
  <c r="CF275" i="14"/>
  <c r="CF285" i="14"/>
  <c r="CF286" i="14"/>
  <c r="CF21" i="14"/>
  <c r="CF22" i="14"/>
  <c r="CN23" i="14"/>
  <c r="CN24" i="14"/>
  <c r="CN26" i="14"/>
  <c r="CN28" i="14"/>
  <c r="CN30" i="14"/>
  <c r="CN31" i="14"/>
  <c r="CN35" i="14"/>
  <c r="CN37" i="14"/>
  <c r="CN39" i="14"/>
  <c r="CN40" i="14"/>
  <c r="CN41" i="14"/>
  <c r="CN43" i="14"/>
  <c r="CN45" i="14"/>
  <c r="CN47" i="14"/>
  <c r="CN83" i="14"/>
  <c r="CN109" i="14"/>
  <c r="CN111" i="14"/>
  <c r="CN113" i="14"/>
  <c r="CN27" i="14"/>
  <c r="CN36" i="14"/>
  <c r="CN42" i="14"/>
  <c r="CN29" i="14"/>
  <c r="CN38" i="14"/>
  <c r="CN44" i="14"/>
  <c r="CN71" i="14"/>
  <c r="CN72" i="14"/>
  <c r="CN73" i="14"/>
  <c r="CN74" i="14"/>
  <c r="CN75" i="14"/>
  <c r="CN86" i="14"/>
  <c r="CN46" i="14"/>
  <c r="CN25" i="14"/>
  <c r="CN114" i="14"/>
  <c r="CN116" i="14"/>
  <c r="CN118" i="14"/>
  <c r="CN120" i="14"/>
  <c r="CN122" i="14"/>
  <c r="CN124" i="14"/>
  <c r="CN158" i="14"/>
  <c r="CN159" i="14"/>
  <c r="CN160" i="14"/>
  <c r="CN161" i="14"/>
  <c r="CN162" i="14"/>
  <c r="CN164" i="14"/>
  <c r="CN166" i="14"/>
  <c r="CN168" i="14"/>
  <c r="CN112" i="14"/>
  <c r="CN110" i="14"/>
  <c r="CN119" i="14"/>
  <c r="CN48" i="14"/>
  <c r="CN196" i="14"/>
  <c r="CN197" i="14"/>
  <c r="CN234" i="14"/>
  <c r="CN236" i="14"/>
  <c r="CN238" i="14"/>
  <c r="CN123" i="14"/>
  <c r="CN165" i="14"/>
  <c r="CN169" i="14"/>
  <c r="CN117" i="14"/>
  <c r="CN121" i="14"/>
  <c r="CN230" i="14"/>
  <c r="CN231" i="14"/>
  <c r="CN232" i="14"/>
  <c r="CN233" i="14"/>
  <c r="CN235" i="14"/>
  <c r="CN237" i="14"/>
  <c r="CN115" i="14"/>
  <c r="CN163" i="14"/>
  <c r="CN167" i="14"/>
  <c r="CN275" i="14"/>
  <c r="CN285" i="14"/>
  <c r="CN286" i="14"/>
  <c r="CN21" i="14"/>
  <c r="CN22" i="14"/>
  <c r="BP25" i="14"/>
  <c r="BP26" i="14"/>
  <c r="BP27" i="14"/>
  <c r="BP28" i="14"/>
  <c r="BP29" i="14"/>
  <c r="BP30" i="14"/>
  <c r="BP32" i="14"/>
  <c r="BP33" i="14"/>
  <c r="BP34" i="14"/>
  <c r="BP35" i="14"/>
  <c r="BP36" i="14"/>
  <c r="BP37" i="14"/>
  <c r="BP38" i="14"/>
  <c r="BP39" i="14"/>
  <c r="BP42" i="14"/>
  <c r="BP43" i="14"/>
  <c r="BP44" i="14"/>
  <c r="BP45" i="14"/>
  <c r="BP46" i="14"/>
  <c r="BP47" i="14"/>
  <c r="BP48" i="14"/>
  <c r="BP86" i="14"/>
  <c r="BP93" i="14"/>
  <c r="BP105" i="14"/>
  <c r="BP106" i="14"/>
  <c r="BP107" i="14"/>
  <c r="BP108" i="14"/>
  <c r="BP110" i="14"/>
  <c r="BP111" i="14"/>
  <c r="BP112" i="14"/>
  <c r="BP113" i="14"/>
  <c r="BP114" i="14"/>
  <c r="BP115" i="14"/>
  <c r="BP116" i="14"/>
  <c r="BP117" i="14"/>
  <c r="BP118" i="14"/>
  <c r="BP119" i="14"/>
  <c r="BP120" i="14"/>
  <c r="BP121" i="14"/>
  <c r="BP122" i="14"/>
  <c r="BP123" i="14"/>
  <c r="BP124" i="14"/>
  <c r="BP127" i="14"/>
  <c r="BP128" i="14"/>
  <c r="BP129" i="14"/>
  <c r="BP87" i="14"/>
  <c r="BP90" i="14"/>
  <c r="BP88" i="14"/>
  <c r="BP92" i="14"/>
  <c r="BP91" i="14"/>
  <c r="BP134" i="14"/>
  <c r="BP94" i="14"/>
  <c r="BP135" i="14"/>
  <c r="BP89" i="14"/>
  <c r="BP136" i="14"/>
  <c r="BP104" i="14"/>
  <c r="BP103" i="14"/>
  <c r="BP137" i="14"/>
  <c r="BP141" i="14"/>
  <c r="BP146" i="14"/>
  <c r="BP148" i="14"/>
  <c r="BP150" i="14"/>
  <c r="BP163" i="14"/>
  <c r="BP171" i="14"/>
  <c r="BP181" i="14"/>
  <c r="BP102" i="14"/>
  <c r="BP157" i="14"/>
  <c r="BP170" i="14"/>
  <c r="BP209" i="14"/>
  <c r="BP210" i="14"/>
  <c r="BP211" i="14"/>
  <c r="BP214" i="14"/>
  <c r="BP215" i="14"/>
  <c r="BP216" i="14"/>
  <c r="BP217" i="14"/>
  <c r="BP218" i="14"/>
  <c r="BP219" i="14"/>
  <c r="BP220" i="14"/>
  <c r="BP221" i="14"/>
  <c r="BP222" i="14"/>
  <c r="BP223" i="14"/>
  <c r="BP224" i="14"/>
  <c r="BP225" i="14"/>
  <c r="BP226" i="14"/>
  <c r="BP227" i="14"/>
  <c r="BP228" i="14"/>
  <c r="BP130" i="14"/>
  <c r="BP156" i="14"/>
  <c r="BP169" i="14"/>
  <c r="BP182" i="14"/>
  <c r="BP132" i="14"/>
  <c r="BP133" i="14"/>
  <c r="BP138" i="14"/>
  <c r="BP145" i="14"/>
  <c r="BP147" i="14"/>
  <c r="BP149" i="14"/>
  <c r="BP154" i="14"/>
  <c r="BP167" i="14"/>
  <c r="BP183" i="14"/>
  <c r="BP98" i="14"/>
  <c r="BP180" i="14"/>
  <c r="BP238" i="14"/>
  <c r="BP155" i="14"/>
  <c r="BP164" i="14"/>
  <c r="BP165" i="14"/>
  <c r="BP166" i="14"/>
  <c r="BP236" i="14"/>
  <c r="BP239" i="14"/>
  <c r="BP243" i="14"/>
  <c r="BP244" i="14"/>
  <c r="BP248" i="14"/>
  <c r="BP249" i="14"/>
  <c r="BP250" i="14"/>
  <c r="BP251" i="14"/>
  <c r="BP252" i="14"/>
  <c r="BP253" i="14"/>
  <c r="BP254" i="14"/>
  <c r="BP255" i="14"/>
  <c r="BP256" i="14"/>
  <c r="BP257" i="14"/>
  <c r="BP258" i="14"/>
  <c r="BP259" i="14"/>
  <c r="BP265" i="14"/>
  <c r="BP266" i="14"/>
  <c r="BP267" i="14"/>
  <c r="BP268" i="14"/>
  <c r="BP269" i="14"/>
  <c r="BP270" i="14"/>
  <c r="BP271" i="14"/>
  <c r="BP272" i="14"/>
  <c r="BP152" i="14"/>
  <c r="BP173" i="14"/>
  <c r="BP241" i="14"/>
  <c r="BP151" i="14"/>
  <c r="BP235" i="14"/>
  <c r="BP168" i="14"/>
  <c r="BP172" i="14"/>
  <c r="BP184" i="14"/>
  <c r="BP234" i="14"/>
  <c r="BP237" i="14"/>
  <c r="BP240" i="14"/>
  <c r="BP101" i="14"/>
  <c r="BP131" i="14"/>
  <c r="BP153" i="14"/>
  <c r="BP174" i="14"/>
  <c r="BP242" i="14"/>
  <c r="BP508" i="14"/>
  <c r="BP509" i="14"/>
  <c r="BP510" i="14"/>
  <c r="BP511" i="14"/>
  <c r="BP512" i="14"/>
  <c r="BP513" i="14"/>
  <c r="BP514" i="14"/>
  <c r="BP515" i="14"/>
  <c r="BP516" i="14"/>
  <c r="BP519" i="14"/>
  <c r="BP520" i="14"/>
  <c r="BP521" i="14"/>
  <c r="BP522" i="14"/>
  <c r="BP523" i="14"/>
  <c r="BP528" i="14"/>
  <c r="BP529" i="14"/>
  <c r="BP527" i="14"/>
  <c r="BP530" i="14"/>
  <c r="BP532" i="14"/>
  <c r="BP526" i="14"/>
  <c r="BP525" i="14"/>
  <c r="BP531" i="14"/>
  <c r="BP536" i="14"/>
  <c r="BP537" i="14"/>
  <c r="BP538" i="14"/>
  <c r="BP539" i="14"/>
  <c r="BP567" i="14"/>
  <c r="BP568" i="14"/>
  <c r="BP569" i="14"/>
  <c r="BP570" i="14"/>
  <c r="BP571" i="14"/>
  <c r="BP572" i="14"/>
  <c r="BP575" i="14"/>
  <c r="BP576" i="14"/>
  <c r="BP577" i="14"/>
  <c r="BP578" i="14"/>
  <c r="BP579" i="14"/>
  <c r="BP580" i="14"/>
  <c r="BP581" i="14"/>
  <c r="BP586" i="14"/>
  <c r="BP588" i="14"/>
  <c r="BP589" i="14"/>
  <c r="BP590" i="14"/>
  <c r="BP591" i="14"/>
  <c r="BP592" i="14"/>
  <c r="BP593" i="14"/>
  <c r="BP621" i="14"/>
  <c r="BP622" i="14"/>
  <c r="BP623" i="14"/>
  <c r="BP624" i="14"/>
  <c r="BP625" i="14"/>
  <c r="BP629" i="14"/>
  <c r="BP630" i="14"/>
  <c r="BP631" i="14"/>
  <c r="BP632" i="14"/>
  <c r="BP633" i="14"/>
  <c r="BP634" i="14"/>
  <c r="BP635" i="14"/>
  <c r="BP636" i="14"/>
  <c r="BP637" i="14"/>
  <c r="BP638" i="14"/>
  <c r="BP639" i="14"/>
  <c r="BP640" i="14"/>
  <c r="BP641" i="14"/>
  <c r="BP642" i="14"/>
  <c r="BP643" i="14"/>
  <c r="BP649" i="14"/>
  <c r="BP650" i="14"/>
  <c r="BP651" i="14"/>
  <c r="BP652" i="14"/>
  <c r="BP653" i="14"/>
  <c r="BP654" i="14"/>
  <c r="BP655" i="14"/>
  <c r="BP656" i="14"/>
  <c r="BP657" i="14"/>
  <c r="BP3" i="14"/>
  <c r="BP7" i="14"/>
  <c r="BP14" i="14"/>
  <c r="BP524" i="14"/>
  <c r="BP11" i="14"/>
  <c r="BP9" i="14"/>
  <c r="BP4" i="14"/>
  <c r="BP8" i="14"/>
  <c r="BP16" i="14"/>
  <c r="BP15" i="14"/>
  <c r="BP533" i="14"/>
  <c r="BP13" i="14"/>
  <c r="BP5" i="14"/>
  <c r="BP10" i="14"/>
  <c r="BP17" i="14"/>
  <c r="BP6" i="14"/>
  <c r="BP12" i="14"/>
  <c r="BS25" i="14"/>
  <c r="BS26" i="14"/>
  <c r="BS27" i="14"/>
  <c r="BS28" i="14"/>
  <c r="BS29" i="14"/>
  <c r="BS30" i="14"/>
  <c r="BS32" i="14"/>
  <c r="BS33" i="14"/>
  <c r="BS34" i="14"/>
  <c r="BS35" i="14"/>
  <c r="BS36" i="14"/>
  <c r="BS37" i="14"/>
  <c r="BS38" i="14"/>
  <c r="BS39" i="14"/>
  <c r="BS42" i="14"/>
  <c r="BS43" i="14"/>
  <c r="BS44" i="14"/>
  <c r="BS45" i="14"/>
  <c r="BS46" i="14"/>
  <c r="BS47" i="14"/>
  <c r="BS48" i="14"/>
  <c r="BS86" i="14"/>
  <c r="BS87" i="14"/>
  <c r="BS88" i="14"/>
  <c r="BS89" i="14"/>
  <c r="BS90" i="14"/>
  <c r="BS91" i="14"/>
  <c r="BS94" i="14"/>
  <c r="BS98" i="14"/>
  <c r="BS101" i="14"/>
  <c r="BS102" i="14"/>
  <c r="BS103" i="14"/>
  <c r="BS104" i="14"/>
  <c r="BS93" i="14"/>
  <c r="BS92" i="14"/>
  <c r="BS106" i="14"/>
  <c r="BS108" i="14"/>
  <c r="BS111" i="14"/>
  <c r="BS113" i="14"/>
  <c r="BS115" i="14"/>
  <c r="BS117" i="14"/>
  <c r="BS119" i="14"/>
  <c r="BS121" i="14"/>
  <c r="BS123" i="14"/>
  <c r="BS127" i="14"/>
  <c r="BS129" i="14"/>
  <c r="BS132" i="14"/>
  <c r="BS133" i="14"/>
  <c r="BS137" i="14"/>
  <c r="BS138" i="14"/>
  <c r="BS141" i="14"/>
  <c r="BS145" i="14"/>
  <c r="BS146" i="14"/>
  <c r="BS147" i="14"/>
  <c r="BS148" i="14"/>
  <c r="BS149" i="14"/>
  <c r="BS150" i="14"/>
  <c r="BS151" i="14"/>
  <c r="BS152" i="14"/>
  <c r="BS153" i="14"/>
  <c r="BS154" i="14"/>
  <c r="BS155" i="14"/>
  <c r="BS156" i="14"/>
  <c r="BS157" i="14"/>
  <c r="BS163" i="14"/>
  <c r="BS164" i="14"/>
  <c r="BS165" i="14"/>
  <c r="BS166" i="14"/>
  <c r="BS167" i="14"/>
  <c r="BS168" i="14"/>
  <c r="BS169" i="14"/>
  <c r="BS170" i="14"/>
  <c r="BS171" i="14"/>
  <c r="BS172" i="14"/>
  <c r="BS173" i="14"/>
  <c r="BS174" i="14"/>
  <c r="BS180" i="14"/>
  <c r="BS181" i="14"/>
  <c r="BS182" i="14"/>
  <c r="BS183" i="14"/>
  <c r="BS184" i="14"/>
  <c r="BS134" i="14"/>
  <c r="BS135" i="14"/>
  <c r="BS105" i="14"/>
  <c r="BS107" i="14"/>
  <c r="BS110" i="14"/>
  <c r="BS112" i="14"/>
  <c r="BS114" i="14"/>
  <c r="BS116" i="14"/>
  <c r="BS118" i="14"/>
  <c r="BS120" i="14"/>
  <c r="BS122" i="14"/>
  <c r="BS124" i="14"/>
  <c r="BS128" i="14"/>
  <c r="BS136" i="14"/>
  <c r="BS209" i="14"/>
  <c r="BS210" i="14"/>
  <c r="BS211" i="14"/>
  <c r="BS214" i="14"/>
  <c r="BS215" i="14"/>
  <c r="BS216" i="14"/>
  <c r="BS217" i="14"/>
  <c r="BS218" i="14"/>
  <c r="BS219" i="14"/>
  <c r="BS220" i="14"/>
  <c r="BS221" i="14"/>
  <c r="BS222" i="14"/>
  <c r="BS223" i="14"/>
  <c r="BS224" i="14"/>
  <c r="BS225" i="14"/>
  <c r="BS226" i="14"/>
  <c r="BS227" i="14"/>
  <c r="BS228" i="14"/>
  <c r="BS234" i="14"/>
  <c r="BS235" i="14"/>
  <c r="BS236" i="14"/>
  <c r="BS237" i="14"/>
  <c r="BS238" i="14"/>
  <c r="BS239" i="14"/>
  <c r="BS240" i="14"/>
  <c r="BS241" i="14"/>
  <c r="BS242" i="14"/>
  <c r="BS130" i="14"/>
  <c r="BS131" i="14"/>
  <c r="BS243" i="14"/>
  <c r="BS251" i="14"/>
  <c r="BS255" i="14"/>
  <c r="BS259" i="14"/>
  <c r="BS252" i="14"/>
  <c r="BS256" i="14"/>
  <c r="BS265" i="14"/>
  <c r="BS269" i="14"/>
  <c r="BS253" i="14"/>
  <c r="BS257" i="14"/>
  <c r="BS266" i="14"/>
  <c r="BS270" i="14"/>
  <c r="BS249" i="14"/>
  <c r="BS244" i="14"/>
  <c r="BS271" i="14"/>
  <c r="BS272" i="14"/>
  <c r="BS254" i="14"/>
  <c r="BS268" i="14"/>
  <c r="BS250" i="14"/>
  <c r="BS267" i="14"/>
  <c r="BS258" i="14"/>
  <c r="BS248" i="14"/>
  <c r="BS515" i="14"/>
  <c r="BS531" i="14"/>
  <c r="BS508" i="14"/>
  <c r="BS516" i="14"/>
  <c r="BS522" i="14"/>
  <c r="BS524" i="14"/>
  <c r="BS536" i="14"/>
  <c r="BS537" i="14"/>
  <c r="BS538" i="14"/>
  <c r="BS539" i="14"/>
  <c r="BS567" i="14"/>
  <c r="BS568" i="14"/>
  <c r="BS569" i="14"/>
  <c r="BS570" i="14"/>
  <c r="BS571" i="14"/>
  <c r="BS572" i="14"/>
  <c r="BS575" i="14"/>
  <c r="BS576" i="14"/>
  <c r="BS577" i="14"/>
  <c r="BS578" i="14"/>
  <c r="BS579" i="14"/>
  <c r="BS580" i="14"/>
  <c r="BS581" i="14"/>
  <c r="BS586" i="14"/>
  <c r="BS588" i="14"/>
  <c r="BS589" i="14"/>
  <c r="BS590" i="14"/>
  <c r="BS591" i="14"/>
  <c r="BS592" i="14"/>
  <c r="BS593" i="14"/>
  <c r="BS621" i="14"/>
  <c r="BS622" i="14"/>
  <c r="BS623" i="14"/>
  <c r="BS624" i="14"/>
  <c r="BS625" i="14"/>
  <c r="BS629" i="14"/>
  <c r="BS630" i="14"/>
  <c r="BS631" i="14"/>
  <c r="BS632" i="14"/>
  <c r="BS633" i="14"/>
  <c r="BS634" i="14"/>
  <c r="BS635" i="14"/>
  <c r="BS636" i="14"/>
  <c r="BS637" i="14"/>
  <c r="BS638" i="14"/>
  <c r="BS639" i="14"/>
  <c r="BS640" i="14"/>
  <c r="BS641" i="14"/>
  <c r="BS642" i="14"/>
  <c r="BS643" i="14"/>
  <c r="BS649" i="14"/>
  <c r="BS650" i="14"/>
  <c r="BS651" i="14"/>
  <c r="BS652" i="14"/>
  <c r="BS653" i="14"/>
  <c r="BS654" i="14"/>
  <c r="BS655" i="14"/>
  <c r="BS656" i="14"/>
  <c r="BS657" i="14"/>
  <c r="BS509" i="14"/>
  <c r="BS519" i="14"/>
  <c r="BS533" i="14"/>
  <c r="BS510" i="14"/>
  <c r="BS520" i="14"/>
  <c r="BS527" i="14"/>
  <c r="BS528" i="14"/>
  <c r="BS529" i="14"/>
  <c r="BS511" i="14"/>
  <c r="BS523" i="14"/>
  <c r="BS512" i="14"/>
  <c r="BS526" i="14"/>
  <c r="BS530" i="14"/>
  <c r="BS532" i="14"/>
  <c r="BS513" i="14"/>
  <c r="BS521" i="14"/>
  <c r="BS15" i="14"/>
  <c r="BS16" i="14"/>
  <c r="BS6" i="14"/>
  <c r="BS12" i="14"/>
  <c r="BS514" i="14"/>
  <c r="BS9" i="14"/>
  <c r="BS17" i="14"/>
  <c r="BS3" i="14"/>
  <c r="BS7" i="14"/>
  <c r="BS14" i="14"/>
  <c r="BS8" i="14"/>
  <c r="BS10" i="14"/>
  <c r="BS11" i="14"/>
  <c r="BS4" i="14"/>
  <c r="BS525" i="14"/>
  <c r="BS13" i="14"/>
  <c r="BS5" i="14"/>
  <c r="CA49" i="14"/>
  <c r="CA50" i="14"/>
  <c r="CA51" i="14"/>
  <c r="CA52" i="14"/>
  <c r="CA53" i="14"/>
  <c r="CA54" i="14"/>
  <c r="CA58" i="14"/>
  <c r="CA59" i="14"/>
  <c r="CA60" i="14"/>
  <c r="CA61" i="14"/>
  <c r="CA62" i="14"/>
  <c r="CA63" i="14"/>
  <c r="CA64" i="14"/>
  <c r="CA65" i="14"/>
  <c r="CA66" i="14"/>
  <c r="CA67" i="14"/>
  <c r="CA68" i="14"/>
  <c r="CA69" i="14"/>
  <c r="CA70" i="14"/>
  <c r="CA76" i="14"/>
  <c r="CA77" i="14"/>
  <c r="CA78" i="14"/>
  <c r="CA79" i="14"/>
  <c r="CA80" i="14"/>
  <c r="CA81" i="14"/>
  <c r="CA82" i="14"/>
  <c r="CA84" i="14"/>
  <c r="CA85" i="14"/>
  <c r="CA185" i="14"/>
  <c r="CA186" i="14"/>
  <c r="CA187" i="14"/>
  <c r="CA188" i="14"/>
  <c r="CA189" i="14"/>
  <c r="CA190" i="14"/>
  <c r="CA191" i="14"/>
  <c r="CA192" i="14"/>
  <c r="CA193" i="14"/>
  <c r="CA194" i="14"/>
  <c r="CA195" i="14"/>
  <c r="CA198" i="14"/>
  <c r="CA199" i="14"/>
  <c r="CA200" i="14"/>
  <c r="CA205" i="14"/>
  <c r="CA202" i="14"/>
  <c r="CA204" i="14"/>
  <c r="CA207" i="14"/>
  <c r="CA208" i="14"/>
  <c r="CA203" i="14"/>
  <c r="CA274" i="14"/>
  <c r="CA277" i="14"/>
  <c r="CA279" i="14"/>
  <c r="CA206" i="14"/>
  <c r="CA201" i="14"/>
  <c r="CA324" i="14"/>
  <c r="CA273" i="14"/>
  <c r="CA280" i="14"/>
  <c r="CA281" i="14"/>
  <c r="CA282" i="14"/>
  <c r="CA283" i="14"/>
  <c r="CA284" i="14"/>
  <c r="CA288" i="14"/>
  <c r="CA289" i="14"/>
  <c r="CA290" i="14"/>
  <c r="CA291" i="14"/>
  <c r="CA292" i="14"/>
  <c r="CA293" i="14"/>
  <c r="CA294" i="14"/>
  <c r="CA295" i="14"/>
  <c r="CA301" i="14"/>
  <c r="CA302" i="14"/>
  <c r="CA303" i="14"/>
  <c r="CA304" i="14"/>
  <c r="CA305" i="14"/>
  <c r="CA306" i="14"/>
  <c r="CA307" i="14"/>
  <c r="CA308" i="14"/>
  <c r="CA309" i="14"/>
  <c r="CA310" i="14"/>
  <c r="CA311" i="14"/>
  <c r="CA312" i="14"/>
  <c r="CA313" i="14"/>
  <c r="CA314" i="14"/>
  <c r="CA315" i="14"/>
  <c r="CA316" i="14"/>
  <c r="CA321" i="14"/>
  <c r="CA322" i="14"/>
  <c r="CA323" i="14"/>
  <c r="CA325" i="14"/>
  <c r="CA326" i="14"/>
  <c r="CA327" i="14"/>
  <c r="CA328" i="14"/>
  <c r="CA329" i="14"/>
  <c r="CA330" i="14"/>
  <c r="CA331" i="14"/>
  <c r="CA332" i="14"/>
  <c r="CA333" i="14"/>
  <c r="CA334" i="14"/>
  <c r="CA335" i="14"/>
  <c r="CA336" i="14"/>
  <c r="CA340" i="14"/>
  <c r="CA341" i="14"/>
  <c r="CA342" i="14"/>
  <c r="CA343" i="14"/>
  <c r="CA344" i="14"/>
  <c r="CA345" i="14"/>
  <c r="CA346" i="14"/>
  <c r="CA347" i="14"/>
  <c r="CA348" i="14"/>
  <c r="CA377" i="14"/>
  <c r="CA379" i="14"/>
  <c r="CA381" i="14"/>
  <c r="CA383" i="14"/>
  <c r="CA385" i="14"/>
  <c r="CA351" i="14"/>
  <c r="CA352" i="14"/>
  <c r="CA361" i="14"/>
  <c r="CA365" i="14"/>
  <c r="CA369" i="14"/>
  <c r="CA374" i="14"/>
  <c r="CA350" i="14"/>
  <c r="CA349" i="14"/>
  <c r="CA353" i="14"/>
  <c r="CA362" i="14"/>
  <c r="CA366" i="14"/>
  <c r="CA370" i="14"/>
  <c r="CA375" i="14"/>
  <c r="CA278" i="14"/>
  <c r="CA378" i="14"/>
  <c r="CA380" i="14"/>
  <c r="CA382" i="14"/>
  <c r="CA384" i="14"/>
  <c r="CA389" i="14"/>
  <c r="CA390" i="14"/>
  <c r="CA391" i="14"/>
  <c r="CA392" i="14"/>
  <c r="CA393" i="14"/>
  <c r="CA394" i="14"/>
  <c r="CA395" i="14"/>
  <c r="CA396" i="14"/>
  <c r="CA397" i="14"/>
  <c r="CA398" i="14"/>
  <c r="CA399" i="14"/>
  <c r="CA400" i="14"/>
  <c r="CA401" i="14"/>
  <c r="CA402" i="14"/>
  <c r="CA403" i="14"/>
  <c r="CA404" i="14"/>
  <c r="CA416" i="14"/>
  <c r="CA417" i="14"/>
  <c r="CA418" i="14"/>
  <c r="CA419" i="14"/>
  <c r="CA420" i="14"/>
  <c r="CA421" i="14"/>
  <c r="CA422" i="14"/>
  <c r="CA423" i="14"/>
  <c r="CA359" i="14"/>
  <c r="CA363" i="14"/>
  <c r="CA367" i="14"/>
  <c r="CA371" i="14"/>
  <c r="CA376" i="14"/>
  <c r="CA424" i="14"/>
  <c r="CA425" i="14"/>
  <c r="CA430" i="14"/>
  <c r="CA431" i="14"/>
  <c r="CA432" i="14"/>
  <c r="CA433" i="14"/>
  <c r="CA434" i="14"/>
  <c r="CA435" i="14"/>
  <c r="CA436" i="14"/>
  <c r="CA437" i="14"/>
  <c r="CA438" i="14"/>
  <c r="CA439" i="14"/>
  <c r="CA442" i="14"/>
  <c r="CA446" i="14"/>
  <c r="CA447" i="14"/>
  <c r="CA448" i="14"/>
  <c r="CA449" i="14"/>
  <c r="CA450" i="14"/>
  <c r="CA451" i="14"/>
  <c r="CA452" i="14"/>
  <c r="CA453" i="14"/>
  <c r="CA457" i="14"/>
  <c r="CA458" i="14"/>
  <c r="CA459" i="14"/>
  <c r="CA460" i="14"/>
  <c r="CA461" i="14"/>
  <c r="CA462" i="14"/>
  <c r="CA463" i="14"/>
  <c r="CA464" i="14"/>
  <c r="CA465" i="14"/>
  <c r="CA466" i="14"/>
  <c r="CA472" i="14"/>
  <c r="CA473" i="14"/>
  <c r="CA474" i="14"/>
  <c r="CA475" i="14"/>
  <c r="CA476" i="14"/>
  <c r="CA477" i="14"/>
  <c r="CA478" i="14"/>
  <c r="CA479" i="14"/>
  <c r="CA480" i="14"/>
  <c r="CA481" i="14"/>
  <c r="CA482" i="14"/>
  <c r="CA485" i="14"/>
  <c r="CA276" i="14"/>
  <c r="CA373" i="14"/>
  <c r="CA368" i="14"/>
  <c r="CA487" i="14"/>
  <c r="CA364" i="14"/>
  <c r="CA486" i="14"/>
  <c r="CA360" i="14"/>
  <c r="CA494" i="14"/>
  <c r="CA506" i="14"/>
  <c r="CA495" i="14"/>
  <c r="CA507" i="14"/>
  <c r="CA540" i="14"/>
  <c r="CA541" i="14"/>
  <c r="CA542" i="14"/>
  <c r="CA545" i="14"/>
  <c r="CA546" i="14"/>
  <c r="CA547" i="14"/>
  <c r="CA548" i="14"/>
  <c r="CA549" i="14"/>
  <c r="CA550" i="14"/>
  <c r="CA551" i="14"/>
  <c r="CA552" i="14"/>
  <c r="CA553" i="14"/>
  <c r="CA554" i="14"/>
  <c r="CA555" i="14"/>
  <c r="CA556" i="14"/>
  <c r="CA557" i="14"/>
  <c r="CA558" i="14"/>
  <c r="CA559" i="14"/>
  <c r="CA560" i="14"/>
  <c r="CA566" i="14"/>
  <c r="CA594" i="14"/>
  <c r="CA595" i="14"/>
  <c r="CA601" i="14"/>
  <c r="CA602" i="14"/>
  <c r="CA603" i="14"/>
  <c r="CA604" i="14"/>
  <c r="CA605" i="14"/>
  <c r="CA606" i="14"/>
  <c r="CA607" i="14"/>
  <c r="CA608" i="14"/>
  <c r="CA609" i="14"/>
  <c r="CA610" i="14"/>
  <c r="CA616" i="14"/>
  <c r="CA617" i="14"/>
  <c r="CA618" i="14"/>
  <c r="CA619" i="14"/>
  <c r="CA620" i="14"/>
  <c r="CA496" i="14"/>
  <c r="CA488" i="14"/>
  <c r="CA489" i="14"/>
  <c r="CA497" i="14"/>
  <c r="CA490" i="14"/>
  <c r="CA498" i="14"/>
  <c r="CA491" i="14"/>
  <c r="CA499" i="14"/>
  <c r="CA492" i="14"/>
  <c r="CA504" i="14"/>
  <c r="CA493" i="14"/>
  <c r="CA505" i="14"/>
  <c r="CI49" i="14"/>
  <c r="CI50" i="14"/>
  <c r="CI51" i="14"/>
  <c r="CI52" i="14"/>
  <c r="CI53" i="14"/>
  <c r="CI54" i="14"/>
  <c r="CI58" i="14"/>
  <c r="CI59" i="14"/>
  <c r="CI60" i="14"/>
  <c r="CI61" i="14"/>
  <c r="CI62" i="14"/>
  <c r="CI64" i="14"/>
  <c r="CI65" i="14"/>
  <c r="CI66" i="14"/>
  <c r="CI67" i="14"/>
  <c r="CI68" i="14"/>
  <c r="CI69" i="14"/>
  <c r="CI70" i="14"/>
  <c r="CI76" i="14"/>
  <c r="CI77" i="14"/>
  <c r="CI78" i="14"/>
  <c r="CI79" i="14"/>
  <c r="CI80" i="14"/>
  <c r="CI81" i="14"/>
  <c r="CI82" i="14"/>
  <c r="CI84" i="14"/>
  <c r="CI85" i="14"/>
  <c r="CI63" i="14"/>
  <c r="CI185" i="14"/>
  <c r="CI186" i="14"/>
  <c r="CI187" i="14"/>
  <c r="CI188" i="14"/>
  <c r="CI189" i="14"/>
  <c r="CI190" i="14"/>
  <c r="CI191" i="14"/>
  <c r="CI192" i="14"/>
  <c r="CI193" i="14"/>
  <c r="CI194" i="14"/>
  <c r="CI195" i="14"/>
  <c r="CI198" i="14"/>
  <c r="CI199" i="14"/>
  <c r="CI205" i="14"/>
  <c r="CI202" i="14"/>
  <c r="CI201" i="14"/>
  <c r="CI207" i="14"/>
  <c r="CI208" i="14"/>
  <c r="CI203" i="14"/>
  <c r="CI204" i="14"/>
  <c r="CI200" i="14"/>
  <c r="CI273" i="14"/>
  <c r="CI276" i="14"/>
  <c r="CI278" i="14"/>
  <c r="CI206" i="14"/>
  <c r="CI280" i="14"/>
  <c r="CI281" i="14"/>
  <c r="CI282" i="14"/>
  <c r="CI283" i="14"/>
  <c r="CI284" i="14"/>
  <c r="CI288" i="14"/>
  <c r="CI289" i="14"/>
  <c r="CI290" i="14"/>
  <c r="CI291" i="14"/>
  <c r="CI292" i="14"/>
  <c r="CI293" i="14"/>
  <c r="CI294" i="14"/>
  <c r="CI295" i="14"/>
  <c r="CI301" i="14"/>
  <c r="CI302" i="14"/>
  <c r="CI303" i="14"/>
  <c r="CI304" i="14"/>
  <c r="CI305" i="14"/>
  <c r="CI306" i="14"/>
  <c r="CI307" i="14"/>
  <c r="CI308" i="14"/>
  <c r="CI309" i="14"/>
  <c r="CI310" i="14"/>
  <c r="CI311" i="14"/>
  <c r="CI312" i="14"/>
  <c r="CI313" i="14"/>
  <c r="CI314" i="14"/>
  <c r="CI315" i="14"/>
  <c r="CI316" i="14"/>
  <c r="CI321" i="14"/>
  <c r="CI322" i="14"/>
  <c r="CI274" i="14"/>
  <c r="CI277" i="14"/>
  <c r="CI279" i="14"/>
  <c r="CI325" i="14"/>
  <c r="CI326" i="14"/>
  <c r="CI327" i="14"/>
  <c r="CI328" i="14"/>
  <c r="CI329" i="14"/>
  <c r="CI330" i="14"/>
  <c r="CI331" i="14"/>
  <c r="CI332" i="14"/>
  <c r="CI333" i="14"/>
  <c r="CI334" i="14"/>
  <c r="CI335" i="14"/>
  <c r="CI336" i="14"/>
  <c r="CI340" i="14"/>
  <c r="CI341" i="14"/>
  <c r="CI342" i="14"/>
  <c r="CI343" i="14"/>
  <c r="CI344" i="14"/>
  <c r="CI345" i="14"/>
  <c r="CI346" i="14"/>
  <c r="CI347" i="14"/>
  <c r="CI348" i="14"/>
  <c r="CI353" i="14"/>
  <c r="CI362" i="14"/>
  <c r="CI366" i="14"/>
  <c r="CI370" i="14"/>
  <c r="CI375" i="14"/>
  <c r="CI359" i="14"/>
  <c r="CI363" i="14"/>
  <c r="CI360" i="14"/>
  <c r="CI364" i="14"/>
  <c r="CI368" i="14"/>
  <c r="CI373" i="14"/>
  <c r="CI389" i="14"/>
  <c r="CI390" i="14"/>
  <c r="CI391" i="14"/>
  <c r="CI392" i="14"/>
  <c r="CI393" i="14"/>
  <c r="CI394" i="14"/>
  <c r="CI395" i="14"/>
  <c r="CI396" i="14"/>
  <c r="CI397" i="14"/>
  <c r="CI398" i="14"/>
  <c r="CI399" i="14"/>
  <c r="CI400" i="14"/>
  <c r="CI401" i="14"/>
  <c r="CI402" i="14"/>
  <c r="CI403" i="14"/>
  <c r="CI404" i="14"/>
  <c r="CI416" i="14"/>
  <c r="CI417" i="14"/>
  <c r="CI418" i="14"/>
  <c r="CI419" i="14"/>
  <c r="CI420" i="14"/>
  <c r="CI421" i="14"/>
  <c r="CI422" i="14"/>
  <c r="CI423" i="14"/>
  <c r="CI323" i="14"/>
  <c r="CI351" i="14"/>
  <c r="CI376" i="14"/>
  <c r="CI380" i="14"/>
  <c r="CI384" i="14"/>
  <c r="CI424" i="14"/>
  <c r="CI425" i="14"/>
  <c r="CI430" i="14"/>
  <c r="CI431" i="14"/>
  <c r="CI432" i="14"/>
  <c r="CI433" i="14"/>
  <c r="CI434" i="14"/>
  <c r="CI435" i="14"/>
  <c r="CI436" i="14"/>
  <c r="CI437" i="14"/>
  <c r="CI438" i="14"/>
  <c r="CI439" i="14"/>
  <c r="CI442" i="14"/>
  <c r="CI446" i="14"/>
  <c r="CI447" i="14"/>
  <c r="CI448" i="14"/>
  <c r="CI449" i="14"/>
  <c r="CI450" i="14"/>
  <c r="CI451" i="14"/>
  <c r="CI452" i="14"/>
  <c r="CI453" i="14"/>
  <c r="CI457" i="14"/>
  <c r="CI458" i="14"/>
  <c r="CI459" i="14"/>
  <c r="CI460" i="14"/>
  <c r="CI461" i="14"/>
  <c r="CI462" i="14"/>
  <c r="CI463" i="14"/>
  <c r="CI464" i="14"/>
  <c r="CI465" i="14"/>
  <c r="CI466" i="14"/>
  <c r="CI472" i="14"/>
  <c r="CI473" i="14"/>
  <c r="CI474" i="14"/>
  <c r="CI475" i="14"/>
  <c r="CI476" i="14"/>
  <c r="CI477" i="14"/>
  <c r="CI478" i="14"/>
  <c r="CI479" i="14"/>
  <c r="CI480" i="14"/>
  <c r="CI481" i="14"/>
  <c r="CI482" i="14"/>
  <c r="CI485" i="14"/>
  <c r="CI352" i="14"/>
  <c r="CI369" i="14"/>
  <c r="CI377" i="14"/>
  <c r="CI381" i="14"/>
  <c r="CI385" i="14"/>
  <c r="CI324" i="14"/>
  <c r="CI371" i="14"/>
  <c r="CI350" i="14"/>
  <c r="CI378" i="14"/>
  <c r="CI382" i="14"/>
  <c r="CI367" i="14"/>
  <c r="CI374" i="14"/>
  <c r="CI379" i="14"/>
  <c r="CI383" i="14"/>
  <c r="CI487" i="14"/>
  <c r="CI349" i="14"/>
  <c r="CI365" i="14"/>
  <c r="CI361" i="14"/>
  <c r="CI486" i="14"/>
  <c r="CI488" i="14"/>
  <c r="CI492" i="14"/>
  <c r="CI504" i="14"/>
  <c r="CI493" i="14"/>
  <c r="CI505" i="14"/>
  <c r="CI540" i="14"/>
  <c r="CI541" i="14"/>
  <c r="CI542" i="14"/>
  <c r="CI545" i="14"/>
  <c r="CI546" i="14"/>
  <c r="CI547" i="14"/>
  <c r="CI548" i="14"/>
  <c r="CI549" i="14"/>
  <c r="CI550" i="14"/>
  <c r="CI551" i="14"/>
  <c r="CI552" i="14"/>
  <c r="CI553" i="14"/>
  <c r="CI554" i="14"/>
  <c r="CI555" i="14"/>
  <c r="CI556" i="14"/>
  <c r="CI557" i="14"/>
  <c r="CI558" i="14"/>
  <c r="CI559" i="14"/>
  <c r="CI560" i="14"/>
  <c r="CI566" i="14"/>
  <c r="CI594" i="14"/>
  <c r="CI595" i="14"/>
  <c r="CI601" i="14"/>
  <c r="CI602" i="14"/>
  <c r="CI603" i="14"/>
  <c r="CI604" i="14"/>
  <c r="CI605" i="14"/>
  <c r="CI606" i="14"/>
  <c r="CI607" i="14"/>
  <c r="CI608" i="14"/>
  <c r="CI609" i="14"/>
  <c r="CI610" i="14"/>
  <c r="CI616" i="14"/>
  <c r="CI617" i="14"/>
  <c r="CI618" i="14"/>
  <c r="CI619" i="14"/>
  <c r="CI620" i="14"/>
  <c r="CI494" i="14"/>
  <c r="CI506" i="14"/>
  <c r="CI495" i="14"/>
  <c r="CI507" i="14"/>
  <c r="CI496" i="14"/>
  <c r="CI489" i="14"/>
  <c r="CI497" i="14"/>
  <c r="CI490" i="14"/>
  <c r="CI498" i="14"/>
  <c r="CI499" i="14"/>
  <c r="CI491" i="14"/>
  <c r="CQ49" i="14"/>
  <c r="CQ50" i="14"/>
  <c r="CQ51" i="14"/>
  <c r="CQ52" i="14"/>
  <c r="CQ53" i="14"/>
  <c r="CQ54" i="14"/>
  <c r="CQ58" i="14"/>
  <c r="CQ59" i="14"/>
  <c r="CQ60" i="14"/>
  <c r="CQ61" i="14"/>
  <c r="CQ62" i="14"/>
  <c r="CQ63" i="14"/>
  <c r="CQ64" i="14"/>
  <c r="CQ65" i="14"/>
  <c r="CQ66" i="14"/>
  <c r="CQ67" i="14"/>
  <c r="CQ68" i="14"/>
  <c r="CQ69" i="14"/>
  <c r="CQ70" i="14"/>
  <c r="CQ76" i="14"/>
  <c r="CQ77" i="14"/>
  <c r="CQ78" i="14"/>
  <c r="CQ79" i="14"/>
  <c r="CQ80" i="14"/>
  <c r="CQ81" i="14"/>
  <c r="CQ82" i="14"/>
  <c r="CQ84" i="14"/>
  <c r="CQ85" i="14"/>
  <c r="CQ185" i="14"/>
  <c r="CQ186" i="14"/>
  <c r="CQ187" i="14"/>
  <c r="CQ188" i="14"/>
  <c r="CQ189" i="14"/>
  <c r="CQ190" i="14"/>
  <c r="CQ191" i="14"/>
  <c r="CQ192" i="14"/>
  <c r="CQ193" i="14"/>
  <c r="CQ194" i="14"/>
  <c r="CQ195" i="14"/>
  <c r="CQ198" i="14"/>
  <c r="CQ202" i="14"/>
  <c r="CQ199" i="14"/>
  <c r="CQ204" i="14"/>
  <c r="CQ206" i="14"/>
  <c r="CQ207" i="14"/>
  <c r="CQ208" i="14"/>
  <c r="CQ201" i="14"/>
  <c r="CQ273" i="14"/>
  <c r="CQ276" i="14"/>
  <c r="CQ278" i="14"/>
  <c r="CQ203" i="14"/>
  <c r="CQ200" i="14"/>
  <c r="CQ323" i="14"/>
  <c r="CQ274" i="14"/>
  <c r="CQ277" i="14"/>
  <c r="CQ279" i="14"/>
  <c r="CQ280" i="14"/>
  <c r="CQ281" i="14"/>
  <c r="CQ282" i="14"/>
  <c r="CQ283" i="14"/>
  <c r="CQ284" i="14"/>
  <c r="CQ288" i="14"/>
  <c r="CQ289" i="14"/>
  <c r="CQ290" i="14"/>
  <c r="CQ291" i="14"/>
  <c r="CQ292" i="14"/>
  <c r="CQ293" i="14"/>
  <c r="CQ294" i="14"/>
  <c r="CQ295" i="14"/>
  <c r="CQ301" i="14"/>
  <c r="CQ302" i="14"/>
  <c r="CQ303" i="14"/>
  <c r="CQ304" i="14"/>
  <c r="CQ305" i="14"/>
  <c r="CQ306" i="14"/>
  <c r="CQ307" i="14"/>
  <c r="CQ308" i="14"/>
  <c r="CQ309" i="14"/>
  <c r="CQ310" i="14"/>
  <c r="CQ311" i="14"/>
  <c r="CQ312" i="14"/>
  <c r="CQ313" i="14"/>
  <c r="CQ314" i="14"/>
  <c r="CQ315" i="14"/>
  <c r="CQ316" i="14"/>
  <c r="CQ321" i="14"/>
  <c r="CQ322" i="14"/>
  <c r="CQ324" i="14"/>
  <c r="CQ325" i="14"/>
  <c r="CQ326" i="14"/>
  <c r="CQ327" i="14"/>
  <c r="CQ328" i="14"/>
  <c r="CQ329" i="14"/>
  <c r="CQ330" i="14"/>
  <c r="CQ331" i="14"/>
  <c r="CQ332" i="14"/>
  <c r="CQ333" i="14"/>
  <c r="CQ334" i="14"/>
  <c r="CQ335" i="14"/>
  <c r="CQ336" i="14"/>
  <c r="CQ340" i="14"/>
  <c r="CQ341" i="14"/>
  <c r="CQ342" i="14"/>
  <c r="CQ343" i="14"/>
  <c r="CQ344" i="14"/>
  <c r="CQ345" i="14"/>
  <c r="CQ346" i="14"/>
  <c r="CQ347" i="14"/>
  <c r="CQ348" i="14"/>
  <c r="CQ376" i="14"/>
  <c r="CQ378" i="14"/>
  <c r="CQ380" i="14"/>
  <c r="CQ382" i="14"/>
  <c r="CQ384" i="14"/>
  <c r="CQ351" i="14"/>
  <c r="CQ360" i="14"/>
  <c r="CQ364" i="14"/>
  <c r="CQ368" i="14"/>
  <c r="CQ373" i="14"/>
  <c r="CQ350" i="14"/>
  <c r="CQ349" i="14"/>
  <c r="CQ352" i="14"/>
  <c r="CQ361" i="14"/>
  <c r="CQ365" i="14"/>
  <c r="CQ369" i="14"/>
  <c r="CQ374" i="14"/>
  <c r="CQ377" i="14"/>
  <c r="CQ379" i="14"/>
  <c r="CQ381" i="14"/>
  <c r="CQ383" i="14"/>
  <c r="CQ385" i="14"/>
  <c r="CQ389" i="14"/>
  <c r="CQ390" i="14"/>
  <c r="CQ391" i="14"/>
  <c r="CQ392" i="14"/>
  <c r="CQ393" i="14"/>
  <c r="CQ394" i="14"/>
  <c r="CQ395" i="14"/>
  <c r="CQ396" i="14"/>
  <c r="CQ397" i="14"/>
  <c r="CQ398" i="14"/>
  <c r="CQ399" i="14"/>
  <c r="CQ400" i="14"/>
  <c r="CQ401" i="14"/>
  <c r="CQ402" i="14"/>
  <c r="CQ403" i="14"/>
  <c r="CQ404" i="14"/>
  <c r="CQ416" i="14"/>
  <c r="CQ417" i="14"/>
  <c r="CQ418" i="14"/>
  <c r="CQ419" i="14"/>
  <c r="CQ420" i="14"/>
  <c r="CQ421" i="14"/>
  <c r="CQ422" i="14"/>
  <c r="CQ353" i="14"/>
  <c r="CQ362" i="14"/>
  <c r="CQ366" i="14"/>
  <c r="CQ370" i="14"/>
  <c r="CQ375" i="14"/>
  <c r="CQ367" i="14"/>
  <c r="CQ423" i="14"/>
  <c r="CQ424" i="14"/>
  <c r="CQ425" i="14"/>
  <c r="CQ430" i="14"/>
  <c r="CQ431" i="14"/>
  <c r="CQ432" i="14"/>
  <c r="CQ433" i="14"/>
  <c r="CQ434" i="14"/>
  <c r="CQ435" i="14"/>
  <c r="CQ436" i="14"/>
  <c r="CQ437" i="14"/>
  <c r="CQ438" i="14"/>
  <c r="CQ439" i="14"/>
  <c r="CQ442" i="14"/>
  <c r="CQ446" i="14"/>
  <c r="CQ447" i="14"/>
  <c r="CQ448" i="14"/>
  <c r="CQ449" i="14"/>
  <c r="CQ450" i="14"/>
  <c r="CQ451" i="14"/>
  <c r="CQ452" i="14"/>
  <c r="CQ453" i="14"/>
  <c r="CQ457" i="14"/>
  <c r="CQ458" i="14"/>
  <c r="CQ459" i="14"/>
  <c r="CQ460" i="14"/>
  <c r="CQ461" i="14"/>
  <c r="CQ462" i="14"/>
  <c r="CQ463" i="14"/>
  <c r="CQ464" i="14"/>
  <c r="CQ465" i="14"/>
  <c r="CQ466" i="14"/>
  <c r="CQ472" i="14"/>
  <c r="CQ473" i="14"/>
  <c r="CQ474" i="14"/>
  <c r="CQ475" i="14"/>
  <c r="CQ476" i="14"/>
  <c r="CQ477" i="14"/>
  <c r="CQ478" i="14"/>
  <c r="CQ479" i="14"/>
  <c r="CQ480" i="14"/>
  <c r="CQ481" i="14"/>
  <c r="CQ482" i="14"/>
  <c r="CQ485" i="14"/>
  <c r="CQ359" i="14"/>
  <c r="CQ205" i="14"/>
  <c r="CQ371" i="14"/>
  <c r="CQ486" i="14"/>
  <c r="CQ363" i="14"/>
  <c r="CQ490" i="14"/>
  <c r="CQ498" i="14"/>
  <c r="CQ491" i="14"/>
  <c r="CQ499" i="14"/>
  <c r="CQ540" i="14"/>
  <c r="CQ541" i="14"/>
  <c r="CQ542" i="14"/>
  <c r="CQ545" i="14"/>
  <c r="CQ546" i="14"/>
  <c r="CQ547" i="14"/>
  <c r="CQ548" i="14"/>
  <c r="CQ549" i="14"/>
  <c r="CQ550" i="14"/>
  <c r="CQ551" i="14"/>
  <c r="CQ552" i="14"/>
  <c r="CQ553" i="14"/>
  <c r="CQ554" i="14"/>
  <c r="CQ555" i="14"/>
  <c r="CQ556" i="14"/>
  <c r="CQ557" i="14"/>
  <c r="CQ558" i="14"/>
  <c r="CQ559" i="14"/>
  <c r="CQ560" i="14"/>
  <c r="CQ566" i="14"/>
  <c r="CQ594" i="14"/>
  <c r="CQ595" i="14"/>
  <c r="CQ601" i="14"/>
  <c r="CQ602" i="14"/>
  <c r="CQ603" i="14"/>
  <c r="CQ604" i="14"/>
  <c r="CQ605" i="14"/>
  <c r="CQ606" i="14"/>
  <c r="CQ607" i="14"/>
  <c r="CQ608" i="14"/>
  <c r="CQ609" i="14"/>
  <c r="CQ610" i="14"/>
  <c r="CQ616" i="14"/>
  <c r="CQ617" i="14"/>
  <c r="CQ618" i="14"/>
  <c r="CQ619" i="14"/>
  <c r="CQ620" i="14"/>
  <c r="CQ492" i="14"/>
  <c r="CQ504" i="14"/>
  <c r="CQ493" i="14"/>
  <c r="CQ505" i="14"/>
  <c r="CQ494" i="14"/>
  <c r="CQ506" i="14"/>
  <c r="CQ487" i="14"/>
  <c r="CQ495" i="14"/>
  <c r="CQ507" i="14"/>
  <c r="CQ488" i="14"/>
  <c r="CQ496" i="14"/>
  <c r="CQ497" i="14"/>
  <c r="CQ489" i="14"/>
  <c r="BT86" i="14"/>
  <c r="BT87" i="14"/>
  <c r="BT88" i="14"/>
  <c r="BT89" i="14"/>
  <c r="BT90" i="14"/>
  <c r="BT91" i="14"/>
  <c r="BT92" i="14"/>
  <c r="BT93" i="14"/>
  <c r="BT94" i="14"/>
  <c r="BT98" i="14"/>
  <c r="BT101" i="14"/>
  <c r="BT102" i="14"/>
  <c r="BT103" i="14"/>
  <c r="BT104" i="14"/>
  <c r="BT25" i="14"/>
  <c r="BT26" i="14"/>
  <c r="BT27" i="14"/>
  <c r="BT28" i="14"/>
  <c r="BT29" i="14"/>
  <c r="BT30" i="14"/>
  <c r="BT32" i="14"/>
  <c r="BT33" i="14"/>
  <c r="BT34" i="14"/>
  <c r="BT35" i="14"/>
  <c r="BT36" i="14"/>
  <c r="BT37" i="14"/>
  <c r="BT38" i="14"/>
  <c r="BT39" i="14"/>
  <c r="BT42" i="14"/>
  <c r="BT43" i="14"/>
  <c r="BT44" i="14"/>
  <c r="BT45" i="14"/>
  <c r="BT46" i="14"/>
  <c r="BT47" i="14"/>
  <c r="BT48" i="14"/>
  <c r="BT105" i="14"/>
  <c r="BT106" i="14"/>
  <c r="BT107" i="14"/>
  <c r="BT108" i="14"/>
  <c r="BT110" i="14"/>
  <c r="BT111" i="14"/>
  <c r="BT112" i="14"/>
  <c r="BT113" i="14"/>
  <c r="BT114" i="14"/>
  <c r="BT115" i="14"/>
  <c r="BT116" i="14"/>
  <c r="BT117" i="14"/>
  <c r="BT118" i="14"/>
  <c r="BT119" i="14"/>
  <c r="BT120" i="14"/>
  <c r="BT121" i="14"/>
  <c r="BT122" i="14"/>
  <c r="BT123" i="14"/>
  <c r="BT124" i="14"/>
  <c r="BT127" i="14"/>
  <c r="BT128" i="14"/>
  <c r="BT129" i="14"/>
  <c r="BT130" i="14"/>
  <c r="BT131" i="14"/>
  <c r="BT132" i="14"/>
  <c r="BT133" i="14"/>
  <c r="BT134" i="14"/>
  <c r="BT135" i="14"/>
  <c r="BT136" i="14"/>
  <c r="BT137" i="14"/>
  <c r="BT138" i="14"/>
  <c r="BT141" i="14"/>
  <c r="BT145" i="14"/>
  <c r="BT146" i="14"/>
  <c r="BT147" i="14"/>
  <c r="BT148" i="14"/>
  <c r="BT149" i="14"/>
  <c r="BT150" i="14"/>
  <c r="BT151" i="14"/>
  <c r="BT152" i="14"/>
  <c r="BT153" i="14"/>
  <c r="BT154" i="14"/>
  <c r="BT155" i="14"/>
  <c r="BT156" i="14"/>
  <c r="BT157" i="14"/>
  <c r="BT163" i="14"/>
  <c r="BT164" i="14"/>
  <c r="BT165" i="14"/>
  <c r="BT166" i="14"/>
  <c r="BT167" i="14"/>
  <c r="BT168" i="14"/>
  <c r="BT169" i="14"/>
  <c r="BT170" i="14"/>
  <c r="BT171" i="14"/>
  <c r="BT172" i="14"/>
  <c r="BT173" i="14"/>
  <c r="BT174" i="14"/>
  <c r="BT180" i="14"/>
  <c r="BT181" i="14"/>
  <c r="BT182" i="14"/>
  <c r="BT183" i="14"/>
  <c r="BT184" i="14"/>
  <c r="BT237" i="14"/>
  <c r="BT235" i="14"/>
  <c r="BT211" i="14"/>
  <c r="BT217" i="14"/>
  <c r="BT221" i="14"/>
  <c r="BT225" i="14"/>
  <c r="BT238" i="14"/>
  <c r="BT228" i="14"/>
  <c r="BT236" i="14"/>
  <c r="BT239" i="14"/>
  <c r="BT244" i="14"/>
  <c r="BT243" i="14"/>
  <c r="BT251" i="14"/>
  <c r="BT255" i="14"/>
  <c r="BT259" i="14"/>
  <c r="BT268" i="14"/>
  <c r="BT272" i="14"/>
  <c r="BT209" i="14"/>
  <c r="BT214" i="14"/>
  <c r="BT241" i="14"/>
  <c r="BT242" i="14"/>
  <c r="BT215" i="14"/>
  <c r="BT218" i="14"/>
  <c r="BT252" i="14"/>
  <c r="BT256" i="14"/>
  <c r="BT265" i="14"/>
  <c r="BT269" i="14"/>
  <c r="BT210" i="14"/>
  <c r="BT219" i="14"/>
  <c r="BT222" i="14"/>
  <c r="BT216" i="14"/>
  <c r="BT223" i="14"/>
  <c r="BT226" i="14"/>
  <c r="BT253" i="14"/>
  <c r="BT257" i="14"/>
  <c r="BT266" i="14"/>
  <c r="BT270" i="14"/>
  <c r="BT248" i="14"/>
  <c r="BT250" i="14"/>
  <c r="BT234" i="14"/>
  <c r="BT271" i="14"/>
  <c r="BT224" i="14"/>
  <c r="BT258" i="14"/>
  <c r="BT267" i="14"/>
  <c r="BT254" i="14"/>
  <c r="BT240" i="14"/>
  <c r="BT249" i="14"/>
  <c r="BT220" i="14"/>
  <c r="BT508" i="14"/>
  <c r="BT509" i="14"/>
  <c r="BT510" i="14"/>
  <c r="BT511" i="14"/>
  <c r="BT512" i="14"/>
  <c r="BT513" i="14"/>
  <c r="BT514" i="14"/>
  <c r="BT515" i="14"/>
  <c r="BT516" i="14"/>
  <c r="BT519" i="14"/>
  <c r="BT520" i="14"/>
  <c r="BT521" i="14"/>
  <c r="BT522" i="14"/>
  <c r="BT523" i="14"/>
  <c r="BT524" i="14"/>
  <c r="BT525" i="14"/>
  <c r="BT526" i="14"/>
  <c r="BT527" i="14"/>
  <c r="BT528" i="14"/>
  <c r="BT529" i="14"/>
  <c r="BT530" i="14"/>
  <c r="BT531" i="14"/>
  <c r="BT536" i="14"/>
  <c r="BT537" i="14"/>
  <c r="BT538" i="14"/>
  <c r="BT539" i="14"/>
  <c r="BT567" i="14"/>
  <c r="BT568" i="14"/>
  <c r="BT569" i="14"/>
  <c r="BT570" i="14"/>
  <c r="BT571" i="14"/>
  <c r="BT572" i="14"/>
  <c r="BT575" i="14"/>
  <c r="BT576" i="14"/>
  <c r="BT577" i="14"/>
  <c r="BT578" i="14"/>
  <c r="BT579" i="14"/>
  <c r="BT580" i="14"/>
  <c r="BT581" i="14"/>
  <c r="BT586" i="14"/>
  <c r="BT588" i="14"/>
  <c r="BT589" i="14"/>
  <c r="BT590" i="14"/>
  <c r="BT591" i="14"/>
  <c r="BT592" i="14"/>
  <c r="BT593" i="14"/>
  <c r="BT621" i="14"/>
  <c r="BT622" i="14"/>
  <c r="BT623" i="14"/>
  <c r="BT624" i="14"/>
  <c r="BT625" i="14"/>
  <c r="BT629" i="14"/>
  <c r="BT630" i="14"/>
  <c r="BT631" i="14"/>
  <c r="BT632" i="14"/>
  <c r="BT633" i="14"/>
  <c r="BT634" i="14"/>
  <c r="BT635" i="14"/>
  <c r="BT636" i="14"/>
  <c r="BT637" i="14"/>
  <c r="BT638" i="14"/>
  <c r="BT639" i="14"/>
  <c r="BT640" i="14"/>
  <c r="BT641" i="14"/>
  <c r="BT642" i="14"/>
  <c r="BT643" i="14"/>
  <c r="BT649" i="14"/>
  <c r="BT650" i="14"/>
  <c r="BT651" i="14"/>
  <c r="BT652" i="14"/>
  <c r="BT653" i="14"/>
  <c r="BT654" i="14"/>
  <c r="BT655" i="14"/>
  <c r="BT656" i="14"/>
  <c r="BT657" i="14"/>
  <c r="BT533" i="14"/>
  <c r="BT227" i="14"/>
  <c r="BT532" i="14"/>
  <c r="BT5" i="14"/>
  <c r="BT10" i="14"/>
  <c r="BT11" i="14"/>
  <c r="BT15" i="14"/>
  <c r="BT3" i="14"/>
  <c r="BT13" i="14"/>
  <c r="BT6" i="14"/>
  <c r="BT12" i="14"/>
  <c r="BT14" i="14"/>
  <c r="BT9" i="14"/>
  <c r="BT17" i="14"/>
  <c r="BT7" i="14"/>
  <c r="BT4" i="14"/>
  <c r="BT8" i="14"/>
  <c r="BT16" i="14"/>
  <c r="CB51" i="14"/>
  <c r="CB58" i="14"/>
  <c r="CB62" i="14"/>
  <c r="CB64" i="14"/>
  <c r="CB65" i="14"/>
  <c r="CB66" i="14"/>
  <c r="CB67" i="14"/>
  <c r="CB68" i="14"/>
  <c r="CB69" i="14"/>
  <c r="CB70" i="14"/>
  <c r="CB76" i="14"/>
  <c r="CB77" i="14"/>
  <c r="CB78" i="14"/>
  <c r="CB79" i="14"/>
  <c r="CB80" i="14"/>
  <c r="CB81" i="14"/>
  <c r="CB82" i="14"/>
  <c r="CB84" i="14"/>
  <c r="CB85" i="14"/>
  <c r="CB52" i="14"/>
  <c r="CB59" i="14"/>
  <c r="CB63" i="14"/>
  <c r="CB61" i="14"/>
  <c r="CB54" i="14"/>
  <c r="CB60" i="14"/>
  <c r="CB50" i="14"/>
  <c r="CB53" i="14"/>
  <c r="CB49" i="14"/>
  <c r="CB185" i="14"/>
  <c r="CB186" i="14"/>
  <c r="CB187" i="14"/>
  <c r="CB188" i="14"/>
  <c r="CB189" i="14"/>
  <c r="CB190" i="14"/>
  <c r="CB191" i="14"/>
  <c r="CB192" i="14"/>
  <c r="CB193" i="14"/>
  <c r="CB194" i="14"/>
  <c r="CB195" i="14"/>
  <c r="CB198" i="14"/>
  <c r="CB199" i="14"/>
  <c r="CB200" i="14"/>
  <c r="CB201" i="14"/>
  <c r="CB202" i="14"/>
  <c r="CB203" i="14"/>
  <c r="CB204" i="14"/>
  <c r="CB205" i="14"/>
  <c r="CB206" i="14"/>
  <c r="CB208" i="14"/>
  <c r="CB274" i="14"/>
  <c r="CB277" i="14"/>
  <c r="CB279" i="14"/>
  <c r="CB207" i="14"/>
  <c r="CB324" i="14"/>
  <c r="CB276" i="14"/>
  <c r="CB278" i="14"/>
  <c r="CB284" i="14"/>
  <c r="CB295" i="14"/>
  <c r="CB308" i="14"/>
  <c r="CB316" i="14"/>
  <c r="CB360" i="14"/>
  <c r="CB364" i="14"/>
  <c r="CB368" i="14"/>
  <c r="CB373" i="14"/>
  <c r="CB288" i="14"/>
  <c r="CB301" i="14"/>
  <c r="CB309" i="14"/>
  <c r="CB321" i="14"/>
  <c r="CB377" i="14"/>
  <c r="CB379" i="14"/>
  <c r="CB381" i="14"/>
  <c r="CB383" i="14"/>
  <c r="CB385" i="14"/>
  <c r="CB273" i="14"/>
  <c r="CB289" i="14"/>
  <c r="CB302" i="14"/>
  <c r="CB310" i="14"/>
  <c r="CB322" i="14"/>
  <c r="CB351" i="14"/>
  <c r="CB352" i="14"/>
  <c r="CB361" i="14"/>
  <c r="CB365" i="14"/>
  <c r="CB290" i="14"/>
  <c r="CB303" i="14"/>
  <c r="CB311" i="14"/>
  <c r="CB323" i="14"/>
  <c r="CB326" i="14"/>
  <c r="CB328" i="14"/>
  <c r="CB330" i="14"/>
  <c r="CB332" i="14"/>
  <c r="CB334" i="14"/>
  <c r="CB336" i="14"/>
  <c r="CB341" i="14"/>
  <c r="CB343" i="14"/>
  <c r="CB345" i="14"/>
  <c r="CB347" i="14"/>
  <c r="CB350" i="14"/>
  <c r="CB280" i="14"/>
  <c r="CB291" i="14"/>
  <c r="CB304" i="14"/>
  <c r="CB312" i="14"/>
  <c r="CB349" i="14"/>
  <c r="CB353" i="14"/>
  <c r="CB362" i="14"/>
  <c r="CB366" i="14"/>
  <c r="CB370" i="14"/>
  <c r="CB375" i="14"/>
  <c r="CB281" i="14"/>
  <c r="CB292" i="14"/>
  <c r="CB305" i="14"/>
  <c r="CB313" i="14"/>
  <c r="CB378" i="14"/>
  <c r="CB380" i="14"/>
  <c r="CB382" i="14"/>
  <c r="CB384" i="14"/>
  <c r="CB389" i="14"/>
  <c r="CB390" i="14"/>
  <c r="CB391" i="14"/>
  <c r="CB392" i="14"/>
  <c r="CB393" i="14"/>
  <c r="CB394" i="14"/>
  <c r="CB395" i="14"/>
  <c r="CB396" i="14"/>
  <c r="CB397" i="14"/>
  <c r="CB398" i="14"/>
  <c r="CB399" i="14"/>
  <c r="CB400" i="14"/>
  <c r="CB401" i="14"/>
  <c r="CB402" i="14"/>
  <c r="CB403" i="14"/>
  <c r="CB404" i="14"/>
  <c r="CB416" i="14"/>
  <c r="CB417" i="14"/>
  <c r="CB418" i="14"/>
  <c r="CB419" i="14"/>
  <c r="CB420" i="14"/>
  <c r="CB307" i="14"/>
  <c r="CB369" i="14"/>
  <c r="CB306" i="14"/>
  <c r="CB325" i="14"/>
  <c r="CB329" i="14"/>
  <c r="CB333" i="14"/>
  <c r="CB340" i="14"/>
  <c r="CB344" i="14"/>
  <c r="CB348" i="14"/>
  <c r="CB371" i="14"/>
  <c r="CB421" i="14"/>
  <c r="CB422" i="14"/>
  <c r="CB424" i="14"/>
  <c r="CB425" i="14"/>
  <c r="CB430" i="14"/>
  <c r="CB431" i="14"/>
  <c r="CB432" i="14"/>
  <c r="CB433" i="14"/>
  <c r="CB434" i="14"/>
  <c r="CB435" i="14"/>
  <c r="CB436" i="14"/>
  <c r="CB437" i="14"/>
  <c r="CB438" i="14"/>
  <c r="CB439" i="14"/>
  <c r="CB442" i="14"/>
  <c r="CB446" i="14"/>
  <c r="CB447" i="14"/>
  <c r="CB448" i="14"/>
  <c r="CB449" i="14"/>
  <c r="CB450" i="14"/>
  <c r="CB451" i="14"/>
  <c r="CB452" i="14"/>
  <c r="CB453" i="14"/>
  <c r="CB457" i="14"/>
  <c r="CB458" i="14"/>
  <c r="CB459" i="14"/>
  <c r="CB460" i="14"/>
  <c r="CB461" i="14"/>
  <c r="CB462" i="14"/>
  <c r="CB463" i="14"/>
  <c r="CB464" i="14"/>
  <c r="CB465" i="14"/>
  <c r="CB466" i="14"/>
  <c r="CB472" i="14"/>
  <c r="CB473" i="14"/>
  <c r="CB474" i="14"/>
  <c r="CB475" i="14"/>
  <c r="CB476" i="14"/>
  <c r="CB477" i="14"/>
  <c r="CB478" i="14"/>
  <c r="CB479" i="14"/>
  <c r="CB315" i="14"/>
  <c r="CB314" i="14"/>
  <c r="CB283" i="14"/>
  <c r="CB363" i="14"/>
  <c r="CB367" i="14"/>
  <c r="CB423" i="14"/>
  <c r="CB294" i="14"/>
  <c r="CB359" i="14"/>
  <c r="CB376" i="14"/>
  <c r="CB335" i="14"/>
  <c r="CB485" i="14"/>
  <c r="CB488" i="14"/>
  <c r="CB342" i="14"/>
  <c r="CB481" i="14"/>
  <c r="CB487" i="14"/>
  <c r="CB327" i="14"/>
  <c r="CB346" i="14"/>
  <c r="CB374" i="14"/>
  <c r="CB486" i="14"/>
  <c r="CB282" i="14"/>
  <c r="CB293" i="14"/>
  <c r="CB331" i="14"/>
  <c r="CB489" i="14"/>
  <c r="CB490" i="14"/>
  <c r="CB491" i="14"/>
  <c r="CB492" i="14"/>
  <c r="CB493" i="14"/>
  <c r="CB494" i="14"/>
  <c r="CB495" i="14"/>
  <c r="CB496" i="14"/>
  <c r="CB497" i="14"/>
  <c r="CB498" i="14"/>
  <c r="CB499" i="14"/>
  <c r="CB504" i="14"/>
  <c r="CB505" i="14"/>
  <c r="CB506" i="14"/>
  <c r="CB507" i="14"/>
  <c r="CB482" i="14"/>
  <c r="CB540" i="14"/>
  <c r="CB541" i="14"/>
  <c r="CB542" i="14"/>
  <c r="CB545" i="14"/>
  <c r="CB546" i="14"/>
  <c r="CB547" i="14"/>
  <c r="CB548" i="14"/>
  <c r="CB549" i="14"/>
  <c r="CB550" i="14"/>
  <c r="CB551" i="14"/>
  <c r="CB552" i="14"/>
  <c r="CB553" i="14"/>
  <c r="CB554" i="14"/>
  <c r="CB555" i="14"/>
  <c r="CB556" i="14"/>
  <c r="CB557" i="14"/>
  <c r="CB558" i="14"/>
  <c r="CB559" i="14"/>
  <c r="CB560" i="14"/>
  <c r="CB566" i="14"/>
  <c r="CB594" i="14"/>
  <c r="CB595" i="14"/>
  <c r="CB601" i="14"/>
  <c r="CB602" i="14"/>
  <c r="CB603" i="14"/>
  <c r="CB604" i="14"/>
  <c r="CB605" i="14"/>
  <c r="CB606" i="14"/>
  <c r="CB607" i="14"/>
  <c r="CB608" i="14"/>
  <c r="CB609" i="14"/>
  <c r="CB610" i="14"/>
  <c r="CB616" i="14"/>
  <c r="CB617" i="14"/>
  <c r="CB618" i="14"/>
  <c r="CB619" i="14"/>
  <c r="CB620" i="14"/>
  <c r="CB480" i="14"/>
  <c r="CJ50" i="14"/>
  <c r="CJ54" i="14"/>
  <c r="CJ61" i="14"/>
  <c r="CJ64" i="14"/>
  <c r="CJ65" i="14"/>
  <c r="CJ66" i="14"/>
  <c r="CJ67" i="14"/>
  <c r="CJ68" i="14"/>
  <c r="CJ69" i="14"/>
  <c r="CJ70" i="14"/>
  <c r="CJ76" i="14"/>
  <c r="CJ77" i="14"/>
  <c r="CJ78" i="14"/>
  <c r="CJ79" i="14"/>
  <c r="CJ80" i="14"/>
  <c r="CJ81" i="14"/>
  <c r="CJ82" i="14"/>
  <c r="CJ84" i="14"/>
  <c r="CJ85" i="14"/>
  <c r="CJ63" i="14"/>
  <c r="CJ51" i="14"/>
  <c r="CJ58" i="14"/>
  <c r="CJ62" i="14"/>
  <c r="CJ49" i="14"/>
  <c r="CJ59" i="14"/>
  <c r="CJ53" i="14"/>
  <c r="CJ185" i="14"/>
  <c r="CJ186" i="14"/>
  <c r="CJ187" i="14"/>
  <c r="CJ188" i="14"/>
  <c r="CJ189" i="14"/>
  <c r="CJ190" i="14"/>
  <c r="CJ191" i="14"/>
  <c r="CJ192" i="14"/>
  <c r="CJ193" i="14"/>
  <c r="CJ194" i="14"/>
  <c r="CJ195" i="14"/>
  <c r="CJ198" i="14"/>
  <c r="CJ199" i="14"/>
  <c r="CJ200" i="14"/>
  <c r="CJ201" i="14"/>
  <c r="CJ202" i="14"/>
  <c r="CJ203" i="14"/>
  <c r="CJ204" i="14"/>
  <c r="CJ205" i="14"/>
  <c r="CJ206" i="14"/>
  <c r="CJ60" i="14"/>
  <c r="CJ52" i="14"/>
  <c r="CJ208" i="14"/>
  <c r="CJ274" i="14"/>
  <c r="CJ277" i="14"/>
  <c r="CJ279" i="14"/>
  <c r="CJ273" i="14"/>
  <c r="CJ324" i="14"/>
  <c r="CJ280" i="14"/>
  <c r="CJ281" i="14"/>
  <c r="CJ282" i="14"/>
  <c r="CJ283" i="14"/>
  <c r="CJ284" i="14"/>
  <c r="CJ288" i="14"/>
  <c r="CJ289" i="14"/>
  <c r="CJ290" i="14"/>
  <c r="CJ291" i="14"/>
  <c r="CJ292" i="14"/>
  <c r="CJ293" i="14"/>
  <c r="CJ294" i="14"/>
  <c r="CJ295" i="14"/>
  <c r="CJ301" i="14"/>
  <c r="CJ302" i="14"/>
  <c r="CJ303" i="14"/>
  <c r="CJ304" i="14"/>
  <c r="CJ305" i="14"/>
  <c r="CJ306" i="14"/>
  <c r="CJ307" i="14"/>
  <c r="CJ308" i="14"/>
  <c r="CJ309" i="14"/>
  <c r="CJ310" i="14"/>
  <c r="CJ311" i="14"/>
  <c r="CJ312" i="14"/>
  <c r="CJ313" i="14"/>
  <c r="CJ314" i="14"/>
  <c r="CJ315" i="14"/>
  <c r="CJ316" i="14"/>
  <c r="CJ321" i="14"/>
  <c r="CJ322" i="14"/>
  <c r="CJ323" i="14"/>
  <c r="CJ207" i="14"/>
  <c r="CJ349" i="14"/>
  <c r="CJ353" i="14"/>
  <c r="CJ362" i="14"/>
  <c r="CJ366" i="14"/>
  <c r="CJ370" i="14"/>
  <c r="CJ375" i="14"/>
  <c r="CJ325" i="14"/>
  <c r="CJ327" i="14"/>
  <c r="CJ329" i="14"/>
  <c r="CJ331" i="14"/>
  <c r="CJ333" i="14"/>
  <c r="CJ335" i="14"/>
  <c r="CJ340" i="14"/>
  <c r="CJ342" i="14"/>
  <c r="CJ344" i="14"/>
  <c r="CJ346" i="14"/>
  <c r="CJ348" i="14"/>
  <c r="CJ359" i="14"/>
  <c r="CJ363" i="14"/>
  <c r="CJ367" i="14"/>
  <c r="CJ371" i="14"/>
  <c r="CJ376" i="14"/>
  <c r="CJ378" i="14"/>
  <c r="CJ380" i="14"/>
  <c r="CJ382" i="14"/>
  <c r="CJ384" i="14"/>
  <c r="CJ278" i="14"/>
  <c r="CJ360" i="14"/>
  <c r="CJ364" i="14"/>
  <c r="CJ368" i="14"/>
  <c r="CJ373" i="14"/>
  <c r="CJ389" i="14"/>
  <c r="CJ390" i="14"/>
  <c r="CJ391" i="14"/>
  <c r="CJ392" i="14"/>
  <c r="CJ393" i="14"/>
  <c r="CJ394" i="14"/>
  <c r="CJ395" i="14"/>
  <c r="CJ396" i="14"/>
  <c r="CJ397" i="14"/>
  <c r="CJ398" i="14"/>
  <c r="CJ399" i="14"/>
  <c r="CJ400" i="14"/>
  <c r="CJ401" i="14"/>
  <c r="CJ402" i="14"/>
  <c r="CJ403" i="14"/>
  <c r="CJ404" i="14"/>
  <c r="CJ416" i="14"/>
  <c r="CJ417" i="14"/>
  <c r="CJ418" i="14"/>
  <c r="CJ419" i="14"/>
  <c r="CJ420" i="14"/>
  <c r="CJ361" i="14"/>
  <c r="CJ424" i="14"/>
  <c r="CJ425" i="14"/>
  <c r="CJ430" i="14"/>
  <c r="CJ431" i="14"/>
  <c r="CJ432" i="14"/>
  <c r="CJ433" i="14"/>
  <c r="CJ434" i="14"/>
  <c r="CJ435" i="14"/>
  <c r="CJ436" i="14"/>
  <c r="CJ437" i="14"/>
  <c r="CJ438" i="14"/>
  <c r="CJ439" i="14"/>
  <c r="CJ442" i="14"/>
  <c r="CJ446" i="14"/>
  <c r="CJ447" i="14"/>
  <c r="CJ448" i="14"/>
  <c r="CJ449" i="14"/>
  <c r="CJ450" i="14"/>
  <c r="CJ451" i="14"/>
  <c r="CJ452" i="14"/>
  <c r="CJ453" i="14"/>
  <c r="CJ457" i="14"/>
  <c r="CJ458" i="14"/>
  <c r="CJ459" i="14"/>
  <c r="CJ460" i="14"/>
  <c r="CJ461" i="14"/>
  <c r="CJ462" i="14"/>
  <c r="CJ463" i="14"/>
  <c r="CJ464" i="14"/>
  <c r="CJ465" i="14"/>
  <c r="CJ466" i="14"/>
  <c r="CJ472" i="14"/>
  <c r="CJ473" i="14"/>
  <c r="CJ474" i="14"/>
  <c r="CJ475" i="14"/>
  <c r="CJ476" i="14"/>
  <c r="CJ477" i="14"/>
  <c r="CJ478" i="14"/>
  <c r="CJ328" i="14"/>
  <c r="CJ332" i="14"/>
  <c r="CJ336" i="14"/>
  <c r="CJ343" i="14"/>
  <c r="CJ347" i="14"/>
  <c r="CJ351" i="14"/>
  <c r="CJ352" i="14"/>
  <c r="CJ369" i="14"/>
  <c r="CJ423" i="14"/>
  <c r="CJ377" i="14"/>
  <c r="CJ381" i="14"/>
  <c r="CJ385" i="14"/>
  <c r="CJ276" i="14"/>
  <c r="CJ326" i="14"/>
  <c r="CJ330" i="14"/>
  <c r="CJ334" i="14"/>
  <c r="CJ341" i="14"/>
  <c r="CJ345" i="14"/>
  <c r="CJ365" i="14"/>
  <c r="CJ379" i="14"/>
  <c r="CJ481" i="14"/>
  <c r="CJ421" i="14"/>
  <c r="CJ487" i="14"/>
  <c r="CJ479" i="14"/>
  <c r="CJ422" i="14"/>
  <c r="CJ482" i="14"/>
  <c r="CJ486" i="14"/>
  <c r="CJ374" i="14"/>
  <c r="CJ350" i="14"/>
  <c r="CJ383" i="14"/>
  <c r="CJ485" i="14"/>
  <c r="CJ489" i="14"/>
  <c r="CJ490" i="14"/>
  <c r="CJ491" i="14"/>
  <c r="CJ492" i="14"/>
  <c r="CJ493" i="14"/>
  <c r="CJ494" i="14"/>
  <c r="CJ495" i="14"/>
  <c r="CJ496" i="14"/>
  <c r="CJ497" i="14"/>
  <c r="CJ498" i="14"/>
  <c r="CJ499" i="14"/>
  <c r="CJ504" i="14"/>
  <c r="CJ505" i="14"/>
  <c r="CJ506" i="14"/>
  <c r="CJ507" i="14"/>
  <c r="CJ540" i="14"/>
  <c r="CJ541" i="14"/>
  <c r="CJ542" i="14"/>
  <c r="CJ545" i="14"/>
  <c r="CJ546" i="14"/>
  <c r="CJ547" i="14"/>
  <c r="CJ548" i="14"/>
  <c r="CJ549" i="14"/>
  <c r="CJ550" i="14"/>
  <c r="CJ551" i="14"/>
  <c r="CJ552" i="14"/>
  <c r="CJ553" i="14"/>
  <c r="CJ554" i="14"/>
  <c r="CJ555" i="14"/>
  <c r="CJ556" i="14"/>
  <c r="CJ557" i="14"/>
  <c r="CJ558" i="14"/>
  <c r="CJ559" i="14"/>
  <c r="CJ560" i="14"/>
  <c r="CJ566" i="14"/>
  <c r="CJ594" i="14"/>
  <c r="CJ595" i="14"/>
  <c r="CJ601" i="14"/>
  <c r="CJ602" i="14"/>
  <c r="CJ603" i="14"/>
  <c r="CJ604" i="14"/>
  <c r="CJ605" i="14"/>
  <c r="CJ606" i="14"/>
  <c r="CJ607" i="14"/>
  <c r="CJ608" i="14"/>
  <c r="CJ609" i="14"/>
  <c r="CJ610" i="14"/>
  <c r="CJ616" i="14"/>
  <c r="CJ617" i="14"/>
  <c r="CJ618" i="14"/>
  <c r="CJ619" i="14"/>
  <c r="CJ620" i="14"/>
  <c r="CJ480" i="14"/>
  <c r="CJ488" i="14"/>
  <c r="CR49" i="14"/>
  <c r="CR53" i="14"/>
  <c r="CR60" i="14"/>
  <c r="CR63" i="14"/>
  <c r="CR64" i="14"/>
  <c r="CR65" i="14"/>
  <c r="CR66" i="14"/>
  <c r="CR67" i="14"/>
  <c r="CR68" i="14"/>
  <c r="CR69" i="14"/>
  <c r="CR70" i="14"/>
  <c r="CR76" i="14"/>
  <c r="CR77" i="14"/>
  <c r="CR78" i="14"/>
  <c r="CR79" i="14"/>
  <c r="CR80" i="14"/>
  <c r="CR81" i="14"/>
  <c r="CR82" i="14"/>
  <c r="CR84" i="14"/>
  <c r="CR85" i="14"/>
  <c r="CR50" i="14"/>
  <c r="CR54" i="14"/>
  <c r="CR61" i="14"/>
  <c r="CR52" i="14"/>
  <c r="CR58" i="14"/>
  <c r="CR51" i="14"/>
  <c r="CR185" i="14"/>
  <c r="CR186" i="14"/>
  <c r="CR187" i="14"/>
  <c r="CR188" i="14"/>
  <c r="CR189" i="14"/>
  <c r="CR190" i="14"/>
  <c r="CR191" i="14"/>
  <c r="CR192" i="14"/>
  <c r="CR193" i="14"/>
  <c r="CR194" i="14"/>
  <c r="CR195" i="14"/>
  <c r="CR198" i="14"/>
  <c r="CR199" i="14"/>
  <c r="CR200" i="14"/>
  <c r="CR201" i="14"/>
  <c r="CR202" i="14"/>
  <c r="CR203" i="14"/>
  <c r="CR204" i="14"/>
  <c r="CR205" i="14"/>
  <c r="CR62" i="14"/>
  <c r="CR59" i="14"/>
  <c r="CR206" i="14"/>
  <c r="CR207" i="14"/>
  <c r="CR273" i="14"/>
  <c r="CR276" i="14"/>
  <c r="CR278" i="14"/>
  <c r="CR208" i="14"/>
  <c r="CR323" i="14"/>
  <c r="CR274" i="14"/>
  <c r="CR277" i="14"/>
  <c r="CR281" i="14"/>
  <c r="CR292" i="14"/>
  <c r="CR305" i="14"/>
  <c r="CR313" i="14"/>
  <c r="CR359" i="14"/>
  <c r="CR363" i="14"/>
  <c r="CR367" i="14"/>
  <c r="CR371" i="14"/>
  <c r="CR282" i="14"/>
  <c r="CR293" i="14"/>
  <c r="CR306" i="14"/>
  <c r="CR314" i="14"/>
  <c r="CR324" i="14"/>
  <c r="CR326" i="14"/>
  <c r="CR328" i="14"/>
  <c r="CR330" i="14"/>
  <c r="CR332" i="14"/>
  <c r="CR334" i="14"/>
  <c r="CR336" i="14"/>
  <c r="CR341" i="14"/>
  <c r="CR343" i="14"/>
  <c r="CR345" i="14"/>
  <c r="CR347" i="14"/>
  <c r="CR376" i="14"/>
  <c r="CR378" i="14"/>
  <c r="CR380" i="14"/>
  <c r="CR382" i="14"/>
  <c r="CR384" i="14"/>
  <c r="CR283" i="14"/>
  <c r="CR294" i="14"/>
  <c r="CR307" i="14"/>
  <c r="CR315" i="14"/>
  <c r="CR351" i="14"/>
  <c r="CR360" i="14"/>
  <c r="CR364" i="14"/>
  <c r="CR284" i="14"/>
  <c r="CR295" i="14"/>
  <c r="CR308" i="14"/>
  <c r="CR316" i="14"/>
  <c r="CR350" i="14"/>
  <c r="CR288" i="14"/>
  <c r="CR301" i="14"/>
  <c r="CR309" i="14"/>
  <c r="CR321" i="14"/>
  <c r="CR349" i="14"/>
  <c r="CR352" i="14"/>
  <c r="CR361" i="14"/>
  <c r="CR365" i="14"/>
  <c r="CR369" i="14"/>
  <c r="CR374" i="14"/>
  <c r="CR289" i="14"/>
  <c r="CR302" i="14"/>
  <c r="CR310" i="14"/>
  <c r="CR322" i="14"/>
  <c r="CR325" i="14"/>
  <c r="CR327" i="14"/>
  <c r="CR329" i="14"/>
  <c r="CR331" i="14"/>
  <c r="CR333" i="14"/>
  <c r="CR335" i="14"/>
  <c r="CR340" i="14"/>
  <c r="CR342" i="14"/>
  <c r="CR344" i="14"/>
  <c r="CR346" i="14"/>
  <c r="CR348" i="14"/>
  <c r="CR377" i="14"/>
  <c r="CR379" i="14"/>
  <c r="CR381" i="14"/>
  <c r="CR383" i="14"/>
  <c r="CR385" i="14"/>
  <c r="CR389" i="14"/>
  <c r="CR390" i="14"/>
  <c r="CR391" i="14"/>
  <c r="CR392" i="14"/>
  <c r="CR393" i="14"/>
  <c r="CR394" i="14"/>
  <c r="CR395" i="14"/>
  <c r="CR396" i="14"/>
  <c r="CR397" i="14"/>
  <c r="CR398" i="14"/>
  <c r="CR399" i="14"/>
  <c r="CR400" i="14"/>
  <c r="CR401" i="14"/>
  <c r="CR402" i="14"/>
  <c r="CR403" i="14"/>
  <c r="CR404" i="14"/>
  <c r="CR416" i="14"/>
  <c r="CR417" i="14"/>
  <c r="CR418" i="14"/>
  <c r="CR419" i="14"/>
  <c r="CR420" i="14"/>
  <c r="CR303" i="14"/>
  <c r="CR312" i="14"/>
  <c r="CR353" i="14"/>
  <c r="CR375" i="14"/>
  <c r="CR423" i="14"/>
  <c r="CR424" i="14"/>
  <c r="CR425" i="14"/>
  <c r="CR430" i="14"/>
  <c r="CR431" i="14"/>
  <c r="CR432" i="14"/>
  <c r="CR433" i="14"/>
  <c r="CR434" i="14"/>
  <c r="CR435" i="14"/>
  <c r="CR436" i="14"/>
  <c r="CR437" i="14"/>
  <c r="CR438" i="14"/>
  <c r="CR439" i="14"/>
  <c r="CR442" i="14"/>
  <c r="CR446" i="14"/>
  <c r="CR447" i="14"/>
  <c r="CR448" i="14"/>
  <c r="CR449" i="14"/>
  <c r="CR450" i="14"/>
  <c r="CR451" i="14"/>
  <c r="CR452" i="14"/>
  <c r="CR453" i="14"/>
  <c r="CR457" i="14"/>
  <c r="CR458" i="14"/>
  <c r="CR459" i="14"/>
  <c r="CR460" i="14"/>
  <c r="CR461" i="14"/>
  <c r="CR462" i="14"/>
  <c r="CR463" i="14"/>
  <c r="CR464" i="14"/>
  <c r="CR465" i="14"/>
  <c r="CR466" i="14"/>
  <c r="CR472" i="14"/>
  <c r="CR473" i="14"/>
  <c r="CR474" i="14"/>
  <c r="CR475" i="14"/>
  <c r="CR476" i="14"/>
  <c r="CR477" i="14"/>
  <c r="CR478" i="14"/>
  <c r="CR280" i="14"/>
  <c r="CR311" i="14"/>
  <c r="CR368" i="14"/>
  <c r="CR421" i="14"/>
  <c r="CR279" i="14"/>
  <c r="CR291" i="14"/>
  <c r="CR370" i="14"/>
  <c r="CR290" i="14"/>
  <c r="CR304" i="14"/>
  <c r="CR362" i="14"/>
  <c r="CR479" i="14"/>
  <c r="CR487" i="14"/>
  <c r="CR482" i="14"/>
  <c r="CR486" i="14"/>
  <c r="CR480" i="14"/>
  <c r="CR422" i="14"/>
  <c r="CR485" i="14"/>
  <c r="CR481" i="14"/>
  <c r="CR488" i="14"/>
  <c r="CR489" i="14"/>
  <c r="CR490" i="14"/>
  <c r="CR491" i="14"/>
  <c r="CR492" i="14"/>
  <c r="CR493" i="14"/>
  <c r="CR494" i="14"/>
  <c r="CR495" i="14"/>
  <c r="CR496" i="14"/>
  <c r="CR497" i="14"/>
  <c r="CR498" i="14"/>
  <c r="CR499" i="14"/>
  <c r="CR504" i="14"/>
  <c r="CR505" i="14"/>
  <c r="CR506" i="14"/>
  <c r="CR507" i="14"/>
  <c r="CR366" i="14"/>
  <c r="CR373" i="14"/>
  <c r="CR540" i="14"/>
  <c r="CR541" i="14"/>
  <c r="CR542" i="14"/>
  <c r="CR545" i="14"/>
  <c r="CR546" i="14"/>
  <c r="CR547" i="14"/>
  <c r="CR548" i="14"/>
  <c r="CR549" i="14"/>
  <c r="CR550" i="14"/>
  <c r="CR551" i="14"/>
  <c r="CR552" i="14"/>
  <c r="CR553" i="14"/>
  <c r="CR554" i="14"/>
  <c r="CR555" i="14"/>
  <c r="CR556" i="14"/>
  <c r="CR557" i="14"/>
  <c r="CR558" i="14"/>
  <c r="CR559" i="14"/>
  <c r="CR560" i="14"/>
  <c r="CR566" i="14"/>
  <c r="CR594" i="14"/>
  <c r="CR595" i="14"/>
  <c r="CR601" i="14"/>
  <c r="CR602" i="14"/>
  <c r="CR603" i="14"/>
  <c r="CR604" i="14"/>
  <c r="CR605" i="14"/>
  <c r="CR606" i="14"/>
  <c r="CR607" i="14"/>
  <c r="CR608" i="14"/>
  <c r="CR609" i="14"/>
  <c r="CR610" i="14"/>
  <c r="CR616" i="14"/>
  <c r="CR617" i="14"/>
  <c r="CR618" i="14"/>
  <c r="CR619" i="14"/>
  <c r="CR620" i="14"/>
  <c r="BU25" i="14"/>
  <c r="BU26" i="14"/>
  <c r="BU27" i="14"/>
  <c r="BU28" i="14"/>
  <c r="BU29" i="14"/>
  <c r="BU30" i="14"/>
  <c r="BU32" i="14"/>
  <c r="BU33" i="14"/>
  <c r="BU34" i="14"/>
  <c r="BU35" i="14"/>
  <c r="BU36" i="14"/>
  <c r="BU37" i="14"/>
  <c r="BU38" i="14"/>
  <c r="BU39" i="14"/>
  <c r="BU42" i="14"/>
  <c r="BU43" i="14"/>
  <c r="BU44" i="14"/>
  <c r="BU45" i="14"/>
  <c r="BU46" i="14"/>
  <c r="BU47" i="14"/>
  <c r="BU48" i="14"/>
  <c r="BU86" i="14"/>
  <c r="BU87" i="14"/>
  <c r="BU88" i="14"/>
  <c r="BU89" i="14"/>
  <c r="BU90" i="14"/>
  <c r="BU91" i="14"/>
  <c r="BU92" i="14"/>
  <c r="BU93" i="14"/>
  <c r="BU94" i="14"/>
  <c r="BU98" i="14"/>
  <c r="BU101" i="14"/>
  <c r="BU102" i="14"/>
  <c r="BU103" i="14"/>
  <c r="BU104" i="14"/>
  <c r="BU131" i="14"/>
  <c r="BU106" i="14"/>
  <c r="BU108" i="14"/>
  <c r="BU111" i="14"/>
  <c r="BU113" i="14"/>
  <c r="BU115" i="14"/>
  <c r="BU117" i="14"/>
  <c r="BU119" i="14"/>
  <c r="BU121" i="14"/>
  <c r="BU123" i="14"/>
  <c r="BU127" i="14"/>
  <c r="BU129" i="14"/>
  <c r="BU132" i="14"/>
  <c r="BU133" i="14"/>
  <c r="BU134" i="14"/>
  <c r="BU137" i="14"/>
  <c r="BU138" i="14"/>
  <c r="BU141" i="14"/>
  <c r="BU145" i="14"/>
  <c r="BU146" i="14"/>
  <c r="BU147" i="14"/>
  <c r="BU148" i="14"/>
  <c r="BU149" i="14"/>
  <c r="BU150" i="14"/>
  <c r="BU151" i="14"/>
  <c r="BU152" i="14"/>
  <c r="BU153" i="14"/>
  <c r="BU154" i="14"/>
  <c r="BU155" i="14"/>
  <c r="BU156" i="14"/>
  <c r="BU157" i="14"/>
  <c r="BU163" i="14"/>
  <c r="BU164" i="14"/>
  <c r="BU165" i="14"/>
  <c r="BU166" i="14"/>
  <c r="BU167" i="14"/>
  <c r="BU168" i="14"/>
  <c r="BU169" i="14"/>
  <c r="BU170" i="14"/>
  <c r="BU171" i="14"/>
  <c r="BU172" i="14"/>
  <c r="BU173" i="14"/>
  <c r="BU174" i="14"/>
  <c r="BU135" i="14"/>
  <c r="BU105" i="14"/>
  <c r="BU114" i="14"/>
  <c r="BU122" i="14"/>
  <c r="BU180" i="14"/>
  <c r="BU184" i="14"/>
  <c r="BU112" i="14"/>
  <c r="BU120" i="14"/>
  <c r="BU181" i="14"/>
  <c r="BU110" i="14"/>
  <c r="BU118" i="14"/>
  <c r="BU128" i="14"/>
  <c r="BU130" i="14"/>
  <c r="BU182" i="14"/>
  <c r="BU209" i="14"/>
  <c r="BU215" i="14"/>
  <c r="BU219" i="14"/>
  <c r="BU223" i="14"/>
  <c r="BU227" i="14"/>
  <c r="BU234" i="14"/>
  <c r="BU242" i="14"/>
  <c r="BU243" i="14"/>
  <c r="BU244" i="14"/>
  <c r="BU248" i="14"/>
  <c r="BU249" i="14"/>
  <c r="BU107" i="14"/>
  <c r="BU124" i="14"/>
  <c r="BU183" i="14"/>
  <c r="BU214" i="14"/>
  <c r="BU218" i="14"/>
  <c r="BU222" i="14"/>
  <c r="BU226" i="14"/>
  <c r="BU240" i="14"/>
  <c r="BU136" i="14"/>
  <c r="BU235" i="14"/>
  <c r="BU211" i="14"/>
  <c r="BU224" i="14"/>
  <c r="BU250" i="14"/>
  <c r="BU254" i="14"/>
  <c r="BU258" i="14"/>
  <c r="BU217" i="14"/>
  <c r="BU228" i="14"/>
  <c r="BU236" i="14"/>
  <c r="BU239" i="14"/>
  <c r="BU221" i="14"/>
  <c r="BU238" i="14"/>
  <c r="BU251" i="14"/>
  <c r="BU255" i="14"/>
  <c r="BU259" i="14"/>
  <c r="BU268" i="14"/>
  <c r="BU272" i="14"/>
  <c r="BU225" i="14"/>
  <c r="BU241" i="14"/>
  <c r="BU116" i="14"/>
  <c r="BU252" i="14"/>
  <c r="BU256" i="14"/>
  <c r="BU265" i="14"/>
  <c r="BU269" i="14"/>
  <c r="BU210" i="14"/>
  <c r="BU216" i="14"/>
  <c r="BU266" i="14"/>
  <c r="BU271" i="14"/>
  <c r="BU237" i="14"/>
  <c r="BU253" i="14"/>
  <c r="BU267" i="14"/>
  <c r="BU257" i="14"/>
  <c r="BU270" i="14"/>
  <c r="BU220" i="14"/>
  <c r="BU514" i="14"/>
  <c r="BU525" i="14"/>
  <c r="BU515" i="14"/>
  <c r="BU508" i="14"/>
  <c r="BU516" i="14"/>
  <c r="BU522" i="14"/>
  <c r="BU524" i="14"/>
  <c r="BU531" i="14"/>
  <c r="BU509" i="14"/>
  <c r="BU519" i="14"/>
  <c r="BU536" i="14"/>
  <c r="BU537" i="14"/>
  <c r="BU538" i="14"/>
  <c r="BU539" i="14"/>
  <c r="BU567" i="14"/>
  <c r="BU568" i="14"/>
  <c r="BU569" i="14"/>
  <c r="BU570" i="14"/>
  <c r="BU571" i="14"/>
  <c r="BU572" i="14"/>
  <c r="BU575" i="14"/>
  <c r="BU576" i="14"/>
  <c r="BU577" i="14"/>
  <c r="BU578" i="14"/>
  <c r="BU579" i="14"/>
  <c r="BU580" i="14"/>
  <c r="BU581" i="14"/>
  <c r="BU586" i="14"/>
  <c r="BU588" i="14"/>
  <c r="BU589" i="14"/>
  <c r="BU590" i="14"/>
  <c r="BU591" i="14"/>
  <c r="BU592" i="14"/>
  <c r="BU593" i="14"/>
  <c r="BU621" i="14"/>
  <c r="BU622" i="14"/>
  <c r="BU623" i="14"/>
  <c r="BU624" i="14"/>
  <c r="BU625" i="14"/>
  <c r="BU629" i="14"/>
  <c r="BU630" i="14"/>
  <c r="BU631" i="14"/>
  <c r="BU632" i="14"/>
  <c r="BU633" i="14"/>
  <c r="BU634" i="14"/>
  <c r="BU635" i="14"/>
  <c r="BU636" i="14"/>
  <c r="BU637" i="14"/>
  <c r="BU638" i="14"/>
  <c r="BU639" i="14"/>
  <c r="BU640" i="14"/>
  <c r="BU641" i="14"/>
  <c r="BU642" i="14"/>
  <c r="BU643" i="14"/>
  <c r="BU649" i="14"/>
  <c r="BU650" i="14"/>
  <c r="BU651" i="14"/>
  <c r="BU652" i="14"/>
  <c r="BU653" i="14"/>
  <c r="BU654" i="14"/>
  <c r="BU655" i="14"/>
  <c r="BU656" i="14"/>
  <c r="BU657" i="14"/>
  <c r="BU3" i="14"/>
  <c r="BU4" i="14"/>
  <c r="BU5" i="14"/>
  <c r="BU6" i="14"/>
  <c r="BU7" i="14"/>
  <c r="BU8" i="14"/>
  <c r="BU9" i="14"/>
  <c r="BU10" i="14"/>
  <c r="BU11" i="14"/>
  <c r="BU12" i="14"/>
  <c r="BU13" i="14"/>
  <c r="BU14" i="14"/>
  <c r="BU15" i="14"/>
  <c r="BU16" i="14"/>
  <c r="BU17" i="14"/>
  <c r="BU510" i="14"/>
  <c r="BU520" i="14"/>
  <c r="BU527" i="14"/>
  <c r="BU528" i="14"/>
  <c r="BU529" i="14"/>
  <c r="BU533" i="14"/>
  <c r="BU511" i="14"/>
  <c r="BU523" i="14"/>
  <c r="BU512" i="14"/>
  <c r="BU526" i="14"/>
  <c r="BU530" i="14"/>
  <c r="BU521" i="14"/>
  <c r="BU513" i="14"/>
  <c r="BU532" i="14"/>
  <c r="CC49" i="14"/>
  <c r="CC50" i="14"/>
  <c r="CC51" i="14"/>
  <c r="CC52" i="14"/>
  <c r="CC53" i="14"/>
  <c r="CC54" i="14"/>
  <c r="CC58" i="14"/>
  <c r="CC59" i="14"/>
  <c r="CC60" i="14"/>
  <c r="CC61" i="14"/>
  <c r="CC62" i="14"/>
  <c r="CC64" i="14"/>
  <c r="CC65" i="14"/>
  <c r="CC66" i="14"/>
  <c r="CC67" i="14"/>
  <c r="CC68" i="14"/>
  <c r="CC69" i="14"/>
  <c r="CC70" i="14"/>
  <c r="CC76" i="14"/>
  <c r="CC77" i="14"/>
  <c r="CC78" i="14"/>
  <c r="CC79" i="14"/>
  <c r="CC80" i="14"/>
  <c r="CC81" i="14"/>
  <c r="CC82" i="14"/>
  <c r="CC84" i="14"/>
  <c r="CC85" i="14"/>
  <c r="CC63" i="14"/>
  <c r="CC190" i="14"/>
  <c r="CC203" i="14"/>
  <c r="CC189" i="14"/>
  <c r="CC200" i="14"/>
  <c r="CC188" i="14"/>
  <c r="CC205" i="14"/>
  <c r="CC186" i="14"/>
  <c r="CC194" i="14"/>
  <c r="CC198" i="14"/>
  <c r="CC208" i="14"/>
  <c r="CC192" i="14"/>
  <c r="CC207" i="14"/>
  <c r="CC187" i="14"/>
  <c r="CC193" i="14"/>
  <c r="CC204" i="14"/>
  <c r="CC199" i="14"/>
  <c r="CC280" i="14"/>
  <c r="CC281" i="14"/>
  <c r="CC282" i="14"/>
  <c r="CC283" i="14"/>
  <c r="CC284" i="14"/>
  <c r="CC288" i="14"/>
  <c r="CC289" i="14"/>
  <c r="CC290" i="14"/>
  <c r="CC291" i="14"/>
  <c r="CC292" i="14"/>
  <c r="CC293" i="14"/>
  <c r="CC294" i="14"/>
  <c r="CC295" i="14"/>
  <c r="CC301" i="14"/>
  <c r="CC302" i="14"/>
  <c r="CC303" i="14"/>
  <c r="CC304" i="14"/>
  <c r="CC305" i="14"/>
  <c r="CC306" i="14"/>
  <c r="CC307" i="14"/>
  <c r="CC308" i="14"/>
  <c r="CC309" i="14"/>
  <c r="CC310" i="14"/>
  <c r="CC311" i="14"/>
  <c r="CC312" i="14"/>
  <c r="CC313" i="14"/>
  <c r="CC314" i="14"/>
  <c r="CC315" i="14"/>
  <c r="CC316" i="14"/>
  <c r="CC321" i="14"/>
  <c r="CC322" i="14"/>
  <c r="CC323" i="14"/>
  <c r="CC324" i="14"/>
  <c r="CC191" i="14"/>
  <c r="CC274" i="14"/>
  <c r="CC277" i="14"/>
  <c r="CC279" i="14"/>
  <c r="CC195" i="14"/>
  <c r="CC206" i="14"/>
  <c r="CC185" i="14"/>
  <c r="CC201" i="14"/>
  <c r="CC276" i="14"/>
  <c r="CC278" i="14"/>
  <c r="CC325" i="14"/>
  <c r="CC327" i="14"/>
  <c r="CC329" i="14"/>
  <c r="CC331" i="14"/>
  <c r="CC333" i="14"/>
  <c r="CC335" i="14"/>
  <c r="CC340" i="14"/>
  <c r="CC342" i="14"/>
  <c r="CC344" i="14"/>
  <c r="CC346" i="14"/>
  <c r="CC348" i="14"/>
  <c r="CC202" i="14"/>
  <c r="CC360" i="14"/>
  <c r="CC364" i="14"/>
  <c r="CC368" i="14"/>
  <c r="CC373" i="14"/>
  <c r="CC273" i="14"/>
  <c r="CC351" i="14"/>
  <c r="CC352" i="14"/>
  <c r="CC361" i="14"/>
  <c r="CC365" i="14"/>
  <c r="CC369" i="14"/>
  <c r="CC374" i="14"/>
  <c r="CC326" i="14"/>
  <c r="CC328" i="14"/>
  <c r="CC330" i="14"/>
  <c r="CC332" i="14"/>
  <c r="CC334" i="14"/>
  <c r="CC336" i="14"/>
  <c r="CC341" i="14"/>
  <c r="CC343" i="14"/>
  <c r="CC345" i="14"/>
  <c r="CC347" i="14"/>
  <c r="CC350" i="14"/>
  <c r="CC349" i="14"/>
  <c r="CC353" i="14"/>
  <c r="CC362" i="14"/>
  <c r="CC366" i="14"/>
  <c r="CC370" i="14"/>
  <c r="CC375" i="14"/>
  <c r="CC391" i="14"/>
  <c r="CC399" i="14"/>
  <c r="CC418" i="14"/>
  <c r="CC377" i="14"/>
  <c r="CC381" i="14"/>
  <c r="CC385" i="14"/>
  <c r="CC394" i="14"/>
  <c r="CC402" i="14"/>
  <c r="CC371" i="14"/>
  <c r="CC378" i="14"/>
  <c r="CC382" i="14"/>
  <c r="CC389" i="14"/>
  <c r="CC397" i="14"/>
  <c r="CC416" i="14"/>
  <c r="CC421" i="14"/>
  <c r="CC422" i="14"/>
  <c r="CC424" i="14"/>
  <c r="CC425" i="14"/>
  <c r="CC430" i="14"/>
  <c r="CC431" i="14"/>
  <c r="CC432" i="14"/>
  <c r="CC433" i="14"/>
  <c r="CC434" i="14"/>
  <c r="CC435" i="14"/>
  <c r="CC436" i="14"/>
  <c r="CC437" i="14"/>
  <c r="CC438" i="14"/>
  <c r="CC439" i="14"/>
  <c r="CC442" i="14"/>
  <c r="CC446" i="14"/>
  <c r="CC447" i="14"/>
  <c r="CC448" i="14"/>
  <c r="CC449" i="14"/>
  <c r="CC450" i="14"/>
  <c r="CC451" i="14"/>
  <c r="CC452" i="14"/>
  <c r="CC453" i="14"/>
  <c r="CC457" i="14"/>
  <c r="CC458" i="14"/>
  <c r="CC459" i="14"/>
  <c r="CC460" i="14"/>
  <c r="CC461" i="14"/>
  <c r="CC462" i="14"/>
  <c r="CC463" i="14"/>
  <c r="CC464" i="14"/>
  <c r="CC465" i="14"/>
  <c r="CC466" i="14"/>
  <c r="CC472" i="14"/>
  <c r="CC473" i="14"/>
  <c r="CC474" i="14"/>
  <c r="CC475" i="14"/>
  <c r="CC476" i="14"/>
  <c r="CC477" i="14"/>
  <c r="CC478" i="14"/>
  <c r="CC479" i="14"/>
  <c r="CC480" i="14"/>
  <c r="CC481" i="14"/>
  <c r="CC482" i="14"/>
  <c r="CC485" i="14"/>
  <c r="CC486" i="14"/>
  <c r="CC487" i="14"/>
  <c r="CC488" i="14"/>
  <c r="CC392" i="14"/>
  <c r="CC400" i="14"/>
  <c r="CC419" i="14"/>
  <c r="CC395" i="14"/>
  <c r="CC403" i="14"/>
  <c r="CC380" i="14"/>
  <c r="CC384" i="14"/>
  <c r="CC393" i="14"/>
  <c r="CC359" i="14"/>
  <c r="CC376" i="14"/>
  <c r="CC423" i="14"/>
  <c r="CC398" i="14"/>
  <c r="CC404" i="14"/>
  <c r="CC420" i="14"/>
  <c r="CC367" i="14"/>
  <c r="CC390" i="14"/>
  <c r="CC363" i="14"/>
  <c r="CC383" i="14"/>
  <c r="CC401" i="14"/>
  <c r="CC417" i="14"/>
  <c r="CC493" i="14"/>
  <c r="CC505" i="14"/>
  <c r="CC494" i="14"/>
  <c r="CC506" i="14"/>
  <c r="CC379" i="14"/>
  <c r="CC495" i="14"/>
  <c r="CC507" i="14"/>
  <c r="CC496" i="14"/>
  <c r="CC540" i="14"/>
  <c r="CC541" i="14"/>
  <c r="CC542" i="14"/>
  <c r="CC545" i="14"/>
  <c r="CC546" i="14"/>
  <c r="CC547" i="14"/>
  <c r="CC548" i="14"/>
  <c r="CC549" i="14"/>
  <c r="CC550" i="14"/>
  <c r="CC551" i="14"/>
  <c r="CC552" i="14"/>
  <c r="CC553" i="14"/>
  <c r="CC554" i="14"/>
  <c r="CC555" i="14"/>
  <c r="CC556" i="14"/>
  <c r="CC557" i="14"/>
  <c r="CC558" i="14"/>
  <c r="CC559" i="14"/>
  <c r="CC560" i="14"/>
  <c r="CC566" i="14"/>
  <c r="CC594" i="14"/>
  <c r="CC595" i="14"/>
  <c r="CC601" i="14"/>
  <c r="CC602" i="14"/>
  <c r="CC603" i="14"/>
  <c r="CC604" i="14"/>
  <c r="CC605" i="14"/>
  <c r="CC606" i="14"/>
  <c r="CC607" i="14"/>
  <c r="CC608" i="14"/>
  <c r="CC609" i="14"/>
  <c r="CC610" i="14"/>
  <c r="CC616" i="14"/>
  <c r="CC617" i="14"/>
  <c r="CC618" i="14"/>
  <c r="CC619" i="14"/>
  <c r="CC620" i="14"/>
  <c r="CC489" i="14"/>
  <c r="CC497" i="14"/>
  <c r="CC396" i="14"/>
  <c r="CC490" i="14"/>
  <c r="CC498" i="14"/>
  <c r="CC491" i="14"/>
  <c r="CC499" i="14"/>
  <c r="CC504" i="14"/>
  <c r="CC492" i="14"/>
  <c r="CK49" i="14"/>
  <c r="CK50" i="14"/>
  <c r="CK51" i="14"/>
  <c r="CK52" i="14"/>
  <c r="CK53" i="14"/>
  <c r="CK54" i="14"/>
  <c r="CK58" i="14"/>
  <c r="CK59" i="14"/>
  <c r="CK60" i="14"/>
  <c r="CK61" i="14"/>
  <c r="CK62" i="14"/>
  <c r="CK64" i="14"/>
  <c r="CK65" i="14"/>
  <c r="CK66" i="14"/>
  <c r="CK67" i="14"/>
  <c r="CK68" i="14"/>
  <c r="CK69" i="14"/>
  <c r="CK70" i="14"/>
  <c r="CK76" i="14"/>
  <c r="CK77" i="14"/>
  <c r="CK78" i="14"/>
  <c r="CK79" i="14"/>
  <c r="CK80" i="14"/>
  <c r="CK81" i="14"/>
  <c r="CK82" i="14"/>
  <c r="CK84" i="14"/>
  <c r="CK85" i="14"/>
  <c r="CK63" i="14"/>
  <c r="CK187" i="14"/>
  <c r="CK195" i="14"/>
  <c r="CK200" i="14"/>
  <c r="CK186" i="14"/>
  <c r="CK194" i="14"/>
  <c r="CK198" i="14"/>
  <c r="CK205" i="14"/>
  <c r="CK185" i="14"/>
  <c r="CK193" i="14"/>
  <c r="CK202" i="14"/>
  <c r="CK191" i="14"/>
  <c r="CK204" i="14"/>
  <c r="CK206" i="14"/>
  <c r="CK192" i="14"/>
  <c r="CK203" i="14"/>
  <c r="CK201" i="14"/>
  <c r="CK207" i="14"/>
  <c r="CK280" i="14"/>
  <c r="CK281" i="14"/>
  <c r="CK282" i="14"/>
  <c r="CK283" i="14"/>
  <c r="CK284" i="14"/>
  <c r="CK288" i="14"/>
  <c r="CK289" i="14"/>
  <c r="CK290" i="14"/>
  <c r="CK291" i="14"/>
  <c r="CK292" i="14"/>
  <c r="CK293" i="14"/>
  <c r="CK294" i="14"/>
  <c r="CK295" i="14"/>
  <c r="CK301" i="14"/>
  <c r="CK302" i="14"/>
  <c r="CK303" i="14"/>
  <c r="CK304" i="14"/>
  <c r="CK305" i="14"/>
  <c r="CK306" i="14"/>
  <c r="CK307" i="14"/>
  <c r="CK308" i="14"/>
  <c r="CK309" i="14"/>
  <c r="CK310" i="14"/>
  <c r="CK311" i="14"/>
  <c r="CK312" i="14"/>
  <c r="CK313" i="14"/>
  <c r="CK314" i="14"/>
  <c r="CK315" i="14"/>
  <c r="CK316" i="14"/>
  <c r="CK321" i="14"/>
  <c r="CK322" i="14"/>
  <c r="CK323" i="14"/>
  <c r="CK324" i="14"/>
  <c r="CK208" i="14"/>
  <c r="CK274" i="14"/>
  <c r="CK277" i="14"/>
  <c r="CK279" i="14"/>
  <c r="CK190" i="14"/>
  <c r="CK199" i="14"/>
  <c r="CK189" i="14"/>
  <c r="CK273" i="14"/>
  <c r="CK188" i="14"/>
  <c r="CK276" i="14"/>
  <c r="CK350" i="14"/>
  <c r="CK352" i="14"/>
  <c r="CK361" i="14"/>
  <c r="CK365" i="14"/>
  <c r="CK369" i="14"/>
  <c r="CK374" i="14"/>
  <c r="CK377" i="14"/>
  <c r="CK379" i="14"/>
  <c r="CK381" i="14"/>
  <c r="CK383" i="14"/>
  <c r="CK385" i="14"/>
  <c r="CK349" i="14"/>
  <c r="CK353" i="14"/>
  <c r="CK362" i="14"/>
  <c r="CK325" i="14"/>
  <c r="CK327" i="14"/>
  <c r="CK329" i="14"/>
  <c r="CK331" i="14"/>
  <c r="CK333" i="14"/>
  <c r="CK335" i="14"/>
  <c r="CK340" i="14"/>
  <c r="CK342" i="14"/>
  <c r="CK344" i="14"/>
  <c r="CK346" i="14"/>
  <c r="CK348" i="14"/>
  <c r="CK359" i="14"/>
  <c r="CK363" i="14"/>
  <c r="CK367" i="14"/>
  <c r="CK371" i="14"/>
  <c r="CK376" i="14"/>
  <c r="CK378" i="14"/>
  <c r="CK380" i="14"/>
  <c r="CK382" i="14"/>
  <c r="CK384" i="14"/>
  <c r="CK360" i="14"/>
  <c r="CK368" i="14"/>
  <c r="CK375" i="14"/>
  <c r="CK390" i="14"/>
  <c r="CK398" i="14"/>
  <c r="CK417" i="14"/>
  <c r="CK422" i="14"/>
  <c r="CK393" i="14"/>
  <c r="CK401" i="14"/>
  <c r="CK420" i="14"/>
  <c r="CK396" i="14"/>
  <c r="CK404" i="14"/>
  <c r="CK424" i="14"/>
  <c r="CK425" i="14"/>
  <c r="CK430" i="14"/>
  <c r="CK431" i="14"/>
  <c r="CK432" i="14"/>
  <c r="CK433" i="14"/>
  <c r="CK434" i="14"/>
  <c r="CK435" i="14"/>
  <c r="CK436" i="14"/>
  <c r="CK437" i="14"/>
  <c r="CK438" i="14"/>
  <c r="CK439" i="14"/>
  <c r="CK442" i="14"/>
  <c r="CK446" i="14"/>
  <c r="CK447" i="14"/>
  <c r="CK448" i="14"/>
  <c r="CK449" i="14"/>
  <c r="CK450" i="14"/>
  <c r="CK451" i="14"/>
  <c r="CK452" i="14"/>
  <c r="CK453" i="14"/>
  <c r="CK457" i="14"/>
  <c r="CK458" i="14"/>
  <c r="CK459" i="14"/>
  <c r="CK460" i="14"/>
  <c r="CK461" i="14"/>
  <c r="CK462" i="14"/>
  <c r="CK463" i="14"/>
  <c r="CK464" i="14"/>
  <c r="CK465" i="14"/>
  <c r="CK466" i="14"/>
  <c r="CK472" i="14"/>
  <c r="CK473" i="14"/>
  <c r="CK474" i="14"/>
  <c r="CK475" i="14"/>
  <c r="CK476" i="14"/>
  <c r="CK477" i="14"/>
  <c r="CK478" i="14"/>
  <c r="CK479" i="14"/>
  <c r="CK480" i="14"/>
  <c r="CK481" i="14"/>
  <c r="CK482" i="14"/>
  <c r="CK485" i="14"/>
  <c r="CK486" i="14"/>
  <c r="CK487" i="14"/>
  <c r="CK488" i="14"/>
  <c r="CK328" i="14"/>
  <c r="CK332" i="14"/>
  <c r="CK336" i="14"/>
  <c r="CK343" i="14"/>
  <c r="CK347" i="14"/>
  <c r="CK351" i="14"/>
  <c r="CK370" i="14"/>
  <c r="CK391" i="14"/>
  <c r="CK399" i="14"/>
  <c r="CK418" i="14"/>
  <c r="CK423" i="14"/>
  <c r="CK394" i="14"/>
  <c r="CK402" i="14"/>
  <c r="CK364" i="14"/>
  <c r="CK366" i="14"/>
  <c r="CK392" i="14"/>
  <c r="CK330" i="14"/>
  <c r="CK395" i="14"/>
  <c r="CK421" i="14"/>
  <c r="CK278" i="14"/>
  <c r="CK334" i="14"/>
  <c r="CK397" i="14"/>
  <c r="CK403" i="14"/>
  <c r="CK419" i="14"/>
  <c r="CK341" i="14"/>
  <c r="CK373" i="14"/>
  <c r="CK389" i="14"/>
  <c r="CK491" i="14"/>
  <c r="CK499" i="14"/>
  <c r="CK492" i="14"/>
  <c r="CK504" i="14"/>
  <c r="CK493" i="14"/>
  <c r="CK505" i="14"/>
  <c r="CK494" i="14"/>
  <c r="CK506" i="14"/>
  <c r="CK540" i="14"/>
  <c r="CK541" i="14"/>
  <c r="CK542" i="14"/>
  <c r="CK545" i="14"/>
  <c r="CK546" i="14"/>
  <c r="CK547" i="14"/>
  <c r="CK548" i="14"/>
  <c r="CK549" i="14"/>
  <c r="CK550" i="14"/>
  <c r="CK551" i="14"/>
  <c r="CK552" i="14"/>
  <c r="CK553" i="14"/>
  <c r="CK554" i="14"/>
  <c r="CK555" i="14"/>
  <c r="CK556" i="14"/>
  <c r="CK557" i="14"/>
  <c r="CK558" i="14"/>
  <c r="CK559" i="14"/>
  <c r="CK560" i="14"/>
  <c r="CK566" i="14"/>
  <c r="CK594" i="14"/>
  <c r="CK595" i="14"/>
  <c r="CK601" i="14"/>
  <c r="CK602" i="14"/>
  <c r="CK603" i="14"/>
  <c r="CK604" i="14"/>
  <c r="CK605" i="14"/>
  <c r="CK606" i="14"/>
  <c r="CK607" i="14"/>
  <c r="CK608" i="14"/>
  <c r="CK609" i="14"/>
  <c r="CK610" i="14"/>
  <c r="CK616" i="14"/>
  <c r="CK617" i="14"/>
  <c r="CK618" i="14"/>
  <c r="CK619" i="14"/>
  <c r="CK620" i="14"/>
  <c r="CK416" i="14"/>
  <c r="CK495" i="14"/>
  <c r="CK507" i="14"/>
  <c r="CK326" i="14"/>
  <c r="CK496" i="14"/>
  <c r="CK345" i="14"/>
  <c r="CK400" i="14"/>
  <c r="CK489" i="14"/>
  <c r="CK497" i="14"/>
  <c r="CK490" i="14"/>
  <c r="CK498" i="14"/>
  <c r="BV25" i="14"/>
  <c r="BV26" i="14"/>
  <c r="BV27" i="14"/>
  <c r="BV28" i="14"/>
  <c r="BV29" i="14"/>
  <c r="BV30" i="14"/>
  <c r="BV32" i="14"/>
  <c r="BV33" i="14"/>
  <c r="BV34" i="14"/>
  <c r="BV35" i="14"/>
  <c r="BV36" i="14"/>
  <c r="BV37" i="14"/>
  <c r="BV38" i="14"/>
  <c r="BV39" i="14"/>
  <c r="BV42" i="14"/>
  <c r="BV43" i="14"/>
  <c r="BV44" i="14"/>
  <c r="BV45" i="14"/>
  <c r="BV46" i="14"/>
  <c r="BV47" i="14"/>
  <c r="BV48" i="14"/>
  <c r="BV86" i="14"/>
  <c r="BV87" i="14"/>
  <c r="BV88" i="14"/>
  <c r="BV89" i="14"/>
  <c r="BV91" i="14"/>
  <c r="BV94" i="14"/>
  <c r="BV98" i="14"/>
  <c r="BV101" i="14"/>
  <c r="BV102" i="14"/>
  <c r="BV103" i="14"/>
  <c r="BV104" i="14"/>
  <c r="BV130" i="14"/>
  <c r="BV92" i="14"/>
  <c r="BV131" i="14"/>
  <c r="BV90" i="14"/>
  <c r="BV93" i="14"/>
  <c r="BV106" i="14"/>
  <c r="BV108" i="14"/>
  <c r="BV111" i="14"/>
  <c r="BV113" i="14"/>
  <c r="BV115" i="14"/>
  <c r="BV117" i="14"/>
  <c r="BV119" i="14"/>
  <c r="BV121" i="14"/>
  <c r="BV123" i="14"/>
  <c r="BV127" i="14"/>
  <c r="BV129" i="14"/>
  <c r="BV132" i="14"/>
  <c r="BV133" i="14"/>
  <c r="BV134" i="14"/>
  <c r="BV137" i="14"/>
  <c r="BV138" i="14"/>
  <c r="BV141" i="14"/>
  <c r="BV145" i="14"/>
  <c r="BV146" i="14"/>
  <c r="BV147" i="14"/>
  <c r="BV148" i="14"/>
  <c r="BV149" i="14"/>
  <c r="BV152" i="14"/>
  <c r="BV165" i="14"/>
  <c r="BV173" i="14"/>
  <c r="BV105" i="14"/>
  <c r="BV114" i="14"/>
  <c r="BV122" i="14"/>
  <c r="BV151" i="14"/>
  <c r="BV164" i="14"/>
  <c r="BV172" i="14"/>
  <c r="BV180" i="14"/>
  <c r="BV184" i="14"/>
  <c r="BV150" i="14"/>
  <c r="BV163" i="14"/>
  <c r="BV171" i="14"/>
  <c r="BV135" i="14"/>
  <c r="BV156" i="14"/>
  <c r="BV169" i="14"/>
  <c r="BV154" i="14"/>
  <c r="BV239" i="14"/>
  <c r="BV112" i="14"/>
  <c r="BV155" i="14"/>
  <c r="BV237" i="14"/>
  <c r="BV107" i="14"/>
  <c r="BV118" i="14"/>
  <c r="BV124" i="14"/>
  <c r="BV166" i="14"/>
  <c r="BV170" i="14"/>
  <c r="BV181" i="14"/>
  <c r="BV183" i="14"/>
  <c r="BV214" i="14"/>
  <c r="BV218" i="14"/>
  <c r="BV222" i="14"/>
  <c r="BV226" i="14"/>
  <c r="BV240" i="14"/>
  <c r="BV136" i="14"/>
  <c r="BV167" i="14"/>
  <c r="BV153" i="14"/>
  <c r="BV220" i="14"/>
  <c r="BV234" i="14"/>
  <c r="BV248" i="14"/>
  <c r="BV110" i="14"/>
  <c r="BV174" i="14"/>
  <c r="BV211" i="14"/>
  <c r="BV224" i="14"/>
  <c r="BV244" i="14"/>
  <c r="BV250" i="14"/>
  <c r="BV254" i="14"/>
  <c r="BV258" i="14"/>
  <c r="BV267" i="14"/>
  <c r="BV271" i="14"/>
  <c r="BV128" i="14"/>
  <c r="BV157" i="14"/>
  <c r="BV217" i="14"/>
  <c r="BV228" i="14"/>
  <c r="BV236" i="14"/>
  <c r="BV243" i="14"/>
  <c r="BV209" i="14"/>
  <c r="BV221" i="14"/>
  <c r="BV238" i="14"/>
  <c r="BV242" i="14"/>
  <c r="BV251" i="14"/>
  <c r="BV255" i="14"/>
  <c r="BV259" i="14"/>
  <c r="BV268" i="14"/>
  <c r="BV272" i="14"/>
  <c r="BV168" i="14"/>
  <c r="BV215" i="14"/>
  <c r="BV225" i="14"/>
  <c r="BV235" i="14"/>
  <c r="BV241" i="14"/>
  <c r="BV116" i="14"/>
  <c r="BV219" i="14"/>
  <c r="BV252" i="14"/>
  <c r="BV256" i="14"/>
  <c r="BV265" i="14"/>
  <c r="BV269" i="14"/>
  <c r="BV249" i="14"/>
  <c r="BV270" i="14"/>
  <c r="BV216" i="14"/>
  <c r="BV227" i="14"/>
  <c r="BV257" i="14"/>
  <c r="BV210" i="14"/>
  <c r="BV253" i="14"/>
  <c r="BV120" i="14"/>
  <c r="BV223" i="14"/>
  <c r="BV266" i="14"/>
  <c r="BV182" i="14"/>
  <c r="BV508" i="14"/>
  <c r="BV509" i="14"/>
  <c r="BV510" i="14"/>
  <c r="BV511" i="14"/>
  <c r="BV512" i="14"/>
  <c r="BV513" i="14"/>
  <c r="BV514" i="14"/>
  <c r="BV515" i="14"/>
  <c r="BV516" i="14"/>
  <c r="BV519" i="14"/>
  <c r="BV520" i="14"/>
  <c r="BV521" i="14"/>
  <c r="BV522" i="14"/>
  <c r="BV523" i="14"/>
  <c r="BV524" i="14"/>
  <c r="BV525" i="14"/>
  <c r="BV526" i="14"/>
  <c r="BV527" i="14"/>
  <c r="BV528" i="14"/>
  <c r="BV529" i="14"/>
  <c r="BV532" i="14"/>
  <c r="BV531" i="14"/>
  <c r="BV3" i="14"/>
  <c r="BV4" i="14"/>
  <c r="BV7" i="14"/>
  <c r="BV536" i="14"/>
  <c r="BV537" i="14"/>
  <c r="BV538" i="14"/>
  <c r="BV539" i="14"/>
  <c r="BV567" i="14"/>
  <c r="BV568" i="14"/>
  <c r="BV569" i="14"/>
  <c r="BV570" i="14"/>
  <c r="BV571" i="14"/>
  <c r="BV572" i="14"/>
  <c r="BV575" i="14"/>
  <c r="BV576" i="14"/>
  <c r="BV577" i="14"/>
  <c r="BV578" i="14"/>
  <c r="BV579" i="14"/>
  <c r="BV580" i="14"/>
  <c r="BV581" i="14"/>
  <c r="BV586" i="14"/>
  <c r="BV588" i="14"/>
  <c r="BV589" i="14"/>
  <c r="BV590" i="14"/>
  <c r="BV591" i="14"/>
  <c r="BV592" i="14"/>
  <c r="BV593" i="14"/>
  <c r="BV621" i="14"/>
  <c r="BV622" i="14"/>
  <c r="BV623" i="14"/>
  <c r="BV624" i="14"/>
  <c r="BV625" i="14"/>
  <c r="BV629" i="14"/>
  <c r="BV630" i="14"/>
  <c r="BV631" i="14"/>
  <c r="BV632" i="14"/>
  <c r="BV633" i="14"/>
  <c r="BV634" i="14"/>
  <c r="BV635" i="14"/>
  <c r="BV636" i="14"/>
  <c r="BV637" i="14"/>
  <c r="BV638" i="14"/>
  <c r="BV639" i="14"/>
  <c r="BV640" i="14"/>
  <c r="BV641" i="14"/>
  <c r="BV642" i="14"/>
  <c r="BV643" i="14"/>
  <c r="BV649" i="14"/>
  <c r="BV650" i="14"/>
  <c r="BV651" i="14"/>
  <c r="BV652" i="14"/>
  <c r="BV653" i="14"/>
  <c r="BV654" i="14"/>
  <c r="BV655" i="14"/>
  <c r="BV656" i="14"/>
  <c r="BV657" i="14"/>
  <c r="BV5" i="14"/>
  <c r="BV6" i="14"/>
  <c r="BV533" i="14"/>
  <c r="BV13" i="14"/>
  <c r="BV530" i="14"/>
  <c r="BV10" i="14"/>
  <c r="BV15" i="14"/>
  <c r="BV17" i="14"/>
  <c r="BV8" i="14"/>
  <c r="BV12" i="14"/>
  <c r="BV9" i="14"/>
  <c r="BV14" i="14"/>
  <c r="BV16" i="14"/>
  <c r="BV11" i="14"/>
  <c r="CD49" i="14"/>
  <c r="CD50" i="14"/>
  <c r="CD51" i="14"/>
  <c r="CD52" i="14"/>
  <c r="CD53" i="14"/>
  <c r="CD54" i="14"/>
  <c r="CD58" i="14"/>
  <c r="CD59" i="14"/>
  <c r="CD60" i="14"/>
  <c r="CD61" i="14"/>
  <c r="CD62" i="14"/>
  <c r="CD64" i="14"/>
  <c r="CD65" i="14"/>
  <c r="CD66" i="14"/>
  <c r="CD67" i="14"/>
  <c r="CD68" i="14"/>
  <c r="CD69" i="14"/>
  <c r="CD70" i="14"/>
  <c r="CD76" i="14"/>
  <c r="CD77" i="14"/>
  <c r="CD78" i="14"/>
  <c r="CD79" i="14"/>
  <c r="CD80" i="14"/>
  <c r="CD81" i="14"/>
  <c r="CD82" i="14"/>
  <c r="CD84" i="14"/>
  <c r="CD85" i="14"/>
  <c r="CD63" i="14"/>
  <c r="CD191" i="14"/>
  <c r="CD206" i="14"/>
  <c r="CD190" i="14"/>
  <c r="CD203" i="14"/>
  <c r="CD189" i="14"/>
  <c r="CD200" i="14"/>
  <c r="CD187" i="14"/>
  <c r="CD195" i="14"/>
  <c r="CD198" i="14"/>
  <c r="CD202" i="14"/>
  <c r="CD185" i="14"/>
  <c r="CD186" i="14"/>
  <c r="CD192" i="14"/>
  <c r="CD207" i="14"/>
  <c r="CD204" i="14"/>
  <c r="CD208" i="14"/>
  <c r="CD273" i="14"/>
  <c r="CD276" i="14"/>
  <c r="CD278" i="14"/>
  <c r="CD199" i="14"/>
  <c r="CD280" i="14"/>
  <c r="CD281" i="14"/>
  <c r="CD282" i="14"/>
  <c r="CD283" i="14"/>
  <c r="CD284" i="14"/>
  <c r="CD288" i="14"/>
  <c r="CD289" i="14"/>
  <c r="CD290" i="14"/>
  <c r="CD291" i="14"/>
  <c r="CD292" i="14"/>
  <c r="CD293" i="14"/>
  <c r="CD294" i="14"/>
  <c r="CD295" i="14"/>
  <c r="CD301" i="14"/>
  <c r="CD302" i="14"/>
  <c r="CD303" i="14"/>
  <c r="CD304" i="14"/>
  <c r="CD305" i="14"/>
  <c r="CD306" i="14"/>
  <c r="CD307" i="14"/>
  <c r="CD308" i="14"/>
  <c r="CD309" i="14"/>
  <c r="CD310" i="14"/>
  <c r="CD311" i="14"/>
  <c r="CD312" i="14"/>
  <c r="CD313" i="14"/>
  <c r="CD314" i="14"/>
  <c r="CD315" i="14"/>
  <c r="CD316" i="14"/>
  <c r="CD321" i="14"/>
  <c r="CD322" i="14"/>
  <c r="CD188" i="14"/>
  <c r="CD205" i="14"/>
  <c r="CD274" i="14"/>
  <c r="CD325" i="14"/>
  <c r="CD326" i="14"/>
  <c r="CD327" i="14"/>
  <c r="CD328" i="14"/>
  <c r="CD329" i="14"/>
  <c r="CD330" i="14"/>
  <c r="CD331" i="14"/>
  <c r="CD332" i="14"/>
  <c r="CD333" i="14"/>
  <c r="CD334" i="14"/>
  <c r="CD335" i="14"/>
  <c r="CD336" i="14"/>
  <c r="CD340" i="14"/>
  <c r="CD341" i="14"/>
  <c r="CD342" i="14"/>
  <c r="CD343" i="14"/>
  <c r="CD344" i="14"/>
  <c r="CD345" i="14"/>
  <c r="CD346" i="14"/>
  <c r="CD347" i="14"/>
  <c r="CD348" i="14"/>
  <c r="CD349" i="14"/>
  <c r="CD350" i="14"/>
  <c r="CD351" i="14"/>
  <c r="CD352" i="14"/>
  <c r="CD353" i="14"/>
  <c r="CD359" i="14"/>
  <c r="CD360" i="14"/>
  <c r="CD361" i="14"/>
  <c r="CD362" i="14"/>
  <c r="CD363" i="14"/>
  <c r="CD364" i="14"/>
  <c r="CD365" i="14"/>
  <c r="CD366" i="14"/>
  <c r="CD367" i="14"/>
  <c r="CD368" i="14"/>
  <c r="CD369" i="14"/>
  <c r="CD370" i="14"/>
  <c r="CD371" i="14"/>
  <c r="CD373" i="14"/>
  <c r="CD374" i="14"/>
  <c r="CD375" i="14"/>
  <c r="CD376" i="14"/>
  <c r="CD193" i="14"/>
  <c r="CD377" i="14"/>
  <c r="CD379" i="14"/>
  <c r="CD381" i="14"/>
  <c r="CD383" i="14"/>
  <c r="CD385" i="14"/>
  <c r="CD201" i="14"/>
  <c r="CD279" i="14"/>
  <c r="CD323" i="14"/>
  <c r="CD324" i="14"/>
  <c r="CD396" i="14"/>
  <c r="CD404" i="14"/>
  <c r="CD277" i="14"/>
  <c r="CD391" i="14"/>
  <c r="CD399" i="14"/>
  <c r="CD418" i="14"/>
  <c r="CD394" i="14"/>
  <c r="CD402" i="14"/>
  <c r="CD378" i="14"/>
  <c r="CD382" i="14"/>
  <c r="CD389" i="14"/>
  <c r="CD397" i="14"/>
  <c r="CD416" i="14"/>
  <c r="CD421" i="14"/>
  <c r="CD422" i="14"/>
  <c r="CD424" i="14"/>
  <c r="CD425" i="14"/>
  <c r="CD430" i="14"/>
  <c r="CD431" i="14"/>
  <c r="CD432" i="14"/>
  <c r="CD433" i="14"/>
  <c r="CD434" i="14"/>
  <c r="CD435" i="14"/>
  <c r="CD436" i="14"/>
  <c r="CD437" i="14"/>
  <c r="CD438" i="14"/>
  <c r="CD439" i="14"/>
  <c r="CD442" i="14"/>
  <c r="CD446" i="14"/>
  <c r="CD447" i="14"/>
  <c r="CD448" i="14"/>
  <c r="CD449" i="14"/>
  <c r="CD450" i="14"/>
  <c r="CD451" i="14"/>
  <c r="CD452" i="14"/>
  <c r="CD453" i="14"/>
  <c r="CD457" i="14"/>
  <c r="CD458" i="14"/>
  <c r="CD459" i="14"/>
  <c r="CD460" i="14"/>
  <c r="CD461" i="14"/>
  <c r="CD462" i="14"/>
  <c r="CD463" i="14"/>
  <c r="CD464" i="14"/>
  <c r="CD465" i="14"/>
  <c r="CD466" i="14"/>
  <c r="CD392" i="14"/>
  <c r="CD400" i="14"/>
  <c r="CD419" i="14"/>
  <c r="CD390" i="14"/>
  <c r="CD398" i="14"/>
  <c r="CD480" i="14"/>
  <c r="CD489" i="14"/>
  <c r="CD490" i="14"/>
  <c r="CD491" i="14"/>
  <c r="CD492" i="14"/>
  <c r="CD493" i="14"/>
  <c r="CD494" i="14"/>
  <c r="CD495" i="14"/>
  <c r="CD496" i="14"/>
  <c r="CD497" i="14"/>
  <c r="CD498" i="14"/>
  <c r="CD499" i="14"/>
  <c r="CD504" i="14"/>
  <c r="CD505" i="14"/>
  <c r="CD506" i="14"/>
  <c r="CD507" i="14"/>
  <c r="CD395" i="14"/>
  <c r="CD485" i="14"/>
  <c r="CD488" i="14"/>
  <c r="CD403" i="14"/>
  <c r="CD423" i="14"/>
  <c r="CD481" i="14"/>
  <c r="CD487" i="14"/>
  <c r="CD194" i="14"/>
  <c r="CD384" i="14"/>
  <c r="CD420" i="14"/>
  <c r="CD380" i="14"/>
  <c r="CD482" i="14"/>
  <c r="CD393" i="14"/>
  <c r="CD474" i="14"/>
  <c r="CD417" i="14"/>
  <c r="CD473" i="14"/>
  <c r="CD486" i="14"/>
  <c r="CD472" i="14"/>
  <c r="CD401" i="14"/>
  <c r="CD479" i="14"/>
  <c r="CD478" i="14"/>
  <c r="CD540" i="14"/>
  <c r="CD541" i="14"/>
  <c r="CD542" i="14"/>
  <c r="CD545" i="14"/>
  <c r="CD546" i="14"/>
  <c r="CD547" i="14"/>
  <c r="CD548" i="14"/>
  <c r="CD549" i="14"/>
  <c r="CD550" i="14"/>
  <c r="CD551" i="14"/>
  <c r="CD552" i="14"/>
  <c r="CD553" i="14"/>
  <c r="CD554" i="14"/>
  <c r="CD555" i="14"/>
  <c r="CD556" i="14"/>
  <c r="CD557" i="14"/>
  <c r="CD558" i="14"/>
  <c r="CD559" i="14"/>
  <c r="CD560" i="14"/>
  <c r="CD566" i="14"/>
  <c r="CD594" i="14"/>
  <c r="CD595" i="14"/>
  <c r="CD601" i="14"/>
  <c r="CD602" i="14"/>
  <c r="CD603" i="14"/>
  <c r="CD604" i="14"/>
  <c r="CD605" i="14"/>
  <c r="CD606" i="14"/>
  <c r="CD607" i="14"/>
  <c r="CD608" i="14"/>
  <c r="CD609" i="14"/>
  <c r="CD610" i="14"/>
  <c r="CD616" i="14"/>
  <c r="CD617" i="14"/>
  <c r="CD618" i="14"/>
  <c r="CD619" i="14"/>
  <c r="CD620" i="14"/>
  <c r="CD477" i="14"/>
  <c r="CD476" i="14"/>
  <c r="CD475" i="14"/>
  <c r="CL49" i="14"/>
  <c r="CL50" i="14"/>
  <c r="CL51" i="14"/>
  <c r="CL52" i="14"/>
  <c r="CL53" i="14"/>
  <c r="CL54" i="14"/>
  <c r="CL58" i="14"/>
  <c r="CL59" i="14"/>
  <c r="CL60" i="14"/>
  <c r="CL61" i="14"/>
  <c r="CL62" i="14"/>
  <c r="CL64" i="14"/>
  <c r="CL65" i="14"/>
  <c r="CL66" i="14"/>
  <c r="CL67" i="14"/>
  <c r="CL68" i="14"/>
  <c r="CL69" i="14"/>
  <c r="CL70" i="14"/>
  <c r="CL76" i="14"/>
  <c r="CL77" i="14"/>
  <c r="CL78" i="14"/>
  <c r="CL79" i="14"/>
  <c r="CL80" i="14"/>
  <c r="CL81" i="14"/>
  <c r="CL82" i="14"/>
  <c r="CL84" i="14"/>
  <c r="CL85" i="14"/>
  <c r="CL63" i="14"/>
  <c r="CL188" i="14"/>
  <c r="CL203" i="14"/>
  <c r="CL187" i="14"/>
  <c r="CL195" i="14"/>
  <c r="CL200" i="14"/>
  <c r="CL186" i="14"/>
  <c r="CL194" i="14"/>
  <c r="CL198" i="14"/>
  <c r="CL205" i="14"/>
  <c r="CL192" i="14"/>
  <c r="CL199" i="14"/>
  <c r="CL189" i="14"/>
  <c r="CL190" i="14"/>
  <c r="CL191" i="14"/>
  <c r="CL185" i="14"/>
  <c r="CL201" i="14"/>
  <c r="CL193" i="14"/>
  <c r="CL202" i="14"/>
  <c r="CL206" i="14"/>
  <c r="CL207" i="14"/>
  <c r="CL280" i="14"/>
  <c r="CL281" i="14"/>
  <c r="CL282" i="14"/>
  <c r="CL283" i="14"/>
  <c r="CL284" i="14"/>
  <c r="CL288" i="14"/>
  <c r="CL289" i="14"/>
  <c r="CL290" i="14"/>
  <c r="CL291" i="14"/>
  <c r="CL292" i="14"/>
  <c r="CL293" i="14"/>
  <c r="CL294" i="14"/>
  <c r="CL295" i="14"/>
  <c r="CL301" i="14"/>
  <c r="CL302" i="14"/>
  <c r="CL303" i="14"/>
  <c r="CL304" i="14"/>
  <c r="CL305" i="14"/>
  <c r="CL306" i="14"/>
  <c r="CL307" i="14"/>
  <c r="CL308" i="14"/>
  <c r="CL309" i="14"/>
  <c r="CL310" i="14"/>
  <c r="CL311" i="14"/>
  <c r="CL312" i="14"/>
  <c r="CL313" i="14"/>
  <c r="CL314" i="14"/>
  <c r="CL315" i="14"/>
  <c r="CL316" i="14"/>
  <c r="CL321" i="14"/>
  <c r="CL322" i="14"/>
  <c r="CL208" i="14"/>
  <c r="CL274" i="14"/>
  <c r="CL277" i="14"/>
  <c r="CL279" i="14"/>
  <c r="CL204" i="14"/>
  <c r="CL276" i="14"/>
  <c r="CL278" i="14"/>
  <c r="CL325" i="14"/>
  <c r="CL326" i="14"/>
  <c r="CL327" i="14"/>
  <c r="CL328" i="14"/>
  <c r="CL329" i="14"/>
  <c r="CL330" i="14"/>
  <c r="CL331" i="14"/>
  <c r="CL332" i="14"/>
  <c r="CL333" i="14"/>
  <c r="CL334" i="14"/>
  <c r="CL335" i="14"/>
  <c r="CL336" i="14"/>
  <c r="CL340" i="14"/>
  <c r="CL341" i="14"/>
  <c r="CL342" i="14"/>
  <c r="CL343" i="14"/>
  <c r="CL344" i="14"/>
  <c r="CL345" i="14"/>
  <c r="CL346" i="14"/>
  <c r="CL347" i="14"/>
  <c r="CL348" i="14"/>
  <c r="CL349" i="14"/>
  <c r="CL350" i="14"/>
  <c r="CL351" i="14"/>
  <c r="CL352" i="14"/>
  <c r="CL353" i="14"/>
  <c r="CL359" i="14"/>
  <c r="CL360" i="14"/>
  <c r="CL361" i="14"/>
  <c r="CL362" i="14"/>
  <c r="CL363" i="14"/>
  <c r="CL364" i="14"/>
  <c r="CL365" i="14"/>
  <c r="CL366" i="14"/>
  <c r="CL367" i="14"/>
  <c r="CL368" i="14"/>
  <c r="CL369" i="14"/>
  <c r="CL370" i="14"/>
  <c r="CL371" i="14"/>
  <c r="CL373" i="14"/>
  <c r="CL374" i="14"/>
  <c r="CL375" i="14"/>
  <c r="CL273" i="14"/>
  <c r="CL324" i="14"/>
  <c r="CL323" i="14"/>
  <c r="CL377" i="14"/>
  <c r="CL379" i="14"/>
  <c r="CL381" i="14"/>
  <c r="CL383" i="14"/>
  <c r="CL385" i="14"/>
  <c r="CL376" i="14"/>
  <c r="CL378" i="14"/>
  <c r="CL380" i="14"/>
  <c r="CL382" i="14"/>
  <c r="CL384" i="14"/>
  <c r="CL395" i="14"/>
  <c r="CL403" i="14"/>
  <c r="CL390" i="14"/>
  <c r="CL398" i="14"/>
  <c r="CL417" i="14"/>
  <c r="CL422" i="14"/>
  <c r="CL393" i="14"/>
  <c r="CL401" i="14"/>
  <c r="CL420" i="14"/>
  <c r="CL396" i="14"/>
  <c r="CL404" i="14"/>
  <c r="CL424" i="14"/>
  <c r="CL425" i="14"/>
  <c r="CL430" i="14"/>
  <c r="CL431" i="14"/>
  <c r="CL432" i="14"/>
  <c r="CL433" i="14"/>
  <c r="CL434" i="14"/>
  <c r="CL435" i="14"/>
  <c r="CL436" i="14"/>
  <c r="CL437" i="14"/>
  <c r="CL438" i="14"/>
  <c r="CL439" i="14"/>
  <c r="CL442" i="14"/>
  <c r="CL446" i="14"/>
  <c r="CL447" i="14"/>
  <c r="CL448" i="14"/>
  <c r="CL449" i="14"/>
  <c r="CL450" i="14"/>
  <c r="CL451" i="14"/>
  <c r="CL452" i="14"/>
  <c r="CL453" i="14"/>
  <c r="CL457" i="14"/>
  <c r="CL458" i="14"/>
  <c r="CL459" i="14"/>
  <c r="CL460" i="14"/>
  <c r="CL461" i="14"/>
  <c r="CL462" i="14"/>
  <c r="CL463" i="14"/>
  <c r="CL464" i="14"/>
  <c r="CL465" i="14"/>
  <c r="CL466" i="14"/>
  <c r="CL391" i="14"/>
  <c r="CL399" i="14"/>
  <c r="CL418" i="14"/>
  <c r="CL423" i="14"/>
  <c r="CL389" i="14"/>
  <c r="CL397" i="14"/>
  <c r="CL400" i="14"/>
  <c r="CL416" i="14"/>
  <c r="CL488" i="14"/>
  <c r="CL489" i="14"/>
  <c r="CL490" i="14"/>
  <c r="CL491" i="14"/>
  <c r="CL492" i="14"/>
  <c r="CL493" i="14"/>
  <c r="CL494" i="14"/>
  <c r="CL495" i="14"/>
  <c r="CL496" i="14"/>
  <c r="CL497" i="14"/>
  <c r="CL498" i="14"/>
  <c r="CL499" i="14"/>
  <c r="CL504" i="14"/>
  <c r="CL505" i="14"/>
  <c r="CL506" i="14"/>
  <c r="CL507" i="14"/>
  <c r="CL392" i="14"/>
  <c r="CL481" i="14"/>
  <c r="CL472" i="14"/>
  <c r="CL473" i="14"/>
  <c r="CL474" i="14"/>
  <c r="CL475" i="14"/>
  <c r="CL476" i="14"/>
  <c r="CL477" i="14"/>
  <c r="CL478" i="14"/>
  <c r="CL487" i="14"/>
  <c r="CL421" i="14"/>
  <c r="CL479" i="14"/>
  <c r="CL394" i="14"/>
  <c r="CL402" i="14"/>
  <c r="CL482" i="14"/>
  <c r="CL486" i="14"/>
  <c r="CL419" i="14"/>
  <c r="CL480" i="14"/>
  <c r="CL485" i="14"/>
  <c r="CL540" i="14"/>
  <c r="CL541" i="14"/>
  <c r="CL542" i="14"/>
  <c r="CL545" i="14"/>
  <c r="CL546" i="14"/>
  <c r="CL547" i="14"/>
  <c r="CL548" i="14"/>
  <c r="CL549" i="14"/>
  <c r="CL550" i="14"/>
  <c r="CL551" i="14"/>
  <c r="CL552" i="14"/>
  <c r="CL553" i="14"/>
  <c r="CL554" i="14"/>
  <c r="CL555" i="14"/>
  <c r="CL556" i="14"/>
  <c r="CL557" i="14"/>
  <c r="CL558" i="14"/>
  <c r="CL559" i="14"/>
  <c r="CL560" i="14"/>
  <c r="CL566" i="14"/>
  <c r="CL594" i="14"/>
  <c r="CL595" i="14"/>
  <c r="CL601" i="14"/>
  <c r="CL602" i="14"/>
  <c r="CL603" i="14"/>
  <c r="CL604" i="14"/>
  <c r="CL605" i="14"/>
  <c r="CL606" i="14"/>
  <c r="CL607" i="14"/>
  <c r="CL608" i="14"/>
  <c r="CL609" i="14"/>
  <c r="CL610" i="14"/>
  <c r="CL616" i="14"/>
  <c r="CL617" i="14"/>
  <c r="CL618" i="14"/>
  <c r="CL619" i="14"/>
  <c r="CL620" i="14"/>
  <c r="BQ25" i="14"/>
  <c r="BQ26" i="14"/>
  <c r="BQ27" i="14"/>
  <c r="BQ28" i="14"/>
  <c r="BQ29" i="14"/>
  <c r="BQ30" i="14"/>
  <c r="BQ32" i="14"/>
  <c r="BQ33" i="14"/>
  <c r="BQ34" i="14"/>
  <c r="BQ35" i="14"/>
  <c r="BQ36" i="14"/>
  <c r="BQ37" i="14"/>
  <c r="BQ38" i="14"/>
  <c r="BQ39" i="14"/>
  <c r="BQ42" i="14"/>
  <c r="BQ43" i="14"/>
  <c r="BQ44" i="14"/>
  <c r="BQ45" i="14"/>
  <c r="BQ46" i="14"/>
  <c r="BQ47" i="14"/>
  <c r="BQ48" i="14"/>
  <c r="BQ86" i="14"/>
  <c r="BQ87" i="14"/>
  <c r="BQ88" i="14"/>
  <c r="BQ89" i="14"/>
  <c r="BQ90" i="14"/>
  <c r="BQ91" i="14"/>
  <c r="BQ92" i="14"/>
  <c r="BQ93" i="14"/>
  <c r="BQ94" i="14"/>
  <c r="BQ105" i="14"/>
  <c r="BQ106" i="14"/>
  <c r="BQ107" i="14"/>
  <c r="BQ108" i="14"/>
  <c r="BQ110" i="14"/>
  <c r="BQ111" i="14"/>
  <c r="BQ112" i="14"/>
  <c r="BQ113" i="14"/>
  <c r="BQ114" i="14"/>
  <c r="BQ115" i="14"/>
  <c r="BQ116" i="14"/>
  <c r="BQ117" i="14"/>
  <c r="BQ118" i="14"/>
  <c r="BQ119" i="14"/>
  <c r="BQ120" i="14"/>
  <c r="BQ121" i="14"/>
  <c r="BQ122" i="14"/>
  <c r="BQ123" i="14"/>
  <c r="BQ124" i="14"/>
  <c r="BQ127" i="14"/>
  <c r="BQ128" i="14"/>
  <c r="BQ129" i="14"/>
  <c r="BQ130" i="14"/>
  <c r="BQ131" i="14"/>
  <c r="BQ132" i="14"/>
  <c r="BQ133" i="14"/>
  <c r="BQ134" i="14"/>
  <c r="BQ135" i="14"/>
  <c r="BQ136" i="14"/>
  <c r="BQ98" i="14"/>
  <c r="BQ104" i="14"/>
  <c r="BQ151" i="14"/>
  <c r="BQ164" i="14"/>
  <c r="BQ172" i="14"/>
  <c r="BQ137" i="14"/>
  <c r="BQ141" i="14"/>
  <c r="BQ146" i="14"/>
  <c r="BQ148" i="14"/>
  <c r="BQ150" i="14"/>
  <c r="BQ163" i="14"/>
  <c r="BQ171" i="14"/>
  <c r="BQ181" i="14"/>
  <c r="BQ102" i="14"/>
  <c r="BQ157" i="14"/>
  <c r="BQ170" i="14"/>
  <c r="BQ209" i="14"/>
  <c r="BQ210" i="14"/>
  <c r="BQ211" i="14"/>
  <c r="BQ214" i="14"/>
  <c r="BQ215" i="14"/>
  <c r="BQ216" i="14"/>
  <c r="BQ217" i="14"/>
  <c r="BQ218" i="14"/>
  <c r="BQ219" i="14"/>
  <c r="BQ220" i="14"/>
  <c r="BQ221" i="14"/>
  <c r="BQ222" i="14"/>
  <c r="BQ223" i="14"/>
  <c r="BQ224" i="14"/>
  <c r="BQ225" i="14"/>
  <c r="BQ226" i="14"/>
  <c r="BQ227" i="14"/>
  <c r="BQ228" i="14"/>
  <c r="BQ101" i="14"/>
  <c r="BQ155" i="14"/>
  <c r="BQ168" i="14"/>
  <c r="BQ169" i="14"/>
  <c r="BQ235" i="14"/>
  <c r="BQ180" i="14"/>
  <c r="BQ183" i="14"/>
  <c r="BQ165" i="14"/>
  <c r="BQ166" i="14"/>
  <c r="BQ241" i="14"/>
  <c r="BQ138" i="14"/>
  <c r="BQ145" i="14"/>
  <c r="BQ147" i="14"/>
  <c r="BQ149" i="14"/>
  <c r="BQ167" i="14"/>
  <c r="BQ236" i="14"/>
  <c r="BQ156" i="14"/>
  <c r="BQ174" i="14"/>
  <c r="BQ242" i="14"/>
  <c r="BQ252" i="14"/>
  <c r="BQ256" i="14"/>
  <c r="BQ265" i="14"/>
  <c r="BQ152" i="14"/>
  <c r="BQ238" i="14"/>
  <c r="BQ173" i="14"/>
  <c r="BQ253" i="14"/>
  <c r="BQ257" i="14"/>
  <c r="BQ266" i="14"/>
  <c r="BQ270" i="14"/>
  <c r="BQ249" i="14"/>
  <c r="BQ184" i="14"/>
  <c r="BQ248" i="14"/>
  <c r="BQ250" i="14"/>
  <c r="BQ254" i="14"/>
  <c r="BQ258" i="14"/>
  <c r="BQ267" i="14"/>
  <c r="BQ271" i="14"/>
  <c r="BQ182" i="14"/>
  <c r="BQ234" i="14"/>
  <c r="BQ237" i="14"/>
  <c r="BQ240" i="14"/>
  <c r="BQ244" i="14"/>
  <c r="BQ243" i="14"/>
  <c r="BQ272" i="14"/>
  <c r="BQ103" i="14"/>
  <c r="BQ153" i="14"/>
  <c r="BQ255" i="14"/>
  <c r="BQ268" i="14"/>
  <c r="BQ251" i="14"/>
  <c r="BQ154" i="14"/>
  <c r="BQ259" i="14"/>
  <c r="BQ239" i="14"/>
  <c r="BQ269" i="14"/>
  <c r="BQ508" i="14"/>
  <c r="BQ509" i="14"/>
  <c r="BQ510" i="14"/>
  <c r="BQ511" i="14"/>
  <c r="BQ512" i="14"/>
  <c r="BQ513" i="14"/>
  <c r="BQ514" i="14"/>
  <c r="BQ515" i="14"/>
  <c r="BQ516" i="14"/>
  <c r="BQ519" i="14"/>
  <c r="BQ520" i="14"/>
  <c r="BQ521" i="14"/>
  <c r="BQ522" i="14"/>
  <c r="BQ523" i="14"/>
  <c r="BQ524" i="14"/>
  <c r="BQ525" i="14"/>
  <c r="BQ526" i="14"/>
  <c r="BQ527" i="14"/>
  <c r="BQ533" i="14"/>
  <c r="BQ528" i="14"/>
  <c r="BQ529" i="14"/>
  <c r="BQ530" i="14"/>
  <c r="BQ532" i="14"/>
  <c r="BQ531" i="14"/>
  <c r="BQ623" i="14"/>
  <c r="BQ630" i="14"/>
  <c r="BQ634" i="14"/>
  <c r="BQ638" i="14"/>
  <c r="BQ642" i="14"/>
  <c r="BQ651" i="14"/>
  <c r="BQ655" i="14"/>
  <c r="BQ9" i="14"/>
  <c r="BQ17" i="14"/>
  <c r="BQ536" i="14"/>
  <c r="BQ569" i="14"/>
  <c r="BQ575" i="14"/>
  <c r="BQ579" i="14"/>
  <c r="BQ588" i="14"/>
  <c r="BQ592" i="14"/>
  <c r="BQ3" i="14"/>
  <c r="BQ7" i="14"/>
  <c r="BQ14" i="14"/>
  <c r="BQ537" i="14"/>
  <c r="BQ580" i="14"/>
  <c r="BQ622" i="14"/>
  <c r="BQ629" i="14"/>
  <c r="BQ633" i="14"/>
  <c r="BQ637" i="14"/>
  <c r="BQ641" i="14"/>
  <c r="BQ650" i="14"/>
  <c r="BQ654" i="14"/>
  <c r="BQ11" i="14"/>
  <c r="BQ570" i="14"/>
  <c r="BQ589" i="14"/>
  <c r="BQ6" i="14"/>
  <c r="BQ539" i="14"/>
  <c r="BQ568" i="14"/>
  <c r="BQ572" i="14"/>
  <c r="BQ578" i="14"/>
  <c r="BQ586" i="14"/>
  <c r="BQ591" i="14"/>
  <c r="BQ4" i="14"/>
  <c r="BQ8" i="14"/>
  <c r="BQ16" i="14"/>
  <c r="BQ13" i="14"/>
  <c r="BQ5" i="14"/>
  <c r="BQ576" i="14"/>
  <c r="BQ593" i="14"/>
  <c r="BQ621" i="14"/>
  <c r="BQ625" i="14"/>
  <c r="BQ632" i="14"/>
  <c r="BQ636" i="14"/>
  <c r="BQ640" i="14"/>
  <c r="BQ649" i="14"/>
  <c r="BQ653" i="14"/>
  <c r="BQ657" i="14"/>
  <c r="BQ10" i="14"/>
  <c r="BQ538" i="14"/>
  <c r="BQ567" i="14"/>
  <c r="BQ571" i="14"/>
  <c r="BQ577" i="14"/>
  <c r="BQ581" i="14"/>
  <c r="BQ590" i="14"/>
  <c r="BQ624" i="14"/>
  <c r="BQ631" i="14"/>
  <c r="BQ635" i="14"/>
  <c r="BQ639" i="14"/>
  <c r="BQ643" i="14"/>
  <c r="BQ652" i="14"/>
  <c r="BQ656" i="14"/>
  <c r="BQ15" i="14"/>
  <c r="BQ12" i="14"/>
  <c r="BO25" i="14"/>
  <c r="BO26" i="14"/>
  <c r="BO27" i="14"/>
  <c r="BO28" i="14"/>
  <c r="BO29" i="14"/>
  <c r="BO30" i="14"/>
  <c r="BO32" i="14"/>
  <c r="BO33" i="14"/>
  <c r="BO34" i="14"/>
  <c r="BO35" i="14"/>
  <c r="BO36" i="14"/>
  <c r="BO37" i="14"/>
  <c r="BO38" i="14"/>
  <c r="BO39" i="14"/>
  <c r="BO42" i="14"/>
  <c r="BO43" i="14"/>
  <c r="BO44" i="14"/>
  <c r="BO45" i="14"/>
  <c r="BO46" i="14"/>
  <c r="BO47" i="14"/>
  <c r="BO48" i="14"/>
  <c r="BO86" i="14"/>
  <c r="BO87" i="14"/>
  <c r="BO88" i="14"/>
  <c r="BO89" i="14"/>
  <c r="BO90" i="14"/>
  <c r="BO91" i="14"/>
  <c r="BO92" i="14"/>
  <c r="BO93" i="14"/>
  <c r="BO94" i="14"/>
  <c r="BO98" i="14"/>
  <c r="BO101" i="14"/>
  <c r="BO102" i="14"/>
  <c r="BO103" i="14"/>
  <c r="BO104" i="14"/>
  <c r="BO105" i="14"/>
  <c r="BO106" i="14"/>
  <c r="BO107" i="14"/>
  <c r="BO108" i="14"/>
  <c r="BO110" i="14"/>
  <c r="BO111" i="14"/>
  <c r="BO112" i="14"/>
  <c r="BO113" i="14"/>
  <c r="BO114" i="14"/>
  <c r="BO115" i="14"/>
  <c r="BO116" i="14"/>
  <c r="BO117" i="14"/>
  <c r="BO118" i="14"/>
  <c r="BO119" i="14"/>
  <c r="BO120" i="14"/>
  <c r="BO121" i="14"/>
  <c r="BO122" i="14"/>
  <c r="BO123" i="14"/>
  <c r="BO124" i="14"/>
  <c r="BO127" i="14"/>
  <c r="BO128" i="14"/>
  <c r="BO129" i="14"/>
  <c r="BO130" i="14"/>
  <c r="BO131" i="14"/>
  <c r="BO132" i="14"/>
  <c r="BO133" i="14"/>
  <c r="BO134" i="14"/>
  <c r="BO135" i="14"/>
  <c r="BO136" i="14"/>
  <c r="BO157" i="14"/>
  <c r="BO170" i="14"/>
  <c r="BO209" i="14"/>
  <c r="BO210" i="14"/>
  <c r="BO211" i="14"/>
  <c r="BO214" i="14"/>
  <c r="BO215" i="14"/>
  <c r="BO216" i="14"/>
  <c r="BO217" i="14"/>
  <c r="BO218" i="14"/>
  <c r="BO219" i="14"/>
  <c r="BO220" i="14"/>
  <c r="BO221" i="14"/>
  <c r="BO222" i="14"/>
  <c r="BO223" i="14"/>
  <c r="BO224" i="14"/>
  <c r="BO225" i="14"/>
  <c r="BO226" i="14"/>
  <c r="BO227" i="14"/>
  <c r="BO228" i="14"/>
  <c r="BO234" i="14"/>
  <c r="BO235" i="14"/>
  <c r="BO236" i="14"/>
  <c r="BO237" i="14"/>
  <c r="BO238" i="14"/>
  <c r="BO239" i="14"/>
  <c r="BO240" i="14"/>
  <c r="BO241" i="14"/>
  <c r="BO242" i="14"/>
  <c r="BO156" i="14"/>
  <c r="BO169" i="14"/>
  <c r="BO182" i="14"/>
  <c r="BO155" i="14"/>
  <c r="BO168" i="14"/>
  <c r="BO153" i="14"/>
  <c r="BO166" i="14"/>
  <c r="BO174" i="14"/>
  <c r="BO163" i="14"/>
  <c r="BO164" i="14"/>
  <c r="BO165" i="14"/>
  <c r="BO183" i="14"/>
  <c r="BO138" i="14"/>
  <c r="BO145" i="14"/>
  <c r="BO147" i="14"/>
  <c r="BO149" i="14"/>
  <c r="BO167" i="14"/>
  <c r="BO181" i="14"/>
  <c r="BO243" i="14"/>
  <c r="BO244" i="14"/>
  <c r="BO248" i="14"/>
  <c r="BO249" i="14"/>
  <c r="BO250" i="14"/>
  <c r="BO251" i="14"/>
  <c r="BO252" i="14"/>
  <c r="BO253" i="14"/>
  <c r="BO254" i="14"/>
  <c r="BO255" i="14"/>
  <c r="BO256" i="14"/>
  <c r="BO257" i="14"/>
  <c r="BO258" i="14"/>
  <c r="BO259" i="14"/>
  <c r="BO265" i="14"/>
  <c r="BO266" i="14"/>
  <c r="BO267" i="14"/>
  <c r="BO268" i="14"/>
  <c r="BO269" i="14"/>
  <c r="BO270" i="14"/>
  <c r="BO271" i="14"/>
  <c r="BO272" i="14"/>
  <c r="BO184" i="14"/>
  <c r="BO137" i="14"/>
  <c r="BO141" i="14"/>
  <c r="BO146" i="14"/>
  <c r="BO148" i="14"/>
  <c r="BO150" i="14"/>
  <c r="BO151" i="14"/>
  <c r="BO152" i="14"/>
  <c r="BO171" i="14"/>
  <c r="BO172" i="14"/>
  <c r="BO173" i="14"/>
  <c r="BO180" i="14"/>
  <c r="BO154" i="14"/>
  <c r="BO508" i="14"/>
  <c r="BO509" i="14"/>
  <c r="BO510" i="14"/>
  <c r="BO511" i="14"/>
  <c r="BO512" i="14"/>
  <c r="BO513" i="14"/>
  <c r="BO514" i="14"/>
  <c r="BO515" i="14"/>
  <c r="BO516" i="14"/>
  <c r="BO519" i="14"/>
  <c r="BO520" i="14"/>
  <c r="BO521" i="14"/>
  <c r="BO522" i="14"/>
  <c r="BO523" i="14"/>
  <c r="BO524" i="14"/>
  <c r="BO525" i="14"/>
  <c r="BO526" i="14"/>
  <c r="BO527" i="14"/>
  <c r="BO528" i="14"/>
  <c r="BO529" i="14"/>
  <c r="BO530" i="14"/>
  <c r="BO531" i="14"/>
  <c r="BO532" i="14"/>
  <c r="BO533" i="14"/>
  <c r="BO536" i="14"/>
  <c r="BO537" i="14"/>
  <c r="BO538" i="14"/>
  <c r="BO539" i="14"/>
  <c r="BO567" i="14"/>
  <c r="BO568" i="14"/>
  <c r="BO569" i="14"/>
  <c r="BO570" i="14"/>
  <c r="BO571" i="14"/>
  <c r="BO572" i="14"/>
  <c r="BO575" i="14"/>
  <c r="BO576" i="14"/>
  <c r="BO577" i="14"/>
  <c r="BO578" i="14"/>
  <c r="BO579" i="14"/>
  <c r="BO580" i="14"/>
  <c r="BO581" i="14"/>
  <c r="BO586" i="14"/>
  <c r="BO588" i="14"/>
  <c r="BO589" i="14"/>
  <c r="BO590" i="14"/>
  <c r="BO591" i="14"/>
  <c r="BO592" i="14"/>
  <c r="BO593" i="14"/>
  <c r="BO621" i="14"/>
  <c r="BO622" i="14"/>
  <c r="BO623" i="14"/>
  <c r="BO624" i="14"/>
  <c r="BO625" i="14"/>
  <c r="BO629" i="14"/>
  <c r="BO630" i="14"/>
  <c r="BO631" i="14"/>
  <c r="BO632" i="14"/>
  <c r="BO633" i="14"/>
  <c r="BO634" i="14"/>
  <c r="BO635" i="14"/>
  <c r="BO636" i="14"/>
  <c r="BO637" i="14"/>
  <c r="BO638" i="14"/>
  <c r="BO639" i="14"/>
  <c r="BO640" i="14"/>
  <c r="BO641" i="14"/>
  <c r="BO642" i="14"/>
  <c r="BO643" i="14"/>
  <c r="BO649" i="14"/>
  <c r="BO650" i="14"/>
  <c r="BO651" i="14"/>
  <c r="BO652" i="14"/>
  <c r="BO653" i="14"/>
  <c r="BO654" i="14"/>
  <c r="BO655" i="14"/>
  <c r="BO656" i="14"/>
  <c r="BO657" i="14"/>
  <c r="BO11" i="14"/>
  <c r="BO4" i="14"/>
  <c r="BO8" i="14"/>
  <c r="BO16" i="14"/>
  <c r="BO15" i="14"/>
  <c r="BO12" i="14"/>
  <c r="BO13" i="14"/>
  <c r="BO14" i="14"/>
  <c r="BO5" i="14"/>
  <c r="BO10" i="14"/>
  <c r="BO6" i="14"/>
  <c r="BO3" i="14"/>
  <c r="BO9" i="14"/>
  <c r="BO17" i="14"/>
  <c r="BO7" i="14"/>
  <c r="BX25" i="14"/>
  <c r="BX26" i="14"/>
  <c r="BX27" i="14"/>
  <c r="BX28" i="14"/>
  <c r="BX29" i="14"/>
  <c r="BX30" i="14"/>
  <c r="BX32" i="14"/>
  <c r="BX33" i="14"/>
  <c r="BX34" i="14"/>
  <c r="BX35" i="14"/>
  <c r="BX36" i="14"/>
  <c r="BX37" i="14"/>
  <c r="BX38" i="14"/>
  <c r="BX39" i="14"/>
  <c r="BX42" i="14"/>
  <c r="BX43" i="14"/>
  <c r="BX44" i="14"/>
  <c r="BX45" i="14"/>
  <c r="BX46" i="14"/>
  <c r="BX47" i="14"/>
  <c r="BX48" i="14"/>
  <c r="BX89" i="14"/>
  <c r="BX91" i="14"/>
  <c r="BX105" i="14"/>
  <c r="BX106" i="14"/>
  <c r="BX107" i="14"/>
  <c r="BX108" i="14"/>
  <c r="BX110" i="14"/>
  <c r="BX111" i="14"/>
  <c r="BX112" i="14"/>
  <c r="BX113" i="14"/>
  <c r="BX114" i="14"/>
  <c r="BX115" i="14"/>
  <c r="BX116" i="14"/>
  <c r="BX117" i="14"/>
  <c r="BX118" i="14"/>
  <c r="BX119" i="14"/>
  <c r="BX120" i="14"/>
  <c r="BX121" i="14"/>
  <c r="BX122" i="14"/>
  <c r="BX123" i="14"/>
  <c r="BX124" i="14"/>
  <c r="BX127" i="14"/>
  <c r="BX128" i="14"/>
  <c r="BX129" i="14"/>
  <c r="BX86" i="14"/>
  <c r="BX94" i="14"/>
  <c r="BX98" i="14"/>
  <c r="BX101" i="14"/>
  <c r="BX102" i="14"/>
  <c r="BX103" i="14"/>
  <c r="BX104" i="14"/>
  <c r="BX88" i="14"/>
  <c r="BX90" i="14"/>
  <c r="BX93" i="14"/>
  <c r="BX130" i="14"/>
  <c r="BX92" i="14"/>
  <c r="BX131" i="14"/>
  <c r="BX132" i="14"/>
  <c r="BX133" i="14"/>
  <c r="BX154" i="14"/>
  <c r="BX167" i="14"/>
  <c r="BX153" i="14"/>
  <c r="BX166" i="14"/>
  <c r="BX174" i="14"/>
  <c r="BX183" i="14"/>
  <c r="BX209" i="14"/>
  <c r="BX210" i="14"/>
  <c r="BX211" i="14"/>
  <c r="BX214" i="14"/>
  <c r="BX215" i="14"/>
  <c r="BX216" i="14"/>
  <c r="BX217" i="14"/>
  <c r="BX218" i="14"/>
  <c r="BX219" i="14"/>
  <c r="BX220" i="14"/>
  <c r="BX221" i="14"/>
  <c r="BX222" i="14"/>
  <c r="BX223" i="14"/>
  <c r="BX224" i="14"/>
  <c r="BX225" i="14"/>
  <c r="BX226" i="14"/>
  <c r="BX227" i="14"/>
  <c r="BX228" i="14"/>
  <c r="BX152" i="14"/>
  <c r="BX165" i="14"/>
  <c r="BX173" i="14"/>
  <c r="BX134" i="14"/>
  <c r="BX150" i="14"/>
  <c r="BX163" i="14"/>
  <c r="BX171" i="14"/>
  <c r="BX157" i="14"/>
  <c r="BX168" i="14"/>
  <c r="BX182" i="14"/>
  <c r="BX236" i="14"/>
  <c r="BX164" i="14"/>
  <c r="BX169" i="14"/>
  <c r="BX180" i="14"/>
  <c r="BX234" i="14"/>
  <c r="BX237" i="14"/>
  <c r="BX242" i="14"/>
  <c r="BX243" i="14"/>
  <c r="BX244" i="14"/>
  <c r="BX248" i="14"/>
  <c r="BX249" i="14"/>
  <c r="BX250" i="14"/>
  <c r="BX251" i="14"/>
  <c r="BX252" i="14"/>
  <c r="BX253" i="14"/>
  <c r="BX254" i="14"/>
  <c r="BX255" i="14"/>
  <c r="BX256" i="14"/>
  <c r="BX257" i="14"/>
  <c r="BX258" i="14"/>
  <c r="BX259" i="14"/>
  <c r="BX265" i="14"/>
  <c r="BX266" i="14"/>
  <c r="BX267" i="14"/>
  <c r="BX268" i="14"/>
  <c r="BX269" i="14"/>
  <c r="BX270" i="14"/>
  <c r="BX271" i="14"/>
  <c r="BX272" i="14"/>
  <c r="BX87" i="14"/>
  <c r="BX155" i="14"/>
  <c r="BX170" i="14"/>
  <c r="BX136" i="14"/>
  <c r="BX149" i="14"/>
  <c r="BX146" i="14"/>
  <c r="BX138" i="14"/>
  <c r="BX239" i="14"/>
  <c r="BX135" i="14"/>
  <c r="BX148" i="14"/>
  <c r="BX151" i="14"/>
  <c r="BX156" i="14"/>
  <c r="BX145" i="14"/>
  <c r="BX172" i="14"/>
  <c r="BX238" i="14"/>
  <c r="BX137" i="14"/>
  <c r="BX184" i="14"/>
  <c r="BX235" i="14"/>
  <c r="BX241" i="14"/>
  <c r="BX181" i="14"/>
  <c r="BX141" i="14"/>
  <c r="BX240" i="14"/>
  <c r="BX147" i="14"/>
  <c r="BX508" i="14"/>
  <c r="BX509" i="14"/>
  <c r="BX510" i="14"/>
  <c r="BX511" i="14"/>
  <c r="BX512" i="14"/>
  <c r="BX513" i="14"/>
  <c r="BX514" i="14"/>
  <c r="BX515" i="14"/>
  <c r="BX516" i="14"/>
  <c r="BX519" i="14"/>
  <c r="BX520" i="14"/>
  <c r="BX521" i="14"/>
  <c r="BX522" i="14"/>
  <c r="BX523" i="14"/>
  <c r="BX530" i="14"/>
  <c r="BX525" i="14"/>
  <c r="BX532" i="14"/>
  <c r="BX524" i="14"/>
  <c r="BX531" i="14"/>
  <c r="BX527" i="14"/>
  <c r="BX528" i="14"/>
  <c r="BX529" i="14"/>
  <c r="BX533" i="14"/>
  <c r="BX536" i="14"/>
  <c r="BX537" i="14"/>
  <c r="BX538" i="14"/>
  <c r="BX539" i="14"/>
  <c r="BX567" i="14"/>
  <c r="BX568" i="14"/>
  <c r="BX569" i="14"/>
  <c r="BX570" i="14"/>
  <c r="BX571" i="14"/>
  <c r="BX572" i="14"/>
  <c r="BX575" i="14"/>
  <c r="BX576" i="14"/>
  <c r="BX577" i="14"/>
  <c r="BX578" i="14"/>
  <c r="BX579" i="14"/>
  <c r="BX580" i="14"/>
  <c r="BX581" i="14"/>
  <c r="BX586" i="14"/>
  <c r="BX588" i="14"/>
  <c r="BX589" i="14"/>
  <c r="BX590" i="14"/>
  <c r="BX591" i="14"/>
  <c r="BX592" i="14"/>
  <c r="BX593" i="14"/>
  <c r="BX621" i="14"/>
  <c r="BX622" i="14"/>
  <c r="BX623" i="14"/>
  <c r="BX624" i="14"/>
  <c r="BX625" i="14"/>
  <c r="BX629" i="14"/>
  <c r="BX630" i="14"/>
  <c r="BX631" i="14"/>
  <c r="BX632" i="14"/>
  <c r="BX633" i="14"/>
  <c r="BX634" i="14"/>
  <c r="BX635" i="14"/>
  <c r="BX636" i="14"/>
  <c r="BX637" i="14"/>
  <c r="BX638" i="14"/>
  <c r="BX639" i="14"/>
  <c r="BX640" i="14"/>
  <c r="BX641" i="14"/>
  <c r="BX642" i="14"/>
  <c r="BX643" i="14"/>
  <c r="BX649" i="14"/>
  <c r="BX650" i="14"/>
  <c r="BX651" i="14"/>
  <c r="BX652" i="14"/>
  <c r="BX653" i="14"/>
  <c r="BX654" i="14"/>
  <c r="BX655" i="14"/>
  <c r="BX656" i="14"/>
  <c r="BX657" i="14"/>
  <c r="BX4" i="14"/>
  <c r="BX11" i="14"/>
  <c r="BX8" i="14"/>
  <c r="BX16" i="14"/>
  <c r="BX6" i="14"/>
  <c r="BX5" i="14"/>
  <c r="BX13" i="14"/>
  <c r="BX10" i="14"/>
  <c r="BX15" i="14"/>
  <c r="BX12" i="14"/>
  <c r="BX526" i="14"/>
  <c r="BX14" i="14"/>
  <c r="BX3" i="14"/>
  <c r="BX7" i="14"/>
  <c r="BX9" i="14"/>
  <c r="BX17" i="14"/>
  <c r="CE49" i="14"/>
  <c r="CE50" i="14"/>
  <c r="CE51" i="14"/>
  <c r="CE52" i="14"/>
  <c r="CE53" i="14"/>
  <c r="CE54" i="14"/>
  <c r="CE58" i="14"/>
  <c r="CE59" i="14"/>
  <c r="CE60" i="14"/>
  <c r="CE61" i="14"/>
  <c r="CE62" i="14"/>
  <c r="CE64" i="14"/>
  <c r="CE65" i="14"/>
  <c r="CE66" i="14"/>
  <c r="CE67" i="14"/>
  <c r="CE68" i="14"/>
  <c r="CE69" i="14"/>
  <c r="CE70" i="14"/>
  <c r="CE76" i="14"/>
  <c r="CE77" i="14"/>
  <c r="CE78" i="14"/>
  <c r="CE79" i="14"/>
  <c r="CE80" i="14"/>
  <c r="CE81" i="14"/>
  <c r="CE82" i="14"/>
  <c r="CE84" i="14"/>
  <c r="CE85" i="14"/>
  <c r="CE63" i="14"/>
  <c r="CE192" i="14"/>
  <c r="CE201" i="14"/>
  <c r="CE207" i="14"/>
  <c r="CE208" i="14"/>
  <c r="CE191" i="14"/>
  <c r="CE206" i="14"/>
  <c r="CE190" i="14"/>
  <c r="CE203" i="14"/>
  <c r="CE188" i="14"/>
  <c r="CE205" i="14"/>
  <c r="CE195" i="14"/>
  <c r="CE185" i="14"/>
  <c r="CE198" i="14"/>
  <c r="CE202" i="14"/>
  <c r="CE273" i="14"/>
  <c r="CE274" i="14"/>
  <c r="CE276" i="14"/>
  <c r="CE277" i="14"/>
  <c r="CE278" i="14"/>
  <c r="CE279" i="14"/>
  <c r="CE186" i="14"/>
  <c r="CE194" i="14"/>
  <c r="CE204" i="14"/>
  <c r="CE187" i="14"/>
  <c r="CE189" i="14"/>
  <c r="CE199" i="14"/>
  <c r="CE200" i="14"/>
  <c r="CE280" i="14"/>
  <c r="CE281" i="14"/>
  <c r="CE282" i="14"/>
  <c r="CE283" i="14"/>
  <c r="CE284" i="14"/>
  <c r="CE288" i="14"/>
  <c r="CE289" i="14"/>
  <c r="CE290" i="14"/>
  <c r="CE291" i="14"/>
  <c r="CE292" i="14"/>
  <c r="CE293" i="14"/>
  <c r="CE294" i="14"/>
  <c r="CE295" i="14"/>
  <c r="CE301" i="14"/>
  <c r="CE302" i="14"/>
  <c r="CE303" i="14"/>
  <c r="CE304" i="14"/>
  <c r="CE305" i="14"/>
  <c r="CE306" i="14"/>
  <c r="CE307" i="14"/>
  <c r="CE308" i="14"/>
  <c r="CE309" i="14"/>
  <c r="CE310" i="14"/>
  <c r="CE311" i="14"/>
  <c r="CE312" i="14"/>
  <c r="CE313" i="14"/>
  <c r="CE314" i="14"/>
  <c r="CE315" i="14"/>
  <c r="CE316" i="14"/>
  <c r="CE321" i="14"/>
  <c r="CE322" i="14"/>
  <c r="CE323" i="14"/>
  <c r="CE324" i="14"/>
  <c r="CE193" i="14"/>
  <c r="CE325" i="14"/>
  <c r="CE326" i="14"/>
  <c r="CE327" i="14"/>
  <c r="CE328" i="14"/>
  <c r="CE329" i="14"/>
  <c r="CE330" i="14"/>
  <c r="CE331" i="14"/>
  <c r="CE332" i="14"/>
  <c r="CE333" i="14"/>
  <c r="CE334" i="14"/>
  <c r="CE335" i="14"/>
  <c r="CE336" i="14"/>
  <c r="CE340" i="14"/>
  <c r="CE341" i="14"/>
  <c r="CE342" i="14"/>
  <c r="CE343" i="14"/>
  <c r="CE344" i="14"/>
  <c r="CE345" i="14"/>
  <c r="CE346" i="14"/>
  <c r="CE347" i="14"/>
  <c r="CE348" i="14"/>
  <c r="CE349" i="14"/>
  <c r="CE350" i="14"/>
  <c r="CE351" i="14"/>
  <c r="CE352" i="14"/>
  <c r="CE353" i="14"/>
  <c r="CE359" i="14"/>
  <c r="CE360" i="14"/>
  <c r="CE361" i="14"/>
  <c r="CE362" i="14"/>
  <c r="CE363" i="14"/>
  <c r="CE364" i="14"/>
  <c r="CE365" i="14"/>
  <c r="CE366" i="14"/>
  <c r="CE367" i="14"/>
  <c r="CE368" i="14"/>
  <c r="CE369" i="14"/>
  <c r="CE370" i="14"/>
  <c r="CE371" i="14"/>
  <c r="CE373" i="14"/>
  <c r="CE374" i="14"/>
  <c r="CE375" i="14"/>
  <c r="CE376" i="14"/>
  <c r="CE377" i="14"/>
  <c r="CE378" i="14"/>
  <c r="CE379" i="14"/>
  <c r="CE380" i="14"/>
  <c r="CE381" i="14"/>
  <c r="CE382" i="14"/>
  <c r="CE383" i="14"/>
  <c r="CE384" i="14"/>
  <c r="CE385" i="14"/>
  <c r="CE389" i="14"/>
  <c r="CE390" i="14"/>
  <c r="CE391" i="14"/>
  <c r="CE392" i="14"/>
  <c r="CE393" i="14"/>
  <c r="CE394" i="14"/>
  <c r="CE395" i="14"/>
  <c r="CE396" i="14"/>
  <c r="CE397" i="14"/>
  <c r="CE398" i="14"/>
  <c r="CE399" i="14"/>
  <c r="CE400" i="14"/>
  <c r="CE401" i="14"/>
  <c r="CE402" i="14"/>
  <c r="CE403" i="14"/>
  <c r="CE404" i="14"/>
  <c r="CE416" i="14"/>
  <c r="CE417" i="14"/>
  <c r="CE418" i="14"/>
  <c r="CE419" i="14"/>
  <c r="CE420" i="14"/>
  <c r="CE421" i="14"/>
  <c r="CE422" i="14"/>
  <c r="CE424" i="14"/>
  <c r="CE425" i="14"/>
  <c r="CE430" i="14"/>
  <c r="CE431" i="14"/>
  <c r="CE432" i="14"/>
  <c r="CE433" i="14"/>
  <c r="CE434" i="14"/>
  <c r="CE435" i="14"/>
  <c r="CE436" i="14"/>
  <c r="CE437" i="14"/>
  <c r="CE438" i="14"/>
  <c r="CE439" i="14"/>
  <c r="CE442" i="14"/>
  <c r="CE446" i="14"/>
  <c r="CE447" i="14"/>
  <c r="CE448" i="14"/>
  <c r="CE449" i="14"/>
  <c r="CE450" i="14"/>
  <c r="CE457" i="14"/>
  <c r="CE461" i="14"/>
  <c r="CE465" i="14"/>
  <c r="CE480" i="14"/>
  <c r="CE489" i="14"/>
  <c r="CE490" i="14"/>
  <c r="CE491" i="14"/>
  <c r="CE492" i="14"/>
  <c r="CE493" i="14"/>
  <c r="CE494" i="14"/>
  <c r="CE495" i="14"/>
  <c r="CE496" i="14"/>
  <c r="CE497" i="14"/>
  <c r="CE498" i="14"/>
  <c r="CE499" i="14"/>
  <c r="CE504" i="14"/>
  <c r="CE505" i="14"/>
  <c r="CE506" i="14"/>
  <c r="CE507" i="14"/>
  <c r="CE485" i="14"/>
  <c r="CE488" i="14"/>
  <c r="CE423" i="14"/>
  <c r="CE453" i="14"/>
  <c r="CE460" i="14"/>
  <c r="CE464" i="14"/>
  <c r="CE481" i="14"/>
  <c r="CE487" i="14"/>
  <c r="CE472" i="14"/>
  <c r="CE473" i="14"/>
  <c r="CE474" i="14"/>
  <c r="CE475" i="14"/>
  <c r="CE476" i="14"/>
  <c r="CE477" i="14"/>
  <c r="CE478" i="14"/>
  <c r="CE479" i="14"/>
  <c r="CE486" i="14"/>
  <c r="CE458" i="14"/>
  <c r="CE463" i="14"/>
  <c r="CE462" i="14"/>
  <c r="CE482" i="14"/>
  <c r="CE452" i="14"/>
  <c r="CE466" i="14"/>
  <c r="CE540" i="14"/>
  <c r="CE541" i="14"/>
  <c r="CE542" i="14"/>
  <c r="CE545" i="14"/>
  <c r="CE546" i="14"/>
  <c r="CE547" i="14"/>
  <c r="CE548" i="14"/>
  <c r="CE549" i="14"/>
  <c r="CE550" i="14"/>
  <c r="CE551" i="14"/>
  <c r="CE552" i="14"/>
  <c r="CE553" i="14"/>
  <c r="CE554" i="14"/>
  <c r="CE555" i="14"/>
  <c r="CE556" i="14"/>
  <c r="CE557" i="14"/>
  <c r="CE558" i="14"/>
  <c r="CE559" i="14"/>
  <c r="CE560" i="14"/>
  <c r="CE566" i="14"/>
  <c r="CE594" i="14"/>
  <c r="CE595" i="14"/>
  <c r="CE601" i="14"/>
  <c r="CE602" i="14"/>
  <c r="CE603" i="14"/>
  <c r="CE604" i="14"/>
  <c r="CE605" i="14"/>
  <c r="CE606" i="14"/>
  <c r="CE607" i="14"/>
  <c r="CE608" i="14"/>
  <c r="CE609" i="14"/>
  <c r="CE610" i="14"/>
  <c r="CE616" i="14"/>
  <c r="CE617" i="14"/>
  <c r="CE618" i="14"/>
  <c r="CE619" i="14"/>
  <c r="CE620" i="14"/>
  <c r="CE451" i="14"/>
  <c r="CE459" i="14"/>
  <c r="CM49" i="14"/>
  <c r="CM50" i="14"/>
  <c r="CM51" i="14"/>
  <c r="CM52" i="14"/>
  <c r="CM53" i="14"/>
  <c r="CM54" i="14"/>
  <c r="CM58" i="14"/>
  <c r="CM59" i="14"/>
  <c r="CM60" i="14"/>
  <c r="CM61" i="14"/>
  <c r="CM62" i="14"/>
  <c r="CM64" i="14"/>
  <c r="CM65" i="14"/>
  <c r="CM66" i="14"/>
  <c r="CM67" i="14"/>
  <c r="CM68" i="14"/>
  <c r="CM69" i="14"/>
  <c r="CM70" i="14"/>
  <c r="CM76" i="14"/>
  <c r="CM77" i="14"/>
  <c r="CM78" i="14"/>
  <c r="CM79" i="14"/>
  <c r="CM80" i="14"/>
  <c r="CM81" i="14"/>
  <c r="CM82" i="14"/>
  <c r="CM84" i="14"/>
  <c r="CM85" i="14"/>
  <c r="CM63" i="14"/>
  <c r="CM189" i="14"/>
  <c r="CM206" i="14"/>
  <c r="CM207" i="14"/>
  <c r="CM208" i="14"/>
  <c r="CM188" i="14"/>
  <c r="CM203" i="14"/>
  <c r="CM187" i="14"/>
  <c r="CM195" i="14"/>
  <c r="CM200" i="14"/>
  <c r="CM185" i="14"/>
  <c r="CM193" i="14"/>
  <c r="CM202" i="14"/>
  <c r="CM199" i="14"/>
  <c r="CM204" i="14"/>
  <c r="CM190" i="14"/>
  <c r="CM194" i="14"/>
  <c r="CM191" i="14"/>
  <c r="CM273" i="14"/>
  <c r="CM274" i="14"/>
  <c r="CM276" i="14"/>
  <c r="CM277" i="14"/>
  <c r="CM278" i="14"/>
  <c r="CM279" i="14"/>
  <c r="CM201" i="14"/>
  <c r="CM205" i="14"/>
  <c r="CM198" i="14"/>
  <c r="CM280" i="14"/>
  <c r="CM281" i="14"/>
  <c r="CM282" i="14"/>
  <c r="CM283" i="14"/>
  <c r="CM284" i="14"/>
  <c r="CM288" i="14"/>
  <c r="CM289" i="14"/>
  <c r="CM290" i="14"/>
  <c r="CM291" i="14"/>
  <c r="CM292" i="14"/>
  <c r="CM293" i="14"/>
  <c r="CM294" i="14"/>
  <c r="CM295" i="14"/>
  <c r="CM301" i="14"/>
  <c r="CM302" i="14"/>
  <c r="CM303" i="14"/>
  <c r="CM304" i="14"/>
  <c r="CM305" i="14"/>
  <c r="CM306" i="14"/>
  <c r="CM307" i="14"/>
  <c r="CM308" i="14"/>
  <c r="CM309" i="14"/>
  <c r="CM310" i="14"/>
  <c r="CM311" i="14"/>
  <c r="CM312" i="14"/>
  <c r="CM313" i="14"/>
  <c r="CM314" i="14"/>
  <c r="CM315" i="14"/>
  <c r="CM316" i="14"/>
  <c r="CM321" i="14"/>
  <c r="CM322" i="14"/>
  <c r="CM323" i="14"/>
  <c r="CM324" i="14"/>
  <c r="CM186" i="14"/>
  <c r="CM325" i="14"/>
  <c r="CM326" i="14"/>
  <c r="CM327" i="14"/>
  <c r="CM328" i="14"/>
  <c r="CM329" i="14"/>
  <c r="CM330" i="14"/>
  <c r="CM331" i="14"/>
  <c r="CM332" i="14"/>
  <c r="CM333" i="14"/>
  <c r="CM334" i="14"/>
  <c r="CM335" i="14"/>
  <c r="CM336" i="14"/>
  <c r="CM340" i="14"/>
  <c r="CM341" i="14"/>
  <c r="CM342" i="14"/>
  <c r="CM343" i="14"/>
  <c r="CM344" i="14"/>
  <c r="CM345" i="14"/>
  <c r="CM346" i="14"/>
  <c r="CM347" i="14"/>
  <c r="CM348" i="14"/>
  <c r="CM349" i="14"/>
  <c r="CM350" i="14"/>
  <c r="CM351" i="14"/>
  <c r="CM352" i="14"/>
  <c r="CM353" i="14"/>
  <c r="CM359" i="14"/>
  <c r="CM360" i="14"/>
  <c r="CM361" i="14"/>
  <c r="CM362" i="14"/>
  <c r="CM363" i="14"/>
  <c r="CM364" i="14"/>
  <c r="CM365" i="14"/>
  <c r="CM366" i="14"/>
  <c r="CM367" i="14"/>
  <c r="CM368" i="14"/>
  <c r="CM369" i="14"/>
  <c r="CM370" i="14"/>
  <c r="CM371" i="14"/>
  <c r="CM373" i="14"/>
  <c r="CM374" i="14"/>
  <c r="CM375" i="14"/>
  <c r="CM376" i="14"/>
  <c r="CM377" i="14"/>
  <c r="CM378" i="14"/>
  <c r="CM379" i="14"/>
  <c r="CM380" i="14"/>
  <c r="CM381" i="14"/>
  <c r="CM382" i="14"/>
  <c r="CM383" i="14"/>
  <c r="CM384" i="14"/>
  <c r="CM385" i="14"/>
  <c r="CM192" i="14"/>
  <c r="CM389" i="14"/>
  <c r="CM390" i="14"/>
  <c r="CM391" i="14"/>
  <c r="CM392" i="14"/>
  <c r="CM393" i="14"/>
  <c r="CM394" i="14"/>
  <c r="CM395" i="14"/>
  <c r="CM396" i="14"/>
  <c r="CM397" i="14"/>
  <c r="CM398" i="14"/>
  <c r="CM399" i="14"/>
  <c r="CM400" i="14"/>
  <c r="CM401" i="14"/>
  <c r="CM402" i="14"/>
  <c r="CM403" i="14"/>
  <c r="CM404" i="14"/>
  <c r="CM416" i="14"/>
  <c r="CM417" i="14"/>
  <c r="CM418" i="14"/>
  <c r="CM419" i="14"/>
  <c r="CM420" i="14"/>
  <c r="CM421" i="14"/>
  <c r="CM422" i="14"/>
  <c r="CM424" i="14"/>
  <c r="CM425" i="14"/>
  <c r="CM430" i="14"/>
  <c r="CM431" i="14"/>
  <c r="CM432" i="14"/>
  <c r="CM433" i="14"/>
  <c r="CM434" i="14"/>
  <c r="CM435" i="14"/>
  <c r="CM436" i="14"/>
  <c r="CM437" i="14"/>
  <c r="CM438" i="14"/>
  <c r="CM439" i="14"/>
  <c r="CM442" i="14"/>
  <c r="CM446" i="14"/>
  <c r="CM447" i="14"/>
  <c r="CM448" i="14"/>
  <c r="CM449" i="14"/>
  <c r="CM485" i="14"/>
  <c r="CM452" i="14"/>
  <c r="CM459" i="14"/>
  <c r="CM463" i="14"/>
  <c r="CM488" i="14"/>
  <c r="CM489" i="14"/>
  <c r="CM490" i="14"/>
  <c r="CM491" i="14"/>
  <c r="CM492" i="14"/>
  <c r="CM493" i="14"/>
  <c r="CM494" i="14"/>
  <c r="CM495" i="14"/>
  <c r="CM496" i="14"/>
  <c r="CM497" i="14"/>
  <c r="CM498" i="14"/>
  <c r="CM499" i="14"/>
  <c r="CM504" i="14"/>
  <c r="CM505" i="14"/>
  <c r="CM506" i="14"/>
  <c r="CM507" i="14"/>
  <c r="CM481" i="14"/>
  <c r="CM451" i="14"/>
  <c r="CM458" i="14"/>
  <c r="CM462" i="14"/>
  <c r="CM466" i="14"/>
  <c r="CM472" i="14"/>
  <c r="CM473" i="14"/>
  <c r="CM474" i="14"/>
  <c r="CM475" i="14"/>
  <c r="CM476" i="14"/>
  <c r="CM477" i="14"/>
  <c r="CM478" i="14"/>
  <c r="CM487" i="14"/>
  <c r="CM423" i="14"/>
  <c r="CM479" i="14"/>
  <c r="CM457" i="14"/>
  <c r="CM453" i="14"/>
  <c r="CM461" i="14"/>
  <c r="CM486" i="14"/>
  <c r="CM482" i="14"/>
  <c r="CM460" i="14"/>
  <c r="CM465" i="14"/>
  <c r="CM540" i="14"/>
  <c r="CM541" i="14"/>
  <c r="CM542" i="14"/>
  <c r="CM545" i="14"/>
  <c r="CM546" i="14"/>
  <c r="CM547" i="14"/>
  <c r="CM548" i="14"/>
  <c r="CM549" i="14"/>
  <c r="CM550" i="14"/>
  <c r="CM551" i="14"/>
  <c r="CM552" i="14"/>
  <c r="CM553" i="14"/>
  <c r="CM554" i="14"/>
  <c r="CM555" i="14"/>
  <c r="CM556" i="14"/>
  <c r="CM557" i="14"/>
  <c r="CM558" i="14"/>
  <c r="CM559" i="14"/>
  <c r="CM560" i="14"/>
  <c r="CM566" i="14"/>
  <c r="CM594" i="14"/>
  <c r="CM595" i="14"/>
  <c r="CM601" i="14"/>
  <c r="CM602" i="14"/>
  <c r="CM603" i="14"/>
  <c r="CM604" i="14"/>
  <c r="CM605" i="14"/>
  <c r="CM606" i="14"/>
  <c r="CM607" i="14"/>
  <c r="CM608" i="14"/>
  <c r="CM609" i="14"/>
  <c r="CM610" i="14"/>
  <c r="CM616" i="14"/>
  <c r="CM617" i="14"/>
  <c r="CM618" i="14"/>
  <c r="CM619" i="14"/>
  <c r="CM620" i="14"/>
  <c r="CM480" i="14"/>
  <c r="CM450" i="14"/>
  <c r="CM464" i="14"/>
  <c r="BW25" i="14"/>
  <c r="BW26" i="14"/>
  <c r="BW27" i="14"/>
  <c r="BW28" i="14"/>
  <c r="BW29" i="14"/>
  <c r="BW30" i="14"/>
  <c r="BW32" i="14"/>
  <c r="BW33" i="14"/>
  <c r="BW34" i="14"/>
  <c r="BW35" i="14"/>
  <c r="BW36" i="14"/>
  <c r="BW37" i="14"/>
  <c r="BW38" i="14"/>
  <c r="BW39" i="14"/>
  <c r="BW42" i="14"/>
  <c r="BW43" i="14"/>
  <c r="BW44" i="14"/>
  <c r="BW45" i="14"/>
  <c r="BW46" i="14"/>
  <c r="BW47" i="14"/>
  <c r="BW48" i="14"/>
  <c r="BW86" i="14"/>
  <c r="BW87" i="14"/>
  <c r="BW88" i="14"/>
  <c r="BW89" i="14"/>
  <c r="BW90" i="14"/>
  <c r="BW91" i="14"/>
  <c r="BW92" i="14"/>
  <c r="BW93" i="14"/>
  <c r="BW94" i="14"/>
  <c r="BW98" i="14"/>
  <c r="BW101" i="14"/>
  <c r="BW102" i="14"/>
  <c r="BW103" i="14"/>
  <c r="BW104" i="14"/>
  <c r="BW105" i="14"/>
  <c r="BW106" i="14"/>
  <c r="BW107" i="14"/>
  <c r="BW108" i="14"/>
  <c r="BW110" i="14"/>
  <c r="BW111" i="14"/>
  <c r="BW112" i="14"/>
  <c r="BW113" i="14"/>
  <c r="BW114" i="14"/>
  <c r="BW115" i="14"/>
  <c r="BW116" i="14"/>
  <c r="BW117" i="14"/>
  <c r="BW118" i="14"/>
  <c r="BW119" i="14"/>
  <c r="BW120" i="14"/>
  <c r="BW121" i="14"/>
  <c r="BW122" i="14"/>
  <c r="BW123" i="14"/>
  <c r="BW124" i="14"/>
  <c r="BW127" i="14"/>
  <c r="BW128" i="14"/>
  <c r="BW129" i="14"/>
  <c r="BW130" i="14"/>
  <c r="BW131" i="14"/>
  <c r="BW132" i="14"/>
  <c r="BW133" i="14"/>
  <c r="BW134" i="14"/>
  <c r="BW135" i="14"/>
  <c r="BW136" i="14"/>
  <c r="BW153" i="14"/>
  <c r="BW166" i="14"/>
  <c r="BW174" i="14"/>
  <c r="BW183" i="14"/>
  <c r="BW209" i="14"/>
  <c r="BW210" i="14"/>
  <c r="BW211" i="14"/>
  <c r="BW214" i="14"/>
  <c r="BW215" i="14"/>
  <c r="BW216" i="14"/>
  <c r="BW217" i="14"/>
  <c r="BW218" i="14"/>
  <c r="BW219" i="14"/>
  <c r="BW220" i="14"/>
  <c r="BW221" i="14"/>
  <c r="BW222" i="14"/>
  <c r="BW223" i="14"/>
  <c r="BW224" i="14"/>
  <c r="BW225" i="14"/>
  <c r="BW226" i="14"/>
  <c r="BW227" i="14"/>
  <c r="BW228" i="14"/>
  <c r="BW234" i="14"/>
  <c r="BW235" i="14"/>
  <c r="BW236" i="14"/>
  <c r="BW237" i="14"/>
  <c r="BW238" i="14"/>
  <c r="BW239" i="14"/>
  <c r="BW240" i="14"/>
  <c r="BW241" i="14"/>
  <c r="BW152" i="14"/>
  <c r="BW165" i="14"/>
  <c r="BW173" i="14"/>
  <c r="BW137" i="14"/>
  <c r="BW141" i="14"/>
  <c r="BW146" i="14"/>
  <c r="BW148" i="14"/>
  <c r="BW151" i="14"/>
  <c r="BW164" i="14"/>
  <c r="BW172" i="14"/>
  <c r="BW180" i="14"/>
  <c r="BW184" i="14"/>
  <c r="BW157" i="14"/>
  <c r="BW170" i="14"/>
  <c r="BW181" i="14"/>
  <c r="BW154" i="14"/>
  <c r="BW163" i="14"/>
  <c r="BW169" i="14"/>
  <c r="BW242" i="14"/>
  <c r="BW243" i="14"/>
  <c r="BW244" i="14"/>
  <c r="BW248" i="14"/>
  <c r="BW249" i="14"/>
  <c r="BW250" i="14"/>
  <c r="BW251" i="14"/>
  <c r="BW252" i="14"/>
  <c r="BW253" i="14"/>
  <c r="BW254" i="14"/>
  <c r="BW255" i="14"/>
  <c r="BW256" i="14"/>
  <c r="BW257" i="14"/>
  <c r="BW258" i="14"/>
  <c r="BW259" i="14"/>
  <c r="BW265" i="14"/>
  <c r="BW266" i="14"/>
  <c r="BW267" i="14"/>
  <c r="BW268" i="14"/>
  <c r="BW269" i="14"/>
  <c r="BW270" i="14"/>
  <c r="BW271" i="14"/>
  <c r="BW272" i="14"/>
  <c r="BW155" i="14"/>
  <c r="BW138" i="14"/>
  <c r="BW145" i="14"/>
  <c r="BW147" i="14"/>
  <c r="BW149" i="14"/>
  <c r="BW156" i="14"/>
  <c r="BW150" i="14"/>
  <c r="BW168" i="14"/>
  <c r="BW171" i="14"/>
  <c r="BW167" i="14"/>
  <c r="BW182" i="14"/>
  <c r="BW508" i="14"/>
  <c r="BW509" i="14"/>
  <c r="BW510" i="14"/>
  <c r="BW511" i="14"/>
  <c r="BW512" i="14"/>
  <c r="BW513" i="14"/>
  <c r="BW514" i="14"/>
  <c r="BW515" i="14"/>
  <c r="BW516" i="14"/>
  <c r="BW519" i="14"/>
  <c r="BW520" i="14"/>
  <c r="BW521" i="14"/>
  <c r="BW522" i="14"/>
  <c r="BW523" i="14"/>
  <c r="BW524" i="14"/>
  <c r="BW525" i="14"/>
  <c r="BW526" i="14"/>
  <c r="BW527" i="14"/>
  <c r="BW528" i="14"/>
  <c r="BW529" i="14"/>
  <c r="BW530" i="14"/>
  <c r="BW531" i="14"/>
  <c r="BW532" i="14"/>
  <c r="BW533" i="14"/>
  <c r="BW536" i="14"/>
  <c r="BW537" i="14"/>
  <c r="BW538" i="14"/>
  <c r="BW539" i="14"/>
  <c r="BW567" i="14"/>
  <c r="BW568" i="14"/>
  <c r="BW569" i="14"/>
  <c r="BW570" i="14"/>
  <c r="BW571" i="14"/>
  <c r="BW572" i="14"/>
  <c r="BW575" i="14"/>
  <c r="BW576" i="14"/>
  <c r="BW577" i="14"/>
  <c r="BW578" i="14"/>
  <c r="BW579" i="14"/>
  <c r="BW580" i="14"/>
  <c r="BW581" i="14"/>
  <c r="BW586" i="14"/>
  <c r="BW588" i="14"/>
  <c r="BW589" i="14"/>
  <c r="BW590" i="14"/>
  <c r="BW591" i="14"/>
  <c r="BW592" i="14"/>
  <c r="BW593" i="14"/>
  <c r="BW621" i="14"/>
  <c r="BW622" i="14"/>
  <c r="BW623" i="14"/>
  <c r="BW624" i="14"/>
  <c r="BW625" i="14"/>
  <c r="BW629" i="14"/>
  <c r="BW630" i="14"/>
  <c r="BW631" i="14"/>
  <c r="BW632" i="14"/>
  <c r="BW633" i="14"/>
  <c r="BW634" i="14"/>
  <c r="BW635" i="14"/>
  <c r="BW636" i="14"/>
  <c r="BW637" i="14"/>
  <c r="BW638" i="14"/>
  <c r="BW639" i="14"/>
  <c r="BW640" i="14"/>
  <c r="BW641" i="14"/>
  <c r="BW642" i="14"/>
  <c r="BW643" i="14"/>
  <c r="BW649" i="14"/>
  <c r="BW650" i="14"/>
  <c r="BW651" i="14"/>
  <c r="BW652" i="14"/>
  <c r="BW653" i="14"/>
  <c r="BW654" i="14"/>
  <c r="BW655" i="14"/>
  <c r="BW656" i="14"/>
  <c r="BW657" i="14"/>
  <c r="BW8" i="14"/>
  <c r="BW16" i="14"/>
  <c r="BW7" i="14"/>
  <c r="BW17" i="14"/>
  <c r="BW5" i="14"/>
  <c r="BW13" i="14"/>
  <c r="BW3" i="14"/>
  <c r="BW9" i="14"/>
  <c r="BW10" i="14"/>
  <c r="BW11" i="14"/>
  <c r="BW6" i="14"/>
  <c r="BW15" i="14"/>
  <c r="BW12" i="14"/>
  <c r="BW14" i="14"/>
  <c r="BW4" i="14"/>
  <c r="CF49" i="14"/>
  <c r="CF50" i="14"/>
  <c r="CF51" i="14"/>
  <c r="CF52" i="14"/>
  <c r="CF53" i="14"/>
  <c r="CF54" i="14"/>
  <c r="CF58" i="14"/>
  <c r="CF59" i="14"/>
  <c r="CF60" i="14"/>
  <c r="CF61" i="14"/>
  <c r="CF62" i="14"/>
  <c r="CF68" i="14"/>
  <c r="CF81" i="14"/>
  <c r="CF69" i="14"/>
  <c r="CF82" i="14"/>
  <c r="CF70" i="14"/>
  <c r="CF84" i="14"/>
  <c r="CF76" i="14"/>
  <c r="CF85" i="14"/>
  <c r="CF65" i="14"/>
  <c r="CF78" i="14"/>
  <c r="CF64" i="14"/>
  <c r="CF63" i="14"/>
  <c r="CF80" i="14"/>
  <c r="CF77" i="14"/>
  <c r="CF185" i="14"/>
  <c r="CF193" i="14"/>
  <c r="CF199" i="14"/>
  <c r="CF204" i="14"/>
  <c r="CF192" i="14"/>
  <c r="CF201" i="14"/>
  <c r="CF207" i="14"/>
  <c r="CF208" i="14"/>
  <c r="CF67" i="14"/>
  <c r="CF191" i="14"/>
  <c r="CF206" i="14"/>
  <c r="CF66" i="14"/>
  <c r="CF189" i="14"/>
  <c r="CF200" i="14"/>
  <c r="CF194" i="14"/>
  <c r="CF203" i="14"/>
  <c r="CF205" i="14"/>
  <c r="CF195" i="14"/>
  <c r="CF198" i="14"/>
  <c r="CF79" i="14"/>
  <c r="CF202" i="14"/>
  <c r="CF273" i="14"/>
  <c r="CF274" i="14"/>
  <c r="CF276" i="14"/>
  <c r="CF277" i="14"/>
  <c r="CF278" i="14"/>
  <c r="CF279" i="14"/>
  <c r="CF190" i="14"/>
  <c r="CF186" i="14"/>
  <c r="CF187" i="14"/>
  <c r="CF188" i="14"/>
  <c r="CF280" i="14"/>
  <c r="CF281" i="14"/>
  <c r="CF282" i="14"/>
  <c r="CF283" i="14"/>
  <c r="CF284" i="14"/>
  <c r="CF288" i="14"/>
  <c r="CF289" i="14"/>
  <c r="CF290" i="14"/>
  <c r="CF291" i="14"/>
  <c r="CF292" i="14"/>
  <c r="CF293" i="14"/>
  <c r="CF294" i="14"/>
  <c r="CF295" i="14"/>
  <c r="CF301" i="14"/>
  <c r="CF302" i="14"/>
  <c r="CF303" i="14"/>
  <c r="CF304" i="14"/>
  <c r="CF305" i="14"/>
  <c r="CF306" i="14"/>
  <c r="CF307" i="14"/>
  <c r="CF308" i="14"/>
  <c r="CF309" i="14"/>
  <c r="CF310" i="14"/>
  <c r="CF311" i="14"/>
  <c r="CF312" i="14"/>
  <c r="CF313" i="14"/>
  <c r="CF314" i="14"/>
  <c r="CF315" i="14"/>
  <c r="CF316" i="14"/>
  <c r="CF321" i="14"/>
  <c r="CF322" i="14"/>
  <c r="CF323" i="14"/>
  <c r="CF325" i="14"/>
  <c r="CF326" i="14"/>
  <c r="CF327" i="14"/>
  <c r="CF328" i="14"/>
  <c r="CF329" i="14"/>
  <c r="CF330" i="14"/>
  <c r="CF331" i="14"/>
  <c r="CF332" i="14"/>
  <c r="CF333" i="14"/>
  <c r="CF334" i="14"/>
  <c r="CF335" i="14"/>
  <c r="CF336" i="14"/>
  <c r="CF340" i="14"/>
  <c r="CF341" i="14"/>
  <c r="CF342" i="14"/>
  <c r="CF343" i="14"/>
  <c r="CF344" i="14"/>
  <c r="CF345" i="14"/>
  <c r="CF346" i="14"/>
  <c r="CF347" i="14"/>
  <c r="CF348" i="14"/>
  <c r="CF349" i="14"/>
  <c r="CF350" i="14"/>
  <c r="CF351" i="14"/>
  <c r="CF352" i="14"/>
  <c r="CF353" i="14"/>
  <c r="CF359" i="14"/>
  <c r="CF360" i="14"/>
  <c r="CF361" i="14"/>
  <c r="CF362" i="14"/>
  <c r="CF363" i="14"/>
  <c r="CF364" i="14"/>
  <c r="CF365" i="14"/>
  <c r="CF366" i="14"/>
  <c r="CF367" i="14"/>
  <c r="CF368" i="14"/>
  <c r="CF369" i="14"/>
  <c r="CF370" i="14"/>
  <c r="CF371" i="14"/>
  <c r="CF373" i="14"/>
  <c r="CF374" i="14"/>
  <c r="CF375" i="14"/>
  <c r="CF376" i="14"/>
  <c r="CF377" i="14"/>
  <c r="CF378" i="14"/>
  <c r="CF379" i="14"/>
  <c r="CF380" i="14"/>
  <c r="CF381" i="14"/>
  <c r="CF382" i="14"/>
  <c r="CF383" i="14"/>
  <c r="CF384" i="14"/>
  <c r="CF385" i="14"/>
  <c r="CF324" i="14"/>
  <c r="CF389" i="14"/>
  <c r="CF390" i="14"/>
  <c r="CF391" i="14"/>
  <c r="CF392" i="14"/>
  <c r="CF393" i="14"/>
  <c r="CF394" i="14"/>
  <c r="CF395" i="14"/>
  <c r="CF396" i="14"/>
  <c r="CF397" i="14"/>
  <c r="CF398" i="14"/>
  <c r="CF399" i="14"/>
  <c r="CF400" i="14"/>
  <c r="CF401" i="14"/>
  <c r="CF402" i="14"/>
  <c r="CF403" i="14"/>
  <c r="CF404" i="14"/>
  <c r="CF416" i="14"/>
  <c r="CF417" i="14"/>
  <c r="CF418" i="14"/>
  <c r="CF419" i="14"/>
  <c r="CF420" i="14"/>
  <c r="CF421" i="14"/>
  <c r="CF422" i="14"/>
  <c r="CF423" i="14"/>
  <c r="CF451" i="14"/>
  <c r="CF458" i="14"/>
  <c r="CF462" i="14"/>
  <c r="CF466" i="14"/>
  <c r="CF482" i="14"/>
  <c r="CF425" i="14"/>
  <c r="CF431" i="14"/>
  <c r="CF433" i="14"/>
  <c r="CF435" i="14"/>
  <c r="CF437" i="14"/>
  <c r="CF439" i="14"/>
  <c r="CF446" i="14"/>
  <c r="CF448" i="14"/>
  <c r="CF450" i="14"/>
  <c r="CF457" i="14"/>
  <c r="CF461" i="14"/>
  <c r="CF465" i="14"/>
  <c r="CF480" i="14"/>
  <c r="CF489" i="14"/>
  <c r="CF490" i="14"/>
  <c r="CF491" i="14"/>
  <c r="CF492" i="14"/>
  <c r="CF493" i="14"/>
  <c r="CF494" i="14"/>
  <c r="CF495" i="14"/>
  <c r="CF496" i="14"/>
  <c r="CF497" i="14"/>
  <c r="CF498" i="14"/>
  <c r="CF499" i="14"/>
  <c r="CF504" i="14"/>
  <c r="CF505" i="14"/>
  <c r="CF506" i="14"/>
  <c r="CF507" i="14"/>
  <c r="CF485" i="14"/>
  <c r="CF488" i="14"/>
  <c r="CF453" i="14"/>
  <c r="CF460" i="14"/>
  <c r="CF464" i="14"/>
  <c r="CF424" i="14"/>
  <c r="CF430" i="14"/>
  <c r="CF432" i="14"/>
  <c r="CF452" i="14"/>
  <c r="CF459" i="14"/>
  <c r="CF463" i="14"/>
  <c r="CF436" i="14"/>
  <c r="CF442" i="14"/>
  <c r="CF449" i="14"/>
  <c r="CF475" i="14"/>
  <c r="CF474" i="14"/>
  <c r="CF473" i="14"/>
  <c r="CF486" i="14"/>
  <c r="CF487" i="14"/>
  <c r="CF472" i="14"/>
  <c r="CF481" i="14"/>
  <c r="CF434" i="14"/>
  <c r="CF438" i="14"/>
  <c r="CF447" i="14"/>
  <c r="CF479" i="14"/>
  <c r="CF478" i="14"/>
  <c r="CF477" i="14"/>
  <c r="CF540" i="14"/>
  <c r="CF541" i="14"/>
  <c r="CF542" i="14"/>
  <c r="CF545" i="14"/>
  <c r="CF546" i="14"/>
  <c r="CF547" i="14"/>
  <c r="CF548" i="14"/>
  <c r="CF549" i="14"/>
  <c r="CF550" i="14"/>
  <c r="CF551" i="14"/>
  <c r="CF552" i="14"/>
  <c r="CF553" i="14"/>
  <c r="CF554" i="14"/>
  <c r="CF555" i="14"/>
  <c r="CF556" i="14"/>
  <c r="CF557" i="14"/>
  <c r="CF558" i="14"/>
  <c r="CF559" i="14"/>
  <c r="CF560" i="14"/>
  <c r="CF566" i="14"/>
  <c r="CF594" i="14"/>
  <c r="CF595" i="14"/>
  <c r="CF601" i="14"/>
  <c r="CF602" i="14"/>
  <c r="CF603" i="14"/>
  <c r="CF604" i="14"/>
  <c r="CF605" i="14"/>
  <c r="CF606" i="14"/>
  <c r="CF607" i="14"/>
  <c r="CF608" i="14"/>
  <c r="CF609" i="14"/>
  <c r="CF610" i="14"/>
  <c r="CF616" i="14"/>
  <c r="CF617" i="14"/>
  <c r="CF618" i="14"/>
  <c r="CF619" i="14"/>
  <c r="CF620" i="14"/>
  <c r="CF476" i="14"/>
  <c r="CN49" i="14"/>
  <c r="CN50" i="14"/>
  <c r="CN51" i="14"/>
  <c r="CN52" i="14"/>
  <c r="CN53" i="14"/>
  <c r="CN54" i="14"/>
  <c r="CN58" i="14"/>
  <c r="CN59" i="14"/>
  <c r="CN60" i="14"/>
  <c r="CN61" i="14"/>
  <c r="CN62" i="14"/>
  <c r="CN63" i="14"/>
  <c r="CN66" i="14"/>
  <c r="CN79" i="14"/>
  <c r="CN67" i="14"/>
  <c r="CN80" i="14"/>
  <c r="CN68" i="14"/>
  <c r="CN81" i="14"/>
  <c r="CN69" i="14"/>
  <c r="CN82" i="14"/>
  <c r="CN76" i="14"/>
  <c r="CN85" i="14"/>
  <c r="CN77" i="14"/>
  <c r="CN78" i="14"/>
  <c r="CN64" i="14"/>
  <c r="CN65" i="14"/>
  <c r="CN84" i="14"/>
  <c r="CN70" i="14"/>
  <c r="CN190" i="14"/>
  <c r="CN201" i="14"/>
  <c r="CN189" i="14"/>
  <c r="CN206" i="14"/>
  <c r="CN207" i="14"/>
  <c r="CN208" i="14"/>
  <c r="CN188" i="14"/>
  <c r="CN203" i="14"/>
  <c r="CN186" i="14"/>
  <c r="CN194" i="14"/>
  <c r="CN198" i="14"/>
  <c r="CN205" i="14"/>
  <c r="CN185" i="14"/>
  <c r="CN191" i="14"/>
  <c r="CN195" i="14"/>
  <c r="CN273" i="14"/>
  <c r="CN274" i="14"/>
  <c r="CN276" i="14"/>
  <c r="CN277" i="14"/>
  <c r="CN278" i="14"/>
  <c r="CN192" i="14"/>
  <c r="CN193" i="14"/>
  <c r="CN202" i="14"/>
  <c r="CN279" i="14"/>
  <c r="CN280" i="14"/>
  <c r="CN281" i="14"/>
  <c r="CN282" i="14"/>
  <c r="CN283" i="14"/>
  <c r="CN284" i="14"/>
  <c r="CN288" i="14"/>
  <c r="CN289" i="14"/>
  <c r="CN290" i="14"/>
  <c r="CN291" i="14"/>
  <c r="CN292" i="14"/>
  <c r="CN293" i="14"/>
  <c r="CN294" i="14"/>
  <c r="CN295" i="14"/>
  <c r="CN301" i="14"/>
  <c r="CN302" i="14"/>
  <c r="CN303" i="14"/>
  <c r="CN304" i="14"/>
  <c r="CN305" i="14"/>
  <c r="CN306" i="14"/>
  <c r="CN307" i="14"/>
  <c r="CN308" i="14"/>
  <c r="CN309" i="14"/>
  <c r="CN310" i="14"/>
  <c r="CN311" i="14"/>
  <c r="CN312" i="14"/>
  <c r="CN313" i="14"/>
  <c r="CN314" i="14"/>
  <c r="CN315" i="14"/>
  <c r="CN316" i="14"/>
  <c r="CN321" i="14"/>
  <c r="CN322" i="14"/>
  <c r="CN199" i="14"/>
  <c r="CN200" i="14"/>
  <c r="CN204" i="14"/>
  <c r="CN324" i="14"/>
  <c r="CN325" i="14"/>
  <c r="CN326" i="14"/>
  <c r="CN327" i="14"/>
  <c r="CN328" i="14"/>
  <c r="CN329" i="14"/>
  <c r="CN330" i="14"/>
  <c r="CN331" i="14"/>
  <c r="CN332" i="14"/>
  <c r="CN333" i="14"/>
  <c r="CN334" i="14"/>
  <c r="CN335" i="14"/>
  <c r="CN336" i="14"/>
  <c r="CN340" i="14"/>
  <c r="CN341" i="14"/>
  <c r="CN342" i="14"/>
  <c r="CN343" i="14"/>
  <c r="CN344" i="14"/>
  <c r="CN345" i="14"/>
  <c r="CN346" i="14"/>
  <c r="CN347" i="14"/>
  <c r="CN348" i="14"/>
  <c r="CN349" i="14"/>
  <c r="CN350" i="14"/>
  <c r="CN351" i="14"/>
  <c r="CN352" i="14"/>
  <c r="CN353" i="14"/>
  <c r="CN359" i="14"/>
  <c r="CN360" i="14"/>
  <c r="CN361" i="14"/>
  <c r="CN362" i="14"/>
  <c r="CN363" i="14"/>
  <c r="CN364" i="14"/>
  <c r="CN365" i="14"/>
  <c r="CN366" i="14"/>
  <c r="CN367" i="14"/>
  <c r="CN368" i="14"/>
  <c r="CN369" i="14"/>
  <c r="CN370" i="14"/>
  <c r="CN371" i="14"/>
  <c r="CN373" i="14"/>
  <c r="CN374" i="14"/>
  <c r="CN375" i="14"/>
  <c r="CN376" i="14"/>
  <c r="CN377" i="14"/>
  <c r="CN378" i="14"/>
  <c r="CN379" i="14"/>
  <c r="CN380" i="14"/>
  <c r="CN381" i="14"/>
  <c r="CN382" i="14"/>
  <c r="CN383" i="14"/>
  <c r="CN384" i="14"/>
  <c r="CN385" i="14"/>
  <c r="CN187" i="14"/>
  <c r="CN389" i="14"/>
  <c r="CN390" i="14"/>
  <c r="CN391" i="14"/>
  <c r="CN392" i="14"/>
  <c r="CN393" i="14"/>
  <c r="CN394" i="14"/>
  <c r="CN395" i="14"/>
  <c r="CN396" i="14"/>
  <c r="CN397" i="14"/>
  <c r="CN398" i="14"/>
  <c r="CN399" i="14"/>
  <c r="CN400" i="14"/>
  <c r="CN401" i="14"/>
  <c r="CN402" i="14"/>
  <c r="CN403" i="14"/>
  <c r="CN404" i="14"/>
  <c r="CN416" i="14"/>
  <c r="CN417" i="14"/>
  <c r="CN418" i="14"/>
  <c r="CN419" i="14"/>
  <c r="CN420" i="14"/>
  <c r="CN421" i="14"/>
  <c r="CN422" i="14"/>
  <c r="CN423" i="14"/>
  <c r="CN323" i="14"/>
  <c r="CN424" i="14"/>
  <c r="CN430" i="14"/>
  <c r="CN432" i="14"/>
  <c r="CN434" i="14"/>
  <c r="CN436" i="14"/>
  <c r="CN438" i="14"/>
  <c r="CN442" i="14"/>
  <c r="CN447" i="14"/>
  <c r="CN449" i="14"/>
  <c r="CN453" i="14"/>
  <c r="CN460" i="14"/>
  <c r="CN464" i="14"/>
  <c r="CN480" i="14"/>
  <c r="CN485" i="14"/>
  <c r="CN452" i="14"/>
  <c r="CN459" i="14"/>
  <c r="CN463" i="14"/>
  <c r="CN488" i="14"/>
  <c r="CN489" i="14"/>
  <c r="CN490" i="14"/>
  <c r="CN491" i="14"/>
  <c r="CN492" i="14"/>
  <c r="CN493" i="14"/>
  <c r="CN494" i="14"/>
  <c r="CN495" i="14"/>
  <c r="CN496" i="14"/>
  <c r="CN497" i="14"/>
  <c r="CN498" i="14"/>
  <c r="CN499" i="14"/>
  <c r="CN504" i="14"/>
  <c r="CN505" i="14"/>
  <c r="CN506" i="14"/>
  <c r="CN507" i="14"/>
  <c r="CN481" i="14"/>
  <c r="CN425" i="14"/>
  <c r="CN431" i="14"/>
  <c r="CN433" i="14"/>
  <c r="CN435" i="14"/>
  <c r="CN437" i="14"/>
  <c r="CN439" i="14"/>
  <c r="CN446" i="14"/>
  <c r="CN448" i="14"/>
  <c r="CN451" i="14"/>
  <c r="CN458" i="14"/>
  <c r="CN462" i="14"/>
  <c r="CN466" i="14"/>
  <c r="CN472" i="14"/>
  <c r="CN473" i="14"/>
  <c r="CN474" i="14"/>
  <c r="CN475" i="14"/>
  <c r="CN476" i="14"/>
  <c r="CN477" i="14"/>
  <c r="CN478" i="14"/>
  <c r="CN487" i="14"/>
  <c r="CN450" i="14"/>
  <c r="CN457" i="14"/>
  <c r="CN461" i="14"/>
  <c r="CN465" i="14"/>
  <c r="CN482" i="14"/>
  <c r="CN486" i="14"/>
  <c r="CN479" i="14"/>
  <c r="CN540" i="14"/>
  <c r="CN541" i="14"/>
  <c r="CN542" i="14"/>
  <c r="CN545" i="14"/>
  <c r="CN546" i="14"/>
  <c r="CN547" i="14"/>
  <c r="CN548" i="14"/>
  <c r="CN549" i="14"/>
  <c r="CN550" i="14"/>
  <c r="CN551" i="14"/>
  <c r="CN552" i="14"/>
  <c r="CN553" i="14"/>
  <c r="CN554" i="14"/>
  <c r="CN555" i="14"/>
  <c r="CN556" i="14"/>
  <c r="CN557" i="14"/>
  <c r="CN558" i="14"/>
  <c r="CN559" i="14"/>
  <c r="CN560" i="14"/>
  <c r="CN566" i="14"/>
  <c r="CN594" i="14"/>
  <c r="CN595" i="14"/>
  <c r="CN601" i="14"/>
  <c r="CN602" i="14"/>
  <c r="CN603" i="14"/>
  <c r="CN604" i="14"/>
  <c r="CN605" i="14"/>
  <c r="CN606" i="14"/>
  <c r="CN607" i="14"/>
  <c r="CN608" i="14"/>
  <c r="CN609" i="14"/>
  <c r="CN610" i="14"/>
  <c r="CN616" i="14"/>
  <c r="CN617" i="14"/>
  <c r="CN618" i="14"/>
  <c r="CN619" i="14"/>
  <c r="CN620" i="14"/>
  <c r="BY49" i="14"/>
  <c r="BY50" i="14"/>
  <c r="BY51" i="14"/>
  <c r="BY52" i="14"/>
  <c r="BY53" i="14"/>
  <c r="BY54" i="14"/>
  <c r="BY58" i="14"/>
  <c r="BY59" i="14"/>
  <c r="BY60" i="14"/>
  <c r="BY61" i="14"/>
  <c r="BY62" i="14"/>
  <c r="BY63" i="14"/>
  <c r="BY64" i="14"/>
  <c r="BY65" i="14"/>
  <c r="BY66" i="14"/>
  <c r="BY67" i="14"/>
  <c r="BY68" i="14"/>
  <c r="BY69" i="14"/>
  <c r="BY70" i="14"/>
  <c r="BY76" i="14"/>
  <c r="BY77" i="14"/>
  <c r="BY78" i="14"/>
  <c r="BY79" i="14"/>
  <c r="BY80" i="14"/>
  <c r="BY81" i="14"/>
  <c r="BY82" i="14"/>
  <c r="BY84" i="14"/>
  <c r="BY85" i="14"/>
  <c r="BY189" i="14"/>
  <c r="BY202" i="14"/>
  <c r="BY188" i="14"/>
  <c r="BY198" i="14"/>
  <c r="BY187" i="14"/>
  <c r="BY195" i="14"/>
  <c r="BY204" i="14"/>
  <c r="BY207" i="14"/>
  <c r="BY208" i="14"/>
  <c r="BY185" i="14"/>
  <c r="BY193" i="14"/>
  <c r="BY206" i="14"/>
  <c r="BY192" i="14"/>
  <c r="BY186" i="14"/>
  <c r="BY199" i="14"/>
  <c r="BY191" i="14"/>
  <c r="BY190" i="14"/>
  <c r="BY200" i="14"/>
  <c r="BY205" i="14"/>
  <c r="BY201" i="14"/>
  <c r="BY273" i="14"/>
  <c r="BY276" i="14"/>
  <c r="BY278" i="14"/>
  <c r="BY203" i="14"/>
  <c r="BY194" i="14"/>
  <c r="BY274" i="14"/>
  <c r="BY288" i="14"/>
  <c r="BY301" i="14"/>
  <c r="BY309" i="14"/>
  <c r="BY321" i="14"/>
  <c r="BY351" i="14"/>
  <c r="BY289" i="14"/>
  <c r="BY302" i="14"/>
  <c r="BY310" i="14"/>
  <c r="BY322" i="14"/>
  <c r="BY350" i="14"/>
  <c r="BY353" i="14"/>
  <c r="BY362" i="14"/>
  <c r="BY366" i="14"/>
  <c r="BY370" i="14"/>
  <c r="BY375" i="14"/>
  <c r="BY290" i="14"/>
  <c r="BY303" i="14"/>
  <c r="BY311" i="14"/>
  <c r="BY323" i="14"/>
  <c r="BY326" i="14"/>
  <c r="BY328" i="14"/>
  <c r="BY330" i="14"/>
  <c r="BY332" i="14"/>
  <c r="BY334" i="14"/>
  <c r="BY336" i="14"/>
  <c r="BY341" i="14"/>
  <c r="BY343" i="14"/>
  <c r="BY345" i="14"/>
  <c r="BY347" i="14"/>
  <c r="BY349" i="14"/>
  <c r="BY279" i="14"/>
  <c r="BY280" i="14"/>
  <c r="BY291" i="14"/>
  <c r="BY304" i="14"/>
  <c r="BY312" i="14"/>
  <c r="BY359" i="14"/>
  <c r="BY363" i="14"/>
  <c r="BY367" i="14"/>
  <c r="BY371" i="14"/>
  <c r="BY376" i="14"/>
  <c r="BY281" i="14"/>
  <c r="BY292" i="14"/>
  <c r="BY305" i="14"/>
  <c r="BY313" i="14"/>
  <c r="BY324" i="14"/>
  <c r="BY277" i="14"/>
  <c r="BY282" i="14"/>
  <c r="BY293" i="14"/>
  <c r="BY306" i="14"/>
  <c r="BY314" i="14"/>
  <c r="BY360" i="14"/>
  <c r="BY364" i="14"/>
  <c r="BY368" i="14"/>
  <c r="BY373" i="14"/>
  <c r="BY325" i="14"/>
  <c r="BY329" i="14"/>
  <c r="BY333" i="14"/>
  <c r="BY340" i="14"/>
  <c r="BY344" i="14"/>
  <c r="BY348" i="14"/>
  <c r="BY352" i="14"/>
  <c r="BY394" i="14"/>
  <c r="BY402" i="14"/>
  <c r="BY421" i="14"/>
  <c r="BY284" i="14"/>
  <c r="BY315" i="14"/>
  <c r="BY378" i="14"/>
  <c r="BY382" i="14"/>
  <c r="BY389" i="14"/>
  <c r="BY397" i="14"/>
  <c r="BY416" i="14"/>
  <c r="BY392" i="14"/>
  <c r="BY400" i="14"/>
  <c r="BY419" i="14"/>
  <c r="BY423" i="14"/>
  <c r="BY283" i="14"/>
  <c r="BY295" i="14"/>
  <c r="BY379" i="14"/>
  <c r="BY383" i="14"/>
  <c r="BY395" i="14"/>
  <c r="BY403" i="14"/>
  <c r="BY327" i="14"/>
  <c r="BY331" i="14"/>
  <c r="BY335" i="14"/>
  <c r="BY342" i="14"/>
  <c r="BY346" i="14"/>
  <c r="BY365" i="14"/>
  <c r="BY374" i="14"/>
  <c r="BY390" i="14"/>
  <c r="BY398" i="14"/>
  <c r="BY417" i="14"/>
  <c r="BY361" i="14"/>
  <c r="BY396" i="14"/>
  <c r="BY369" i="14"/>
  <c r="BY399" i="14"/>
  <c r="BY422" i="14"/>
  <c r="BY481" i="14"/>
  <c r="BY385" i="14"/>
  <c r="BY404" i="14"/>
  <c r="BY453" i="14"/>
  <c r="BY460" i="14"/>
  <c r="BY464" i="14"/>
  <c r="BY486" i="14"/>
  <c r="BY308" i="14"/>
  <c r="BY391" i="14"/>
  <c r="BY420" i="14"/>
  <c r="BY294" i="14"/>
  <c r="BY381" i="14"/>
  <c r="BY384" i="14"/>
  <c r="BY424" i="14"/>
  <c r="BY430" i="14"/>
  <c r="BY432" i="14"/>
  <c r="BY434" i="14"/>
  <c r="BY436" i="14"/>
  <c r="BY438" i="14"/>
  <c r="BY442" i="14"/>
  <c r="BY447" i="14"/>
  <c r="BY449" i="14"/>
  <c r="BY452" i="14"/>
  <c r="BY459" i="14"/>
  <c r="BY463" i="14"/>
  <c r="BY472" i="14"/>
  <c r="BY473" i="14"/>
  <c r="BY474" i="14"/>
  <c r="BY475" i="14"/>
  <c r="BY476" i="14"/>
  <c r="BY477" i="14"/>
  <c r="BY478" i="14"/>
  <c r="BY479" i="14"/>
  <c r="BY482" i="14"/>
  <c r="BY489" i="14"/>
  <c r="BY490" i="14"/>
  <c r="BY491" i="14"/>
  <c r="BY492" i="14"/>
  <c r="BY493" i="14"/>
  <c r="BY494" i="14"/>
  <c r="BY495" i="14"/>
  <c r="BY496" i="14"/>
  <c r="BY497" i="14"/>
  <c r="BY498" i="14"/>
  <c r="BY499" i="14"/>
  <c r="BY504" i="14"/>
  <c r="BY505" i="14"/>
  <c r="BY506" i="14"/>
  <c r="BY507" i="14"/>
  <c r="BY307" i="14"/>
  <c r="BY316" i="14"/>
  <c r="BY377" i="14"/>
  <c r="BY380" i="14"/>
  <c r="BY401" i="14"/>
  <c r="BY418" i="14"/>
  <c r="BY393" i="14"/>
  <c r="BY485" i="14"/>
  <c r="BY457" i="14"/>
  <c r="BY462" i="14"/>
  <c r="BY487" i="14"/>
  <c r="BY435" i="14"/>
  <c r="BY439" i="14"/>
  <c r="BY448" i="14"/>
  <c r="BY461" i="14"/>
  <c r="BY488" i="14"/>
  <c r="BY425" i="14"/>
  <c r="BY466" i="14"/>
  <c r="BY480" i="14"/>
  <c r="BY465" i="14"/>
  <c r="BY431" i="14"/>
  <c r="BY451" i="14"/>
  <c r="BY437" i="14"/>
  <c r="BY446" i="14"/>
  <c r="BY450" i="14"/>
  <c r="BY546" i="14"/>
  <c r="BY554" i="14"/>
  <c r="BY594" i="14"/>
  <c r="BY607" i="14"/>
  <c r="BY620" i="14"/>
  <c r="BY545" i="14"/>
  <c r="BY553" i="14"/>
  <c r="BY566" i="14"/>
  <c r="BY606" i="14"/>
  <c r="BY619" i="14"/>
  <c r="BY555" i="14"/>
  <c r="BY595" i="14"/>
  <c r="BY542" i="14"/>
  <c r="BY552" i="14"/>
  <c r="BY560" i="14"/>
  <c r="BY605" i="14"/>
  <c r="BY618" i="14"/>
  <c r="BY541" i="14"/>
  <c r="BY551" i="14"/>
  <c r="BY559" i="14"/>
  <c r="BY604" i="14"/>
  <c r="BY617" i="14"/>
  <c r="BY540" i="14"/>
  <c r="BY550" i="14"/>
  <c r="BY558" i="14"/>
  <c r="BY603" i="14"/>
  <c r="BY616" i="14"/>
  <c r="BY549" i="14"/>
  <c r="BY557" i="14"/>
  <c r="BY602" i="14"/>
  <c r="BY610" i="14"/>
  <c r="BY433" i="14"/>
  <c r="BY548" i="14"/>
  <c r="BY556" i="14"/>
  <c r="BY601" i="14"/>
  <c r="BY609" i="14"/>
  <c r="BY458" i="14"/>
  <c r="BY547" i="14"/>
  <c r="BY608" i="14"/>
  <c r="CG49" i="14"/>
  <c r="CG50" i="14"/>
  <c r="CG51" i="14"/>
  <c r="CG52" i="14"/>
  <c r="CG53" i="14"/>
  <c r="CG54" i="14"/>
  <c r="CG58" i="14"/>
  <c r="CG59" i="14"/>
  <c r="CG60" i="14"/>
  <c r="CG61" i="14"/>
  <c r="CG62" i="14"/>
  <c r="CG63" i="14"/>
  <c r="CG64" i="14"/>
  <c r="CG65" i="14"/>
  <c r="CG66" i="14"/>
  <c r="CG67" i="14"/>
  <c r="CG68" i="14"/>
  <c r="CG69" i="14"/>
  <c r="CG70" i="14"/>
  <c r="CG76" i="14"/>
  <c r="CG77" i="14"/>
  <c r="CG78" i="14"/>
  <c r="CG79" i="14"/>
  <c r="CG80" i="14"/>
  <c r="CG81" i="14"/>
  <c r="CG82" i="14"/>
  <c r="CG84" i="14"/>
  <c r="CG85" i="14"/>
  <c r="CG186" i="14"/>
  <c r="CG194" i="14"/>
  <c r="CG185" i="14"/>
  <c r="CG193" i="14"/>
  <c r="CG199" i="14"/>
  <c r="CG204" i="14"/>
  <c r="CG192" i="14"/>
  <c r="CG201" i="14"/>
  <c r="CG207" i="14"/>
  <c r="CG208" i="14"/>
  <c r="CG190" i="14"/>
  <c r="CG203" i="14"/>
  <c r="CG191" i="14"/>
  <c r="CG195" i="14"/>
  <c r="CG200" i="14"/>
  <c r="CG198" i="14"/>
  <c r="CG273" i="14"/>
  <c r="CG276" i="14"/>
  <c r="CG278" i="14"/>
  <c r="CG189" i="14"/>
  <c r="CG205" i="14"/>
  <c r="CG187" i="14"/>
  <c r="CG188" i="14"/>
  <c r="CG206" i="14"/>
  <c r="CG274" i="14"/>
  <c r="CG277" i="14"/>
  <c r="CG279" i="14"/>
  <c r="CG323" i="14"/>
  <c r="CG202" i="14"/>
  <c r="CG324" i="14"/>
  <c r="CG283" i="14"/>
  <c r="CG294" i="14"/>
  <c r="CG307" i="14"/>
  <c r="CG315" i="14"/>
  <c r="CG359" i="14"/>
  <c r="CG363" i="14"/>
  <c r="CG367" i="14"/>
  <c r="CG371" i="14"/>
  <c r="CG376" i="14"/>
  <c r="CG378" i="14"/>
  <c r="CG380" i="14"/>
  <c r="CG382" i="14"/>
  <c r="CG384" i="14"/>
  <c r="CG284" i="14"/>
  <c r="CG295" i="14"/>
  <c r="CG308" i="14"/>
  <c r="CG316" i="14"/>
  <c r="CG325" i="14"/>
  <c r="CG327" i="14"/>
  <c r="CG329" i="14"/>
  <c r="CG331" i="14"/>
  <c r="CG333" i="14"/>
  <c r="CG335" i="14"/>
  <c r="CG340" i="14"/>
  <c r="CG342" i="14"/>
  <c r="CG344" i="14"/>
  <c r="CG346" i="14"/>
  <c r="CG348" i="14"/>
  <c r="CG288" i="14"/>
  <c r="CG301" i="14"/>
  <c r="CG309" i="14"/>
  <c r="CG321" i="14"/>
  <c r="CG360" i="14"/>
  <c r="CG364" i="14"/>
  <c r="CG289" i="14"/>
  <c r="CG302" i="14"/>
  <c r="CG310" i="14"/>
  <c r="CG322" i="14"/>
  <c r="CG290" i="14"/>
  <c r="CG303" i="14"/>
  <c r="CG311" i="14"/>
  <c r="CG351" i="14"/>
  <c r="CG352" i="14"/>
  <c r="CG361" i="14"/>
  <c r="CG365" i="14"/>
  <c r="CG369" i="14"/>
  <c r="CG374" i="14"/>
  <c r="CG377" i="14"/>
  <c r="CG379" i="14"/>
  <c r="CG381" i="14"/>
  <c r="CG383" i="14"/>
  <c r="CG385" i="14"/>
  <c r="CG280" i="14"/>
  <c r="CG291" i="14"/>
  <c r="CG304" i="14"/>
  <c r="CG312" i="14"/>
  <c r="CG326" i="14"/>
  <c r="CG328" i="14"/>
  <c r="CG330" i="14"/>
  <c r="CG332" i="14"/>
  <c r="CG334" i="14"/>
  <c r="CG336" i="14"/>
  <c r="CG341" i="14"/>
  <c r="CG343" i="14"/>
  <c r="CG345" i="14"/>
  <c r="CG347" i="14"/>
  <c r="CG350" i="14"/>
  <c r="CG293" i="14"/>
  <c r="CG393" i="14"/>
  <c r="CG401" i="14"/>
  <c r="CG420" i="14"/>
  <c r="CG423" i="14"/>
  <c r="CG292" i="14"/>
  <c r="CG370" i="14"/>
  <c r="CG396" i="14"/>
  <c r="CG404" i="14"/>
  <c r="CG306" i="14"/>
  <c r="CG391" i="14"/>
  <c r="CG399" i="14"/>
  <c r="CG418" i="14"/>
  <c r="CG305" i="14"/>
  <c r="CG394" i="14"/>
  <c r="CG402" i="14"/>
  <c r="CG314" i="14"/>
  <c r="CG366" i="14"/>
  <c r="CG373" i="14"/>
  <c r="CG389" i="14"/>
  <c r="CG397" i="14"/>
  <c r="CG416" i="14"/>
  <c r="CG421" i="14"/>
  <c r="CG282" i="14"/>
  <c r="CG349" i="14"/>
  <c r="CG375" i="14"/>
  <c r="CG395" i="14"/>
  <c r="CG281" i="14"/>
  <c r="CG313" i="14"/>
  <c r="CG392" i="14"/>
  <c r="CG417" i="14"/>
  <c r="CG472" i="14"/>
  <c r="CG473" i="14"/>
  <c r="CG474" i="14"/>
  <c r="CG475" i="14"/>
  <c r="CG476" i="14"/>
  <c r="CG477" i="14"/>
  <c r="CG478" i="14"/>
  <c r="CG479" i="14"/>
  <c r="CG486" i="14"/>
  <c r="CG422" i="14"/>
  <c r="CG451" i="14"/>
  <c r="CG458" i="14"/>
  <c r="CG462" i="14"/>
  <c r="CG466" i="14"/>
  <c r="CG482" i="14"/>
  <c r="CG425" i="14"/>
  <c r="CG431" i="14"/>
  <c r="CG433" i="14"/>
  <c r="CG435" i="14"/>
  <c r="CG437" i="14"/>
  <c r="CG439" i="14"/>
  <c r="CG446" i="14"/>
  <c r="CG448" i="14"/>
  <c r="CG353" i="14"/>
  <c r="CG368" i="14"/>
  <c r="CG398" i="14"/>
  <c r="CG403" i="14"/>
  <c r="CG419" i="14"/>
  <c r="CG450" i="14"/>
  <c r="CG457" i="14"/>
  <c r="CG461" i="14"/>
  <c r="CG465" i="14"/>
  <c r="CG480" i="14"/>
  <c r="CG489" i="14"/>
  <c r="CG490" i="14"/>
  <c r="CG491" i="14"/>
  <c r="CG492" i="14"/>
  <c r="CG493" i="14"/>
  <c r="CG494" i="14"/>
  <c r="CG495" i="14"/>
  <c r="CG496" i="14"/>
  <c r="CG497" i="14"/>
  <c r="CG498" i="14"/>
  <c r="CG499" i="14"/>
  <c r="CG504" i="14"/>
  <c r="CG505" i="14"/>
  <c r="CG506" i="14"/>
  <c r="CG507" i="14"/>
  <c r="CG485" i="14"/>
  <c r="CG488" i="14"/>
  <c r="CG390" i="14"/>
  <c r="CG400" i="14"/>
  <c r="CG424" i="14"/>
  <c r="CG430" i="14"/>
  <c r="CG432" i="14"/>
  <c r="CG434" i="14"/>
  <c r="CG436" i="14"/>
  <c r="CG438" i="14"/>
  <c r="CG442" i="14"/>
  <c r="CG447" i="14"/>
  <c r="CG449" i="14"/>
  <c r="CG481" i="14"/>
  <c r="CG487" i="14"/>
  <c r="CG463" i="14"/>
  <c r="CG453" i="14"/>
  <c r="CG460" i="14"/>
  <c r="CG452" i="14"/>
  <c r="CG464" i="14"/>
  <c r="CG547" i="14"/>
  <c r="CG555" i="14"/>
  <c r="CG595" i="14"/>
  <c r="CG608" i="14"/>
  <c r="CG546" i="14"/>
  <c r="CG554" i="14"/>
  <c r="CG594" i="14"/>
  <c r="CG607" i="14"/>
  <c r="CG620" i="14"/>
  <c r="CG545" i="14"/>
  <c r="CG553" i="14"/>
  <c r="CG566" i="14"/>
  <c r="CG606" i="14"/>
  <c r="CG619" i="14"/>
  <c r="CG556" i="14"/>
  <c r="CG601" i="14"/>
  <c r="CG542" i="14"/>
  <c r="CG552" i="14"/>
  <c r="CG560" i="14"/>
  <c r="CG605" i="14"/>
  <c r="CG618" i="14"/>
  <c r="CG609" i="14"/>
  <c r="CG362" i="14"/>
  <c r="CG459" i="14"/>
  <c r="CG541" i="14"/>
  <c r="CG551" i="14"/>
  <c r="CG559" i="14"/>
  <c r="CG604" i="14"/>
  <c r="CG617" i="14"/>
  <c r="CG540" i="14"/>
  <c r="CG550" i="14"/>
  <c r="CG558" i="14"/>
  <c r="CG603" i="14"/>
  <c r="CG616" i="14"/>
  <c r="CG549" i="14"/>
  <c r="CG557" i="14"/>
  <c r="CG602" i="14"/>
  <c r="CG610" i="14"/>
  <c r="CG548" i="14"/>
  <c r="CO49" i="14"/>
  <c r="CO50" i="14"/>
  <c r="CO51" i="14"/>
  <c r="CO52" i="14"/>
  <c r="CO53" i="14"/>
  <c r="CO54" i="14"/>
  <c r="CO58" i="14"/>
  <c r="CO59" i="14"/>
  <c r="CO60" i="14"/>
  <c r="CO61" i="14"/>
  <c r="CO62" i="14"/>
  <c r="CO63" i="14"/>
  <c r="CO64" i="14"/>
  <c r="CO65" i="14"/>
  <c r="CO66" i="14"/>
  <c r="CO67" i="14"/>
  <c r="CO68" i="14"/>
  <c r="CO69" i="14"/>
  <c r="CO70" i="14"/>
  <c r="CO76" i="14"/>
  <c r="CO77" i="14"/>
  <c r="CO78" i="14"/>
  <c r="CO79" i="14"/>
  <c r="CO80" i="14"/>
  <c r="CO81" i="14"/>
  <c r="CO82" i="14"/>
  <c r="CO84" i="14"/>
  <c r="CO85" i="14"/>
  <c r="CO191" i="14"/>
  <c r="CO204" i="14"/>
  <c r="CO190" i="14"/>
  <c r="CO201" i="14"/>
  <c r="CO189" i="14"/>
  <c r="CO206" i="14"/>
  <c r="CO207" i="14"/>
  <c r="CO208" i="14"/>
  <c r="CO187" i="14"/>
  <c r="CO195" i="14"/>
  <c r="CO200" i="14"/>
  <c r="CO188" i="14"/>
  <c r="CO193" i="14"/>
  <c r="CO194" i="14"/>
  <c r="CO199" i="14"/>
  <c r="CO192" i="14"/>
  <c r="CO202" i="14"/>
  <c r="CO198" i="14"/>
  <c r="CO203" i="14"/>
  <c r="CO274" i="14"/>
  <c r="CO277" i="14"/>
  <c r="CO205" i="14"/>
  <c r="CO276" i="14"/>
  <c r="CO278" i="14"/>
  <c r="CO185" i="14"/>
  <c r="CO273" i="14"/>
  <c r="CO282" i="14"/>
  <c r="CO293" i="14"/>
  <c r="CO306" i="14"/>
  <c r="CO314" i="14"/>
  <c r="CO324" i="14"/>
  <c r="CO326" i="14"/>
  <c r="CO328" i="14"/>
  <c r="CO330" i="14"/>
  <c r="CO332" i="14"/>
  <c r="CO334" i="14"/>
  <c r="CO336" i="14"/>
  <c r="CO341" i="14"/>
  <c r="CO343" i="14"/>
  <c r="CO345" i="14"/>
  <c r="CO347" i="14"/>
  <c r="CO351" i="14"/>
  <c r="CO283" i="14"/>
  <c r="CO294" i="14"/>
  <c r="CO307" i="14"/>
  <c r="CO315" i="14"/>
  <c r="CO350" i="14"/>
  <c r="CO352" i="14"/>
  <c r="CO361" i="14"/>
  <c r="CO365" i="14"/>
  <c r="CO369" i="14"/>
  <c r="CO374" i="14"/>
  <c r="CO284" i="14"/>
  <c r="CO295" i="14"/>
  <c r="CO308" i="14"/>
  <c r="CO316" i="14"/>
  <c r="CO349" i="14"/>
  <c r="CO288" i="14"/>
  <c r="CO301" i="14"/>
  <c r="CO309" i="14"/>
  <c r="CO321" i="14"/>
  <c r="CO353" i="14"/>
  <c r="CO362" i="14"/>
  <c r="CO366" i="14"/>
  <c r="CO370" i="14"/>
  <c r="CO375" i="14"/>
  <c r="CO186" i="14"/>
  <c r="CO289" i="14"/>
  <c r="CO302" i="14"/>
  <c r="CO310" i="14"/>
  <c r="CO322" i="14"/>
  <c r="CO325" i="14"/>
  <c r="CO327" i="14"/>
  <c r="CO329" i="14"/>
  <c r="CO331" i="14"/>
  <c r="CO333" i="14"/>
  <c r="CO335" i="14"/>
  <c r="CO340" i="14"/>
  <c r="CO342" i="14"/>
  <c r="CO344" i="14"/>
  <c r="CO346" i="14"/>
  <c r="CO348" i="14"/>
  <c r="CO279" i="14"/>
  <c r="CO290" i="14"/>
  <c r="CO303" i="14"/>
  <c r="CO311" i="14"/>
  <c r="CO359" i="14"/>
  <c r="CO363" i="14"/>
  <c r="CO367" i="14"/>
  <c r="CO371" i="14"/>
  <c r="CO281" i="14"/>
  <c r="CO379" i="14"/>
  <c r="CO383" i="14"/>
  <c r="CO392" i="14"/>
  <c r="CO400" i="14"/>
  <c r="CO419" i="14"/>
  <c r="CO280" i="14"/>
  <c r="CO360" i="14"/>
  <c r="CO368" i="14"/>
  <c r="CO376" i="14"/>
  <c r="CO380" i="14"/>
  <c r="CO384" i="14"/>
  <c r="CO395" i="14"/>
  <c r="CO403" i="14"/>
  <c r="CO421" i="14"/>
  <c r="CO292" i="14"/>
  <c r="CO390" i="14"/>
  <c r="CO398" i="14"/>
  <c r="CO417" i="14"/>
  <c r="CO291" i="14"/>
  <c r="CO393" i="14"/>
  <c r="CO401" i="14"/>
  <c r="CO420" i="14"/>
  <c r="CO422" i="14"/>
  <c r="CO305" i="14"/>
  <c r="CO377" i="14"/>
  <c r="CO381" i="14"/>
  <c r="CO385" i="14"/>
  <c r="CO396" i="14"/>
  <c r="CO404" i="14"/>
  <c r="CO313" i="14"/>
  <c r="CO373" i="14"/>
  <c r="CO394" i="14"/>
  <c r="CO304" i="14"/>
  <c r="CO382" i="14"/>
  <c r="CO399" i="14"/>
  <c r="CO416" i="14"/>
  <c r="CO424" i="14"/>
  <c r="CO430" i="14"/>
  <c r="CO432" i="14"/>
  <c r="CO434" i="14"/>
  <c r="CO436" i="14"/>
  <c r="CO438" i="14"/>
  <c r="CO442" i="14"/>
  <c r="CO447" i="14"/>
  <c r="CO449" i="14"/>
  <c r="CO453" i="14"/>
  <c r="CO460" i="14"/>
  <c r="CO464" i="14"/>
  <c r="CO480" i="14"/>
  <c r="CO323" i="14"/>
  <c r="CO378" i="14"/>
  <c r="CO485" i="14"/>
  <c r="CO312" i="14"/>
  <c r="CO391" i="14"/>
  <c r="CO452" i="14"/>
  <c r="CO459" i="14"/>
  <c r="CO463" i="14"/>
  <c r="CO488" i="14"/>
  <c r="CO489" i="14"/>
  <c r="CO490" i="14"/>
  <c r="CO491" i="14"/>
  <c r="CO492" i="14"/>
  <c r="CO493" i="14"/>
  <c r="CO494" i="14"/>
  <c r="CO495" i="14"/>
  <c r="CO496" i="14"/>
  <c r="CO497" i="14"/>
  <c r="CO498" i="14"/>
  <c r="CO499" i="14"/>
  <c r="CO504" i="14"/>
  <c r="CO505" i="14"/>
  <c r="CO506" i="14"/>
  <c r="CO507" i="14"/>
  <c r="CO364" i="14"/>
  <c r="CO481" i="14"/>
  <c r="CO397" i="14"/>
  <c r="CO402" i="14"/>
  <c r="CO423" i="14"/>
  <c r="CO425" i="14"/>
  <c r="CO431" i="14"/>
  <c r="CO433" i="14"/>
  <c r="CO418" i="14"/>
  <c r="CO479" i="14"/>
  <c r="CO450" i="14"/>
  <c r="CO476" i="14"/>
  <c r="CO458" i="14"/>
  <c r="CO475" i="14"/>
  <c r="CO457" i="14"/>
  <c r="CO474" i="14"/>
  <c r="CO435" i="14"/>
  <c r="CO439" i="14"/>
  <c r="CO448" i="14"/>
  <c r="CO462" i="14"/>
  <c r="CO473" i="14"/>
  <c r="CO461" i="14"/>
  <c r="CO472" i="14"/>
  <c r="CO486" i="14"/>
  <c r="CO487" i="14"/>
  <c r="CO466" i="14"/>
  <c r="CO482" i="14"/>
  <c r="CO465" i="14"/>
  <c r="CO478" i="14"/>
  <c r="CO446" i="14"/>
  <c r="CO548" i="14"/>
  <c r="CO556" i="14"/>
  <c r="CO601" i="14"/>
  <c r="CO609" i="14"/>
  <c r="CO389" i="14"/>
  <c r="CO547" i="14"/>
  <c r="CO555" i="14"/>
  <c r="CO595" i="14"/>
  <c r="CO608" i="14"/>
  <c r="CO546" i="14"/>
  <c r="CO554" i="14"/>
  <c r="CO594" i="14"/>
  <c r="CO607" i="14"/>
  <c r="CO620" i="14"/>
  <c r="CO549" i="14"/>
  <c r="CO610" i="14"/>
  <c r="CO545" i="14"/>
  <c r="CO553" i="14"/>
  <c r="CO566" i="14"/>
  <c r="CO606" i="14"/>
  <c r="CO619" i="14"/>
  <c r="CO602" i="14"/>
  <c r="CO477" i="14"/>
  <c r="CO542" i="14"/>
  <c r="CO552" i="14"/>
  <c r="CO560" i="14"/>
  <c r="CO605" i="14"/>
  <c r="CO618" i="14"/>
  <c r="CO541" i="14"/>
  <c r="CO551" i="14"/>
  <c r="CO559" i="14"/>
  <c r="CO604" i="14"/>
  <c r="CO617" i="14"/>
  <c r="CO451" i="14"/>
  <c r="CO540" i="14"/>
  <c r="CO550" i="14"/>
  <c r="CO558" i="14"/>
  <c r="CO603" i="14"/>
  <c r="CO616" i="14"/>
  <c r="CO437" i="14"/>
  <c r="CO557" i="14"/>
  <c r="BR25" i="14"/>
  <c r="BR26" i="14"/>
  <c r="BR27" i="14"/>
  <c r="BR28" i="14"/>
  <c r="BR29" i="14"/>
  <c r="BR30" i="14"/>
  <c r="BR32" i="14"/>
  <c r="BR33" i="14"/>
  <c r="BR34" i="14"/>
  <c r="BR35" i="14"/>
  <c r="BR36" i="14"/>
  <c r="BR37" i="14"/>
  <c r="BR38" i="14"/>
  <c r="BR39" i="14"/>
  <c r="BR42" i="14"/>
  <c r="BR43" i="14"/>
  <c r="BR44" i="14"/>
  <c r="BR45" i="14"/>
  <c r="BR46" i="14"/>
  <c r="BR47" i="14"/>
  <c r="BR48" i="14"/>
  <c r="BR94" i="14"/>
  <c r="BR98" i="14"/>
  <c r="BR101" i="14"/>
  <c r="BR102" i="14"/>
  <c r="BR103" i="14"/>
  <c r="BR104" i="14"/>
  <c r="BR86" i="14"/>
  <c r="BR93" i="14"/>
  <c r="BR87" i="14"/>
  <c r="BR90" i="14"/>
  <c r="BR105" i="14"/>
  <c r="BR106" i="14"/>
  <c r="BR107" i="14"/>
  <c r="BR108" i="14"/>
  <c r="BR110" i="14"/>
  <c r="BR111" i="14"/>
  <c r="BR112" i="14"/>
  <c r="BR113" i="14"/>
  <c r="BR114" i="14"/>
  <c r="BR115" i="14"/>
  <c r="BR116" i="14"/>
  <c r="BR117" i="14"/>
  <c r="BR118" i="14"/>
  <c r="BR119" i="14"/>
  <c r="BR120" i="14"/>
  <c r="BR121" i="14"/>
  <c r="BR122" i="14"/>
  <c r="BR123" i="14"/>
  <c r="BR124" i="14"/>
  <c r="BR127" i="14"/>
  <c r="BR128" i="14"/>
  <c r="BR129" i="14"/>
  <c r="BR130" i="14"/>
  <c r="BR92" i="14"/>
  <c r="BR133" i="14"/>
  <c r="BR137" i="14"/>
  <c r="BR138" i="14"/>
  <c r="BR141" i="14"/>
  <c r="BR145" i="14"/>
  <c r="BR146" i="14"/>
  <c r="BR147" i="14"/>
  <c r="BR148" i="14"/>
  <c r="BR149" i="14"/>
  <c r="BR150" i="14"/>
  <c r="BR151" i="14"/>
  <c r="BR152" i="14"/>
  <c r="BR153" i="14"/>
  <c r="BR154" i="14"/>
  <c r="BR155" i="14"/>
  <c r="BR156" i="14"/>
  <c r="BR157" i="14"/>
  <c r="BR163" i="14"/>
  <c r="BR164" i="14"/>
  <c r="BR165" i="14"/>
  <c r="BR166" i="14"/>
  <c r="BR167" i="14"/>
  <c r="BR168" i="14"/>
  <c r="BR169" i="14"/>
  <c r="BR170" i="14"/>
  <c r="BR171" i="14"/>
  <c r="BR172" i="14"/>
  <c r="BR173" i="14"/>
  <c r="BR174" i="14"/>
  <c r="BR180" i="14"/>
  <c r="BR181" i="14"/>
  <c r="BR182" i="14"/>
  <c r="BR183" i="14"/>
  <c r="BR184" i="14"/>
  <c r="BR91" i="14"/>
  <c r="BR134" i="14"/>
  <c r="BR135" i="14"/>
  <c r="BR89" i="14"/>
  <c r="BR136" i="14"/>
  <c r="BR88" i="14"/>
  <c r="BR131" i="14"/>
  <c r="BR214" i="14"/>
  <c r="BR218" i="14"/>
  <c r="BR222" i="14"/>
  <c r="BR226" i="14"/>
  <c r="BR240" i="14"/>
  <c r="BR211" i="14"/>
  <c r="BR217" i="14"/>
  <c r="BR221" i="14"/>
  <c r="BR225" i="14"/>
  <c r="BR238" i="14"/>
  <c r="BR241" i="14"/>
  <c r="BR209" i="14"/>
  <c r="BR242" i="14"/>
  <c r="BR252" i="14"/>
  <c r="BR256" i="14"/>
  <c r="BR265" i="14"/>
  <c r="BR269" i="14"/>
  <c r="BR215" i="14"/>
  <c r="BR210" i="14"/>
  <c r="BR219" i="14"/>
  <c r="BR235" i="14"/>
  <c r="BR253" i="14"/>
  <c r="BR257" i="14"/>
  <c r="BR266" i="14"/>
  <c r="BR270" i="14"/>
  <c r="BR216" i="14"/>
  <c r="BR223" i="14"/>
  <c r="BR249" i="14"/>
  <c r="BR132" i="14"/>
  <c r="BR220" i="14"/>
  <c r="BR227" i="14"/>
  <c r="BR248" i="14"/>
  <c r="BR250" i="14"/>
  <c r="BR254" i="14"/>
  <c r="BR258" i="14"/>
  <c r="BR267" i="14"/>
  <c r="BR271" i="14"/>
  <c r="BR234" i="14"/>
  <c r="BR239" i="14"/>
  <c r="BR251" i="14"/>
  <c r="BR243" i="14"/>
  <c r="BR228" i="14"/>
  <c r="BR259" i="14"/>
  <c r="BR236" i="14"/>
  <c r="BR244" i="14"/>
  <c r="BR268" i="14"/>
  <c r="BR224" i="14"/>
  <c r="BR272" i="14"/>
  <c r="BR237" i="14"/>
  <c r="BR255" i="14"/>
  <c r="BR508" i="14"/>
  <c r="BR509" i="14"/>
  <c r="BR510" i="14"/>
  <c r="BR511" i="14"/>
  <c r="BR512" i="14"/>
  <c r="BR513" i="14"/>
  <c r="BR514" i="14"/>
  <c r="BR515" i="14"/>
  <c r="BR516" i="14"/>
  <c r="BR519" i="14"/>
  <c r="BR520" i="14"/>
  <c r="BR522" i="14"/>
  <c r="BR524" i="14"/>
  <c r="BR536" i="14"/>
  <c r="BR537" i="14"/>
  <c r="BR538" i="14"/>
  <c r="BR539" i="14"/>
  <c r="BR567" i="14"/>
  <c r="BR568" i="14"/>
  <c r="BR569" i="14"/>
  <c r="BR570" i="14"/>
  <c r="BR571" i="14"/>
  <c r="BR572" i="14"/>
  <c r="BR575" i="14"/>
  <c r="BR576" i="14"/>
  <c r="BR577" i="14"/>
  <c r="BR578" i="14"/>
  <c r="BR579" i="14"/>
  <c r="BR580" i="14"/>
  <c r="BR581" i="14"/>
  <c r="BR586" i="14"/>
  <c r="BR588" i="14"/>
  <c r="BR589" i="14"/>
  <c r="BR590" i="14"/>
  <c r="BR591" i="14"/>
  <c r="BR592" i="14"/>
  <c r="BR593" i="14"/>
  <c r="BR621" i="14"/>
  <c r="BR622" i="14"/>
  <c r="BR623" i="14"/>
  <c r="BR624" i="14"/>
  <c r="BR625" i="14"/>
  <c r="BR629" i="14"/>
  <c r="BR630" i="14"/>
  <c r="BR631" i="14"/>
  <c r="BR632" i="14"/>
  <c r="BR633" i="14"/>
  <c r="BR634" i="14"/>
  <c r="BR635" i="14"/>
  <c r="BR636" i="14"/>
  <c r="BR637" i="14"/>
  <c r="BR638" i="14"/>
  <c r="BR639" i="14"/>
  <c r="BR640" i="14"/>
  <c r="BR641" i="14"/>
  <c r="BR642" i="14"/>
  <c r="BR643" i="14"/>
  <c r="BR649" i="14"/>
  <c r="BR650" i="14"/>
  <c r="BR651" i="14"/>
  <c r="BR652" i="14"/>
  <c r="BR653" i="14"/>
  <c r="BR654" i="14"/>
  <c r="BR655" i="14"/>
  <c r="BR656" i="14"/>
  <c r="BR657" i="14"/>
  <c r="BR533" i="14"/>
  <c r="BR527" i="14"/>
  <c r="BR528" i="14"/>
  <c r="BR529" i="14"/>
  <c r="BR523" i="14"/>
  <c r="BR526" i="14"/>
  <c r="BR530" i="14"/>
  <c r="BR532" i="14"/>
  <c r="BR521" i="14"/>
  <c r="BR525" i="14"/>
  <c r="BR6" i="14"/>
  <c r="BR12" i="14"/>
  <c r="BR9" i="14"/>
  <c r="BR17" i="14"/>
  <c r="BR16" i="14"/>
  <c r="BR13" i="14"/>
  <c r="BR3" i="14"/>
  <c r="BR7" i="14"/>
  <c r="BR14" i="14"/>
  <c r="BR8" i="14"/>
  <c r="BR11" i="14"/>
  <c r="BR531" i="14"/>
  <c r="BR4" i="14"/>
  <c r="BR15" i="14"/>
  <c r="BR5" i="14"/>
  <c r="BR10" i="14"/>
  <c r="BZ51" i="14"/>
  <c r="BZ58" i="14"/>
  <c r="BZ62" i="14"/>
  <c r="BZ52" i="14"/>
  <c r="BZ59" i="14"/>
  <c r="BZ63" i="14"/>
  <c r="BZ49" i="14"/>
  <c r="BZ53" i="14"/>
  <c r="BZ60" i="14"/>
  <c r="BZ50" i="14"/>
  <c r="BZ54" i="14"/>
  <c r="BZ61" i="14"/>
  <c r="BZ69" i="14"/>
  <c r="BZ82" i="14"/>
  <c r="BZ70" i="14"/>
  <c r="BZ84" i="14"/>
  <c r="BZ76" i="14"/>
  <c r="BZ85" i="14"/>
  <c r="BZ64" i="14"/>
  <c r="BZ77" i="14"/>
  <c r="BZ66" i="14"/>
  <c r="BZ79" i="14"/>
  <c r="BZ185" i="14"/>
  <c r="BZ186" i="14"/>
  <c r="BZ187" i="14"/>
  <c r="BZ188" i="14"/>
  <c r="BZ189" i="14"/>
  <c r="BZ190" i="14"/>
  <c r="BZ191" i="14"/>
  <c r="BZ192" i="14"/>
  <c r="BZ193" i="14"/>
  <c r="BZ194" i="14"/>
  <c r="BZ195" i="14"/>
  <c r="BZ81" i="14"/>
  <c r="BZ68" i="14"/>
  <c r="BZ80" i="14"/>
  <c r="BZ67" i="14"/>
  <c r="BZ205" i="14"/>
  <c r="BZ202" i="14"/>
  <c r="BZ198" i="14"/>
  <c r="BZ199" i="14"/>
  <c r="BZ201" i="14"/>
  <c r="BZ78" i="14"/>
  <c r="BZ200" i="14"/>
  <c r="BZ207" i="14"/>
  <c r="BZ204" i="14"/>
  <c r="BZ206" i="14"/>
  <c r="BZ65" i="14"/>
  <c r="BZ203" i="14"/>
  <c r="BZ274" i="14"/>
  <c r="BZ277" i="14"/>
  <c r="BZ279" i="14"/>
  <c r="BZ273" i="14"/>
  <c r="BZ324" i="14"/>
  <c r="BZ276" i="14"/>
  <c r="BZ278" i="14"/>
  <c r="BZ208" i="14"/>
  <c r="BZ280" i="14"/>
  <c r="BZ281" i="14"/>
  <c r="BZ282" i="14"/>
  <c r="BZ283" i="14"/>
  <c r="BZ284" i="14"/>
  <c r="BZ288" i="14"/>
  <c r="BZ289" i="14"/>
  <c r="BZ290" i="14"/>
  <c r="BZ291" i="14"/>
  <c r="BZ292" i="14"/>
  <c r="BZ293" i="14"/>
  <c r="BZ294" i="14"/>
  <c r="BZ295" i="14"/>
  <c r="BZ301" i="14"/>
  <c r="BZ302" i="14"/>
  <c r="BZ303" i="14"/>
  <c r="BZ304" i="14"/>
  <c r="BZ305" i="14"/>
  <c r="BZ306" i="14"/>
  <c r="BZ307" i="14"/>
  <c r="BZ308" i="14"/>
  <c r="BZ309" i="14"/>
  <c r="BZ310" i="14"/>
  <c r="BZ311" i="14"/>
  <c r="BZ312" i="14"/>
  <c r="BZ313" i="14"/>
  <c r="BZ314" i="14"/>
  <c r="BZ315" i="14"/>
  <c r="BZ316" i="14"/>
  <c r="BZ321" i="14"/>
  <c r="BZ322" i="14"/>
  <c r="BZ323" i="14"/>
  <c r="BZ325" i="14"/>
  <c r="BZ326" i="14"/>
  <c r="BZ327" i="14"/>
  <c r="BZ328" i="14"/>
  <c r="BZ329" i="14"/>
  <c r="BZ330" i="14"/>
  <c r="BZ331" i="14"/>
  <c r="BZ332" i="14"/>
  <c r="BZ333" i="14"/>
  <c r="BZ334" i="14"/>
  <c r="BZ335" i="14"/>
  <c r="BZ336" i="14"/>
  <c r="BZ340" i="14"/>
  <c r="BZ341" i="14"/>
  <c r="BZ342" i="14"/>
  <c r="BZ343" i="14"/>
  <c r="BZ344" i="14"/>
  <c r="BZ345" i="14"/>
  <c r="BZ346" i="14"/>
  <c r="BZ347" i="14"/>
  <c r="BZ348" i="14"/>
  <c r="BZ349" i="14"/>
  <c r="BZ350" i="14"/>
  <c r="BZ351" i="14"/>
  <c r="BZ352" i="14"/>
  <c r="BZ361" i="14"/>
  <c r="BZ365" i="14"/>
  <c r="BZ369" i="14"/>
  <c r="BZ374" i="14"/>
  <c r="BZ353" i="14"/>
  <c r="BZ362" i="14"/>
  <c r="BZ378" i="14"/>
  <c r="BZ380" i="14"/>
  <c r="BZ382" i="14"/>
  <c r="BZ384" i="14"/>
  <c r="BZ389" i="14"/>
  <c r="BZ390" i="14"/>
  <c r="BZ391" i="14"/>
  <c r="BZ392" i="14"/>
  <c r="BZ393" i="14"/>
  <c r="BZ394" i="14"/>
  <c r="BZ395" i="14"/>
  <c r="BZ396" i="14"/>
  <c r="BZ397" i="14"/>
  <c r="BZ398" i="14"/>
  <c r="BZ399" i="14"/>
  <c r="BZ400" i="14"/>
  <c r="BZ401" i="14"/>
  <c r="BZ402" i="14"/>
  <c r="BZ403" i="14"/>
  <c r="BZ404" i="14"/>
  <c r="BZ416" i="14"/>
  <c r="BZ417" i="14"/>
  <c r="BZ418" i="14"/>
  <c r="BZ419" i="14"/>
  <c r="BZ420" i="14"/>
  <c r="BZ421" i="14"/>
  <c r="BZ359" i="14"/>
  <c r="BZ363" i="14"/>
  <c r="BZ367" i="14"/>
  <c r="BZ371" i="14"/>
  <c r="BZ376" i="14"/>
  <c r="BZ370" i="14"/>
  <c r="BZ377" i="14"/>
  <c r="BZ381" i="14"/>
  <c r="BZ385" i="14"/>
  <c r="BZ422" i="14"/>
  <c r="BZ373" i="14"/>
  <c r="BZ366" i="14"/>
  <c r="BZ423" i="14"/>
  <c r="BZ364" i="14"/>
  <c r="BZ379" i="14"/>
  <c r="BZ383" i="14"/>
  <c r="BZ360" i="14"/>
  <c r="BZ425" i="14"/>
  <c r="BZ431" i="14"/>
  <c r="BZ433" i="14"/>
  <c r="BZ435" i="14"/>
  <c r="BZ437" i="14"/>
  <c r="BZ439" i="14"/>
  <c r="BZ446" i="14"/>
  <c r="BZ448" i="14"/>
  <c r="BZ450" i="14"/>
  <c r="BZ457" i="14"/>
  <c r="BZ461" i="14"/>
  <c r="BZ465" i="14"/>
  <c r="BZ487" i="14"/>
  <c r="BZ481" i="14"/>
  <c r="BZ368" i="14"/>
  <c r="BZ375" i="14"/>
  <c r="BZ453" i="14"/>
  <c r="BZ460" i="14"/>
  <c r="BZ464" i="14"/>
  <c r="BZ486" i="14"/>
  <c r="BZ424" i="14"/>
  <c r="BZ430" i="14"/>
  <c r="BZ432" i="14"/>
  <c r="BZ434" i="14"/>
  <c r="BZ436" i="14"/>
  <c r="BZ438" i="14"/>
  <c r="BZ442" i="14"/>
  <c r="BZ447" i="14"/>
  <c r="BZ449" i="14"/>
  <c r="BZ452" i="14"/>
  <c r="BZ459" i="14"/>
  <c r="BZ463" i="14"/>
  <c r="BZ472" i="14"/>
  <c r="BZ473" i="14"/>
  <c r="BZ474" i="14"/>
  <c r="BZ475" i="14"/>
  <c r="BZ476" i="14"/>
  <c r="BZ477" i="14"/>
  <c r="BZ478" i="14"/>
  <c r="BZ479" i="14"/>
  <c r="BZ482" i="14"/>
  <c r="BZ489" i="14"/>
  <c r="BZ490" i="14"/>
  <c r="BZ491" i="14"/>
  <c r="BZ492" i="14"/>
  <c r="BZ493" i="14"/>
  <c r="BZ494" i="14"/>
  <c r="BZ495" i="14"/>
  <c r="BZ496" i="14"/>
  <c r="BZ497" i="14"/>
  <c r="BZ498" i="14"/>
  <c r="BZ499" i="14"/>
  <c r="BZ504" i="14"/>
  <c r="BZ505" i="14"/>
  <c r="BZ506" i="14"/>
  <c r="BZ507" i="14"/>
  <c r="BZ451" i="14"/>
  <c r="BZ458" i="14"/>
  <c r="BZ462" i="14"/>
  <c r="BZ466" i="14"/>
  <c r="BZ480" i="14"/>
  <c r="BZ488" i="14"/>
  <c r="BZ540" i="14"/>
  <c r="BZ541" i="14"/>
  <c r="BZ542" i="14"/>
  <c r="BZ545" i="14"/>
  <c r="BZ546" i="14"/>
  <c r="BZ547" i="14"/>
  <c r="BZ548" i="14"/>
  <c r="BZ549" i="14"/>
  <c r="BZ550" i="14"/>
  <c r="BZ551" i="14"/>
  <c r="BZ552" i="14"/>
  <c r="BZ553" i="14"/>
  <c r="BZ554" i="14"/>
  <c r="BZ555" i="14"/>
  <c r="BZ556" i="14"/>
  <c r="BZ557" i="14"/>
  <c r="BZ558" i="14"/>
  <c r="BZ559" i="14"/>
  <c r="BZ560" i="14"/>
  <c r="BZ566" i="14"/>
  <c r="BZ594" i="14"/>
  <c r="BZ595" i="14"/>
  <c r="BZ601" i="14"/>
  <c r="BZ602" i="14"/>
  <c r="BZ603" i="14"/>
  <c r="BZ604" i="14"/>
  <c r="BZ605" i="14"/>
  <c r="BZ606" i="14"/>
  <c r="BZ607" i="14"/>
  <c r="BZ608" i="14"/>
  <c r="BZ609" i="14"/>
  <c r="BZ610" i="14"/>
  <c r="BZ616" i="14"/>
  <c r="BZ617" i="14"/>
  <c r="BZ618" i="14"/>
  <c r="BZ619" i="14"/>
  <c r="BZ620" i="14"/>
  <c r="BZ485" i="14"/>
  <c r="CH50" i="14"/>
  <c r="CH54" i="14"/>
  <c r="CH61" i="14"/>
  <c r="CH63" i="14"/>
  <c r="CH51" i="14"/>
  <c r="CH58" i="14"/>
  <c r="CH62" i="14"/>
  <c r="CH52" i="14"/>
  <c r="CH59" i="14"/>
  <c r="CH49" i="14"/>
  <c r="CH53" i="14"/>
  <c r="CH60" i="14"/>
  <c r="CH67" i="14"/>
  <c r="CH80" i="14"/>
  <c r="CH68" i="14"/>
  <c r="CH81" i="14"/>
  <c r="CH69" i="14"/>
  <c r="CH82" i="14"/>
  <c r="CH70" i="14"/>
  <c r="CH84" i="14"/>
  <c r="CH64" i="14"/>
  <c r="CH77" i="14"/>
  <c r="CH65" i="14"/>
  <c r="CH85" i="14"/>
  <c r="CH185" i="14"/>
  <c r="CH186" i="14"/>
  <c r="CH187" i="14"/>
  <c r="CH188" i="14"/>
  <c r="CH189" i="14"/>
  <c r="CH190" i="14"/>
  <c r="CH191" i="14"/>
  <c r="CH192" i="14"/>
  <c r="CH193" i="14"/>
  <c r="CH194" i="14"/>
  <c r="CH195" i="14"/>
  <c r="CH76" i="14"/>
  <c r="CH198" i="14"/>
  <c r="CH202" i="14"/>
  <c r="CH199" i="14"/>
  <c r="CH204" i="14"/>
  <c r="CH79" i="14"/>
  <c r="CH206" i="14"/>
  <c r="CH66" i="14"/>
  <c r="CH201" i="14"/>
  <c r="CH205" i="14"/>
  <c r="CH208" i="14"/>
  <c r="CH200" i="14"/>
  <c r="CH203" i="14"/>
  <c r="CH273" i="14"/>
  <c r="CH276" i="14"/>
  <c r="CH278" i="14"/>
  <c r="CH78" i="14"/>
  <c r="CH280" i="14"/>
  <c r="CH281" i="14"/>
  <c r="CH282" i="14"/>
  <c r="CH283" i="14"/>
  <c r="CH284" i="14"/>
  <c r="CH288" i="14"/>
  <c r="CH289" i="14"/>
  <c r="CH290" i="14"/>
  <c r="CH291" i="14"/>
  <c r="CH292" i="14"/>
  <c r="CH293" i="14"/>
  <c r="CH294" i="14"/>
  <c r="CH295" i="14"/>
  <c r="CH301" i="14"/>
  <c r="CH302" i="14"/>
  <c r="CH303" i="14"/>
  <c r="CH304" i="14"/>
  <c r="CH305" i="14"/>
  <c r="CH306" i="14"/>
  <c r="CH307" i="14"/>
  <c r="CH308" i="14"/>
  <c r="CH309" i="14"/>
  <c r="CH310" i="14"/>
  <c r="CH311" i="14"/>
  <c r="CH312" i="14"/>
  <c r="CH313" i="14"/>
  <c r="CH314" i="14"/>
  <c r="CH315" i="14"/>
  <c r="CH316" i="14"/>
  <c r="CH321" i="14"/>
  <c r="CH322" i="14"/>
  <c r="CH274" i="14"/>
  <c r="CH277" i="14"/>
  <c r="CH279" i="14"/>
  <c r="CH323" i="14"/>
  <c r="CH325" i="14"/>
  <c r="CH326" i="14"/>
  <c r="CH327" i="14"/>
  <c r="CH328" i="14"/>
  <c r="CH329" i="14"/>
  <c r="CH330" i="14"/>
  <c r="CH331" i="14"/>
  <c r="CH332" i="14"/>
  <c r="CH333" i="14"/>
  <c r="CH334" i="14"/>
  <c r="CH335" i="14"/>
  <c r="CH336" i="14"/>
  <c r="CH340" i="14"/>
  <c r="CH341" i="14"/>
  <c r="CH342" i="14"/>
  <c r="CH343" i="14"/>
  <c r="CH344" i="14"/>
  <c r="CH345" i="14"/>
  <c r="CH346" i="14"/>
  <c r="CH347" i="14"/>
  <c r="CH348" i="14"/>
  <c r="CH349" i="14"/>
  <c r="CH350" i="14"/>
  <c r="CH351" i="14"/>
  <c r="CH359" i="14"/>
  <c r="CH363" i="14"/>
  <c r="CH367" i="14"/>
  <c r="CH371" i="14"/>
  <c r="CH376" i="14"/>
  <c r="CH378" i="14"/>
  <c r="CH380" i="14"/>
  <c r="CH382" i="14"/>
  <c r="CH384" i="14"/>
  <c r="CH360" i="14"/>
  <c r="CH364" i="14"/>
  <c r="CH368" i="14"/>
  <c r="CH373" i="14"/>
  <c r="CH389" i="14"/>
  <c r="CH390" i="14"/>
  <c r="CH391" i="14"/>
  <c r="CH392" i="14"/>
  <c r="CH393" i="14"/>
  <c r="CH394" i="14"/>
  <c r="CH395" i="14"/>
  <c r="CH396" i="14"/>
  <c r="CH397" i="14"/>
  <c r="CH398" i="14"/>
  <c r="CH399" i="14"/>
  <c r="CH400" i="14"/>
  <c r="CH401" i="14"/>
  <c r="CH402" i="14"/>
  <c r="CH403" i="14"/>
  <c r="CH404" i="14"/>
  <c r="CH416" i="14"/>
  <c r="CH417" i="14"/>
  <c r="CH418" i="14"/>
  <c r="CH419" i="14"/>
  <c r="CH420" i="14"/>
  <c r="CH421" i="14"/>
  <c r="CH352" i="14"/>
  <c r="CH361" i="14"/>
  <c r="CH365" i="14"/>
  <c r="CH369" i="14"/>
  <c r="CH374" i="14"/>
  <c r="CH377" i="14"/>
  <c r="CH379" i="14"/>
  <c r="CH381" i="14"/>
  <c r="CH383" i="14"/>
  <c r="CH385" i="14"/>
  <c r="CH353" i="14"/>
  <c r="CH423" i="14"/>
  <c r="CH324" i="14"/>
  <c r="CH370" i="14"/>
  <c r="CH207" i="14"/>
  <c r="CH362" i="14"/>
  <c r="CH452" i="14"/>
  <c r="CH459" i="14"/>
  <c r="CH463" i="14"/>
  <c r="CH472" i="14"/>
  <c r="CH473" i="14"/>
  <c r="CH474" i="14"/>
  <c r="CH475" i="14"/>
  <c r="CH476" i="14"/>
  <c r="CH477" i="14"/>
  <c r="CH478" i="14"/>
  <c r="CH479" i="14"/>
  <c r="CH486" i="14"/>
  <c r="CH422" i="14"/>
  <c r="CH451" i="14"/>
  <c r="CH458" i="14"/>
  <c r="CH462" i="14"/>
  <c r="CH466" i="14"/>
  <c r="CH482" i="14"/>
  <c r="CH375" i="14"/>
  <c r="CH425" i="14"/>
  <c r="CH431" i="14"/>
  <c r="CH433" i="14"/>
  <c r="CH435" i="14"/>
  <c r="CH437" i="14"/>
  <c r="CH439" i="14"/>
  <c r="CH446" i="14"/>
  <c r="CH448" i="14"/>
  <c r="CH450" i="14"/>
  <c r="CH457" i="14"/>
  <c r="CH461" i="14"/>
  <c r="CH465" i="14"/>
  <c r="CH480" i="14"/>
  <c r="CH489" i="14"/>
  <c r="CH490" i="14"/>
  <c r="CH491" i="14"/>
  <c r="CH492" i="14"/>
  <c r="CH493" i="14"/>
  <c r="CH494" i="14"/>
  <c r="CH495" i="14"/>
  <c r="CH496" i="14"/>
  <c r="CH497" i="14"/>
  <c r="CH498" i="14"/>
  <c r="CH499" i="14"/>
  <c r="CH504" i="14"/>
  <c r="CH505" i="14"/>
  <c r="CH506" i="14"/>
  <c r="CH507" i="14"/>
  <c r="CH366" i="14"/>
  <c r="CH453" i="14"/>
  <c r="CH460" i="14"/>
  <c r="CH464" i="14"/>
  <c r="CH430" i="14"/>
  <c r="CH540" i="14"/>
  <c r="CH541" i="14"/>
  <c r="CH542" i="14"/>
  <c r="CH545" i="14"/>
  <c r="CH546" i="14"/>
  <c r="CH547" i="14"/>
  <c r="CH548" i="14"/>
  <c r="CH549" i="14"/>
  <c r="CH550" i="14"/>
  <c r="CH551" i="14"/>
  <c r="CH552" i="14"/>
  <c r="CH553" i="14"/>
  <c r="CH554" i="14"/>
  <c r="CH555" i="14"/>
  <c r="CH556" i="14"/>
  <c r="CH557" i="14"/>
  <c r="CH558" i="14"/>
  <c r="CH559" i="14"/>
  <c r="CH560" i="14"/>
  <c r="CH566" i="14"/>
  <c r="CH594" i="14"/>
  <c r="CH595" i="14"/>
  <c r="CH601" i="14"/>
  <c r="CH602" i="14"/>
  <c r="CH603" i="14"/>
  <c r="CH604" i="14"/>
  <c r="CH605" i="14"/>
  <c r="CH606" i="14"/>
  <c r="CH607" i="14"/>
  <c r="CH608" i="14"/>
  <c r="CH609" i="14"/>
  <c r="CH610" i="14"/>
  <c r="CH616" i="14"/>
  <c r="CH617" i="14"/>
  <c r="CH618" i="14"/>
  <c r="CH619" i="14"/>
  <c r="CH620" i="14"/>
  <c r="CH436" i="14"/>
  <c r="CH442" i="14"/>
  <c r="CH449" i="14"/>
  <c r="CH432" i="14"/>
  <c r="CH485" i="14"/>
  <c r="CH487" i="14"/>
  <c r="CH481" i="14"/>
  <c r="CH488" i="14"/>
  <c r="CH434" i="14"/>
  <c r="CH438" i="14"/>
  <c r="CH447" i="14"/>
  <c r="CH424" i="14"/>
  <c r="CP49" i="14"/>
  <c r="CP53" i="14"/>
  <c r="CP60" i="14"/>
  <c r="CP50" i="14"/>
  <c r="CP54" i="14"/>
  <c r="CP61" i="14"/>
  <c r="CP51" i="14"/>
  <c r="CP58" i="14"/>
  <c r="CP62" i="14"/>
  <c r="CP52" i="14"/>
  <c r="CP59" i="14"/>
  <c r="CP65" i="14"/>
  <c r="CP78" i="14"/>
  <c r="CP66" i="14"/>
  <c r="CP79" i="14"/>
  <c r="CP67" i="14"/>
  <c r="CP80" i="14"/>
  <c r="CP68" i="14"/>
  <c r="CP81" i="14"/>
  <c r="CP70" i="14"/>
  <c r="CP84" i="14"/>
  <c r="CP185" i="14"/>
  <c r="CP186" i="14"/>
  <c r="CP187" i="14"/>
  <c r="CP188" i="14"/>
  <c r="CP189" i="14"/>
  <c r="CP190" i="14"/>
  <c r="CP191" i="14"/>
  <c r="CP192" i="14"/>
  <c r="CP193" i="14"/>
  <c r="CP194" i="14"/>
  <c r="CP195" i="14"/>
  <c r="CP77" i="14"/>
  <c r="CP85" i="14"/>
  <c r="CP64" i="14"/>
  <c r="CP76" i="14"/>
  <c r="CP63" i="14"/>
  <c r="CP199" i="14"/>
  <c r="CP82" i="14"/>
  <c r="CP204" i="14"/>
  <c r="CP201" i="14"/>
  <c r="CP203" i="14"/>
  <c r="CP202" i="14"/>
  <c r="CP207" i="14"/>
  <c r="CP206" i="14"/>
  <c r="CP69" i="14"/>
  <c r="CP273" i="14"/>
  <c r="CP276" i="14"/>
  <c r="CP278" i="14"/>
  <c r="CP198" i="14"/>
  <c r="CP208" i="14"/>
  <c r="CP323" i="14"/>
  <c r="CP205" i="14"/>
  <c r="CP279" i="14"/>
  <c r="CP280" i="14"/>
  <c r="CP281" i="14"/>
  <c r="CP282" i="14"/>
  <c r="CP283" i="14"/>
  <c r="CP284" i="14"/>
  <c r="CP288" i="14"/>
  <c r="CP289" i="14"/>
  <c r="CP290" i="14"/>
  <c r="CP291" i="14"/>
  <c r="CP292" i="14"/>
  <c r="CP293" i="14"/>
  <c r="CP294" i="14"/>
  <c r="CP295" i="14"/>
  <c r="CP301" i="14"/>
  <c r="CP302" i="14"/>
  <c r="CP303" i="14"/>
  <c r="CP304" i="14"/>
  <c r="CP305" i="14"/>
  <c r="CP306" i="14"/>
  <c r="CP307" i="14"/>
  <c r="CP308" i="14"/>
  <c r="CP309" i="14"/>
  <c r="CP310" i="14"/>
  <c r="CP311" i="14"/>
  <c r="CP312" i="14"/>
  <c r="CP313" i="14"/>
  <c r="CP314" i="14"/>
  <c r="CP315" i="14"/>
  <c r="CP316" i="14"/>
  <c r="CP321" i="14"/>
  <c r="CP322" i="14"/>
  <c r="CP324" i="14"/>
  <c r="CP325" i="14"/>
  <c r="CP326" i="14"/>
  <c r="CP327" i="14"/>
  <c r="CP328" i="14"/>
  <c r="CP329" i="14"/>
  <c r="CP330" i="14"/>
  <c r="CP331" i="14"/>
  <c r="CP332" i="14"/>
  <c r="CP333" i="14"/>
  <c r="CP334" i="14"/>
  <c r="CP335" i="14"/>
  <c r="CP336" i="14"/>
  <c r="CP340" i="14"/>
  <c r="CP341" i="14"/>
  <c r="CP342" i="14"/>
  <c r="CP343" i="14"/>
  <c r="CP344" i="14"/>
  <c r="CP345" i="14"/>
  <c r="CP346" i="14"/>
  <c r="CP347" i="14"/>
  <c r="CP348" i="14"/>
  <c r="CP349" i="14"/>
  <c r="CP350" i="14"/>
  <c r="CP351" i="14"/>
  <c r="CP360" i="14"/>
  <c r="CP364" i="14"/>
  <c r="CP368" i="14"/>
  <c r="CP373" i="14"/>
  <c r="CP274" i="14"/>
  <c r="CP352" i="14"/>
  <c r="CP361" i="14"/>
  <c r="CP365" i="14"/>
  <c r="CP377" i="14"/>
  <c r="CP379" i="14"/>
  <c r="CP381" i="14"/>
  <c r="CP383" i="14"/>
  <c r="CP385" i="14"/>
  <c r="CP389" i="14"/>
  <c r="CP390" i="14"/>
  <c r="CP391" i="14"/>
  <c r="CP392" i="14"/>
  <c r="CP393" i="14"/>
  <c r="CP394" i="14"/>
  <c r="CP395" i="14"/>
  <c r="CP396" i="14"/>
  <c r="CP397" i="14"/>
  <c r="CP398" i="14"/>
  <c r="CP399" i="14"/>
  <c r="CP400" i="14"/>
  <c r="CP401" i="14"/>
  <c r="CP402" i="14"/>
  <c r="CP403" i="14"/>
  <c r="CP404" i="14"/>
  <c r="CP416" i="14"/>
  <c r="CP417" i="14"/>
  <c r="CP418" i="14"/>
  <c r="CP419" i="14"/>
  <c r="CP420" i="14"/>
  <c r="CP421" i="14"/>
  <c r="CP353" i="14"/>
  <c r="CP362" i="14"/>
  <c r="CP366" i="14"/>
  <c r="CP370" i="14"/>
  <c r="CP375" i="14"/>
  <c r="CP200" i="14"/>
  <c r="CP359" i="14"/>
  <c r="CP374" i="14"/>
  <c r="CP277" i="14"/>
  <c r="CP376" i="14"/>
  <c r="CP380" i="14"/>
  <c r="CP384" i="14"/>
  <c r="CP369" i="14"/>
  <c r="CP371" i="14"/>
  <c r="CP422" i="14"/>
  <c r="CP363" i="14"/>
  <c r="CP378" i="14"/>
  <c r="CP382" i="14"/>
  <c r="CP450" i="14"/>
  <c r="CP457" i="14"/>
  <c r="CP461" i="14"/>
  <c r="CP465" i="14"/>
  <c r="CP482" i="14"/>
  <c r="CP486" i="14"/>
  <c r="CP424" i="14"/>
  <c r="CP430" i="14"/>
  <c r="CP432" i="14"/>
  <c r="CP434" i="14"/>
  <c r="CP436" i="14"/>
  <c r="CP438" i="14"/>
  <c r="CP442" i="14"/>
  <c r="CP447" i="14"/>
  <c r="CP449" i="14"/>
  <c r="CP453" i="14"/>
  <c r="CP460" i="14"/>
  <c r="CP464" i="14"/>
  <c r="CP480" i="14"/>
  <c r="CP485" i="14"/>
  <c r="CP452" i="14"/>
  <c r="CP459" i="14"/>
  <c r="CP463" i="14"/>
  <c r="CP488" i="14"/>
  <c r="CP489" i="14"/>
  <c r="CP490" i="14"/>
  <c r="CP491" i="14"/>
  <c r="CP492" i="14"/>
  <c r="CP493" i="14"/>
  <c r="CP494" i="14"/>
  <c r="CP495" i="14"/>
  <c r="CP496" i="14"/>
  <c r="CP497" i="14"/>
  <c r="CP498" i="14"/>
  <c r="CP499" i="14"/>
  <c r="CP504" i="14"/>
  <c r="CP505" i="14"/>
  <c r="CP506" i="14"/>
  <c r="CP507" i="14"/>
  <c r="CP367" i="14"/>
  <c r="CP423" i="14"/>
  <c r="CP425" i="14"/>
  <c r="CP431" i="14"/>
  <c r="CP433" i="14"/>
  <c r="CP435" i="14"/>
  <c r="CP437" i="14"/>
  <c r="CP439" i="14"/>
  <c r="CP446" i="14"/>
  <c r="CP448" i="14"/>
  <c r="CP451" i="14"/>
  <c r="CP458" i="14"/>
  <c r="CP462" i="14"/>
  <c r="CP466" i="14"/>
  <c r="CP472" i="14"/>
  <c r="CP473" i="14"/>
  <c r="CP474" i="14"/>
  <c r="CP475" i="14"/>
  <c r="CP476" i="14"/>
  <c r="CP477" i="14"/>
  <c r="CP478" i="14"/>
  <c r="CP487" i="14"/>
  <c r="CP540" i="14"/>
  <c r="CP541" i="14"/>
  <c r="CP542" i="14"/>
  <c r="CP545" i="14"/>
  <c r="CP546" i="14"/>
  <c r="CP547" i="14"/>
  <c r="CP548" i="14"/>
  <c r="CP549" i="14"/>
  <c r="CP550" i="14"/>
  <c r="CP551" i="14"/>
  <c r="CP552" i="14"/>
  <c r="CP553" i="14"/>
  <c r="CP554" i="14"/>
  <c r="CP555" i="14"/>
  <c r="CP556" i="14"/>
  <c r="CP557" i="14"/>
  <c r="CP558" i="14"/>
  <c r="CP559" i="14"/>
  <c r="CP560" i="14"/>
  <c r="CP566" i="14"/>
  <c r="CP594" i="14"/>
  <c r="CP595" i="14"/>
  <c r="CP601" i="14"/>
  <c r="CP602" i="14"/>
  <c r="CP603" i="14"/>
  <c r="CP604" i="14"/>
  <c r="CP605" i="14"/>
  <c r="CP606" i="14"/>
  <c r="CP607" i="14"/>
  <c r="CP608" i="14"/>
  <c r="CP609" i="14"/>
  <c r="CP610" i="14"/>
  <c r="CP616" i="14"/>
  <c r="CP617" i="14"/>
  <c r="CP618" i="14"/>
  <c r="CP619" i="14"/>
  <c r="CP620" i="14"/>
  <c r="CP481" i="14"/>
  <c r="CP479" i="14"/>
  <c r="K250" i="16" a="1"/>
  <c r="K250" i="16" s="1"/>
  <c r="D81" i="16" a="1"/>
  <c r="D81" i="16" s="1"/>
  <c r="K3" i="16" a="1"/>
  <c r="K3" i="16" s="1"/>
  <c r="K5" i="16" a="1"/>
  <c r="K5" i="16" s="1"/>
  <c r="K30" i="16" a="1"/>
  <c r="K30" i="16" s="1"/>
  <c r="K53" i="16" a="1"/>
  <c r="K53" i="16" s="1"/>
  <c r="K55" i="16" a="1"/>
  <c r="K55" i="16" s="1"/>
  <c r="D78" i="16" a="1"/>
  <c r="D78" i="16" s="1"/>
  <c r="D80" i="16" a="1"/>
  <c r="D80" i="16" s="1"/>
  <c r="K81" i="16" a="1"/>
  <c r="K81" i="16" s="1"/>
  <c r="K104" i="16" a="1"/>
  <c r="K104" i="16" s="1"/>
  <c r="K106" i="16" a="1"/>
  <c r="K106" i="16" s="1"/>
  <c r="K129" i="16" a="1"/>
  <c r="K129" i="16" s="1"/>
  <c r="D131" i="16" a="1"/>
  <c r="D131" i="16" s="1"/>
  <c r="D154" i="16" a="1"/>
  <c r="D154" i="16" s="1"/>
  <c r="D156" i="16" a="1"/>
  <c r="D156" i="16" s="1"/>
  <c r="D179" i="16" a="1"/>
  <c r="D179" i="16" s="1"/>
  <c r="D181" i="16" a="1"/>
  <c r="D181" i="16" s="1"/>
  <c r="K203" i="16" a="1"/>
  <c r="K203" i="16" s="1"/>
  <c r="K205" i="16" a="1"/>
  <c r="K205" i="16" s="1"/>
  <c r="K228" i="16" a="1"/>
  <c r="K228" i="16" s="1"/>
  <c r="D230" i="16" a="1"/>
  <c r="D230" i="16" s="1"/>
  <c r="D4" i="16" a="1"/>
  <c r="D4" i="16" s="1"/>
  <c r="D6" i="16" a="1"/>
  <c r="D6" i="16" s="1"/>
  <c r="D29" i="16" a="1"/>
  <c r="D29" i="16" s="1"/>
  <c r="D31" i="16" a="1"/>
  <c r="D31" i="16" s="1"/>
  <c r="D54" i="16" a="1"/>
  <c r="D54" i="16" s="1"/>
  <c r="D56" i="16" a="1"/>
  <c r="D56" i="16" s="1"/>
  <c r="K78" i="16" a="1"/>
  <c r="K78" i="16" s="1"/>
  <c r="D103" i="16" a="1"/>
  <c r="D103" i="16" s="1"/>
  <c r="D105" i="16" a="1"/>
  <c r="D105" i="16" s="1"/>
  <c r="D128" i="16" a="1"/>
  <c r="D128" i="16" s="1"/>
  <c r="K131" i="16" a="1"/>
  <c r="K131" i="16" s="1"/>
  <c r="K154" i="16" a="1"/>
  <c r="K154" i="16" s="1"/>
  <c r="K156" i="16" a="1"/>
  <c r="K156" i="16" s="1"/>
  <c r="K179" i="16" a="1"/>
  <c r="K179" i="16" s="1"/>
  <c r="K181" i="16" a="1"/>
  <c r="K181" i="16" s="1"/>
  <c r="D204" i="16" a="1"/>
  <c r="D204" i="16" s="1"/>
  <c r="D206" i="16" a="1"/>
  <c r="D206" i="16" s="1"/>
  <c r="K230" i="16" a="1"/>
  <c r="K230" i="16" s="1"/>
  <c r="K4" i="16" a="1"/>
  <c r="K4" i="16" s="1"/>
  <c r="K6" i="16" a="1"/>
  <c r="K6" i="16" s="1"/>
  <c r="K29" i="16" a="1"/>
  <c r="K29" i="16" s="1"/>
  <c r="K31" i="16" a="1"/>
  <c r="K31" i="16" s="1"/>
  <c r="K54" i="16" a="1"/>
  <c r="K54" i="16" s="1"/>
  <c r="D79" i="16" a="1"/>
  <c r="D79" i="16" s="1"/>
  <c r="K80" i="16" a="1"/>
  <c r="K80" i="16" s="1"/>
  <c r="K103" i="16" a="1"/>
  <c r="K103" i="16" s="1"/>
  <c r="K105" i="16" a="1"/>
  <c r="K105" i="16" s="1"/>
  <c r="K128" i="16" a="1"/>
  <c r="K128" i="16" s="1"/>
  <c r="D130" i="16" a="1"/>
  <c r="D130" i="16" s="1"/>
  <c r="D153" i="16" a="1"/>
  <c r="D153" i="16" s="1"/>
  <c r="D155" i="16" a="1"/>
  <c r="D155" i="16" s="1"/>
  <c r="D178" i="16" a="1"/>
  <c r="D178" i="16" s="1"/>
  <c r="D180" i="16" a="1"/>
  <c r="D180" i="16" s="1"/>
  <c r="K204" i="16" a="1"/>
  <c r="K204" i="16" s="1"/>
  <c r="K206" i="16" a="1"/>
  <c r="K206" i="16" s="1"/>
  <c r="D229" i="16" a="1"/>
  <c r="D229" i="16" s="1"/>
  <c r="D231" i="16" a="1"/>
  <c r="D231" i="16" s="1"/>
  <c r="D3" i="16" a="1"/>
  <c r="D3" i="16" s="1"/>
  <c r="D5" i="16" a="1"/>
  <c r="D5" i="16" s="1"/>
  <c r="D28" i="16" a="1"/>
  <c r="D28" i="16" s="1"/>
  <c r="D30" i="16" a="1"/>
  <c r="D30" i="16" s="1"/>
  <c r="D53" i="16" a="1"/>
  <c r="D53" i="16" s="1"/>
  <c r="D55" i="16" a="1"/>
  <c r="D55" i="16" s="1"/>
  <c r="K56" i="16" a="1"/>
  <c r="K56" i="16" s="1"/>
  <c r="K79" i="16" a="1"/>
  <c r="K79" i="16" s="1"/>
  <c r="D104" i="16" a="1"/>
  <c r="D104" i="16" s="1"/>
  <c r="D106" i="16" a="1"/>
  <c r="D106" i="16" s="1"/>
  <c r="D129" i="16" a="1"/>
  <c r="D129" i="16" s="1"/>
  <c r="K130" i="16" a="1"/>
  <c r="K130" i="16" s="1"/>
  <c r="K153" i="16" a="1"/>
  <c r="K153" i="16" s="1"/>
  <c r="K155" i="16" a="1"/>
  <c r="K155" i="16" s="1"/>
  <c r="K178" i="16" a="1"/>
  <c r="K178" i="16" s="1"/>
  <c r="K180" i="16" a="1"/>
  <c r="K180" i="16" s="1"/>
  <c r="D205" i="16" a="1"/>
  <c r="D205" i="16" s="1"/>
  <c r="D228" i="16" a="1"/>
  <c r="D228" i="16" s="1"/>
  <c r="K229" i="16" a="1"/>
  <c r="K229" i="16" s="1"/>
  <c r="K231" i="16" a="1"/>
  <c r="K231" i="16" s="1"/>
  <c r="F225" i="11" a="1"/>
  <c r="F225" i="11" s="1"/>
  <c r="D225" i="16" a="1"/>
  <c r="D225" i="16" s="1"/>
  <c r="K225" i="11" a="1"/>
  <c r="K225" i="11" s="1"/>
  <c r="F225" i="16" a="1"/>
  <c r="F225" i="16" s="1"/>
  <c r="D203" i="11" a="1"/>
  <c r="D203" i="11" s="1"/>
  <c r="K225" i="16" a="1"/>
  <c r="K225" i="16" s="1"/>
  <c r="D225" i="11" a="1"/>
  <c r="D225" i="11" s="1"/>
  <c r="BP2" i="14"/>
  <c r="K131" i="11" a="1"/>
  <c r="K131" i="11" s="1"/>
  <c r="K129" i="11" a="1"/>
  <c r="K129" i="11" s="1"/>
  <c r="K130" i="11" a="1"/>
  <c r="K130" i="11" s="1"/>
  <c r="K128" i="11" a="1"/>
  <c r="K128" i="11" s="1"/>
  <c r="BT2" i="14"/>
  <c r="K181" i="11" a="1"/>
  <c r="K181" i="11" s="1"/>
  <c r="K179" i="11" a="1"/>
  <c r="K179" i="11" s="1"/>
  <c r="K180" i="11" a="1"/>
  <c r="K180" i="11" s="1"/>
  <c r="K178" i="11" a="1"/>
  <c r="K178" i="11" s="1"/>
  <c r="D231" i="11" a="1"/>
  <c r="D231" i="11" s="1"/>
  <c r="D229" i="11" a="1"/>
  <c r="D229" i="11" s="1"/>
  <c r="D230" i="11" a="1"/>
  <c r="D230" i="11" s="1"/>
  <c r="D228" i="11" a="1"/>
  <c r="D228" i="11" s="1"/>
  <c r="D156" i="11" a="1"/>
  <c r="D156" i="11" s="1"/>
  <c r="D154" i="11" a="1"/>
  <c r="D154" i="11" s="1"/>
  <c r="D155" i="11" a="1"/>
  <c r="D155" i="11" s="1"/>
  <c r="D153" i="11" a="1"/>
  <c r="D153" i="11" s="1"/>
  <c r="G203" i="11" a="1"/>
  <c r="G203" i="11" s="1"/>
  <c r="D206" i="11" a="1"/>
  <c r="D206" i="11" s="1"/>
  <c r="D204" i="11" a="1"/>
  <c r="D204" i="11" s="1"/>
  <c r="D205" i="11" a="1"/>
  <c r="D205" i="11" s="1"/>
  <c r="K156" i="11" a="1"/>
  <c r="K156" i="11" s="1"/>
  <c r="K154" i="11" a="1"/>
  <c r="K154" i="11" s="1"/>
  <c r="K155" i="11" a="1"/>
  <c r="K155" i="11" s="1"/>
  <c r="K153" i="11" a="1"/>
  <c r="K153" i="11" s="1"/>
  <c r="K206" i="11" a="1"/>
  <c r="K206" i="11" s="1"/>
  <c r="K204" i="11" a="1"/>
  <c r="K204" i="11" s="1"/>
  <c r="K205" i="11" a="1"/>
  <c r="K205" i="11" s="1"/>
  <c r="K203" i="11" a="1"/>
  <c r="K203" i="11" s="1"/>
  <c r="D131" i="11" a="1"/>
  <c r="D131" i="11" s="1"/>
  <c r="D129" i="11" a="1"/>
  <c r="D129" i="11" s="1"/>
  <c r="D130" i="11" a="1"/>
  <c r="D130" i="11" s="1"/>
  <c r="D128" i="11" a="1"/>
  <c r="D128" i="11" s="1"/>
  <c r="BS2" i="14"/>
  <c r="D181" i="11" a="1"/>
  <c r="D181" i="11" s="1"/>
  <c r="D179" i="11" a="1"/>
  <c r="D179" i="11" s="1"/>
  <c r="D180" i="11" a="1"/>
  <c r="D180" i="11" s="1"/>
  <c r="D178" i="11" a="1"/>
  <c r="D178" i="11" s="1"/>
  <c r="K231" i="11" a="1"/>
  <c r="K231" i="11" s="1"/>
  <c r="K229" i="11" a="1"/>
  <c r="K229" i="11" s="1"/>
  <c r="K230" i="11" a="1"/>
  <c r="K230" i="11" s="1"/>
  <c r="K228" i="11" a="1"/>
  <c r="K228" i="11" s="1"/>
  <c r="N78" i="16" a="1"/>
  <c r="N78" i="16" s="1"/>
  <c r="D25" i="16" a="1"/>
  <c r="D25" i="16" s="1"/>
  <c r="F75" i="16" a="1"/>
  <c r="F75" i="16" s="1"/>
  <c r="D125" i="16" a="1"/>
  <c r="D125" i="16" s="1"/>
  <c r="N75" i="16" a="1"/>
  <c r="N75" i="16" s="1"/>
  <c r="G104" i="16" a="1"/>
  <c r="G104" i="16" s="1"/>
  <c r="N230" i="11" a="1"/>
  <c r="N230" i="11" s="1"/>
  <c r="F150" i="11" a="1"/>
  <c r="F150" i="11" s="1"/>
  <c r="N225" i="11" a="1"/>
  <c r="N225" i="11" s="1"/>
  <c r="N206" i="11" a="1"/>
  <c r="N206" i="11" s="1"/>
  <c r="BO2" i="14"/>
  <c r="BW2" i="14"/>
  <c r="G155" i="11" a="1"/>
  <c r="G155" i="11" s="1"/>
  <c r="N200" i="11" a="1"/>
  <c r="N200" i="11" s="1"/>
  <c r="G225" i="11" a="1"/>
  <c r="G225" i="11" s="1"/>
  <c r="G204" i="11" a="1"/>
  <c r="G204" i="11" s="1"/>
  <c r="N203" i="11" a="1"/>
  <c r="N203" i="11" s="1"/>
  <c r="N231" i="11" a="1"/>
  <c r="N231" i="11" s="1"/>
  <c r="K250" i="11" a="1"/>
  <c r="K250" i="11" s="1"/>
  <c r="BX2" i="14"/>
  <c r="M150" i="11" a="1"/>
  <c r="M150" i="11" s="1"/>
  <c r="N180" i="11" a="1"/>
  <c r="N180" i="11" s="1"/>
  <c r="M200" i="11" a="1"/>
  <c r="M200" i="11" s="1"/>
  <c r="K200" i="11" a="1"/>
  <c r="K200" i="11" s="1"/>
  <c r="G205" i="11" a="1"/>
  <c r="G205" i="11" s="1"/>
  <c r="N204" i="11" a="1"/>
  <c r="N204" i="11" s="1"/>
  <c r="N228" i="11" a="1"/>
  <c r="N228" i="11" s="1"/>
  <c r="M250" i="11" a="1"/>
  <c r="M250" i="11" s="1"/>
  <c r="BQ2" i="14"/>
  <c r="BU2" i="14"/>
  <c r="D150" i="11" a="1"/>
  <c r="D150" i="11" s="1"/>
  <c r="G131" i="11" a="1"/>
  <c r="G131" i="11" s="1"/>
  <c r="M225" i="11" a="1"/>
  <c r="M225" i="11" s="1"/>
  <c r="G206" i="11" a="1"/>
  <c r="G206" i="11" s="1"/>
  <c r="N205" i="11" a="1"/>
  <c r="N205" i="11" s="1"/>
  <c r="N229" i="11" a="1"/>
  <c r="N229" i="11" s="1"/>
  <c r="N250" i="11" a="1"/>
  <c r="N250" i="11" s="1"/>
  <c r="BR2" i="14"/>
  <c r="BV2" i="14"/>
  <c r="F25" i="16" a="1"/>
  <c r="F25" i="16" s="1"/>
  <c r="G6" i="16" a="1"/>
  <c r="G6" i="16" s="1"/>
  <c r="N100" i="16" a="1"/>
  <c r="N100" i="16" s="1"/>
  <c r="F100" i="16" a="1"/>
  <c r="F100" i="16" s="1"/>
  <c r="G81" i="16" a="1"/>
  <c r="G81" i="16" s="1"/>
  <c r="G100" i="16" a="1"/>
  <c r="G100" i="16" s="1"/>
  <c r="M150" i="16" a="1"/>
  <c r="M150" i="16" s="1"/>
  <c r="N80" i="16" a="1"/>
  <c r="N80" i="16" s="1"/>
  <c r="G106" i="16" a="1"/>
  <c r="G106" i="16" s="1"/>
  <c r="G228" i="16" a="1"/>
  <c r="G228" i="16" s="1"/>
  <c r="G4" i="16" a="1"/>
  <c r="G4" i="16" s="1"/>
  <c r="G230" i="16" a="1"/>
  <c r="G230" i="16" s="1"/>
  <c r="N79" i="16" a="1"/>
  <c r="N79" i="16" s="1"/>
  <c r="N50" i="16" a="1"/>
  <c r="N50" i="16" s="1"/>
  <c r="K50" i="16" a="1"/>
  <c r="K50" i="16" s="1"/>
  <c r="M50" i="16" a="1"/>
  <c r="M50" i="16" s="1"/>
  <c r="N31" i="16" a="1"/>
  <c r="N31" i="16" s="1"/>
  <c r="N30" i="16" a="1"/>
  <c r="N30" i="16" s="1"/>
  <c r="N29" i="16" a="1"/>
  <c r="N29" i="16" s="1"/>
  <c r="N28" i="16" a="1"/>
  <c r="N28" i="16" s="1"/>
  <c r="N3" i="16" a="1"/>
  <c r="N3" i="16" s="1"/>
  <c r="N5" i="16" a="1"/>
  <c r="N5" i="16" s="1"/>
  <c r="F50" i="16" a="1"/>
  <c r="F50" i="16" s="1"/>
  <c r="G50" i="16" a="1"/>
  <c r="G50" i="16" s="1"/>
  <c r="D50" i="16" a="1"/>
  <c r="D50" i="16" s="1"/>
  <c r="G28" i="16" a="1"/>
  <c r="G28" i="16" s="1"/>
  <c r="G30" i="16" a="1"/>
  <c r="G30" i="16" s="1"/>
  <c r="M75" i="16" a="1"/>
  <c r="M75" i="16" s="1"/>
  <c r="N56" i="16" a="1"/>
  <c r="N56" i="16" s="1"/>
  <c r="N55" i="16" a="1"/>
  <c r="N55" i="16" s="1"/>
  <c r="N54" i="16" a="1"/>
  <c r="N54" i="16" s="1"/>
  <c r="N53" i="16" a="1"/>
  <c r="N53" i="16" s="1"/>
  <c r="K75" i="16" a="1"/>
  <c r="K75" i="16" s="1"/>
  <c r="K25" i="16" a="1"/>
  <c r="K25" i="16" s="1"/>
  <c r="G3" i="16" a="1"/>
  <c r="G3" i="16" s="1"/>
  <c r="G5" i="16" a="1"/>
  <c r="G5" i="16" s="1"/>
  <c r="M25" i="16" a="1"/>
  <c r="M25" i="16" s="1"/>
  <c r="N4" i="16" a="1"/>
  <c r="N4" i="16" s="1"/>
  <c r="N6" i="16" a="1"/>
  <c r="N6" i="16" s="1"/>
  <c r="G25" i="16" a="1"/>
  <c r="G25" i="16" s="1"/>
  <c r="N25" i="16" a="1"/>
  <c r="N25" i="16" s="1"/>
  <c r="G29" i="16" a="1"/>
  <c r="G29" i="16" s="1"/>
  <c r="G31" i="16" a="1"/>
  <c r="G31" i="16" s="1"/>
  <c r="G75" i="16" a="1"/>
  <c r="G75" i="16" s="1"/>
  <c r="D75" i="16" a="1"/>
  <c r="D75" i="16" s="1"/>
  <c r="G56" i="16" a="1"/>
  <c r="G56" i="16" s="1"/>
  <c r="G55" i="16" a="1"/>
  <c r="G55" i="16" s="1"/>
  <c r="G54" i="16" a="1"/>
  <c r="G54" i="16" s="1"/>
  <c r="G53" i="16" a="1"/>
  <c r="G53" i="16" s="1"/>
  <c r="M100" i="16" a="1"/>
  <c r="M100" i="16" s="1"/>
  <c r="N81" i="16" a="1"/>
  <c r="N81" i="16" s="1"/>
  <c r="K100" i="16" a="1"/>
  <c r="K100" i="16" s="1"/>
  <c r="N125" i="16" a="1"/>
  <c r="N125" i="16" s="1"/>
  <c r="K125" i="16" a="1"/>
  <c r="K125" i="16" s="1"/>
  <c r="M125" i="16" a="1"/>
  <c r="M125" i="16" s="1"/>
  <c r="N106" i="16" a="1"/>
  <c r="N106" i="16" s="1"/>
  <c r="N104" i="16" a="1"/>
  <c r="N104" i="16" s="1"/>
  <c r="N105" i="16" a="1"/>
  <c r="N105" i="16" s="1"/>
  <c r="N103" i="16" a="1"/>
  <c r="N103" i="16" s="1"/>
  <c r="G79" i="16" a="1"/>
  <c r="G79" i="16" s="1"/>
  <c r="D100" i="16" a="1"/>
  <c r="D100" i="16" s="1"/>
  <c r="F125" i="16" a="1"/>
  <c r="F125" i="16" s="1"/>
  <c r="G103" i="16" a="1"/>
  <c r="G103" i="16" s="1"/>
  <c r="G105" i="16" a="1"/>
  <c r="G105" i="16" s="1"/>
  <c r="G125" i="16" a="1"/>
  <c r="G125" i="16" s="1"/>
  <c r="F150" i="16" a="1"/>
  <c r="F150" i="16" s="1"/>
  <c r="G131" i="16" a="1"/>
  <c r="G131" i="16" s="1"/>
  <c r="G130" i="16" a="1"/>
  <c r="G130" i="16" s="1"/>
  <c r="G129" i="16" a="1"/>
  <c r="G129" i="16" s="1"/>
  <c r="G128" i="16" a="1"/>
  <c r="G128" i="16" s="1"/>
  <c r="G150" i="16" a="1"/>
  <c r="G150" i="16" s="1"/>
  <c r="D150" i="16" a="1"/>
  <c r="D150" i="16" s="1"/>
  <c r="G78" i="16" a="1"/>
  <c r="G78" i="16" s="1"/>
  <c r="G80" i="16" a="1"/>
  <c r="G80" i="16" s="1"/>
  <c r="F175" i="16" a="1"/>
  <c r="F175" i="16" s="1"/>
  <c r="G156" i="16" a="1"/>
  <c r="G156" i="16" s="1"/>
  <c r="G155" i="16" a="1"/>
  <c r="G155" i="16" s="1"/>
  <c r="G154" i="16" a="1"/>
  <c r="G154" i="16" s="1"/>
  <c r="G153" i="16" a="1"/>
  <c r="G153" i="16" s="1"/>
  <c r="D175" i="16" a="1"/>
  <c r="D175" i="16" s="1"/>
  <c r="G175" i="16" a="1"/>
  <c r="G175" i="16" s="1"/>
  <c r="G225" i="16" a="1"/>
  <c r="G225" i="16" s="1"/>
  <c r="G206" i="16" a="1"/>
  <c r="G206" i="16" s="1"/>
  <c r="G205" i="16" a="1"/>
  <c r="G205" i="16" s="1"/>
  <c r="G204" i="16" a="1"/>
  <c r="G204" i="16" s="1"/>
  <c r="G203" i="16" a="1"/>
  <c r="G203" i="16" s="1"/>
  <c r="N150" i="16" a="1"/>
  <c r="N150" i="16" s="1"/>
  <c r="K150" i="16" a="1"/>
  <c r="K150" i="16" s="1"/>
  <c r="N131" i="16" a="1"/>
  <c r="N131" i="16" s="1"/>
  <c r="N130" i="16" a="1"/>
  <c r="N130" i="16" s="1"/>
  <c r="N129" i="16" a="1"/>
  <c r="N129" i="16" s="1"/>
  <c r="N128" i="16" a="1"/>
  <c r="N128" i="16" s="1"/>
  <c r="N175" i="16" a="1"/>
  <c r="N175" i="16" s="1"/>
  <c r="K175" i="16" a="1"/>
  <c r="K175" i="16" s="1"/>
  <c r="N156" i="16" a="1"/>
  <c r="N156" i="16" s="1"/>
  <c r="N155" i="16" a="1"/>
  <c r="N155" i="16" s="1"/>
  <c r="N154" i="16" a="1"/>
  <c r="N154" i="16" s="1"/>
  <c r="N153" i="16" a="1"/>
  <c r="N153" i="16" s="1"/>
  <c r="M175" i="16" a="1"/>
  <c r="M175" i="16" s="1"/>
  <c r="D200" i="16" a="1"/>
  <c r="D200" i="16" s="1"/>
  <c r="G181" i="16" a="1"/>
  <c r="G181" i="16" s="1"/>
  <c r="G180" i="16" a="1"/>
  <c r="G180" i="16" s="1"/>
  <c r="G179" i="16" a="1"/>
  <c r="G179" i="16" s="1"/>
  <c r="G178" i="16" a="1"/>
  <c r="G178" i="16" s="1"/>
  <c r="G200" i="16" a="1"/>
  <c r="G200" i="16" s="1"/>
  <c r="F200" i="16" a="1"/>
  <c r="F200" i="16" s="1"/>
  <c r="K200" i="16" a="1"/>
  <c r="K200" i="16" s="1"/>
  <c r="N181" i="16" a="1"/>
  <c r="N181" i="16" s="1"/>
  <c r="N180" i="16" a="1"/>
  <c r="N180" i="16" s="1"/>
  <c r="N179" i="16" a="1"/>
  <c r="N179" i="16" s="1"/>
  <c r="N178" i="16" a="1"/>
  <c r="N178" i="16" s="1"/>
  <c r="N200" i="16" a="1"/>
  <c r="N200" i="16" s="1"/>
  <c r="M200" i="16" a="1"/>
  <c r="M200" i="16" s="1"/>
  <c r="N250" i="16" a="1"/>
  <c r="N250" i="16" s="1"/>
  <c r="M250" i="16" a="1"/>
  <c r="M250" i="16" s="1"/>
  <c r="N230" i="16" a="1"/>
  <c r="N230" i="16" s="1"/>
  <c r="N228" i="16" a="1"/>
  <c r="N228" i="16" s="1"/>
  <c r="N231" i="16" a="1"/>
  <c r="N231" i="16" s="1"/>
  <c r="N206" i="16" a="1"/>
  <c r="N206" i="16" s="1"/>
  <c r="N205" i="16" a="1"/>
  <c r="N205" i="16" s="1"/>
  <c r="N204" i="16" a="1"/>
  <c r="N204" i="16" s="1"/>
  <c r="N203" i="16" a="1"/>
  <c r="N203" i="16" s="1"/>
  <c r="N225" i="16" a="1"/>
  <c r="N225" i="16" s="1"/>
  <c r="M225" i="16" a="1"/>
  <c r="M225" i="16" s="1"/>
  <c r="N229" i="16" a="1"/>
  <c r="N229" i="16" s="1"/>
  <c r="F250" i="16" a="1"/>
  <c r="F250" i="16" s="1"/>
  <c r="G250" i="16" a="1"/>
  <c r="G250" i="16" s="1"/>
  <c r="D250" i="16" a="1"/>
  <c r="D250" i="16" s="1"/>
  <c r="G229" i="16" a="1"/>
  <c r="G229" i="16" s="1"/>
  <c r="G231" i="16" a="1"/>
  <c r="G231" i="16" s="1"/>
  <c r="D250" i="11" a="1"/>
  <c r="D250" i="11" s="1"/>
  <c r="G230" i="11" a="1"/>
  <c r="G230" i="11" s="1"/>
  <c r="G229" i="11" a="1"/>
  <c r="G229" i="11" s="1"/>
  <c r="G228" i="11" a="1"/>
  <c r="G228" i="11" s="1"/>
  <c r="G250" i="11" a="1"/>
  <c r="G250" i="11" s="1"/>
  <c r="F250" i="11" a="1"/>
  <c r="F250" i="11" s="1"/>
  <c r="G231" i="11" a="1"/>
  <c r="G231" i="11" s="1"/>
  <c r="N128" i="11" a="1"/>
  <c r="N128" i="11" s="1"/>
  <c r="K150" i="11" a="1"/>
  <c r="K150" i="11" s="1"/>
  <c r="D175" i="11" a="1"/>
  <c r="D175" i="11" s="1"/>
  <c r="G179" i="11" a="1"/>
  <c r="G179" i="11" s="1"/>
  <c r="N130" i="11" a="1"/>
  <c r="N130" i="11" s="1"/>
  <c r="G154" i="11" a="1"/>
  <c r="G154" i="11" s="1"/>
  <c r="N131" i="11" a="1"/>
  <c r="N131" i="11" s="1"/>
  <c r="N150" i="11" a="1"/>
  <c r="N150" i="11" s="1"/>
  <c r="G153" i="11" a="1"/>
  <c r="G153" i="11" s="1"/>
  <c r="G178" i="11" a="1"/>
  <c r="G178" i="11" s="1"/>
  <c r="D200" i="11" a="1"/>
  <c r="D200" i="11" s="1"/>
  <c r="G130" i="11" a="1"/>
  <c r="G130" i="11" s="1"/>
  <c r="N155" i="11" a="1"/>
  <c r="N155" i="11" s="1"/>
  <c r="G175" i="11" a="1"/>
  <c r="G175" i="11" s="1"/>
  <c r="G156" i="11" a="1"/>
  <c r="G156" i="11" s="1"/>
  <c r="G181" i="11" a="1"/>
  <c r="G181" i="11" s="1"/>
  <c r="F200" i="11" a="1"/>
  <c r="F200" i="11" s="1"/>
  <c r="N181" i="11" a="1"/>
  <c r="N181" i="11" s="1"/>
  <c r="N178" i="11" a="1"/>
  <c r="N178" i="11" s="1"/>
  <c r="G128" i="11" a="1"/>
  <c r="G128" i="11" s="1"/>
  <c r="N179" i="11" a="1"/>
  <c r="N179" i="11" s="1"/>
  <c r="N156" i="11" a="1"/>
  <c r="N156" i="11" s="1"/>
  <c r="K175" i="11" a="1"/>
  <c r="K175" i="11" s="1"/>
  <c r="G150" i="11" a="1"/>
  <c r="G150" i="11" s="1"/>
  <c r="N153" i="11" a="1"/>
  <c r="N153" i="11" s="1"/>
  <c r="M175" i="11" a="1"/>
  <c r="M175" i="11" s="1"/>
  <c r="G129" i="11" a="1"/>
  <c r="G129" i="11" s="1"/>
  <c r="N129" i="11" a="1"/>
  <c r="N129" i="11" s="1"/>
  <c r="N154" i="11" a="1"/>
  <c r="N154" i="11" s="1"/>
  <c r="F175" i="11" a="1"/>
  <c r="F175" i="11" s="1"/>
  <c r="N175" i="11" a="1"/>
  <c r="N175" i="11" s="1"/>
  <c r="G180" i="11" a="1"/>
  <c r="G180" i="11" s="1"/>
  <c r="G200" i="11" a="1"/>
  <c r="G200" i="11" s="1"/>
  <c r="K102" i="11" a="1"/>
  <c r="K102" i="11" s="1"/>
  <c r="D102" i="11" a="1"/>
  <c r="D102" i="11" s="1"/>
  <c r="K77" i="11" a="1"/>
  <c r="K77" i="11" s="1"/>
  <c r="D77" i="11" a="1"/>
  <c r="D77" i="11" s="1"/>
  <c r="K52" i="11" a="1"/>
  <c r="K52" i="11" s="1"/>
  <c r="D52" i="11" a="1"/>
  <c r="D52" i="11" s="1"/>
  <c r="K27" i="11" a="1"/>
  <c r="K27" i="11" s="1"/>
  <c r="D27" i="11" a="1"/>
  <c r="D27" i="11" s="1"/>
  <c r="K2" i="11" a="1"/>
  <c r="K2" i="11" s="1"/>
  <c r="D2" i="11" a="1"/>
  <c r="D2" i="11" s="1"/>
  <c r="BD2" i="14"/>
  <c r="H236" i="16"/>
  <c r="J236" i="16" s="1"/>
  <c r="H244" i="16"/>
  <c r="J244" i="16" s="1"/>
  <c r="H237" i="16"/>
  <c r="J237" i="16" s="1"/>
  <c r="H245" i="16"/>
  <c r="J245" i="16" s="1"/>
  <c r="H248" i="16"/>
  <c r="J248" i="16" s="1"/>
  <c r="H235" i="16"/>
  <c r="J235" i="16" s="1"/>
  <c r="H238" i="16"/>
  <c r="J238" i="16" s="1"/>
  <c r="H246" i="16"/>
  <c r="J246" i="16" s="1"/>
  <c r="H240" i="16"/>
  <c r="J240" i="16" s="1"/>
  <c r="H239" i="16"/>
  <c r="J239" i="16" s="1"/>
  <c r="H247" i="16"/>
  <c r="J247" i="16" s="1"/>
  <c r="H243" i="16"/>
  <c r="J243" i="16" s="1"/>
  <c r="H241" i="16"/>
  <c r="J241" i="16" s="1"/>
  <c r="H249" i="16"/>
  <c r="J249" i="16" s="1"/>
  <c r="H242" i="16"/>
  <c r="J242" i="16" s="1"/>
  <c r="H241" i="11"/>
  <c r="J241" i="11" s="1"/>
  <c r="H240" i="11"/>
  <c r="J240" i="11" s="1"/>
  <c r="H242" i="11"/>
  <c r="J242" i="11" s="1"/>
  <c r="H239" i="11"/>
  <c r="J239" i="11" s="1"/>
  <c r="H238" i="11"/>
  <c r="J238" i="11" s="1"/>
  <c r="H237" i="11"/>
  <c r="J237" i="11" s="1"/>
  <c r="H236" i="11"/>
  <c r="J236" i="11" s="1"/>
  <c r="H235" i="11"/>
  <c r="J235" i="11" s="1"/>
  <c r="A241" i="11"/>
  <c r="C241" i="11" s="1" a="1"/>
  <c r="A240" i="11"/>
  <c r="C240" i="11" s="1" a="1"/>
  <c r="A239" i="11"/>
  <c r="C239" i="11" s="1" a="1"/>
  <c r="A238" i="11"/>
  <c r="C238" i="11" s="1" a="1"/>
  <c r="A237" i="11"/>
  <c r="C237" i="11" s="1" a="1"/>
  <c r="A236" i="11"/>
  <c r="C236" i="11" s="1" a="1"/>
  <c r="A235" i="11"/>
  <c r="C235" i="11" s="1" a="1"/>
  <c r="H217" i="16"/>
  <c r="J217" i="16" s="1"/>
  <c r="H216" i="16"/>
  <c r="J216" i="16" s="1"/>
  <c r="H215" i="16"/>
  <c r="J215" i="16" s="1"/>
  <c r="H214" i="16"/>
  <c r="J214" i="16" s="1"/>
  <c r="H213" i="16"/>
  <c r="J213" i="16" s="1"/>
  <c r="H212" i="16"/>
  <c r="J212" i="16" s="1"/>
  <c r="H219" i="16"/>
  <c r="J219" i="16" s="1"/>
  <c r="H211" i="16"/>
  <c r="J211" i="16" s="1"/>
  <c r="H218" i="16"/>
  <c r="J218" i="16" s="1"/>
  <c r="H210" i="16"/>
  <c r="J210" i="16" s="1"/>
  <c r="H196" i="11"/>
  <c r="J196" i="11" s="1"/>
  <c r="H192" i="11"/>
  <c r="J192" i="11" s="1"/>
  <c r="H191" i="11"/>
  <c r="J191" i="11" s="1"/>
  <c r="H198" i="11"/>
  <c r="J198" i="11" s="1"/>
  <c r="H190" i="11"/>
  <c r="J190" i="11" s="1"/>
  <c r="H199" i="11"/>
  <c r="J199" i="11" s="1"/>
  <c r="H197" i="11"/>
  <c r="J197" i="11" s="1"/>
  <c r="H189" i="11"/>
  <c r="J189" i="11" s="1"/>
  <c r="H195" i="11"/>
  <c r="J195" i="11" s="1"/>
  <c r="H187" i="11"/>
  <c r="J187" i="11" s="1"/>
  <c r="H194" i="11"/>
  <c r="J194" i="11" s="1"/>
  <c r="H186" i="11"/>
  <c r="J186" i="11" s="1"/>
  <c r="H188" i="11"/>
  <c r="J188" i="11" s="1"/>
  <c r="H193" i="11"/>
  <c r="J193" i="11" s="1"/>
  <c r="H185" i="11"/>
  <c r="J185" i="11" s="1"/>
  <c r="H217" i="11"/>
  <c r="J217" i="11" s="1" a="1"/>
  <c r="H216" i="11"/>
  <c r="J216" i="11" s="1" a="1"/>
  <c r="H215" i="11"/>
  <c r="J215" i="11" s="1" a="1"/>
  <c r="H213" i="11"/>
  <c r="J213" i="11" s="1" a="1"/>
  <c r="H212" i="11"/>
  <c r="J212" i="11" s="1" a="1"/>
  <c r="H214" i="11"/>
  <c r="J214" i="11" s="1" a="1"/>
  <c r="H211" i="11"/>
  <c r="J211" i="11" s="1" a="1"/>
  <c r="H218" i="11"/>
  <c r="J218" i="11" s="1" a="1"/>
  <c r="H210" i="11"/>
  <c r="J210" i="11" s="1" a="1"/>
  <c r="A242" i="16"/>
  <c r="C242" i="16" s="1"/>
  <c r="A241" i="16"/>
  <c r="C241" i="16" s="1"/>
  <c r="A240" i="16"/>
  <c r="C240" i="16" s="1"/>
  <c r="A239" i="16"/>
  <c r="C239" i="16" s="1"/>
  <c r="A238" i="16"/>
  <c r="C238" i="16" s="1"/>
  <c r="A237" i="16"/>
  <c r="C237" i="16" s="1"/>
  <c r="A244" i="16"/>
  <c r="C244" i="16" s="1"/>
  <c r="A236" i="16"/>
  <c r="C236" i="16" s="1"/>
  <c r="A243" i="16"/>
  <c r="C243" i="16" s="1"/>
  <c r="A235" i="16"/>
  <c r="C235" i="16" s="1"/>
  <c r="A217" i="16"/>
  <c r="C217" i="16" s="1"/>
  <c r="A216" i="16"/>
  <c r="C216" i="16" s="1"/>
  <c r="A215" i="16"/>
  <c r="C215" i="16" s="1"/>
  <c r="A214" i="16"/>
  <c r="C214" i="16" s="1"/>
  <c r="A213" i="16"/>
  <c r="C213" i="16" s="1"/>
  <c r="A212" i="16"/>
  <c r="C212" i="16" s="1"/>
  <c r="A219" i="16"/>
  <c r="C219" i="16" s="1"/>
  <c r="A211" i="16"/>
  <c r="C211" i="16" s="1"/>
  <c r="A218" i="16"/>
  <c r="C218" i="16" s="1"/>
  <c r="A210" i="16"/>
  <c r="C210" i="16" s="1"/>
  <c r="A192" i="11"/>
  <c r="C192" i="11" s="1"/>
  <c r="A191" i="11"/>
  <c r="C191" i="11" s="1"/>
  <c r="A190" i="11"/>
  <c r="C190" i="11" s="1"/>
  <c r="A189" i="11"/>
  <c r="C189" i="11" s="1"/>
  <c r="A188" i="11"/>
  <c r="C188" i="11" s="1"/>
  <c r="A187" i="11"/>
  <c r="C187" i="11" s="1"/>
  <c r="A195" i="11"/>
  <c r="C195" i="11" s="1"/>
  <c r="A194" i="11"/>
  <c r="C194" i="11" s="1"/>
  <c r="A186" i="11"/>
  <c r="C186" i="11" s="1"/>
  <c r="A193" i="11"/>
  <c r="C193" i="11" s="1"/>
  <c r="A185" i="11"/>
  <c r="C185" i="11" s="1"/>
  <c r="A216" i="11"/>
  <c r="C216" i="11" s="1" a="1"/>
  <c r="A215" i="11"/>
  <c r="C215" i="11" s="1" a="1"/>
  <c r="A214" i="11"/>
  <c r="C214" i="11" s="1" a="1"/>
  <c r="A213" i="11"/>
  <c r="C213" i="11" s="1" a="1"/>
  <c r="A212" i="11"/>
  <c r="C212" i="11" s="1" a="1"/>
  <c r="A211" i="11"/>
  <c r="C211" i="11" s="1" a="1"/>
  <c r="A210" i="11"/>
  <c r="C210" i="11" s="1" a="1"/>
  <c r="A142" i="16"/>
  <c r="C142" i="16" s="1"/>
  <c r="A141" i="16"/>
  <c r="C141" i="16" s="1"/>
  <c r="A140" i="16"/>
  <c r="C140" i="16" s="1"/>
  <c r="A139" i="16"/>
  <c r="C139" i="16" s="1"/>
  <c r="A146" i="16"/>
  <c r="C146" i="16" s="1"/>
  <c r="A138" i="16"/>
  <c r="C138" i="16" s="1"/>
  <c r="A145" i="16"/>
  <c r="C145" i="16" s="1"/>
  <c r="A137" i="16"/>
  <c r="C137" i="16" s="1"/>
  <c r="A144" i="16"/>
  <c r="C144" i="16" s="1"/>
  <c r="A136" i="16"/>
  <c r="C136" i="16" s="1"/>
  <c r="A147" i="16"/>
  <c r="C147" i="16" s="1"/>
  <c r="A143" i="16"/>
  <c r="C143" i="16" s="1"/>
  <c r="A135" i="16"/>
  <c r="C135" i="16" s="1"/>
  <c r="A110" i="16"/>
  <c r="C110" i="16" s="1"/>
  <c r="A118" i="16"/>
  <c r="C118" i="16" s="1"/>
  <c r="A123" i="16"/>
  <c r="C123" i="16" s="1"/>
  <c r="A111" i="16"/>
  <c r="C111" i="16" s="1"/>
  <c r="A119" i="16"/>
  <c r="C119" i="16" s="1"/>
  <c r="A115" i="16"/>
  <c r="C115" i="16" s="1"/>
  <c r="A116" i="16"/>
  <c r="C116" i="16" s="1"/>
  <c r="A112" i="16"/>
  <c r="C112" i="16" s="1"/>
  <c r="A120" i="16"/>
  <c r="C120" i="16" s="1"/>
  <c r="A122" i="16"/>
  <c r="C122" i="16" s="1"/>
  <c r="A117" i="16"/>
  <c r="C117" i="16" s="1"/>
  <c r="A113" i="16"/>
  <c r="C113" i="16" s="1"/>
  <c r="A121" i="16"/>
  <c r="C121" i="16" s="1"/>
  <c r="A114" i="16"/>
  <c r="C114" i="16" s="1"/>
  <c r="A124" i="16"/>
  <c r="C124" i="16" s="1"/>
  <c r="H110" i="16"/>
  <c r="J110" i="16" s="1"/>
  <c r="H118" i="16"/>
  <c r="J118" i="16" s="1"/>
  <c r="H114" i="16"/>
  <c r="J114" i="16" s="1"/>
  <c r="H111" i="16"/>
  <c r="J111" i="16" s="1"/>
  <c r="H119" i="16"/>
  <c r="J119" i="16" s="1"/>
  <c r="H122" i="16"/>
  <c r="J122" i="16" s="1"/>
  <c r="H112" i="16"/>
  <c r="J112" i="16" s="1"/>
  <c r="H120" i="16"/>
  <c r="J120" i="16" s="1"/>
  <c r="H113" i="16"/>
  <c r="J113" i="16" s="1"/>
  <c r="H121" i="16"/>
  <c r="J121" i="16" s="1"/>
  <c r="H115" i="16"/>
  <c r="J115" i="16" s="1"/>
  <c r="H123" i="16"/>
  <c r="J123" i="16" s="1"/>
  <c r="H116" i="16"/>
  <c r="J116" i="16" s="1"/>
  <c r="H117" i="16"/>
  <c r="J117" i="16" s="1"/>
  <c r="A160" i="16"/>
  <c r="C160" i="16" s="1"/>
  <c r="A168" i="16"/>
  <c r="C168" i="16" s="1"/>
  <c r="A162" i="16"/>
  <c r="C162" i="16" s="1"/>
  <c r="A161" i="16"/>
  <c r="C161" i="16" s="1"/>
  <c r="A169" i="16"/>
  <c r="C169" i="16" s="1"/>
  <c r="A170" i="16"/>
  <c r="C170" i="16" s="1"/>
  <c r="A163" i="16"/>
  <c r="C163" i="16" s="1"/>
  <c r="A171" i="16"/>
  <c r="C171" i="16" s="1"/>
  <c r="A164" i="16"/>
  <c r="C164" i="16" s="1"/>
  <c r="A172" i="16"/>
  <c r="C172" i="16" s="1"/>
  <c r="A165" i="16"/>
  <c r="C165" i="16" s="1"/>
  <c r="A173" i="16"/>
  <c r="C173" i="16" s="1"/>
  <c r="A166" i="16"/>
  <c r="C166" i="16" s="1"/>
  <c r="A174" i="16"/>
  <c r="C174" i="16" s="1"/>
  <c r="A167" i="16"/>
  <c r="C167" i="16" s="1"/>
  <c r="H160" i="16"/>
  <c r="J160" i="16" s="1"/>
  <c r="H168" i="16"/>
  <c r="J168" i="16" s="1"/>
  <c r="H161" i="16"/>
  <c r="J161" i="16" s="1"/>
  <c r="H169" i="16"/>
  <c r="J169" i="16" s="1"/>
  <c r="H162" i="16"/>
  <c r="J162" i="16" s="1"/>
  <c r="H170" i="16"/>
  <c r="J170" i="16" s="1"/>
  <c r="H163" i="16"/>
  <c r="J163" i="16" s="1"/>
  <c r="H171" i="16"/>
  <c r="J171" i="16" s="1"/>
  <c r="H164" i="16"/>
  <c r="J164" i="16" s="1"/>
  <c r="H172" i="16"/>
  <c r="J172" i="16" s="1"/>
  <c r="H166" i="16"/>
  <c r="J166" i="16" s="1"/>
  <c r="H165" i="16"/>
  <c r="J165" i="16" s="1"/>
  <c r="H167" i="16"/>
  <c r="J167" i="16" s="1"/>
  <c r="H135" i="16"/>
  <c r="J135" i="16" s="1"/>
  <c r="H143" i="16"/>
  <c r="J143" i="16" s="1"/>
  <c r="H139" i="16"/>
  <c r="J139" i="16" s="1"/>
  <c r="H136" i="16"/>
  <c r="J136" i="16" s="1"/>
  <c r="H144" i="16"/>
  <c r="J144" i="16" s="1"/>
  <c r="H137" i="16"/>
  <c r="J137" i="16" s="1"/>
  <c r="H145" i="16"/>
  <c r="J145" i="16" s="1"/>
  <c r="H138" i="16"/>
  <c r="J138" i="16" s="1"/>
  <c r="H146" i="16"/>
  <c r="J146" i="16" s="1"/>
  <c r="H147" i="16"/>
  <c r="J147" i="16" s="1"/>
  <c r="H140" i="16"/>
  <c r="J140" i="16" s="1"/>
  <c r="H141" i="16"/>
  <c r="J141" i="16" s="1"/>
  <c r="H142" i="16"/>
  <c r="J142" i="16" s="1"/>
  <c r="H185" i="16"/>
  <c r="J185" i="16" s="1"/>
  <c r="H193" i="16"/>
  <c r="J193" i="16" s="1"/>
  <c r="H186" i="16"/>
  <c r="J186" i="16" s="1"/>
  <c r="H194" i="16"/>
  <c r="J194" i="16" s="1"/>
  <c r="H187" i="16"/>
  <c r="J187" i="16" s="1"/>
  <c r="H195" i="16"/>
  <c r="J195" i="16" s="1"/>
  <c r="H188" i="16"/>
  <c r="J188" i="16" s="1"/>
  <c r="H196" i="16"/>
  <c r="J196" i="16" s="1"/>
  <c r="H189" i="16"/>
  <c r="J189" i="16" s="1"/>
  <c r="H190" i="16"/>
  <c r="J190" i="16" s="1"/>
  <c r="H191" i="16"/>
  <c r="J191" i="16" s="1"/>
  <c r="H192" i="16"/>
  <c r="J192" i="16" s="1"/>
  <c r="A185" i="16"/>
  <c r="C185" i="16" s="1"/>
  <c r="A186" i="16"/>
  <c r="C186" i="16" s="1"/>
  <c r="A187" i="16"/>
  <c r="C187" i="16" s="1"/>
  <c r="A188" i="16"/>
  <c r="C188" i="16" s="1"/>
  <c r="A189" i="16"/>
  <c r="C189" i="16" s="1"/>
  <c r="A190" i="16"/>
  <c r="C190" i="16" s="1"/>
  <c r="A191" i="16"/>
  <c r="C191" i="16" s="1"/>
  <c r="A192" i="16"/>
  <c r="C192" i="16" s="1"/>
  <c r="H36" i="16"/>
  <c r="H40" i="16"/>
  <c r="A13" i="16"/>
  <c r="H34" i="16"/>
  <c r="H88" i="16"/>
  <c r="A170" i="11"/>
  <c r="H62" i="16"/>
  <c r="A92" i="16"/>
  <c r="H172" i="11"/>
  <c r="H41" i="16"/>
  <c r="A14" i="16"/>
  <c r="A73" i="16"/>
  <c r="A46" i="16"/>
  <c r="A139" i="11"/>
  <c r="A137" i="11"/>
  <c r="H96" i="16"/>
  <c r="A172" i="11"/>
  <c r="H19" i="16"/>
  <c r="H99" i="16"/>
  <c r="H141" i="11"/>
  <c r="H166" i="11"/>
  <c r="H69" i="16"/>
  <c r="H165" i="11"/>
  <c r="H86" i="16"/>
  <c r="A95" i="16"/>
  <c r="H170" i="11"/>
  <c r="H42" i="16"/>
  <c r="A87" i="16"/>
  <c r="A44" i="16"/>
  <c r="A17" i="16"/>
  <c r="H13" i="16"/>
  <c r="A93" i="16"/>
  <c r="H140" i="11"/>
  <c r="H73" i="16"/>
  <c r="A71" i="16"/>
  <c r="H161" i="11"/>
  <c r="A38" i="16"/>
  <c r="A140" i="11"/>
  <c r="A160" i="11"/>
  <c r="H94" i="16"/>
  <c r="A165" i="11"/>
  <c r="H18" i="16"/>
  <c r="H92" i="16"/>
  <c r="A168" i="11"/>
  <c r="H68" i="16"/>
  <c r="A91" i="16"/>
  <c r="A143" i="11"/>
  <c r="A90" i="16"/>
  <c r="H37" i="16"/>
  <c r="H98" i="16"/>
  <c r="A70" i="16"/>
  <c r="A63" i="16"/>
  <c r="A169" i="11"/>
  <c r="A41" i="16"/>
  <c r="H12" i="16"/>
  <c r="A85" i="16"/>
  <c r="H139" i="11"/>
  <c r="H44" i="16"/>
  <c r="A74" i="16"/>
  <c r="H35" i="16"/>
  <c r="A45" i="16"/>
  <c r="A141" i="11"/>
  <c r="H14" i="16"/>
  <c r="A94" i="16"/>
  <c r="H137" i="11"/>
  <c r="H63" i="16"/>
  <c r="A68" i="16"/>
  <c r="H174" i="11"/>
  <c r="H74" i="16"/>
  <c r="A65" i="16"/>
  <c r="H159" i="11"/>
  <c r="H47" i="16"/>
  <c r="A20" i="16"/>
  <c r="H162" i="11"/>
  <c r="H164" i="11"/>
  <c r="A72" i="16"/>
  <c r="H38" i="16"/>
  <c r="H60" i="16"/>
  <c r="A36" i="16"/>
  <c r="H11" i="16"/>
  <c r="A35" i="16"/>
  <c r="A88" i="16"/>
  <c r="H97" i="16"/>
  <c r="A66" i="16"/>
  <c r="A135" i="11"/>
  <c r="H16" i="16"/>
  <c r="H45" i="16"/>
  <c r="A18" i="16"/>
  <c r="A22" i="16"/>
  <c r="A39" i="16"/>
  <c r="H163" i="11"/>
  <c r="A171" i="11"/>
  <c r="A10" i="16"/>
  <c r="A166" i="11"/>
  <c r="A161" i="11"/>
  <c r="H64" i="16"/>
  <c r="A163" i="11"/>
  <c r="H169" i="11"/>
  <c r="A16" i="16"/>
  <c r="H15" i="16"/>
  <c r="H71" i="16"/>
  <c r="H171" i="11"/>
  <c r="A67" i="16"/>
  <c r="H61" i="16"/>
  <c r="A89" i="16"/>
  <c r="H173" i="11"/>
  <c r="H48" i="16"/>
  <c r="A21" i="16"/>
  <c r="A69" i="16"/>
  <c r="H93" i="16"/>
  <c r="A167" i="11"/>
  <c r="H70" i="16"/>
  <c r="A60" i="16"/>
  <c r="H75" i="16"/>
  <c r="H160" i="11"/>
  <c r="A19" i="16"/>
  <c r="A24" i="16"/>
  <c r="A23" i="16"/>
  <c r="A136" i="11"/>
  <c r="H85" i="16"/>
  <c r="H138" i="11"/>
  <c r="H49" i="16"/>
  <c r="H91" i="16"/>
  <c r="H87" i="16"/>
  <c r="A42" i="16"/>
  <c r="H17" i="16"/>
  <c r="H95" i="16"/>
  <c r="A15" i="16"/>
  <c r="H136" i="11"/>
  <c r="A59" i="16"/>
  <c r="H72" i="16"/>
  <c r="A62" i="16"/>
  <c r="H39" i="16"/>
  <c r="A37" i="16"/>
  <c r="A142" i="11"/>
  <c r="H167" i="11"/>
  <c r="H89" i="16"/>
  <c r="A162" i="11"/>
  <c r="H67" i="16"/>
  <c r="A64" i="16"/>
  <c r="H168" i="11"/>
  <c r="H46" i="16"/>
  <c r="A11" i="16"/>
  <c r="A43" i="16"/>
  <c r="A40" i="16"/>
  <c r="A12" i="16"/>
  <c r="A86" i="16"/>
  <c r="H66" i="16"/>
  <c r="A138" i="11"/>
  <c r="A164" i="11"/>
  <c r="H10" i="16"/>
  <c r="H135" i="11"/>
  <c r="H65" i="16"/>
  <c r="H90" i="16"/>
  <c r="A61" i="16"/>
  <c r="H43" i="16"/>
  <c r="C235" i="11" l="1"/>
  <c r="C236" i="11"/>
  <c r="C237" i="11"/>
  <c r="C238" i="11"/>
  <c r="C239" i="11"/>
  <c r="C240" i="11"/>
  <c r="C241" i="11"/>
  <c r="K7" i="11" a="1"/>
  <c r="K7" i="11" s="1"/>
  <c r="BF82" i="14"/>
  <c r="BF419" i="14"/>
  <c r="BF421" i="14"/>
  <c r="BF423" i="14"/>
  <c r="BF431" i="14"/>
  <c r="BF433" i="14"/>
  <c r="BF81" i="14"/>
  <c r="BF424" i="14"/>
  <c r="BF428" i="14"/>
  <c r="BF430" i="14"/>
  <c r="BF432" i="14"/>
  <c r="BF412" i="14"/>
  <c r="BF422" i="14"/>
  <c r="BF407" i="14"/>
  <c r="BF410" i="14"/>
  <c r="BF40" i="14"/>
  <c r="BF406" i="14"/>
  <c r="BF408" i="14"/>
  <c r="BF411" i="14"/>
  <c r="BF420" i="14"/>
  <c r="BF429" i="14"/>
  <c r="BF418" i="14"/>
  <c r="BF594" i="14"/>
  <c r="BF603" i="14"/>
  <c r="BF413" i="14"/>
  <c r="BF595" i="14"/>
  <c r="BF604" i="14"/>
  <c r="BF609" i="14"/>
  <c r="BF21" i="14"/>
  <c r="BF596" i="14"/>
  <c r="BF605" i="14"/>
  <c r="BF409" i="14"/>
  <c r="BF606" i="14"/>
  <c r="BF607" i="14"/>
  <c r="BF610" i="14"/>
  <c r="BF427" i="14"/>
  <c r="BF608" i="14"/>
  <c r="BF22" i="14"/>
  <c r="BF611" i="14"/>
  <c r="K57" i="11" a="1"/>
  <c r="K57" i="11" s="1"/>
  <c r="BJ40" i="14"/>
  <c r="BJ81" i="14"/>
  <c r="BJ406" i="14"/>
  <c r="BJ407" i="14"/>
  <c r="BJ408" i="14"/>
  <c r="BJ409" i="14"/>
  <c r="BJ410" i="14"/>
  <c r="BJ411" i="14"/>
  <c r="BJ412" i="14"/>
  <c r="BJ413" i="14"/>
  <c r="BJ418" i="14"/>
  <c r="BJ420" i="14"/>
  <c r="BJ422" i="14"/>
  <c r="BJ424" i="14"/>
  <c r="BJ427" i="14"/>
  <c r="BJ428" i="14"/>
  <c r="BJ429" i="14"/>
  <c r="BJ430" i="14"/>
  <c r="BJ432" i="14"/>
  <c r="BJ419" i="14"/>
  <c r="BJ433" i="14"/>
  <c r="BJ82" i="14"/>
  <c r="BJ423" i="14"/>
  <c r="BJ431" i="14"/>
  <c r="BJ421" i="14"/>
  <c r="BJ606" i="14"/>
  <c r="BJ607" i="14"/>
  <c r="BJ22" i="14"/>
  <c r="BJ594" i="14"/>
  <c r="BJ603" i="14"/>
  <c r="BJ608" i="14"/>
  <c r="BJ605" i="14"/>
  <c r="BJ21" i="14"/>
  <c r="BJ595" i="14"/>
  <c r="BJ611" i="14"/>
  <c r="BJ609" i="14"/>
  <c r="BJ596" i="14"/>
  <c r="BJ604" i="14"/>
  <c r="BJ610" i="14"/>
  <c r="D32" i="11" a="1"/>
  <c r="D32" i="11" s="1"/>
  <c r="BG82" i="14"/>
  <c r="BG406" i="14"/>
  <c r="BG408" i="14"/>
  <c r="BG410" i="14"/>
  <c r="BG412" i="14"/>
  <c r="BG418" i="14"/>
  <c r="BG431" i="14"/>
  <c r="BG432" i="14"/>
  <c r="BG407" i="14"/>
  <c r="BG409" i="14"/>
  <c r="BG411" i="14"/>
  <c r="BG413" i="14"/>
  <c r="BG421" i="14"/>
  <c r="BG419" i="14"/>
  <c r="BG424" i="14"/>
  <c r="BG428" i="14"/>
  <c r="BG430" i="14"/>
  <c r="BG81" i="14"/>
  <c r="BG423" i="14"/>
  <c r="BG422" i="14"/>
  <c r="BG40" i="14"/>
  <c r="BG427" i="14"/>
  <c r="BG433" i="14"/>
  <c r="BG608" i="14"/>
  <c r="BG594" i="14"/>
  <c r="BG603" i="14"/>
  <c r="BG610" i="14"/>
  <c r="BG611" i="14"/>
  <c r="BG429" i="14"/>
  <c r="BG606" i="14"/>
  <c r="BG420" i="14"/>
  <c r="BG596" i="14"/>
  <c r="BG609" i="14"/>
  <c r="BG604" i="14"/>
  <c r="BG607" i="14"/>
  <c r="BG22" i="14"/>
  <c r="BG21" i="14"/>
  <c r="BG605" i="14"/>
  <c r="BG595" i="14"/>
  <c r="A243" i="11"/>
  <c r="C243" i="11" s="1" a="1"/>
  <c r="C243" i="11" s="1"/>
  <c r="A244" i="11"/>
  <c r="C244" i="11" s="1" a="1"/>
  <c r="C244" i="11" s="1"/>
  <c r="A245" i="11"/>
  <c r="C245" i="11" s="1" a="1"/>
  <c r="C245" i="11" s="1"/>
  <c r="A246" i="11"/>
  <c r="C246" i="11" s="1" a="1"/>
  <c r="C246" i="11" s="1"/>
  <c r="A247" i="11"/>
  <c r="C247" i="11" s="1" a="1"/>
  <c r="C247" i="11" s="1"/>
  <c r="A242" i="11"/>
  <c r="C242" i="11" s="1" a="1"/>
  <c r="C242" i="11" s="1"/>
  <c r="A248" i="11"/>
  <c r="C248" i="11" s="1" a="1"/>
  <c r="C248" i="11" s="1"/>
  <c r="A249" i="11"/>
  <c r="C249" i="11" s="1" a="1"/>
  <c r="C249" i="11" s="1"/>
  <c r="D82" i="11" a="1"/>
  <c r="D82" i="11" s="1"/>
  <c r="BK40" i="14"/>
  <c r="BK420" i="14"/>
  <c r="BK421" i="14"/>
  <c r="BK427" i="14"/>
  <c r="BK429" i="14"/>
  <c r="BK406" i="14"/>
  <c r="BK408" i="14"/>
  <c r="BK410" i="14"/>
  <c r="BK412" i="14"/>
  <c r="BK418" i="14"/>
  <c r="BK431" i="14"/>
  <c r="BK82" i="14"/>
  <c r="BK407" i="14"/>
  <c r="BK409" i="14"/>
  <c r="BK411" i="14"/>
  <c r="BK413" i="14"/>
  <c r="BK423" i="14"/>
  <c r="BK432" i="14"/>
  <c r="BK424" i="14"/>
  <c r="BK428" i="14"/>
  <c r="BK430" i="14"/>
  <c r="BK81" i="14"/>
  <c r="BK419" i="14"/>
  <c r="BK433" i="14"/>
  <c r="BK611" i="14"/>
  <c r="BK422" i="14"/>
  <c r="BK606" i="14"/>
  <c r="BK610" i="14"/>
  <c r="BK22" i="14"/>
  <c r="BK605" i="14"/>
  <c r="BK608" i="14"/>
  <c r="BK595" i="14"/>
  <c r="BK603" i="14"/>
  <c r="BK609" i="14"/>
  <c r="BK596" i="14"/>
  <c r="BK607" i="14"/>
  <c r="BK604" i="14"/>
  <c r="BK594" i="14"/>
  <c r="BK21" i="14"/>
  <c r="K82" i="11" a="1"/>
  <c r="K82" i="11" s="1"/>
  <c r="BL40" i="14"/>
  <c r="BL420" i="14"/>
  <c r="BL421" i="14"/>
  <c r="BL427" i="14"/>
  <c r="BL429" i="14"/>
  <c r="BL406" i="14"/>
  <c r="BL408" i="14"/>
  <c r="BL410" i="14"/>
  <c r="BL412" i="14"/>
  <c r="BL418" i="14"/>
  <c r="BL431" i="14"/>
  <c r="BL595" i="14"/>
  <c r="BL604" i="14"/>
  <c r="BL606" i="14"/>
  <c r="BL608" i="14"/>
  <c r="BL610" i="14"/>
  <c r="BL409" i="14"/>
  <c r="BL82" i="14"/>
  <c r="BL424" i="14"/>
  <c r="BL428" i="14"/>
  <c r="BL430" i="14"/>
  <c r="BL407" i="14"/>
  <c r="BL423" i="14"/>
  <c r="BL81" i="14"/>
  <c r="BL432" i="14"/>
  <c r="BL419" i="14"/>
  <c r="BL413" i="14"/>
  <c r="BL422" i="14"/>
  <c r="BL596" i="14"/>
  <c r="BL605" i="14"/>
  <c r="BL611" i="14"/>
  <c r="BL607" i="14"/>
  <c r="BL22" i="14"/>
  <c r="BL411" i="14"/>
  <c r="BL594" i="14"/>
  <c r="BL21" i="14"/>
  <c r="BL433" i="14"/>
  <c r="BL603" i="14"/>
  <c r="BL609" i="14"/>
  <c r="H243" i="11"/>
  <c r="J243" i="11" s="1"/>
  <c r="H245" i="11"/>
  <c r="J245" i="11" s="1"/>
  <c r="H244" i="11"/>
  <c r="J244" i="11" s="1"/>
  <c r="H246" i="11"/>
  <c r="J246" i="11" s="1"/>
  <c r="H247" i="11"/>
  <c r="J247" i="11" s="1"/>
  <c r="H249" i="11"/>
  <c r="J249" i="11" s="1"/>
  <c r="H248" i="11"/>
  <c r="J248" i="11" s="1"/>
  <c r="D7" i="11" a="1"/>
  <c r="D7" i="11" s="1"/>
  <c r="BE82" i="14"/>
  <c r="BE419" i="14"/>
  <c r="BE421" i="14"/>
  <c r="BE423" i="14"/>
  <c r="BE431" i="14"/>
  <c r="BE433" i="14"/>
  <c r="BE81" i="14"/>
  <c r="BE424" i="14"/>
  <c r="BE428" i="14"/>
  <c r="BE430" i="14"/>
  <c r="BE432" i="14"/>
  <c r="BE422" i="14"/>
  <c r="BE427" i="14"/>
  <c r="BE429" i="14"/>
  <c r="BE407" i="14"/>
  <c r="BE410" i="14"/>
  <c r="BE413" i="14"/>
  <c r="BE420" i="14"/>
  <c r="BE40" i="14"/>
  <c r="BE406" i="14"/>
  <c r="BE408" i="14"/>
  <c r="BE409" i="14"/>
  <c r="BE418" i="14"/>
  <c r="BE595" i="14"/>
  <c r="BE604" i="14"/>
  <c r="BE609" i="14"/>
  <c r="BE610" i="14"/>
  <c r="BE411" i="14"/>
  <c r="BE606" i="14"/>
  <c r="BE611" i="14"/>
  <c r="BE603" i="14"/>
  <c r="BE596" i="14"/>
  <c r="BE607" i="14"/>
  <c r="BE594" i="14"/>
  <c r="BE605" i="14"/>
  <c r="BE21" i="14"/>
  <c r="BE412" i="14"/>
  <c r="BE608" i="14"/>
  <c r="BE22" i="14"/>
  <c r="D107" i="11" a="1"/>
  <c r="D107" i="11" s="1"/>
  <c r="BM82" i="14"/>
  <c r="BM419" i="14"/>
  <c r="BM421" i="14"/>
  <c r="BM423" i="14"/>
  <c r="BM431" i="14"/>
  <c r="BM433" i="14"/>
  <c r="BM407" i="14"/>
  <c r="BM409" i="14"/>
  <c r="BM411" i="14"/>
  <c r="BM413" i="14"/>
  <c r="BM422" i="14"/>
  <c r="BM40" i="14"/>
  <c r="BM81" i="14"/>
  <c r="BM420" i="14"/>
  <c r="BM406" i="14"/>
  <c r="BM408" i="14"/>
  <c r="BM410" i="14"/>
  <c r="BM412" i="14"/>
  <c r="BM418" i="14"/>
  <c r="BM424" i="14"/>
  <c r="BM432" i="14"/>
  <c r="BM429" i="14"/>
  <c r="BM430" i="14"/>
  <c r="BM610" i="14"/>
  <c r="BM596" i="14"/>
  <c r="BM605" i="14"/>
  <c r="BM428" i="14"/>
  <c r="BM594" i="14"/>
  <c r="BM608" i="14"/>
  <c r="BM595" i="14"/>
  <c r="BM611" i="14"/>
  <c r="BM603" i="14"/>
  <c r="BM606" i="14"/>
  <c r="BM609" i="14"/>
  <c r="BM427" i="14"/>
  <c r="BM21" i="14"/>
  <c r="BM604" i="14"/>
  <c r="BM22" i="14"/>
  <c r="BM607" i="14"/>
  <c r="K107" i="11" a="1"/>
  <c r="K107" i="11" s="1"/>
  <c r="BN82" i="14"/>
  <c r="BN419" i="14"/>
  <c r="BN421" i="14"/>
  <c r="BN423" i="14"/>
  <c r="BN431" i="14"/>
  <c r="BN433" i="14"/>
  <c r="BN407" i="14"/>
  <c r="BN409" i="14"/>
  <c r="BN411" i="14"/>
  <c r="BN413" i="14"/>
  <c r="BN422" i="14"/>
  <c r="BN40" i="14"/>
  <c r="BN81" i="14"/>
  <c r="BN420" i="14"/>
  <c r="BN432" i="14"/>
  <c r="BN412" i="14"/>
  <c r="BN410" i="14"/>
  <c r="BN427" i="14"/>
  <c r="BN428" i="14"/>
  <c r="BN408" i="14"/>
  <c r="BN595" i="14"/>
  <c r="BN604" i="14"/>
  <c r="BN609" i="14"/>
  <c r="BN418" i="14"/>
  <c r="BN610" i="14"/>
  <c r="BN21" i="14"/>
  <c r="BN606" i="14"/>
  <c r="BN611" i="14"/>
  <c r="BN406" i="14"/>
  <c r="BN424" i="14"/>
  <c r="BN607" i="14"/>
  <c r="BN594" i="14"/>
  <c r="BN429" i="14"/>
  <c r="BN605" i="14"/>
  <c r="BN22" i="14"/>
  <c r="BN608" i="14"/>
  <c r="BN603" i="14"/>
  <c r="BN430" i="14"/>
  <c r="BN596" i="14"/>
  <c r="K32" i="11" a="1"/>
  <c r="K32" i="11" s="1"/>
  <c r="BH82" i="14"/>
  <c r="BH406" i="14"/>
  <c r="BH408" i="14"/>
  <c r="BH410" i="14"/>
  <c r="BH412" i="14"/>
  <c r="BH418" i="14"/>
  <c r="BH431" i="14"/>
  <c r="BH432" i="14"/>
  <c r="BH407" i="14"/>
  <c r="BH409" i="14"/>
  <c r="BH411" i="14"/>
  <c r="BH413" i="14"/>
  <c r="BH421" i="14"/>
  <c r="BH594" i="14"/>
  <c r="BH596" i="14"/>
  <c r="BH603" i="14"/>
  <c r="BH605" i="14"/>
  <c r="BH607" i="14"/>
  <c r="BH609" i="14"/>
  <c r="BH611" i="14"/>
  <c r="BH81" i="14"/>
  <c r="BH423" i="14"/>
  <c r="BH422" i="14"/>
  <c r="BH427" i="14"/>
  <c r="BH428" i="14"/>
  <c r="BH424" i="14"/>
  <c r="BH430" i="14"/>
  <c r="BH433" i="14"/>
  <c r="BH608" i="14"/>
  <c r="BH429" i="14"/>
  <c r="BH595" i="14"/>
  <c r="BH604" i="14"/>
  <c r="BH21" i="14"/>
  <c r="BH419" i="14"/>
  <c r="BH606" i="14"/>
  <c r="BH420" i="14"/>
  <c r="BH40" i="14"/>
  <c r="BH610" i="14"/>
  <c r="BH22" i="14"/>
  <c r="D57" i="11" a="1"/>
  <c r="D57" i="11" s="1"/>
  <c r="BI208" i="14"/>
  <c r="BI40" i="14"/>
  <c r="BI81" i="14"/>
  <c r="BI406" i="14"/>
  <c r="BI407" i="14"/>
  <c r="BI408" i="14"/>
  <c r="BI409" i="14"/>
  <c r="BI410" i="14"/>
  <c r="BI411" i="14"/>
  <c r="BI412" i="14"/>
  <c r="BI413" i="14"/>
  <c r="BI418" i="14"/>
  <c r="BI420" i="14"/>
  <c r="BI422" i="14"/>
  <c r="BI424" i="14"/>
  <c r="BI427" i="14"/>
  <c r="BI428" i="14"/>
  <c r="BI429" i="14"/>
  <c r="BI430" i="14"/>
  <c r="BI432" i="14"/>
  <c r="BI419" i="14"/>
  <c r="BI433" i="14"/>
  <c r="BI82" i="14"/>
  <c r="BI423" i="14"/>
  <c r="BI421" i="14"/>
  <c r="BI431" i="14"/>
  <c r="BI607" i="14"/>
  <c r="BI609" i="14"/>
  <c r="BI595" i="14"/>
  <c r="BI608" i="14"/>
  <c r="BI603" i="14"/>
  <c r="BI611" i="14"/>
  <c r="BI596" i="14"/>
  <c r="BI606" i="14"/>
  <c r="BI604" i="14"/>
  <c r="BI594" i="14"/>
  <c r="BI610" i="14"/>
  <c r="BI605" i="14"/>
  <c r="BI21" i="14"/>
  <c r="BI22" i="14"/>
  <c r="C210" i="11"/>
  <c r="C211" i="11"/>
  <c r="C212" i="11"/>
  <c r="C213" i="11"/>
  <c r="C214" i="11"/>
  <c r="C215" i="11"/>
  <c r="C216" i="11"/>
  <c r="J210" i="11"/>
  <c r="J218" i="11"/>
  <c r="J211" i="11"/>
  <c r="J214" i="11"/>
  <c r="J212" i="11"/>
  <c r="J213" i="11"/>
  <c r="J215" i="11"/>
  <c r="J216" i="11"/>
  <c r="J217" i="11"/>
  <c r="A148" i="16"/>
  <c r="C148" i="16" s="1"/>
  <c r="A149" i="16"/>
  <c r="C149" i="16" s="1"/>
  <c r="A217" i="11"/>
  <c r="C217" i="11" s="1" a="1"/>
  <c r="C217" i="11" s="1"/>
  <c r="A218" i="11"/>
  <c r="C218" i="11" s="1" a="1"/>
  <c r="C218" i="11" s="1"/>
  <c r="A219" i="11"/>
  <c r="C219" i="11" s="1" a="1"/>
  <c r="C219" i="11" s="1"/>
  <c r="A220" i="11"/>
  <c r="C220" i="11" s="1" a="1"/>
  <c r="C220" i="11" s="1"/>
  <c r="A223" i="11"/>
  <c r="C223" i="11" s="1" a="1"/>
  <c r="C223" i="11" s="1"/>
  <c r="A224" i="11"/>
  <c r="C224" i="11" s="1" a="1"/>
  <c r="C224" i="11" s="1"/>
  <c r="A221" i="11"/>
  <c r="C221" i="11" s="1" a="1"/>
  <c r="C221" i="11" s="1"/>
  <c r="A222" i="11"/>
  <c r="C222" i="11" s="1" a="1"/>
  <c r="C222" i="11" s="1"/>
  <c r="A196" i="11"/>
  <c r="C196" i="11" s="1"/>
  <c r="A197" i="11"/>
  <c r="C197" i="11" s="1"/>
  <c r="A198" i="11"/>
  <c r="C198" i="11" s="1"/>
  <c r="A199" i="11"/>
  <c r="C199" i="11" s="1"/>
  <c r="A224" i="16"/>
  <c r="C224" i="16" s="1"/>
  <c r="A220" i="16"/>
  <c r="C220" i="16" s="1"/>
  <c r="A221" i="16"/>
  <c r="C221" i="16" s="1"/>
  <c r="A223" i="16"/>
  <c r="C223" i="16" s="1"/>
  <c r="A222" i="16"/>
  <c r="C222" i="16" s="1"/>
  <c r="A245" i="16"/>
  <c r="C245" i="16" s="1"/>
  <c r="A246" i="16"/>
  <c r="C246" i="16" s="1"/>
  <c r="A247" i="16"/>
  <c r="C247" i="16" s="1"/>
  <c r="A248" i="16"/>
  <c r="C248" i="16" s="1"/>
  <c r="A249" i="16"/>
  <c r="C249" i="16" s="1"/>
  <c r="H223" i="11"/>
  <c r="J223" i="11" s="1" a="1"/>
  <c r="J223" i="11" s="1"/>
  <c r="H219" i="11"/>
  <c r="J219" i="11" s="1" a="1"/>
  <c r="J219" i="11" s="1"/>
  <c r="H220" i="11"/>
  <c r="J220" i="11" s="1" a="1"/>
  <c r="J220" i="11" s="1"/>
  <c r="H221" i="11"/>
  <c r="J221" i="11" s="1" a="1"/>
  <c r="J221" i="11" s="1"/>
  <c r="H224" i="11"/>
  <c r="J224" i="11" s="1" a="1"/>
  <c r="J224" i="11" s="1"/>
  <c r="H222" i="11"/>
  <c r="J222" i="11" s="1" a="1"/>
  <c r="J222" i="11" s="1"/>
  <c r="H222" i="16"/>
  <c r="J222" i="16" s="1"/>
  <c r="H223" i="16"/>
  <c r="J223" i="16" s="1"/>
  <c r="H224" i="16"/>
  <c r="J224" i="16" s="1"/>
  <c r="H221" i="16"/>
  <c r="J221" i="16" s="1"/>
  <c r="H220" i="16"/>
  <c r="J220" i="16" s="1"/>
  <c r="A198" i="16"/>
  <c r="C198" i="16" s="1"/>
  <c r="H173" i="16"/>
  <c r="J173" i="16" s="1"/>
  <c r="H148" i="16"/>
  <c r="J148" i="16" s="1"/>
  <c r="A199" i="16"/>
  <c r="C199" i="16" s="1"/>
  <c r="H124" i="16"/>
  <c r="J124" i="16" s="1"/>
  <c r="A197" i="16"/>
  <c r="C197" i="16" s="1"/>
  <c r="H199" i="16"/>
  <c r="J199" i="16" s="1"/>
  <c r="A196" i="16"/>
  <c r="C196" i="16" s="1"/>
  <c r="A195" i="16"/>
  <c r="C195" i="16" s="1"/>
  <c r="H198" i="16"/>
  <c r="J198" i="16" s="1"/>
  <c r="A194" i="16"/>
  <c r="C194" i="16" s="1"/>
  <c r="H20" i="16"/>
  <c r="J20" i="16" s="1"/>
  <c r="H149" i="16"/>
  <c r="J149" i="16" s="1"/>
  <c r="H174" i="16"/>
  <c r="J174" i="16" s="1"/>
  <c r="A193" i="16"/>
  <c r="C193" i="16" s="1"/>
  <c r="H22" i="16"/>
  <c r="J22" i="16" s="1"/>
  <c r="H23" i="16"/>
  <c r="J23" i="16" s="1"/>
  <c r="H24" i="16"/>
  <c r="J24" i="16" s="1"/>
  <c r="A48" i="16"/>
  <c r="C48" i="16" s="1"/>
  <c r="A47" i="16"/>
  <c r="C47" i="16" s="1"/>
  <c r="A49" i="16"/>
  <c r="C49" i="16" s="1"/>
  <c r="H149" i="11"/>
  <c r="J149" i="11" s="1"/>
  <c r="H147" i="11"/>
  <c r="J147" i="11" s="1"/>
  <c r="H148" i="11"/>
  <c r="J148" i="11" s="1"/>
  <c r="A174" i="11"/>
  <c r="C174" i="11" s="1"/>
  <c r="A148" i="11"/>
  <c r="C148" i="11" s="1"/>
  <c r="A149" i="11"/>
  <c r="C149" i="11" s="1"/>
  <c r="BI24" i="14"/>
  <c r="BI75" i="14"/>
  <c r="BI83" i="14"/>
  <c r="BI192" i="14"/>
  <c r="BI194" i="14"/>
  <c r="BI205" i="14"/>
  <c r="BI23" i="14"/>
  <c r="BI77" i="14"/>
  <c r="BI85" i="14"/>
  <c r="BI162" i="14"/>
  <c r="BI191" i="14"/>
  <c r="BI193" i="14"/>
  <c r="BI204" i="14"/>
  <c r="BK24" i="14"/>
  <c r="BK75" i="14"/>
  <c r="BK83" i="14"/>
  <c r="BK192" i="14"/>
  <c r="BK194" i="14"/>
  <c r="BK205" i="14"/>
  <c r="BK23" i="14"/>
  <c r="BK77" i="14"/>
  <c r="BK191" i="14"/>
  <c r="BK85" i="14"/>
  <c r="BK162" i="14"/>
  <c r="BK193" i="14"/>
  <c r="BK204" i="14"/>
  <c r="BJ24" i="14"/>
  <c r="BJ75" i="14"/>
  <c r="BJ83" i="14"/>
  <c r="BJ192" i="14"/>
  <c r="BJ194" i="14"/>
  <c r="BJ205" i="14"/>
  <c r="BJ23" i="14"/>
  <c r="BJ77" i="14"/>
  <c r="BJ85" i="14"/>
  <c r="BJ162" i="14"/>
  <c r="BJ191" i="14"/>
  <c r="BJ193" i="14"/>
  <c r="BJ204" i="14"/>
  <c r="BL24" i="14"/>
  <c r="BL75" i="14"/>
  <c r="BL83" i="14"/>
  <c r="BL192" i="14"/>
  <c r="BL194" i="14"/>
  <c r="BL205" i="14"/>
  <c r="BL23" i="14"/>
  <c r="BL77" i="14"/>
  <c r="BL85" i="14"/>
  <c r="BL162" i="14"/>
  <c r="BL191" i="14"/>
  <c r="BL193" i="14"/>
  <c r="BL204" i="14"/>
  <c r="BH23" i="14"/>
  <c r="BH77" i="14"/>
  <c r="BH85" i="14"/>
  <c r="BH162" i="14"/>
  <c r="BH191" i="14"/>
  <c r="BH193" i="14"/>
  <c r="BH204" i="14"/>
  <c r="BH24" i="14"/>
  <c r="BH75" i="14"/>
  <c r="BH83" i="14"/>
  <c r="BH192" i="14"/>
  <c r="BH194" i="14"/>
  <c r="BH205" i="14"/>
  <c r="BE23" i="14"/>
  <c r="BE77" i="14"/>
  <c r="BE85" i="14"/>
  <c r="BE162" i="14"/>
  <c r="BE191" i="14"/>
  <c r="BE193" i="14"/>
  <c r="BE204" i="14"/>
  <c r="BE24" i="14"/>
  <c r="BE75" i="14"/>
  <c r="BE83" i="14"/>
  <c r="BE192" i="14"/>
  <c r="BE194" i="14"/>
  <c r="BE205" i="14"/>
  <c r="BM23" i="14"/>
  <c r="BM77" i="14"/>
  <c r="BM85" i="14"/>
  <c r="BM162" i="14"/>
  <c r="BM191" i="14"/>
  <c r="BM193" i="14"/>
  <c r="BM204" i="14"/>
  <c r="BM24" i="14"/>
  <c r="BM75" i="14"/>
  <c r="BM83" i="14"/>
  <c r="BM192" i="14"/>
  <c r="BM194" i="14"/>
  <c r="BM205" i="14"/>
  <c r="BG23" i="14"/>
  <c r="BG77" i="14"/>
  <c r="BG85" i="14"/>
  <c r="BG162" i="14"/>
  <c r="BG191" i="14"/>
  <c r="BG193" i="14"/>
  <c r="BG204" i="14"/>
  <c r="BG24" i="14"/>
  <c r="BG75" i="14"/>
  <c r="BG83" i="14"/>
  <c r="BG194" i="14"/>
  <c r="BG205" i="14"/>
  <c r="BG192" i="14"/>
  <c r="BF23" i="14"/>
  <c r="BF77" i="14"/>
  <c r="BF85" i="14"/>
  <c r="BF162" i="14"/>
  <c r="BF191" i="14"/>
  <c r="BF193" i="14"/>
  <c r="BF204" i="14"/>
  <c r="BF24" i="14"/>
  <c r="BF75" i="14"/>
  <c r="BF83" i="14"/>
  <c r="BF192" i="14"/>
  <c r="BF194" i="14"/>
  <c r="BF205" i="14"/>
  <c r="BN23" i="14"/>
  <c r="BN77" i="14"/>
  <c r="BN85" i="14"/>
  <c r="BN162" i="14"/>
  <c r="BN191" i="14"/>
  <c r="BN193" i="14"/>
  <c r="BN204" i="14"/>
  <c r="BN24" i="14"/>
  <c r="BN75" i="14"/>
  <c r="BN83" i="14"/>
  <c r="BN192" i="14"/>
  <c r="BN194" i="14"/>
  <c r="BN205" i="14"/>
  <c r="BK41" i="14"/>
  <c r="BK50" i="14"/>
  <c r="BK67" i="14"/>
  <c r="BK69" i="14"/>
  <c r="BK71" i="14"/>
  <c r="BK73" i="14"/>
  <c r="BK79" i="14"/>
  <c r="BK125" i="14"/>
  <c r="BK126" i="14"/>
  <c r="BK159" i="14"/>
  <c r="BK161" i="14"/>
  <c r="BK190" i="14"/>
  <c r="BK196" i="14"/>
  <c r="BK198" i="14"/>
  <c r="BK200" i="14"/>
  <c r="BK202" i="14"/>
  <c r="BK31" i="14"/>
  <c r="BK49" i="14"/>
  <c r="BK68" i="14"/>
  <c r="BK70" i="14"/>
  <c r="BK72" i="14"/>
  <c r="BK74" i="14"/>
  <c r="BK76" i="14"/>
  <c r="BK78" i="14"/>
  <c r="BK80" i="14"/>
  <c r="BK84" i="14"/>
  <c r="BK109" i="14"/>
  <c r="BK197" i="14"/>
  <c r="BK199" i="14"/>
  <c r="BK203" i="14"/>
  <c r="BK207" i="14"/>
  <c r="BK229" i="14"/>
  <c r="BK230" i="14"/>
  <c r="BK232" i="14"/>
  <c r="BK201" i="14"/>
  <c r="BK158" i="14"/>
  <c r="BK160" i="14"/>
  <c r="BK206" i="14"/>
  <c r="BK208" i="14"/>
  <c r="BK231" i="14"/>
  <c r="BK233" i="14"/>
  <c r="BK195" i="14"/>
  <c r="BK189" i="14"/>
  <c r="BK18" i="14"/>
  <c r="BK19" i="14"/>
  <c r="BK20" i="14"/>
  <c r="BL41" i="14"/>
  <c r="BL50" i="14"/>
  <c r="BL67" i="14"/>
  <c r="BL69" i="14"/>
  <c r="BL71" i="14"/>
  <c r="BL73" i="14"/>
  <c r="BL79" i="14"/>
  <c r="BL125" i="14"/>
  <c r="BL126" i="14"/>
  <c r="BL31" i="14"/>
  <c r="BL74" i="14"/>
  <c r="BL159" i="14"/>
  <c r="BL195" i="14"/>
  <c r="BL68" i="14"/>
  <c r="BL80" i="14"/>
  <c r="BL161" i="14"/>
  <c r="BL197" i="14"/>
  <c r="BL190" i="14"/>
  <c r="BL199" i="14"/>
  <c r="BL203" i="14"/>
  <c r="BL207" i="14"/>
  <c r="BL229" i="14"/>
  <c r="BL72" i="14"/>
  <c r="BL196" i="14"/>
  <c r="BL201" i="14"/>
  <c r="BL78" i="14"/>
  <c r="BL198" i="14"/>
  <c r="BL49" i="14"/>
  <c r="BL109" i="14"/>
  <c r="BL158" i="14"/>
  <c r="BL200" i="14"/>
  <c r="BL70" i="14"/>
  <c r="BL76" i="14"/>
  <c r="BL230" i="14"/>
  <c r="BL202" i="14"/>
  <c r="BL232" i="14"/>
  <c r="BL206" i="14"/>
  <c r="BL84" i="14"/>
  <c r="BL231" i="14"/>
  <c r="BL208" i="14"/>
  <c r="BL19" i="14"/>
  <c r="BL20" i="14"/>
  <c r="BL160" i="14"/>
  <c r="BL189" i="14"/>
  <c r="BL18" i="14"/>
  <c r="BL233" i="14"/>
  <c r="BE31" i="14"/>
  <c r="BE49" i="14"/>
  <c r="BE68" i="14"/>
  <c r="BE70" i="14"/>
  <c r="BE72" i="14"/>
  <c r="BE74" i="14"/>
  <c r="BE76" i="14"/>
  <c r="BE78" i="14"/>
  <c r="BE80" i="14"/>
  <c r="BE84" i="14"/>
  <c r="BE109" i="14"/>
  <c r="BE158" i="14"/>
  <c r="BE160" i="14"/>
  <c r="BE189" i="14"/>
  <c r="BE195" i="14"/>
  <c r="BE197" i="14"/>
  <c r="BE199" i="14"/>
  <c r="BE201" i="14"/>
  <c r="BE41" i="14"/>
  <c r="BE50" i="14"/>
  <c r="BE67" i="14"/>
  <c r="BE69" i="14"/>
  <c r="BE71" i="14"/>
  <c r="BE73" i="14"/>
  <c r="BE79" i="14"/>
  <c r="BE125" i="14"/>
  <c r="BE126" i="14"/>
  <c r="BE198" i="14"/>
  <c r="BE200" i="14"/>
  <c r="BE202" i="14"/>
  <c r="BE203" i="14"/>
  <c r="BE207" i="14"/>
  <c r="BE229" i="14"/>
  <c r="BE230" i="14"/>
  <c r="BE232" i="14"/>
  <c r="BE159" i="14"/>
  <c r="BE161" i="14"/>
  <c r="BE231" i="14"/>
  <c r="BE233" i="14"/>
  <c r="BE206" i="14"/>
  <c r="BE208" i="14"/>
  <c r="BE190" i="14"/>
  <c r="BE196" i="14"/>
  <c r="BE18" i="14"/>
  <c r="BE19" i="14"/>
  <c r="BE20" i="14"/>
  <c r="BM31" i="14"/>
  <c r="BM49" i="14"/>
  <c r="BM68" i="14"/>
  <c r="BM70" i="14"/>
  <c r="BM72" i="14"/>
  <c r="BM74" i="14"/>
  <c r="BM76" i="14"/>
  <c r="BM78" i="14"/>
  <c r="BM80" i="14"/>
  <c r="BM84" i="14"/>
  <c r="BM109" i="14"/>
  <c r="BM158" i="14"/>
  <c r="BM160" i="14"/>
  <c r="BM189" i="14"/>
  <c r="BM195" i="14"/>
  <c r="BM197" i="14"/>
  <c r="BM199" i="14"/>
  <c r="BM201" i="14"/>
  <c r="BM41" i="14"/>
  <c r="BM50" i="14"/>
  <c r="BM67" i="14"/>
  <c r="BM69" i="14"/>
  <c r="BM71" i="14"/>
  <c r="BM73" i="14"/>
  <c r="BM79" i="14"/>
  <c r="BM125" i="14"/>
  <c r="BM126" i="14"/>
  <c r="BM159" i="14"/>
  <c r="BM161" i="14"/>
  <c r="BM190" i="14"/>
  <c r="BM203" i="14"/>
  <c r="BM207" i="14"/>
  <c r="BM229" i="14"/>
  <c r="BM230" i="14"/>
  <c r="BM232" i="14"/>
  <c r="BM196" i="14"/>
  <c r="BM198" i="14"/>
  <c r="BM202" i="14"/>
  <c r="BM200" i="14"/>
  <c r="BM206" i="14"/>
  <c r="BM231" i="14"/>
  <c r="BM208" i="14"/>
  <c r="BM233" i="14"/>
  <c r="BM18" i="14"/>
  <c r="BM19" i="14"/>
  <c r="BM20" i="14"/>
  <c r="BI41" i="14"/>
  <c r="BI50" i="14"/>
  <c r="BI67" i="14"/>
  <c r="BI69" i="14"/>
  <c r="BI71" i="14"/>
  <c r="BI73" i="14"/>
  <c r="BI79" i="14"/>
  <c r="BI125" i="14"/>
  <c r="BI126" i="14"/>
  <c r="BI159" i="14"/>
  <c r="BI161" i="14"/>
  <c r="BI190" i="14"/>
  <c r="BI196" i="14"/>
  <c r="BI198" i="14"/>
  <c r="BI200" i="14"/>
  <c r="BI202" i="14"/>
  <c r="BI31" i="14"/>
  <c r="BI49" i="14"/>
  <c r="BI68" i="14"/>
  <c r="BI70" i="14"/>
  <c r="BI72" i="14"/>
  <c r="BI74" i="14"/>
  <c r="BI76" i="14"/>
  <c r="BI78" i="14"/>
  <c r="BI80" i="14"/>
  <c r="BI84" i="14"/>
  <c r="BI109" i="14"/>
  <c r="BI201" i="14"/>
  <c r="BI158" i="14"/>
  <c r="BI160" i="14"/>
  <c r="BI231" i="14"/>
  <c r="BI233" i="14"/>
  <c r="BI189" i="14"/>
  <c r="BI195" i="14"/>
  <c r="BI199" i="14"/>
  <c r="BI197" i="14"/>
  <c r="BI229" i="14"/>
  <c r="BI18" i="14"/>
  <c r="BI19" i="14"/>
  <c r="BI20" i="14"/>
  <c r="BI203" i="14"/>
  <c r="BI232" i="14"/>
  <c r="BI230" i="14"/>
  <c r="BF31" i="14"/>
  <c r="BF49" i="14"/>
  <c r="BF68" i="14"/>
  <c r="BF70" i="14"/>
  <c r="BF72" i="14"/>
  <c r="BF74" i="14"/>
  <c r="BF76" i="14"/>
  <c r="BF78" i="14"/>
  <c r="BF80" i="14"/>
  <c r="BF84" i="14"/>
  <c r="BF109" i="14"/>
  <c r="BF158" i="14"/>
  <c r="BF160" i="14"/>
  <c r="BF189" i="14"/>
  <c r="BF195" i="14"/>
  <c r="BF197" i="14"/>
  <c r="BF199" i="14"/>
  <c r="BF201" i="14"/>
  <c r="BF41" i="14"/>
  <c r="BF50" i="14"/>
  <c r="BF67" i="14"/>
  <c r="BF69" i="14"/>
  <c r="BF71" i="14"/>
  <c r="BF73" i="14"/>
  <c r="BF79" i="14"/>
  <c r="BF125" i="14"/>
  <c r="BF126" i="14"/>
  <c r="BF196" i="14"/>
  <c r="BF206" i="14"/>
  <c r="BF208" i="14"/>
  <c r="BF198" i="14"/>
  <c r="BF200" i="14"/>
  <c r="BF202" i="14"/>
  <c r="BF203" i="14"/>
  <c r="BF207" i="14"/>
  <c r="BF229" i="14"/>
  <c r="BF159" i="14"/>
  <c r="BF190" i="14"/>
  <c r="BF161" i="14"/>
  <c r="BF231" i="14"/>
  <c r="BF233" i="14"/>
  <c r="BF230" i="14"/>
  <c r="BF18" i="14"/>
  <c r="BF20" i="14"/>
  <c r="BF19" i="14"/>
  <c r="BF232" i="14"/>
  <c r="BN31" i="14"/>
  <c r="BN49" i="14"/>
  <c r="BN68" i="14"/>
  <c r="BN70" i="14"/>
  <c r="BN72" i="14"/>
  <c r="BN74" i="14"/>
  <c r="BN76" i="14"/>
  <c r="BN78" i="14"/>
  <c r="BN80" i="14"/>
  <c r="BN84" i="14"/>
  <c r="BN109" i="14"/>
  <c r="BN158" i="14"/>
  <c r="BN160" i="14"/>
  <c r="BN189" i="14"/>
  <c r="BN195" i="14"/>
  <c r="BN197" i="14"/>
  <c r="BN199" i="14"/>
  <c r="BN201" i="14"/>
  <c r="BN41" i="14"/>
  <c r="BN50" i="14"/>
  <c r="BN67" i="14"/>
  <c r="BN69" i="14"/>
  <c r="BN71" i="14"/>
  <c r="BN73" i="14"/>
  <c r="BN79" i="14"/>
  <c r="BN125" i="14"/>
  <c r="BN126" i="14"/>
  <c r="BN202" i="14"/>
  <c r="BN206" i="14"/>
  <c r="BN208" i="14"/>
  <c r="BN159" i="14"/>
  <c r="BN161" i="14"/>
  <c r="BN190" i="14"/>
  <c r="BN203" i="14"/>
  <c r="BN207" i="14"/>
  <c r="BN229" i="14"/>
  <c r="BN196" i="14"/>
  <c r="BN230" i="14"/>
  <c r="BN232" i="14"/>
  <c r="BN200" i="14"/>
  <c r="BN198" i="14"/>
  <c r="BN18" i="14"/>
  <c r="BN19" i="14"/>
  <c r="BN231" i="14"/>
  <c r="BN233" i="14"/>
  <c r="BN20" i="14"/>
  <c r="BG31" i="14"/>
  <c r="BG49" i="14"/>
  <c r="BG68" i="14"/>
  <c r="BG70" i="14"/>
  <c r="BG72" i="14"/>
  <c r="BG74" i="14"/>
  <c r="BG76" i="14"/>
  <c r="BG78" i="14"/>
  <c r="BG80" i="14"/>
  <c r="BG84" i="14"/>
  <c r="BG109" i="14"/>
  <c r="BG158" i="14"/>
  <c r="BG160" i="14"/>
  <c r="BG189" i="14"/>
  <c r="BG195" i="14"/>
  <c r="BG197" i="14"/>
  <c r="BG199" i="14"/>
  <c r="BG201" i="14"/>
  <c r="BG41" i="14"/>
  <c r="BG50" i="14"/>
  <c r="BG67" i="14"/>
  <c r="BG69" i="14"/>
  <c r="BG71" i="14"/>
  <c r="BG73" i="14"/>
  <c r="BG79" i="14"/>
  <c r="BG125" i="14"/>
  <c r="BG126" i="14"/>
  <c r="BG190" i="14"/>
  <c r="BG196" i="14"/>
  <c r="BG206" i="14"/>
  <c r="BG208" i="14"/>
  <c r="BG231" i="14"/>
  <c r="BG233" i="14"/>
  <c r="BG198" i="14"/>
  <c r="BG200" i="14"/>
  <c r="BG202" i="14"/>
  <c r="BG203" i="14"/>
  <c r="BG207" i="14"/>
  <c r="BG229" i="14"/>
  <c r="BG230" i="14"/>
  <c r="BG232" i="14"/>
  <c r="BG161" i="14"/>
  <c r="BG159" i="14"/>
  <c r="BG19" i="14"/>
  <c r="BG18" i="14"/>
  <c r="BG20" i="14"/>
  <c r="BH31" i="14"/>
  <c r="BH49" i="14"/>
  <c r="BH68" i="14"/>
  <c r="BH70" i="14"/>
  <c r="BH72" i="14"/>
  <c r="BH74" i="14"/>
  <c r="BH76" i="14"/>
  <c r="BH78" i="14"/>
  <c r="BH80" i="14"/>
  <c r="BH84" i="14"/>
  <c r="BH109" i="14"/>
  <c r="BH71" i="14"/>
  <c r="BH161" i="14"/>
  <c r="BH158" i="14"/>
  <c r="BH190" i="14"/>
  <c r="BH41" i="14"/>
  <c r="BH160" i="14"/>
  <c r="BH196" i="14"/>
  <c r="BH206" i="14"/>
  <c r="BH208" i="14"/>
  <c r="BH69" i="14"/>
  <c r="BH189" i="14"/>
  <c r="BH198" i="14"/>
  <c r="BH195" i="14"/>
  <c r="BH200" i="14"/>
  <c r="BH73" i="14"/>
  <c r="BH197" i="14"/>
  <c r="BH202" i="14"/>
  <c r="BH50" i="14"/>
  <c r="BH229" i="14"/>
  <c r="BH125" i="14"/>
  <c r="BH231" i="14"/>
  <c r="BH233" i="14"/>
  <c r="BH159" i="14"/>
  <c r="BH203" i="14"/>
  <c r="BH19" i="14"/>
  <c r="BH79" i="14"/>
  <c r="BH20" i="14"/>
  <c r="BH207" i="14"/>
  <c r="BH18" i="14"/>
  <c r="BH67" i="14"/>
  <c r="BH126" i="14"/>
  <c r="BH199" i="14"/>
  <c r="BH230" i="14"/>
  <c r="BH201" i="14"/>
  <c r="BH232" i="14"/>
  <c r="BJ41" i="14"/>
  <c r="BJ50" i="14"/>
  <c r="BJ67" i="14"/>
  <c r="BJ69" i="14"/>
  <c r="BJ71" i="14"/>
  <c r="BJ73" i="14"/>
  <c r="BJ79" i="14"/>
  <c r="BJ125" i="14"/>
  <c r="BJ126" i="14"/>
  <c r="BJ159" i="14"/>
  <c r="BJ161" i="14"/>
  <c r="BJ190" i="14"/>
  <c r="BJ196" i="14"/>
  <c r="BJ198" i="14"/>
  <c r="BJ200" i="14"/>
  <c r="BJ202" i="14"/>
  <c r="BJ31" i="14"/>
  <c r="BJ49" i="14"/>
  <c r="BJ68" i="14"/>
  <c r="BJ70" i="14"/>
  <c r="BJ72" i="14"/>
  <c r="BJ74" i="14"/>
  <c r="BJ76" i="14"/>
  <c r="BJ78" i="14"/>
  <c r="BJ80" i="14"/>
  <c r="BJ84" i="14"/>
  <c r="BJ109" i="14"/>
  <c r="BJ199" i="14"/>
  <c r="BJ203" i="14"/>
  <c r="BJ207" i="14"/>
  <c r="BJ201" i="14"/>
  <c r="BJ158" i="14"/>
  <c r="BJ160" i="14"/>
  <c r="BJ206" i="14"/>
  <c r="BJ208" i="14"/>
  <c r="BJ189" i="14"/>
  <c r="BJ232" i="14"/>
  <c r="BJ197" i="14"/>
  <c r="BJ195" i="14"/>
  <c r="BJ229" i="14"/>
  <c r="BJ231" i="14"/>
  <c r="BJ233" i="14"/>
  <c r="BJ18" i="14"/>
  <c r="BJ19" i="14"/>
  <c r="BJ20" i="14"/>
  <c r="BJ230" i="14"/>
  <c r="BK51" i="14"/>
  <c r="BK53" i="14"/>
  <c r="BK55" i="14"/>
  <c r="BK56" i="14"/>
  <c r="BK57" i="14"/>
  <c r="BK58" i="14"/>
  <c r="BK60" i="14"/>
  <c r="BK54" i="14"/>
  <c r="BK59" i="14"/>
  <c r="BK62" i="14"/>
  <c r="BK64" i="14"/>
  <c r="BK66" i="14"/>
  <c r="BK99" i="14"/>
  <c r="BK100" i="14"/>
  <c r="BK52" i="14"/>
  <c r="BK63" i="14"/>
  <c r="BK96" i="14"/>
  <c r="BK95" i="14"/>
  <c r="BK142" i="14"/>
  <c r="BK143" i="14"/>
  <c r="BK144" i="14"/>
  <c r="BK61" i="14"/>
  <c r="BK65" i="14"/>
  <c r="BK97" i="14"/>
  <c r="BK139" i="14"/>
  <c r="BK140" i="14"/>
  <c r="BK185" i="14"/>
  <c r="BK187" i="14"/>
  <c r="BK175" i="14"/>
  <c r="BK177" i="14"/>
  <c r="BK178" i="14"/>
  <c r="BK179" i="14"/>
  <c r="BK186" i="14"/>
  <c r="BK188" i="14"/>
  <c r="BK212" i="14"/>
  <c r="BK213" i="14"/>
  <c r="BK245" i="14"/>
  <c r="BK247" i="14"/>
  <c r="BK260" i="14"/>
  <c r="BK261" i="14"/>
  <c r="BK262" i="14"/>
  <c r="BK263" i="14"/>
  <c r="BK264" i="14"/>
  <c r="BK291" i="14"/>
  <c r="BK293" i="14"/>
  <c r="BK295" i="14"/>
  <c r="BK302" i="14"/>
  <c r="BK304" i="14"/>
  <c r="BK306" i="14"/>
  <c r="BK308" i="14"/>
  <c r="BK310" i="14"/>
  <c r="BK312" i="14"/>
  <c r="BK176" i="14"/>
  <c r="BK298" i="14"/>
  <c r="BK311" i="14"/>
  <c r="BK318" i="14"/>
  <c r="BK325" i="14"/>
  <c r="BK307" i="14"/>
  <c r="BK309" i="14"/>
  <c r="BK314" i="14"/>
  <c r="BK342" i="14"/>
  <c r="BK292" i="14"/>
  <c r="BK297" i="14"/>
  <c r="BK301" i="14"/>
  <c r="BK313" i="14"/>
  <c r="BK331" i="14"/>
  <c r="BK338" i="14"/>
  <c r="BK246" i="14"/>
  <c r="BK316" i="14"/>
  <c r="BK322" i="14"/>
  <c r="BK324" i="14"/>
  <c r="BK326" i="14"/>
  <c r="BK332" i="14"/>
  <c r="BK334" i="14"/>
  <c r="BK336" i="14"/>
  <c r="BK341" i="14"/>
  <c r="BK343" i="14"/>
  <c r="BK349" i="14"/>
  <c r="BK351" i="14"/>
  <c r="BK353" i="14"/>
  <c r="BK360" i="14"/>
  <c r="BK366" i="14"/>
  <c r="BK368" i="14"/>
  <c r="BK370" i="14"/>
  <c r="BK372" i="14"/>
  <c r="BK373" i="14"/>
  <c r="BK375" i="14"/>
  <c r="BK377" i="14"/>
  <c r="BK315" i="14"/>
  <c r="BK339" i="14"/>
  <c r="BK296" i="14"/>
  <c r="BK300" i="14"/>
  <c r="BK305" i="14"/>
  <c r="BK294" i="14"/>
  <c r="BK317" i="14"/>
  <c r="BK321" i="14"/>
  <c r="BK335" i="14"/>
  <c r="BK303" i="14"/>
  <c r="BK319" i="14"/>
  <c r="BK323" i="14"/>
  <c r="BK333" i="14"/>
  <c r="BK344" i="14"/>
  <c r="BK299" i="14"/>
  <c r="BK320" i="14"/>
  <c r="BK327" i="14"/>
  <c r="BK337" i="14"/>
  <c r="BK340" i="14"/>
  <c r="BK352" i="14"/>
  <c r="BK365" i="14"/>
  <c r="BK376" i="14"/>
  <c r="BK356" i="14"/>
  <c r="BK369" i="14"/>
  <c r="BK350" i="14"/>
  <c r="BK355" i="14"/>
  <c r="BK359" i="14"/>
  <c r="BK374" i="14"/>
  <c r="BK354" i="14"/>
  <c r="BK358" i="14"/>
  <c r="BK367" i="14"/>
  <c r="BK357" i="14"/>
  <c r="BK371" i="14"/>
  <c r="BN52" i="14"/>
  <c r="BN54" i="14"/>
  <c r="BN59" i="14"/>
  <c r="BN51" i="14"/>
  <c r="BN53" i="14"/>
  <c r="BN55" i="14"/>
  <c r="BN56" i="14"/>
  <c r="BN57" i="14"/>
  <c r="BN58" i="14"/>
  <c r="BN60" i="14"/>
  <c r="BN61" i="14"/>
  <c r="BN63" i="14"/>
  <c r="BN65" i="14"/>
  <c r="BN95" i="14"/>
  <c r="BN96" i="14"/>
  <c r="BN97" i="14"/>
  <c r="BN62" i="14"/>
  <c r="BN64" i="14"/>
  <c r="BN66" i="14"/>
  <c r="BN99" i="14"/>
  <c r="BN100" i="14"/>
  <c r="BN139" i="14"/>
  <c r="BN140" i="14"/>
  <c r="BN175" i="14"/>
  <c r="BN143" i="14"/>
  <c r="BN176" i="14"/>
  <c r="BN185" i="14"/>
  <c r="BN187" i="14"/>
  <c r="BN142" i="14"/>
  <c r="BN213" i="14"/>
  <c r="BN186" i="14"/>
  <c r="BN212" i="14"/>
  <c r="BN246" i="14"/>
  <c r="BN292" i="14"/>
  <c r="BN294" i="14"/>
  <c r="BN296" i="14"/>
  <c r="BN297" i="14"/>
  <c r="BN298" i="14"/>
  <c r="BN299" i="14"/>
  <c r="BN300" i="14"/>
  <c r="BN301" i="14"/>
  <c r="BN303" i="14"/>
  <c r="BN305" i="14"/>
  <c r="BN307" i="14"/>
  <c r="BN309" i="14"/>
  <c r="BN311" i="14"/>
  <c r="BN313" i="14"/>
  <c r="BN144" i="14"/>
  <c r="BN179" i="14"/>
  <c r="BN178" i="14"/>
  <c r="BN245" i="14"/>
  <c r="BN177" i="14"/>
  <c r="BN188" i="14"/>
  <c r="BN247" i="14"/>
  <c r="BN260" i="14"/>
  <c r="BN261" i="14"/>
  <c r="BN262" i="14"/>
  <c r="BN263" i="14"/>
  <c r="BN264" i="14"/>
  <c r="BN291" i="14"/>
  <c r="BN293" i="14"/>
  <c r="BN295" i="14"/>
  <c r="BN302" i="14"/>
  <c r="BN304" i="14"/>
  <c r="BN306" i="14"/>
  <c r="BN308" i="14"/>
  <c r="BN310" i="14"/>
  <c r="BN312" i="14"/>
  <c r="BN314" i="14"/>
  <c r="BN315" i="14"/>
  <c r="BN317" i="14"/>
  <c r="BN318" i="14"/>
  <c r="BN319" i="14"/>
  <c r="BN320" i="14"/>
  <c r="BN321" i="14"/>
  <c r="BN323" i="14"/>
  <c r="BN325" i="14"/>
  <c r="BN327" i="14"/>
  <c r="BN331" i="14"/>
  <c r="BN333" i="14"/>
  <c r="BN335" i="14"/>
  <c r="BN337" i="14"/>
  <c r="BN338" i="14"/>
  <c r="BN339" i="14"/>
  <c r="BN340" i="14"/>
  <c r="BN342" i="14"/>
  <c r="BN344" i="14"/>
  <c r="BN350" i="14"/>
  <c r="BN352" i="14"/>
  <c r="BN354" i="14"/>
  <c r="BN355" i="14"/>
  <c r="BN356" i="14"/>
  <c r="BN357" i="14"/>
  <c r="BN358" i="14"/>
  <c r="BN359" i="14"/>
  <c r="BN365" i="14"/>
  <c r="BN367" i="14"/>
  <c r="BN369" i="14"/>
  <c r="BN371" i="14"/>
  <c r="BN374" i="14"/>
  <c r="BN376" i="14"/>
  <c r="BN316" i="14"/>
  <c r="BN322" i="14"/>
  <c r="BN324" i="14"/>
  <c r="BN326" i="14"/>
  <c r="BN332" i="14"/>
  <c r="BN334" i="14"/>
  <c r="BN336" i="14"/>
  <c r="BN341" i="14"/>
  <c r="BN343" i="14"/>
  <c r="BN349" i="14"/>
  <c r="BN351" i="14"/>
  <c r="BN353" i="14"/>
  <c r="BN360" i="14"/>
  <c r="BN366" i="14"/>
  <c r="BN368" i="14"/>
  <c r="BN370" i="14"/>
  <c r="BN372" i="14"/>
  <c r="BN373" i="14"/>
  <c r="BN375" i="14"/>
  <c r="BN377" i="14"/>
  <c r="BF52" i="14"/>
  <c r="BF54" i="14"/>
  <c r="BF59" i="14"/>
  <c r="BF51" i="14"/>
  <c r="BF53" i="14"/>
  <c r="BF55" i="14"/>
  <c r="BF56" i="14"/>
  <c r="BF57" i="14"/>
  <c r="BF58" i="14"/>
  <c r="BF60" i="14"/>
  <c r="BF61" i="14"/>
  <c r="BF63" i="14"/>
  <c r="BF65" i="14"/>
  <c r="BF95" i="14"/>
  <c r="BF96" i="14"/>
  <c r="BF97" i="14"/>
  <c r="BF62" i="14"/>
  <c r="BF64" i="14"/>
  <c r="BF66" i="14"/>
  <c r="BF99" i="14"/>
  <c r="BF100" i="14"/>
  <c r="BF139" i="14"/>
  <c r="BF140" i="14"/>
  <c r="BF175" i="14"/>
  <c r="BF176" i="14"/>
  <c r="BF142" i="14"/>
  <c r="BF185" i="14"/>
  <c r="BF187" i="14"/>
  <c r="BF144" i="14"/>
  <c r="BF186" i="14"/>
  <c r="BF212" i="14"/>
  <c r="BF245" i="14"/>
  <c r="BF292" i="14"/>
  <c r="BF294" i="14"/>
  <c r="BF296" i="14"/>
  <c r="BF297" i="14"/>
  <c r="BF298" i="14"/>
  <c r="BF299" i="14"/>
  <c r="BF300" i="14"/>
  <c r="BF301" i="14"/>
  <c r="BF303" i="14"/>
  <c r="BF305" i="14"/>
  <c r="BF307" i="14"/>
  <c r="BF309" i="14"/>
  <c r="BF311" i="14"/>
  <c r="BF313" i="14"/>
  <c r="BF315" i="14"/>
  <c r="BF179" i="14"/>
  <c r="BF178" i="14"/>
  <c r="BF143" i="14"/>
  <c r="BF177" i="14"/>
  <c r="BF188" i="14"/>
  <c r="BF246" i="14"/>
  <c r="BF247" i="14"/>
  <c r="BF260" i="14"/>
  <c r="BF261" i="14"/>
  <c r="BF262" i="14"/>
  <c r="BF263" i="14"/>
  <c r="BF264" i="14"/>
  <c r="BF291" i="14"/>
  <c r="BF293" i="14"/>
  <c r="BF295" i="14"/>
  <c r="BF302" i="14"/>
  <c r="BF304" i="14"/>
  <c r="BF306" i="14"/>
  <c r="BF308" i="14"/>
  <c r="BF310" i="14"/>
  <c r="BF312" i="14"/>
  <c r="BF314" i="14"/>
  <c r="BF213" i="14"/>
  <c r="BF317" i="14"/>
  <c r="BF318" i="14"/>
  <c r="BF319" i="14"/>
  <c r="BF320" i="14"/>
  <c r="BF321" i="14"/>
  <c r="BF323" i="14"/>
  <c r="BF325" i="14"/>
  <c r="BF327" i="14"/>
  <c r="BF331" i="14"/>
  <c r="BF333" i="14"/>
  <c r="BF335" i="14"/>
  <c r="BF337" i="14"/>
  <c r="BF338" i="14"/>
  <c r="BF339" i="14"/>
  <c r="BF340" i="14"/>
  <c r="BF342" i="14"/>
  <c r="BF344" i="14"/>
  <c r="BF350" i="14"/>
  <c r="BF352" i="14"/>
  <c r="BF354" i="14"/>
  <c r="BF355" i="14"/>
  <c r="BF356" i="14"/>
  <c r="BF357" i="14"/>
  <c r="BF358" i="14"/>
  <c r="BF359" i="14"/>
  <c r="BF365" i="14"/>
  <c r="BF367" i="14"/>
  <c r="BF369" i="14"/>
  <c r="BF371" i="14"/>
  <c r="BF374" i="14"/>
  <c r="BF376" i="14"/>
  <c r="BF316" i="14"/>
  <c r="BF322" i="14"/>
  <c r="BF324" i="14"/>
  <c r="BF326" i="14"/>
  <c r="BF332" i="14"/>
  <c r="BF334" i="14"/>
  <c r="BF336" i="14"/>
  <c r="BF341" i="14"/>
  <c r="BF343" i="14"/>
  <c r="BF349" i="14"/>
  <c r="BF351" i="14"/>
  <c r="BF353" i="14"/>
  <c r="BF360" i="14"/>
  <c r="BF366" i="14"/>
  <c r="BF368" i="14"/>
  <c r="BF370" i="14"/>
  <c r="BF372" i="14"/>
  <c r="BF373" i="14"/>
  <c r="BF375" i="14"/>
  <c r="BF377" i="14"/>
  <c r="BG52" i="14"/>
  <c r="BG54" i="14"/>
  <c r="BG59" i="14"/>
  <c r="BG51" i="14"/>
  <c r="BG57" i="14"/>
  <c r="BG53" i="14"/>
  <c r="BG58" i="14"/>
  <c r="BG61" i="14"/>
  <c r="BG63" i="14"/>
  <c r="BG65" i="14"/>
  <c r="BG95" i="14"/>
  <c r="BG96" i="14"/>
  <c r="BG97" i="14"/>
  <c r="BG55" i="14"/>
  <c r="BG60" i="14"/>
  <c r="BG56" i="14"/>
  <c r="BG99" i="14"/>
  <c r="BG64" i="14"/>
  <c r="BG139" i="14"/>
  <c r="BG140" i="14"/>
  <c r="BG175" i="14"/>
  <c r="BG176" i="14"/>
  <c r="BG62" i="14"/>
  <c r="BG66" i="14"/>
  <c r="BG143" i="14"/>
  <c r="BG177" i="14"/>
  <c r="BG178" i="14"/>
  <c r="BG179" i="14"/>
  <c r="BG186" i="14"/>
  <c r="BG188" i="14"/>
  <c r="BG212" i="14"/>
  <c r="BG213" i="14"/>
  <c r="BG245" i="14"/>
  <c r="BG246" i="14"/>
  <c r="BG142" i="14"/>
  <c r="BG185" i="14"/>
  <c r="BG187" i="14"/>
  <c r="BG100" i="14"/>
  <c r="BG144" i="14"/>
  <c r="BG292" i="14"/>
  <c r="BG294" i="14"/>
  <c r="BG296" i="14"/>
  <c r="BG297" i="14"/>
  <c r="BG298" i="14"/>
  <c r="BG299" i="14"/>
  <c r="BG300" i="14"/>
  <c r="BG301" i="14"/>
  <c r="BG303" i="14"/>
  <c r="BG305" i="14"/>
  <c r="BG307" i="14"/>
  <c r="BG309" i="14"/>
  <c r="BG311" i="14"/>
  <c r="BG313" i="14"/>
  <c r="BG260" i="14"/>
  <c r="BG343" i="14"/>
  <c r="BG247" i="14"/>
  <c r="BG295" i="14"/>
  <c r="BG304" i="14"/>
  <c r="BG291" i="14"/>
  <c r="BG326" i="14"/>
  <c r="BG334" i="14"/>
  <c r="BG308" i="14"/>
  <c r="BG315" i="14"/>
  <c r="BG317" i="14"/>
  <c r="BG318" i="14"/>
  <c r="BG319" i="14"/>
  <c r="BG320" i="14"/>
  <c r="BG321" i="14"/>
  <c r="BG323" i="14"/>
  <c r="BG325" i="14"/>
  <c r="BG327" i="14"/>
  <c r="BG331" i="14"/>
  <c r="BG333" i="14"/>
  <c r="BG335" i="14"/>
  <c r="BG337" i="14"/>
  <c r="BG338" i="14"/>
  <c r="BG339" i="14"/>
  <c r="BG340" i="14"/>
  <c r="BG342" i="14"/>
  <c r="BG344" i="14"/>
  <c r="BG350" i="14"/>
  <c r="BG352" i="14"/>
  <c r="BG354" i="14"/>
  <c r="BG355" i="14"/>
  <c r="BG356" i="14"/>
  <c r="BG357" i="14"/>
  <c r="BG358" i="14"/>
  <c r="BG359" i="14"/>
  <c r="BG365" i="14"/>
  <c r="BG367" i="14"/>
  <c r="BG369" i="14"/>
  <c r="BG371" i="14"/>
  <c r="BG374" i="14"/>
  <c r="BG376" i="14"/>
  <c r="BG324" i="14"/>
  <c r="BG341" i="14"/>
  <c r="BG264" i="14"/>
  <c r="BG293" i="14"/>
  <c r="BG302" i="14"/>
  <c r="BG263" i="14"/>
  <c r="BG261" i="14"/>
  <c r="BG314" i="14"/>
  <c r="BG316" i="14"/>
  <c r="BG336" i="14"/>
  <c r="BG262" i="14"/>
  <c r="BG306" i="14"/>
  <c r="BG312" i="14"/>
  <c r="BG310" i="14"/>
  <c r="BG322" i="14"/>
  <c r="BG332" i="14"/>
  <c r="BG349" i="14"/>
  <c r="BG373" i="14"/>
  <c r="BG370" i="14"/>
  <c r="BG372" i="14"/>
  <c r="BG353" i="14"/>
  <c r="BG366" i="14"/>
  <c r="BG377" i="14"/>
  <c r="BG351" i="14"/>
  <c r="BG360" i="14"/>
  <c r="BG375" i="14"/>
  <c r="BG368" i="14"/>
  <c r="BE52" i="14"/>
  <c r="BE54" i="14"/>
  <c r="BE59" i="14"/>
  <c r="BE51" i="14"/>
  <c r="BE53" i="14"/>
  <c r="BE55" i="14"/>
  <c r="BE56" i="14"/>
  <c r="BE57" i="14"/>
  <c r="BE58" i="14"/>
  <c r="BE60" i="14"/>
  <c r="BE61" i="14"/>
  <c r="BE63" i="14"/>
  <c r="BE65" i="14"/>
  <c r="BE95" i="14"/>
  <c r="BE96" i="14"/>
  <c r="BE97" i="14"/>
  <c r="BE62" i="14"/>
  <c r="BE64" i="14"/>
  <c r="BE66" i="14"/>
  <c r="BE99" i="14"/>
  <c r="BE100" i="14"/>
  <c r="BE139" i="14"/>
  <c r="BE140" i="14"/>
  <c r="BE142" i="14"/>
  <c r="BE143" i="14"/>
  <c r="BE144" i="14"/>
  <c r="BE175" i="14"/>
  <c r="BE185" i="14"/>
  <c r="BE187" i="14"/>
  <c r="BE176" i="14"/>
  <c r="BE177" i="14"/>
  <c r="BE178" i="14"/>
  <c r="BE179" i="14"/>
  <c r="BE186" i="14"/>
  <c r="BE188" i="14"/>
  <c r="BE212" i="14"/>
  <c r="BE213" i="14"/>
  <c r="BE245" i="14"/>
  <c r="BE246" i="14"/>
  <c r="BE292" i="14"/>
  <c r="BE294" i="14"/>
  <c r="BE296" i="14"/>
  <c r="BE297" i="14"/>
  <c r="BE298" i="14"/>
  <c r="BE299" i="14"/>
  <c r="BE300" i="14"/>
  <c r="BE301" i="14"/>
  <c r="BE303" i="14"/>
  <c r="BE305" i="14"/>
  <c r="BE307" i="14"/>
  <c r="BE247" i="14"/>
  <c r="BE260" i="14"/>
  <c r="BE261" i="14"/>
  <c r="BE262" i="14"/>
  <c r="BE263" i="14"/>
  <c r="BE264" i="14"/>
  <c r="BE291" i="14"/>
  <c r="BE293" i="14"/>
  <c r="BE295" i="14"/>
  <c r="BE302" i="14"/>
  <c r="BE304" i="14"/>
  <c r="BE306" i="14"/>
  <c r="BE308" i="14"/>
  <c r="BE317" i="14"/>
  <c r="BE318" i="14"/>
  <c r="BE319" i="14"/>
  <c r="BE320" i="14"/>
  <c r="BE321" i="14"/>
  <c r="BE323" i="14"/>
  <c r="BE325" i="14"/>
  <c r="BE327" i="14"/>
  <c r="BE331" i="14"/>
  <c r="BE333" i="14"/>
  <c r="BE335" i="14"/>
  <c r="BE337" i="14"/>
  <c r="BE338" i="14"/>
  <c r="BE339" i="14"/>
  <c r="BE340" i="14"/>
  <c r="BE342" i="14"/>
  <c r="BE344" i="14"/>
  <c r="BE350" i="14"/>
  <c r="BE352" i="14"/>
  <c r="BE354" i="14"/>
  <c r="BE355" i="14"/>
  <c r="BE356" i="14"/>
  <c r="BE357" i="14"/>
  <c r="BE358" i="14"/>
  <c r="BE359" i="14"/>
  <c r="BE365" i="14"/>
  <c r="BE367" i="14"/>
  <c r="BE369" i="14"/>
  <c r="BE371" i="14"/>
  <c r="BE374" i="14"/>
  <c r="BE376" i="14"/>
  <c r="BE315" i="14"/>
  <c r="BE309" i="14"/>
  <c r="BE312" i="14"/>
  <c r="BE313" i="14"/>
  <c r="BE316" i="14"/>
  <c r="BE322" i="14"/>
  <c r="BE324" i="14"/>
  <c r="BE326" i="14"/>
  <c r="BE332" i="14"/>
  <c r="BE334" i="14"/>
  <c r="BE336" i="14"/>
  <c r="BE341" i="14"/>
  <c r="BE343" i="14"/>
  <c r="BE349" i="14"/>
  <c r="BE351" i="14"/>
  <c r="BE353" i="14"/>
  <c r="BE360" i="14"/>
  <c r="BE366" i="14"/>
  <c r="BE368" i="14"/>
  <c r="BE370" i="14"/>
  <c r="BE372" i="14"/>
  <c r="BE373" i="14"/>
  <c r="BE375" i="14"/>
  <c r="BE377" i="14"/>
  <c r="BE310" i="14"/>
  <c r="BE311" i="14"/>
  <c r="BE314" i="14"/>
  <c r="BM52" i="14"/>
  <c r="BM54" i="14"/>
  <c r="BM59" i="14"/>
  <c r="BM51" i="14"/>
  <c r="BM53" i="14"/>
  <c r="BM55" i="14"/>
  <c r="BM56" i="14"/>
  <c r="BM57" i="14"/>
  <c r="BM58" i="14"/>
  <c r="BM60" i="14"/>
  <c r="BM61" i="14"/>
  <c r="BM63" i="14"/>
  <c r="BM65" i="14"/>
  <c r="BM95" i="14"/>
  <c r="BM96" i="14"/>
  <c r="BM97" i="14"/>
  <c r="BM62" i="14"/>
  <c r="BM64" i="14"/>
  <c r="BM66" i="14"/>
  <c r="BM99" i="14"/>
  <c r="BM100" i="14"/>
  <c r="BM139" i="14"/>
  <c r="BM140" i="14"/>
  <c r="BM142" i="14"/>
  <c r="BM143" i="14"/>
  <c r="BM144" i="14"/>
  <c r="BM176" i="14"/>
  <c r="BM185" i="14"/>
  <c r="BM187" i="14"/>
  <c r="BM175" i="14"/>
  <c r="BM177" i="14"/>
  <c r="BM178" i="14"/>
  <c r="BM179" i="14"/>
  <c r="BM186" i="14"/>
  <c r="BM188" i="14"/>
  <c r="BM212" i="14"/>
  <c r="BM213" i="14"/>
  <c r="BM245" i="14"/>
  <c r="BM246" i="14"/>
  <c r="BM292" i="14"/>
  <c r="BM294" i="14"/>
  <c r="BM296" i="14"/>
  <c r="BM297" i="14"/>
  <c r="BM298" i="14"/>
  <c r="BM299" i="14"/>
  <c r="BM300" i="14"/>
  <c r="BM301" i="14"/>
  <c r="BM303" i="14"/>
  <c r="BM305" i="14"/>
  <c r="BM307" i="14"/>
  <c r="BM247" i="14"/>
  <c r="BM260" i="14"/>
  <c r="BM261" i="14"/>
  <c r="BM262" i="14"/>
  <c r="BM263" i="14"/>
  <c r="BM264" i="14"/>
  <c r="BM291" i="14"/>
  <c r="BM293" i="14"/>
  <c r="BM295" i="14"/>
  <c r="BM302" i="14"/>
  <c r="BM304" i="14"/>
  <c r="BM306" i="14"/>
  <c r="BM308" i="14"/>
  <c r="BM312" i="14"/>
  <c r="BM313" i="14"/>
  <c r="BM310" i="14"/>
  <c r="BM311" i="14"/>
  <c r="BM315" i="14"/>
  <c r="BM317" i="14"/>
  <c r="BM318" i="14"/>
  <c r="BM319" i="14"/>
  <c r="BM320" i="14"/>
  <c r="BM321" i="14"/>
  <c r="BM323" i="14"/>
  <c r="BM325" i="14"/>
  <c r="BM327" i="14"/>
  <c r="BM331" i="14"/>
  <c r="BM333" i="14"/>
  <c r="BM335" i="14"/>
  <c r="BM337" i="14"/>
  <c r="BM338" i="14"/>
  <c r="BM339" i="14"/>
  <c r="BM340" i="14"/>
  <c r="BM342" i="14"/>
  <c r="BM344" i="14"/>
  <c r="BM350" i="14"/>
  <c r="BM352" i="14"/>
  <c r="BM354" i="14"/>
  <c r="BM355" i="14"/>
  <c r="BM356" i="14"/>
  <c r="BM357" i="14"/>
  <c r="BM358" i="14"/>
  <c r="BM359" i="14"/>
  <c r="BM365" i="14"/>
  <c r="BM367" i="14"/>
  <c r="BM369" i="14"/>
  <c r="BM371" i="14"/>
  <c r="BM374" i="14"/>
  <c r="BM376" i="14"/>
  <c r="BM309" i="14"/>
  <c r="BM314" i="14"/>
  <c r="BM316" i="14"/>
  <c r="BM322" i="14"/>
  <c r="BM324" i="14"/>
  <c r="BM326" i="14"/>
  <c r="BM332" i="14"/>
  <c r="BM334" i="14"/>
  <c r="BM336" i="14"/>
  <c r="BM341" i="14"/>
  <c r="BM343" i="14"/>
  <c r="BM349" i="14"/>
  <c r="BM351" i="14"/>
  <c r="BM353" i="14"/>
  <c r="BM360" i="14"/>
  <c r="BM366" i="14"/>
  <c r="BM368" i="14"/>
  <c r="BM370" i="14"/>
  <c r="BM372" i="14"/>
  <c r="BM373" i="14"/>
  <c r="BM375" i="14"/>
  <c r="BM377" i="14"/>
  <c r="BH52" i="14"/>
  <c r="BH54" i="14"/>
  <c r="BH59" i="14"/>
  <c r="BH62" i="14"/>
  <c r="BH64" i="14"/>
  <c r="BH66" i="14"/>
  <c r="BH99" i="14"/>
  <c r="BH100" i="14"/>
  <c r="BH51" i="14"/>
  <c r="BH57" i="14"/>
  <c r="BH53" i="14"/>
  <c r="BH58" i="14"/>
  <c r="BH61" i="14"/>
  <c r="BH63" i="14"/>
  <c r="BH65" i="14"/>
  <c r="BH95" i="14"/>
  <c r="BH96" i="14"/>
  <c r="BH97" i="14"/>
  <c r="BH55" i="14"/>
  <c r="BH60" i="14"/>
  <c r="BH139" i="14"/>
  <c r="BH140" i="14"/>
  <c r="BH175" i="14"/>
  <c r="BH176" i="14"/>
  <c r="BH143" i="14"/>
  <c r="BH177" i="14"/>
  <c r="BH178" i="14"/>
  <c r="BH179" i="14"/>
  <c r="BH186" i="14"/>
  <c r="BH188" i="14"/>
  <c r="BH212" i="14"/>
  <c r="BH213" i="14"/>
  <c r="BH245" i="14"/>
  <c r="BH246" i="14"/>
  <c r="BH142" i="14"/>
  <c r="BH185" i="14"/>
  <c r="BH187" i="14"/>
  <c r="BH56" i="14"/>
  <c r="BH144" i="14"/>
  <c r="BH247" i="14"/>
  <c r="BH260" i="14"/>
  <c r="BH261" i="14"/>
  <c r="BH262" i="14"/>
  <c r="BH263" i="14"/>
  <c r="BH264" i="14"/>
  <c r="BH291" i="14"/>
  <c r="BH293" i="14"/>
  <c r="BH295" i="14"/>
  <c r="BH302" i="14"/>
  <c r="BH304" i="14"/>
  <c r="BH306" i="14"/>
  <c r="BH308" i="14"/>
  <c r="BH310" i="14"/>
  <c r="BH312" i="14"/>
  <c r="BH314" i="14"/>
  <c r="BH292" i="14"/>
  <c r="BH294" i="14"/>
  <c r="BH296" i="14"/>
  <c r="BH297" i="14"/>
  <c r="BH298" i="14"/>
  <c r="BH299" i="14"/>
  <c r="BH300" i="14"/>
  <c r="BH301" i="14"/>
  <c r="BH303" i="14"/>
  <c r="BH305" i="14"/>
  <c r="BH307" i="14"/>
  <c r="BH309" i="14"/>
  <c r="BH311" i="14"/>
  <c r="BH313" i="14"/>
  <c r="BH316" i="14"/>
  <c r="BH322" i="14"/>
  <c r="BH324" i="14"/>
  <c r="BH326" i="14"/>
  <c r="BH332" i="14"/>
  <c r="BH334" i="14"/>
  <c r="BH336" i="14"/>
  <c r="BH341" i="14"/>
  <c r="BH343" i="14"/>
  <c r="BH349" i="14"/>
  <c r="BH351" i="14"/>
  <c r="BH353" i="14"/>
  <c r="BH360" i="14"/>
  <c r="BH366" i="14"/>
  <c r="BH368" i="14"/>
  <c r="BH370" i="14"/>
  <c r="BH372" i="14"/>
  <c r="BH373" i="14"/>
  <c r="BH375" i="14"/>
  <c r="BH377" i="14"/>
  <c r="BH315" i="14"/>
  <c r="BH317" i="14"/>
  <c r="BH318" i="14"/>
  <c r="BH319" i="14"/>
  <c r="BH320" i="14"/>
  <c r="BH321" i="14"/>
  <c r="BH323" i="14"/>
  <c r="BH325" i="14"/>
  <c r="BH327" i="14"/>
  <c r="BH331" i="14"/>
  <c r="BH333" i="14"/>
  <c r="BH335" i="14"/>
  <c r="BH337" i="14"/>
  <c r="BH338" i="14"/>
  <c r="BH339" i="14"/>
  <c r="BH340" i="14"/>
  <c r="BH342" i="14"/>
  <c r="BH344" i="14"/>
  <c r="BH350" i="14"/>
  <c r="BH352" i="14"/>
  <c r="BH354" i="14"/>
  <c r="BH355" i="14"/>
  <c r="BH356" i="14"/>
  <c r="BH357" i="14"/>
  <c r="BH358" i="14"/>
  <c r="BH359" i="14"/>
  <c r="BH365" i="14"/>
  <c r="BH367" i="14"/>
  <c r="BH369" i="14"/>
  <c r="BH371" i="14"/>
  <c r="BH374" i="14"/>
  <c r="BH376" i="14"/>
  <c r="BI51" i="14"/>
  <c r="BI53" i="14"/>
  <c r="BI55" i="14"/>
  <c r="BI56" i="14"/>
  <c r="BI57" i="14"/>
  <c r="BI58" i="14"/>
  <c r="BI60" i="14"/>
  <c r="BI52" i="14"/>
  <c r="BI54" i="14"/>
  <c r="BI59" i="14"/>
  <c r="BI62" i="14"/>
  <c r="BI64" i="14"/>
  <c r="BI66" i="14"/>
  <c r="BI99" i="14"/>
  <c r="BI100" i="14"/>
  <c r="BI61" i="14"/>
  <c r="BI63" i="14"/>
  <c r="BI65" i="14"/>
  <c r="BI95" i="14"/>
  <c r="BI96" i="14"/>
  <c r="BI97" i="14"/>
  <c r="BI142" i="14"/>
  <c r="BI143" i="14"/>
  <c r="BI144" i="14"/>
  <c r="BI139" i="14"/>
  <c r="BI140" i="14"/>
  <c r="BI175" i="14"/>
  <c r="BI176" i="14"/>
  <c r="BI177" i="14"/>
  <c r="BI178" i="14"/>
  <c r="BI179" i="14"/>
  <c r="BI186" i="14"/>
  <c r="BI188" i="14"/>
  <c r="BI212" i="14"/>
  <c r="BI213" i="14"/>
  <c r="BI245" i="14"/>
  <c r="BI246" i="14"/>
  <c r="BI185" i="14"/>
  <c r="BI187" i="14"/>
  <c r="BI247" i="14"/>
  <c r="BI260" i="14"/>
  <c r="BI261" i="14"/>
  <c r="BI262" i="14"/>
  <c r="BI263" i="14"/>
  <c r="BI264" i="14"/>
  <c r="BI291" i="14"/>
  <c r="BI293" i="14"/>
  <c r="BI295" i="14"/>
  <c r="BI302" i="14"/>
  <c r="BI304" i="14"/>
  <c r="BI306" i="14"/>
  <c r="BI308" i="14"/>
  <c r="BI292" i="14"/>
  <c r="BI294" i="14"/>
  <c r="BI296" i="14"/>
  <c r="BI297" i="14"/>
  <c r="BI298" i="14"/>
  <c r="BI299" i="14"/>
  <c r="BI300" i="14"/>
  <c r="BI301" i="14"/>
  <c r="BI303" i="14"/>
  <c r="BI305" i="14"/>
  <c r="BI307" i="14"/>
  <c r="BI309" i="14"/>
  <c r="BI310" i="14"/>
  <c r="BI314" i="14"/>
  <c r="BI316" i="14"/>
  <c r="BI322" i="14"/>
  <c r="BI324" i="14"/>
  <c r="BI326" i="14"/>
  <c r="BI332" i="14"/>
  <c r="BI334" i="14"/>
  <c r="BI336" i="14"/>
  <c r="BI341" i="14"/>
  <c r="BI343" i="14"/>
  <c r="BI349" i="14"/>
  <c r="BI351" i="14"/>
  <c r="BI353" i="14"/>
  <c r="BI360" i="14"/>
  <c r="BI366" i="14"/>
  <c r="BI368" i="14"/>
  <c r="BI370" i="14"/>
  <c r="BI372" i="14"/>
  <c r="BI373" i="14"/>
  <c r="BI375" i="14"/>
  <c r="BI377" i="14"/>
  <c r="BI311" i="14"/>
  <c r="BI312" i="14"/>
  <c r="BI315" i="14"/>
  <c r="BI317" i="14"/>
  <c r="BI318" i="14"/>
  <c r="BI319" i="14"/>
  <c r="BI320" i="14"/>
  <c r="BI321" i="14"/>
  <c r="BI323" i="14"/>
  <c r="BI325" i="14"/>
  <c r="BI327" i="14"/>
  <c r="BI331" i="14"/>
  <c r="BI333" i="14"/>
  <c r="BI335" i="14"/>
  <c r="BI337" i="14"/>
  <c r="BI338" i="14"/>
  <c r="BI339" i="14"/>
  <c r="BI340" i="14"/>
  <c r="BI342" i="14"/>
  <c r="BI344" i="14"/>
  <c r="BI350" i="14"/>
  <c r="BI352" i="14"/>
  <c r="BI354" i="14"/>
  <c r="BI355" i="14"/>
  <c r="BI356" i="14"/>
  <c r="BI357" i="14"/>
  <c r="BI358" i="14"/>
  <c r="BI359" i="14"/>
  <c r="BI365" i="14"/>
  <c r="BI367" i="14"/>
  <c r="BI369" i="14"/>
  <c r="BI371" i="14"/>
  <c r="BI374" i="14"/>
  <c r="BI376" i="14"/>
  <c r="BI313" i="14"/>
  <c r="BJ51" i="14"/>
  <c r="BJ53" i="14"/>
  <c r="BJ55" i="14"/>
  <c r="BJ56" i="14"/>
  <c r="BJ57" i="14"/>
  <c r="BJ58" i="14"/>
  <c r="BJ52" i="14"/>
  <c r="BJ54" i="14"/>
  <c r="BJ59" i="14"/>
  <c r="BJ62" i="14"/>
  <c r="BJ64" i="14"/>
  <c r="BJ66" i="14"/>
  <c r="BJ99" i="14"/>
  <c r="BJ100" i="14"/>
  <c r="BJ61" i="14"/>
  <c r="BJ63" i="14"/>
  <c r="BJ65" i="14"/>
  <c r="BJ95" i="14"/>
  <c r="BJ96" i="14"/>
  <c r="BJ97" i="14"/>
  <c r="BJ60" i="14"/>
  <c r="BJ142" i="14"/>
  <c r="BJ143" i="14"/>
  <c r="BJ144" i="14"/>
  <c r="BJ175" i="14"/>
  <c r="BJ177" i="14"/>
  <c r="BJ178" i="14"/>
  <c r="BJ179" i="14"/>
  <c r="BJ186" i="14"/>
  <c r="BJ188" i="14"/>
  <c r="BJ212" i="14"/>
  <c r="BJ213" i="14"/>
  <c r="BJ139" i="14"/>
  <c r="BJ140" i="14"/>
  <c r="BJ176" i="14"/>
  <c r="BJ247" i="14"/>
  <c r="BJ260" i="14"/>
  <c r="BJ261" i="14"/>
  <c r="BJ262" i="14"/>
  <c r="BJ263" i="14"/>
  <c r="BJ264" i="14"/>
  <c r="BJ291" i="14"/>
  <c r="BJ293" i="14"/>
  <c r="BJ295" i="14"/>
  <c r="BJ302" i="14"/>
  <c r="BJ304" i="14"/>
  <c r="BJ306" i="14"/>
  <c r="BJ308" i="14"/>
  <c r="BJ310" i="14"/>
  <c r="BJ312" i="14"/>
  <c r="BJ314" i="14"/>
  <c r="BJ187" i="14"/>
  <c r="BJ245" i="14"/>
  <c r="BJ185" i="14"/>
  <c r="BJ246" i="14"/>
  <c r="BJ292" i="14"/>
  <c r="BJ294" i="14"/>
  <c r="BJ296" i="14"/>
  <c r="BJ297" i="14"/>
  <c r="BJ298" i="14"/>
  <c r="BJ299" i="14"/>
  <c r="BJ300" i="14"/>
  <c r="BJ301" i="14"/>
  <c r="BJ303" i="14"/>
  <c r="BJ305" i="14"/>
  <c r="BJ307" i="14"/>
  <c r="BJ309" i="14"/>
  <c r="BJ311" i="14"/>
  <c r="BJ313" i="14"/>
  <c r="BJ316" i="14"/>
  <c r="BJ322" i="14"/>
  <c r="BJ324" i="14"/>
  <c r="BJ326" i="14"/>
  <c r="BJ332" i="14"/>
  <c r="BJ334" i="14"/>
  <c r="BJ336" i="14"/>
  <c r="BJ341" i="14"/>
  <c r="BJ343" i="14"/>
  <c r="BJ349" i="14"/>
  <c r="BJ351" i="14"/>
  <c r="BJ353" i="14"/>
  <c r="BJ360" i="14"/>
  <c r="BJ366" i="14"/>
  <c r="BJ368" i="14"/>
  <c r="BJ370" i="14"/>
  <c r="BJ372" i="14"/>
  <c r="BJ373" i="14"/>
  <c r="BJ375" i="14"/>
  <c r="BJ377" i="14"/>
  <c r="BJ315" i="14"/>
  <c r="BJ317" i="14"/>
  <c r="BJ318" i="14"/>
  <c r="BJ319" i="14"/>
  <c r="BJ320" i="14"/>
  <c r="BJ321" i="14"/>
  <c r="BJ323" i="14"/>
  <c r="BJ325" i="14"/>
  <c r="BJ327" i="14"/>
  <c r="BJ331" i="14"/>
  <c r="BJ333" i="14"/>
  <c r="BJ335" i="14"/>
  <c r="BJ337" i="14"/>
  <c r="BJ338" i="14"/>
  <c r="BJ339" i="14"/>
  <c r="BJ340" i="14"/>
  <c r="BJ342" i="14"/>
  <c r="BJ344" i="14"/>
  <c r="BJ350" i="14"/>
  <c r="BJ352" i="14"/>
  <c r="BJ354" i="14"/>
  <c r="BJ355" i="14"/>
  <c r="BJ356" i="14"/>
  <c r="BJ357" i="14"/>
  <c r="BJ358" i="14"/>
  <c r="BJ359" i="14"/>
  <c r="BJ365" i="14"/>
  <c r="BJ367" i="14"/>
  <c r="BJ369" i="14"/>
  <c r="BJ371" i="14"/>
  <c r="BJ374" i="14"/>
  <c r="BJ376" i="14"/>
  <c r="BL51" i="14"/>
  <c r="BL53" i="14"/>
  <c r="BL55" i="14"/>
  <c r="BL56" i="14"/>
  <c r="BL57" i="14"/>
  <c r="BL58" i="14"/>
  <c r="BL60" i="14"/>
  <c r="BL61" i="14"/>
  <c r="BL63" i="14"/>
  <c r="BL65" i="14"/>
  <c r="BL95" i="14"/>
  <c r="BL96" i="14"/>
  <c r="BL97" i="14"/>
  <c r="BL54" i="14"/>
  <c r="BL59" i="14"/>
  <c r="BL62" i="14"/>
  <c r="BL64" i="14"/>
  <c r="BL66" i="14"/>
  <c r="BL99" i="14"/>
  <c r="BL100" i="14"/>
  <c r="BL52" i="14"/>
  <c r="BL142" i="14"/>
  <c r="BL143" i="14"/>
  <c r="BL144" i="14"/>
  <c r="BL176" i="14"/>
  <c r="BL185" i="14"/>
  <c r="BL187" i="14"/>
  <c r="BL175" i="14"/>
  <c r="BL177" i="14"/>
  <c r="BL178" i="14"/>
  <c r="BL179" i="14"/>
  <c r="BL186" i="14"/>
  <c r="BL188" i="14"/>
  <c r="BL212" i="14"/>
  <c r="BL213" i="14"/>
  <c r="BL246" i="14"/>
  <c r="BL292" i="14"/>
  <c r="BL294" i="14"/>
  <c r="BL296" i="14"/>
  <c r="BL297" i="14"/>
  <c r="BL298" i="14"/>
  <c r="BL299" i="14"/>
  <c r="BL300" i="14"/>
  <c r="BL301" i="14"/>
  <c r="BL303" i="14"/>
  <c r="BL305" i="14"/>
  <c r="BL307" i="14"/>
  <c r="BL309" i="14"/>
  <c r="BL311" i="14"/>
  <c r="BL313" i="14"/>
  <c r="BL139" i="14"/>
  <c r="BL245" i="14"/>
  <c r="BL247" i="14"/>
  <c r="BL260" i="14"/>
  <c r="BL261" i="14"/>
  <c r="BL262" i="14"/>
  <c r="BL263" i="14"/>
  <c r="BL264" i="14"/>
  <c r="BL291" i="14"/>
  <c r="BL293" i="14"/>
  <c r="BL295" i="14"/>
  <c r="BL302" i="14"/>
  <c r="BL304" i="14"/>
  <c r="BL306" i="14"/>
  <c r="BL308" i="14"/>
  <c r="BL310" i="14"/>
  <c r="BL312" i="14"/>
  <c r="BL315" i="14"/>
  <c r="BL317" i="14"/>
  <c r="BL318" i="14"/>
  <c r="BL319" i="14"/>
  <c r="BL320" i="14"/>
  <c r="BL321" i="14"/>
  <c r="BL323" i="14"/>
  <c r="BL325" i="14"/>
  <c r="BL327" i="14"/>
  <c r="BL331" i="14"/>
  <c r="BL333" i="14"/>
  <c r="BL335" i="14"/>
  <c r="BL337" i="14"/>
  <c r="BL338" i="14"/>
  <c r="BL339" i="14"/>
  <c r="BL340" i="14"/>
  <c r="BL342" i="14"/>
  <c r="BL344" i="14"/>
  <c r="BL350" i="14"/>
  <c r="BL352" i="14"/>
  <c r="BL354" i="14"/>
  <c r="BL355" i="14"/>
  <c r="BL356" i="14"/>
  <c r="BL357" i="14"/>
  <c r="BL358" i="14"/>
  <c r="BL359" i="14"/>
  <c r="BL365" i="14"/>
  <c r="BL367" i="14"/>
  <c r="BL369" i="14"/>
  <c r="BL371" i="14"/>
  <c r="BL374" i="14"/>
  <c r="BL376" i="14"/>
  <c r="BL140" i="14"/>
  <c r="BL314" i="14"/>
  <c r="BL316" i="14"/>
  <c r="BL322" i="14"/>
  <c r="BL324" i="14"/>
  <c r="BL326" i="14"/>
  <c r="BL332" i="14"/>
  <c r="BL334" i="14"/>
  <c r="BL336" i="14"/>
  <c r="BL341" i="14"/>
  <c r="BL343" i="14"/>
  <c r="BL349" i="14"/>
  <c r="BL351" i="14"/>
  <c r="BL353" i="14"/>
  <c r="BL360" i="14"/>
  <c r="BL366" i="14"/>
  <c r="BL368" i="14"/>
  <c r="BL370" i="14"/>
  <c r="BL372" i="14"/>
  <c r="BL373" i="14"/>
  <c r="BL375" i="14"/>
  <c r="BL377" i="14"/>
  <c r="BI25" i="14"/>
  <c r="BI26" i="14"/>
  <c r="BI27" i="14"/>
  <c r="BI28" i="14"/>
  <c r="BI29" i="14"/>
  <c r="BI30" i="14"/>
  <c r="BI32" i="14"/>
  <c r="BI33" i="14"/>
  <c r="BI34" i="14"/>
  <c r="BI35" i="14"/>
  <c r="BI36" i="14"/>
  <c r="BI37" i="14"/>
  <c r="BI38" i="14"/>
  <c r="BI39" i="14"/>
  <c r="BI42" i="14"/>
  <c r="BI43" i="14"/>
  <c r="BI44" i="14"/>
  <c r="BI45" i="14"/>
  <c r="BI46" i="14"/>
  <c r="BI47" i="14"/>
  <c r="BI48" i="14"/>
  <c r="BI86" i="14"/>
  <c r="BI87" i="14"/>
  <c r="BI88" i="14"/>
  <c r="BI89" i="14"/>
  <c r="BI90" i="14"/>
  <c r="BI91" i="14"/>
  <c r="BI92" i="14"/>
  <c r="BI93" i="14"/>
  <c r="BI94" i="14"/>
  <c r="BI98" i="14"/>
  <c r="BI101" i="14"/>
  <c r="BI102" i="14"/>
  <c r="BI103" i="14"/>
  <c r="BI104" i="14"/>
  <c r="BI106" i="14"/>
  <c r="BI107" i="14"/>
  <c r="BI108" i="14"/>
  <c r="BI110" i="14"/>
  <c r="BI111" i="14"/>
  <c r="BI112" i="14"/>
  <c r="BI113" i="14"/>
  <c r="BI114" i="14"/>
  <c r="BI115" i="14"/>
  <c r="BI116" i="14"/>
  <c r="BI117" i="14"/>
  <c r="BI118" i="14"/>
  <c r="BI119" i="14"/>
  <c r="BI120" i="14"/>
  <c r="BI121" i="14"/>
  <c r="BI122" i="14"/>
  <c r="BI123" i="14"/>
  <c r="BI124" i="14"/>
  <c r="BI127" i="14"/>
  <c r="BI128" i="14"/>
  <c r="BI129" i="14"/>
  <c r="BI130" i="14"/>
  <c r="BI131" i="14"/>
  <c r="BI132" i="14"/>
  <c r="BI133" i="14"/>
  <c r="BI134" i="14"/>
  <c r="BI135" i="14"/>
  <c r="BI136" i="14"/>
  <c r="BI105" i="14"/>
  <c r="BI155" i="14"/>
  <c r="BI168" i="14"/>
  <c r="BI183" i="14"/>
  <c r="BI154" i="14"/>
  <c r="BI167" i="14"/>
  <c r="BI138" i="14"/>
  <c r="BI145" i="14"/>
  <c r="BI147" i="14"/>
  <c r="BI149" i="14"/>
  <c r="BI153" i="14"/>
  <c r="BI166" i="14"/>
  <c r="BI174" i="14"/>
  <c r="BI180" i="14"/>
  <c r="BI184" i="14"/>
  <c r="BI209" i="14"/>
  <c r="BI210" i="14"/>
  <c r="BI211" i="14"/>
  <c r="BI214" i="14"/>
  <c r="BI215" i="14"/>
  <c r="BI216" i="14"/>
  <c r="BI217" i="14"/>
  <c r="BI218" i="14"/>
  <c r="BI219" i="14"/>
  <c r="BI220" i="14"/>
  <c r="BI221" i="14"/>
  <c r="BI222" i="14"/>
  <c r="BI223" i="14"/>
  <c r="BI224" i="14"/>
  <c r="BI225" i="14"/>
  <c r="BI226" i="14"/>
  <c r="BI227" i="14"/>
  <c r="BI228" i="14"/>
  <c r="BI151" i="14"/>
  <c r="BI164" i="14"/>
  <c r="BI172" i="14"/>
  <c r="BI181" i="14"/>
  <c r="BI237" i="14"/>
  <c r="BI170" i="14"/>
  <c r="BI171" i="14"/>
  <c r="BI235" i="14"/>
  <c r="BI137" i="14"/>
  <c r="BI141" i="14"/>
  <c r="BI146" i="14"/>
  <c r="BI148" i="14"/>
  <c r="BI150" i="14"/>
  <c r="BI152" i="14"/>
  <c r="BI156" i="14"/>
  <c r="BI173" i="14"/>
  <c r="BI182" i="14"/>
  <c r="BI238" i="14"/>
  <c r="BI157" i="14"/>
  <c r="BI163" i="14"/>
  <c r="BI244" i="14"/>
  <c r="BI251" i="14"/>
  <c r="BI255" i="14"/>
  <c r="BI259" i="14"/>
  <c r="BI240" i="14"/>
  <c r="BI243" i="14"/>
  <c r="BI234" i="14"/>
  <c r="BI252" i="14"/>
  <c r="BI256" i="14"/>
  <c r="BI265" i="14"/>
  <c r="BI269" i="14"/>
  <c r="BI236" i="14"/>
  <c r="BI239" i="14"/>
  <c r="BI165" i="14"/>
  <c r="BI169" i="14"/>
  <c r="BI253" i="14"/>
  <c r="BI257" i="14"/>
  <c r="BI266" i="14"/>
  <c r="BI270" i="14"/>
  <c r="BI241" i="14"/>
  <c r="BI242" i="14"/>
  <c r="BI267" i="14"/>
  <c r="BI258" i="14"/>
  <c r="BI272" i="14"/>
  <c r="BI268" i="14"/>
  <c r="BI249" i="14"/>
  <c r="BI250" i="14"/>
  <c r="BI271" i="14"/>
  <c r="BI254" i="14"/>
  <c r="BI248" i="14"/>
  <c r="BI508" i="14"/>
  <c r="BI509" i="14"/>
  <c r="BI510" i="14"/>
  <c r="BI511" i="14"/>
  <c r="BI512" i="14"/>
  <c r="BI513" i="14"/>
  <c r="BI514" i="14"/>
  <c r="BI515" i="14"/>
  <c r="BI516" i="14"/>
  <c r="BI519" i="14"/>
  <c r="BI520" i="14"/>
  <c r="BI521" i="14"/>
  <c r="BI522" i="14"/>
  <c r="BI523" i="14"/>
  <c r="BI524" i="14"/>
  <c r="BI525" i="14"/>
  <c r="BI526" i="14"/>
  <c r="BI527" i="14"/>
  <c r="BI531" i="14"/>
  <c r="BI533" i="14"/>
  <c r="BI528" i="14"/>
  <c r="BI529" i="14"/>
  <c r="BI532" i="14"/>
  <c r="BI530" i="14"/>
  <c r="BI536" i="14"/>
  <c r="BI569" i="14"/>
  <c r="BI575" i="14"/>
  <c r="BI579" i="14"/>
  <c r="BI588" i="14"/>
  <c r="BI592" i="14"/>
  <c r="BI12" i="14"/>
  <c r="BI622" i="14"/>
  <c r="BI629" i="14"/>
  <c r="BI633" i="14"/>
  <c r="BI637" i="14"/>
  <c r="BI641" i="14"/>
  <c r="BI650" i="14"/>
  <c r="BI654" i="14"/>
  <c r="BI6" i="14"/>
  <c r="BI9" i="14"/>
  <c r="BI17" i="14"/>
  <c r="BI655" i="14"/>
  <c r="BI539" i="14"/>
  <c r="BI568" i="14"/>
  <c r="BI572" i="14"/>
  <c r="BI578" i="14"/>
  <c r="BI586" i="14"/>
  <c r="BI591" i="14"/>
  <c r="BI14" i="14"/>
  <c r="BI8" i="14"/>
  <c r="BI634" i="14"/>
  <c r="BI638" i="14"/>
  <c r="BI621" i="14"/>
  <c r="BI625" i="14"/>
  <c r="BI632" i="14"/>
  <c r="BI636" i="14"/>
  <c r="BI640" i="14"/>
  <c r="BI649" i="14"/>
  <c r="BI653" i="14"/>
  <c r="BI657" i="14"/>
  <c r="BI3" i="14"/>
  <c r="BI7" i="14"/>
  <c r="BI11" i="14"/>
  <c r="BI630" i="14"/>
  <c r="BI15" i="14"/>
  <c r="BI538" i="14"/>
  <c r="BI567" i="14"/>
  <c r="BI571" i="14"/>
  <c r="BI577" i="14"/>
  <c r="BI581" i="14"/>
  <c r="BI590" i="14"/>
  <c r="BI16" i="14"/>
  <c r="BI4" i="14"/>
  <c r="BI623" i="14"/>
  <c r="BI642" i="14"/>
  <c r="BI5" i="14"/>
  <c r="BI624" i="14"/>
  <c r="BI631" i="14"/>
  <c r="BI635" i="14"/>
  <c r="BI639" i="14"/>
  <c r="BI643" i="14"/>
  <c r="BI652" i="14"/>
  <c r="BI656" i="14"/>
  <c r="BI13" i="14"/>
  <c r="BI537" i="14"/>
  <c r="BI570" i="14"/>
  <c r="BI576" i="14"/>
  <c r="BI580" i="14"/>
  <c r="BI589" i="14"/>
  <c r="BI593" i="14"/>
  <c r="BI10" i="14"/>
  <c r="BI651" i="14"/>
  <c r="BJ25" i="14"/>
  <c r="BJ26" i="14"/>
  <c r="BJ27" i="14"/>
  <c r="BJ28" i="14"/>
  <c r="BJ29" i="14"/>
  <c r="BJ30" i="14"/>
  <c r="BJ32" i="14"/>
  <c r="BJ33" i="14"/>
  <c r="BJ34" i="14"/>
  <c r="BJ35" i="14"/>
  <c r="BJ36" i="14"/>
  <c r="BJ37" i="14"/>
  <c r="BJ38" i="14"/>
  <c r="BJ39" i="14"/>
  <c r="BJ42" i="14"/>
  <c r="BJ43" i="14"/>
  <c r="BJ44" i="14"/>
  <c r="BJ45" i="14"/>
  <c r="BJ46" i="14"/>
  <c r="BJ47" i="14"/>
  <c r="BJ48" i="14"/>
  <c r="BJ86" i="14"/>
  <c r="BJ90" i="14"/>
  <c r="BJ92" i="14"/>
  <c r="BJ87" i="14"/>
  <c r="BJ88" i="14"/>
  <c r="BJ98" i="14"/>
  <c r="BJ101" i="14"/>
  <c r="BJ102" i="14"/>
  <c r="BJ103" i="14"/>
  <c r="BJ104" i="14"/>
  <c r="BJ106" i="14"/>
  <c r="BJ107" i="14"/>
  <c r="BJ108" i="14"/>
  <c r="BJ110" i="14"/>
  <c r="BJ111" i="14"/>
  <c r="BJ112" i="14"/>
  <c r="BJ113" i="14"/>
  <c r="BJ114" i="14"/>
  <c r="BJ115" i="14"/>
  <c r="BJ116" i="14"/>
  <c r="BJ117" i="14"/>
  <c r="BJ118" i="14"/>
  <c r="BJ119" i="14"/>
  <c r="BJ120" i="14"/>
  <c r="BJ121" i="14"/>
  <c r="BJ122" i="14"/>
  <c r="BJ123" i="14"/>
  <c r="BJ124" i="14"/>
  <c r="BJ127" i="14"/>
  <c r="BJ128" i="14"/>
  <c r="BJ129" i="14"/>
  <c r="BJ130" i="14"/>
  <c r="BJ93" i="14"/>
  <c r="BJ137" i="14"/>
  <c r="BJ138" i="14"/>
  <c r="BJ141" i="14"/>
  <c r="BJ145" i="14"/>
  <c r="BJ146" i="14"/>
  <c r="BJ147" i="14"/>
  <c r="BJ148" i="14"/>
  <c r="BJ149" i="14"/>
  <c r="BJ150" i="14"/>
  <c r="BJ151" i="14"/>
  <c r="BJ152" i="14"/>
  <c r="BJ153" i="14"/>
  <c r="BJ154" i="14"/>
  <c r="BJ155" i="14"/>
  <c r="BJ156" i="14"/>
  <c r="BJ157" i="14"/>
  <c r="BJ163" i="14"/>
  <c r="BJ164" i="14"/>
  <c r="BJ165" i="14"/>
  <c r="BJ166" i="14"/>
  <c r="BJ167" i="14"/>
  <c r="BJ168" i="14"/>
  <c r="BJ169" i="14"/>
  <c r="BJ170" i="14"/>
  <c r="BJ171" i="14"/>
  <c r="BJ172" i="14"/>
  <c r="BJ173" i="14"/>
  <c r="BJ174" i="14"/>
  <c r="BJ180" i="14"/>
  <c r="BJ181" i="14"/>
  <c r="BJ182" i="14"/>
  <c r="BJ183" i="14"/>
  <c r="BJ184" i="14"/>
  <c r="BJ89" i="14"/>
  <c r="BJ105" i="14"/>
  <c r="BJ131" i="14"/>
  <c r="BJ132" i="14"/>
  <c r="BJ133" i="14"/>
  <c r="BJ134" i="14"/>
  <c r="BJ135" i="14"/>
  <c r="BJ210" i="14"/>
  <c r="BJ216" i="14"/>
  <c r="BJ220" i="14"/>
  <c r="BJ224" i="14"/>
  <c r="BJ228" i="14"/>
  <c r="BJ234" i="14"/>
  <c r="BJ242" i="14"/>
  <c r="BJ136" i="14"/>
  <c r="BJ209" i="14"/>
  <c r="BJ215" i="14"/>
  <c r="BJ219" i="14"/>
  <c r="BJ223" i="14"/>
  <c r="BJ227" i="14"/>
  <c r="BJ240" i="14"/>
  <c r="BJ94" i="14"/>
  <c r="BJ235" i="14"/>
  <c r="BJ222" i="14"/>
  <c r="BJ225" i="14"/>
  <c r="BJ248" i="14"/>
  <c r="BJ91" i="14"/>
  <c r="BJ226" i="14"/>
  <c r="BJ244" i="14"/>
  <c r="BJ251" i="14"/>
  <c r="BJ255" i="14"/>
  <c r="BJ259" i="14"/>
  <c r="BJ268" i="14"/>
  <c r="BJ272" i="14"/>
  <c r="BJ237" i="14"/>
  <c r="BJ243" i="14"/>
  <c r="BJ252" i="14"/>
  <c r="BJ256" i="14"/>
  <c r="BJ265" i="14"/>
  <c r="BJ269" i="14"/>
  <c r="BJ236" i="14"/>
  <c r="BJ239" i="14"/>
  <c r="BJ211" i="14"/>
  <c r="BJ238" i="14"/>
  <c r="BJ253" i="14"/>
  <c r="BJ257" i="14"/>
  <c r="BJ266" i="14"/>
  <c r="BJ270" i="14"/>
  <c r="BJ267" i="14"/>
  <c r="BJ258" i="14"/>
  <c r="BJ241" i="14"/>
  <c r="BJ254" i="14"/>
  <c r="BJ218" i="14"/>
  <c r="BJ221" i="14"/>
  <c r="BJ217" i="14"/>
  <c r="BJ250" i="14"/>
  <c r="BJ271" i="14"/>
  <c r="BJ214" i="14"/>
  <c r="BJ249" i="14"/>
  <c r="BJ508" i="14"/>
  <c r="BJ509" i="14"/>
  <c r="BJ510" i="14"/>
  <c r="BJ511" i="14"/>
  <c r="BJ512" i="14"/>
  <c r="BJ513" i="14"/>
  <c r="BJ514" i="14"/>
  <c r="BJ515" i="14"/>
  <c r="BJ516" i="14"/>
  <c r="BJ519" i="14"/>
  <c r="BJ520" i="14"/>
  <c r="BJ523" i="14"/>
  <c r="BJ526" i="14"/>
  <c r="BJ536" i="14"/>
  <c r="BJ537" i="14"/>
  <c r="BJ538" i="14"/>
  <c r="BJ539" i="14"/>
  <c r="BJ567" i="14"/>
  <c r="BJ568" i="14"/>
  <c r="BJ569" i="14"/>
  <c r="BJ570" i="14"/>
  <c r="BJ571" i="14"/>
  <c r="BJ572" i="14"/>
  <c r="BJ575" i="14"/>
  <c r="BJ576" i="14"/>
  <c r="BJ577" i="14"/>
  <c r="BJ578" i="14"/>
  <c r="BJ579" i="14"/>
  <c r="BJ580" i="14"/>
  <c r="BJ581" i="14"/>
  <c r="BJ586" i="14"/>
  <c r="BJ588" i="14"/>
  <c r="BJ589" i="14"/>
  <c r="BJ590" i="14"/>
  <c r="BJ591" i="14"/>
  <c r="BJ592" i="14"/>
  <c r="BJ593" i="14"/>
  <c r="BJ621" i="14"/>
  <c r="BJ622" i="14"/>
  <c r="BJ623" i="14"/>
  <c r="BJ624" i="14"/>
  <c r="BJ625" i="14"/>
  <c r="BJ629" i="14"/>
  <c r="BJ630" i="14"/>
  <c r="BJ631" i="14"/>
  <c r="BJ632" i="14"/>
  <c r="BJ633" i="14"/>
  <c r="BJ634" i="14"/>
  <c r="BJ635" i="14"/>
  <c r="BJ636" i="14"/>
  <c r="BJ637" i="14"/>
  <c r="BJ638" i="14"/>
  <c r="BJ639" i="14"/>
  <c r="BJ640" i="14"/>
  <c r="BJ641" i="14"/>
  <c r="BJ642" i="14"/>
  <c r="BJ643" i="14"/>
  <c r="BJ649" i="14"/>
  <c r="BJ650" i="14"/>
  <c r="BJ651" i="14"/>
  <c r="BJ652" i="14"/>
  <c r="BJ653" i="14"/>
  <c r="BJ654" i="14"/>
  <c r="BJ655" i="14"/>
  <c r="BJ656" i="14"/>
  <c r="BJ657" i="14"/>
  <c r="BJ531" i="14"/>
  <c r="BJ521" i="14"/>
  <c r="BJ525" i="14"/>
  <c r="BJ533" i="14"/>
  <c r="BJ524" i="14"/>
  <c r="BJ522" i="14"/>
  <c r="BJ528" i="14"/>
  <c r="BJ529" i="14"/>
  <c r="BJ532" i="14"/>
  <c r="BJ527" i="14"/>
  <c r="BJ530" i="14"/>
  <c r="BJ5" i="14"/>
  <c r="BJ15" i="14"/>
  <c r="BJ12" i="14"/>
  <c r="BJ7" i="14"/>
  <c r="BJ11" i="14"/>
  <c r="BJ6" i="14"/>
  <c r="BJ9" i="14"/>
  <c r="BJ17" i="14"/>
  <c r="BJ10" i="14"/>
  <c r="BJ14" i="14"/>
  <c r="BJ3" i="14"/>
  <c r="BJ16" i="14"/>
  <c r="BJ4" i="14"/>
  <c r="BJ8" i="14"/>
  <c r="BJ13" i="14"/>
  <c r="BL25" i="14"/>
  <c r="BL26" i="14"/>
  <c r="BL27" i="14"/>
  <c r="BL28" i="14"/>
  <c r="BL29" i="14"/>
  <c r="BL30" i="14"/>
  <c r="BL32" i="14"/>
  <c r="BL33" i="14"/>
  <c r="BL34" i="14"/>
  <c r="BL35" i="14"/>
  <c r="BL36" i="14"/>
  <c r="BL37" i="14"/>
  <c r="BL38" i="14"/>
  <c r="BL39" i="14"/>
  <c r="BL42" i="14"/>
  <c r="BL43" i="14"/>
  <c r="BL44" i="14"/>
  <c r="BL45" i="14"/>
  <c r="BL46" i="14"/>
  <c r="BL47" i="14"/>
  <c r="BL48" i="14"/>
  <c r="BL86" i="14"/>
  <c r="BL87" i="14"/>
  <c r="BL88" i="14"/>
  <c r="BL89" i="14"/>
  <c r="BL90" i="14"/>
  <c r="BL91" i="14"/>
  <c r="BL92" i="14"/>
  <c r="BL93" i="14"/>
  <c r="BL94" i="14"/>
  <c r="BL98" i="14"/>
  <c r="BL101" i="14"/>
  <c r="BL102" i="14"/>
  <c r="BL103" i="14"/>
  <c r="BL104" i="14"/>
  <c r="BL105" i="14"/>
  <c r="BL106" i="14"/>
  <c r="BL107" i="14"/>
  <c r="BL108" i="14"/>
  <c r="BL110" i="14"/>
  <c r="BL111" i="14"/>
  <c r="BL112" i="14"/>
  <c r="BL113" i="14"/>
  <c r="BL114" i="14"/>
  <c r="BL115" i="14"/>
  <c r="BL116" i="14"/>
  <c r="BL117" i="14"/>
  <c r="BL118" i="14"/>
  <c r="BL119" i="14"/>
  <c r="BL120" i="14"/>
  <c r="BL121" i="14"/>
  <c r="BL122" i="14"/>
  <c r="BL123" i="14"/>
  <c r="BL124" i="14"/>
  <c r="BL127" i="14"/>
  <c r="BL128" i="14"/>
  <c r="BL129" i="14"/>
  <c r="BL130" i="14"/>
  <c r="BL131" i="14"/>
  <c r="BL132" i="14"/>
  <c r="BL133" i="14"/>
  <c r="BL134" i="14"/>
  <c r="BL135" i="14"/>
  <c r="BL136" i="14"/>
  <c r="BL137" i="14"/>
  <c r="BL138" i="14"/>
  <c r="BL141" i="14"/>
  <c r="BL145" i="14"/>
  <c r="BL146" i="14"/>
  <c r="BL147" i="14"/>
  <c r="BL148" i="14"/>
  <c r="BL149" i="14"/>
  <c r="BL150" i="14"/>
  <c r="BL151" i="14"/>
  <c r="BL152" i="14"/>
  <c r="BL153" i="14"/>
  <c r="BL154" i="14"/>
  <c r="BL155" i="14"/>
  <c r="BL156" i="14"/>
  <c r="BL157" i="14"/>
  <c r="BL163" i="14"/>
  <c r="BL164" i="14"/>
  <c r="BL165" i="14"/>
  <c r="BL166" i="14"/>
  <c r="BL167" i="14"/>
  <c r="BL168" i="14"/>
  <c r="BL169" i="14"/>
  <c r="BL170" i="14"/>
  <c r="BL171" i="14"/>
  <c r="BL172" i="14"/>
  <c r="BL173" i="14"/>
  <c r="BL174" i="14"/>
  <c r="BL180" i="14"/>
  <c r="BL181" i="14"/>
  <c r="BL182" i="14"/>
  <c r="BL183" i="14"/>
  <c r="BL184" i="14"/>
  <c r="BL239" i="14"/>
  <c r="BL237" i="14"/>
  <c r="BL209" i="14"/>
  <c r="BL215" i="14"/>
  <c r="BL219" i="14"/>
  <c r="BL223" i="14"/>
  <c r="BL227" i="14"/>
  <c r="BL240" i="14"/>
  <c r="BL218" i="14"/>
  <c r="BL221" i="14"/>
  <c r="BL222" i="14"/>
  <c r="BL225" i="14"/>
  <c r="BL249" i="14"/>
  <c r="BL250" i="14"/>
  <c r="BL254" i="14"/>
  <c r="BL258" i="14"/>
  <c r="BL267" i="14"/>
  <c r="BL271" i="14"/>
  <c r="BL210" i="14"/>
  <c r="BL226" i="14"/>
  <c r="BL248" i="14"/>
  <c r="BL216" i="14"/>
  <c r="BL234" i="14"/>
  <c r="BL244" i="14"/>
  <c r="BL251" i="14"/>
  <c r="BL255" i="14"/>
  <c r="BL259" i="14"/>
  <c r="BL268" i="14"/>
  <c r="BL272" i="14"/>
  <c r="BL220" i="14"/>
  <c r="BL243" i="14"/>
  <c r="BL224" i="14"/>
  <c r="BL236" i="14"/>
  <c r="BL252" i="14"/>
  <c r="BL256" i="14"/>
  <c r="BL265" i="14"/>
  <c r="BL269" i="14"/>
  <c r="BL211" i="14"/>
  <c r="BL217" i="14"/>
  <c r="BL266" i="14"/>
  <c r="BL228" i="14"/>
  <c r="BL238" i="14"/>
  <c r="BL242" i="14"/>
  <c r="BL257" i="14"/>
  <c r="BL253" i="14"/>
  <c r="BL241" i="14"/>
  <c r="BL270" i="14"/>
  <c r="BL214" i="14"/>
  <c r="BL235" i="14"/>
  <c r="BL508" i="14"/>
  <c r="BL509" i="14"/>
  <c r="BL510" i="14"/>
  <c r="BL511" i="14"/>
  <c r="BL512" i="14"/>
  <c r="BL513" i="14"/>
  <c r="BL514" i="14"/>
  <c r="BL515" i="14"/>
  <c r="BL516" i="14"/>
  <c r="BL519" i="14"/>
  <c r="BL520" i="14"/>
  <c r="BL521" i="14"/>
  <c r="BL522" i="14"/>
  <c r="BL523" i="14"/>
  <c r="BL524" i="14"/>
  <c r="BL525" i="14"/>
  <c r="BL526" i="14"/>
  <c r="BL527" i="14"/>
  <c r="BL528" i="14"/>
  <c r="BL529" i="14"/>
  <c r="BL530" i="14"/>
  <c r="BL531" i="14"/>
  <c r="BL536" i="14"/>
  <c r="BL537" i="14"/>
  <c r="BL538" i="14"/>
  <c r="BL539" i="14"/>
  <c r="BL567" i="14"/>
  <c r="BL568" i="14"/>
  <c r="BL569" i="14"/>
  <c r="BL570" i="14"/>
  <c r="BL571" i="14"/>
  <c r="BL572" i="14"/>
  <c r="BL575" i="14"/>
  <c r="BL576" i="14"/>
  <c r="BL577" i="14"/>
  <c r="BL578" i="14"/>
  <c r="BL579" i="14"/>
  <c r="BL580" i="14"/>
  <c r="BL581" i="14"/>
  <c r="BL586" i="14"/>
  <c r="BL588" i="14"/>
  <c r="BL589" i="14"/>
  <c r="BL590" i="14"/>
  <c r="BL591" i="14"/>
  <c r="BL592" i="14"/>
  <c r="BL593" i="14"/>
  <c r="BL621" i="14"/>
  <c r="BL622" i="14"/>
  <c r="BL623" i="14"/>
  <c r="BL624" i="14"/>
  <c r="BL625" i="14"/>
  <c r="BL629" i="14"/>
  <c r="BL630" i="14"/>
  <c r="BL631" i="14"/>
  <c r="BL632" i="14"/>
  <c r="BL633" i="14"/>
  <c r="BL634" i="14"/>
  <c r="BL635" i="14"/>
  <c r="BL636" i="14"/>
  <c r="BL637" i="14"/>
  <c r="BL638" i="14"/>
  <c r="BL639" i="14"/>
  <c r="BL640" i="14"/>
  <c r="BL641" i="14"/>
  <c r="BL642" i="14"/>
  <c r="BL643" i="14"/>
  <c r="BL649" i="14"/>
  <c r="BL650" i="14"/>
  <c r="BL651" i="14"/>
  <c r="BL652" i="14"/>
  <c r="BL653" i="14"/>
  <c r="BL654" i="14"/>
  <c r="BL655" i="14"/>
  <c r="BL656" i="14"/>
  <c r="BL657" i="14"/>
  <c r="BL533" i="14"/>
  <c r="BL4" i="14"/>
  <c r="BL8" i="14"/>
  <c r="BL13" i="14"/>
  <c r="BL14" i="14"/>
  <c r="BL10" i="14"/>
  <c r="BL17" i="14"/>
  <c r="BL16" i="14"/>
  <c r="BL5" i="14"/>
  <c r="BL15" i="14"/>
  <c r="BL9" i="14"/>
  <c r="BL12" i="14"/>
  <c r="BL6" i="14"/>
  <c r="BL532" i="14"/>
  <c r="BL3" i="14"/>
  <c r="BL7" i="14"/>
  <c r="BL11" i="14"/>
  <c r="BE25" i="14"/>
  <c r="BE26" i="14"/>
  <c r="BE27" i="14"/>
  <c r="BE28" i="14"/>
  <c r="BE29" i="14"/>
  <c r="BE30" i="14"/>
  <c r="BE32" i="14"/>
  <c r="BE33" i="14"/>
  <c r="BE34" i="14"/>
  <c r="BE35" i="14"/>
  <c r="BE36" i="14"/>
  <c r="BE37" i="14"/>
  <c r="BE38" i="14"/>
  <c r="BE39" i="14"/>
  <c r="BE42" i="14"/>
  <c r="BE43" i="14"/>
  <c r="BE44" i="14"/>
  <c r="BE45" i="14"/>
  <c r="BE46" i="14"/>
  <c r="BE47" i="14"/>
  <c r="BE48" i="14"/>
  <c r="BE86" i="14"/>
  <c r="BE87" i="14"/>
  <c r="BE88" i="14"/>
  <c r="BE89" i="14"/>
  <c r="BE90" i="14"/>
  <c r="BE91" i="14"/>
  <c r="BE92" i="14"/>
  <c r="BE93" i="14"/>
  <c r="BE94" i="14"/>
  <c r="BE98" i="14"/>
  <c r="BE101" i="14"/>
  <c r="BE102" i="14"/>
  <c r="BE103" i="14"/>
  <c r="BE104" i="14"/>
  <c r="BE105" i="14"/>
  <c r="BE133" i="14"/>
  <c r="BE134" i="14"/>
  <c r="BE135" i="14"/>
  <c r="BE106" i="14"/>
  <c r="BE108" i="14"/>
  <c r="BE111" i="14"/>
  <c r="BE113" i="14"/>
  <c r="BE115" i="14"/>
  <c r="BE117" i="14"/>
  <c r="BE119" i="14"/>
  <c r="BE121" i="14"/>
  <c r="BE123" i="14"/>
  <c r="BE127" i="14"/>
  <c r="BE129" i="14"/>
  <c r="BE136" i="14"/>
  <c r="BE138" i="14"/>
  <c r="BE141" i="14"/>
  <c r="BE145" i="14"/>
  <c r="BE146" i="14"/>
  <c r="BE147" i="14"/>
  <c r="BE148" i="14"/>
  <c r="BE149" i="14"/>
  <c r="BE150" i="14"/>
  <c r="BE151" i="14"/>
  <c r="BE152" i="14"/>
  <c r="BE153" i="14"/>
  <c r="BE154" i="14"/>
  <c r="BE155" i="14"/>
  <c r="BE156" i="14"/>
  <c r="BE157" i="14"/>
  <c r="BE163" i="14"/>
  <c r="BE164" i="14"/>
  <c r="BE165" i="14"/>
  <c r="BE166" i="14"/>
  <c r="BE167" i="14"/>
  <c r="BE168" i="14"/>
  <c r="BE169" i="14"/>
  <c r="BE170" i="14"/>
  <c r="BE171" i="14"/>
  <c r="BE172" i="14"/>
  <c r="BE173" i="14"/>
  <c r="BE174" i="14"/>
  <c r="BE137" i="14"/>
  <c r="BE181" i="14"/>
  <c r="BE112" i="14"/>
  <c r="BE120" i="14"/>
  <c r="BE130" i="14"/>
  <c r="BE131" i="14"/>
  <c r="BE132" i="14"/>
  <c r="BE182" i="14"/>
  <c r="BE183" i="14"/>
  <c r="BE184" i="14"/>
  <c r="BE209" i="14"/>
  <c r="BE215" i="14"/>
  <c r="BE219" i="14"/>
  <c r="BE223" i="14"/>
  <c r="BE227" i="14"/>
  <c r="BE238" i="14"/>
  <c r="BE243" i="14"/>
  <c r="BE244" i="14"/>
  <c r="BE248" i="14"/>
  <c r="BE249" i="14"/>
  <c r="BE107" i="14"/>
  <c r="BE124" i="14"/>
  <c r="BE114" i="14"/>
  <c r="BE118" i="14"/>
  <c r="BE214" i="14"/>
  <c r="BE218" i="14"/>
  <c r="BE222" i="14"/>
  <c r="BE226" i="14"/>
  <c r="BE236" i="14"/>
  <c r="BE239" i="14"/>
  <c r="BE110" i="14"/>
  <c r="BE122" i="14"/>
  <c r="BE210" i="14"/>
  <c r="BE252" i="14"/>
  <c r="BE256" i="14"/>
  <c r="BE265" i="14"/>
  <c r="BE128" i="14"/>
  <c r="BE216" i="14"/>
  <c r="BE220" i="14"/>
  <c r="BE242" i="14"/>
  <c r="BE253" i="14"/>
  <c r="BE257" i="14"/>
  <c r="BE266" i="14"/>
  <c r="BE270" i="14"/>
  <c r="BE116" i="14"/>
  <c r="BE211" i="14"/>
  <c r="BE224" i="14"/>
  <c r="BE217" i="14"/>
  <c r="BE228" i="14"/>
  <c r="BE241" i="14"/>
  <c r="BE250" i="14"/>
  <c r="BE254" i="14"/>
  <c r="BE258" i="14"/>
  <c r="BE267" i="14"/>
  <c r="BE271" i="14"/>
  <c r="BE221" i="14"/>
  <c r="BE235" i="14"/>
  <c r="BE225" i="14"/>
  <c r="BE259" i="14"/>
  <c r="BE180" i="14"/>
  <c r="BE237" i="14"/>
  <c r="BE268" i="14"/>
  <c r="BE269" i="14"/>
  <c r="BE240" i="14"/>
  <c r="BE251" i="14"/>
  <c r="BE272" i="14"/>
  <c r="BE234" i="14"/>
  <c r="BE255" i="14"/>
  <c r="BE510" i="14"/>
  <c r="BE520" i="14"/>
  <c r="BE525" i="14"/>
  <c r="BE511" i="14"/>
  <c r="BE521" i="14"/>
  <c r="BE532" i="14"/>
  <c r="BE512" i="14"/>
  <c r="BE524" i="14"/>
  <c r="BE528" i="14"/>
  <c r="BE529" i="14"/>
  <c r="BE530" i="14"/>
  <c r="BE513" i="14"/>
  <c r="BE536" i="14"/>
  <c r="BE537" i="14"/>
  <c r="BE538" i="14"/>
  <c r="BE539" i="14"/>
  <c r="BE567" i="14"/>
  <c r="BE568" i="14"/>
  <c r="BE569" i="14"/>
  <c r="BE570" i="14"/>
  <c r="BE571" i="14"/>
  <c r="BE572" i="14"/>
  <c r="BE575" i="14"/>
  <c r="BE576" i="14"/>
  <c r="BE577" i="14"/>
  <c r="BE578" i="14"/>
  <c r="BE579" i="14"/>
  <c r="BE580" i="14"/>
  <c r="BE581" i="14"/>
  <c r="BE586" i="14"/>
  <c r="BE588" i="14"/>
  <c r="BE589" i="14"/>
  <c r="BE590" i="14"/>
  <c r="BE591" i="14"/>
  <c r="BE592" i="14"/>
  <c r="BE593" i="14"/>
  <c r="BE621" i="14"/>
  <c r="BE622" i="14"/>
  <c r="BE623" i="14"/>
  <c r="BE624" i="14"/>
  <c r="BE625" i="14"/>
  <c r="BE629" i="14"/>
  <c r="BE630" i="14"/>
  <c r="BE631" i="14"/>
  <c r="BE632" i="14"/>
  <c r="BE633" i="14"/>
  <c r="BE634" i="14"/>
  <c r="BE635" i="14"/>
  <c r="BE636" i="14"/>
  <c r="BE637" i="14"/>
  <c r="BE638" i="14"/>
  <c r="BE639" i="14"/>
  <c r="BE640" i="14"/>
  <c r="BE641" i="14"/>
  <c r="BE642" i="14"/>
  <c r="BE643" i="14"/>
  <c r="BE649" i="14"/>
  <c r="BE650" i="14"/>
  <c r="BE651" i="14"/>
  <c r="BE652" i="14"/>
  <c r="BE653" i="14"/>
  <c r="BE654" i="14"/>
  <c r="BE655" i="14"/>
  <c r="BE656" i="14"/>
  <c r="BE657" i="14"/>
  <c r="BE3" i="14"/>
  <c r="BE4" i="14"/>
  <c r="BE5" i="14"/>
  <c r="BE6" i="14"/>
  <c r="BE7" i="14"/>
  <c r="BE8" i="14"/>
  <c r="BE9" i="14"/>
  <c r="BE10" i="14"/>
  <c r="BE11" i="14"/>
  <c r="BE12" i="14"/>
  <c r="BE13" i="14"/>
  <c r="BE14" i="14"/>
  <c r="BE15" i="14"/>
  <c r="BE16" i="14"/>
  <c r="BE17" i="14"/>
  <c r="BE514" i="14"/>
  <c r="BE522" i="14"/>
  <c r="BE527" i="14"/>
  <c r="BE515" i="14"/>
  <c r="BE531" i="14"/>
  <c r="BE508" i="14"/>
  <c r="BE516" i="14"/>
  <c r="BE526" i="14"/>
  <c r="BE533" i="14"/>
  <c r="BE519" i="14"/>
  <c r="BE509" i="14"/>
  <c r="BE523" i="14"/>
  <c r="BM25" i="14"/>
  <c r="BM26" i="14"/>
  <c r="BM27" i="14"/>
  <c r="BM28" i="14"/>
  <c r="BM29" i="14"/>
  <c r="BM30" i="14"/>
  <c r="BM32" i="14"/>
  <c r="BM33" i="14"/>
  <c r="BM34" i="14"/>
  <c r="BM35" i="14"/>
  <c r="BM36" i="14"/>
  <c r="BM37" i="14"/>
  <c r="BM38" i="14"/>
  <c r="BM39" i="14"/>
  <c r="BM42" i="14"/>
  <c r="BM43" i="14"/>
  <c r="BM44" i="14"/>
  <c r="BM45" i="14"/>
  <c r="BM46" i="14"/>
  <c r="BM47" i="14"/>
  <c r="BM48" i="14"/>
  <c r="BM86" i="14"/>
  <c r="BM87" i="14"/>
  <c r="BM88" i="14"/>
  <c r="BM89" i="14"/>
  <c r="BM90" i="14"/>
  <c r="BM91" i="14"/>
  <c r="BM92" i="14"/>
  <c r="BM93" i="14"/>
  <c r="BM94" i="14"/>
  <c r="BM98" i="14"/>
  <c r="BM101" i="14"/>
  <c r="BM102" i="14"/>
  <c r="BM103" i="14"/>
  <c r="BM104" i="14"/>
  <c r="BM136" i="14"/>
  <c r="BM105" i="14"/>
  <c r="BM107" i="14"/>
  <c r="BM110" i="14"/>
  <c r="BM112" i="14"/>
  <c r="BM114" i="14"/>
  <c r="BM116" i="14"/>
  <c r="BM118" i="14"/>
  <c r="BM120" i="14"/>
  <c r="BM122" i="14"/>
  <c r="BM124" i="14"/>
  <c r="BM128" i="14"/>
  <c r="BM130" i="14"/>
  <c r="BM131" i="14"/>
  <c r="BM137" i="14"/>
  <c r="BM138" i="14"/>
  <c r="BM141" i="14"/>
  <c r="BM145" i="14"/>
  <c r="BM146" i="14"/>
  <c r="BM147" i="14"/>
  <c r="BM148" i="14"/>
  <c r="BM149" i="14"/>
  <c r="BM150" i="14"/>
  <c r="BM151" i="14"/>
  <c r="BM152" i="14"/>
  <c r="BM153" i="14"/>
  <c r="BM154" i="14"/>
  <c r="BM155" i="14"/>
  <c r="BM156" i="14"/>
  <c r="BM157" i="14"/>
  <c r="BM163" i="14"/>
  <c r="BM164" i="14"/>
  <c r="BM165" i="14"/>
  <c r="BM166" i="14"/>
  <c r="BM167" i="14"/>
  <c r="BM168" i="14"/>
  <c r="BM169" i="14"/>
  <c r="BM170" i="14"/>
  <c r="BM171" i="14"/>
  <c r="BM172" i="14"/>
  <c r="BM173" i="14"/>
  <c r="BM174" i="14"/>
  <c r="BM132" i="14"/>
  <c r="BM113" i="14"/>
  <c r="BM121" i="14"/>
  <c r="BM183" i="14"/>
  <c r="BM133" i="14"/>
  <c r="BM134" i="14"/>
  <c r="BM108" i="14"/>
  <c r="BM115" i="14"/>
  <c r="BM119" i="14"/>
  <c r="BM127" i="14"/>
  <c r="BM181" i="14"/>
  <c r="BM211" i="14"/>
  <c r="BM217" i="14"/>
  <c r="BM221" i="14"/>
  <c r="BM225" i="14"/>
  <c r="BM236" i="14"/>
  <c r="BM243" i="14"/>
  <c r="BM244" i="14"/>
  <c r="BM248" i="14"/>
  <c r="BM249" i="14"/>
  <c r="BM184" i="14"/>
  <c r="BM210" i="14"/>
  <c r="BM216" i="14"/>
  <c r="BM220" i="14"/>
  <c r="BM224" i="14"/>
  <c r="BM228" i="14"/>
  <c r="BM234" i="14"/>
  <c r="BM242" i="14"/>
  <c r="BM237" i="14"/>
  <c r="BM106" i="14"/>
  <c r="BM111" i="14"/>
  <c r="BM117" i="14"/>
  <c r="BM123" i="14"/>
  <c r="BM129" i="14"/>
  <c r="BM135" i="14"/>
  <c r="BM180" i="14"/>
  <c r="BM214" i="14"/>
  <c r="BM215" i="14"/>
  <c r="BM235" i="14"/>
  <c r="BM241" i="14"/>
  <c r="BM253" i="14"/>
  <c r="BM257" i="14"/>
  <c r="BM218" i="14"/>
  <c r="BM219" i="14"/>
  <c r="BM222" i="14"/>
  <c r="BM223" i="14"/>
  <c r="BM240" i="14"/>
  <c r="BM250" i="14"/>
  <c r="BM254" i="14"/>
  <c r="BM258" i="14"/>
  <c r="BM267" i="14"/>
  <c r="BM271" i="14"/>
  <c r="BM226" i="14"/>
  <c r="BM227" i="14"/>
  <c r="BM182" i="14"/>
  <c r="BM251" i="14"/>
  <c r="BM255" i="14"/>
  <c r="BM259" i="14"/>
  <c r="BM268" i="14"/>
  <c r="BM272" i="14"/>
  <c r="BM239" i="14"/>
  <c r="BM265" i="14"/>
  <c r="BM266" i="14"/>
  <c r="BM238" i="14"/>
  <c r="BM252" i="14"/>
  <c r="BM269" i="14"/>
  <c r="BM256" i="14"/>
  <c r="BM270" i="14"/>
  <c r="BM209" i="14"/>
  <c r="BM508" i="14"/>
  <c r="BM516" i="14"/>
  <c r="BM527" i="14"/>
  <c r="BM530" i="14"/>
  <c r="BM532" i="14"/>
  <c r="BM509" i="14"/>
  <c r="BM519" i="14"/>
  <c r="BM510" i="14"/>
  <c r="BM520" i="14"/>
  <c r="BM523" i="14"/>
  <c r="BM526" i="14"/>
  <c r="BM511" i="14"/>
  <c r="BM531" i="14"/>
  <c r="BM536" i="14"/>
  <c r="BM537" i="14"/>
  <c r="BM538" i="14"/>
  <c r="BM539" i="14"/>
  <c r="BM567" i="14"/>
  <c r="BM568" i="14"/>
  <c r="BM569" i="14"/>
  <c r="BM570" i="14"/>
  <c r="BM571" i="14"/>
  <c r="BM572" i="14"/>
  <c r="BM575" i="14"/>
  <c r="BM576" i="14"/>
  <c r="BM577" i="14"/>
  <c r="BM578" i="14"/>
  <c r="BM579" i="14"/>
  <c r="BM580" i="14"/>
  <c r="BM581" i="14"/>
  <c r="BM586" i="14"/>
  <c r="BM588" i="14"/>
  <c r="BM589" i="14"/>
  <c r="BM590" i="14"/>
  <c r="BM591" i="14"/>
  <c r="BM592" i="14"/>
  <c r="BM593" i="14"/>
  <c r="BM621" i="14"/>
  <c r="BM622" i="14"/>
  <c r="BM623" i="14"/>
  <c r="BM624" i="14"/>
  <c r="BM625" i="14"/>
  <c r="BM629" i="14"/>
  <c r="BM630" i="14"/>
  <c r="BM631" i="14"/>
  <c r="BM632" i="14"/>
  <c r="BM633" i="14"/>
  <c r="BM634" i="14"/>
  <c r="BM635" i="14"/>
  <c r="BM636" i="14"/>
  <c r="BM637" i="14"/>
  <c r="BM638" i="14"/>
  <c r="BM639" i="14"/>
  <c r="BM640" i="14"/>
  <c r="BM641" i="14"/>
  <c r="BM642" i="14"/>
  <c r="BM643" i="14"/>
  <c r="BM649" i="14"/>
  <c r="BM650" i="14"/>
  <c r="BM651" i="14"/>
  <c r="BM652" i="14"/>
  <c r="BM653" i="14"/>
  <c r="BM654" i="14"/>
  <c r="BM655" i="14"/>
  <c r="BM656" i="14"/>
  <c r="BM657" i="14"/>
  <c r="BM3" i="14"/>
  <c r="BM4" i="14"/>
  <c r="BM5" i="14"/>
  <c r="BM6" i="14"/>
  <c r="BM7" i="14"/>
  <c r="BM8" i="14"/>
  <c r="BM9" i="14"/>
  <c r="BM10" i="14"/>
  <c r="BM11" i="14"/>
  <c r="BM12" i="14"/>
  <c r="BM13" i="14"/>
  <c r="BM14" i="14"/>
  <c r="BM15" i="14"/>
  <c r="BM16" i="14"/>
  <c r="BM17" i="14"/>
  <c r="BM512" i="14"/>
  <c r="BM521" i="14"/>
  <c r="BM525" i="14"/>
  <c r="BM513" i="14"/>
  <c r="BM533" i="14"/>
  <c r="BM514" i="14"/>
  <c r="BM524" i="14"/>
  <c r="BM522" i="14"/>
  <c r="BM529" i="14"/>
  <c r="BM528" i="14"/>
  <c r="BM515" i="14"/>
  <c r="BF25" i="14"/>
  <c r="BF26" i="14"/>
  <c r="BF27" i="14"/>
  <c r="BF28" i="14"/>
  <c r="BF29" i="14"/>
  <c r="BF30" i="14"/>
  <c r="BF32" i="14"/>
  <c r="BF33" i="14"/>
  <c r="BF34" i="14"/>
  <c r="BF35" i="14"/>
  <c r="BF36" i="14"/>
  <c r="BF37" i="14"/>
  <c r="BF38" i="14"/>
  <c r="BF39" i="14"/>
  <c r="BF42" i="14"/>
  <c r="BF43" i="14"/>
  <c r="BF44" i="14"/>
  <c r="BF45" i="14"/>
  <c r="BF46" i="14"/>
  <c r="BF47" i="14"/>
  <c r="BF48" i="14"/>
  <c r="BF86" i="14"/>
  <c r="BF87" i="14"/>
  <c r="BF88" i="14"/>
  <c r="BF98" i="14"/>
  <c r="BF101" i="14"/>
  <c r="BF102" i="14"/>
  <c r="BF103" i="14"/>
  <c r="BF104" i="14"/>
  <c r="BF105" i="14"/>
  <c r="BF89" i="14"/>
  <c r="BF91" i="14"/>
  <c r="BF94" i="14"/>
  <c r="BF90" i="14"/>
  <c r="BF107" i="14"/>
  <c r="BF110" i="14"/>
  <c r="BF112" i="14"/>
  <c r="BF114" i="14"/>
  <c r="BF116" i="14"/>
  <c r="BF118" i="14"/>
  <c r="BF120" i="14"/>
  <c r="BF122" i="14"/>
  <c r="BF124" i="14"/>
  <c r="BF128" i="14"/>
  <c r="BF130" i="14"/>
  <c r="BF132" i="14"/>
  <c r="BF133" i="14"/>
  <c r="BF134" i="14"/>
  <c r="BF135" i="14"/>
  <c r="BF106" i="14"/>
  <c r="BF108" i="14"/>
  <c r="BF111" i="14"/>
  <c r="BF113" i="14"/>
  <c r="BF115" i="14"/>
  <c r="BF117" i="14"/>
  <c r="BF119" i="14"/>
  <c r="BF121" i="14"/>
  <c r="BF123" i="14"/>
  <c r="BF127" i="14"/>
  <c r="BF129" i="14"/>
  <c r="BF136" i="14"/>
  <c r="BF138" i="14"/>
  <c r="BF141" i="14"/>
  <c r="BF145" i="14"/>
  <c r="BF146" i="14"/>
  <c r="BF147" i="14"/>
  <c r="BF148" i="14"/>
  <c r="BF149" i="14"/>
  <c r="BF150" i="14"/>
  <c r="BF152" i="14"/>
  <c r="BF165" i="14"/>
  <c r="BF173" i="14"/>
  <c r="BF151" i="14"/>
  <c r="BF164" i="14"/>
  <c r="BF172" i="14"/>
  <c r="BF181" i="14"/>
  <c r="BF93" i="14"/>
  <c r="BF131" i="14"/>
  <c r="BF163" i="14"/>
  <c r="BF171" i="14"/>
  <c r="BF92" i="14"/>
  <c r="BF137" i="14"/>
  <c r="BF156" i="14"/>
  <c r="BF169" i="14"/>
  <c r="BF167" i="14"/>
  <c r="BF235" i="14"/>
  <c r="BF182" i="14"/>
  <c r="BF184" i="14"/>
  <c r="BF168" i="14"/>
  <c r="BF241" i="14"/>
  <c r="BF153" i="14"/>
  <c r="BF157" i="14"/>
  <c r="BF174" i="14"/>
  <c r="BF214" i="14"/>
  <c r="BF218" i="14"/>
  <c r="BF222" i="14"/>
  <c r="BF226" i="14"/>
  <c r="BF236" i="14"/>
  <c r="BF154" i="14"/>
  <c r="BF219" i="14"/>
  <c r="BF234" i="14"/>
  <c r="BF237" i="14"/>
  <c r="BF240" i="14"/>
  <c r="BF243" i="14"/>
  <c r="BF166" i="14"/>
  <c r="BF170" i="14"/>
  <c r="BF210" i="14"/>
  <c r="BF223" i="14"/>
  <c r="BF239" i="14"/>
  <c r="BF252" i="14"/>
  <c r="BF256" i="14"/>
  <c r="BF265" i="14"/>
  <c r="BF269" i="14"/>
  <c r="BF216" i="14"/>
  <c r="BF227" i="14"/>
  <c r="BF220" i="14"/>
  <c r="BF242" i="14"/>
  <c r="BF253" i="14"/>
  <c r="BF257" i="14"/>
  <c r="BF266" i="14"/>
  <c r="BF270" i="14"/>
  <c r="BF155" i="14"/>
  <c r="BF183" i="14"/>
  <c r="BF211" i="14"/>
  <c r="BF224" i="14"/>
  <c r="BF238" i="14"/>
  <c r="BF217" i="14"/>
  <c r="BF228" i="14"/>
  <c r="BF249" i="14"/>
  <c r="BF250" i="14"/>
  <c r="BF254" i="14"/>
  <c r="BF258" i="14"/>
  <c r="BF267" i="14"/>
  <c r="BF271" i="14"/>
  <c r="BF272" i="14"/>
  <c r="BF225" i="14"/>
  <c r="BF259" i="14"/>
  <c r="BF215" i="14"/>
  <c r="BF221" i="14"/>
  <c r="BF255" i="14"/>
  <c r="BF209" i="14"/>
  <c r="BF248" i="14"/>
  <c r="BF180" i="14"/>
  <c r="BF268" i="14"/>
  <c r="BF244" i="14"/>
  <c r="BF251" i="14"/>
  <c r="BF508" i="14"/>
  <c r="BF509" i="14"/>
  <c r="BF510" i="14"/>
  <c r="BF511" i="14"/>
  <c r="BF512" i="14"/>
  <c r="BF513" i="14"/>
  <c r="BF514" i="14"/>
  <c r="BF515" i="14"/>
  <c r="BF516" i="14"/>
  <c r="BF519" i="14"/>
  <c r="BF520" i="14"/>
  <c r="BF521" i="14"/>
  <c r="BF522" i="14"/>
  <c r="BF523" i="14"/>
  <c r="BF524" i="14"/>
  <c r="BF525" i="14"/>
  <c r="BF526" i="14"/>
  <c r="BF527" i="14"/>
  <c r="BF528" i="14"/>
  <c r="BF529" i="14"/>
  <c r="BF532" i="14"/>
  <c r="BF530" i="14"/>
  <c r="BF3" i="14"/>
  <c r="BF7" i="14"/>
  <c r="BF8" i="14"/>
  <c r="BF536" i="14"/>
  <c r="BF537" i="14"/>
  <c r="BF538" i="14"/>
  <c r="BF539" i="14"/>
  <c r="BF567" i="14"/>
  <c r="BF568" i="14"/>
  <c r="BF569" i="14"/>
  <c r="BF570" i="14"/>
  <c r="BF571" i="14"/>
  <c r="BF572" i="14"/>
  <c r="BF575" i="14"/>
  <c r="BF576" i="14"/>
  <c r="BF577" i="14"/>
  <c r="BF578" i="14"/>
  <c r="BF579" i="14"/>
  <c r="BF580" i="14"/>
  <c r="BF581" i="14"/>
  <c r="BF586" i="14"/>
  <c r="BF588" i="14"/>
  <c r="BF589" i="14"/>
  <c r="BF590" i="14"/>
  <c r="BF591" i="14"/>
  <c r="BF592" i="14"/>
  <c r="BF593" i="14"/>
  <c r="BF621" i="14"/>
  <c r="BF622" i="14"/>
  <c r="BF623" i="14"/>
  <c r="BF624" i="14"/>
  <c r="BF625" i="14"/>
  <c r="BF629" i="14"/>
  <c r="BF630" i="14"/>
  <c r="BF631" i="14"/>
  <c r="BF632" i="14"/>
  <c r="BF633" i="14"/>
  <c r="BF634" i="14"/>
  <c r="BF635" i="14"/>
  <c r="BF636" i="14"/>
  <c r="BF637" i="14"/>
  <c r="BF638" i="14"/>
  <c r="BF639" i="14"/>
  <c r="BF640" i="14"/>
  <c r="BF641" i="14"/>
  <c r="BF642" i="14"/>
  <c r="BF643" i="14"/>
  <c r="BF649" i="14"/>
  <c r="BF650" i="14"/>
  <c r="BF651" i="14"/>
  <c r="BF652" i="14"/>
  <c r="BF653" i="14"/>
  <c r="BF654" i="14"/>
  <c r="BF655" i="14"/>
  <c r="BF656" i="14"/>
  <c r="BF657" i="14"/>
  <c r="BF4" i="14"/>
  <c r="BF5" i="14"/>
  <c r="BF6" i="14"/>
  <c r="BF531" i="14"/>
  <c r="BF11" i="14"/>
  <c r="BF16" i="14"/>
  <c r="BF533" i="14"/>
  <c r="BF13" i="14"/>
  <c r="BF10" i="14"/>
  <c r="BF15" i="14"/>
  <c r="BF12" i="14"/>
  <c r="BF9" i="14"/>
  <c r="BF17" i="14"/>
  <c r="BF14" i="14"/>
  <c r="BN25" i="14"/>
  <c r="BN26" i="14"/>
  <c r="BN27" i="14"/>
  <c r="BN28" i="14"/>
  <c r="BN29" i="14"/>
  <c r="BN30" i="14"/>
  <c r="BN32" i="14"/>
  <c r="BN33" i="14"/>
  <c r="BN34" i="14"/>
  <c r="BN35" i="14"/>
  <c r="BN36" i="14"/>
  <c r="BN37" i="14"/>
  <c r="BN38" i="14"/>
  <c r="BN39" i="14"/>
  <c r="BN42" i="14"/>
  <c r="BN43" i="14"/>
  <c r="BN44" i="14"/>
  <c r="BN45" i="14"/>
  <c r="BN46" i="14"/>
  <c r="BN47" i="14"/>
  <c r="BN48" i="14"/>
  <c r="BN86" i="14"/>
  <c r="BN87" i="14"/>
  <c r="BN88" i="14"/>
  <c r="BN93" i="14"/>
  <c r="BN90" i="14"/>
  <c r="BN92" i="14"/>
  <c r="BN89" i="14"/>
  <c r="BN91" i="14"/>
  <c r="BN98" i="14"/>
  <c r="BN101" i="14"/>
  <c r="BN102" i="14"/>
  <c r="BN103" i="14"/>
  <c r="BN104" i="14"/>
  <c r="BN94" i="14"/>
  <c r="BN135" i="14"/>
  <c r="BN136" i="14"/>
  <c r="BN105" i="14"/>
  <c r="BN107" i="14"/>
  <c r="BN110" i="14"/>
  <c r="BN112" i="14"/>
  <c r="BN114" i="14"/>
  <c r="BN116" i="14"/>
  <c r="BN118" i="14"/>
  <c r="BN120" i="14"/>
  <c r="BN122" i="14"/>
  <c r="BN124" i="14"/>
  <c r="BN128" i="14"/>
  <c r="BN130" i="14"/>
  <c r="BN131" i="14"/>
  <c r="BN137" i="14"/>
  <c r="BN138" i="14"/>
  <c r="BN141" i="14"/>
  <c r="BN145" i="14"/>
  <c r="BN146" i="14"/>
  <c r="BN147" i="14"/>
  <c r="BN148" i="14"/>
  <c r="BN149" i="14"/>
  <c r="BN150" i="14"/>
  <c r="BN106" i="14"/>
  <c r="BN115" i="14"/>
  <c r="BN123" i="14"/>
  <c r="BN156" i="14"/>
  <c r="BN169" i="14"/>
  <c r="BN182" i="14"/>
  <c r="BN155" i="14"/>
  <c r="BN168" i="14"/>
  <c r="BN113" i="14"/>
  <c r="BN121" i="14"/>
  <c r="BN154" i="14"/>
  <c r="BN167" i="14"/>
  <c r="BN183" i="14"/>
  <c r="BN111" i="14"/>
  <c r="BN119" i="14"/>
  <c r="BN129" i="14"/>
  <c r="BN152" i="14"/>
  <c r="BN165" i="14"/>
  <c r="BN173" i="14"/>
  <c r="BN180" i="14"/>
  <c r="BN184" i="14"/>
  <c r="BN166" i="14"/>
  <c r="BN241" i="14"/>
  <c r="BN108" i="14"/>
  <c r="BN127" i="14"/>
  <c r="BN181" i="14"/>
  <c r="BN133" i="14"/>
  <c r="BN170" i="14"/>
  <c r="BN239" i="14"/>
  <c r="BN151" i="14"/>
  <c r="BN171" i="14"/>
  <c r="BN172" i="14"/>
  <c r="BN210" i="14"/>
  <c r="BN216" i="14"/>
  <c r="BN220" i="14"/>
  <c r="BN224" i="14"/>
  <c r="BN228" i="14"/>
  <c r="BN234" i="14"/>
  <c r="BN242" i="14"/>
  <c r="BN132" i="14"/>
  <c r="BN153" i="14"/>
  <c r="BN174" i="14"/>
  <c r="BN209" i="14"/>
  <c r="BN217" i="14"/>
  <c r="BN238" i="14"/>
  <c r="BN157" i="14"/>
  <c r="BN163" i="14"/>
  <c r="BN214" i="14"/>
  <c r="BN215" i="14"/>
  <c r="BN221" i="14"/>
  <c r="BN235" i="14"/>
  <c r="BN253" i="14"/>
  <c r="BN257" i="14"/>
  <c r="BN266" i="14"/>
  <c r="BN270" i="14"/>
  <c r="BN117" i="14"/>
  <c r="BN218" i="14"/>
  <c r="BN219" i="14"/>
  <c r="BN225" i="14"/>
  <c r="BN249" i="14"/>
  <c r="BN222" i="14"/>
  <c r="BN223" i="14"/>
  <c r="BN237" i="14"/>
  <c r="BN240" i="14"/>
  <c r="BN248" i="14"/>
  <c r="BN250" i="14"/>
  <c r="BN254" i="14"/>
  <c r="BN258" i="14"/>
  <c r="BN267" i="14"/>
  <c r="BN271" i="14"/>
  <c r="BN226" i="14"/>
  <c r="BN227" i="14"/>
  <c r="BN244" i="14"/>
  <c r="BN243" i="14"/>
  <c r="BN251" i="14"/>
  <c r="BN255" i="14"/>
  <c r="BN259" i="14"/>
  <c r="BN268" i="14"/>
  <c r="BN272" i="14"/>
  <c r="BN134" i="14"/>
  <c r="BN211" i="14"/>
  <c r="BN164" i="14"/>
  <c r="BN265" i="14"/>
  <c r="BN236" i="14"/>
  <c r="BN256" i="14"/>
  <c r="BN252" i="14"/>
  <c r="BN508" i="14"/>
  <c r="BN509" i="14"/>
  <c r="BN510" i="14"/>
  <c r="BN511" i="14"/>
  <c r="BN512" i="14"/>
  <c r="BN513" i="14"/>
  <c r="BN514" i="14"/>
  <c r="BN515" i="14"/>
  <c r="BN516" i="14"/>
  <c r="BN519" i="14"/>
  <c r="BN520" i="14"/>
  <c r="BN521" i="14"/>
  <c r="BN522" i="14"/>
  <c r="BN523" i="14"/>
  <c r="BN524" i="14"/>
  <c r="BN525" i="14"/>
  <c r="BN526" i="14"/>
  <c r="BN527" i="14"/>
  <c r="BN528" i="14"/>
  <c r="BN529" i="14"/>
  <c r="BN269" i="14"/>
  <c r="BN530" i="14"/>
  <c r="BN532" i="14"/>
  <c r="BN4" i="14"/>
  <c r="BN5" i="14"/>
  <c r="BN6" i="14"/>
  <c r="BN531" i="14"/>
  <c r="BN536" i="14"/>
  <c r="BN537" i="14"/>
  <c r="BN538" i="14"/>
  <c r="BN539" i="14"/>
  <c r="BN567" i="14"/>
  <c r="BN568" i="14"/>
  <c r="BN569" i="14"/>
  <c r="BN570" i="14"/>
  <c r="BN571" i="14"/>
  <c r="BN572" i="14"/>
  <c r="BN575" i="14"/>
  <c r="BN576" i="14"/>
  <c r="BN577" i="14"/>
  <c r="BN578" i="14"/>
  <c r="BN579" i="14"/>
  <c r="BN580" i="14"/>
  <c r="BN581" i="14"/>
  <c r="BN586" i="14"/>
  <c r="BN588" i="14"/>
  <c r="BN589" i="14"/>
  <c r="BN590" i="14"/>
  <c r="BN591" i="14"/>
  <c r="BN592" i="14"/>
  <c r="BN593" i="14"/>
  <c r="BN621" i="14"/>
  <c r="BN622" i="14"/>
  <c r="BN623" i="14"/>
  <c r="BN624" i="14"/>
  <c r="BN625" i="14"/>
  <c r="BN629" i="14"/>
  <c r="BN630" i="14"/>
  <c r="BN631" i="14"/>
  <c r="BN632" i="14"/>
  <c r="BN633" i="14"/>
  <c r="BN634" i="14"/>
  <c r="BN635" i="14"/>
  <c r="BN636" i="14"/>
  <c r="BN637" i="14"/>
  <c r="BN638" i="14"/>
  <c r="BN639" i="14"/>
  <c r="BN640" i="14"/>
  <c r="BN641" i="14"/>
  <c r="BN642" i="14"/>
  <c r="BN643" i="14"/>
  <c r="BN649" i="14"/>
  <c r="BN650" i="14"/>
  <c r="BN651" i="14"/>
  <c r="BN652" i="14"/>
  <c r="BN653" i="14"/>
  <c r="BN654" i="14"/>
  <c r="BN655" i="14"/>
  <c r="BN656" i="14"/>
  <c r="BN657" i="14"/>
  <c r="BN3" i="14"/>
  <c r="BN7" i="14"/>
  <c r="BN8" i="14"/>
  <c r="BN533" i="14"/>
  <c r="BN16" i="14"/>
  <c r="BN13" i="14"/>
  <c r="BN17" i="14"/>
  <c r="BN10" i="14"/>
  <c r="BN15" i="14"/>
  <c r="BN9" i="14"/>
  <c r="BN12" i="14"/>
  <c r="BN11" i="14"/>
  <c r="BN14" i="14"/>
  <c r="BK25" i="14"/>
  <c r="BK26" i="14"/>
  <c r="BK27" i="14"/>
  <c r="BK28" i="14"/>
  <c r="BK29" i="14"/>
  <c r="BK30" i="14"/>
  <c r="BK32" i="14"/>
  <c r="BK33" i="14"/>
  <c r="BK34" i="14"/>
  <c r="BK35" i="14"/>
  <c r="BK36" i="14"/>
  <c r="BK37" i="14"/>
  <c r="BK38" i="14"/>
  <c r="BK39" i="14"/>
  <c r="BK42" i="14"/>
  <c r="BK43" i="14"/>
  <c r="BK44" i="14"/>
  <c r="BK45" i="14"/>
  <c r="BK46" i="14"/>
  <c r="BK47" i="14"/>
  <c r="BK48" i="14"/>
  <c r="BK86" i="14"/>
  <c r="BK87" i="14"/>
  <c r="BK88" i="14"/>
  <c r="BK89" i="14"/>
  <c r="BK90" i="14"/>
  <c r="BK91" i="14"/>
  <c r="BK92" i="14"/>
  <c r="BK94" i="14"/>
  <c r="BK105" i="14"/>
  <c r="BK93" i="14"/>
  <c r="BK107" i="14"/>
  <c r="BK110" i="14"/>
  <c r="BK112" i="14"/>
  <c r="BK114" i="14"/>
  <c r="BK116" i="14"/>
  <c r="BK118" i="14"/>
  <c r="BK120" i="14"/>
  <c r="BK122" i="14"/>
  <c r="BK124" i="14"/>
  <c r="BK128" i="14"/>
  <c r="BK137" i="14"/>
  <c r="BK138" i="14"/>
  <c r="BK141" i="14"/>
  <c r="BK145" i="14"/>
  <c r="BK146" i="14"/>
  <c r="BK147" i="14"/>
  <c r="BK148" i="14"/>
  <c r="BK149" i="14"/>
  <c r="BK150" i="14"/>
  <c r="BK151" i="14"/>
  <c r="BK152" i="14"/>
  <c r="BK153" i="14"/>
  <c r="BK154" i="14"/>
  <c r="BK155" i="14"/>
  <c r="BK156" i="14"/>
  <c r="BK157" i="14"/>
  <c r="BK163" i="14"/>
  <c r="BK164" i="14"/>
  <c r="BK165" i="14"/>
  <c r="BK166" i="14"/>
  <c r="BK167" i="14"/>
  <c r="BK168" i="14"/>
  <c r="BK169" i="14"/>
  <c r="BK170" i="14"/>
  <c r="BK171" i="14"/>
  <c r="BK172" i="14"/>
  <c r="BK173" i="14"/>
  <c r="BK174" i="14"/>
  <c r="BK180" i="14"/>
  <c r="BK181" i="14"/>
  <c r="BK182" i="14"/>
  <c r="BK183" i="14"/>
  <c r="BK184" i="14"/>
  <c r="BK104" i="14"/>
  <c r="BK130" i="14"/>
  <c r="BK131" i="14"/>
  <c r="BK103" i="14"/>
  <c r="BK132" i="14"/>
  <c r="BK102" i="14"/>
  <c r="BK133" i="14"/>
  <c r="BK113" i="14"/>
  <c r="BK121" i="14"/>
  <c r="BK134" i="14"/>
  <c r="BK101" i="14"/>
  <c r="BK111" i="14"/>
  <c r="BK119" i="14"/>
  <c r="BK129" i="14"/>
  <c r="BK135" i="14"/>
  <c r="BK98" i="14"/>
  <c r="BK108" i="14"/>
  <c r="BK117" i="14"/>
  <c r="BK127" i="14"/>
  <c r="BK136" i="14"/>
  <c r="BK209" i="14"/>
  <c r="BK210" i="14"/>
  <c r="BK211" i="14"/>
  <c r="BK214" i="14"/>
  <c r="BK215" i="14"/>
  <c r="BK216" i="14"/>
  <c r="BK217" i="14"/>
  <c r="BK218" i="14"/>
  <c r="BK219" i="14"/>
  <c r="BK220" i="14"/>
  <c r="BK221" i="14"/>
  <c r="BK222" i="14"/>
  <c r="BK223" i="14"/>
  <c r="BK224" i="14"/>
  <c r="BK225" i="14"/>
  <c r="BK226" i="14"/>
  <c r="BK227" i="14"/>
  <c r="BK228" i="14"/>
  <c r="BK234" i="14"/>
  <c r="BK235" i="14"/>
  <c r="BK236" i="14"/>
  <c r="BK237" i="14"/>
  <c r="BK238" i="14"/>
  <c r="BK239" i="14"/>
  <c r="BK240" i="14"/>
  <c r="BK241" i="14"/>
  <c r="BK242" i="14"/>
  <c r="BK106" i="14"/>
  <c r="BK123" i="14"/>
  <c r="BK249" i="14"/>
  <c r="BK250" i="14"/>
  <c r="BK254" i="14"/>
  <c r="BK258" i="14"/>
  <c r="BK248" i="14"/>
  <c r="BK244" i="14"/>
  <c r="BK251" i="14"/>
  <c r="BK255" i="14"/>
  <c r="BK259" i="14"/>
  <c r="BK268" i="14"/>
  <c r="BK272" i="14"/>
  <c r="BK243" i="14"/>
  <c r="BK252" i="14"/>
  <c r="BK256" i="14"/>
  <c r="BK265" i="14"/>
  <c r="BK269" i="14"/>
  <c r="BK257" i="14"/>
  <c r="BK115" i="14"/>
  <c r="BK267" i="14"/>
  <c r="BK270" i="14"/>
  <c r="BK253" i="14"/>
  <c r="BK271" i="14"/>
  <c r="BK266" i="14"/>
  <c r="BK509" i="14"/>
  <c r="BK519" i="14"/>
  <c r="BK510" i="14"/>
  <c r="BK520" i="14"/>
  <c r="BK523" i="14"/>
  <c r="BK526" i="14"/>
  <c r="BK536" i="14"/>
  <c r="BK537" i="14"/>
  <c r="BK538" i="14"/>
  <c r="BK539" i="14"/>
  <c r="BK567" i="14"/>
  <c r="BK568" i="14"/>
  <c r="BK569" i="14"/>
  <c r="BK570" i="14"/>
  <c r="BK571" i="14"/>
  <c r="BK572" i="14"/>
  <c r="BK575" i="14"/>
  <c r="BK576" i="14"/>
  <c r="BK577" i="14"/>
  <c r="BK578" i="14"/>
  <c r="BK579" i="14"/>
  <c r="BK580" i="14"/>
  <c r="BK581" i="14"/>
  <c r="BK586" i="14"/>
  <c r="BK588" i="14"/>
  <c r="BK589" i="14"/>
  <c r="BK590" i="14"/>
  <c r="BK591" i="14"/>
  <c r="BK592" i="14"/>
  <c r="BK593" i="14"/>
  <c r="BK621" i="14"/>
  <c r="BK622" i="14"/>
  <c r="BK623" i="14"/>
  <c r="BK624" i="14"/>
  <c r="BK625" i="14"/>
  <c r="BK629" i="14"/>
  <c r="BK630" i="14"/>
  <c r="BK631" i="14"/>
  <c r="BK632" i="14"/>
  <c r="BK633" i="14"/>
  <c r="BK634" i="14"/>
  <c r="BK635" i="14"/>
  <c r="BK636" i="14"/>
  <c r="BK637" i="14"/>
  <c r="BK638" i="14"/>
  <c r="BK639" i="14"/>
  <c r="BK640" i="14"/>
  <c r="BK641" i="14"/>
  <c r="BK642" i="14"/>
  <c r="BK643" i="14"/>
  <c r="BK649" i="14"/>
  <c r="BK650" i="14"/>
  <c r="BK651" i="14"/>
  <c r="BK652" i="14"/>
  <c r="BK653" i="14"/>
  <c r="BK654" i="14"/>
  <c r="BK655" i="14"/>
  <c r="BK656" i="14"/>
  <c r="BK657" i="14"/>
  <c r="BK511" i="14"/>
  <c r="BK531" i="14"/>
  <c r="BK512" i="14"/>
  <c r="BK521" i="14"/>
  <c r="BK525" i="14"/>
  <c r="BK533" i="14"/>
  <c r="BK513" i="14"/>
  <c r="BK514" i="14"/>
  <c r="BK524" i="14"/>
  <c r="BK515" i="14"/>
  <c r="BK522" i="14"/>
  <c r="BK528" i="14"/>
  <c r="BK529" i="14"/>
  <c r="BK532" i="14"/>
  <c r="BK530" i="14"/>
  <c r="BK10" i="14"/>
  <c r="BK3" i="14"/>
  <c r="BK527" i="14"/>
  <c r="BK5" i="14"/>
  <c r="BK15" i="14"/>
  <c r="BK12" i="14"/>
  <c r="BK4" i="14"/>
  <c r="BK6" i="14"/>
  <c r="BK9" i="14"/>
  <c r="BK17" i="14"/>
  <c r="BK13" i="14"/>
  <c r="BK516" i="14"/>
  <c r="BK14" i="14"/>
  <c r="BK7" i="14"/>
  <c r="BK11" i="14"/>
  <c r="BK8" i="14"/>
  <c r="BK16" i="14"/>
  <c r="BK508" i="14"/>
  <c r="BG25" i="14"/>
  <c r="BG26" i="14"/>
  <c r="BG27" i="14"/>
  <c r="BG28" i="14"/>
  <c r="BG29" i="14"/>
  <c r="BG30" i="14"/>
  <c r="BG32" i="14"/>
  <c r="BG33" i="14"/>
  <c r="BG34" i="14"/>
  <c r="BG35" i="14"/>
  <c r="BG36" i="14"/>
  <c r="BG37" i="14"/>
  <c r="BG38" i="14"/>
  <c r="BG39" i="14"/>
  <c r="BG42" i="14"/>
  <c r="BG43" i="14"/>
  <c r="BG44" i="14"/>
  <c r="BG45" i="14"/>
  <c r="BG46" i="14"/>
  <c r="BG47" i="14"/>
  <c r="BG48" i="14"/>
  <c r="BG86" i="14"/>
  <c r="BG87" i="14"/>
  <c r="BG88" i="14"/>
  <c r="BG89" i="14"/>
  <c r="BG90" i="14"/>
  <c r="BG91" i="14"/>
  <c r="BG92" i="14"/>
  <c r="BG93" i="14"/>
  <c r="BG94" i="14"/>
  <c r="BG98" i="14"/>
  <c r="BG101" i="14"/>
  <c r="BG102" i="14"/>
  <c r="BG103" i="14"/>
  <c r="BG104" i="14"/>
  <c r="BG105" i="14"/>
  <c r="BG106" i="14"/>
  <c r="BG107" i="14"/>
  <c r="BG108" i="14"/>
  <c r="BG110" i="14"/>
  <c r="BG111" i="14"/>
  <c r="BG112" i="14"/>
  <c r="BG113" i="14"/>
  <c r="BG114" i="14"/>
  <c r="BG115" i="14"/>
  <c r="BG116" i="14"/>
  <c r="BG117" i="14"/>
  <c r="BG118" i="14"/>
  <c r="BG119" i="14"/>
  <c r="BG120" i="14"/>
  <c r="BG121" i="14"/>
  <c r="BG122" i="14"/>
  <c r="BG123" i="14"/>
  <c r="BG124" i="14"/>
  <c r="BG127" i="14"/>
  <c r="BG128" i="14"/>
  <c r="BG129" i="14"/>
  <c r="BG130" i="14"/>
  <c r="BG131" i="14"/>
  <c r="BG132" i="14"/>
  <c r="BG133" i="14"/>
  <c r="BG134" i="14"/>
  <c r="BG135" i="14"/>
  <c r="BG136" i="14"/>
  <c r="BG137" i="14"/>
  <c r="BG138" i="14"/>
  <c r="BG145" i="14"/>
  <c r="BG147" i="14"/>
  <c r="BG149" i="14"/>
  <c r="BG153" i="14"/>
  <c r="BG166" i="14"/>
  <c r="BG174" i="14"/>
  <c r="BG180" i="14"/>
  <c r="BG184" i="14"/>
  <c r="BG209" i="14"/>
  <c r="BG210" i="14"/>
  <c r="BG211" i="14"/>
  <c r="BG214" i="14"/>
  <c r="BG215" i="14"/>
  <c r="BG216" i="14"/>
  <c r="BG217" i="14"/>
  <c r="BG218" i="14"/>
  <c r="BG219" i="14"/>
  <c r="BG220" i="14"/>
  <c r="BG221" i="14"/>
  <c r="BG222" i="14"/>
  <c r="BG223" i="14"/>
  <c r="BG224" i="14"/>
  <c r="BG225" i="14"/>
  <c r="BG226" i="14"/>
  <c r="BG227" i="14"/>
  <c r="BG228" i="14"/>
  <c r="BG234" i="14"/>
  <c r="BG235" i="14"/>
  <c r="BG236" i="14"/>
  <c r="BG237" i="14"/>
  <c r="BG238" i="14"/>
  <c r="BG239" i="14"/>
  <c r="BG240" i="14"/>
  <c r="BG241" i="14"/>
  <c r="BG242" i="14"/>
  <c r="BG152" i="14"/>
  <c r="BG165" i="14"/>
  <c r="BG173" i="14"/>
  <c r="BG151" i="14"/>
  <c r="BG164" i="14"/>
  <c r="BG172" i="14"/>
  <c r="BG181" i="14"/>
  <c r="BG141" i="14"/>
  <c r="BG146" i="14"/>
  <c r="BG148" i="14"/>
  <c r="BG150" i="14"/>
  <c r="BG157" i="14"/>
  <c r="BG170" i="14"/>
  <c r="BG182" i="14"/>
  <c r="BG156" i="14"/>
  <c r="BG167" i="14"/>
  <c r="BG171" i="14"/>
  <c r="BG243" i="14"/>
  <c r="BG244" i="14"/>
  <c r="BG248" i="14"/>
  <c r="BG249" i="14"/>
  <c r="BG250" i="14"/>
  <c r="BG251" i="14"/>
  <c r="BG252" i="14"/>
  <c r="BG253" i="14"/>
  <c r="BG254" i="14"/>
  <c r="BG255" i="14"/>
  <c r="BG256" i="14"/>
  <c r="BG257" i="14"/>
  <c r="BG258" i="14"/>
  <c r="BG259" i="14"/>
  <c r="BG265" i="14"/>
  <c r="BG266" i="14"/>
  <c r="BG267" i="14"/>
  <c r="BG268" i="14"/>
  <c r="BG269" i="14"/>
  <c r="BG270" i="14"/>
  <c r="BG271" i="14"/>
  <c r="BG272" i="14"/>
  <c r="BG168" i="14"/>
  <c r="BG169" i="14"/>
  <c r="BG154" i="14"/>
  <c r="BG155" i="14"/>
  <c r="BG183" i="14"/>
  <c r="BG163" i="14"/>
  <c r="BG508" i="14"/>
  <c r="BG509" i="14"/>
  <c r="BG510" i="14"/>
  <c r="BG511" i="14"/>
  <c r="BG512" i="14"/>
  <c r="BG513" i="14"/>
  <c r="BG514" i="14"/>
  <c r="BG515" i="14"/>
  <c r="BG516" i="14"/>
  <c r="BG519" i="14"/>
  <c r="BG520" i="14"/>
  <c r="BG521" i="14"/>
  <c r="BG522" i="14"/>
  <c r="BG523" i="14"/>
  <c r="BG524" i="14"/>
  <c r="BG525" i="14"/>
  <c r="BG526" i="14"/>
  <c r="BG527" i="14"/>
  <c r="BG528" i="14"/>
  <c r="BG529" i="14"/>
  <c r="BG530" i="14"/>
  <c r="BG531" i="14"/>
  <c r="BG532" i="14"/>
  <c r="BG533" i="14"/>
  <c r="BG536" i="14"/>
  <c r="BG537" i="14"/>
  <c r="BG538" i="14"/>
  <c r="BG539" i="14"/>
  <c r="BG567" i="14"/>
  <c r="BG568" i="14"/>
  <c r="BG569" i="14"/>
  <c r="BG570" i="14"/>
  <c r="BG571" i="14"/>
  <c r="BG572" i="14"/>
  <c r="BG575" i="14"/>
  <c r="BG576" i="14"/>
  <c r="BG577" i="14"/>
  <c r="BG578" i="14"/>
  <c r="BG579" i="14"/>
  <c r="BG580" i="14"/>
  <c r="BG581" i="14"/>
  <c r="BG586" i="14"/>
  <c r="BG588" i="14"/>
  <c r="BG589" i="14"/>
  <c r="BG590" i="14"/>
  <c r="BG591" i="14"/>
  <c r="BG592" i="14"/>
  <c r="BG593" i="14"/>
  <c r="BG621" i="14"/>
  <c r="BG622" i="14"/>
  <c r="BG623" i="14"/>
  <c r="BG624" i="14"/>
  <c r="BG625" i="14"/>
  <c r="BG629" i="14"/>
  <c r="BG630" i="14"/>
  <c r="BG631" i="14"/>
  <c r="BG632" i="14"/>
  <c r="BG633" i="14"/>
  <c r="BG634" i="14"/>
  <c r="BG635" i="14"/>
  <c r="BG636" i="14"/>
  <c r="BG637" i="14"/>
  <c r="BG638" i="14"/>
  <c r="BG639" i="14"/>
  <c r="BG640" i="14"/>
  <c r="BG641" i="14"/>
  <c r="BG642" i="14"/>
  <c r="BG643" i="14"/>
  <c r="BG649" i="14"/>
  <c r="BG650" i="14"/>
  <c r="BG651" i="14"/>
  <c r="BG652" i="14"/>
  <c r="BG653" i="14"/>
  <c r="BG654" i="14"/>
  <c r="BG655" i="14"/>
  <c r="BG656" i="14"/>
  <c r="BG657" i="14"/>
  <c r="BG14" i="14"/>
  <c r="BG5" i="14"/>
  <c r="BG15" i="14"/>
  <c r="BG3" i="14"/>
  <c r="BG7" i="14"/>
  <c r="BG11" i="14"/>
  <c r="BG16" i="14"/>
  <c r="BG10" i="14"/>
  <c r="BG4" i="14"/>
  <c r="BG8" i="14"/>
  <c r="BG13" i="14"/>
  <c r="BG6" i="14"/>
  <c r="BG9" i="14"/>
  <c r="BG12" i="14"/>
  <c r="BG17" i="14"/>
  <c r="BH25" i="14"/>
  <c r="BH26" i="14"/>
  <c r="BH27" i="14"/>
  <c r="BH28" i="14"/>
  <c r="BH29" i="14"/>
  <c r="BH30" i="14"/>
  <c r="BH32" i="14"/>
  <c r="BH33" i="14"/>
  <c r="BH34" i="14"/>
  <c r="BH35" i="14"/>
  <c r="BH36" i="14"/>
  <c r="BH37" i="14"/>
  <c r="BH38" i="14"/>
  <c r="BH39" i="14"/>
  <c r="BH42" i="14"/>
  <c r="BH43" i="14"/>
  <c r="BH44" i="14"/>
  <c r="BH45" i="14"/>
  <c r="BH46" i="14"/>
  <c r="BH47" i="14"/>
  <c r="BH48" i="14"/>
  <c r="BH87" i="14"/>
  <c r="BH88" i="14"/>
  <c r="BH98" i="14"/>
  <c r="BH101" i="14"/>
  <c r="BH102" i="14"/>
  <c r="BH103" i="14"/>
  <c r="BH104" i="14"/>
  <c r="BH106" i="14"/>
  <c r="BH107" i="14"/>
  <c r="BH108" i="14"/>
  <c r="BH110" i="14"/>
  <c r="BH111" i="14"/>
  <c r="BH112" i="14"/>
  <c r="BH113" i="14"/>
  <c r="BH114" i="14"/>
  <c r="BH115" i="14"/>
  <c r="BH116" i="14"/>
  <c r="BH117" i="14"/>
  <c r="BH118" i="14"/>
  <c r="BH119" i="14"/>
  <c r="BH120" i="14"/>
  <c r="BH121" i="14"/>
  <c r="BH122" i="14"/>
  <c r="BH123" i="14"/>
  <c r="BH124" i="14"/>
  <c r="BH127" i="14"/>
  <c r="BH128" i="14"/>
  <c r="BH129" i="14"/>
  <c r="BH105" i="14"/>
  <c r="BH89" i="14"/>
  <c r="BH91" i="14"/>
  <c r="BH94" i="14"/>
  <c r="BH93" i="14"/>
  <c r="BH131" i="14"/>
  <c r="BH90" i="14"/>
  <c r="BH130" i="14"/>
  <c r="BH132" i="14"/>
  <c r="BH86" i="14"/>
  <c r="BH133" i="14"/>
  <c r="BH134" i="14"/>
  <c r="BH135" i="14"/>
  <c r="BH154" i="14"/>
  <c r="BH167" i="14"/>
  <c r="BH138" i="14"/>
  <c r="BH145" i="14"/>
  <c r="BH147" i="14"/>
  <c r="BH149" i="14"/>
  <c r="BH153" i="14"/>
  <c r="BH166" i="14"/>
  <c r="BH174" i="14"/>
  <c r="BH180" i="14"/>
  <c r="BH184" i="14"/>
  <c r="BH209" i="14"/>
  <c r="BH210" i="14"/>
  <c r="BH211" i="14"/>
  <c r="BH214" i="14"/>
  <c r="BH215" i="14"/>
  <c r="BH216" i="14"/>
  <c r="BH217" i="14"/>
  <c r="BH218" i="14"/>
  <c r="BH219" i="14"/>
  <c r="BH220" i="14"/>
  <c r="BH221" i="14"/>
  <c r="BH222" i="14"/>
  <c r="BH223" i="14"/>
  <c r="BH224" i="14"/>
  <c r="BH225" i="14"/>
  <c r="BH226" i="14"/>
  <c r="BH227" i="14"/>
  <c r="BH228" i="14"/>
  <c r="BH136" i="14"/>
  <c r="BH152" i="14"/>
  <c r="BH165" i="14"/>
  <c r="BH173" i="14"/>
  <c r="BH163" i="14"/>
  <c r="BH171" i="14"/>
  <c r="BH155" i="14"/>
  <c r="BH170" i="14"/>
  <c r="BH240" i="14"/>
  <c r="BH92" i="14"/>
  <c r="BH137" i="14"/>
  <c r="BH141" i="14"/>
  <c r="BH146" i="14"/>
  <c r="BH148" i="14"/>
  <c r="BH150" i="14"/>
  <c r="BH151" i="14"/>
  <c r="BH156" i="14"/>
  <c r="BH172" i="14"/>
  <c r="BH182" i="14"/>
  <c r="BH238" i="14"/>
  <c r="BH241" i="14"/>
  <c r="BH243" i="14"/>
  <c r="BH244" i="14"/>
  <c r="BH248" i="14"/>
  <c r="BH249" i="14"/>
  <c r="BH250" i="14"/>
  <c r="BH251" i="14"/>
  <c r="BH252" i="14"/>
  <c r="BH253" i="14"/>
  <c r="BH254" i="14"/>
  <c r="BH255" i="14"/>
  <c r="BH256" i="14"/>
  <c r="BH257" i="14"/>
  <c r="BH258" i="14"/>
  <c r="BH259" i="14"/>
  <c r="BH265" i="14"/>
  <c r="BH266" i="14"/>
  <c r="BH267" i="14"/>
  <c r="BH268" i="14"/>
  <c r="BH269" i="14"/>
  <c r="BH270" i="14"/>
  <c r="BH271" i="14"/>
  <c r="BH272" i="14"/>
  <c r="BH157" i="14"/>
  <c r="BH168" i="14"/>
  <c r="BH234" i="14"/>
  <c r="BH237" i="14"/>
  <c r="BH236" i="14"/>
  <c r="BH239" i="14"/>
  <c r="BH169" i="14"/>
  <c r="BH242" i="14"/>
  <c r="BH181" i="14"/>
  <c r="BH164" i="14"/>
  <c r="BH183" i="14"/>
  <c r="BH235" i="14"/>
  <c r="BH508" i="14"/>
  <c r="BH509" i="14"/>
  <c r="BH510" i="14"/>
  <c r="BH511" i="14"/>
  <c r="BH512" i="14"/>
  <c r="BH513" i="14"/>
  <c r="BH514" i="14"/>
  <c r="BH515" i="14"/>
  <c r="BH516" i="14"/>
  <c r="BH519" i="14"/>
  <c r="BH520" i="14"/>
  <c r="BH521" i="14"/>
  <c r="BH522" i="14"/>
  <c r="BH523" i="14"/>
  <c r="BH533" i="14"/>
  <c r="BH525" i="14"/>
  <c r="BH524" i="14"/>
  <c r="BH528" i="14"/>
  <c r="BH529" i="14"/>
  <c r="BH532" i="14"/>
  <c r="BH530" i="14"/>
  <c r="BH527" i="14"/>
  <c r="BH536" i="14"/>
  <c r="BH537" i="14"/>
  <c r="BH538" i="14"/>
  <c r="BH539" i="14"/>
  <c r="BH567" i="14"/>
  <c r="BH568" i="14"/>
  <c r="BH569" i="14"/>
  <c r="BH570" i="14"/>
  <c r="BH571" i="14"/>
  <c r="BH572" i="14"/>
  <c r="BH575" i="14"/>
  <c r="BH576" i="14"/>
  <c r="BH577" i="14"/>
  <c r="BH578" i="14"/>
  <c r="BH579" i="14"/>
  <c r="BH580" i="14"/>
  <c r="BH581" i="14"/>
  <c r="BH586" i="14"/>
  <c r="BH588" i="14"/>
  <c r="BH589" i="14"/>
  <c r="BH590" i="14"/>
  <c r="BH591" i="14"/>
  <c r="BH592" i="14"/>
  <c r="BH593" i="14"/>
  <c r="BH621" i="14"/>
  <c r="BH622" i="14"/>
  <c r="BH623" i="14"/>
  <c r="BH624" i="14"/>
  <c r="BH625" i="14"/>
  <c r="BH629" i="14"/>
  <c r="BH630" i="14"/>
  <c r="BH631" i="14"/>
  <c r="BH632" i="14"/>
  <c r="BH633" i="14"/>
  <c r="BH634" i="14"/>
  <c r="BH635" i="14"/>
  <c r="BH636" i="14"/>
  <c r="BH637" i="14"/>
  <c r="BH638" i="14"/>
  <c r="BH639" i="14"/>
  <c r="BH640" i="14"/>
  <c r="BH641" i="14"/>
  <c r="BH642" i="14"/>
  <c r="BH643" i="14"/>
  <c r="BH649" i="14"/>
  <c r="BH650" i="14"/>
  <c r="BH651" i="14"/>
  <c r="BH652" i="14"/>
  <c r="BH653" i="14"/>
  <c r="BH654" i="14"/>
  <c r="BH655" i="14"/>
  <c r="BH656" i="14"/>
  <c r="BH657" i="14"/>
  <c r="BH6" i="14"/>
  <c r="BH9" i="14"/>
  <c r="BH17" i="14"/>
  <c r="BH14" i="14"/>
  <c r="BH12" i="14"/>
  <c r="BH3" i="14"/>
  <c r="BH7" i="14"/>
  <c r="BH11" i="14"/>
  <c r="BH4" i="14"/>
  <c r="BH526" i="14"/>
  <c r="BH16" i="14"/>
  <c r="BH8" i="14"/>
  <c r="BH13" i="14"/>
  <c r="BH10" i="14"/>
  <c r="BH531" i="14"/>
  <c r="BH5" i="14"/>
  <c r="BH15" i="14"/>
  <c r="D81" i="11" a="1"/>
  <c r="D81" i="11" s="1"/>
  <c r="K31" i="11" a="1"/>
  <c r="K31" i="11" s="1"/>
  <c r="K29" i="11" a="1"/>
  <c r="K29" i="11" s="1"/>
  <c r="K30" i="11" a="1"/>
  <c r="K30" i="11" s="1"/>
  <c r="K28" i="11" a="1"/>
  <c r="K28" i="11" s="1"/>
  <c r="BH2" i="14"/>
  <c r="BE2" i="14"/>
  <c r="D6" i="11" a="1"/>
  <c r="D6" i="11" s="1"/>
  <c r="D4" i="11" a="1"/>
  <c r="D4" i="11" s="1"/>
  <c r="D5" i="11" a="1"/>
  <c r="D5" i="11" s="1"/>
  <c r="D3" i="11" a="1"/>
  <c r="D3" i="11" s="1"/>
  <c r="BM2" i="14"/>
  <c r="D106" i="11" a="1"/>
  <c r="D106" i="11" s="1"/>
  <c r="D104" i="11" a="1"/>
  <c r="D104" i="11" s="1"/>
  <c r="D105" i="11" a="1"/>
  <c r="D105" i="11" s="1"/>
  <c r="D103" i="11" a="1"/>
  <c r="D103" i="11" s="1"/>
  <c r="BI2" i="14"/>
  <c r="D56" i="11" a="1"/>
  <c r="D56" i="11" s="1"/>
  <c r="D54" i="11" a="1"/>
  <c r="D54" i="11" s="1"/>
  <c r="D55" i="11" a="1"/>
  <c r="D55" i="11" s="1"/>
  <c r="D53" i="11" a="1"/>
  <c r="D53" i="11" s="1"/>
  <c r="K6" i="11" a="1"/>
  <c r="K6" i="11" s="1"/>
  <c r="K4" i="11" a="1"/>
  <c r="K4" i="11" s="1"/>
  <c r="BF2" i="14"/>
  <c r="K5" i="11" a="1"/>
  <c r="K5" i="11" s="1"/>
  <c r="K3" i="11" a="1"/>
  <c r="K3" i="11" s="1"/>
  <c r="K56" i="11" a="1"/>
  <c r="K56" i="11" s="1"/>
  <c r="K54" i="11" a="1"/>
  <c r="K54" i="11" s="1"/>
  <c r="BJ2" i="14"/>
  <c r="K55" i="11" a="1"/>
  <c r="K55" i="11" s="1"/>
  <c r="K53" i="11" a="1"/>
  <c r="K53" i="11" s="1"/>
  <c r="K106" i="11" a="1"/>
  <c r="K106" i="11" s="1"/>
  <c r="K104" i="11" a="1"/>
  <c r="K104" i="11" s="1"/>
  <c r="BN2" i="14"/>
  <c r="K105" i="11" a="1"/>
  <c r="K105" i="11" s="1"/>
  <c r="K103" i="11" a="1"/>
  <c r="K103" i="11" s="1"/>
  <c r="K81" i="11" a="1"/>
  <c r="K81" i="11" s="1"/>
  <c r="K79" i="11" a="1"/>
  <c r="K79" i="11" s="1"/>
  <c r="K80" i="11" a="1"/>
  <c r="K80" i="11" s="1"/>
  <c r="K78" i="11" a="1"/>
  <c r="K78" i="11" s="1"/>
  <c r="BL2" i="14"/>
  <c r="D31" i="11" a="1"/>
  <c r="D31" i="11" s="1"/>
  <c r="D29" i="11" a="1"/>
  <c r="D29" i="11" s="1"/>
  <c r="BG2" i="14"/>
  <c r="D30" i="11" a="1"/>
  <c r="D30" i="11" s="1"/>
  <c r="D28" i="11" a="1"/>
  <c r="D28" i="11" s="1"/>
  <c r="D79" i="11" a="1"/>
  <c r="D79" i="11" s="1"/>
  <c r="BK2" i="14"/>
  <c r="D80" i="11" a="1"/>
  <c r="D80" i="11" s="1"/>
  <c r="D78" i="11" a="1"/>
  <c r="D78" i="11" s="1"/>
  <c r="M100" i="11" a="1"/>
  <c r="M100" i="11" s="1"/>
  <c r="N79" i="11" a="1"/>
  <c r="N79" i="11" s="1"/>
  <c r="G80" i="11" a="1"/>
  <c r="G80" i="11" s="1"/>
  <c r="F75" i="11" a="1"/>
  <c r="F75" i="11" s="1"/>
  <c r="G56" i="11" a="1"/>
  <c r="G56" i="11" s="1"/>
  <c r="N81" i="11" a="1"/>
  <c r="N81" i="11" s="1"/>
  <c r="K100" i="11" a="1"/>
  <c r="K100" i="11" s="1"/>
  <c r="D50" i="11" a="1"/>
  <c r="D50" i="11" s="1"/>
  <c r="G50" i="11" a="1"/>
  <c r="G50" i="11" s="1"/>
  <c r="F50" i="11" a="1"/>
  <c r="F50" i="11" s="1"/>
  <c r="N50" i="11" a="1"/>
  <c r="N50" i="11" s="1"/>
  <c r="N28" i="11" a="1"/>
  <c r="N28" i="11" s="1"/>
  <c r="K50" i="11" a="1"/>
  <c r="K50" i="11" s="1"/>
  <c r="M50" i="11" a="1"/>
  <c r="M50" i="11" s="1"/>
  <c r="M25" i="11" a="1"/>
  <c r="M25" i="11" s="1"/>
  <c r="K25" i="11" a="1"/>
  <c r="K25" i="11" s="1"/>
  <c r="N25" i="11" a="1"/>
  <c r="N25" i="11" s="1"/>
  <c r="N55" i="11" a="1"/>
  <c r="N55" i="11" s="1"/>
  <c r="N56" i="11" a="1"/>
  <c r="N56" i="11" s="1"/>
  <c r="N75" i="11" a="1"/>
  <c r="N75" i="11" s="1"/>
  <c r="N54" i="11" a="1"/>
  <c r="N54" i="11" s="1"/>
  <c r="N53" i="11" a="1"/>
  <c r="N53" i="11" s="1"/>
  <c r="K75" i="11" a="1"/>
  <c r="K75" i="11" s="1"/>
  <c r="M75" i="11" a="1"/>
  <c r="M75" i="11" s="1"/>
  <c r="G55" i="11" a="1"/>
  <c r="G55" i="11" s="1"/>
  <c r="G54" i="11" a="1"/>
  <c r="G54" i="11" s="1"/>
  <c r="G75" i="11" a="1"/>
  <c r="G75" i="11" s="1"/>
  <c r="D75" i="11" a="1"/>
  <c r="D75" i="11" s="1"/>
  <c r="G53" i="11" a="1"/>
  <c r="G53" i="11" s="1"/>
  <c r="F100" i="11" a="1"/>
  <c r="F100" i="11" s="1"/>
  <c r="G79" i="11" a="1"/>
  <c r="G79" i="11" s="1"/>
  <c r="K125" i="11" a="1"/>
  <c r="K125" i="11" s="1"/>
  <c r="N106" i="11" a="1"/>
  <c r="N106" i="11" s="1"/>
  <c r="N105" i="11" a="1"/>
  <c r="N105" i="11" s="1"/>
  <c r="N125" i="11" a="1"/>
  <c r="N125" i="11" s="1"/>
  <c r="N104" i="11" a="1"/>
  <c r="N104" i="11" s="1"/>
  <c r="M125" i="11" a="1"/>
  <c r="M125" i="11" s="1"/>
  <c r="N103" i="11" a="1"/>
  <c r="N103" i="11" s="1"/>
  <c r="D100" i="11" a="1"/>
  <c r="D100" i="11" s="1"/>
  <c r="G78" i="11" a="1"/>
  <c r="G78" i="11" s="1"/>
  <c r="G100" i="11" a="1"/>
  <c r="G100" i="11" s="1"/>
  <c r="G81" i="11" a="1"/>
  <c r="G81" i="11" s="1"/>
  <c r="N78" i="11" a="1"/>
  <c r="N78" i="11" s="1"/>
  <c r="N100" i="11" a="1"/>
  <c r="N100" i="11" s="1"/>
  <c r="N80" i="11" a="1"/>
  <c r="N80" i="11" s="1"/>
  <c r="G106" i="11" a="1"/>
  <c r="G106" i="11" s="1"/>
  <c r="G125" i="11" a="1"/>
  <c r="G125" i="11" s="1"/>
  <c r="G105" i="11" a="1"/>
  <c r="G105" i="11" s="1"/>
  <c r="F125" i="11" a="1"/>
  <c r="F125" i="11" s="1"/>
  <c r="G104" i="11" a="1"/>
  <c r="G104" i="11" s="1"/>
  <c r="D125" i="11" a="1"/>
  <c r="D125" i="11" s="1"/>
  <c r="G103" i="11" a="1"/>
  <c r="G103" i="11" s="1"/>
  <c r="N30" i="11" a="1"/>
  <c r="N30" i="11" s="1"/>
  <c r="N29" i="11" a="1"/>
  <c r="N29" i="11" s="1"/>
  <c r="N31" i="11" a="1"/>
  <c r="N31" i="11" s="1"/>
  <c r="G31" i="11" a="1"/>
  <c r="G31" i="11" s="1"/>
  <c r="G28" i="11" a="1"/>
  <c r="G28" i="11" s="1"/>
  <c r="G29" i="11" a="1"/>
  <c r="G29" i="11" s="1"/>
  <c r="G30" i="11" a="1"/>
  <c r="G30" i="11" s="1"/>
  <c r="N3" i="11" a="1"/>
  <c r="N3" i="11" s="1"/>
  <c r="H21" i="16"/>
  <c r="H197" i="16"/>
  <c r="H144" i="11"/>
  <c r="A144" i="11"/>
  <c r="H145" i="11"/>
  <c r="A145" i="11"/>
  <c r="A99" i="16"/>
  <c r="H146" i="11"/>
  <c r="A147" i="11"/>
  <c r="H184" i="11"/>
  <c r="H234" i="16"/>
  <c r="A98" i="16"/>
  <c r="A173" i="11"/>
  <c r="A97" i="16"/>
  <c r="A184" i="11"/>
  <c r="H142" i="11"/>
  <c r="A96" i="16"/>
  <c r="H143" i="11"/>
  <c r="A146" i="11"/>
  <c r="C88" i="16"/>
  <c r="J14" i="16"/>
  <c r="H91" i="11"/>
  <c r="H44" i="11"/>
  <c r="A63" i="11"/>
  <c r="C24" i="16" a="1"/>
  <c r="C169" i="11"/>
  <c r="C143" i="11"/>
  <c r="H69" i="11"/>
  <c r="A89" i="11"/>
  <c r="C20" i="16" a="1"/>
  <c r="C166" i="11"/>
  <c r="C17" i="16" a="1"/>
  <c r="H61" i="11"/>
  <c r="A88" i="11"/>
  <c r="J162" i="11"/>
  <c r="C160" i="11"/>
  <c r="J13" i="16"/>
  <c r="J18" i="16"/>
  <c r="J62" i="16"/>
  <c r="A113" i="11"/>
  <c r="H117" i="11"/>
  <c r="A123" i="11"/>
  <c r="H134" i="11"/>
  <c r="C46" i="16"/>
  <c r="J85" i="16"/>
  <c r="A44" i="11"/>
  <c r="H14" i="11"/>
  <c r="A13" i="11"/>
  <c r="C138" i="11"/>
  <c r="C162" i="11"/>
  <c r="H92" i="11"/>
  <c r="H45" i="11"/>
  <c r="A60" i="11"/>
  <c r="C171" i="11"/>
  <c r="J164" i="11"/>
  <c r="J139" i="11"/>
  <c r="J170" i="11"/>
  <c r="H18" i="11"/>
  <c r="J72" i="16"/>
  <c r="C22" i="16" a="1"/>
  <c r="H122" i="11"/>
  <c r="C23" i="16" a="1"/>
  <c r="C19" i="16" a="1"/>
  <c r="C141" i="11"/>
  <c r="H87" i="11"/>
  <c r="A19" i="11"/>
  <c r="A134" i="11"/>
  <c r="C36" i="16"/>
  <c r="J90" i="16"/>
  <c r="C41" i="16"/>
  <c r="H47" i="11"/>
  <c r="A66" i="11"/>
  <c r="J47" i="16"/>
  <c r="J86" i="16"/>
  <c r="C44" i="16"/>
  <c r="H39" i="11"/>
  <c r="A73" i="11"/>
  <c r="C67" i="16"/>
  <c r="C140" i="11"/>
  <c r="C13" i="16" a="1"/>
  <c r="C165" i="11"/>
  <c r="C170" i="11"/>
  <c r="A41" i="11"/>
  <c r="H119" i="11"/>
  <c r="A47" i="11"/>
  <c r="J166" i="11"/>
  <c r="J66" i="16"/>
  <c r="J39" i="16"/>
  <c r="H71" i="11"/>
  <c r="H10" i="11"/>
  <c r="H13" i="11"/>
  <c r="C39" i="16"/>
  <c r="J89" i="16"/>
  <c r="H88" i="11"/>
  <c r="A24" i="11"/>
  <c r="H95" i="11"/>
  <c r="J87" i="16"/>
  <c r="C60" i="16"/>
  <c r="C85" i="16"/>
  <c r="J135" i="11"/>
  <c r="C12" i="16" a="1"/>
  <c r="H37" i="11"/>
  <c r="H11" i="11"/>
  <c r="A16" i="11"/>
  <c r="J46" i="16"/>
  <c r="J38" i="16"/>
  <c r="C45" i="16"/>
  <c r="A115" i="11"/>
  <c r="A10" i="11"/>
  <c r="A70" i="11"/>
  <c r="J60" i="16"/>
  <c r="C16" i="16" a="1"/>
  <c r="H98" i="11"/>
  <c r="H36" i="11"/>
  <c r="A84" i="16"/>
  <c r="J171" i="11"/>
  <c r="C42" i="16"/>
  <c r="H90" i="11"/>
  <c r="H43" i="11"/>
  <c r="A62" i="11"/>
  <c r="J43" i="16"/>
  <c r="C38" i="16"/>
  <c r="J40" i="16"/>
  <c r="J94" i="16"/>
  <c r="J88" i="16"/>
  <c r="A37" i="11"/>
  <c r="H22" i="11"/>
  <c r="H70" i="11"/>
  <c r="C91" i="16"/>
  <c r="C18" i="16" a="1"/>
  <c r="C62" i="16"/>
  <c r="H49" i="11"/>
  <c r="A86" i="11"/>
  <c r="A71" i="11"/>
  <c r="J91" i="16"/>
  <c r="J167" i="11"/>
  <c r="A116" i="11"/>
  <c r="A21" i="11"/>
  <c r="A43" i="11"/>
  <c r="J163" i="11"/>
  <c r="J70" i="16"/>
  <c r="J12" i="16"/>
  <c r="J160" i="11"/>
  <c r="J35" i="16"/>
  <c r="A111" i="11"/>
  <c r="H121" i="11"/>
  <c r="A121" i="11"/>
  <c r="C65" i="16"/>
  <c r="C15" i="16" a="1"/>
  <c r="H94" i="11"/>
  <c r="A23" i="11"/>
  <c r="H93" i="11"/>
  <c r="C61" i="16"/>
  <c r="C10" i="16" a="1"/>
  <c r="H86" i="11"/>
  <c r="A15" i="11"/>
  <c r="A159" i="11"/>
  <c r="J161" i="11"/>
  <c r="C73" i="16"/>
  <c r="H64" i="11"/>
  <c r="J68" i="16"/>
  <c r="J45" i="16"/>
  <c r="H42" i="11"/>
  <c r="A72" i="11"/>
  <c r="C142" i="11"/>
  <c r="A112" i="11"/>
  <c r="C167" i="11"/>
  <c r="H41" i="11"/>
  <c r="C72" i="16"/>
  <c r="C74" i="16"/>
  <c r="A39" i="11"/>
  <c r="H17" i="11"/>
  <c r="H65" i="11"/>
  <c r="J74" i="16"/>
  <c r="J42" i="16"/>
  <c r="A122" i="11"/>
  <c r="A20" i="11"/>
  <c r="A45" i="11"/>
  <c r="J71" i="16"/>
  <c r="J37" i="16"/>
  <c r="A114" i="11"/>
  <c r="A12" i="11"/>
  <c r="H97" i="11"/>
  <c r="C95" i="16"/>
  <c r="C71" i="16"/>
  <c r="C70" i="16"/>
  <c r="C14" i="16" a="1"/>
  <c r="C66" i="16"/>
  <c r="H60" i="11"/>
  <c r="A94" i="11"/>
  <c r="H114" i="11"/>
  <c r="C172" i="11"/>
  <c r="J138" i="11"/>
  <c r="H96" i="11"/>
  <c r="A17" i="11"/>
  <c r="A68" i="11"/>
  <c r="A69" i="11"/>
  <c r="J49" i="16"/>
  <c r="C37" i="16"/>
  <c r="A40" i="11"/>
  <c r="H118" i="11"/>
  <c r="H110" i="11"/>
  <c r="C35" i="16"/>
  <c r="J93" i="16"/>
  <c r="J92" i="16"/>
  <c r="A22" i="11"/>
  <c r="C135" i="11"/>
  <c r="J19" i="16"/>
  <c r="J67" i="16"/>
  <c r="J48" i="16"/>
  <c r="C164" i="11"/>
  <c r="J63" i="16"/>
  <c r="J44" i="16"/>
  <c r="A35" i="11"/>
  <c r="H20" i="11"/>
  <c r="H35" i="11"/>
  <c r="J174" i="11"/>
  <c r="J169" i="11"/>
  <c r="A118" i="11"/>
  <c r="H113" i="11"/>
  <c r="H46" i="11"/>
  <c r="J136" i="11"/>
  <c r="J165" i="11"/>
  <c r="A110" i="11"/>
  <c r="H120" i="11"/>
  <c r="A42" i="11"/>
  <c r="J17" i="16"/>
  <c r="J73" i="16"/>
  <c r="J64" i="16"/>
  <c r="J41" i="16"/>
  <c r="J36" i="16"/>
  <c r="H38" i="11"/>
  <c r="A74" i="11"/>
  <c r="A91" i="11"/>
  <c r="J96" i="16"/>
  <c r="C86" i="16"/>
  <c r="A117" i="11"/>
  <c r="A14" i="11"/>
  <c r="H99" i="11"/>
  <c r="J141" i="11"/>
  <c r="J168" i="11"/>
  <c r="J173" i="11"/>
  <c r="A36" i="11"/>
  <c r="H21" i="11"/>
  <c r="A85" i="11"/>
  <c r="C43" i="16"/>
  <c r="C69" i="16"/>
  <c r="A18" i="11"/>
  <c r="A9" i="16"/>
  <c r="C137" i="11"/>
  <c r="J16" i="16"/>
  <c r="H115" i="11"/>
  <c r="A119" i="11"/>
  <c r="C64" i="16"/>
  <c r="H63" i="11"/>
  <c r="A11" i="11"/>
  <c r="C11" i="16" a="1"/>
  <c r="C40" i="16"/>
  <c r="C94" i="16"/>
  <c r="H40" i="11"/>
  <c r="J97" i="16"/>
  <c r="J15" i="16"/>
  <c r="J65" i="16"/>
  <c r="H12" i="11"/>
  <c r="J11" i="16"/>
  <c r="J10" i="16"/>
  <c r="H66" i="11"/>
  <c r="H116" i="11"/>
  <c r="J98" i="16"/>
  <c r="C93" i="16"/>
  <c r="H85" i="11"/>
  <c r="A87" i="11"/>
  <c r="C139" i="11"/>
  <c r="A48" i="11"/>
  <c r="H48" i="11"/>
  <c r="J61" i="16"/>
  <c r="A93" i="11"/>
  <c r="C136" i="11"/>
  <c r="J137" i="11"/>
  <c r="C163" i="11"/>
  <c r="H62" i="11"/>
  <c r="A90" i="11"/>
  <c r="H15" i="11"/>
  <c r="C68" i="16"/>
  <c r="C63" i="16"/>
  <c r="A46" i="11"/>
  <c r="H16" i="11"/>
  <c r="H112" i="11"/>
  <c r="C87" i="16"/>
  <c r="C90" i="16"/>
  <c r="A38" i="11"/>
  <c r="H23" i="11"/>
  <c r="H68" i="11"/>
  <c r="C161" i="11"/>
  <c r="J140" i="11"/>
  <c r="C168" i="11"/>
  <c r="J172" i="11"/>
  <c r="H89" i="11"/>
  <c r="A61" i="11"/>
  <c r="A120" i="11"/>
  <c r="J99" i="16"/>
  <c r="C89" i="16"/>
  <c r="A92" i="11"/>
  <c r="C21" i="16" a="1"/>
  <c r="J95" i="16"/>
  <c r="A67" i="11"/>
  <c r="H67" i="11"/>
  <c r="J69" i="16"/>
  <c r="H19" i="11"/>
  <c r="C92" i="16"/>
  <c r="A64" i="11"/>
  <c r="H111" i="11"/>
  <c r="A65" i="11"/>
  <c r="K23" i="16" l="1" a="1"/>
  <c r="K23" i="16" s="1"/>
  <c r="N23" i="16" a="1"/>
  <c r="N23" i="16" s="1"/>
  <c r="M23" i="16" a="1"/>
  <c r="M23" i="16" s="1"/>
  <c r="L23" i="16" a="1"/>
  <c r="L23" i="16" s="1"/>
  <c r="K22" i="16" a="1"/>
  <c r="K22" i="16" s="1"/>
  <c r="N22" i="16" a="1"/>
  <c r="N22" i="16" s="1"/>
  <c r="M22" i="16" a="1"/>
  <c r="M22" i="16" s="1"/>
  <c r="L22" i="16" a="1"/>
  <c r="L22" i="16" s="1"/>
  <c r="C21" i="16"/>
  <c r="C11" i="16"/>
  <c r="C23" i="16"/>
  <c r="C22" i="16"/>
  <c r="C18" i="16"/>
  <c r="C12" i="16"/>
  <c r="C14" i="16"/>
  <c r="C13" i="16"/>
  <c r="G140" i="11" a="1"/>
  <c r="G140" i="11" s="1"/>
  <c r="C17" i="16"/>
  <c r="C10" i="16"/>
  <c r="C20" i="16"/>
  <c r="C15" i="16"/>
  <c r="C16" i="16"/>
  <c r="C24" i="16"/>
  <c r="C19" i="16"/>
  <c r="H24" i="11"/>
  <c r="J24" i="11" s="1"/>
  <c r="H124" i="11"/>
  <c r="J124" i="11" s="1"/>
  <c r="H123" i="11"/>
  <c r="J123" i="11" s="1"/>
  <c r="H73" i="11"/>
  <c r="J73" i="11" s="1"/>
  <c r="H74" i="11"/>
  <c r="J74" i="11" s="1"/>
  <c r="A49" i="11"/>
  <c r="C49" i="11" s="1"/>
  <c r="A124" i="11"/>
  <c r="C124" i="11" s="1"/>
  <c r="N198" i="16" a="1"/>
  <c r="N198" i="16" s="1"/>
  <c r="L198" i="16" a="1"/>
  <c r="L198" i="16" s="1"/>
  <c r="I198" i="16" a="1"/>
  <c r="I198" i="16" s="1"/>
  <c r="M198" i="16" a="1"/>
  <c r="M198" i="16" s="1"/>
  <c r="K198" i="16" a="1"/>
  <c r="K198" i="16" s="1"/>
  <c r="N199" i="16" a="1"/>
  <c r="N199" i="16" s="1"/>
  <c r="L199" i="16" a="1"/>
  <c r="L199" i="16" s="1"/>
  <c r="I199" i="16" a="1"/>
  <c r="I199" i="16" s="1"/>
  <c r="M199" i="16" a="1"/>
  <c r="M199" i="16" s="1"/>
  <c r="K199" i="16" a="1"/>
  <c r="K199" i="16" s="1"/>
  <c r="F198" i="16" a="1"/>
  <c r="F198" i="16" s="1"/>
  <c r="D198" i="16" a="1"/>
  <c r="D198" i="16" s="1"/>
  <c r="G198" i="16" a="1"/>
  <c r="G198" i="16" s="1"/>
  <c r="E198" i="16" a="1"/>
  <c r="E198" i="16" s="1"/>
  <c r="B198" i="16" a="1"/>
  <c r="B198" i="16" s="1"/>
  <c r="L174" i="16" a="1"/>
  <c r="L174" i="16" s="1"/>
  <c r="N174" i="16" a="1"/>
  <c r="N174" i="16" s="1"/>
  <c r="K174" i="16" a="1"/>
  <c r="K174" i="16" s="1"/>
  <c r="M174" i="16" a="1"/>
  <c r="M174" i="16" s="1"/>
  <c r="I174" i="16" a="1"/>
  <c r="I174" i="16" s="1"/>
  <c r="F196" i="16" a="1"/>
  <c r="F196" i="16" s="1"/>
  <c r="D196" i="16" a="1"/>
  <c r="D196" i="16" s="1"/>
  <c r="G196" i="16" a="1"/>
  <c r="G196" i="16" s="1"/>
  <c r="E196" i="16" a="1"/>
  <c r="E196" i="16" s="1"/>
  <c r="B196" i="16" a="1"/>
  <c r="B196" i="16" s="1"/>
  <c r="N24" i="16" a="1"/>
  <c r="N24" i="16" s="1"/>
  <c r="L24" i="16" a="1"/>
  <c r="L24" i="16" s="1"/>
  <c r="I24" i="16" a="1"/>
  <c r="I24" i="16" s="1"/>
  <c r="M24" i="16" a="1"/>
  <c r="M24" i="16" s="1"/>
  <c r="K24" i="16" a="1"/>
  <c r="K24" i="16" s="1"/>
  <c r="I22" i="16" a="1"/>
  <c r="I22" i="16" s="1"/>
  <c r="F194" i="16" a="1"/>
  <c r="F194" i="16" s="1"/>
  <c r="D194" i="16" a="1"/>
  <c r="D194" i="16" s="1"/>
  <c r="G194" i="16" a="1"/>
  <c r="G194" i="16" s="1"/>
  <c r="E194" i="16" a="1"/>
  <c r="E194" i="16" s="1"/>
  <c r="B194" i="16" a="1"/>
  <c r="B194" i="16" s="1"/>
  <c r="F197" i="16" a="1"/>
  <c r="F197" i="16" s="1"/>
  <c r="D197" i="16" a="1"/>
  <c r="D197" i="16" s="1"/>
  <c r="G197" i="16" a="1"/>
  <c r="G197" i="16" s="1"/>
  <c r="E197" i="16" a="1"/>
  <c r="E197" i="16" s="1"/>
  <c r="B197" i="16" a="1"/>
  <c r="B197" i="16" s="1"/>
  <c r="E49" i="16" a="1"/>
  <c r="E49" i="16" s="1"/>
  <c r="G49" i="16" a="1"/>
  <c r="G49" i="16" s="1"/>
  <c r="D49" i="16" a="1"/>
  <c r="D49" i="16" s="1"/>
  <c r="F49" i="16" a="1"/>
  <c r="F49" i="16" s="1"/>
  <c r="B49" i="16" a="1"/>
  <c r="B49" i="16" s="1"/>
  <c r="N173" i="16" a="1"/>
  <c r="N173" i="16" s="1"/>
  <c r="K173" i="16" a="1"/>
  <c r="K173" i="16" s="1"/>
  <c r="M173" i="16" a="1"/>
  <c r="M173" i="16" s="1"/>
  <c r="I173" i="16" a="1"/>
  <c r="I173" i="16" s="1"/>
  <c r="L173" i="16" a="1"/>
  <c r="L173" i="16" s="1"/>
  <c r="I23" i="16" a="1"/>
  <c r="I23" i="16" s="1"/>
  <c r="F195" i="16" a="1"/>
  <c r="F195" i="16" s="1"/>
  <c r="D195" i="16" a="1"/>
  <c r="D195" i="16" s="1"/>
  <c r="G195" i="16" a="1"/>
  <c r="G195" i="16" s="1"/>
  <c r="E195" i="16" a="1"/>
  <c r="E195" i="16" s="1"/>
  <c r="B195" i="16" a="1"/>
  <c r="B195" i="16" s="1"/>
  <c r="F199" i="16" a="1"/>
  <c r="F199" i="16" s="1"/>
  <c r="D199" i="16" a="1"/>
  <c r="D199" i="16" s="1"/>
  <c r="G199" i="16" a="1"/>
  <c r="G199" i="16" s="1"/>
  <c r="E199" i="16" a="1"/>
  <c r="E199" i="16" s="1"/>
  <c r="B199" i="16" a="1"/>
  <c r="B199" i="16" s="1"/>
  <c r="F193" i="16" a="1"/>
  <c r="F193" i="16" s="1"/>
  <c r="D193" i="16" a="1"/>
  <c r="D193" i="16" s="1"/>
  <c r="B193" i="16" a="1"/>
  <c r="B193" i="16" s="1"/>
  <c r="E193" i="16" a="1"/>
  <c r="E193" i="16" s="1"/>
  <c r="G193" i="16" a="1"/>
  <c r="G193" i="16" s="1"/>
  <c r="I149" i="11" a="1"/>
  <c r="I149" i="11" s="1"/>
  <c r="N149" i="11" a="1"/>
  <c r="N149" i="11" s="1"/>
  <c r="K149" i="11" a="1"/>
  <c r="K149" i="11" s="1"/>
  <c r="M149" i="11" a="1"/>
  <c r="M149" i="11" s="1"/>
  <c r="L149" i="11" a="1"/>
  <c r="L149" i="11" s="1"/>
  <c r="E148" i="11" a="1"/>
  <c r="E148" i="11" s="1"/>
  <c r="G148" i="11" a="1"/>
  <c r="G148" i="11" s="1"/>
  <c r="D148" i="11" a="1"/>
  <c r="D148" i="11" s="1"/>
  <c r="F148" i="11" a="1"/>
  <c r="F148" i="11" s="1"/>
  <c r="B148" i="11" a="1"/>
  <c r="B148" i="11" s="1"/>
  <c r="N247" i="11" a="1"/>
  <c r="N247" i="11" s="1"/>
  <c r="L247" i="11" a="1"/>
  <c r="L247" i="11" s="1"/>
  <c r="I247" i="11" a="1"/>
  <c r="I247" i="11" s="1"/>
  <c r="M247" i="11" a="1"/>
  <c r="M247" i="11" s="1"/>
  <c r="K247" i="11" a="1"/>
  <c r="K247" i="11" s="1"/>
  <c r="N249" i="11" a="1"/>
  <c r="N249" i="11" s="1"/>
  <c r="L249" i="11" a="1"/>
  <c r="L249" i="11" s="1"/>
  <c r="I249" i="11" a="1"/>
  <c r="I249" i="11" s="1"/>
  <c r="M249" i="11" a="1"/>
  <c r="M249" i="11" s="1"/>
  <c r="K249" i="11" a="1"/>
  <c r="K249" i="11" s="1"/>
  <c r="N248" i="11" a="1"/>
  <c r="N248" i="11" s="1"/>
  <c r="L248" i="11" a="1"/>
  <c r="L248" i="11" s="1"/>
  <c r="I248" i="11" a="1"/>
  <c r="I248" i="11" s="1"/>
  <c r="M248" i="11" a="1"/>
  <c r="M248" i="11" s="1"/>
  <c r="K248" i="11" a="1"/>
  <c r="K248" i="11" s="1"/>
  <c r="G222" i="11" a="1"/>
  <c r="G222" i="11" s="1"/>
  <c r="B222" i="11" a="1"/>
  <c r="B222" i="11" s="1"/>
  <c r="F222" i="11" a="1"/>
  <c r="F222" i="11" s="1"/>
  <c r="E222" i="11" a="1"/>
  <c r="E222" i="11" s="1"/>
  <c r="D222" i="11" a="1"/>
  <c r="D222" i="11" s="1"/>
  <c r="E223" i="11" a="1"/>
  <c r="E223" i="11" s="1"/>
  <c r="D223" i="11" a="1"/>
  <c r="D223" i="11" s="1"/>
  <c r="G223" i="11" a="1"/>
  <c r="G223" i="11" s="1"/>
  <c r="B223" i="11" a="1"/>
  <c r="B223" i="11" s="1"/>
  <c r="F223" i="11" a="1"/>
  <c r="F223" i="11" s="1"/>
  <c r="F249" i="11" a="1"/>
  <c r="F249" i="11" s="1"/>
  <c r="D249" i="11" a="1"/>
  <c r="D249" i="11" s="1"/>
  <c r="B249" i="11" a="1"/>
  <c r="B249" i="11" s="1"/>
  <c r="G249" i="11" a="1"/>
  <c r="G249" i="11" s="1"/>
  <c r="E249" i="11" a="1"/>
  <c r="E249" i="11" s="1"/>
  <c r="F248" i="11" a="1"/>
  <c r="F248" i="11" s="1"/>
  <c r="D248" i="11" a="1"/>
  <c r="D248" i="11" s="1"/>
  <c r="E248" i="11" a="1"/>
  <c r="E248" i="11" s="1"/>
  <c r="B248" i="11" a="1"/>
  <c r="B248" i="11" s="1"/>
  <c r="G248" i="11" a="1"/>
  <c r="G248" i="11" s="1"/>
  <c r="F247" i="11" a="1"/>
  <c r="F247" i="11" s="1"/>
  <c r="G247" i="11" a="1"/>
  <c r="G247" i="11" s="1"/>
  <c r="E247" i="11" a="1"/>
  <c r="E247" i="11" s="1"/>
  <c r="D247" i="11" a="1"/>
  <c r="D247" i="11" s="1"/>
  <c r="B247" i="11" a="1"/>
  <c r="B247" i="11" s="1"/>
  <c r="L243" i="11" a="1"/>
  <c r="L243" i="11" s="1"/>
  <c r="K243" i="11" a="1"/>
  <c r="K243" i="11" s="1"/>
  <c r="N243" i="11" a="1"/>
  <c r="N243" i="11" s="1"/>
  <c r="I243" i="11" a="1"/>
  <c r="I243" i="11" s="1"/>
  <c r="M243" i="11" a="1"/>
  <c r="M243" i="11" s="1"/>
  <c r="N246" i="11" a="1"/>
  <c r="N246" i="11" s="1"/>
  <c r="I246" i="11" a="1"/>
  <c r="I246" i="11" s="1"/>
  <c r="M246" i="11" a="1"/>
  <c r="M246" i="11" s="1"/>
  <c r="L246" i="11" a="1"/>
  <c r="L246" i="11" s="1"/>
  <c r="K246" i="11" a="1"/>
  <c r="K246" i="11" s="1"/>
  <c r="L245" i="11" a="1"/>
  <c r="L245" i="11" s="1"/>
  <c r="K245" i="11" a="1"/>
  <c r="K245" i="11" s="1"/>
  <c r="N245" i="11" a="1"/>
  <c r="N245" i="11" s="1"/>
  <c r="I245" i="11" a="1"/>
  <c r="I245" i="11" s="1"/>
  <c r="M245" i="11" a="1"/>
  <c r="M245" i="11" s="1"/>
  <c r="N244" i="11" a="1"/>
  <c r="N244" i="11" s="1"/>
  <c r="I244" i="11" a="1"/>
  <c r="I244" i="11" s="1"/>
  <c r="M244" i="11" a="1"/>
  <c r="M244" i="11" s="1"/>
  <c r="L244" i="11" a="1"/>
  <c r="L244" i="11" s="1"/>
  <c r="K244" i="11" a="1"/>
  <c r="K244" i="11" s="1"/>
  <c r="G224" i="11" a="1"/>
  <c r="G224" i="11" s="1"/>
  <c r="B224" i="11" a="1"/>
  <c r="B224" i="11" s="1"/>
  <c r="F224" i="11" a="1"/>
  <c r="F224" i="11" s="1"/>
  <c r="E224" i="11" a="1"/>
  <c r="E224" i="11" s="1"/>
  <c r="D224" i="11" a="1"/>
  <c r="D224" i="11" s="1"/>
  <c r="E219" i="11" a="1"/>
  <c r="E219" i="11" s="1"/>
  <c r="D219" i="11" a="1"/>
  <c r="D219" i="11" s="1"/>
  <c r="G219" i="11" a="1"/>
  <c r="G219" i="11" s="1"/>
  <c r="B219" i="11" a="1"/>
  <c r="B219" i="11" s="1"/>
  <c r="F219" i="11" a="1"/>
  <c r="F219" i="11" s="1"/>
  <c r="N224" i="11" a="1"/>
  <c r="N224" i="11" s="1"/>
  <c r="M224" i="11" a="1"/>
  <c r="M224" i="11" s="1"/>
  <c r="L224" i="11" a="1"/>
  <c r="L224" i="11" s="1"/>
  <c r="K224" i="11" a="1"/>
  <c r="K224" i="11" s="1"/>
  <c r="I224" i="11" a="1"/>
  <c r="I224" i="11" s="1"/>
  <c r="K223" i="11" a="1"/>
  <c r="K223" i="11" s="1"/>
  <c r="N223" i="11" a="1"/>
  <c r="N223" i="11" s="1"/>
  <c r="I223" i="11" a="1"/>
  <c r="I223" i="11" s="1"/>
  <c r="M223" i="11" a="1"/>
  <c r="M223" i="11" s="1"/>
  <c r="L223" i="11" a="1"/>
  <c r="L223" i="11" s="1"/>
  <c r="M222" i="11" a="1"/>
  <c r="M222" i="11" s="1"/>
  <c r="L222" i="11" a="1"/>
  <c r="L222" i="11" s="1"/>
  <c r="K222" i="11" a="1"/>
  <c r="K222" i="11" s="1"/>
  <c r="N222" i="11" a="1"/>
  <c r="N222" i="11" s="1"/>
  <c r="I222" i="11" a="1"/>
  <c r="I222" i="11" s="1"/>
  <c r="D246" i="11" a="1"/>
  <c r="D246" i="11" s="1"/>
  <c r="G246" i="11" a="1"/>
  <c r="G246" i="11" s="1"/>
  <c r="B246" i="11" a="1"/>
  <c r="B246" i="11" s="1"/>
  <c r="F246" i="11" a="1"/>
  <c r="F246" i="11" s="1"/>
  <c r="E246" i="11" a="1"/>
  <c r="E246" i="11" s="1"/>
  <c r="F245" i="11" a="1"/>
  <c r="F245" i="11" s="1"/>
  <c r="E245" i="11" a="1"/>
  <c r="E245" i="11" s="1"/>
  <c r="D245" i="11" a="1"/>
  <c r="D245" i="11" s="1"/>
  <c r="G245" i="11" a="1"/>
  <c r="G245" i="11" s="1"/>
  <c r="B245" i="11" a="1"/>
  <c r="B245" i="11" s="1"/>
  <c r="D244" i="11" a="1"/>
  <c r="D244" i="11" s="1"/>
  <c r="G244" i="11" a="1"/>
  <c r="G244" i="11" s="1"/>
  <c r="B244" i="11" a="1"/>
  <c r="B244" i="11" s="1"/>
  <c r="F244" i="11" a="1"/>
  <c r="F244" i="11" s="1"/>
  <c r="E244" i="11" a="1"/>
  <c r="E244" i="11" s="1"/>
  <c r="F243" i="11" a="1"/>
  <c r="F243" i="11" s="1"/>
  <c r="E243" i="11" a="1"/>
  <c r="E243" i="11" s="1"/>
  <c r="D243" i="11" a="1"/>
  <c r="D243" i="11" s="1"/>
  <c r="G243" i="11" a="1"/>
  <c r="G243" i="11" s="1"/>
  <c r="B243" i="11" a="1"/>
  <c r="B243" i="11" s="1"/>
  <c r="E221" i="11" a="1"/>
  <c r="E221" i="11" s="1"/>
  <c r="D221" i="11" a="1"/>
  <c r="D221" i="11" s="1"/>
  <c r="G221" i="11" a="1"/>
  <c r="G221" i="11" s="1"/>
  <c r="B221" i="11" a="1"/>
  <c r="B221" i="11" s="1"/>
  <c r="F221" i="11" a="1"/>
  <c r="F221" i="11" s="1"/>
  <c r="G220" i="11" a="1"/>
  <c r="G220" i="11" s="1"/>
  <c r="B220" i="11" a="1"/>
  <c r="B220" i="11" s="1"/>
  <c r="F220" i="11" a="1"/>
  <c r="F220" i="11" s="1"/>
  <c r="E220" i="11" a="1"/>
  <c r="E220" i="11" s="1"/>
  <c r="D220" i="11" a="1"/>
  <c r="D220" i="11" s="1"/>
  <c r="K221" i="11" a="1"/>
  <c r="K221" i="11" s="1"/>
  <c r="N221" i="11" a="1"/>
  <c r="N221" i="11" s="1"/>
  <c r="I221" i="11" a="1"/>
  <c r="I221" i="11" s="1"/>
  <c r="M221" i="11" a="1"/>
  <c r="M221" i="11" s="1"/>
  <c r="L221" i="11" a="1"/>
  <c r="L221" i="11" s="1"/>
  <c r="M220" i="11" a="1"/>
  <c r="M220" i="11" s="1"/>
  <c r="L220" i="11" a="1"/>
  <c r="L220" i="11" s="1"/>
  <c r="K220" i="11" a="1"/>
  <c r="K220" i="11" s="1"/>
  <c r="N220" i="11" a="1"/>
  <c r="N220" i="11" s="1"/>
  <c r="I220" i="11" a="1"/>
  <c r="I220" i="11" s="1"/>
  <c r="K219" i="11" a="1"/>
  <c r="K219" i="11" s="1"/>
  <c r="N219" i="11" a="1"/>
  <c r="N219" i="11" s="1"/>
  <c r="I219" i="11" a="1"/>
  <c r="I219" i="11" s="1"/>
  <c r="M219" i="11" a="1"/>
  <c r="M219" i="11" s="1"/>
  <c r="L219" i="11" a="1"/>
  <c r="L219" i="11" s="1"/>
  <c r="B149" i="11" a="1"/>
  <c r="B149" i="11" s="1"/>
  <c r="E149" i="11" a="1"/>
  <c r="E149" i="11" s="1"/>
  <c r="G149" i="11" a="1"/>
  <c r="G149" i="11" s="1"/>
  <c r="D149" i="11" a="1"/>
  <c r="D149" i="11" s="1"/>
  <c r="F149" i="11" a="1"/>
  <c r="F149" i="11" s="1"/>
  <c r="J21" i="16"/>
  <c r="J197" i="16"/>
  <c r="A99" i="11"/>
  <c r="J234" i="16"/>
  <c r="C146" i="11"/>
  <c r="C96" i="16"/>
  <c r="J143" i="11"/>
  <c r="C97" i="16"/>
  <c r="C145" i="11"/>
  <c r="C144" i="11"/>
  <c r="C98" i="16"/>
  <c r="J145" i="11"/>
  <c r="J144" i="11"/>
  <c r="A95" i="11"/>
  <c r="J142" i="11"/>
  <c r="A96" i="11"/>
  <c r="C173" i="11"/>
  <c r="C147" i="11"/>
  <c r="A97" i="11"/>
  <c r="H72" i="11"/>
  <c r="J146" i="11"/>
  <c r="C99" i="16"/>
  <c r="A98" i="11"/>
  <c r="C116" i="11"/>
  <c r="J39" i="11"/>
  <c r="J48" i="11"/>
  <c r="J12" i="11"/>
  <c r="J115" i="11"/>
  <c r="C46" i="11"/>
  <c r="C14" i="11"/>
  <c r="J112" i="11"/>
  <c r="J63" i="11"/>
  <c r="C111" i="11"/>
  <c r="C121" i="11"/>
  <c r="C112" i="11"/>
  <c r="J62" i="11"/>
  <c r="C17" i="11"/>
  <c r="J110" i="11"/>
  <c r="J47" i="11"/>
  <c r="J11" i="11"/>
  <c r="C91" i="11"/>
  <c r="C88" i="11"/>
  <c r="J117" i="11"/>
  <c r="J91" i="11"/>
  <c r="C13" i="11"/>
  <c r="C89" i="11"/>
  <c r="J111" i="11"/>
  <c r="J67" i="11"/>
  <c r="C120" i="11"/>
  <c r="J15" i="11"/>
  <c r="C117" i="11"/>
  <c r="J113" i="11"/>
  <c r="C69" i="11"/>
  <c r="J120" i="11"/>
  <c r="C85" i="11"/>
  <c r="J85" i="11"/>
  <c r="C10" i="11"/>
  <c r="C87" i="11"/>
  <c r="J36" i="11"/>
  <c r="J13" i="11"/>
  <c r="J90" i="11"/>
  <c r="C67" i="11"/>
  <c r="J22" i="11"/>
  <c r="J35" i="11"/>
  <c r="C12" i="11"/>
  <c r="J71" i="11"/>
  <c r="J17" i="11"/>
  <c r="J118" i="11"/>
  <c r="C24" i="11"/>
  <c r="J66" i="11"/>
  <c r="C23" i="11"/>
  <c r="J14" i="11"/>
  <c r="J69" i="11"/>
  <c r="C48" i="11"/>
  <c r="C90" i="11"/>
  <c r="J70" i="11"/>
  <c r="J20" i="11"/>
  <c r="C47" i="11"/>
  <c r="C118" i="11"/>
  <c r="C68" i="11"/>
  <c r="C110" i="11"/>
  <c r="J21" i="11"/>
  <c r="C42" i="11"/>
  <c r="C115" i="11"/>
  <c r="C61" i="11"/>
  <c r="J98" i="11"/>
  <c r="J10" i="11"/>
  <c r="C66" i="11"/>
  <c r="C44" i="11"/>
  <c r="J37" i="11"/>
  <c r="C35" i="11"/>
  <c r="J46" i="11"/>
  <c r="C18" i="11"/>
  <c r="J96" i="11"/>
  <c r="J89" i="11"/>
  <c r="J60" i="11"/>
  <c r="J23" i="11"/>
  <c r="J42" i="11"/>
  <c r="C16" i="11"/>
  <c r="C43" i="11"/>
  <c r="C11" i="11"/>
  <c r="C15" i="11"/>
  <c r="J114" i="11"/>
  <c r="J40" i="11"/>
  <c r="J18" i="11"/>
  <c r="C60" i="11"/>
  <c r="C37" i="11"/>
  <c r="C65" i="11"/>
  <c r="C41" i="11"/>
  <c r="C114" i="11"/>
  <c r="C63" i="11"/>
  <c r="J41" i="11"/>
  <c r="C71" i="11"/>
  <c r="C94" i="11"/>
  <c r="J95" i="11"/>
  <c r="J64" i="11"/>
  <c r="J45" i="11"/>
  <c r="J19" i="11"/>
  <c r="C93" i="11"/>
  <c r="J116" i="11"/>
  <c r="C39" i="11"/>
  <c r="C123" i="11"/>
  <c r="C122" i="11"/>
  <c r="C72" i="11"/>
  <c r="C45" i="11"/>
  <c r="C40" i="11"/>
  <c r="J97" i="11"/>
  <c r="J87" i="11"/>
  <c r="C74" i="11"/>
  <c r="J44" i="11"/>
  <c r="J38" i="11"/>
  <c r="C21" i="11"/>
  <c r="C73" i="11"/>
  <c r="J88" i="11"/>
  <c r="J61" i="11"/>
  <c r="C119" i="11"/>
  <c r="J16" i="11"/>
  <c r="J99" i="11"/>
  <c r="C38" i="11"/>
  <c r="C92" i="11"/>
  <c r="C113" i="11"/>
  <c r="J121" i="11"/>
  <c r="C64" i="11"/>
  <c r="J94" i="11"/>
  <c r="C86" i="11"/>
  <c r="J86" i="11"/>
  <c r="J122" i="11"/>
  <c r="C62" i="11"/>
  <c r="J68" i="11"/>
  <c r="C22" i="11"/>
  <c r="J49" i="11"/>
  <c r="J93" i="11"/>
  <c r="J43" i="11"/>
  <c r="J119" i="11"/>
  <c r="C36" i="11"/>
  <c r="C70" i="11"/>
  <c r="C20" i="11"/>
  <c r="C19" i="11"/>
  <c r="J92" i="11"/>
  <c r="J65" i="11"/>
  <c r="N197" i="16" l="1" a="1"/>
  <c r="N197" i="16" s="1"/>
  <c r="L197" i="16" a="1"/>
  <c r="L197" i="16" s="1"/>
  <c r="I197" i="16" a="1"/>
  <c r="I197" i="16" s="1"/>
  <c r="M197" i="16" a="1"/>
  <c r="M197" i="16" s="1"/>
  <c r="K197" i="16" a="1"/>
  <c r="K197" i="16" s="1"/>
  <c r="N245" i="16" a="1"/>
  <c r="N245" i="16" s="1"/>
  <c r="L245" i="16" a="1"/>
  <c r="L245" i="16" s="1"/>
  <c r="I245" i="16" a="1"/>
  <c r="I245" i="16" s="1"/>
  <c r="M245" i="16" a="1"/>
  <c r="M245" i="16" s="1"/>
  <c r="K245" i="16" a="1"/>
  <c r="K245" i="16" s="1"/>
  <c r="I239" i="16" a="1"/>
  <c r="I239" i="16" s="1"/>
  <c r="M239" i="16" a="1"/>
  <c r="M239" i="16" s="1"/>
  <c r="K239" i="16" a="1"/>
  <c r="K239" i="16" s="1"/>
  <c r="N239" i="16" a="1"/>
  <c r="N239" i="16" s="1"/>
  <c r="L239" i="16" a="1"/>
  <c r="L239" i="16" s="1"/>
  <c r="N238" i="16" a="1"/>
  <c r="N238" i="16" s="1"/>
  <c r="L238" i="16" a="1"/>
  <c r="L238" i="16" s="1"/>
  <c r="I238" i="16" a="1"/>
  <c r="I238" i="16" s="1"/>
  <c r="K238" i="16" a="1"/>
  <c r="K238" i="16" s="1"/>
  <c r="M238" i="16" a="1"/>
  <c r="M238" i="16" s="1"/>
  <c r="K246" i="16" a="1"/>
  <c r="K246" i="16" s="1"/>
  <c r="M246" i="16" a="1"/>
  <c r="M246" i="16" s="1"/>
  <c r="N246" i="16" a="1"/>
  <c r="N246" i="16" s="1"/>
  <c r="L246" i="16" a="1"/>
  <c r="L246" i="16" s="1"/>
  <c r="I246" i="16" a="1"/>
  <c r="I246" i="16" s="1"/>
  <c r="N236" i="16" a="1"/>
  <c r="N236" i="16" s="1"/>
  <c r="L236" i="16" a="1"/>
  <c r="L236" i="16" s="1"/>
  <c r="I236" i="16" a="1"/>
  <c r="I236" i="16" s="1"/>
  <c r="M236" i="16" a="1"/>
  <c r="M236" i="16" s="1"/>
  <c r="K236" i="16" a="1"/>
  <c r="K236" i="16" s="1"/>
  <c r="K21" i="16" a="1"/>
  <c r="K21" i="16" s="1"/>
  <c r="L21" i="16" a="1"/>
  <c r="L21" i="16" s="1"/>
  <c r="N21" i="16" a="1"/>
  <c r="N21" i="16" s="1"/>
  <c r="M21" i="16" a="1"/>
  <c r="M21" i="16" s="1"/>
  <c r="I21" i="16" a="1"/>
  <c r="I21" i="16" s="1"/>
  <c r="E174" i="11" a="1"/>
  <c r="E174" i="11" s="1"/>
  <c r="D174" i="11" a="1"/>
  <c r="D174" i="11" s="1"/>
  <c r="B174" i="11" a="1"/>
  <c r="B174" i="11" s="1"/>
  <c r="G174" i="11" a="1"/>
  <c r="G174" i="11" s="1"/>
  <c r="F174" i="11" a="1"/>
  <c r="F174" i="11" s="1"/>
  <c r="F73" i="16" a="1"/>
  <c r="F73" i="16" s="1"/>
  <c r="G73" i="16" a="1"/>
  <c r="G73" i="16" s="1"/>
  <c r="E73" i="16" a="1"/>
  <c r="E73" i="16" s="1"/>
  <c r="B73" i="16" a="1"/>
  <c r="B73" i="16" s="1"/>
  <c r="D73" i="16" a="1"/>
  <c r="D73" i="16" s="1"/>
  <c r="F74" i="16" a="1"/>
  <c r="F74" i="16" s="1"/>
  <c r="D74" i="16" a="1"/>
  <c r="D74" i="16" s="1"/>
  <c r="G74" i="16" a="1"/>
  <c r="G74" i="16" s="1"/>
  <c r="E74" i="16" a="1"/>
  <c r="E74" i="16" s="1"/>
  <c r="B74" i="16" a="1"/>
  <c r="B74" i="16" s="1"/>
  <c r="L173" i="11" a="1"/>
  <c r="L173" i="11" s="1"/>
  <c r="M173" i="11" a="1"/>
  <c r="M173" i="11" s="1"/>
  <c r="K173" i="11" a="1"/>
  <c r="K173" i="11" s="1"/>
  <c r="I173" i="11" a="1"/>
  <c r="I173" i="11" s="1"/>
  <c r="N173" i="11" a="1"/>
  <c r="N173" i="11" s="1"/>
  <c r="M174" i="11" a="1"/>
  <c r="M174" i="11" s="1"/>
  <c r="K174" i="11" a="1"/>
  <c r="K174" i="11" s="1"/>
  <c r="I174" i="11" a="1"/>
  <c r="I174" i="11" s="1"/>
  <c r="N174" i="11" a="1"/>
  <c r="N174" i="11" s="1"/>
  <c r="L174" i="11" a="1"/>
  <c r="L174" i="11" s="1"/>
  <c r="L20" i="16" a="1"/>
  <c r="L20" i="16" s="1"/>
  <c r="I20" i="16" a="1"/>
  <c r="I20" i="16" s="1"/>
  <c r="M20" i="16" a="1"/>
  <c r="M20" i="16" s="1"/>
  <c r="K20" i="16" a="1"/>
  <c r="K20" i="16" s="1"/>
  <c r="N20" i="16" a="1"/>
  <c r="N20" i="16" s="1"/>
  <c r="B19" i="16" a="1"/>
  <c r="B19" i="16" s="1"/>
  <c r="D18" i="16" a="1"/>
  <c r="D18" i="16" s="1"/>
  <c r="B46" i="16" a="1"/>
  <c r="B46" i="16" s="1"/>
  <c r="E46" i="16" a="1"/>
  <c r="E46" i="16" s="1"/>
  <c r="G46" i="16" a="1"/>
  <c r="G46" i="16" s="1"/>
  <c r="D46" i="16" a="1"/>
  <c r="D46" i="16" s="1"/>
  <c r="F46" i="16" a="1"/>
  <c r="F46" i="16" s="1"/>
  <c r="F47" i="16" a="1"/>
  <c r="F47" i="16" s="1"/>
  <c r="B47" i="16" a="1"/>
  <c r="B47" i="16" s="1"/>
  <c r="E47" i="16" a="1"/>
  <c r="E47" i="16" s="1"/>
  <c r="G47" i="16" a="1"/>
  <c r="G47" i="16" s="1"/>
  <c r="D47" i="16" a="1"/>
  <c r="D47" i="16" s="1"/>
  <c r="G48" i="16" a="1"/>
  <c r="G48" i="16" s="1"/>
  <c r="D48" i="16" a="1"/>
  <c r="D48" i="16" s="1"/>
  <c r="F48" i="16" a="1"/>
  <c r="F48" i="16" s="1"/>
  <c r="B48" i="16" a="1"/>
  <c r="B48" i="16" s="1"/>
  <c r="E48" i="16" a="1"/>
  <c r="E48" i="16" s="1"/>
  <c r="K241" i="16" a="1"/>
  <c r="K241" i="16" s="1"/>
  <c r="N241" i="16" a="1"/>
  <c r="N241" i="16" s="1"/>
  <c r="L241" i="16" a="1"/>
  <c r="L241" i="16" s="1"/>
  <c r="I241" i="16" a="1"/>
  <c r="I241" i="16" s="1"/>
  <c r="M241" i="16" a="1"/>
  <c r="M241" i="16" s="1"/>
  <c r="N235" i="16" a="1"/>
  <c r="N235" i="16" s="1"/>
  <c r="L235" i="16" a="1"/>
  <c r="L235" i="16" s="1"/>
  <c r="I235" i="16" a="1"/>
  <c r="I235" i="16" s="1"/>
  <c r="M235" i="16" a="1"/>
  <c r="M235" i="16" s="1"/>
  <c r="K235" i="16" a="1"/>
  <c r="K235" i="16" s="1"/>
  <c r="N240" i="16" a="1"/>
  <c r="N240" i="16" s="1"/>
  <c r="L240" i="16" a="1"/>
  <c r="L240" i="16" s="1"/>
  <c r="I240" i="16" a="1"/>
  <c r="I240" i="16" s="1"/>
  <c r="M240" i="16" a="1"/>
  <c r="M240" i="16" s="1"/>
  <c r="K240" i="16" a="1"/>
  <c r="K240" i="16" s="1"/>
  <c r="N247" i="16" a="1"/>
  <c r="N247" i="16" s="1"/>
  <c r="L247" i="16" a="1"/>
  <c r="L247" i="16" s="1"/>
  <c r="I247" i="16" a="1"/>
  <c r="I247" i="16" s="1"/>
  <c r="M247" i="16" a="1"/>
  <c r="M247" i="16" s="1"/>
  <c r="K247" i="16" a="1"/>
  <c r="K247" i="16" s="1"/>
  <c r="M234" i="16" a="1"/>
  <c r="M234" i="16" s="1"/>
  <c r="N234" i="16" a="1"/>
  <c r="N234" i="16" s="1"/>
  <c r="K234" i="16" a="1"/>
  <c r="K234" i="16" s="1"/>
  <c r="L234" i="16" a="1"/>
  <c r="L234" i="16" s="1"/>
  <c r="I234" i="16" a="1"/>
  <c r="I234" i="16" s="1"/>
  <c r="I248" i="16" a="1"/>
  <c r="I248" i="16" s="1"/>
  <c r="M248" i="16" a="1"/>
  <c r="M248" i="16" s="1"/>
  <c r="K248" i="16" a="1"/>
  <c r="K248" i="16" s="1"/>
  <c r="N248" i="16" a="1"/>
  <c r="N248" i="16" s="1"/>
  <c r="L248" i="16" a="1"/>
  <c r="L248" i="16" s="1"/>
  <c r="N242" i="16" a="1"/>
  <c r="N242" i="16" s="1"/>
  <c r="L242" i="16" a="1"/>
  <c r="L242" i="16" s="1"/>
  <c r="I242" i="16" a="1"/>
  <c r="I242" i="16" s="1"/>
  <c r="K242" i="16" a="1"/>
  <c r="K242" i="16" s="1"/>
  <c r="M242" i="16" a="1"/>
  <c r="M242" i="16" s="1"/>
  <c r="M249" i="16" a="1"/>
  <c r="M249" i="16" s="1"/>
  <c r="K249" i="16" a="1"/>
  <c r="K249" i="16" s="1"/>
  <c r="N249" i="16" a="1"/>
  <c r="N249" i="16" s="1"/>
  <c r="L249" i="16" a="1"/>
  <c r="L249" i="16" s="1"/>
  <c r="I249" i="16" a="1"/>
  <c r="I249" i="16" s="1"/>
  <c r="N244" i="16" a="1"/>
  <c r="N244" i="16" s="1"/>
  <c r="L244" i="16" a="1"/>
  <c r="L244" i="16" s="1"/>
  <c r="I244" i="16" a="1"/>
  <c r="I244" i="16" s="1"/>
  <c r="M244" i="16" a="1"/>
  <c r="M244" i="16" s="1"/>
  <c r="K244" i="16" a="1"/>
  <c r="K244" i="16" s="1"/>
  <c r="I243" i="16" a="1"/>
  <c r="I243" i="16" s="1"/>
  <c r="M243" i="16" a="1"/>
  <c r="M243" i="16" s="1"/>
  <c r="K243" i="16" a="1"/>
  <c r="K243" i="16" s="1"/>
  <c r="N243" i="16" a="1"/>
  <c r="N243" i="16" s="1"/>
  <c r="L243" i="16" a="1"/>
  <c r="L243" i="16" s="1"/>
  <c r="K237" i="16" a="1"/>
  <c r="K237" i="16" s="1"/>
  <c r="I237" i="16" a="1"/>
  <c r="I237" i="16" s="1"/>
  <c r="N237" i="16" a="1"/>
  <c r="N237" i="16" s="1"/>
  <c r="L237" i="16" a="1"/>
  <c r="L237" i="16" s="1"/>
  <c r="M237" i="16" a="1"/>
  <c r="M237" i="16" s="1"/>
  <c r="B173" i="11" a="1"/>
  <c r="B173" i="11" s="1"/>
  <c r="E173" i="11" a="1"/>
  <c r="E173" i="11" s="1"/>
  <c r="F173" i="11" a="1"/>
  <c r="F173" i="11" s="1"/>
  <c r="D173" i="11" a="1"/>
  <c r="D173" i="11" s="1"/>
  <c r="G173" i="11" a="1"/>
  <c r="G173" i="11" s="1"/>
  <c r="L195" i="11" a="1"/>
  <c r="L195" i="11" s="1"/>
  <c r="I195" i="11" a="1"/>
  <c r="I195" i="11" s="1"/>
  <c r="N195" i="11" a="1"/>
  <c r="N195" i="11" s="1"/>
  <c r="M195" i="11" a="1"/>
  <c r="M195" i="11" s="1"/>
  <c r="K195" i="11" a="1"/>
  <c r="K195" i="11" s="1"/>
  <c r="M193" i="11" a="1"/>
  <c r="M193" i="11" s="1"/>
  <c r="K193" i="11" a="1"/>
  <c r="K193" i="11" s="1"/>
  <c r="L193" i="11" a="1"/>
  <c r="L193" i="11" s="1"/>
  <c r="I193" i="11" a="1"/>
  <c r="I193" i="11" s="1"/>
  <c r="N193" i="11" a="1"/>
  <c r="N193" i="11" s="1"/>
  <c r="M196" i="11" a="1"/>
  <c r="M196" i="11" s="1"/>
  <c r="N196" i="11" a="1"/>
  <c r="N196" i="11" s="1"/>
  <c r="L196" i="11" a="1"/>
  <c r="L196" i="11" s="1"/>
  <c r="K196" i="11" a="1"/>
  <c r="K196" i="11" s="1"/>
  <c r="I196" i="11" a="1"/>
  <c r="I196" i="11" s="1"/>
  <c r="I171" i="11" a="1"/>
  <c r="I171" i="11" s="1"/>
  <c r="N171" i="11" a="1"/>
  <c r="N171" i="11" s="1"/>
  <c r="K171" i="11" a="1"/>
  <c r="K171" i="11" s="1"/>
  <c r="M171" i="11" a="1"/>
  <c r="M171" i="11" s="1"/>
  <c r="L171" i="11" a="1"/>
  <c r="L171" i="11" s="1"/>
  <c r="F147" i="11" a="1"/>
  <c r="F147" i="11" s="1"/>
  <c r="E147" i="11" a="1"/>
  <c r="E147" i="11" s="1"/>
  <c r="B147" i="11" a="1"/>
  <c r="B147" i="11" s="1"/>
  <c r="D147" i="11" a="1"/>
  <c r="D147" i="11" s="1"/>
  <c r="G147" i="11" a="1"/>
  <c r="G147" i="11" s="1"/>
  <c r="I192" i="11" a="1"/>
  <c r="I192" i="11" s="1"/>
  <c r="M192" i="11" a="1"/>
  <c r="M192" i="11" s="1"/>
  <c r="N192" i="11" a="1"/>
  <c r="N192" i="11" s="1"/>
  <c r="L192" i="11" a="1"/>
  <c r="L192" i="11" s="1"/>
  <c r="K192" i="11" a="1"/>
  <c r="K192" i="11" s="1"/>
  <c r="N172" i="11" a="1"/>
  <c r="N172" i="11" s="1"/>
  <c r="L172" i="11" a="1"/>
  <c r="L172" i="11" s="1"/>
  <c r="M172" i="11" a="1"/>
  <c r="M172" i="11" s="1"/>
  <c r="I172" i="11" a="1"/>
  <c r="I172" i="11" s="1"/>
  <c r="K172" i="11" a="1"/>
  <c r="K172" i="11" s="1"/>
  <c r="N194" i="11" a="1"/>
  <c r="N194" i="11" s="1"/>
  <c r="I194" i="11" a="1"/>
  <c r="I194" i="11" s="1"/>
  <c r="L194" i="11" a="1"/>
  <c r="L194" i="11" s="1"/>
  <c r="M194" i="11" a="1"/>
  <c r="M194" i="11" s="1"/>
  <c r="K194" i="11" a="1"/>
  <c r="K194" i="11" s="1"/>
  <c r="N198" i="11" a="1"/>
  <c r="N198" i="11" s="1"/>
  <c r="K198" i="11" a="1"/>
  <c r="K198" i="11" s="1"/>
  <c r="L198" i="11" a="1"/>
  <c r="L198" i="11" s="1"/>
  <c r="I198" i="11" a="1"/>
  <c r="I198" i="11" s="1"/>
  <c r="M198" i="11" a="1"/>
  <c r="M198" i="11" s="1"/>
  <c r="L199" i="11" a="1"/>
  <c r="L199" i="11" s="1"/>
  <c r="I199" i="11" a="1"/>
  <c r="I199" i="11" s="1"/>
  <c r="M199" i="11" a="1"/>
  <c r="M199" i="11" s="1"/>
  <c r="N199" i="11" a="1"/>
  <c r="N199" i="11" s="1"/>
  <c r="K199" i="11" a="1"/>
  <c r="K199" i="11" s="1"/>
  <c r="M197" i="11" a="1"/>
  <c r="M197" i="11" s="1"/>
  <c r="N197" i="11" a="1"/>
  <c r="N197" i="11" s="1"/>
  <c r="K197" i="11" a="1"/>
  <c r="K197" i="11" s="1"/>
  <c r="L197" i="11" a="1"/>
  <c r="L197" i="11" s="1"/>
  <c r="I197" i="11" a="1"/>
  <c r="I197" i="11" s="1"/>
  <c r="L196" i="16" a="1"/>
  <c r="L196" i="16" s="1"/>
  <c r="I196" i="16" a="1"/>
  <c r="I196" i="16" s="1"/>
  <c r="M196" i="16" a="1"/>
  <c r="M196" i="16" s="1"/>
  <c r="N196" i="16" a="1"/>
  <c r="N196" i="16" s="1"/>
  <c r="K196" i="16" a="1"/>
  <c r="K196" i="16" s="1"/>
  <c r="G220" i="16" a="1"/>
  <c r="G220" i="16" s="1"/>
  <c r="E220" i="16" a="1"/>
  <c r="E220" i="16" s="1"/>
  <c r="B220" i="16" a="1"/>
  <c r="B220" i="16" s="1"/>
  <c r="F220" i="16" a="1"/>
  <c r="F220" i="16" s="1"/>
  <c r="D220" i="16" a="1"/>
  <c r="D220" i="16" s="1"/>
  <c r="G224" i="16" a="1"/>
  <c r="G224" i="16" s="1"/>
  <c r="E224" i="16" a="1"/>
  <c r="E224" i="16" s="1"/>
  <c r="B224" i="16" a="1"/>
  <c r="B224" i="16" s="1"/>
  <c r="F224" i="16" a="1"/>
  <c r="F224" i="16" s="1"/>
  <c r="D224" i="16" a="1"/>
  <c r="D224" i="16" s="1"/>
  <c r="E149" i="16" a="1"/>
  <c r="E149" i="16" s="1"/>
  <c r="G149" i="16" a="1"/>
  <c r="G149" i="16" s="1"/>
  <c r="D149" i="16" a="1"/>
  <c r="D149" i="16" s="1"/>
  <c r="B149" i="16" a="1"/>
  <c r="B149" i="16" s="1"/>
  <c r="F149" i="16" a="1"/>
  <c r="F149" i="16" s="1"/>
  <c r="G221" i="16" a="1"/>
  <c r="G221" i="16" s="1"/>
  <c r="E221" i="16" a="1"/>
  <c r="E221" i="16" s="1"/>
  <c r="B221" i="16" a="1"/>
  <c r="B221" i="16" s="1"/>
  <c r="D221" i="16" a="1"/>
  <c r="D221" i="16" s="1"/>
  <c r="F221" i="16" a="1"/>
  <c r="F221" i="16" s="1"/>
  <c r="G148" i="16" a="1"/>
  <c r="G148" i="16" s="1"/>
  <c r="D148" i="16" a="1"/>
  <c r="D148" i="16" s="1"/>
  <c r="F148" i="16" a="1"/>
  <c r="F148" i="16" s="1"/>
  <c r="E148" i="16" a="1"/>
  <c r="E148" i="16" s="1"/>
  <c r="B148" i="16" a="1"/>
  <c r="B148" i="16" s="1"/>
  <c r="N148" i="16" a="1"/>
  <c r="N148" i="16" s="1"/>
  <c r="K148" i="16" a="1"/>
  <c r="K148" i="16" s="1"/>
  <c r="M148" i="16" a="1"/>
  <c r="M148" i="16" s="1"/>
  <c r="L148" i="16" a="1"/>
  <c r="L148" i="16" s="1"/>
  <c r="I148" i="16" a="1"/>
  <c r="I148" i="16" s="1"/>
  <c r="M124" i="16" a="1"/>
  <c r="M124" i="16" s="1"/>
  <c r="I124" i="16" a="1"/>
  <c r="I124" i="16" s="1"/>
  <c r="L124" i="16" a="1"/>
  <c r="L124" i="16" s="1"/>
  <c r="N124" i="16" a="1"/>
  <c r="N124" i="16" s="1"/>
  <c r="K124" i="16" a="1"/>
  <c r="K124" i="16" s="1"/>
  <c r="G223" i="16" a="1"/>
  <c r="G223" i="16" s="1"/>
  <c r="E223" i="16" a="1"/>
  <c r="E223" i="16" s="1"/>
  <c r="B223" i="16" a="1"/>
  <c r="B223" i="16" s="1"/>
  <c r="D223" i="16" a="1"/>
  <c r="D223" i="16" s="1"/>
  <c r="F223" i="16" a="1"/>
  <c r="F223" i="16" s="1"/>
  <c r="G222" i="16" a="1"/>
  <c r="G222" i="16" s="1"/>
  <c r="E222" i="16" a="1"/>
  <c r="E222" i="16" s="1"/>
  <c r="B222" i="16" a="1"/>
  <c r="B222" i="16" s="1"/>
  <c r="F222" i="16" a="1"/>
  <c r="F222" i="16" s="1"/>
  <c r="D222" i="16" a="1"/>
  <c r="D222" i="16" s="1"/>
  <c r="L149" i="16" a="1"/>
  <c r="L149" i="16" s="1"/>
  <c r="N149" i="16" a="1"/>
  <c r="N149" i="16" s="1"/>
  <c r="I149" i="16" a="1"/>
  <c r="I149" i="16" s="1"/>
  <c r="M149" i="16" a="1"/>
  <c r="M149" i="16" s="1"/>
  <c r="K149" i="16" a="1"/>
  <c r="K149" i="16" s="1"/>
  <c r="N124" i="11" a="1"/>
  <c r="N124" i="11" s="1"/>
  <c r="M124" i="11" a="1"/>
  <c r="M124" i="11" s="1"/>
  <c r="K124" i="11" a="1"/>
  <c r="K124" i="11" s="1"/>
  <c r="I124" i="11" a="1"/>
  <c r="I124" i="11" s="1"/>
  <c r="L124" i="11" a="1"/>
  <c r="L124" i="11" s="1"/>
  <c r="C98" i="11"/>
  <c r="C97" i="11"/>
  <c r="C95" i="11"/>
  <c r="C96" i="11"/>
  <c r="C99" i="11"/>
  <c r="J72" i="11"/>
  <c r="G19" i="16" l="1" a="1"/>
  <c r="G19" i="16" s="1"/>
  <c r="D19" i="16" a="1"/>
  <c r="D19" i="16" s="1"/>
  <c r="E19" i="16" a="1"/>
  <c r="E19" i="16" s="1"/>
  <c r="F19" i="16" a="1"/>
  <c r="F19" i="16" s="1"/>
  <c r="F18" i="16" a="1"/>
  <c r="F18" i="16" s="1"/>
  <c r="G18" i="16" a="1"/>
  <c r="G18" i="16" s="1"/>
  <c r="B18" i="16" a="1"/>
  <c r="B18" i="16" s="1"/>
  <c r="E18" i="16" a="1"/>
  <c r="E18" i="16" s="1"/>
  <c r="B45" i="11" a="1"/>
  <c r="B45" i="11" s="1"/>
  <c r="E45" i="11" a="1"/>
  <c r="E45" i="11" s="1"/>
  <c r="F45" i="11" a="1"/>
  <c r="F45" i="11" s="1"/>
  <c r="D45" i="11" a="1"/>
  <c r="D45" i="11" s="1"/>
  <c r="G45" i="11" a="1"/>
  <c r="G45" i="11" s="1"/>
  <c r="I123" i="11" a="1"/>
  <c r="I123" i="11" s="1"/>
  <c r="M123" i="11" a="1"/>
  <c r="M123" i="11" s="1"/>
  <c r="N123" i="11" a="1"/>
  <c r="N123" i="11" s="1"/>
  <c r="K123" i="11" a="1"/>
  <c r="K123" i="11" s="1"/>
  <c r="L123" i="11" a="1"/>
  <c r="L123" i="11" s="1"/>
  <c r="E122" i="11" a="1"/>
  <c r="E122" i="11" s="1"/>
  <c r="D122" i="11" a="1"/>
  <c r="D122" i="11" s="1"/>
  <c r="F122" i="11" a="1"/>
  <c r="F122" i="11" s="1"/>
  <c r="B122" i="11" a="1"/>
  <c r="B122" i="11" s="1"/>
  <c r="G122" i="11" a="1"/>
  <c r="G122" i="11" s="1"/>
  <c r="K99" i="11" a="1"/>
  <c r="K99" i="11" s="1"/>
  <c r="N99" i="11" a="1"/>
  <c r="N99" i="11" s="1"/>
  <c r="L99" i="11" a="1"/>
  <c r="L99" i="11" s="1"/>
  <c r="I99" i="11" a="1"/>
  <c r="I99" i="11" s="1"/>
  <c r="M99" i="11" a="1"/>
  <c r="M99" i="11" s="1"/>
  <c r="K97" i="11" a="1"/>
  <c r="K97" i="11" s="1"/>
  <c r="N97" i="11" a="1"/>
  <c r="N97" i="11" s="1"/>
  <c r="L97" i="11" a="1"/>
  <c r="L97" i="11" s="1"/>
  <c r="I97" i="11" a="1"/>
  <c r="I97" i="11" s="1"/>
  <c r="M97" i="11" a="1"/>
  <c r="M97" i="11" s="1"/>
  <c r="M98" i="11" a="1"/>
  <c r="M98" i="11" s="1"/>
  <c r="N98" i="11" a="1"/>
  <c r="N98" i="11" s="1"/>
  <c r="K98" i="11" a="1"/>
  <c r="K98" i="11" s="1"/>
  <c r="L98" i="11" a="1"/>
  <c r="L98" i="11" s="1"/>
  <c r="I98" i="11" a="1"/>
  <c r="I98" i="11" s="1"/>
  <c r="B46" i="11" a="1"/>
  <c r="B46" i="11" s="1"/>
  <c r="E46" i="11" a="1"/>
  <c r="E46" i="11" s="1"/>
  <c r="F46" i="11" a="1"/>
  <c r="F46" i="11" s="1"/>
  <c r="D46" i="11" a="1"/>
  <c r="D46" i="11" s="1"/>
  <c r="G46" i="11" a="1"/>
  <c r="G46" i="11" s="1"/>
  <c r="B47" i="11" a="1"/>
  <c r="B47" i="11" s="1"/>
  <c r="D47" i="11" a="1"/>
  <c r="D47" i="11" s="1"/>
  <c r="G47" i="11" a="1"/>
  <c r="G47" i="11" s="1"/>
  <c r="E47" i="11" a="1"/>
  <c r="E47" i="11" s="1"/>
  <c r="F47" i="11" a="1"/>
  <c r="F47" i="11" s="1"/>
  <c r="B124" i="11" a="1"/>
  <c r="B124" i="11" s="1"/>
  <c r="E124" i="11" a="1"/>
  <c r="E124" i="11" s="1"/>
  <c r="D124" i="11" a="1"/>
  <c r="D124" i="11" s="1"/>
  <c r="G124" i="11" a="1"/>
  <c r="G124" i="11" s="1"/>
  <c r="F124" i="11" a="1"/>
  <c r="F124" i="11" s="1"/>
  <c r="I96" i="11" a="1"/>
  <c r="I96" i="11" s="1"/>
  <c r="L96" i="11" a="1"/>
  <c r="L96" i="11" s="1"/>
  <c r="M96" i="11" a="1"/>
  <c r="M96" i="11" s="1"/>
  <c r="N96" i="11" a="1"/>
  <c r="N96" i="11" s="1"/>
  <c r="K96" i="11" a="1"/>
  <c r="K96" i="11" s="1"/>
  <c r="B49" i="11" a="1"/>
  <c r="B49" i="11" s="1"/>
  <c r="E49" i="11" a="1"/>
  <c r="E49" i="11" s="1"/>
  <c r="D49" i="11" a="1"/>
  <c r="D49" i="11" s="1"/>
  <c r="F49" i="11" a="1"/>
  <c r="F49" i="11" s="1"/>
  <c r="G49" i="11" a="1"/>
  <c r="G49" i="11" s="1"/>
  <c r="F123" i="11" a="1"/>
  <c r="F123" i="11" s="1"/>
  <c r="G123" i="11" a="1"/>
  <c r="G123" i="11" s="1"/>
  <c r="B123" i="11" a="1"/>
  <c r="B123" i="11" s="1"/>
  <c r="E123" i="11" a="1"/>
  <c r="E123" i="11" s="1"/>
  <c r="D123" i="11" a="1"/>
  <c r="D123" i="11" s="1"/>
  <c r="B48" i="11" a="1"/>
  <c r="B48" i="11" s="1"/>
  <c r="G48" i="11" a="1"/>
  <c r="G48" i="11" s="1"/>
  <c r="F48" i="11" a="1"/>
  <c r="F48" i="11" s="1"/>
  <c r="E48" i="11" a="1"/>
  <c r="E48" i="11" s="1"/>
  <c r="D48" i="11" a="1"/>
  <c r="D48" i="11" s="1"/>
  <c r="E24" i="16" a="1"/>
  <c r="E24" i="16" s="1"/>
  <c r="B24" i="16" a="1"/>
  <c r="B24" i="16" s="1"/>
  <c r="F24" i="16" a="1"/>
  <c r="F24" i="16" s="1"/>
  <c r="D24" i="16" a="1"/>
  <c r="D24" i="16" s="1"/>
  <c r="G24" i="16" a="1"/>
  <c r="G24" i="16" s="1"/>
  <c r="B21" i="16" a="1"/>
  <c r="B21" i="16" s="1"/>
  <c r="F21" i="16" a="1"/>
  <c r="F21" i="16" s="1"/>
  <c r="D21" i="16" a="1"/>
  <c r="D21" i="16" s="1"/>
  <c r="G21" i="16" a="1"/>
  <c r="G21" i="16" s="1"/>
  <c r="E21" i="16" a="1"/>
  <c r="E21" i="16" s="1"/>
  <c r="B23" i="16" a="1"/>
  <c r="B23" i="16" s="1"/>
  <c r="F23" i="16" a="1"/>
  <c r="F23" i="16" s="1"/>
  <c r="D23" i="16" a="1"/>
  <c r="D23" i="16" s="1"/>
  <c r="G23" i="16" a="1"/>
  <c r="G23" i="16" s="1"/>
  <c r="E23" i="16" a="1"/>
  <c r="E23" i="16" s="1"/>
  <c r="G22" i="16" a="1"/>
  <c r="G22" i="16" s="1"/>
  <c r="E22" i="16" a="1"/>
  <c r="E22" i="16" s="1"/>
  <c r="B22" i="16" a="1"/>
  <c r="B22" i="16" s="1"/>
  <c r="F22" i="16" a="1"/>
  <c r="F22" i="16" s="1"/>
  <c r="D22" i="16" a="1"/>
  <c r="D22" i="16" s="1"/>
  <c r="D96" i="11" a="1"/>
  <c r="D96" i="11" s="1"/>
  <c r="E96" i="11" a="1"/>
  <c r="E96" i="11" s="1"/>
  <c r="G96" i="11" a="1"/>
  <c r="G96" i="11" s="1"/>
  <c r="F96" i="11" a="1"/>
  <c r="F96" i="11" s="1"/>
  <c r="B96" i="11" a="1"/>
  <c r="B96" i="11" s="1"/>
  <c r="M95" i="11" a="1"/>
  <c r="M95" i="11" s="1"/>
  <c r="I95" i="11" a="1"/>
  <c r="I95" i="11" s="1"/>
  <c r="N95" i="11" a="1"/>
  <c r="N95" i="11" s="1"/>
  <c r="K95" i="11" a="1"/>
  <c r="K95" i="11" s="1"/>
  <c r="L95" i="11" a="1"/>
  <c r="L95" i="11" s="1"/>
  <c r="N94" i="11" a="1"/>
  <c r="N94" i="11" s="1"/>
  <c r="M94" i="11" a="1"/>
  <c r="M94" i="11" s="1"/>
  <c r="K94" i="11" a="1"/>
  <c r="K94" i="11" s="1"/>
  <c r="L94" i="11" a="1"/>
  <c r="L94" i="11" s="1"/>
  <c r="I94" i="11" a="1"/>
  <c r="I94" i="11" s="1"/>
  <c r="N218" i="11" a="1"/>
  <c r="N218" i="11" s="1"/>
  <c r="M218" i="11" a="1"/>
  <c r="M218" i="11" s="1"/>
  <c r="I218" i="11" a="1"/>
  <c r="I218" i="11" s="1"/>
  <c r="L218" i="11" a="1"/>
  <c r="L218" i="11" s="1"/>
  <c r="K218" i="11" a="1"/>
  <c r="K218" i="11" s="1"/>
  <c r="K217" i="11" a="1"/>
  <c r="K217" i="11" s="1"/>
  <c r="L217" i="11" a="1"/>
  <c r="L217" i="11" s="1"/>
  <c r="I217" i="11" a="1"/>
  <c r="I217" i="11" s="1"/>
  <c r="N217" i="11" a="1"/>
  <c r="N217" i="11" s="1"/>
  <c r="M217" i="11" a="1"/>
  <c r="M217" i="11" s="1"/>
  <c r="F20" i="16" a="1"/>
  <c r="F20" i="16" s="1"/>
  <c r="D20" i="16" a="1"/>
  <c r="D20" i="16" s="1"/>
  <c r="G20" i="16" a="1"/>
  <c r="G20" i="16" s="1"/>
  <c r="E20" i="16" a="1"/>
  <c r="E20" i="16" s="1"/>
  <c r="B20" i="16" a="1"/>
  <c r="B20" i="16" s="1"/>
  <c r="E121" i="11" a="1"/>
  <c r="E121" i="11" s="1"/>
  <c r="G121" i="11" a="1"/>
  <c r="G121" i="11" s="1"/>
  <c r="D121" i="11" a="1"/>
  <c r="D121" i="11" s="1"/>
  <c r="F121" i="11" a="1"/>
  <c r="F121" i="11" s="1"/>
  <c r="B121" i="11" a="1"/>
  <c r="B121" i="11" s="1"/>
  <c r="E99" i="11" a="1"/>
  <c r="E99" i="11" s="1"/>
  <c r="F99" i="11" a="1"/>
  <c r="F99" i="11" s="1"/>
  <c r="B99" i="11" a="1"/>
  <c r="B99" i="11" s="1"/>
  <c r="D99" i="11" a="1"/>
  <c r="D99" i="11" s="1"/>
  <c r="G99" i="11" a="1"/>
  <c r="G99" i="11" s="1"/>
  <c r="F98" i="11" a="1"/>
  <c r="F98" i="11" s="1"/>
  <c r="B98" i="11" a="1"/>
  <c r="B98" i="11" s="1"/>
  <c r="D98" i="11" a="1"/>
  <c r="D98" i="11" s="1"/>
  <c r="G98" i="11" a="1"/>
  <c r="G98" i="11" s="1"/>
  <c r="E98" i="11" a="1"/>
  <c r="E98" i="11" s="1"/>
  <c r="F97" i="11" a="1"/>
  <c r="F97" i="11" s="1"/>
  <c r="B97" i="11" a="1"/>
  <c r="B97" i="11" s="1"/>
  <c r="D97" i="11" a="1"/>
  <c r="D97" i="11" s="1"/>
  <c r="G97" i="11" a="1"/>
  <c r="G97" i="11" s="1"/>
  <c r="E97" i="11" a="1"/>
  <c r="E97" i="11" s="1"/>
  <c r="G74" i="11" a="1"/>
  <c r="G74" i="11" s="1"/>
  <c r="F74" i="11" a="1"/>
  <c r="F74" i="11" s="1"/>
  <c r="B74" i="11" a="1"/>
  <c r="B74" i="11" s="1"/>
  <c r="D74" i="11" a="1"/>
  <c r="D74" i="11" s="1"/>
  <c r="E74" i="11" a="1"/>
  <c r="E74" i="11" s="1"/>
  <c r="B73" i="11" a="1"/>
  <c r="B73" i="11" s="1"/>
  <c r="D73" i="11" a="1"/>
  <c r="D73" i="11" s="1"/>
  <c r="F73" i="11" a="1"/>
  <c r="F73" i="11" s="1"/>
  <c r="E73" i="11" a="1"/>
  <c r="E73" i="11" s="1"/>
  <c r="G73" i="11" a="1"/>
  <c r="G73" i="11" s="1"/>
  <c r="G6" i="11" a="1"/>
  <c r="G6" i="11" s="1"/>
  <c r="G3" i="11" a="1"/>
  <c r="G3" i="11" s="1"/>
  <c r="D25" i="11" a="1"/>
  <c r="D25" i="11" s="1"/>
  <c r="G4" i="11" a="1"/>
  <c r="G4" i="11" s="1"/>
  <c r="F25" i="11" a="1"/>
  <c r="F25" i="11" s="1"/>
  <c r="G5" i="11" a="1"/>
  <c r="G5" i="11" s="1"/>
  <c r="G25" i="11" a="1"/>
  <c r="G25" i="11" s="1"/>
  <c r="M221" i="16" l="1" a="1"/>
  <c r="M221" i="16" s="1"/>
  <c r="K221" i="16" a="1"/>
  <c r="K221" i="16" s="1"/>
  <c r="N221" i="16" a="1"/>
  <c r="N221" i="16" s="1"/>
  <c r="I221" i="16" a="1"/>
  <c r="I221" i="16" s="1"/>
  <c r="L221" i="16" a="1"/>
  <c r="L221" i="16" s="1"/>
  <c r="M222" i="16" a="1"/>
  <c r="M222" i="16" s="1"/>
  <c r="K222" i="16" a="1"/>
  <c r="K222" i="16" s="1"/>
  <c r="L222" i="16" a="1"/>
  <c r="L222" i="16" s="1"/>
  <c r="N222" i="16" a="1"/>
  <c r="N222" i="16" s="1"/>
  <c r="I222" i="16" a="1"/>
  <c r="I222" i="16" s="1"/>
  <c r="M223" i="16" a="1"/>
  <c r="M223" i="16" s="1"/>
  <c r="K223" i="16" a="1"/>
  <c r="K223" i="16" s="1"/>
  <c r="N223" i="16" a="1"/>
  <c r="N223" i="16" s="1"/>
  <c r="I223" i="16" a="1"/>
  <c r="I223" i="16" s="1"/>
  <c r="L223" i="16" a="1"/>
  <c r="L223" i="16" s="1"/>
  <c r="M220" i="16" a="1"/>
  <c r="M220" i="16" s="1"/>
  <c r="K220" i="16" a="1"/>
  <c r="K220" i="16" s="1"/>
  <c r="L220" i="16" a="1"/>
  <c r="L220" i="16" s="1"/>
  <c r="N220" i="16" a="1"/>
  <c r="N220" i="16" s="1"/>
  <c r="I220" i="16" a="1"/>
  <c r="I220" i="16" s="1"/>
  <c r="N224" i="16" a="1"/>
  <c r="N224" i="16" s="1"/>
  <c r="M224" i="16" a="1"/>
  <c r="M224" i="16" s="1"/>
  <c r="K224" i="16" a="1"/>
  <c r="K224" i="16" s="1"/>
  <c r="L224" i="16" a="1"/>
  <c r="L224" i="16" s="1"/>
  <c r="I224" i="16" a="1"/>
  <c r="I224" i="16" s="1"/>
  <c r="F246" i="16" a="1"/>
  <c r="F246" i="16" s="1"/>
  <c r="D246" i="16" a="1"/>
  <c r="D246" i="16" s="1"/>
  <c r="G246" i="16" a="1"/>
  <c r="G246" i="16" s="1"/>
  <c r="E246" i="16" a="1"/>
  <c r="E246" i="16" s="1"/>
  <c r="B246" i="16" a="1"/>
  <c r="B246" i="16" s="1"/>
  <c r="F248" i="16" a="1"/>
  <c r="F248" i="16" s="1"/>
  <c r="D248" i="16" a="1"/>
  <c r="D248" i="16" s="1"/>
  <c r="E248" i="16" a="1"/>
  <c r="E248" i="16" s="1"/>
  <c r="B248" i="16" a="1"/>
  <c r="B248" i="16" s="1"/>
  <c r="G248" i="16" a="1"/>
  <c r="G248" i="16" s="1"/>
  <c r="F249" i="16" a="1"/>
  <c r="F249" i="16" s="1"/>
  <c r="D249" i="16" a="1"/>
  <c r="D249" i="16" s="1"/>
  <c r="B249" i="16" a="1"/>
  <c r="B249" i="16" s="1"/>
  <c r="G249" i="16" a="1"/>
  <c r="G249" i="16" s="1"/>
  <c r="E249" i="16" a="1"/>
  <c r="E249" i="16" s="1"/>
  <c r="F245" i="16" a="1"/>
  <c r="F245" i="16" s="1"/>
  <c r="D245" i="16" a="1"/>
  <c r="D245" i="16" s="1"/>
  <c r="B245" i="16" a="1"/>
  <c r="B245" i="16" s="1"/>
  <c r="G245" i="16" a="1"/>
  <c r="G245" i="16" s="1"/>
  <c r="E245" i="16" a="1"/>
  <c r="E245" i="16" s="1"/>
  <c r="F247" i="16" a="1"/>
  <c r="F247" i="16" s="1"/>
  <c r="D247" i="16" a="1"/>
  <c r="D247" i="16" s="1"/>
  <c r="G247" i="16" a="1"/>
  <c r="G247" i="16" s="1"/>
  <c r="E247" i="16" a="1"/>
  <c r="E247" i="16" s="1"/>
  <c r="B247" i="16" a="1"/>
  <c r="B247" i="16" s="1"/>
  <c r="N4" i="11" a="1"/>
  <c r="N4" i="11" s="1"/>
  <c r="N5" i="11" a="1"/>
  <c r="N5" i="11" s="1"/>
  <c r="N6" i="11" a="1"/>
  <c r="N6" i="11" s="1"/>
  <c r="I147" i="11" l="1" a="1"/>
  <c r="I147" i="11" s="1"/>
  <c r="L147" i="11" a="1"/>
  <c r="L147" i="11" s="1"/>
  <c r="N147" i="11" a="1"/>
  <c r="N147" i="11" s="1"/>
  <c r="K147" i="11" a="1"/>
  <c r="K147" i="11" s="1"/>
  <c r="M147" i="11" a="1"/>
  <c r="M147" i="11" s="1"/>
  <c r="L148" i="11" a="1"/>
  <c r="L148" i="11" s="1"/>
  <c r="N148" i="11" a="1"/>
  <c r="N148" i="11" s="1"/>
  <c r="I148" i="11" a="1"/>
  <c r="I148" i="11" s="1"/>
  <c r="K148" i="11" a="1"/>
  <c r="K148" i="11" s="1"/>
  <c r="M148" i="11" a="1"/>
  <c r="M148" i="11" s="1"/>
  <c r="I22" i="11" l="1" a="1"/>
  <c r="I22" i="11" s="1"/>
  <c r="B44" i="11" a="1"/>
  <c r="B44" i="11" s="1"/>
  <c r="B43" i="11" a="1"/>
  <c r="B43" i="11" s="1"/>
  <c r="I21" i="11" a="1"/>
  <c r="I21" i="11" s="1"/>
  <c r="G119" i="11" a="1"/>
  <c r="G119" i="11" s="1"/>
  <c r="F119" i="11" a="1"/>
  <c r="F119" i="11" s="1"/>
  <c r="E119" i="11" a="1"/>
  <c r="E119" i="11" s="1"/>
  <c r="D119" i="11" a="1"/>
  <c r="D119" i="11" s="1"/>
  <c r="B119" i="11" a="1"/>
  <c r="B119" i="11" s="1"/>
  <c r="N47" i="11" a="1"/>
  <c r="N47" i="11" s="1"/>
  <c r="I47" i="11" a="1"/>
  <c r="I47" i="11" s="1"/>
  <c r="M47" i="11" a="1"/>
  <c r="M47" i="11" s="1"/>
  <c r="K47" i="11" a="1"/>
  <c r="K47" i="11" s="1"/>
  <c r="L47" i="11" a="1"/>
  <c r="L47" i="11" s="1"/>
  <c r="M74" i="11" a="1"/>
  <c r="M74" i="11" s="1"/>
  <c r="K74" i="11" a="1"/>
  <c r="K74" i="11" s="1"/>
  <c r="L74" i="11" a="1"/>
  <c r="L74" i="11" s="1"/>
  <c r="N74" i="11" a="1"/>
  <c r="N74" i="11" s="1"/>
  <c r="I74" i="11" a="1"/>
  <c r="I74" i="11" s="1"/>
  <c r="G44" i="11" a="1"/>
  <c r="G44" i="11" s="1"/>
  <c r="E44" i="11" a="1"/>
  <c r="E44" i="11" s="1"/>
  <c r="F44" i="11" a="1"/>
  <c r="F44" i="11" s="1"/>
  <c r="D44" i="11" a="1"/>
  <c r="D44" i="11" s="1"/>
  <c r="N48" i="11" a="1"/>
  <c r="N48" i="11" s="1"/>
  <c r="L48" i="11" a="1"/>
  <c r="L48" i="11" s="1"/>
  <c r="K48" i="11" a="1"/>
  <c r="K48" i="11" s="1"/>
  <c r="I48" i="11" a="1"/>
  <c r="I48" i="11" s="1"/>
  <c r="M48" i="11" a="1"/>
  <c r="M48" i="11" s="1"/>
  <c r="I121" i="11" a="1"/>
  <c r="I121" i="11" s="1"/>
  <c r="N121" i="11" a="1"/>
  <c r="N121" i="11" s="1"/>
  <c r="L121" i="11" a="1"/>
  <c r="L121" i="11" s="1"/>
  <c r="K121" i="11" a="1"/>
  <c r="K121" i="11" s="1"/>
  <c r="M121" i="11" a="1"/>
  <c r="M121" i="11" s="1"/>
  <c r="F197" i="11" a="1"/>
  <c r="F197" i="11" s="1"/>
  <c r="E197" i="11" a="1"/>
  <c r="E197" i="11" s="1"/>
  <c r="D197" i="11" a="1"/>
  <c r="D197" i="11" s="1"/>
  <c r="G197" i="11" a="1"/>
  <c r="G197" i="11" s="1"/>
  <c r="B197" i="11" a="1"/>
  <c r="B197" i="11" s="1"/>
  <c r="M46" i="11" a="1"/>
  <c r="M46" i="11" s="1"/>
  <c r="N46" i="11" a="1"/>
  <c r="N46" i="11" s="1"/>
  <c r="L46" i="11" a="1"/>
  <c r="L46" i="11" s="1"/>
  <c r="K46" i="11" a="1"/>
  <c r="K46" i="11" s="1"/>
  <c r="I46" i="11" a="1"/>
  <c r="I46" i="11" s="1"/>
  <c r="E196" i="11" a="1"/>
  <c r="E196" i="11" s="1"/>
  <c r="B196" i="11" a="1"/>
  <c r="B196" i="11" s="1"/>
  <c r="G196" i="11" a="1"/>
  <c r="G196" i="11" s="1"/>
  <c r="F196" i="11" a="1"/>
  <c r="F196" i="11" s="1"/>
  <c r="D196" i="11" a="1"/>
  <c r="D196" i="11" s="1"/>
  <c r="D199" i="11" a="1"/>
  <c r="D199" i="11" s="1"/>
  <c r="G199" i="11" a="1"/>
  <c r="G199" i="11" s="1"/>
  <c r="E199" i="11" a="1"/>
  <c r="E199" i="11" s="1"/>
  <c r="F199" i="11" a="1"/>
  <c r="F199" i="11" s="1"/>
  <c r="B199" i="11" a="1"/>
  <c r="B199" i="11" s="1"/>
  <c r="E120" i="11" a="1"/>
  <c r="E120" i="11" s="1"/>
  <c r="D120" i="11" a="1"/>
  <c r="D120" i="11" s="1"/>
  <c r="F120" i="11" a="1"/>
  <c r="F120" i="11" s="1"/>
  <c r="B120" i="11" a="1"/>
  <c r="B120" i="11" s="1"/>
  <c r="G120" i="11" a="1"/>
  <c r="G120" i="11" s="1"/>
  <c r="M45" i="11" a="1"/>
  <c r="M45" i="11" s="1"/>
  <c r="N45" i="11" a="1"/>
  <c r="N45" i="11" s="1"/>
  <c r="K45" i="11" a="1"/>
  <c r="K45" i="11" s="1"/>
  <c r="L45" i="11" a="1"/>
  <c r="L45" i="11" s="1"/>
  <c r="I45" i="11" a="1"/>
  <c r="I45" i="11" s="1"/>
  <c r="L49" i="11" a="1"/>
  <c r="L49" i="11" s="1"/>
  <c r="M49" i="11" a="1"/>
  <c r="M49" i="11" s="1"/>
  <c r="K49" i="11" a="1"/>
  <c r="K49" i="11" s="1"/>
  <c r="N49" i="11" a="1"/>
  <c r="N49" i="11" s="1"/>
  <c r="I49" i="11" a="1"/>
  <c r="I49" i="11" s="1"/>
  <c r="M73" i="11" a="1"/>
  <c r="M73" i="11" s="1"/>
  <c r="I73" i="11" a="1"/>
  <c r="I73" i="11" s="1"/>
  <c r="N73" i="11" a="1"/>
  <c r="N73" i="11" s="1"/>
  <c r="K73" i="11" a="1"/>
  <c r="K73" i="11" s="1"/>
  <c r="L73" i="11" a="1"/>
  <c r="L73" i="11" s="1"/>
  <c r="E43" i="11" a="1"/>
  <c r="E43" i="11" s="1"/>
  <c r="G43" i="11" a="1"/>
  <c r="G43" i="11" s="1"/>
  <c r="D43" i="11" a="1"/>
  <c r="D43" i="11" s="1"/>
  <c r="F43" i="11" a="1"/>
  <c r="F43" i="11" s="1"/>
  <c r="G198" i="11" a="1"/>
  <c r="G198" i="11" s="1"/>
  <c r="F198" i="11" a="1"/>
  <c r="F198" i="11" s="1"/>
  <c r="B198" i="11" a="1"/>
  <c r="B198" i="11" s="1"/>
  <c r="E198" i="11" a="1"/>
  <c r="E198" i="11" s="1"/>
  <c r="D198" i="11" a="1"/>
  <c r="D198" i="11" s="1"/>
  <c r="M122" i="11" a="1"/>
  <c r="M122" i="11" s="1"/>
  <c r="I122" i="11" a="1"/>
  <c r="I122" i="11" s="1"/>
  <c r="N122" i="11" a="1"/>
  <c r="N122" i="11" s="1"/>
  <c r="K122" i="11" a="1"/>
  <c r="K122" i="11" s="1"/>
  <c r="L122" i="11" a="1"/>
  <c r="L122" i="11" s="1"/>
  <c r="I17" i="11" a="1"/>
  <c r="I17" i="11" s="1"/>
  <c r="I16" i="11" a="1"/>
  <c r="I16" i="11" s="1"/>
  <c r="I20" i="11" a="1"/>
  <c r="I20" i="11" s="1"/>
  <c r="I19" i="11" a="1"/>
  <c r="I19" i="11" s="1"/>
  <c r="I18" i="11" a="1"/>
  <c r="I18" i="11" s="1"/>
  <c r="N17" i="11" a="1"/>
  <c r="N17" i="11" s="1"/>
  <c r="L17" i="11" a="1"/>
  <c r="L17" i="11" s="1"/>
  <c r="M17" i="11" a="1"/>
  <c r="M17" i="11" s="1"/>
  <c r="K17" i="11" a="1"/>
  <c r="K17" i="11" s="1"/>
  <c r="M16" i="11" a="1"/>
  <c r="M16" i="11" s="1"/>
  <c r="K16" i="11" a="1"/>
  <c r="K16" i="11" s="1"/>
  <c r="N16" i="11" a="1"/>
  <c r="N16" i="11" s="1"/>
  <c r="L16" i="11" a="1"/>
  <c r="L16" i="11" s="1"/>
  <c r="M20" i="11" a="1"/>
  <c r="M20" i="11" s="1"/>
  <c r="K20" i="11" a="1"/>
  <c r="K20" i="11" s="1"/>
  <c r="N20" i="11" a="1"/>
  <c r="N20" i="11" s="1"/>
  <c r="L20" i="11" a="1"/>
  <c r="L20" i="11" s="1"/>
  <c r="M19" i="11" a="1"/>
  <c r="M19" i="11" s="1"/>
  <c r="K19" i="11" a="1"/>
  <c r="K19" i="11" s="1"/>
  <c r="N19" i="11" a="1"/>
  <c r="N19" i="11" s="1"/>
  <c r="L19" i="11" a="1"/>
  <c r="L19" i="11" s="1"/>
  <c r="N18" i="11" a="1"/>
  <c r="N18" i="11" s="1"/>
  <c r="L18" i="11" a="1"/>
  <c r="L18" i="11" s="1"/>
  <c r="M18" i="11" a="1"/>
  <c r="M18" i="11" s="1"/>
  <c r="K18" i="11" a="1"/>
  <c r="K18" i="11" s="1"/>
  <c r="N22" i="11" a="1"/>
  <c r="N22" i="11" s="1"/>
  <c r="L22" i="11" a="1"/>
  <c r="L22" i="11" s="1"/>
  <c r="M22" i="11" a="1"/>
  <c r="M22" i="11" s="1"/>
  <c r="K22" i="11" a="1"/>
  <c r="K22" i="11" s="1"/>
  <c r="N21" i="11" a="1"/>
  <c r="N21" i="11" s="1"/>
  <c r="L21" i="11" a="1"/>
  <c r="L21" i="11" s="1"/>
  <c r="M21" i="11" a="1"/>
  <c r="M21" i="11" s="1"/>
  <c r="K21" i="11" a="1"/>
  <c r="K21" i="11" s="1"/>
  <c r="I24" i="11" a="1"/>
  <c r="I24" i="11" s="1"/>
  <c r="J184" i="11"/>
  <c r="A209" i="16"/>
  <c r="A109" i="16"/>
  <c r="H234" i="11"/>
  <c r="A234" i="11"/>
  <c r="H184" i="16"/>
  <c r="H209" i="11"/>
  <c r="H109" i="16"/>
  <c r="A209" i="11"/>
  <c r="H209" i="16"/>
  <c r="A134" i="16"/>
  <c r="H159" i="16"/>
  <c r="C184" i="11"/>
  <c r="A184" i="16"/>
  <c r="A234" i="16"/>
  <c r="H134" i="16"/>
  <c r="A159" i="16"/>
  <c r="H59" i="11"/>
  <c r="C159" i="11"/>
  <c r="H9" i="11"/>
  <c r="A84" i="11"/>
  <c r="A9" i="11"/>
  <c r="H84" i="16"/>
  <c r="J134" i="11"/>
  <c r="J159" i="11"/>
  <c r="H9" i="16"/>
  <c r="C134" i="11"/>
  <c r="H34" i="11"/>
  <c r="C84" i="16"/>
  <c r="J34" i="16"/>
  <c r="A59" i="11"/>
  <c r="A34" i="11"/>
  <c r="C59" i="16"/>
  <c r="H59" i="16"/>
  <c r="A34" i="16"/>
  <c r="H109" i="11"/>
  <c r="H84" i="11"/>
  <c r="C9" i="16" a="1"/>
  <c r="A109" i="11"/>
  <c r="G141" i="11" l="1" a="1"/>
  <c r="G141" i="11" s="1"/>
  <c r="G139" i="11" a="1"/>
  <c r="G139" i="11" s="1"/>
  <c r="I23" i="11" a="1"/>
  <c r="I23" i="11" s="1"/>
  <c r="L92" i="16" a="1"/>
  <c r="L92" i="16" s="1"/>
  <c r="M92" i="16" a="1"/>
  <c r="M92" i="16" s="1"/>
  <c r="I92" i="16" a="1"/>
  <c r="I92" i="16" s="1"/>
  <c r="K92" i="16" a="1"/>
  <c r="K92" i="16" s="1"/>
  <c r="N92" i="16" a="1"/>
  <c r="N92" i="16" s="1"/>
  <c r="I164" i="11" a="1"/>
  <c r="I164" i="11" s="1"/>
  <c r="K164" i="11" a="1"/>
  <c r="K164" i="11" s="1"/>
  <c r="N164" i="11" a="1"/>
  <c r="N164" i="11" s="1"/>
  <c r="M164" i="11" a="1"/>
  <c r="M164" i="11" s="1"/>
  <c r="L164" i="11" a="1"/>
  <c r="L164" i="11" s="1"/>
  <c r="M190" i="11" a="1"/>
  <c r="M190" i="11" s="1"/>
  <c r="K190" i="11" a="1"/>
  <c r="K190" i="11" s="1"/>
  <c r="I190" i="11" a="1"/>
  <c r="I190" i="11" s="1"/>
  <c r="L190" i="11" a="1"/>
  <c r="L190" i="11" s="1"/>
  <c r="N190" i="11" a="1"/>
  <c r="N190" i="11" s="1"/>
  <c r="F139" i="11" a="1"/>
  <c r="F139" i="11" s="1"/>
  <c r="E139" i="11" a="1"/>
  <c r="E139" i="11" s="1"/>
  <c r="D139" i="11" a="1"/>
  <c r="D139" i="11" s="1"/>
  <c r="B139" i="11" a="1"/>
  <c r="B139" i="11" s="1"/>
  <c r="F162" i="11" a="1"/>
  <c r="F162" i="11" s="1"/>
  <c r="E162" i="11" a="1"/>
  <c r="E162" i="11" s="1"/>
  <c r="G162" i="11" a="1"/>
  <c r="G162" i="11" s="1"/>
  <c r="B162" i="11" a="1"/>
  <c r="B162" i="11" s="1"/>
  <c r="D162" i="11" a="1"/>
  <c r="D162" i="11" s="1"/>
  <c r="M99" i="16" a="1"/>
  <c r="M99" i="16" s="1"/>
  <c r="K99" i="16" a="1"/>
  <c r="K99" i="16" s="1"/>
  <c r="L99" i="16" a="1"/>
  <c r="L99" i="16" s="1"/>
  <c r="N99" i="16" a="1"/>
  <c r="N99" i="16" s="1"/>
  <c r="I99" i="16" a="1"/>
  <c r="I99" i="16" s="1"/>
  <c r="M167" i="16" a="1"/>
  <c r="M167" i="16" s="1"/>
  <c r="I167" i="16" a="1"/>
  <c r="I167" i="16" s="1"/>
  <c r="L167" i="16" a="1"/>
  <c r="L167" i="16" s="1"/>
  <c r="N167" i="16" a="1"/>
  <c r="N167" i="16" s="1"/>
  <c r="K167" i="16" a="1"/>
  <c r="K167" i="16" s="1"/>
  <c r="N163" i="16" a="1"/>
  <c r="N163" i="16" s="1"/>
  <c r="K163" i="16" a="1"/>
  <c r="K163" i="16" s="1"/>
  <c r="L163" i="16" a="1"/>
  <c r="L163" i="16" s="1"/>
  <c r="I163" i="16" a="1"/>
  <c r="I163" i="16" s="1"/>
  <c r="M163" i="16" a="1"/>
  <c r="M163" i="16" s="1"/>
  <c r="E143" i="11" a="1"/>
  <c r="E143" i="11" s="1"/>
  <c r="F143" i="11" a="1"/>
  <c r="F143" i="11" s="1"/>
  <c r="G143" i="11" a="1"/>
  <c r="G143" i="11" s="1"/>
  <c r="D143" i="11" a="1"/>
  <c r="D143" i="11" s="1"/>
  <c r="B143" i="11" a="1"/>
  <c r="B143" i="11" s="1"/>
  <c r="M169" i="16" a="1"/>
  <c r="M169" i="16" s="1"/>
  <c r="K169" i="16" a="1"/>
  <c r="K169" i="16" s="1"/>
  <c r="N169" i="16" a="1"/>
  <c r="N169" i="16" s="1"/>
  <c r="L169" i="16" a="1"/>
  <c r="L169" i="16" s="1"/>
  <c r="I169" i="16" a="1"/>
  <c r="I169" i="16" s="1"/>
  <c r="L145" i="11" a="1"/>
  <c r="L145" i="11" s="1"/>
  <c r="K145" i="11" a="1"/>
  <c r="K145" i="11" s="1"/>
  <c r="I145" i="11" a="1"/>
  <c r="I145" i="11" s="1"/>
  <c r="N145" i="11" a="1"/>
  <c r="N145" i="11" s="1"/>
  <c r="M145" i="11" a="1"/>
  <c r="M145" i="11" s="1"/>
  <c r="F184" i="11" a="1"/>
  <c r="F184" i="11" s="1"/>
  <c r="D184" i="11" a="1"/>
  <c r="D184" i="11" s="1"/>
  <c r="E184" i="11" a="1"/>
  <c r="E184" i="11" s="1"/>
  <c r="G184" i="11" a="1"/>
  <c r="G184" i="11" s="1"/>
  <c r="B184" i="11" a="1"/>
  <c r="B184" i="11" s="1"/>
  <c r="M141" i="11" a="1"/>
  <c r="M141" i="11" s="1"/>
  <c r="I141" i="11" a="1"/>
  <c r="I141" i="11" s="1"/>
  <c r="K141" i="11" a="1"/>
  <c r="K141" i="11" s="1"/>
  <c r="L141" i="11" a="1"/>
  <c r="L141" i="11" s="1"/>
  <c r="N141" i="11" a="1"/>
  <c r="N141" i="11" s="1"/>
  <c r="N140" i="11" a="1"/>
  <c r="N140" i="11" s="1"/>
  <c r="L140" i="11" a="1"/>
  <c r="L140" i="11" s="1"/>
  <c r="M140" i="11" a="1"/>
  <c r="M140" i="11" s="1"/>
  <c r="I140" i="11" a="1"/>
  <c r="I140" i="11" s="1"/>
  <c r="K140" i="11" a="1"/>
  <c r="K140" i="11" s="1"/>
  <c r="L97" i="16" a="1"/>
  <c r="L97" i="16" s="1"/>
  <c r="N97" i="16" a="1"/>
  <c r="N97" i="16" s="1"/>
  <c r="M97" i="16" a="1"/>
  <c r="M97" i="16" s="1"/>
  <c r="I97" i="16" a="1"/>
  <c r="I97" i="16" s="1"/>
  <c r="K97" i="16" a="1"/>
  <c r="K97" i="16" s="1"/>
  <c r="B140" i="11" a="1"/>
  <c r="B140" i="11" s="1"/>
  <c r="D140" i="11" a="1"/>
  <c r="D140" i="11" s="1"/>
  <c r="E140" i="11" a="1"/>
  <c r="E140" i="11" s="1"/>
  <c r="F140" i="11" a="1"/>
  <c r="F140" i="11" s="1"/>
  <c r="I186" i="11" a="1"/>
  <c r="I186" i="11" s="1"/>
  <c r="N186" i="11" a="1"/>
  <c r="N186" i="11" s="1"/>
  <c r="M186" i="11" a="1"/>
  <c r="M186" i="11" s="1"/>
  <c r="K186" i="11" a="1"/>
  <c r="K186" i="11" s="1"/>
  <c r="L186" i="11" a="1"/>
  <c r="L186" i="11" s="1"/>
  <c r="G163" i="11" a="1"/>
  <c r="G163" i="11" s="1"/>
  <c r="B163" i="11" a="1"/>
  <c r="B163" i="11" s="1"/>
  <c r="F163" i="11" a="1"/>
  <c r="F163" i="11" s="1"/>
  <c r="E163" i="11" a="1"/>
  <c r="E163" i="11" s="1"/>
  <c r="D163" i="11" a="1"/>
  <c r="D163" i="11" s="1"/>
  <c r="E10" i="16" a="1"/>
  <c r="E10" i="16" s="1"/>
  <c r="E137" i="11" a="1"/>
  <c r="E137" i="11" s="1"/>
  <c r="G137" i="11" a="1"/>
  <c r="G137" i="11" s="1"/>
  <c r="D137" i="11" a="1"/>
  <c r="D137" i="11" s="1"/>
  <c r="F137" i="11" a="1"/>
  <c r="F137" i="11" s="1"/>
  <c r="B137" i="11" a="1"/>
  <c r="B137" i="11" s="1"/>
  <c r="K187" i="11" a="1"/>
  <c r="K187" i="11" s="1"/>
  <c r="I187" i="11" a="1"/>
  <c r="I187" i="11" s="1"/>
  <c r="N187" i="11" a="1"/>
  <c r="N187" i="11" s="1"/>
  <c r="L187" i="11" a="1"/>
  <c r="L187" i="11" s="1"/>
  <c r="M187" i="11" a="1"/>
  <c r="M187" i="11" s="1"/>
  <c r="F186" i="11" a="1"/>
  <c r="F186" i="11" s="1"/>
  <c r="D186" i="11" a="1"/>
  <c r="D186" i="11" s="1"/>
  <c r="G186" i="11" a="1"/>
  <c r="G186" i="11" s="1"/>
  <c r="E186" i="11" a="1"/>
  <c r="E186" i="11" s="1"/>
  <c r="B186" i="11" a="1"/>
  <c r="B186" i="11" s="1"/>
  <c r="I137" i="11" a="1"/>
  <c r="I137" i="11" s="1"/>
  <c r="M137" i="11" a="1"/>
  <c r="M137" i="11" s="1"/>
  <c r="L137" i="11" a="1"/>
  <c r="L137" i="11" s="1"/>
  <c r="K137" i="11" a="1"/>
  <c r="K137" i="11" s="1"/>
  <c r="N137" i="11" a="1"/>
  <c r="N137" i="11" s="1"/>
  <c r="I72" i="16" a="1"/>
  <c r="I72" i="16" s="1"/>
  <c r="N72" i="16" a="1"/>
  <c r="N72" i="16" s="1"/>
  <c r="M72" i="16" a="1"/>
  <c r="M72" i="16" s="1"/>
  <c r="L72" i="16" a="1"/>
  <c r="L72" i="16" s="1"/>
  <c r="K72" i="16" a="1"/>
  <c r="K72" i="16" s="1"/>
  <c r="M146" i="11" a="1"/>
  <c r="M146" i="11" s="1"/>
  <c r="L146" i="11" a="1"/>
  <c r="L146" i="11" s="1"/>
  <c r="I146" i="11" a="1"/>
  <c r="I146" i="11" s="1"/>
  <c r="N146" i="11" a="1"/>
  <c r="N146" i="11" s="1"/>
  <c r="K146" i="11" a="1"/>
  <c r="K146" i="11" s="1"/>
  <c r="E84" i="16" a="1"/>
  <c r="E84" i="16" s="1"/>
  <c r="B84" i="16" a="1"/>
  <c r="B84" i="16" s="1"/>
  <c r="G84" i="16" a="1"/>
  <c r="G84" i="16" s="1"/>
  <c r="F84" i="16" a="1"/>
  <c r="F84" i="16" s="1"/>
  <c r="D84" i="16" a="1"/>
  <c r="D84" i="16" s="1"/>
  <c r="L185" i="11" a="1"/>
  <c r="L185" i="11" s="1"/>
  <c r="M185" i="11" a="1"/>
  <c r="M185" i="11" s="1"/>
  <c r="N185" i="11" a="1"/>
  <c r="N185" i="11" s="1"/>
  <c r="I185" i="11" a="1"/>
  <c r="I185" i="11" s="1"/>
  <c r="K185" i="11" a="1"/>
  <c r="K185" i="11" s="1"/>
  <c r="K191" i="11" a="1"/>
  <c r="K191" i="11" s="1"/>
  <c r="N191" i="11" a="1"/>
  <c r="N191" i="11" s="1"/>
  <c r="L191" i="11" a="1"/>
  <c r="L191" i="11" s="1"/>
  <c r="I191" i="11" a="1"/>
  <c r="I191" i="11" s="1"/>
  <c r="M191" i="11" a="1"/>
  <c r="M191" i="11" s="1"/>
  <c r="E191" i="11" a="1"/>
  <c r="E191" i="11" s="1"/>
  <c r="D191" i="11" a="1"/>
  <c r="D191" i="11" s="1"/>
  <c r="B191" i="11" a="1"/>
  <c r="B191" i="11" s="1"/>
  <c r="F191" i="11" a="1"/>
  <c r="F191" i="11" s="1"/>
  <c r="G191" i="11" a="1"/>
  <c r="G191" i="11" s="1"/>
  <c r="N39" i="16" a="1"/>
  <c r="N39" i="16" s="1"/>
  <c r="L39" i="16" a="1"/>
  <c r="L39" i="16" s="1"/>
  <c r="M39" i="16" a="1"/>
  <c r="M39" i="16" s="1"/>
  <c r="I39" i="16" a="1"/>
  <c r="I39" i="16" s="1"/>
  <c r="K39" i="16" a="1"/>
  <c r="K39" i="16" s="1"/>
  <c r="G59" i="16" a="1"/>
  <c r="G59" i="16" s="1"/>
  <c r="B59" i="16" a="1"/>
  <c r="B59" i="16" s="1"/>
  <c r="D59" i="16" a="1"/>
  <c r="D59" i="16" s="1"/>
  <c r="E59" i="16" a="1"/>
  <c r="E59" i="16" s="1"/>
  <c r="F59" i="16" a="1"/>
  <c r="F59" i="16" s="1"/>
  <c r="N38" i="16" a="1"/>
  <c r="N38" i="16" s="1"/>
  <c r="L38" i="16" a="1"/>
  <c r="L38" i="16" s="1"/>
  <c r="K38" i="16" a="1"/>
  <c r="K38" i="16" s="1"/>
  <c r="M38" i="16" a="1"/>
  <c r="M38" i="16" s="1"/>
  <c r="I38" i="16" a="1"/>
  <c r="I38" i="16" s="1"/>
  <c r="N161" i="11" a="1"/>
  <c r="N161" i="11" s="1"/>
  <c r="K161" i="11" a="1"/>
  <c r="K161" i="11" s="1"/>
  <c r="M161" i="11" a="1"/>
  <c r="M161" i="11" s="1"/>
  <c r="L161" i="11" a="1"/>
  <c r="L161" i="11" s="1"/>
  <c r="I161" i="11" a="1"/>
  <c r="I161" i="11" s="1"/>
  <c r="B188" i="11" a="1"/>
  <c r="B188" i="11" s="1"/>
  <c r="D188" i="11" a="1"/>
  <c r="D188" i="11" s="1"/>
  <c r="F188" i="11" a="1"/>
  <c r="F188" i="11" s="1"/>
  <c r="E188" i="11" a="1"/>
  <c r="E188" i="11" s="1"/>
  <c r="G188" i="11" a="1"/>
  <c r="G188" i="11" s="1"/>
  <c r="N166" i="11" a="1"/>
  <c r="N166" i="11" s="1"/>
  <c r="I166" i="11" a="1"/>
  <c r="I166" i="11" s="1"/>
  <c r="L166" i="11" a="1"/>
  <c r="L166" i="11" s="1"/>
  <c r="M166" i="11" a="1"/>
  <c r="M166" i="11" s="1"/>
  <c r="K166" i="11" a="1"/>
  <c r="K166" i="11" s="1"/>
  <c r="K168" i="11" a="1"/>
  <c r="K168" i="11" s="1"/>
  <c r="N168" i="11" a="1"/>
  <c r="N168" i="11" s="1"/>
  <c r="I168" i="11" a="1"/>
  <c r="I168" i="11" s="1"/>
  <c r="M168" i="11" a="1"/>
  <c r="M168" i="11" s="1"/>
  <c r="L168" i="11" a="1"/>
  <c r="L168" i="11" s="1"/>
  <c r="D134" i="11" a="1"/>
  <c r="D134" i="11" s="1"/>
  <c r="F134" i="11" a="1"/>
  <c r="F134" i="11" s="1"/>
  <c r="B134" i="11" a="1"/>
  <c r="B134" i="11" s="1"/>
  <c r="E134" i="11" a="1"/>
  <c r="E134" i="11" s="1"/>
  <c r="G134" i="11" a="1"/>
  <c r="G134" i="11" s="1"/>
  <c r="G142" i="11" a="1"/>
  <c r="G142" i="11" s="1"/>
  <c r="E142" i="11" a="1"/>
  <c r="E142" i="11" s="1"/>
  <c r="B142" i="11" a="1"/>
  <c r="B142" i="11" s="1"/>
  <c r="F142" i="11" a="1"/>
  <c r="F142" i="11" s="1"/>
  <c r="D142" i="11" a="1"/>
  <c r="D142" i="11" s="1"/>
  <c r="I136" i="11" a="1"/>
  <c r="I136" i="11" s="1"/>
  <c r="M136" i="11" a="1"/>
  <c r="M136" i="11" s="1"/>
  <c r="N136" i="11" a="1"/>
  <c r="N136" i="11" s="1"/>
  <c r="L136" i="11" a="1"/>
  <c r="L136" i="11" s="1"/>
  <c r="K136" i="11" a="1"/>
  <c r="K136" i="11" s="1"/>
  <c r="K165" i="11" a="1"/>
  <c r="K165" i="11" s="1"/>
  <c r="L165" i="11" a="1"/>
  <c r="L165" i="11" s="1"/>
  <c r="M165" i="11" a="1"/>
  <c r="M165" i="11" s="1"/>
  <c r="I165" i="11" a="1"/>
  <c r="I165" i="11" s="1"/>
  <c r="N165" i="11" a="1"/>
  <c r="N165" i="11" s="1"/>
  <c r="F160" i="11" a="1"/>
  <c r="F160" i="11" s="1"/>
  <c r="B160" i="11" a="1"/>
  <c r="B160" i="11" s="1"/>
  <c r="E160" i="11" a="1"/>
  <c r="E160" i="11" s="1"/>
  <c r="G160" i="11" a="1"/>
  <c r="G160" i="11" s="1"/>
  <c r="D160" i="11" a="1"/>
  <c r="D160" i="11" s="1"/>
  <c r="E144" i="11" a="1"/>
  <c r="E144" i="11" s="1"/>
  <c r="F144" i="11" a="1"/>
  <c r="F144" i="11" s="1"/>
  <c r="G144" i="11" a="1"/>
  <c r="G144" i="11" s="1"/>
  <c r="D144" i="11" a="1"/>
  <c r="D144" i="11" s="1"/>
  <c r="B144" i="11" a="1"/>
  <c r="B144" i="11" s="1"/>
  <c r="I143" i="11" a="1"/>
  <c r="I143" i="11" s="1"/>
  <c r="N143" i="11" a="1"/>
  <c r="N143" i="11" s="1"/>
  <c r="K143" i="11" a="1"/>
  <c r="K143" i="11" s="1"/>
  <c r="L143" i="11" a="1"/>
  <c r="L143" i="11" s="1"/>
  <c r="M143" i="11" a="1"/>
  <c r="M143" i="11" s="1"/>
  <c r="B136" i="11" a="1"/>
  <c r="B136" i="11" s="1"/>
  <c r="D136" i="11" a="1"/>
  <c r="D136" i="11" s="1"/>
  <c r="F136" i="11" a="1"/>
  <c r="F136" i="11" s="1"/>
  <c r="G136" i="11" a="1"/>
  <c r="G136" i="11" s="1"/>
  <c r="E136" i="11" a="1"/>
  <c r="E136" i="11" s="1"/>
  <c r="I184" i="11" a="1"/>
  <c r="I184" i="11" s="1"/>
  <c r="M184" i="11" a="1"/>
  <c r="M184" i="11" s="1"/>
  <c r="L184" i="11" a="1"/>
  <c r="L184" i="11" s="1"/>
  <c r="N184" i="11" a="1"/>
  <c r="N184" i="11" s="1"/>
  <c r="K184" i="11" a="1"/>
  <c r="K184" i="11" s="1"/>
  <c r="E161" i="11" a="1"/>
  <c r="E161" i="11" s="1"/>
  <c r="G161" i="11" a="1"/>
  <c r="G161" i="11" s="1"/>
  <c r="F161" i="11" a="1"/>
  <c r="F161" i="11" s="1"/>
  <c r="D161" i="11" a="1"/>
  <c r="D161" i="11" s="1"/>
  <c r="B161" i="11" a="1"/>
  <c r="B161" i="11" s="1"/>
  <c r="E16" i="16" a="1"/>
  <c r="E16" i="16" s="1"/>
  <c r="M160" i="16" a="1"/>
  <c r="M160" i="16" s="1"/>
  <c r="I160" i="16" a="1"/>
  <c r="I160" i="16" s="1"/>
  <c r="K160" i="16" a="1"/>
  <c r="K160" i="16" s="1"/>
  <c r="L160" i="16" a="1"/>
  <c r="L160" i="16" s="1"/>
  <c r="N160" i="16" a="1"/>
  <c r="N160" i="16" s="1"/>
  <c r="M165" i="16" a="1"/>
  <c r="M165" i="16" s="1"/>
  <c r="I165" i="16" a="1"/>
  <c r="I165" i="16" s="1"/>
  <c r="K165" i="16" a="1"/>
  <c r="K165" i="16" s="1"/>
  <c r="N165" i="16" a="1"/>
  <c r="N165" i="16" s="1"/>
  <c r="L165" i="16" a="1"/>
  <c r="L165" i="16" s="1"/>
  <c r="E135" i="11" a="1"/>
  <c r="E135" i="11" s="1"/>
  <c r="B135" i="11" a="1"/>
  <c r="B135" i="11" s="1"/>
  <c r="F135" i="11" a="1"/>
  <c r="F135" i="11" s="1"/>
  <c r="G135" i="11" a="1"/>
  <c r="G135" i="11" s="1"/>
  <c r="D135" i="11" a="1"/>
  <c r="D135" i="11" s="1"/>
  <c r="L160" i="11" a="1"/>
  <c r="L160" i="11" s="1"/>
  <c r="N160" i="11" a="1"/>
  <c r="N160" i="11" s="1"/>
  <c r="M160" i="11" a="1"/>
  <c r="M160" i="11" s="1"/>
  <c r="K160" i="11" a="1"/>
  <c r="K160" i="11" s="1"/>
  <c r="I160" i="11" a="1"/>
  <c r="I160" i="11" s="1"/>
  <c r="M161" i="16" a="1"/>
  <c r="M161" i="16" s="1"/>
  <c r="K161" i="16" a="1"/>
  <c r="K161" i="16" s="1"/>
  <c r="I161" i="16" a="1"/>
  <c r="I161" i="16" s="1"/>
  <c r="L161" i="16" a="1"/>
  <c r="L161" i="16" s="1"/>
  <c r="N161" i="16" a="1"/>
  <c r="N161" i="16" s="1"/>
  <c r="M167" i="11" a="1"/>
  <c r="M167" i="11" s="1"/>
  <c r="K167" i="11" a="1"/>
  <c r="K167" i="11" s="1"/>
  <c r="L167" i="11" a="1"/>
  <c r="L167" i="11" s="1"/>
  <c r="I167" i="11" a="1"/>
  <c r="I167" i="11" s="1"/>
  <c r="N167" i="11" a="1"/>
  <c r="N167" i="11" s="1"/>
  <c r="N135" i="11" a="1"/>
  <c r="N135" i="11" s="1"/>
  <c r="I135" i="11" a="1"/>
  <c r="I135" i="11" s="1"/>
  <c r="L135" i="11" a="1"/>
  <c r="L135" i="11" s="1"/>
  <c r="M135" i="11" a="1"/>
  <c r="M135" i="11" s="1"/>
  <c r="K135" i="11" a="1"/>
  <c r="K135" i="11" s="1"/>
  <c r="K144" i="11" a="1"/>
  <c r="K144" i="11" s="1"/>
  <c r="I144" i="11" a="1"/>
  <c r="I144" i="11" s="1"/>
  <c r="L144" i="11" a="1"/>
  <c r="L144" i="11" s="1"/>
  <c r="N144" i="11" a="1"/>
  <c r="N144" i="11" s="1"/>
  <c r="M144" i="11" a="1"/>
  <c r="M144" i="11" s="1"/>
  <c r="B189" i="11" a="1"/>
  <c r="B189" i="11" s="1"/>
  <c r="D189" i="11" a="1"/>
  <c r="D189" i="11" s="1"/>
  <c r="G189" i="11" a="1"/>
  <c r="G189" i="11" s="1"/>
  <c r="F189" i="11" a="1"/>
  <c r="F189" i="11" s="1"/>
  <c r="E189" i="11" a="1"/>
  <c r="E189" i="11" s="1"/>
  <c r="I11" i="16" a="1"/>
  <c r="I11" i="16" s="1"/>
  <c r="N11" i="16" a="1"/>
  <c r="N11" i="16" s="1"/>
  <c r="M11" i="16" a="1"/>
  <c r="M11" i="16" s="1"/>
  <c r="K11" i="16" a="1"/>
  <c r="K11" i="16" s="1"/>
  <c r="L11" i="16" a="1"/>
  <c r="L11" i="16" s="1"/>
  <c r="L170" i="16" a="1"/>
  <c r="L170" i="16" s="1"/>
  <c r="N170" i="16" a="1"/>
  <c r="N170" i="16" s="1"/>
  <c r="I170" i="16" a="1"/>
  <c r="I170" i="16" s="1"/>
  <c r="K170" i="16" a="1"/>
  <c r="K170" i="16" s="1"/>
  <c r="M170" i="16" a="1"/>
  <c r="M170" i="16" s="1"/>
  <c r="D159" i="11" a="1"/>
  <c r="D159" i="11" s="1"/>
  <c r="G159" i="11" a="1"/>
  <c r="G159" i="11" s="1"/>
  <c r="E159" i="11" a="1"/>
  <c r="E159" i="11" s="1"/>
  <c r="B159" i="11" a="1"/>
  <c r="B159" i="11" s="1"/>
  <c r="F159" i="11" a="1"/>
  <c r="F159" i="11" s="1"/>
  <c r="M189" i="11" a="1"/>
  <c r="M189" i="11" s="1"/>
  <c r="I189" i="11" a="1"/>
  <c r="I189" i="11" s="1"/>
  <c r="L189" i="11" a="1"/>
  <c r="L189" i="11" s="1"/>
  <c r="K189" i="11" a="1"/>
  <c r="K189" i="11" s="1"/>
  <c r="N189" i="11" a="1"/>
  <c r="N189" i="11" s="1"/>
  <c r="K166" i="16" a="1"/>
  <c r="K166" i="16" s="1"/>
  <c r="N166" i="16" a="1"/>
  <c r="N166" i="16" s="1"/>
  <c r="L166" i="16" a="1"/>
  <c r="L166" i="16" s="1"/>
  <c r="M166" i="16" a="1"/>
  <c r="M166" i="16" s="1"/>
  <c r="I166" i="16" a="1"/>
  <c r="I166" i="16" s="1"/>
  <c r="M87" i="16" a="1"/>
  <c r="M87" i="16" s="1"/>
  <c r="K87" i="16" a="1"/>
  <c r="K87" i="16" s="1"/>
  <c r="L87" i="16" a="1"/>
  <c r="L87" i="16" s="1"/>
  <c r="N87" i="16" a="1"/>
  <c r="N87" i="16" s="1"/>
  <c r="I87" i="16" a="1"/>
  <c r="I87" i="16" s="1"/>
  <c r="I73" i="16" a="1"/>
  <c r="I73" i="16" s="1"/>
  <c r="L73" i="16" a="1"/>
  <c r="L73" i="16" s="1"/>
  <c r="M73" i="16" a="1"/>
  <c r="M73" i="16" s="1"/>
  <c r="N73" i="16" a="1"/>
  <c r="N73" i="16" s="1"/>
  <c r="K73" i="16" a="1"/>
  <c r="K73" i="16" s="1"/>
  <c r="I159" i="11" a="1"/>
  <c r="I159" i="11" s="1"/>
  <c r="L159" i="11" a="1"/>
  <c r="L159" i="11" s="1"/>
  <c r="K159" i="11" a="1"/>
  <c r="K159" i="11" s="1"/>
  <c r="M159" i="11" a="1"/>
  <c r="M159" i="11" s="1"/>
  <c r="N159" i="11" a="1"/>
  <c r="N159" i="11" s="1"/>
  <c r="L168" i="16" a="1"/>
  <c r="L168" i="16" s="1"/>
  <c r="K168" i="16" a="1"/>
  <c r="K168" i="16" s="1"/>
  <c r="M168" i="16" a="1"/>
  <c r="M168" i="16" s="1"/>
  <c r="N168" i="16" a="1"/>
  <c r="N168" i="16" s="1"/>
  <c r="I168" i="16" a="1"/>
  <c r="I168" i="16" s="1"/>
  <c r="I41" i="16" a="1"/>
  <c r="I41" i="16" s="1"/>
  <c r="N41" i="16" a="1"/>
  <c r="N41" i="16" s="1"/>
  <c r="L41" i="16" a="1"/>
  <c r="L41" i="16" s="1"/>
  <c r="M41" i="16" a="1"/>
  <c r="M41" i="16" s="1"/>
  <c r="K41" i="16" a="1"/>
  <c r="K41" i="16" s="1"/>
  <c r="I162" i="16" a="1"/>
  <c r="I162" i="16" s="1"/>
  <c r="M162" i="16" a="1"/>
  <c r="M162" i="16" s="1"/>
  <c r="K162" i="16" a="1"/>
  <c r="K162" i="16" s="1"/>
  <c r="N162" i="16" a="1"/>
  <c r="N162" i="16" s="1"/>
  <c r="L162" i="16" a="1"/>
  <c r="L162" i="16" s="1"/>
  <c r="I188" i="11" a="1"/>
  <c r="I188" i="11" s="1"/>
  <c r="N188" i="11" a="1"/>
  <c r="N188" i="11" s="1"/>
  <c r="K188" i="11" a="1"/>
  <c r="K188" i="11" s="1"/>
  <c r="M188" i="11" a="1"/>
  <c r="M188" i="11" s="1"/>
  <c r="L188" i="11" a="1"/>
  <c r="L188" i="11" s="1"/>
  <c r="N172" i="16" a="1"/>
  <c r="N172" i="16" s="1"/>
  <c r="K172" i="16" a="1"/>
  <c r="K172" i="16" s="1"/>
  <c r="L172" i="16" a="1"/>
  <c r="L172" i="16" s="1"/>
  <c r="I172" i="16" a="1"/>
  <c r="I172" i="16" s="1"/>
  <c r="M172" i="16" a="1"/>
  <c r="M172" i="16" s="1"/>
  <c r="L18" i="16" a="1"/>
  <c r="L18" i="16" s="1"/>
  <c r="K18" i="16" a="1"/>
  <c r="K18" i="16" s="1"/>
  <c r="N18" i="16" a="1"/>
  <c r="N18" i="16" s="1"/>
  <c r="M18" i="16" a="1"/>
  <c r="M18" i="16" s="1"/>
  <c r="I18" i="16" a="1"/>
  <c r="I18" i="16" s="1"/>
  <c r="I16" i="16" a="1"/>
  <c r="I16" i="16" s="1"/>
  <c r="N16" i="16" a="1"/>
  <c r="N16" i="16" s="1"/>
  <c r="M16" i="16" a="1"/>
  <c r="M16" i="16" s="1"/>
  <c r="L16" i="16" a="1"/>
  <c r="L16" i="16" s="1"/>
  <c r="K16" i="16" a="1"/>
  <c r="K16" i="16" s="1"/>
  <c r="E87" i="16" a="1"/>
  <c r="E87" i="16" s="1"/>
  <c r="F87" i="16" a="1"/>
  <c r="F87" i="16" s="1"/>
  <c r="B87" i="16" a="1"/>
  <c r="B87" i="16" s="1"/>
  <c r="G87" i="16" a="1"/>
  <c r="G87" i="16" s="1"/>
  <c r="D87" i="16" a="1"/>
  <c r="D87" i="16" s="1"/>
  <c r="F89" i="16" a="1"/>
  <c r="F89" i="16" s="1"/>
  <c r="E89" i="16" a="1"/>
  <c r="E89" i="16" s="1"/>
  <c r="B89" i="16" a="1"/>
  <c r="B89" i="16" s="1"/>
  <c r="D89" i="16" a="1"/>
  <c r="D89" i="16" s="1"/>
  <c r="G89" i="16" a="1"/>
  <c r="G89" i="16" s="1"/>
  <c r="L14" i="16" a="1"/>
  <c r="L14" i="16" s="1"/>
  <c r="K14" i="16" a="1"/>
  <c r="K14" i="16" s="1"/>
  <c r="I14" i="16" a="1"/>
  <c r="I14" i="16" s="1"/>
  <c r="M14" i="16" a="1"/>
  <c r="M14" i="16" s="1"/>
  <c r="N14" i="16" a="1"/>
  <c r="N14" i="16" s="1"/>
  <c r="I71" i="16" a="1"/>
  <c r="I71" i="16" s="1"/>
  <c r="K71" i="16" a="1"/>
  <c r="K71" i="16" s="1"/>
  <c r="L71" i="16" a="1"/>
  <c r="L71" i="16" s="1"/>
  <c r="N71" i="16" a="1"/>
  <c r="N71" i="16" s="1"/>
  <c r="M71" i="16" a="1"/>
  <c r="M71" i="16" s="1"/>
  <c r="M164" i="16" a="1"/>
  <c r="M164" i="16" s="1"/>
  <c r="N164" i="16" a="1"/>
  <c r="N164" i="16" s="1"/>
  <c r="I164" i="16" a="1"/>
  <c r="I164" i="16" s="1"/>
  <c r="L164" i="16" a="1"/>
  <c r="L164" i="16" s="1"/>
  <c r="K164" i="16" a="1"/>
  <c r="K164" i="16" s="1"/>
  <c r="I34" i="16" a="1"/>
  <c r="I34" i="16" s="1"/>
  <c r="K34" i="16" a="1"/>
  <c r="K34" i="16" s="1"/>
  <c r="N34" i="16" a="1"/>
  <c r="N34" i="16" s="1"/>
  <c r="L34" i="16" a="1"/>
  <c r="L34" i="16" s="1"/>
  <c r="M34" i="16" a="1"/>
  <c r="M34" i="16" s="1"/>
  <c r="N134" i="11" a="1"/>
  <c r="N134" i="11" s="1"/>
  <c r="K134" i="11" a="1"/>
  <c r="K134" i="11" s="1"/>
  <c r="M134" i="11" a="1"/>
  <c r="M134" i="11" s="1"/>
  <c r="L134" i="11" a="1"/>
  <c r="L134" i="11" s="1"/>
  <c r="I134" i="11" a="1"/>
  <c r="I134" i="11" s="1"/>
  <c r="L171" i="16" a="1"/>
  <c r="L171" i="16" s="1"/>
  <c r="M171" i="16" a="1"/>
  <c r="M171" i="16" s="1"/>
  <c r="N171" i="16" a="1"/>
  <c r="N171" i="16" s="1"/>
  <c r="I171" i="16" a="1"/>
  <c r="I171" i="16" s="1"/>
  <c r="K171" i="16" a="1"/>
  <c r="K171" i="16" s="1"/>
  <c r="B145" i="11" a="1"/>
  <c r="B145" i="11" s="1"/>
  <c r="D145" i="11" a="1"/>
  <c r="D145" i="11" s="1"/>
  <c r="F145" i="11" a="1"/>
  <c r="F145" i="11" s="1"/>
  <c r="E145" i="11" a="1"/>
  <c r="E145" i="11" s="1"/>
  <c r="G145" i="11" a="1"/>
  <c r="G145" i="11" s="1"/>
  <c r="D165" i="11" a="1"/>
  <c r="D165" i="11" s="1"/>
  <c r="B165" i="11" a="1"/>
  <c r="B165" i="11" s="1"/>
  <c r="F165" i="11" a="1"/>
  <c r="F165" i="11" s="1"/>
  <c r="G165" i="11" a="1"/>
  <c r="G165" i="11" s="1"/>
  <c r="E165" i="11" a="1"/>
  <c r="E165" i="11" s="1"/>
  <c r="K138" i="11" a="1"/>
  <c r="K138" i="11" s="1"/>
  <c r="M138" i="11" a="1"/>
  <c r="M138" i="11" s="1"/>
  <c r="N138" i="11" a="1"/>
  <c r="N138" i="11" s="1"/>
  <c r="I138" i="11" a="1"/>
  <c r="I138" i="11" s="1"/>
  <c r="L138" i="11" a="1"/>
  <c r="L138" i="11" s="1"/>
  <c r="I60" i="16" a="1"/>
  <c r="I60" i="16" s="1"/>
  <c r="M60" i="16" a="1"/>
  <c r="M60" i="16" s="1"/>
  <c r="N60" i="16" a="1"/>
  <c r="N60" i="16" s="1"/>
  <c r="K60" i="16" a="1"/>
  <c r="K60" i="16" s="1"/>
  <c r="L60" i="16" a="1"/>
  <c r="L60" i="16" s="1"/>
  <c r="E187" i="11" a="1"/>
  <c r="E187" i="11" s="1"/>
  <c r="G187" i="11" a="1"/>
  <c r="G187" i="11" s="1"/>
  <c r="F187" i="11" a="1"/>
  <c r="F187" i="11" s="1"/>
  <c r="D187" i="11" a="1"/>
  <c r="D187" i="11" s="1"/>
  <c r="B187" i="11" a="1"/>
  <c r="B187" i="11" s="1"/>
  <c r="L64" i="16" a="1"/>
  <c r="L64" i="16" s="1"/>
  <c r="M64" i="16" a="1"/>
  <c r="M64" i="16" s="1"/>
  <c r="I64" i="16" a="1"/>
  <c r="I64" i="16" s="1"/>
  <c r="K64" i="16" a="1"/>
  <c r="K64" i="16" s="1"/>
  <c r="N64" i="16" a="1"/>
  <c r="N64" i="16" s="1"/>
  <c r="M85" i="16" a="1"/>
  <c r="M85" i="16" s="1"/>
  <c r="N85" i="16" a="1"/>
  <c r="N85" i="16" s="1"/>
  <c r="K85" i="16" a="1"/>
  <c r="K85" i="16" s="1"/>
  <c r="L85" i="16" a="1"/>
  <c r="L85" i="16" s="1"/>
  <c r="I85" i="16" a="1"/>
  <c r="I85" i="16" s="1"/>
  <c r="E185" i="11" a="1"/>
  <c r="E185" i="11" s="1"/>
  <c r="F185" i="11" a="1"/>
  <c r="F185" i="11" s="1"/>
  <c r="B185" i="11" a="1"/>
  <c r="B185" i="11" s="1"/>
  <c r="G185" i="11" a="1"/>
  <c r="G185" i="11" s="1"/>
  <c r="D185" i="11" a="1"/>
  <c r="D185" i="11" s="1"/>
  <c r="B138" i="11" a="1"/>
  <c r="B138" i="11" s="1"/>
  <c r="E138" i="11" a="1"/>
  <c r="E138" i="11" s="1"/>
  <c r="G138" i="11" a="1"/>
  <c r="G138" i="11" s="1"/>
  <c r="D138" i="11" a="1"/>
  <c r="D138" i="11" s="1"/>
  <c r="F138" i="11" a="1"/>
  <c r="F138" i="11" s="1"/>
  <c r="M163" i="11" a="1"/>
  <c r="M163" i="11" s="1"/>
  <c r="K163" i="11" a="1"/>
  <c r="K163" i="11" s="1"/>
  <c r="I163" i="11" a="1"/>
  <c r="I163" i="11" s="1"/>
  <c r="N163" i="11" a="1"/>
  <c r="N163" i="11" s="1"/>
  <c r="L163" i="11" a="1"/>
  <c r="L163" i="11" s="1"/>
  <c r="B190" i="11" a="1"/>
  <c r="B190" i="11" s="1"/>
  <c r="E190" i="11" a="1"/>
  <c r="E190" i="11" s="1"/>
  <c r="G190" i="11" a="1"/>
  <c r="G190" i="11" s="1"/>
  <c r="F190" i="11" a="1"/>
  <c r="F190" i="11" s="1"/>
  <c r="D190" i="11" a="1"/>
  <c r="D190" i="11" s="1"/>
  <c r="L139" i="11" a="1"/>
  <c r="L139" i="11" s="1"/>
  <c r="K139" i="11" a="1"/>
  <c r="K139" i="11" s="1"/>
  <c r="N139" i="11" a="1"/>
  <c r="N139" i="11" s="1"/>
  <c r="I139" i="11" a="1"/>
  <c r="I139" i="11" s="1"/>
  <c r="M139" i="11" a="1"/>
  <c r="M139" i="11" s="1"/>
  <c r="M142" i="11" a="1"/>
  <c r="M142" i="11" s="1"/>
  <c r="L142" i="11" a="1"/>
  <c r="L142" i="11" s="1"/>
  <c r="N142" i="11" a="1"/>
  <c r="N142" i="11" s="1"/>
  <c r="K142" i="11" a="1"/>
  <c r="K142" i="11" s="1"/>
  <c r="I142" i="11" a="1"/>
  <c r="I142" i="11" s="1"/>
  <c r="I162" i="11" a="1"/>
  <c r="I162" i="11" s="1"/>
  <c r="N162" i="11" a="1"/>
  <c r="N162" i="11" s="1"/>
  <c r="L162" i="11" a="1"/>
  <c r="L162" i="11" s="1"/>
  <c r="K162" i="11" a="1"/>
  <c r="K162" i="11" s="1"/>
  <c r="M162" i="11" a="1"/>
  <c r="M162" i="11" s="1"/>
  <c r="C9" i="16"/>
  <c r="G9" i="16" s="1" a="1"/>
  <c r="G9" i="16" s="1"/>
  <c r="E166" i="11" a="1"/>
  <c r="E166" i="11" s="1"/>
  <c r="D166" i="11" a="1"/>
  <c r="D166" i="11" s="1"/>
  <c r="G166" i="11" a="1"/>
  <c r="G166" i="11" s="1"/>
  <c r="F166" i="11" a="1"/>
  <c r="F166" i="11" s="1"/>
  <c r="B166" i="11" a="1"/>
  <c r="B166" i="11" s="1"/>
  <c r="E164" i="11" a="1"/>
  <c r="E164" i="11" s="1"/>
  <c r="F164" i="11" a="1"/>
  <c r="F164" i="11" s="1"/>
  <c r="B164" i="11" a="1"/>
  <c r="B164" i="11" s="1"/>
  <c r="D164" i="11" a="1"/>
  <c r="D164" i="11" s="1"/>
  <c r="G164" i="11" a="1"/>
  <c r="G164" i="11" s="1"/>
  <c r="K95" i="16" a="1"/>
  <c r="K95" i="16" s="1"/>
  <c r="L95" i="16" a="1"/>
  <c r="L95" i="16" s="1"/>
  <c r="M95" i="16" a="1"/>
  <c r="M95" i="16" s="1"/>
  <c r="N95" i="16" a="1"/>
  <c r="N95" i="16" s="1"/>
  <c r="I95" i="16" a="1"/>
  <c r="I95" i="16" s="1"/>
  <c r="F141" i="11" a="1"/>
  <c r="F141" i="11" s="1"/>
  <c r="E141" i="11" a="1"/>
  <c r="E141" i="11" s="1"/>
  <c r="D141" i="11" a="1"/>
  <c r="D141" i="11" s="1"/>
  <c r="B141" i="11" a="1"/>
  <c r="B141" i="11" s="1"/>
  <c r="E242" i="11" a="1"/>
  <c r="E242" i="11" s="1"/>
  <c r="G242" i="11" a="1"/>
  <c r="G242" i="11" s="1"/>
  <c r="D242" i="11" a="1"/>
  <c r="D242" i="11" s="1"/>
  <c r="B242" i="11" a="1"/>
  <c r="B242" i="11" s="1"/>
  <c r="F242" i="11" a="1"/>
  <c r="F242" i="11" s="1"/>
  <c r="F217" i="11" a="1"/>
  <c r="F217" i="11" s="1"/>
  <c r="D217" i="11" a="1"/>
  <c r="D217" i="11" s="1"/>
  <c r="B217" i="11" a="1"/>
  <c r="B217" i="11" s="1"/>
  <c r="G217" i="11" a="1"/>
  <c r="G217" i="11" s="1"/>
  <c r="E217" i="11" a="1"/>
  <c r="E217" i="11" s="1"/>
  <c r="F218" i="11" a="1"/>
  <c r="F218" i="11" s="1"/>
  <c r="G218" i="11" a="1"/>
  <c r="G218" i="11" s="1"/>
  <c r="D218" i="11" a="1"/>
  <c r="D218" i="11" s="1"/>
  <c r="E218" i="11" a="1"/>
  <c r="E218" i="11" s="1"/>
  <c r="B218" i="11" a="1"/>
  <c r="B218" i="11" s="1"/>
  <c r="M23" i="11" a="1"/>
  <c r="M23" i="11" s="1"/>
  <c r="K23" i="11" a="1"/>
  <c r="K23" i="11" s="1"/>
  <c r="N23" i="11" a="1"/>
  <c r="N23" i="11" s="1"/>
  <c r="L23" i="11" a="1"/>
  <c r="L23" i="11" s="1"/>
  <c r="M24" i="11" a="1"/>
  <c r="M24" i="11" s="1"/>
  <c r="K24" i="11" a="1"/>
  <c r="K24" i="11" s="1"/>
  <c r="N24" i="11" a="1"/>
  <c r="N24" i="11" s="1"/>
  <c r="L24" i="11" a="1"/>
  <c r="L24" i="11" s="1"/>
  <c r="C209" i="11" a="1"/>
  <c r="J159" i="16"/>
  <c r="C159" i="16"/>
  <c r="J209" i="16"/>
  <c r="C209" i="16"/>
  <c r="C109" i="16"/>
  <c r="J184" i="16"/>
  <c r="C234" i="11" a="1"/>
  <c r="J109" i="16"/>
  <c r="J209" i="11" a="1"/>
  <c r="C134" i="16"/>
  <c r="J134" i="16"/>
  <c r="C184" i="16"/>
  <c r="J234" i="11"/>
  <c r="C234" i="16"/>
  <c r="C34" i="16"/>
  <c r="J59" i="11"/>
  <c r="J59" i="16"/>
  <c r="J84" i="16"/>
  <c r="J109" i="11"/>
  <c r="J9" i="16"/>
  <c r="C109" i="11"/>
  <c r="C9" i="11"/>
  <c r="J84" i="11"/>
  <c r="C59" i="11"/>
  <c r="J34" i="11"/>
  <c r="C84" i="11"/>
  <c r="J9" i="11"/>
  <c r="C34" i="11"/>
  <c r="E36" i="16" l="1" a="1"/>
  <c r="E36" i="16" s="1"/>
  <c r="E37" i="16" a="1"/>
  <c r="E37" i="16" s="1"/>
  <c r="E34" i="16" a="1"/>
  <c r="E34" i="16" s="1"/>
  <c r="F42" i="11" a="1"/>
  <c r="F42" i="11" s="1"/>
  <c r="G10" i="16" a="1"/>
  <c r="G10" i="16" s="1"/>
  <c r="D10" i="16" a="1"/>
  <c r="D10" i="16" s="1"/>
  <c r="B10" i="16" a="1"/>
  <c r="B10" i="16" s="1"/>
  <c r="F16" i="16" a="1"/>
  <c r="F16" i="16" s="1"/>
  <c r="F10" i="16" a="1"/>
  <c r="F10" i="16" s="1"/>
  <c r="B16" i="16" a="1"/>
  <c r="B16" i="16" s="1"/>
  <c r="D9" i="16" a="1"/>
  <c r="D9" i="16" s="1"/>
  <c r="E9" i="16" a="1"/>
  <c r="E9" i="16" s="1"/>
  <c r="B9" i="16" a="1"/>
  <c r="B9" i="16" s="1"/>
  <c r="F9" i="16" a="1"/>
  <c r="F9" i="16" s="1"/>
  <c r="I14" i="11" a="1"/>
  <c r="I14" i="11" s="1"/>
  <c r="L14" i="11" a="1"/>
  <c r="L14" i="11" s="1"/>
  <c r="K14" i="11" a="1"/>
  <c r="K14" i="11" s="1"/>
  <c r="M14" i="11" a="1"/>
  <c r="M14" i="11" s="1"/>
  <c r="N14" i="11" a="1"/>
  <c r="N14" i="11" s="1"/>
  <c r="M239" i="11" a="1"/>
  <c r="M239" i="11" s="1"/>
  <c r="K239" i="11" a="1"/>
  <c r="K239" i="11" s="1"/>
  <c r="I239" i="11" a="1"/>
  <c r="I239" i="11" s="1"/>
  <c r="L239" i="11" a="1"/>
  <c r="L239" i="11" s="1"/>
  <c r="N239" i="11" a="1"/>
  <c r="N239" i="11" s="1"/>
  <c r="K13" i="11" a="1"/>
  <c r="K13" i="11" s="1"/>
  <c r="I13" i="11" a="1"/>
  <c r="I13" i="11" s="1"/>
  <c r="N13" i="11" a="1"/>
  <c r="N13" i="11" s="1"/>
  <c r="M13" i="11" a="1"/>
  <c r="M13" i="11" s="1"/>
  <c r="L13" i="11" a="1"/>
  <c r="L13" i="11" s="1"/>
  <c r="K11" i="11" a="1"/>
  <c r="K11" i="11" s="1"/>
  <c r="L11" i="11" a="1"/>
  <c r="L11" i="11" s="1"/>
  <c r="I11" i="11" a="1"/>
  <c r="I11" i="11" s="1"/>
  <c r="M11" i="11" a="1"/>
  <c r="M11" i="11" s="1"/>
  <c r="N11" i="11" a="1"/>
  <c r="N11" i="11" s="1"/>
  <c r="I15" i="11" a="1"/>
  <c r="I15" i="11" s="1"/>
  <c r="N15" i="11" a="1"/>
  <c r="N15" i="11" s="1"/>
  <c r="M15" i="11" a="1"/>
  <c r="M15" i="11" s="1"/>
  <c r="L15" i="11" a="1"/>
  <c r="L15" i="11" s="1"/>
  <c r="K15" i="11" a="1"/>
  <c r="K15" i="11" s="1"/>
  <c r="I242" i="11" a="1"/>
  <c r="I242" i="11" s="1"/>
  <c r="M242" i="11" a="1"/>
  <c r="M242" i="11" s="1"/>
  <c r="K242" i="11" a="1"/>
  <c r="K242" i="11" s="1"/>
  <c r="L242" i="11" a="1"/>
  <c r="L242" i="11" s="1"/>
  <c r="N242" i="11" a="1"/>
  <c r="N242" i="11" s="1"/>
  <c r="M241" i="11" a="1"/>
  <c r="M241" i="11" s="1"/>
  <c r="L241" i="11" a="1"/>
  <c r="L241" i="11" s="1"/>
  <c r="I241" i="11" a="1"/>
  <c r="I241" i="11" s="1"/>
  <c r="N241" i="11" a="1"/>
  <c r="N241" i="11" s="1"/>
  <c r="K241" i="11" a="1"/>
  <c r="K241" i="11" s="1"/>
  <c r="L240" i="11" a="1"/>
  <c r="L240" i="11" s="1"/>
  <c r="K240" i="11" a="1"/>
  <c r="K240" i="11" s="1"/>
  <c r="I240" i="11" a="1"/>
  <c r="I240" i="11" s="1"/>
  <c r="M240" i="11" a="1"/>
  <c r="M240" i="11" s="1"/>
  <c r="N240" i="11" a="1"/>
  <c r="N240" i="11" s="1"/>
  <c r="K238" i="11" a="1"/>
  <c r="K238" i="11" s="1"/>
  <c r="L238" i="11" a="1"/>
  <c r="L238" i="11" s="1"/>
  <c r="I238" i="11" a="1"/>
  <c r="I238" i="11" s="1"/>
  <c r="N238" i="11" a="1"/>
  <c r="N238" i="11" s="1"/>
  <c r="M238" i="11" a="1"/>
  <c r="M238" i="11" s="1"/>
  <c r="I12" i="11" a="1"/>
  <c r="I12" i="11" s="1"/>
  <c r="L12" i="11" a="1"/>
  <c r="L12" i="11" s="1"/>
  <c r="K12" i="11" a="1"/>
  <c r="K12" i="11" s="1"/>
  <c r="M12" i="11" a="1"/>
  <c r="M12" i="11" s="1"/>
  <c r="N12" i="11" a="1"/>
  <c r="N12" i="11" s="1"/>
  <c r="D16" i="16" a="1"/>
  <c r="D16" i="16" s="1"/>
  <c r="G16" i="16" a="1"/>
  <c r="G16" i="16" s="1"/>
  <c r="E12" i="16" a="1"/>
  <c r="E12" i="16" s="1"/>
  <c r="G12" i="16" a="1"/>
  <c r="G12" i="16" s="1"/>
  <c r="F12" i="16" a="1"/>
  <c r="F12" i="16" s="1"/>
  <c r="B12" i="16" a="1"/>
  <c r="B12" i="16" s="1"/>
  <c r="D12" i="16" a="1"/>
  <c r="D12" i="16" s="1"/>
  <c r="B41" i="11" a="1"/>
  <c r="B41" i="11" s="1"/>
  <c r="B35" i="11" a="1"/>
  <c r="B35" i="11" s="1"/>
  <c r="B37" i="11" a="1"/>
  <c r="B37" i="11" s="1"/>
  <c r="B39" i="11" a="1"/>
  <c r="B39" i="11" s="1"/>
  <c r="B38" i="11" a="1"/>
  <c r="B38" i="11" s="1"/>
  <c r="B42" i="11" a="1"/>
  <c r="B42" i="11" s="1"/>
  <c r="B36" i="11" a="1"/>
  <c r="B36" i="11" s="1"/>
  <c r="B40" i="11" a="1"/>
  <c r="B40" i="11" s="1"/>
  <c r="B34" i="11" a="1"/>
  <c r="B34" i="11" s="1"/>
  <c r="E116" i="16" a="1"/>
  <c r="E116" i="16" s="1"/>
  <c r="D116" i="16" a="1"/>
  <c r="D116" i="16" s="1"/>
  <c r="F116" i="16" a="1"/>
  <c r="F116" i="16" s="1"/>
  <c r="G116" i="16" a="1"/>
  <c r="G116" i="16" s="1"/>
  <c r="B116" i="16" a="1"/>
  <c r="B116" i="16" s="1"/>
  <c r="I122" i="16" a="1"/>
  <c r="I122" i="16" s="1"/>
  <c r="M122" i="16" a="1"/>
  <c r="M122" i="16" s="1"/>
  <c r="K122" i="16" a="1"/>
  <c r="K122" i="16" s="1"/>
  <c r="L122" i="16" a="1"/>
  <c r="L122" i="16" s="1"/>
  <c r="N122" i="16" a="1"/>
  <c r="N122" i="16" s="1"/>
  <c r="G243" i="16" a="1"/>
  <c r="G243" i="16" s="1"/>
  <c r="F243" i="16" a="1"/>
  <c r="F243" i="16" s="1"/>
  <c r="B243" i="16" a="1"/>
  <c r="B243" i="16" s="1"/>
  <c r="D243" i="16" a="1"/>
  <c r="D243" i="16" s="1"/>
  <c r="E243" i="16" a="1"/>
  <c r="E243" i="16" s="1"/>
  <c r="B216" i="16" a="1"/>
  <c r="B216" i="16" s="1"/>
  <c r="D216" i="16" a="1"/>
  <c r="D216" i="16" s="1"/>
  <c r="E216" i="16" a="1"/>
  <c r="E216" i="16" s="1"/>
  <c r="G216" i="16" a="1"/>
  <c r="G216" i="16" s="1"/>
  <c r="F216" i="16" a="1"/>
  <c r="F216" i="16" s="1"/>
  <c r="I120" i="16" a="1"/>
  <c r="I120" i="16" s="1"/>
  <c r="N120" i="16" a="1"/>
  <c r="N120" i="16" s="1"/>
  <c r="M120" i="16" a="1"/>
  <c r="M120" i="16" s="1"/>
  <c r="L120" i="16" a="1"/>
  <c r="L120" i="16" s="1"/>
  <c r="K120" i="16" a="1"/>
  <c r="K120" i="16" s="1"/>
  <c r="B110" i="16" a="1"/>
  <c r="B110" i="16" s="1"/>
  <c r="E110" i="16" a="1"/>
  <c r="E110" i="16" s="1"/>
  <c r="G110" i="16" a="1"/>
  <c r="G110" i="16" s="1"/>
  <c r="D110" i="16" a="1"/>
  <c r="D110" i="16" s="1"/>
  <c r="F110" i="16" a="1"/>
  <c r="F110" i="16" s="1"/>
  <c r="F41" i="11" a="1"/>
  <c r="F41" i="11" s="1"/>
  <c r="E41" i="11" a="1"/>
  <c r="E41" i="11" s="1"/>
  <c r="G41" i="11" a="1"/>
  <c r="G41" i="11" s="1"/>
  <c r="D41" i="11" a="1"/>
  <c r="D41" i="11" s="1"/>
  <c r="N209" i="16" a="1"/>
  <c r="N209" i="16" s="1"/>
  <c r="L209" i="16" a="1"/>
  <c r="L209" i="16" s="1"/>
  <c r="K209" i="16" a="1"/>
  <c r="K209" i="16" s="1"/>
  <c r="I209" i="16" a="1"/>
  <c r="I209" i="16" s="1"/>
  <c r="M209" i="16" a="1"/>
  <c r="M209" i="16" s="1"/>
  <c r="M65" i="11" a="1"/>
  <c r="M65" i="11" s="1"/>
  <c r="N65" i="11" a="1"/>
  <c r="N65" i="11" s="1"/>
  <c r="K65" i="11" a="1"/>
  <c r="K65" i="11" s="1"/>
  <c r="L65" i="11" a="1"/>
  <c r="L65" i="11" s="1"/>
  <c r="I65" i="11" a="1"/>
  <c r="I65" i="11" s="1"/>
  <c r="L93" i="11" a="1"/>
  <c r="L93" i="11" s="1"/>
  <c r="M93" i="11" a="1"/>
  <c r="M93" i="11" s="1"/>
  <c r="I93" i="11" a="1"/>
  <c r="I93" i="11" s="1"/>
  <c r="N93" i="11" a="1"/>
  <c r="N93" i="11" s="1"/>
  <c r="K93" i="11" a="1"/>
  <c r="K93" i="11" s="1"/>
  <c r="F91" i="16" a="1"/>
  <c r="F91" i="16" s="1"/>
  <c r="D91" i="16" a="1"/>
  <c r="D91" i="16" s="1"/>
  <c r="E91" i="16" a="1"/>
  <c r="E91" i="16" s="1"/>
  <c r="G91" i="16" a="1"/>
  <c r="G91" i="16" s="1"/>
  <c r="B91" i="16" a="1"/>
  <c r="B91" i="16" s="1"/>
  <c r="B115" i="16" a="1"/>
  <c r="B115" i="16" s="1"/>
  <c r="E115" i="16" a="1"/>
  <c r="E115" i="16" s="1"/>
  <c r="D115" i="16" a="1"/>
  <c r="D115" i="16" s="1"/>
  <c r="F115" i="16" a="1"/>
  <c r="F115" i="16" s="1"/>
  <c r="G115" i="16" a="1"/>
  <c r="G115" i="16" s="1"/>
  <c r="M84" i="11" a="1"/>
  <c r="M84" i="11" s="1"/>
  <c r="L84" i="11" a="1"/>
  <c r="L84" i="11" s="1"/>
  <c r="K84" i="11" a="1"/>
  <c r="K84" i="11" s="1"/>
  <c r="N84" i="11" a="1"/>
  <c r="N84" i="11" s="1"/>
  <c r="I84" i="11" a="1"/>
  <c r="I84" i="11" s="1"/>
  <c r="M137" i="16" a="1"/>
  <c r="M137" i="16" s="1"/>
  <c r="N137" i="16" a="1"/>
  <c r="N137" i="16" s="1"/>
  <c r="L137" i="16" a="1"/>
  <c r="L137" i="16" s="1"/>
  <c r="I137" i="16" a="1"/>
  <c r="I137" i="16" s="1"/>
  <c r="K137" i="16" a="1"/>
  <c r="K137" i="16" s="1"/>
  <c r="M91" i="16" a="1"/>
  <c r="M91" i="16" s="1"/>
  <c r="K91" i="16" a="1"/>
  <c r="K91" i="16" s="1"/>
  <c r="I91" i="16" a="1"/>
  <c r="I91" i="16" s="1"/>
  <c r="L91" i="16" a="1"/>
  <c r="L91" i="16" s="1"/>
  <c r="N91" i="16" a="1"/>
  <c r="N91" i="16" s="1"/>
  <c r="G238" i="16" a="1"/>
  <c r="G238" i="16" s="1"/>
  <c r="B238" i="16" a="1"/>
  <c r="B238" i="16" s="1"/>
  <c r="F238" i="16" a="1"/>
  <c r="F238" i="16" s="1"/>
  <c r="E238" i="16" a="1"/>
  <c r="E238" i="16" s="1"/>
  <c r="D238" i="16" a="1"/>
  <c r="D238" i="16" s="1"/>
  <c r="E17" i="11" a="1"/>
  <c r="E17" i="11" s="1"/>
  <c r="G17" i="11" a="1"/>
  <c r="G17" i="11" s="1"/>
  <c r="F17" i="11" a="1"/>
  <c r="F17" i="11" s="1"/>
  <c r="B17" i="11" a="1"/>
  <c r="B17" i="11" s="1"/>
  <c r="D17" i="11" a="1"/>
  <c r="D17" i="11" s="1"/>
  <c r="I12" i="16" a="1"/>
  <c r="I12" i="16" s="1"/>
  <c r="N12" i="16" a="1"/>
  <c r="N12" i="16" s="1"/>
  <c r="K12" i="16" a="1"/>
  <c r="K12" i="16" s="1"/>
  <c r="L12" i="16" a="1"/>
  <c r="L12" i="16" s="1"/>
  <c r="M12" i="16" a="1"/>
  <c r="M12" i="16" s="1"/>
  <c r="B62" i="16" a="1"/>
  <c r="B62" i="16" s="1"/>
  <c r="E62" i="16" a="1"/>
  <c r="E62" i="16" s="1"/>
  <c r="F62" i="16" a="1"/>
  <c r="F62" i="16" s="1"/>
  <c r="G62" i="16" a="1"/>
  <c r="G62" i="16" s="1"/>
  <c r="D62" i="16" a="1"/>
  <c r="D62" i="16" s="1"/>
  <c r="N69" i="11" a="1"/>
  <c r="N69" i="11" s="1"/>
  <c r="I69" i="11" a="1"/>
  <c r="I69" i="11" s="1"/>
  <c r="M69" i="11" a="1"/>
  <c r="M69" i="11" s="1"/>
  <c r="L69" i="11" a="1"/>
  <c r="L69" i="11" s="1"/>
  <c r="K69" i="11" a="1"/>
  <c r="K69" i="11" s="1"/>
  <c r="K67" i="11" a="1"/>
  <c r="K67" i="11" s="1"/>
  <c r="N67" i="11" a="1"/>
  <c r="N67" i="11" s="1"/>
  <c r="M67" i="11" a="1"/>
  <c r="M67" i="11" s="1"/>
  <c r="L67" i="11" a="1"/>
  <c r="L67" i="11" s="1"/>
  <c r="I67" i="11" a="1"/>
  <c r="I67" i="11" s="1"/>
  <c r="B89" i="11" a="1"/>
  <c r="B89" i="11" s="1"/>
  <c r="E89" i="11" a="1"/>
  <c r="E89" i="11" s="1"/>
  <c r="G89" i="11" a="1"/>
  <c r="G89" i="11" s="1"/>
  <c r="F89" i="11" a="1"/>
  <c r="F89" i="11" s="1"/>
  <c r="D89" i="11" a="1"/>
  <c r="D89" i="11" s="1"/>
  <c r="L109" i="16" a="1"/>
  <c r="L109" i="16" s="1"/>
  <c r="M109" i="16" a="1"/>
  <c r="M109" i="16" s="1"/>
  <c r="I109" i="16" a="1"/>
  <c r="I109" i="16" s="1"/>
  <c r="N109" i="16" a="1"/>
  <c r="N109" i="16" s="1"/>
  <c r="K109" i="16" a="1"/>
  <c r="K109" i="16" s="1"/>
  <c r="F68" i="11" a="1"/>
  <c r="F68" i="11" s="1"/>
  <c r="G68" i="11" a="1"/>
  <c r="G68" i="11" s="1"/>
  <c r="B68" i="11" a="1"/>
  <c r="B68" i="11" s="1"/>
  <c r="E68" i="11" a="1"/>
  <c r="E68" i="11" s="1"/>
  <c r="D68" i="11" a="1"/>
  <c r="D68" i="11" s="1"/>
  <c r="N38" i="11" a="1"/>
  <c r="N38" i="11" s="1"/>
  <c r="I38" i="11" a="1"/>
  <c r="I38" i="11" s="1"/>
  <c r="M38" i="11" a="1"/>
  <c r="M38" i="11" s="1"/>
  <c r="K38" i="11" a="1"/>
  <c r="K38" i="11" s="1"/>
  <c r="L38" i="11" a="1"/>
  <c r="L38" i="11" s="1"/>
  <c r="E62" i="11" a="1"/>
  <c r="E62" i="11" s="1"/>
  <c r="G62" i="11" a="1"/>
  <c r="G62" i="11" s="1"/>
  <c r="B62" i="11" a="1"/>
  <c r="B62" i="11" s="1"/>
  <c r="F62" i="11" a="1"/>
  <c r="F62" i="11" s="1"/>
  <c r="D62" i="11" a="1"/>
  <c r="D62" i="11" s="1"/>
  <c r="K48" i="16" a="1"/>
  <c r="K48" i="16" s="1"/>
  <c r="N48" i="16" a="1"/>
  <c r="N48" i="16" s="1"/>
  <c r="M48" i="16" a="1"/>
  <c r="M48" i="16" s="1"/>
  <c r="L48" i="16" a="1"/>
  <c r="L48" i="16" s="1"/>
  <c r="I48" i="16" a="1"/>
  <c r="I48" i="16" s="1"/>
  <c r="N45" i="16" a="1"/>
  <c r="N45" i="16" s="1"/>
  <c r="M45" i="16" a="1"/>
  <c r="M45" i="16" s="1"/>
  <c r="K45" i="16" a="1"/>
  <c r="K45" i="16" s="1"/>
  <c r="I45" i="16" a="1"/>
  <c r="I45" i="16" s="1"/>
  <c r="L45" i="16" a="1"/>
  <c r="L45" i="16" s="1"/>
  <c r="D99" i="16" a="1"/>
  <c r="D99" i="16" s="1"/>
  <c r="F99" i="16" a="1"/>
  <c r="F99" i="16" s="1"/>
  <c r="B99" i="16" a="1"/>
  <c r="B99" i="16" s="1"/>
  <c r="G99" i="16" a="1"/>
  <c r="G99" i="16" s="1"/>
  <c r="E99" i="16" a="1"/>
  <c r="E99" i="16" s="1"/>
  <c r="M86" i="16" a="1"/>
  <c r="M86" i="16" s="1"/>
  <c r="N86" i="16" a="1"/>
  <c r="N86" i="16" s="1"/>
  <c r="K86" i="16" a="1"/>
  <c r="K86" i="16" s="1"/>
  <c r="I86" i="16" a="1"/>
  <c r="I86" i="16" s="1"/>
  <c r="L86" i="16" a="1"/>
  <c r="L86" i="16" s="1"/>
  <c r="N114" i="16" a="1"/>
  <c r="N114" i="16" s="1"/>
  <c r="L114" i="16" a="1"/>
  <c r="L114" i="16" s="1"/>
  <c r="I114" i="16" a="1"/>
  <c r="I114" i="16" s="1"/>
  <c r="M114" i="16" a="1"/>
  <c r="M114" i="16" s="1"/>
  <c r="K114" i="16" a="1"/>
  <c r="K114" i="16" s="1"/>
  <c r="N236" i="11" a="1"/>
  <c r="N236" i="11" s="1"/>
  <c r="K236" i="11" a="1"/>
  <c r="K236" i="11" s="1"/>
  <c r="M236" i="11" a="1"/>
  <c r="M236" i="11" s="1"/>
  <c r="L236" i="11" a="1"/>
  <c r="L236" i="11" s="1"/>
  <c r="I236" i="11" a="1"/>
  <c r="I236" i="11" s="1"/>
  <c r="M191" i="16" a="1"/>
  <c r="M191" i="16" s="1"/>
  <c r="N191" i="16" a="1"/>
  <c r="N191" i="16" s="1"/>
  <c r="K191" i="16" a="1"/>
  <c r="K191" i="16" s="1"/>
  <c r="L191" i="16" a="1"/>
  <c r="L191" i="16" s="1"/>
  <c r="I191" i="16" a="1"/>
  <c r="I191" i="16" s="1"/>
  <c r="E37" i="11" a="1"/>
  <c r="E37" i="11" s="1"/>
  <c r="F37" i="11" a="1"/>
  <c r="F37" i="11" s="1"/>
  <c r="D37" i="11" a="1"/>
  <c r="D37" i="11" s="1"/>
  <c r="G37" i="11" a="1"/>
  <c r="G37" i="11" s="1"/>
  <c r="B71" i="11" a="1"/>
  <c r="B71" i="11" s="1"/>
  <c r="E71" i="11" a="1"/>
  <c r="E71" i="11" s="1"/>
  <c r="G71" i="11" a="1"/>
  <c r="G71" i="11" s="1"/>
  <c r="D71" i="11" a="1"/>
  <c r="D71" i="11" s="1"/>
  <c r="F71" i="11" a="1"/>
  <c r="F71" i="11" s="1"/>
  <c r="L142" i="16" a="1"/>
  <c r="L142" i="16" s="1"/>
  <c r="I142" i="16" a="1"/>
  <c r="I142" i="16" s="1"/>
  <c r="N142" i="16" a="1"/>
  <c r="N142" i="16" s="1"/>
  <c r="K142" i="16" a="1"/>
  <c r="K142" i="16" s="1"/>
  <c r="M142" i="16" a="1"/>
  <c r="M142" i="16" s="1"/>
  <c r="F85" i="16" a="1"/>
  <c r="F85" i="16" s="1"/>
  <c r="E85" i="16" a="1"/>
  <c r="E85" i="16" s="1"/>
  <c r="D85" i="16" a="1"/>
  <c r="D85" i="16" s="1"/>
  <c r="B85" i="16" a="1"/>
  <c r="B85" i="16" s="1"/>
  <c r="G85" i="16" a="1"/>
  <c r="G85" i="16" s="1"/>
  <c r="M72" i="11" a="1"/>
  <c r="M72" i="11" s="1"/>
  <c r="I72" i="11" a="1"/>
  <c r="I72" i="11" s="1"/>
  <c r="L72" i="11" a="1"/>
  <c r="L72" i="11" s="1"/>
  <c r="K72" i="11" a="1"/>
  <c r="K72" i="11" s="1"/>
  <c r="N72" i="11" a="1"/>
  <c r="N72" i="11" s="1"/>
  <c r="K71" i="11" a="1"/>
  <c r="K71" i="11" s="1"/>
  <c r="L71" i="11" a="1"/>
  <c r="L71" i="11" s="1"/>
  <c r="M71" i="11" a="1"/>
  <c r="M71" i="11" s="1"/>
  <c r="N71" i="11" a="1"/>
  <c r="N71" i="11" s="1"/>
  <c r="I71" i="11" a="1"/>
  <c r="I71" i="11" s="1"/>
  <c r="K144" i="16" a="1"/>
  <c r="K144" i="16" s="1"/>
  <c r="N144" i="16" a="1"/>
  <c r="N144" i="16" s="1"/>
  <c r="L144" i="16" a="1"/>
  <c r="L144" i="16" s="1"/>
  <c r="I144" i="16" a="1"/>
  <c r="I144" i="16" s="1"/>
  <c r="M144" i="16" a="1"/>
  <c r="M144" i="16" s="1"/>
  <c r="F211" i="16" a="1"/>
  <c r="F211" i="16" s="1"/>
  <c r="D211" i="16" a="1"/>
  <c r="D211" i="16" s="1"/>
  <c r="G211" i="16" a="1"/>
  <c r="G211" i="16" s="1"/>
  <c r="E211" i="16" a="1"/>
  <c r="E211" i="16" s="1"/>
  <c r="B211" i="16" a="1"/>
  <c r="B211" i="16" s="1"/>
  <c r="B16" i="11" a="1"/>
  <c r="B16" i="11" s="1"/>
  <c r="F16" i="11" a="1"/>
  <c r="F16" i="11" s="1"/>
  <c r="D16" i="11" a="1"/>
  <c r="D16" i="11" s="1"/>
  <c r="E16" i="11" a="1"/>
  <c r="E16" i="11" s="1"/>
  <c r="G16" i="11" a="1"/>
  <c r="G16" i="11" s="1"/>
  <c r="B117" i="11" a="1"/>
  <c r="B117" i="11" s="1"/>
  <c r="G117" i="11" a="1"/>
  <c r="G117" i="11" s="1"/>
  <c r="D117" i="11" a="1"/>
  <c r="D117" i="11" s="1"/>
  <c r="F117" i="11" a="1"/>
  <c r="F117" i="11" s="1"/>
  <c r="E117" i="11" a="1"/>
  <c r="E117" i="11" s="1"/>
  <c r="E88" i="16" a="1"/>
  <c r="E88" i="16" s="1"/>
  <c r="G88" i="16" a="1"/>
  <c r="G88" i="16" s="1"/>
  <c r="D88" i="16" a="1"/>
  <c r="D88" i="16" s="1"/>
  <c r="F88" i="16" a="1"/>
  <c r="F88" i="16" s="1"/>
  <c r="B88" i="16" a="1"/>
  <c r="B88" i="16" s="1"/>
  <c r="F161" i="16" a="1"/>
  <c r="F161" i="16" s="1"/>
  <c r="D161" i="16" a="1"/>
  <c r="D161" i="16" s="1"/>
  <c r="B161" i="16" a="1"/>
  <c r="B161" i="16" s="1"/>
  <c r="G161" i="16" a="1"/>
  <c r="G161" i="16" s="1"/>
  <c r="E161" i="16" a="1"/>
  <c r="E161" i="16" s="1"/>
  <c r="N37" i="16" a="1"/>
  <c r="N37" i="16" s="1"/>
  <c r="M37" i="16" a="1"/>
  <c r="M37" i="16" s="1"/>
  <c r="I37" i="16" a="1"/>
  <c r="I37" i="16" s="1"/>
  <c r="K37" i="16" a="1"/>
  <c r="K37" i="16" s="1"/>
  <c r="L37" i="16" a="1"/>
  <c r="L37" i="16" s="1"/>
  <c r="L70" i="11" a="1"/>
  <c r="L70" i="11" s="1"/>
  <c r="I70" i="11" a="1"/>
  <c r="I70" i="11" s="1"/>
  <c r="N70" i="11" a="1"/>
  <c r="N70" i="11" s="1"/>
  <c r="M70" i="11" a="1"/>
  <c r="M70" i="11" s="1"/>
  <c r="K70" i="11" a="1"/>
  <c r="K70" i="11" s="1"/>
  <c r="M186" i="16" a="1"/>
  <c r="M186" i="16" s="1"/>
  <c r="N186" i="16" a="1"/>
  <c r="N186" i="16" s="1"/>
  <c r="L186" i="16" a="1"/>
  <c r="L186" i="16" s="1"/>
  <c r="I186" i="16" a="1"/>
  <c r="I186" i="16" s="1"/>
  <c r="K186" i="16" a="1"/>
  <c r="K186" i="16" s="1"/>
  <c r="J209" i="11"/>
  <c r="G42" i="16" a="1"/>
  <c r="G42" i="16" s="1"/>
  <c r="B42" i="16" a="1"/>
  <c r="B42" i="16" s="1"/>
  <c r="D42" i="16" a="1"/>
  <c r="D42" i="16" s="1"/>
  <c r="F42" i="16" a="1"/>
  <c r="F42" i="16" s="1"/>
  <c r="E42" i="16" a="1"/>
  <c r="E42" i="16" s="1"/>
  <c r="G166" i="16" a="1"/>
  <c r="G166" i="16" s="1"/>
  <c r="D166" i="16" a="1"/>
  <c r="D166" i="16" s="1"/>
  <c r="E166" i="16" a="1"/>
  <c r="E166" i="16" s="1"/>
  <c r="F166" i="16" a="1"/>
  <c r="F166" i="16" s="1"/>
  <c r="B166" i="16" a="1"/>
  <c r="B166" i="16" s="1"/>
  <c r="I44" i="16" a="1"/>
  <c r="I44" i="16" s="1"/>
  <c r="N44" i="16" a="1"/>
  <c r="N44" i="16" s="1"/>
  <c r="K44" i="16" a="1"/>
  <c r="K44" i="16" s="1"/>
  <c r="M44" i="16" a="1"/>
  <c r="M44" i="16" s="1"/>
  <c r="L44" i="16" a="1"/>
  <c r="L44" i="16" s="1"/>
  <c r="B63" i="16" a="1"/>
  <c r="B63" i="16" s="1"/>
  <c r="F63" i="16" a="1"/>
  <c r="F63" i="16" s="1"/>
  <c r="D63" i="16" a="1"/>
  <c r="D63" i="16" s="1"/>
  <c r="E63" i="16" a="1"/>
  <c r="E63" i="16" s="1"/>
  <c r="G63" i="16" a="1"/>
  <c r="G63" i="16" s="1"/>
  <c r="E114" i="11" a="1"/>
  <c r="E114" i="11" s="1"/>
  <c r="G114" i="11" a="1"/>
  <c r="G114" i="11" s="1"/>
  <c r="B114" i="11" a="1"/>
  <c r="B114" i="11" s="1"/>
  <c r="F114" i="11" a="1"/>
  <c r="F114" i="11" s="1"/>
  <c r="D114" i="11" a="1"/>
  <c r="D114" i="11" s="1"/>
  <c r="D189" i="16" a="1"/>
  <c r="D189" i="16" s="1"/>
  <c r="E189" i="16" a="1"/>
  <c r="E189" i="16" s="1"/>
  <c r="B189" i="16" a="1"/>
  <c r="B189" i="16" s="1"/>
  <c r="F189" i="16" a="1"/>
  <c r="F189" i="16" s="1"/>
  <c r="G189" i="16" a="1"/>
  <c r="G189" i="16" s="1"/>
  <c r="F98" i="16" a="1"/>
  <c r="F98" i="16" s="1"/>
  <c r="B98" i="16" a="1"/>
  <c r="B98" i="16" s="1"/>
  <c r="G98" i="16" a="1"/>
  <c r="G98" i="16" s="1"/>
  <c r="D98" i="16" a="1"/>
  <c r="D98" i="16" s="1"/>
  <c r="E98" i="16" a="1"/>
  <c r="E98" i="16" s="1"/>
  <c r="E34" i="11" a="1"/>
  <c r="E34" i="11" s="1"/>
  <c r="G34" i="11" a="1"/>
  <c r="G34" i="11" s="1"/>
  <c r="F34" i="11" a="1"/>
  <c r="F34" i="11" s="1"/>
  <c r="D34" i="11" a="1"/>
  <c r="D34" i="11" s="1"/>
  <c r="D117" i="16" a="1"/>
  <c r="D117" i="16" s="1"/>
  <c r="F117" i="16" a="1"/>
  <c r="F117" i="16" s="1"/>
  <c r="G117" i="16" a="1"/>
  <c r="G117" i="16" s="1"/>
  <c r="B117" i="16" a="1"/>
  <c r="B117" i="16" s="1"/>
  <c r="E117" i="16" a="1"/>
  <c r="E117" i="16" s="1"/>
  <c r="B69" i="11" a="1"/>
  <c r="B69" i="11" s="1"/>
  <c r="F69" i="11" a="1"/>
  <c r="F69" i="11" s="1"/>
  <c r="D69" i="11" a="1"/>
  <c r="D69" i="11" s="1"/>
  <c r="E69" i="11" a="1"/>
  <c r="E69" i="11" s="1"/>
  <c r="G69" i="11" a="1"/>
  <c r="G69" i="11" s="1"/>
  <c r="E195" i="11" a="1"/>
  <c r="E195" i="11" s="1"/>
  <c r="G195" i="11" a="1"/>
  <c r="G195" i="11" s="1"/>
  <c r="F195" i="11" a="1"/>
  <c r="F195" i="11" s="1"/>
  <c r="B195" i="11" a="1"/>
  <c r="B195" i="11" s="1"/>
  <c r="D195" i="11" a="1"/>
  <c r="D195" i="11" s="1"/>
  <c r="M109" i="11" a="1"/>
  <c r="M109" i="11" s="1"/>
  <c r="L109" i="11" a="1"/>
  <c r="L109" i="11" s="1"/>
  <c r="K109" i="11" a="1"/>
  <c r="K109" i="11" s="1"/>
  <c r="N109" i="11" a="1"/>
  <c r="N109" i="11" s="1"/>
  <c r="I109" i="11" a="1"/>
  <c r="I109" i="11" s="1"/>
  <c r="D171" i="11" a="1"/>
  <c r="D171" i="11" s="1"/>
  <c r="E171" i="11" a="1"/>
  <c r="E171" i="11" s="1"/>
  <c r="G171" i="11" a="1"/>
  <c r="G171" i="11" s="1"/>
  <c r="B171" i="11" a="1"/>
  <c r="B171" i="11" s="1"/>
  <c r="F171" i="11" a="1"/>
  <c r="F171" i="11" s="1"/>
  <c r="M110" i="11" a="1"/>
  <c r="M110" i="11" s="1"/>
  <c r="I110" i="11" a="1"/>
  <c r="I110" i="11" s="1"/>
  <c r="L110" i="11" a="1"/>
  <c r="L110" i="11" s="1"/>
  <c r="K110" i="11" a="1"/>
  <c r="K110" i="11" s="1"/>
  <c r="N110" i="11" a="1"/>
  <c r="N110" i="11" s="1"/>
  <c r="L66" i="11" a="1"/>
  <c r="L66" i="11" s="1"/>
  <c r="K66" i="11" a="1"/>
  <c r="K66" i="11" s="1"/>
  <c r="N66" i="11" a="1"/>
  <c r="N66" i="11" s="1"/>
  <c r="M66" i="11" a="1"/>
  <c r="M66" i="11" s="1"/>
  <c r="I66" i="11" a="1"/>
  <c r="I66" i="11" s="1"/>
  <c r="G66" i="16" a="1"/>
  <c r="G66" i="16" s="1"/>
  <c r="B66" i="16" a="1"/>
  <c r="B66" i="16" s="1"/>
  <c r="F66" i="16" a="1"/>
  <c r="F66" i="16" s="1"/>
  <c r="D66" i="16" a="1"/>
  <c r="D66" i="16" s="1"/>
  <c r="E66" i="16" a="1"/>
  <c r="E66" i="16" s="1"/>
  <c r="G139" i="16" a="1"/>
  <c r="G139" i="16" s="1"/>
  <c r="F139" i="16" a="1"/>
  <c r="F139" i="16" s="1"/>
  <c r="B139" i="16" a="1"/>
  <c r="B139" i="16" s="1"/>
  <c r="E139" i="16" a="1"/>
  <c r="E139" i="16" s="1"/>
  <c r="D139" i="16" a="1"/>
  <c r="D139" i="16" s="1"/>
  <c r="N70" i="16" a="1"/>
  <c r="N70" i="16" s="1"/>
  <c r="L70" i="16" a="1"/>
  <c r="L70" i="16" s="1"/>
  <c r="K70" i="16" a="1"/>
  <c r="K70" i="16" s="1"/>
  <c r="I70" i="16" a="1"/>
  <c r="I70" i="16" s="1"/>
  <c r="M70" i="16" a="1"/>
  <c r="M70" i="16" s="1"/>
  <c r="E186" i="16" a="1"/>
  <c r="E186" i="16" s="1"/>
  <c r="B186" i="16" a="1"/>
  <c r="B186" i="16" s="1"/>
  <c r="D186" i="16" a="1"/>
  <c r="D186" i="16" s="1"/>
  <c r="G186" i="16" a="1"/>
  <c r="G186" i="16" s="1"/>
  <c r="F186" i="16" a="1"/>
  <c r="F186" i="16" s="1"/>
  <c r="I19" i="16" a="1"/>
  <c r="I19" i="16" s="1"/>
  <c r="K19" i="16" a="1"/>
  <c r="K19" i="16" s="1"/>
  <c r="N19" i="16" a="1"/>
  <c r="N19" i="16" s="1"/>
  <c r="M19" i="16" a="1"/>
  <c r="M19" i="16" s="1"/>
  <c r="L19" i="16" a="1"/>
  <c r="L19" i="16" s="1"/>
  <c r="G88" i="11" a="1"/>
  <c r="G88" i="11" s="1"/>
  <c r="B88" i="11" a="1"/>
  <c r="B88" i="11" s="1"/>
  <c r="D88" i="11" a="1"/>
  <c r="D88" i="11" s="1"/>
  <c r="F88" i="11" a="1"/>
  <c r="F88" i="11" s="1"/>
  <c r="E88" i="11" a="1"/>
  <c r="E88" i="11" s="1"/>
  <c r="D146" i="11" a="1"/>
  <c r="D146" i="11" s="1"/>
  <c r="G146" i="11" a="1"/>
  <c r="G146" i="11" s="1"/>
  <c r="F146" i="11" a="1"/>
  <c r="F146" i="11" s="1"/>
  <c r="B146" i="11" a="1"/>
  <c r="B146" i="11" s="1"/>
  <c r="E146" i="11" a="1"/>
  <c r="E146" i="11" s="1"/>
  <c r="B59" i="11" a="1"/>
  <c r="B59" i="11" s="1"/>
  <c r="F59" i="11" a="1"/>
  <c r="F59" i="11" s="1"/>
  <c r="G59" i="11" a="1"/>
  <c r="G59" i="11" s="1"/>
  <c r="D59" i="11" a="1"/>
  <c r="D59" i="11" s="1"/>
  <c r="E59" i="11" a="1"/>
  <c r="E59" i="11" s="1"/>
  <c r="I74" i="16" a="1"/>
  <c r="I74" i="16" s="1"/>
  <c r="N74" i="16" a="1"/>
  <c r="N74" i="16" s="1"/>
  <c r="M74" i="16" a="1"/>
  <c r="M74" i="16" s="1"/>
  <c r="L74" i="16" a="1"/>
  <c r="L74" i="16" s="1"/>
  <c r="K74" i="16" a="1"/>
  <c r="K74" i="16" s="1"/>
  <c r="I61" i="11" a="1"/>
  <c r="I61" i="11" s="1"/>
  <c r="L61" i="11" a="1"/>
  <c r="L61" i="11" s="1"/>
  <c r="M61" i="11" a="1"/>
  <c r="M61" i="11" s="1"/>
  <c r="K61" i="11" a="1"/>
  <c r="K61" i="11" s="1"/>
  <c r="N61" i="11" a="1"/>
  <c r="N61" i="11" s="1"/>
  <c r="L93" i="16" a="1"/>
  <c r="L93" i="16" s="1"/>
  <c r="M93" i="16" a="1"/>
  <c r="M93" i="16" s="1"/>
  <c r="K93" i="16" a="1"/>
  <c r="K93" i="16" s="1"/>
  <c r="I93" i="16" a="1"/>
  <c r="I93" i="16" s="1"/>
  <c r="N93" i="16" a="1"/>
  <c r="N93" i="16" s="1"/>
  <c r="L210" i="16" a="1"/>
  <c r="L210" i="16" s="1"/>
  <c r="K210" i="16" a="1"/>
  <c r="K210" i="16" s="1"/>
  <c r="N210" i="16" a="1"/>
  <c r="N210" i="16" s="1"/>
  <c r="I210" i="16" a="1"/>
  <c r="I210" i="16" s="1"/>
  <c r="M210" i="16" a="1"/>
  <c r="M210" i="16" s="1"/>
  <c r="M120" i="11" a="1"/>
  <c r="M120" i="11" s="1"/>
  <c r="N120" i="11" a="1"/>
  <c r="N120" i="11" s="1"/>
  <c r="K120" i="11" a="1"/>
  <c r="K120" i="11" s="1"/>
  <c r="I120" i="11" a="1"/>
  <c r="I120" i="11" s="1"/>
  <c r="L120" i="11" a="1"/>
  <c r="L120" i="11" s="1"/>
  <c r="F96" i="16" a="1"/>
  <c r="F96" i="16" s="1"/>
  <c r="B96" i="16" a="1"/>
  <c r="B96" i="16" s="1"/>
  <c r="E96" i="16" a="1"/>
  <c r="E96" i="16" s="1"/>
  <c r="D96" i="16" a="1"/>
  <c r="D96" i="16" s="1"/>
  <c r="G96" i="16" a="1"/>
  <c r="G96" i="16" s="1"/>
  <c r="N139" i="16" a="1"/>
  <c r="N139" i="16" s="1"/>
  <c r="M139" i="16" a="1"/>
  <c r="M139" i="16" s="1"/>
  <c r="I139" i="16" a="1"/>
  <c r="I139" i="16" s="1"/>
  <c r="K139" i="16" a="1"/>
  <c r="K139" i="16" s="1"/>
  <c r="L139" i="16" a="1"/>
  <c r="L139" i="16" s="1"/>
  <c r="K184" i="16" a="1"/>
  <c r="K184" i="16" s="1"/>
  <c r="L184" i="16" a="1"/>
  <c r="L184" i="16" s="1"/>
  <c r="M184" i="16" a="1"/>
  <c r="M184" i="16" s="1"/>
  <c r="N184" i="16" a="1"/>
  <c r="N184" i="16" s="1"/>
  <c r="I184" i="16" a="1"/>
  <c r="I184" i="16" s="1"/>
  <c r="G120" i="16" a="1"/>
  <c r="G120" i="16" s="1"/>
  <c r="B120" i="16" a="1"/>
  <c r="B120" i="16" s="1"/>
  <c r="D120" i="16" a="1"/>
  <c r="D120" i="16" s="1"/>
  <c r="F120" i="16" a="1"/>
  <c r="F120" i="16" s="1"/>
  <c r="E120" i="16" a="1"/>
  <c r="E120" i="16" s="1"/>
  <c r="B97" i="16" a="1"/>
  <c r="B97" i="16" s="1"/>
  <c r="D97" i="16" a="1"/>
  <c r="D97" i="16" s="1"/>
  <c r="G97" i="16" a="1"/>
  <c r="G97" i="16" s="1"/>
  <c r="F97" i="16" a="1"/>
  <c r="F97" i="16" s="1"/>
  <c r="E97" i="16" a="1"/>
  <c r="E97" i="16" s="1"/>
  <c r="G15" i="11" a="1"/>
  <c r="G15" i="11" s="1"/>
  <c r="E15" i="11" a="1"/>
  <c r="E15" i="11" s="1"/>
  <c r="F15" i="11" a="1"/>
  <c r="F15" i="11" s="1"/>
  <c r="D15" i="11" a="1"/>
  <c r="D15" i="11" s="1"/>
  <c r="B15" i="11" a="1"/>
  <c r="B15" i="11" s="1"/>
  <c r="G145" i="16" a="1"/>
  <c r="G145" i="16" s="1"/>
  <c r="D145" i="16" a="1"/>
  <c r="D145" i="16" s="1"/>
  <c r="B145" i="16" a="1"/>
  <c r="B145" i="16" s="1"/>
  <c r="E145" i="16" a="1"/>
  <c r="E145" i="16" s="1"/>
  <c r="F145" i="16" a="1"/>
  <c r="F145" i="16" s="1"/>
  <c r="F147" i="16" a="1"/>
  <c r="F147" i="16" s="1"/>
  <c r="B147" i="16" a="1"/>
  <c r="B147" i="16" s="1"/>
  <c r="G147" i="16" a="1"/>
  <c r="G147" i="16" s="1"/>
  <c r="E147" i="16" a="1"/>
  <c r="E147" i="16" s="1"/>
  <c r="D147" i="16" a="1"/>
  <c r="D147" i="16" s="1"/>
  <c r="E23" i="11" a="1"/>
  <c r="E23" i="11" s="1"/>
  <c r="G23" i="11" a="1"/>
  <c r="G23" i="11" s="1"/>
  <c r="B23" i="11" a="1"/>
  <c r="B23" i="11" s="1"/>
  <c r="D23" i="11" a="1"/>
  <c r="D23" i="11" s="1"/>
  <c r="F23" i="11" a="1"/>
  <c r="F23" i="11" s="1"/>
  <c r="M65" i="16" a="1"/>
  <c r="M65" i="16" s="1"/>
  <c r="I65" i="16" a="1"/>
  <c r="I65" i="16" s="1"/>
  <c r="N65" i="16" a="1"/>
  <c r="N65" i="16" s="1"/>
  <c r="K65" i="16" a="1"/>
  <c r="K65" i="16" s="1"/>
  <c r="L65" i="16" a="1"/>
  <c r="L65" i="16" s="1"/>
  <c r="N214" i="16" a="1"/>
  <c r="N214" i="16" s="1"/>
  <c r="I214" i="16" a="1"/>
  <c r="I214" i="16" s="1"/>
  <c r="L214" i="16" a="1"/>
  <c r="L214" i="16" s="1"/>
  <c r="M214" i="16" a="1"/>
  <c r="M214" i="16" s="1"/>
  <c r="K214" i="16" a="1"/>
  <c r="K214" i="16" s="1"/>
  <c r="K91" i="11" a="1"/>
  <c r="K91" i="11" s="1"/>
  <c r="N91" i="11" a="1"/>
  <c r="N91" i="11" s="1"/>
  <c r="I91" i="11" a="1"/>
  <c r="I91" i="11" s="1"/>
  <c r="L91" i="11" a="1"/>
  <c r="L91" i="11" s="1"/>
  <c r="M91" i="11" a="1"/>
  <c r="M91" i="11" s="1"/>
  <c r="E167" i="16" a="1"/>
  <c r="E167" i="16" s="1"/>
  <c r="G167" i="16" a="1"/>
  <c r="G167" i="16" s="1"/>
  <c r="D167" i="16" a="1"/>
  <c r="D167" i="16" s="1"/>
  <c r="F167" i="16" a="1"/>
  <c r="F167" i="16" s="1"/>
  <c r="B167" i="16" a="1"/>
  <c r="B167" i="16" s="1"/>
  <c r="D115" i="11" a="1"/>
  <c r="D115" i="11" s="1"/>
  <c r="E115" i="11" a="1"/>
  <c r="E115" i="11" s="1"/>
  <c r="B115" i="11" a="1"/>
  <c r="B115" i="11" s="1"/>
  <c r="G115" i="11" a="1"/>
  <c r="G115" i="11" s="1"/>
  <c r="F115" i="11" a="1"/>
  <c r="F115" i="11" s="1"/>
  <c r="B144" i="16" a="1"/>
  <c r="B144" i="16" s="1"/>
  <c r="G144" i="16" a="1"/>
  <c r="G144" i="16" s="1"/>
  <c r="D144" i="16" a="1"/>
  <c r="D144" i="16" s="1"/>
  <c r="E144" i="16" a="1"/>
  <c r="E144" i="16" s="1"/>
  <c r="F144" i="16" a="1"/>
  <c r="F144" i="16" s="1"/>
  <c r="E219" i="16" a="1"/>
  <c r="E219" i="16" s="1"/>
  <c r="G219" i="16" a="1"/>
  <c r="G219" i="16" s="1"/>
  <c r="F219" i="16" a="1"/>
  <c r="F219" i="16" s="1"/>
  <c r="D219" i="16" a="1"/>
  <c r="D219" i="16" s="1"/>
  <c r="B219" i="16" a="1"/>
  <c r="B219" i="16" s="1"/>
  <c r="F118" i="16" a="1"/>
  <c r="F118" i="16" s="1"/>
  <c r="G118" i="16" a="1"/>
  <c r="G118" i="16" s="1"/>
  <c r="B118" i="16" a="1"/>
  <c r="B118" i="16" s="1"/>
  <c r="D118" i="16" a="1"/>
  <c r="D118" i="16" s="1"/>
  <c r="E118" i="16" a="1"/>
  <c r="E118" i="16" s="1"/>
  <c r="F191" i="16" a="1"/>
  <c r="F191" i="16" s="1"/>
  <c r="B191" i="16" a="1"/>
  <c r="B191" i="16" s="1"/>
  <c r="D191" i="16" a="1"/>
  <c r="D191" i="16" s="1"/>
  <c r="E191" i="16" a="1"/>
  <c r="E191" i="16" s="1"/>
  <c r="G191" i="16" a="1"/>
  <c r="G191" i="16" s="1"/>
  <c r="K219" i="16" a="1"/>
  <c r="K219" i="16" s="1"/>
  <c r="N219" i="16" a="1"/>
  <c r="N219" i="16" s="1"/>
  <c r="M219" i="16" a="1"/>
  <c r="M219" i="16" s="1"/>
  <c r="I219" i="16" a="1"/>
  <c r="I219" i="16" s="1"/>
  <c r="L219" i="16" a="1"/>
  <c r="L219" i="16" s="1"/>
  <c r="B22" i="11" a="1"/>
  <c r="B22" i="11" s="1"/>
  <c r="G22" i="11" a="1"/>
  <c r="G22" i="11" s="1"/>
  <c r="F22" i="11" a="1"/>
  <c r="F22" i="11" s="1"/>
  <c r="E22" i="11" a="1"/>
  <c r="E22" i="11" s="1"/>
  <c r="D22" i="11" a="1"/>
  <c r="D22" i="11" s="1"/>
  <c r="F242" i="16" a="1"/>
  <c r="F242" i="16" s="1"/>
  <c r="B242" i="16" a="1"/>
  <c r="B242" i="16" s="1"/>
  <c r="E242" i="16" a="1"/>
  <c r="E242" i="16" s="1"/>
  <c r="G242" i="16" a="1"/>
  <c r="G242" i="16" s="1"/>
  <c r="D242" i="16" a="1"/>
  <c r="D242" i="16" s="1"/>
  <c r="E84" i="11" a="1"/>
  <c r="E84" i="11" s="1"/>
  <c r="G84" i="11" a="1"/>
  <c r="G84" i="11" s="1"/>
  <c r="F84" i="11" a="1"/>
  <c r="F84" i="11" s="1"/>
  <c r="B84" i="11" a="1"/>
  <c r="B84" i="11" s="1"/>
  <c r="D84" i="11" a="1"/>
  <c r="D84" i="11" s="1"/>
  <c r="N41" i="11" a="1"/>
  <c r="N41" i="11" s="1"/>
  <c r="L41" i="11" a="1"/>
  <c r="L41" i="11" s="1"/>
  <c r="M41" i="11" a="1"/>
  <c r="M41" i="11" s="1"/>
  <c r="I41" i="11" a="1"/>
  <c r="I41" i="11" s="1"/>
  <c r="K41" i="11" a="1"/>
  <c r="K41" i="11" s="1"/>
  <c r="K9" i="16" a="1"/>
  <c r="K9" i="16" s="1"/>
  <c r="L9" i="16" a="1"/>
  <c r="L9" i="16" s="1"/>
  <c r="I9" i="16" a="1"/>
  <c r="I9" i="16" s="1"/>
  <c r="N9" i="16" a="1"/>
  <c r="N9" i="16" s="1"/>
  <c r="M9" i="16" a="1"/>
  <c r="M9" i="16" s="1"/>
  <c r="D65" i="16" a="1"/>
  <c r="D65" i="16" s="1"/>
  <c r="F65" i="16" a="1"/>
  <c r="F65" i="16" s="1"/>
  <c r="G65" i="16" a="1"/>
  <c r="G65" i="16" s="1"/>
  <c r="E65" i="16" a="1"/>
  <c r="E65" i="16" s="1"/>
  <c r="B65" i="16" a="1"/>
  <c r="B65" i="16" s="1"/>
  <c r="K138" i="16" a="1"/>
  <c r="K138" i="16" s="1"/>
  <c r="L138" i="16" a="1"/>
  <c r="L138" i="16" s="1"/>
  <c r="I138" i="16" a="1"/>
  <c r="I138" i="16" s="1"/>
  <c r="M138" i="16" a="1"/>
  <c r="M138" i="16" s="1"/>
  <c r="N138" i="16" a="1"/>
  <c r="N138" i="16" s="1"/>
  <c r="E86" i="16" a="1"/>
  <c r="E86" i="16" s="1"/>
  <c r="G86" i="16" a="1"/>
  <c r="G86" i="16" s="1"/>
  <c r="B86" i="16" a="1"/>
  <c r="B86" i="16" s="1"/>
  <c r="F86" i="16" a="1"/>
  <c r="F86" i="16" s="1"/>
  <c r="D86" i="16" a="1"/>
  <c r="D86" i="16" s="1"/>
  <c r="M136" i="16" a="1"/>
  <c r="M136" i="16" s="1"/>
  <c r="N136" i="16" a="1"/>
  <c r="N136" i="16" s="1"/>
  <c r="I136" i="16" a="1"/>
  <c r="I136" i="16" s="1"/>
  <c r="L136" i="16" a="1"/>
  <c r="L136" i="16" s="1"/>
  <c r="K136" i="16" a="1"/>
  <c r="K136" i="16" s="1"/>
  <c r="D67" i="11" a="1"/>
  <c r="D67" i="11" s="1"/>
  <c r="B67" i="11" a="1"/>
  <c r="B67" i="11" s="1"/>
  <c r="F67" i="11" a="1"/>
  <c r="F67" i="11" s="1"/>
  <c r="E67" i="11" a="1"/>
  <c r="E67" i="11" s="1"/>
  <c r="G67" i="11" a="1"/>
  <c r="G67" i="11" s="1"/>
  <c r="G63" i="11" a="1"/>
  <c r="G63" i="11" s="1"/>
  <c r="F63" i="11" a="1"/>
  <c r="F63" i="11" s="1"/>
  <c r="D63" i="11" a="1"/>
  <c r="D63" i="11" s="1"/>
  <c r="E63" i="11" a="1"/>
  <c r="E63" i="11" s="1"/>
  <c r="B63" i="11" a="1"/>
  <c r="B63" i="11" s="1"/>
  <c r="I86" i="11" a="1"/>
  <c r="I86" i="11" s="1"/>
  <c r="L86" i="11" a="1"/>
  <c r="L86" i="11" s="1"/>
  <c r="M86" i="11" a="1"/>
  <c r="M86" i="11" s="1"/>
  <c r="N86" i="11" a="1"/>
  <c r="N86" i="11" s="1"/>
  <c r="K86" i="11" a="1"/>
  <c r="K86" i="11" s="1"/>
  <c r="G92" i="11" a="1"/>
  <c r="G92" i="11" s="1"/>
  <c r="E92" i="11" a="1"/>
  <c r="E92" i="11" s="1"/>
  <c r="D92" i="11" a="1"/>
  <c r="D92" i="11" s="1"/>
  <c r="B92" i="11" a="1"/>
  <c r="B92" i="11" s="1"/>
  <c r="F92" i="11" a="1"/>
  <c r="F92" i="11" s="1"/>
  <c r="N112" i="11" a="1"/>
  <c r="N112" i="11" s="1"/>
  <c r="K112" i="11" a="1"/>
  <c r="K112" i="11" s="1"/>
  <c r="M112" i="11" a="1"/>
  <c r="M112" i="11" s="1"/>
  <c r="L112" i="11" a="1"/>
  <c r="L112" i="11" s="1"/>
  <c r="I112" i="11" a="1"/>
  <c r="I112" i="11" s="1"/>
  <c r="D21" i="11" a="1"/>
  <c r="D21" i="11" s="1"/>
  <c r="G21" i="11" a="1"/>
  <c r="G21" i="11" s="1"/>
  <c r="B21" i="11" a="1"/>
  <c r="B21" i="11" s="1"/>
  <c r="E21" i="11" a="1"/>
  <c r="E21" i="11" s="1"/>
  <c r="F21" i="11" a="1"/>
  <c r="F21" i="11" s="1"/>
  <c r="M88" i="11" a="1"/>
  <c r="M88" i="11" s="1"/>
  <c r="N88" i="11" a="1"/>
  <c r="N88" i="11" s="1"/>
  <c r="I88" i="11" a="1"/>
  <c r="I88" i="11" s="1"/>
  <c r="K88" i="11" a="1"/>
  <c r="K88" i="11" s="1"/>
  <c r="L88" i="11" a="1"/>
  <c r="L88" i="11" s="1"/>
  <c r="E39" i="11" a="1"/>
  <c r="E39" i="11" s="1"/>
  <c r="F39" i="11" a="1"/>
  <c r="F39" i="11" s="1"/>
  <c r="G39" i="11" a="1"/>
  <c r="G39" i="11" s="1"/>
  <c r="D39" i="11" a="1"/>
  <c r="D39" i="11" s="1"/>
  <c r="E38" i="16" a="1"/>
  <c r="E38" i="16" s="1"/>
  <c r="D38" i="16" a="1"/>
  <c r="D38" i="16" s="1"/>
  <c r="F38" i="16" a="1"/>
  <c r="F38" i="16" s="1"/>
  <c r="B38" i="16" a="1"/>
  <c r="B38" i="16" s="1"/>
  <c r="G38" i="16" a="1"/>
  <c r="G38" i="16" s="1"/>
  <c r="E213" i="16" a="1"/>
  <c r="E213" i="16" s="1"/>
  <c r="D213" i="16" a="1"/>
  <c r="D213" i="16" s="1"/>
  <c r="G213" i="16" a="1"/>
  <c r="G213" i="16" s="1"/>
  <c r="F213" i="16" a="1"/>
  <c r="F213" i="16" s="1"/>
  <c r="B213" i="16" a="1"/>
  <c r="B213" i="16" s="1"/>
  <c r="M61" i="16" a="1"/>
  <c r="M61" i="16" s="1"/>
  <c r="I61" i="16" a="1"/>
  <c r="I61" i="16" s="1"/>
  <c r="L61" i="16" a="1"/>
  <c r="L61" i="16" s="1"/>
  <c r="N61" i="16" a="1"/>
  <c r="N61" i="16" s="1"/>
  <c r="K61" i="16" a="1"/>
  <c r="K61" i="16" s="1"/>
  <c r="D240" i="16" a="1"/>
  <c r="D240" i="16" s="1"/>
  <c r="E240" i="16" a="1"/>
  <c r="E240" i="16" s="1"/>
  <c r="B240" i="16" a="1"/>
  <c r="B240" i="16" s="1"/>
  <c r="F240" i="16" a="1"/>
  <c r="F240" i="16" s="1"/>
  <c r="G240" i="16" a="1"/>
  <c r="G240" i="16" s="1"/>
  <c r="F236" i="11" a="1"/>
  <c r="F236" i="11" s="1"/>
  <c r="D38" i="11" a="1"/>
  <c r="D38" i="11" s="1"/>
  <c r="G38" i="11" a="1"/>
  <c r="G38" i="11" s="1"/>
  <c r="E38" i="11" a="1"/>
  <c r="E38" i="11" s="1"/>
  <c r="F38" i="11" a="1"/>
  <c r="F38" i="11" s="1"/>
  <c r="E12" i="11" a="1"/>
  <c r="E12" i="11" s="1"/>
  <c r="F12" i="11" a="1"/>
  <c r="F12" i="11" s="1"/>
  <c r="G12" i="11" a="1"/>
  <c r="G12" i="11" s="1"/>
  <c r="D12" i="11" a="1"/>
  <c r="D12" i="11" s="1"/>
  <c r="B12" i="11" a="1"/>
  <c r="B12" i="11" s="1"/>
  <c r="B18" i="11" a="1"/>
  <c r="B18" i="11" s="1"/>
  <c r="F18" i="11" a="1"/>
  <c r="F18" i="11" s="1"/>
  <c r="G18" i="11" a="1"/>
  <c r="G18" i="11" s="1"/>
  <c r="E18" i="11" a="1"/>
  <c r="E18" i="11" s="1"/>
  <c r="D18" i="11" a="1"/>
  <c r="D18" i="11" s="1"/>
  <c r="D244" i="16" a="1"/>
  <c r="D244" i="16" s="1"/>
  <c r="G244" i="16" a="1"/>
  <c r="G244" i="16" s="1"/>
  <c r="B244" i="16" a="1"/>
  <c r="B244" i="16" s="1"/>
  <c r="F244" i="16" a="1"/>
  <c r="F244" i="16" s="1"/>
  <c r="E244" i="16" a="1"/>
  <c r="E244" i="16" s="1"/>
  <c r="B13" i="11" a="1"/>
  <c r="B13" i="11" s="1"/>
  <c r="G13" i="11" a="1"/>
  <c r="G13" i="11" s="1"/>
  <c r="E13" i="11" a="1"/>
  <c r="E13" i="11" s="1"/>
  <c r="D13" i="11" a="1"/>
  <c r="D13" i="11" s="1"/>
  <c r="F13" i="11" a="1"/>
  <c r="F13" i="11" s="1"/>
  <c r="L189" i="16" a="1"/>
  <c r="L189" i="16" s="1"/>
  <c r="N189" i="16" a="1"/>
  <c r="N189" i="16" s="1"/>
  <c r="I189" i="16" a="1"/>
  <c r="I189" i="16" s="1"/>
  <c r="M189" i="16" a="1"/>
  <c r="M189" i="16" s="1"/>
  <c r="K189" i="16" a="1"/>
  <c r="K189" i="16" s="1"/>
  <c r="N188" i="16" a="1"/>
  <c r="N188" i="16" s="1"/>
  <c r="L188" i="16" a="1"/>
  <c r="L188" i="16" s="1"/>
  <c r="K188" i="16" a="1"/>
  <c r="K188" i="16" s="1"/>
  <c r="M188" i="16" a="1"/>
  <c r="M188" i="16" s="1"/>
  <c r="I188" i="16" a="1"/>
  <c r="I188" i="16" s="1"/>
  <c r="F92" i="16" a="1"/>
  <c r="F92" i="16" s="1"/>
  <c r="G92" i="16" a="1"/>
  <c r="G92" i="16" s="1"/>
  <c r="B92" i="16" a="1"/>
  <c r="B92" i="16" s="1"/>
  <c r="E92" i="16" a="1"/>
  <c r="E92" i="16" s="1"/>
  <c r="D92" i="16" a="1"/>
  <c r="D92" i="16" s="1"/>
  <c r="F184" i="16" a="1"/>
  <c r="F184" i="16" s="1"/>
  <c r="B184" i="16" a="1"/>
  <c r="B184" i="16" s="1"/>
  <c r="G184" i="16" a="1"/>
  <c r="G184" i="16" s="1"/>
  <c r="E184" i="16" a="1"/>
  <c r="E184" i="16" s="1"/>
  <c r="D184" i="16" a="1"/>
  <c r="D184" i="16" s="1"/>
  <c r="G164" i="16" a="1"/>
  <c r="G164" i="16" s="1"/>
  <c r="F164" i="16" a="1"/>
  <c r="F164" i="16" s="1"/>
  <c r="D164" i="16" a="1"/>
  <c r="D164" i="16" s="1"/>
  <c r="B164" i="16" a="1"/>
  <c r="B164" i="16" s="1"/>
  <c r="E164" i="16" a="1"/>
  <c r="E164" i="16" s="1"/>
  <c r="M112" i="16" a="1"/>
  <c r="M112" i="16" s="1"/>
  <c r="L112" i="16" a="1"/>
  <c r="L112" i="16" s="1"/>
  <c r="K112" i="16" a="1"/>
  <c r="K112" i="16" s="1"/>
  <c r="I112" i="16" a="1"/>
  <c r="I112" i="16" s="1"/>
  <c r="N112" i="16" a="1"/>
  <c r="N112" i="16" s="1"/>
  <c r="L37" i="11" a="1"/>
  <c r="L37" i="11" s="1"/>
  <c r="N37" i="11" a="1"/>
  <c r="N37" i="11" s="1"/>
  <c r="M37" i="11" a="1"/>
  <c r="M37" i="11" s="1"/>
  <c r="K37" i="11" a="1"/>
  <c r="K37" i="11" s="1"/>
  <c r="I37" i="11" a="1"/>
  <c r="I37" i="11" s="1"/>
  <c r="L59" i="11" a="1"/>
  <c r="L59" i="11" s="1"/>
  <c r="M59" i="11" a="1"/>
  <c r="M59" i="11" s="1"/>
  <c r="N59" i="11" a="1"/>
  <c r="N59" i="11" s="1"/>
  <c r="K59" i="11" a="1"/>
  <c r="K59" i="11" s="1"/>
  <c r="I59" i="11" a="1"/>
  <c r="I59" i="11" s="1"/>
  <c r="C234" i="11"/>
  <c r="G234" i="11" s="1" a="1"/>
  <c r="G234" i="11" s="1"/>
  <c r="K193" i="16" a="1"/>
  <c r="K193" i="16" s="1"/>
  <c r="I193" i="16" a="1"/>
  <c r="I193" i="16" s="1"/>
  <c r="N193" i="16" a="1"/>
  <c r="N193" i="16" s="1"/>
  <c r="M193" i="16" a="1"/>
  <c r="M193" i="16" s="1"/>
  <c r="L193" i="16" a="1"/>
  <c r="L193" i="16" s="1"/>
  <c r="D42" i="11" a="1"/>
  <c r="D42" i="11" s="1"/>
  <c r="G42" i="11" a="1"/>
  <c r="G42" i="11" s="1"/>
  <c r="E42" i="11" a="1"/>
  <c r="E42" i="11" s="1"/>
  <c r="L89" i="11" a="1"/>
  <c r="L89" i="11" s="1"/>
  <c r="I89" i="11" a="1"/>
  <c r="I89" i="11" s="1"/>
  <c r="K89" i="11" a="1"/>
  <c r="K89" i="11" s="1"/>
  <c r="N89" i="11" a="1"/>
  <c r="N89" i="11" s="1"/>
  <c r="M89" i="11" a="1"/>
  <c r="M89" i="11" s="1"/>
  <c r="L62" i="16" a="1"/>
  <c r="L62" i="16" s="1"/>
  <c r="I62" i="16" a="1"/>
  <c r="I62" i="16" s="1"/>
  <c r="K62" i="16" a="1"/>
  <c r="K62" i="16" s="1"/>
  <c r="N62" i="16" a="1"/>
  <c r="N62" i="16" s="1"/>
  <c r="M62" i="16" a="1"/>
  <c r="M62" i="16" s="1"/>
  <c r="E165" i="16" a="1"/>
  <c r="E165" i="16" s="1"/>
  <c r="F165" i="16" a="1"/>
  <c r="F165" i="16" s="1"/>
  <c r="B165" i="16" a="1"/>
  <c r="B165" i="16" s="1"/>
  <c r="G165" i="16" a="1"/>
  <c r="G165" i="16" s="1"/>
  <c r="D165" i="16" a="1"/>
  <c r="D165" i="16" s="1"/>
  <c r="I118" i="16" a="1"/>
  <c r="I118" i="16" s="1"/>
  <c r="K118" i="16" a="1"/>
  <c r="K118" i="16" s="1"/>
  <c r="M118" i="16" a="1"/>
  <c r="M118" i="16" s="1"/>
  <c r="L118" i="16" a="1"/>
  <c r="L118" i="16" s="1"/>
  <c r="N118" i="16" a="1"/>
  <c r="N118" i="16" s="1"/>
  <c r="F190" i="16" a="1"/>
  <c r="F190" i="16" s="1"/>
  <c r="E190" i="16" a="1"/>
  <c r="E190" i="16" s="1"/>
  <c r="B190" i="16" a="1"/>
  <c r="B190" i="16" s="1"/>
  <c r="G190" i="16" a="1"/>
  <c r="G190" i="16" s="1"/>
  <c r="D190" i="16" a="1"/>
  <c r="D190" i="16" s="1"/>
  <c r="I90" i="11" a="1"/>
  <c r="I90" i="11" s="1"/>
  <c r="N90" i="11" a="1"/>
  <c r="N90" i="11" s="1"/>
  <c r="K90" i="11" a="1"/>
  <c r="K90" i="11" s="1"/>
  <c r="M90" i="11" a="1"/>
  <c r="M90" i="11" s="1"/>
  <c r="L90" i="11" a="1"/>
  <c r="L90" i="11" s="1"/>
  <c r="G35" i="11" a="1"/>
  <c r="G35" i="11" s="1"/>
  <c r="E35" i="11" a="1"/>
  <c r="E35" i="11" s="1"/>
  <c r="D35" i="11" a="1"/>
  <c r="D35" i="11" s="1"/>
  <c r="F35" i="11" a="1"/>
  <c r="F35" i="11" s="1"/>
  <c r="D35" i="16" a="1"/>
  <c r="D35" i="16" s="1"/>
  <c r="F35" i="16" a="1"/>
  <c r="F35" i="16" s="1"/>
  <c r="B35" i="16" a="1"/>
  <c r="B35" i="16" s="1"/>
  <c r="G35" i="16" a="1"/>
  <c r="G35" i="16" s="1"/>
  <c r="E35" i="16" a="1"/>
  <c r="E35" i="16" s="1"/>
  <c r="E172" i="16" a="1"/>
  <c r="E172" i="16" s="1"/>
  <c r="B172" i="16" a="1"/>
  <c r="B172" i="16" s="1"/>
  <c r="D172" i="16" a="1"/>
  <c r="D172" i="16" s="1"/>
  <c r="F172" i="16" a="1"/>
  <c r="F172" i="16" s="1"/>
  <c r="G172" i="16" a="1"/>
  <c r="G172" i="16" s="1"/>
  <c r="M63" i="16" a="1"/>
  <c r="M63" i="16" s="1"/>
  <c r="L63" i="16" a="1"/>
  <c r="L63" i="16" s="1"/>
  <c r="K63" i="16" a="1"/>
  <c r="K63" i="16" s="1"/>
  <c r="N63" i="16" a="1"/>
  <c r="N63" i="16" s="1"/>
  <c r="I63" i="16" a="1"/>
  <c r="I63" i="16" s="1"/>
  <c r="K67" i="16" a="1"/>
  <c r="K67" i="16" s="1"/>
  <c r="N67" i="16" a="1"/>
  <c r="N67" i="16" s="1"/>
  <c r="I67" i="16" a="1"/>
  <c r="I67" i="16" s="1"/>
  <c r="M67" i="16" a="1"/>
  <c r="M67" i="16" s="1"/>
  <c r="L67" i="16" a="1"/>
  <c r="L67" i="16" s="1"/>
  <c r="L44" i="11" a="1"/>
  <c r="L44" i="11" s="1"/>
  <c r="K44" i="11" a="1"/>
  <c r="K44" i="11" s="1"/>
  <c r="N44" i="11" a="1"/>
  <c r="N44" i="11" s="1"/>
  <c r="M44" i="11" a="1"/>
  <c r="M44" i="11" s="1"/>
  <c r="I44" i="11" a="1"/>
  <c r="I44" i="11" s="1"/>
  <c r="L59" i="16" a="1"/>
  <c r="L59" i="16" s="1"/>
  <c r="M59" i="16" a="1"/>
  <c r="M59" i="16" s="1"/>
  <c r="K59" i="16" a="1"/>
  <c r="K59" i="16" s="1"/>
  <c r="N59" i="16" a="1"/>
  <c r="N59" i="16" s="1"/>
  <c r="I59" i="16" a="1"/>
  <c r="I59" i="16" s="1"/>
  <c r="N237" i="11" a="1"/>
  <c r="N237" i="11" s="1"/>
  <c r="L237" i="11" a="1"/>
  <c r="L237" i="11" s="1"/>
  <c r="K237" i="11" a="1"/>
  <c r="K237" i="11" s="1"/>
  <c r="M237" i="11" a="1"/>
  <c r="M237" i="11" s="1"/>
  <c r="I237" i="11" a="1"/>
  <c r="I237" i="11" s="1"/>
  <c r="M145" i="16" a="1"/>
  <c r="M145" i="16" s="1"/>
  <c r="K145" i="16" a="1"/>
  <c r="K145" i="16" s="1"/>
  <c r="I145" i="16" a="1"/>
  <c r="I145" i="16" s="1"/>
  <c r="L145" i="16" a="1"/>
  <c r="L145" i="16" s="1"/>
  <c r="N145" i="16" a="1"/>
  <c r="N145" i="16" s="1"/>
  <c r="L113" i="11" a="1"/>
  <c r="L113" i="11" s="1"/>
  <c r="K113" i="11" a="1"/>
  <c r="K113" i="11" s="1"/>
  <c r="I113" i="11" a="1"/>
  <c r="I113" i="11" s="1"/>
  <c r="N113" i="11" a="1"/>
  <c r="N113" i="11" s="1"/>
  <c r="M113" i="11" a="1"/>
  <c r="M113" i="11" s="1"/>
  <c r="N68" i="16" a="1"/>
  <c r="N68" i="16" s="1"/>
  <c r="K68" i="16" a="1"/>
  <c r="K68" i="16" s="1"/>
  <c r="I68" i="16" a="1"/>
  <c r="I68" i="16" s="1"/>
  <c r="M68" i="16" a="1"/>
  <c r="M68" i="16" s="1"/>
  <c r="L68" i="16" a="1"/>
  <c r="L68" i="16" s="1"/>
  <c r="B65" i="11" a="1"/>
  <c r="B65" i="11" s="1"/>
  <c r="D65" i="11" a="1"/>
  <c r="D65" i="11" s="1"/>
  <c r="F65" i="11" a="1"/>
  <c r="F65" i="11" s="1"/>
  <c r="E65" i="11" a="1"/>
  <c r="E65" i="11" s="1"/>
  <c r="G65" i="11" a="1"/>
  <c r="G65" i="11" s="1"/>
  <c r="F140" i="16" a="1"/>
  <c r="F140" i="16" s="1"/>
  <c r="E140" i="16" a="1"/>
  <c r="E140" i="16" s="1"/>
  <c r="D140" i="16" a="1"/>
  <c r="D140" i="16" s="1"/>
  <c r="G140" i="16" a="1"/>
  <c r="G140" i="16" s="1"/>
  <c r="B140" i="16" a="1"/>
  <c r="B140" i="16" s="1"/>
  <c r="I62" i="11" a="1"/>
  <c r="I62" i="11" s="1"/>
  <c r="L62" i="11" a="1"/>
  <c r="L62" i="11" s="1"/>
  <c r="M62" i="11" a="1"/>
  <c r="M62" i="11" s="1"/>
  <c r="K62" i="11" a="1"/>
  <c r="K62" i="11" s="1"/>
  <c r="N62" i="11" a="1"/>
  <c r="N62" i="11" s="1"/>
  <c r="M114" i="11" a="1"/>
  <c r="M114" i="11" s="1"/>
  <c r="I114" i="11" a="1"/>
  <c r="I114" i="11" s="1"/>
  <c r="L114" i="11" a="1"/>
  <c r="L114" i="11" s="1"/>
  <c r="N114" i="11" a="1"/>
  <c r="N114" i="11" s="1"/>
  <c r="K114" i="11" a="1"/>
  <c r="K114" i="11" s="1"/>
  <c r="B237" i="16" a="1"/>
  <c r="B237" i="16" s="1"/>
  <c r="E237" i="16" a="1"/>
  <c r="E237" i="16" s="1"/>
  <c r="G237" i="16" a="1"/>
  <c r="G237" i="16" s="1"/>
  <c r="F237" i="16" a="1"/>
  <c r="F237" i="16" s="1"/>
  <c r="D237" i="16" a="1"/>
  <c r="D237" i="16" s="1"/>
  <c r="L194" i="16" a="1"/>
  <c r="L194" i="16" s="1"/>
  <c r="K194" i="16" a="1"/>
  <c r="K194" i="16" s="1"/>
  <c r="N194" i="16" a="1"/>
  <c r="N194" i="16" s="1"/>
  <c r="I194" i="16" a="1"/>
  <c r="I194" i="16" s="1"/>
  <c r="M194" i="16" a="1"/>
  <c r="M194" i="16" s="1"/>
  <c r="G193" i="11" a="1"/>
  <c r="G193" i="11" s="1"/>
  <c r="F193" i="11" a="1"/>
  <c r="F193" i="11" s="1"/>
  <c r="B193" i="11" a="1"/>
  <c r="B193" i="11" s="1"/>
  <c r="E193" i="11" a="1"/>
  <c r="E193" i="11" s="1"/>
  <c r="D193" i="11" a="1"/>
  <c r="D193" i="11" s="1"/>
  <c r="L216" i="16" a="1"/>
  <c r="L216" i="16" s="1"/>
  <c r="N216" i="16" a="1"/>
  <c r="N216" i="16" s="1"/>
  <c r="K216" i="16" a="1"/>
  <c r="K216" i="16" s="1"/>
  <c r="M216" i="16" a="1"/>
  <c r="M216" i="16" s="1"/>
  <c r="I216" i="16" a="1"/>
  <c r="I216" i="16" s="1"/>
  <c r="E210" i="16" a="1"/>
  <c r="E210" i="16" s="1"/>
  <c r="F210" i="16" a="1"/>
  <c r="F210" i="16" s="1"/>
  <c r="D210" i="16" a="1"/>
  <c r="D210" i="16" s="1"/>
  <c r="B210" i="16" a="1"/>
  <c r="B210" i="16" s="1"/>
  <c r="G210" i="16" a="1"/>
  <c r="G210" i="16" s="1"/>
  <c r="G143" i="16" a="1"/>
  <c r="G143" i="16" s="1"/>
  <c r="E143" i="16" a="1"/>
  <c r="E143" i="16" s="1"/>
  <c r="F143" i="16" a="1"/>
  <c r="F143" i="16" s="1"/>
  <c r="D143" i="16" a="1"/>
  <c r="D143" i="16" s="1"/>
  <c r="B143" i="16" a="1"/>
  <c r="B143" i="16" s="1"/>
  <c r="G162" i="16" a="1"/>
  <c r="G162" i="16" s="1"/>
  <c r="E162" i="16" a="1"/>
  <c r="E162" i="16" s="1"/>
  <c r="D162" i="16" a="1"/>
  <c r="D162" i="16" s="1"/>
  <c r="B162" i="16" a="1"/>
  <c r="B162" i="16" s="1"/>
  <c r="F162" i="16" a="1"/>
  <c r="F162" i="16" s="1"/>
  <c r="I211" i="16" a="1"/>
  <c r="I211" i="16" s="1"/>
  <c r="N211" i="16" a="1"/>
  <c r="N211" i="16" s="1"/>
  <c r="M211" i="16" a="1"/>
  <c r="M211" i="16" s="1"/>
  <c r="L211" i="16" a="1"/>
  <c r="L211" i="16" s="1"/>
  <c r="K211" i="16" a="1"/>
  <c r="K211" i="16" s="1"/>
  <c r="I212" i="16" a="1"/>
  <c r="I212" i="16" s="1"/>
  <c r="K212" i="16" a="1"/>
  <c r="K212" i="16" s="1"/>
  <c r="M212" i="16" a="1"/>
  <c r="M212" i="16" s="1"/>
  <c r="N212" i="16" a="1"/>
  <c r="N212" i="16" s="1"/>
  <c r="L212" i="16" a="1"/>
  <c r="L212" i="16" s="1"/>
  <c r="F61" i="16" a="1"/>
  <c r="F61" i="16" s="1"/>
  <c r="B61" i="16" a="1"/>
  <c r="B61" i="16" s="1"/>
  <c r="D61" i="16" a="1"/>
  <c r="D61" i="16" s="1"/>
  <c r="G61" i="16" a="1"/>
  <c r="G61" i="16" s="1"/>
  <c r="E61" i="16" a="1"/>
  <c r="E61" i="16" s="1"/>
  <c r="F235" i="16" a="1"/>
  <c r="F235" i="16" s="1"/>
  <c r="G235" i="16" a="1"/>
  <c r="G235" i="16" s="1"/>
  <c r="D235" i="16" a="1"/>
  <c r="D235" i="16" s="1"/>
  <c r="B235" i="16" a="1"/>
  <c r="B235" i="16" s="1"/>
  <c r="E235" i="16" a="1"/>
  <c r="E235" i="16" s="1"/>
  <c r="N119" i="11" a="1"/>
  <c r="N119" i="11" s="1"/>
  <c r="K119" i="11" a="1"/>
  <c r="K119" i="11" s="1"/>
  <c r="L119" i="11" a="1"/>
  <c r="L119" i="11" s="1"/>
  <c r="M119" i="11" a="1"/>
  <c r="M119" i="11" s="1"/>
  <c r="I119" i="11" a="1"/>
  <c r="I119" i="11" s="1"/>
  <c r="B118" i="11" a="1"/>
  <c r="B118" i="11" s="1"/>
  <c r="F118" i="11" a="1"/>
  <c r="F118" i="11" s="1"/>
  <c r="G118" i="11" a="1"/>
  <c r="G118" i="11" s="1"/>
  <c r="E118" i="11" a="1"/>
  <c r="E118" i="11" s="1"/>
  <c r="D118" i="11" a="1"/>
  <c r="D118" i="11" s="1"/>
  <c r="G20" i="11" a="1"/>
  <c r="G20" i="11" s="1"/>
  <c r="B20" i="11" a="1"/>
  <c r="B20" i="11" s="1"/>
  <c r="E20" i="11" a="1"/>
  <c r="E20" i="11" s="1"/>
  <c r="F20" i="11" a="1"/>
  <c r="F20" i="11" s="1"/>
  <c r="D20" i="11" a="1"/>
  <c r="D20" i="11" s="1"/>
  <c r="E43" i="16" a="1"/>
  <c r="E43" i="16" s="1"/>
  <c r="D43" i="16" a="1"/>
  <c r="D43" i="16" s="1"/>
  <c r="F43" i="16" a="1"/>
  <c r="F43" i="16" s="1"/>
  <c r="G43" i="16" a="1"/>
  <c r="G43" i="16" s="1"/>
  <c r="B43" i="16" a="1"/>
  <c r="B43" i="16" s="1"/>
  <c r="F185" i="16" a="1"/>
  <c r="F185" i="16" s="1"/>
  <c r="E185" i="16" a="1"/>
  <c r="E185" i="16" s="1"/>
  <c r="G185" i="16" a="1"/>
  <c r="G185" i="16" s="1"/>
  <c r="B185" i="16" a="1"/>
  <c r="B185" i="16" s="1"/>
  <c r="D185" i="16" a="1"/>
  <c r="D185" i="16" s="1"/>
  <c r="K121" i="16" a="1"/>
  <c r="K121" i="16" s="1"/>
  <c r="N121" i="16" a="1"/>
  <c r="N121" i="16" s="1"/>
  <c r="I121" i="16" a="1"/>
  <c r="I121" i="16" s="1"/>
  <c r="L121" i="16" a="1"/>
  <c r="L121" i="16" s="1"/>
  <c r="M121" i="16" a="1"/>
  <c r="M121" i="16" s="1"/>
  <c r="F123" i="16" a="1"/>
  <c r="F123" i="16" s="1"/>
  <c r="G123" i="16" a="1"/>
  <c r="G123" i="16" s="1"/>
  <c r="E123" i="16" a="1"/>
  <c r="E123" i="16" s="1"/>
  <c r="B123" i="16" a="1"/>
  <c r="B123" i="16" s="1"/>
  <c r="D123" i="16" a="1"/>
  <c r="D123" i="16" s="1"/>
  <c r="D218" i="16" a="1"/>
  <c r="D218" i="16" s="1"/>
  <c r="G218" i="16" a="1"/>
  <c r="G218" i="16" s="1"/>
  <c r="E218" i="16" a="1"/>
  <c r="E218" i="16" s="1"/>
  <c r="F218" i="16" a="1"/>
  <c r="F218" i="16" s="1"/>
  <c r="B218" i="16" a="1"/>
  <c r="B218" i="16" s="1"/>
  <c r="B110" i="11" a="1"/>
  <c r="B110" i="11" s="1"/>
  <c r="D110" i="11" a="1"/>
  <c r="D110" i="11" s="1"/>
  <c r="E110" i="11" a="1"/>
  <c r="E110" i="11" s="1"/>
  <c r="G110" i="11" a="1"/>
  <c r="G110" i="11" s="1"/>
  <c r="F110" i="11" a="1"/>
  <c r="F110" i="11" s="1"/>
  <c r="L134" i="16" a="1"/>
  <c r="L134" i="16" s="1"/>
  <c r="K134" i="16" a="1"/>
  <c r="K134" i="16" s="1"/>
  <c r="M134" i="16" a="1"/>
  <c r="M134" i="16" s="1"/>
  <c r="N134" i="16" a="1"/>
  <c r="N134" i="16" s="1"/>
  <c r="I134" i="16" a="1"/>
  <c r="I134" i="16" s="1"/>
  <c r="L211" i="11" a="1"/>
  <c r="L211" i="11" s="1"/>
  <c r="E95" i="11" a="1"/>
  <c r="E95" i="11" s="1"/>
  <c r="B95" i="11" a="1"/>
  <c r="B95" i="11" s="1"/>
  <c r="F95" i="11" a="1"/>
  <c r="F95" i="11" s="1"/>
  <c r="G95" i="11" a="1"/>
  <c r="G95" i="11" s="1"/>
  <c r="D95" i="11" a="1"/>
  <c r="D95" i="11" s="1"/>
  <c r="F36" i="16" a="1"/>
  <c r="F36" i="16" s="1"/>
  <c r="D36" i="16" a="1"/>
  <c r="D36" i="16" s="1"/>
  <c r="G36" i="16" a="1"/>
  <c r="G36" i="16" s="1"/>
  <c r="B36" i="16" a="1"/>
  <c r="B36" i="16" s="1"/>
  <c r="M116" i="16" a="1"/>
  <c r="M116" i="16" s="1"/>
  <c r="N116" i="16" a="1"/>
  <c r="N116" i="16" s="1"/>
  <c r="K116" i="16" a="1"/>
  <c r="K116" i="16" s="1"/>
  <c r="L116" i="16" a="1"/>
  <c r="L116" i="16" s="1"/>
  <c r="I116" i="16" a="1"/>
  <c r="I116" i="16" s="1"/>
  <c r="E40" i="11" a="1"/>
  <c r="E40" i="11" s="1"/>
  <c r="G40" i="11" a="1"/>
  <c r="G40" i="11" s="1"/>
  <c r="D40" i="11" a="1"/>
  <c r="D40" i="11" s="1"/>
  <c r="F40" i="11" a="1"/>
  <c r="F40" i="11" s="1"/>
  <c r="E134" i="16" a="1"/>
  <c r="E134" i="16" s="1"/>
  <c r="B134" i="16" a="1"/>
  <c r="B134" i="16" s="1"/>
  <c r="G134" i="16" a="1"/>
  <c r="G134" i="16" s="1"/>
  <c r="F134" i="16" a="1"/>
  <c r="F134" i="16" s="1"/>
  <c r="D134" i="16" a="1"/>
  <c r="D134" i="16" s="1"/>
  <c r="B170" i="11" a="1"/>
  <c r="B170" i="11" s="1"/>
  <c r="E170" i="11" a="1"/>
  <c r="E170" i="11" s="1"/>
  <c r="F170" i="11" a="1"/>
  <c r="F170" i="11" s="1"/>
  <c r="G170" i="11" a="1"/>
  <c r="G170" i="11" s="1"/>
  <c r="D170" i="11" a="1"/>
  <c r="D170" i="11" s="1"/>
  <c r="D93" i="11" a="1"/>
  <c r="D93" i="11" s="1"/>
  <c r="B93" i="11" a="1"/>
  <c r="B93" i="11" s="1"/>
  <c r="G93" i="11" a="1"/>
  <c r="G93" i="11" s="1"/>
  <c r="E93" i="11" a="1"/>
  <c r="E93" i="11" s="1"/>
  <c r="F93" i="11" a="1"/>
  <c r="F93" i="11" s="1"/>
  <c r="L42" i="16" a="1"/>
  <c r="L42" i="16" s="1"/>
  <c r="N42" i="16" a="1"/>
  <c r="N42" i="16" s="1"/>
  <c r="I42" i="16" a="1"/>
  <c r="I42" i="16" s="1"/>
  <c r="K42" i="16" a="1"/>
  <c r="K42" i="16" s="1"/>
  <c r="M42" i="16" a="1"/>
  <c r="M42" i="16" s="1"/>
  <c r="N140" i="16" a="1"/>
  <c r="N140" i="16" s="1"/>
  <c r="L140" i="16" a="1"/>
  <c r="L140" i="16" s="1"/>
  <c r="M140" i="16" a="1"/>
  <c r="M140" i="16" s="1"/>
  <c r="I140" i="16" a="1"/>
  <c r="I140" i="16" s="1"/>
  <c r="K140" i="16" a="1"/>
  <c r="K140" i="16" s="1"/>
  <c r="K119" i="16" a="1"/>
  <c r="K119" i="16" s="1"/>
  <c r="I119" i="16" a="1"/>
  <c r="I119" i="16" s="1"/>
  <c r="M119" i="16" a="1"/>
  <c r="M119" i="16" s="1"/>
  <c r="N119" i="16" a="1"/>
  <c r="N119" i="16" s="1"/>
  <c r="L119" i="16" a="1"/>
  <c r="L119" i="16" s="1"/>
  <c r="L40" i="11" a="1"/>
  <c r="L40" i="11" s="1"/>
  <c r="K40" i="11" a="1"/>
  <c r="K40" i="11" s="1"/>
  <c r="M40" i="11" a="1"/>
  <c r="M40" i="11" s="1"/>
  <c r="N40" i="11" a="1"/>
  <c r="N40" i="11" s="1"/>
  <c r="I40" i="11" a="1"/>
  <c r="I40" i="11" s="1"/>
  <c r="F60" i="11" a="1"/>
  <c r="F60" i="11" s="1"/>
  <c r="B60" i="11" a="1"/>
  <c r="B60" i="11" s="1"/>
  <c r="D60" i="11" a="1"/>
  <c r="D60" i="11" s="1"/>
  <c r="E60" i="11" a="1"/>
  <c r="E60" i="11" s="1"/>
  <c r="G60" i="11" a="1"/>
  <c r="G60" i="11" s="1"/>
  <c r="G217" i="16" a="1"/>
  <c r="G217" i="16" s="1"/>
  <c r="E217" i="16" a="1"/>
  <c r="E217" i="16" s="1"/>
  <c r="B217" i="16" a="1"/>
  <c r="B217" i="16" s="1"/>
  <c r="F217" i="16" a="1"/>
  <c r="F217" i="16" s="1"/>
  <c r="D217" i="16" a="1"/>
  <c r="D217" i="16" s="1"/>
  <c r="B9" i="11" a="1"/>
  <c r="B9" i="11" s="1"/>
  <c r="G9" i="11" a="1"/>
  <c r="G9" i="11" s="1"/>
  <c r="F9" i="11" a="1"/>
  <c r="F9" i="11" s="1"/>
  <c r="D9" i="11" a="1"/>
  <c r="D9" i="11" s="1"/>
  <c r="E9" i="11" a="1"/>
  <c r="E9" i="11" s="1"/>
  <c r="N143" i="16" a="1"/>
  <c r="N143" i="16" s="1"/>
  <c r="K143" i="16" a="1"/>
  <c r="K143" i="16" s="1"/>
  <c r="M143" i="16" a="1"/>
  <c r="M143" i="16" s="1"/>
  <c r="L143" i="16" a="1"/>
  <c r="L143" i="16" s="1"/>
  <c r="I143" i="16" a="1"/>
  <c r="I143" i="16" s="1"/>
  <c r="G192" i="11" a="1"/>
  <c r="G192" i="11" s="1"/>
  <c r="F192" i="11" a="1"/>
  <c r="F192" i="11" s="1"/>
  <c r="D192" i="11" a="1"/>
  <c r="D192" i="11" s="1"/>
  <c r="E192" i="11" a="1"/>
  <c r="E192" i="11" s="1"/>
  <c r="B192" i="11" a="1"/>
  <c r="B192" i="11" s="1"/>
  <c r="N116" i="11" a="1"/>
  <c r="N116" i="11" s="1"/>
  <c r="L116" i="11" a="1"/>
  <c r="L116" i="11" s="1"/>
  <c r="K116" i="11" a="1"/>
  <c r="K116" i="11" s="1"/>
  <c r="I116" i="11" a="1"/>
  <c r="I116" i="11" s="1"/>
  <c r="M116" i="11" a="1"/>
  <c r="M116" i="11" s="1"/>
  <c r="M84" i="16" a="1"/>
  <c r="M84" i="16" s="1"/>
  <c r="N84" i="16" a="1"/>
  <c r="N84" i="16" s="1"/>
  <c r="L84" i="16" a="1"/>
  <c r="L84" i="16" s="1"/>
  <c r="I84" i="16" a="1"/>
  <c r="I84" i="16" s="1"/>
  <c r="K84" i="16" a="1"/>
  <c r="K84" i="16" s="1"/>
  <c r="M118" i="11" a="1"/>
  <c r="M118" i="11" s="1"/>
  <c r="N118" i="11" a="1"/>
  <c r="N118" i="11" s="1"/>
  <c r="L118" i="11" a="1"/>
  <c r="L118" i="11" s="1"/>
  <c r="I118" i="11" a="1"/>
  <c r="I118" i="11" s="1"/>
  <c r="K118" i="11" a="1"/>
  <c r="K118" i="11" s="1"/>
  <c r="B112" i="16" a="1"/>
  <c r="B112" i="16" s="1"/>
  <c r="G112" i="16" a="1"/>
  <c r="G112" i="16" s="1"/>
  <c r="E112" i="16" a="1"/>
  <c r="E112" i="16" s="1"/>
  <c r="D112" i="16" a="1"/>
  <c r="D112" i="16" s="1"/>
  <c r="F112" i="16" a="1"/>
  <c r="F112" i="16" s="1"/>
  <c r="G90" i="11" a="1"/>
  <c r="G90" i="11" s="1"/>
  <c r="D90" i="11" a="1"/>
  <c r="D90" i="11" s="1"/>
  <c r="B90" i="11" a="1"/>
  <c r="B90" i="11" s="1"/>
  <c r="F90" i="11" a="1"/>
  <c r="F90" i="11" s="1"/>
  <c r="E90" i="11" a="1"/>
  <c r="E90" i="11" s="1"/>
  <c r="M217" i="16" a="1"/>
  <c r="M217" i="16" s="1"/>
  <c r="N217" i="16" a="1"/>
  <c r="N217" i="16" s="1"/>
  <c r="K217" i="16" a="1"/>
  <c r="K217" i="16" s="1"/>
  <c r="L217" i="16" a="1"/>
  <c r="L217" i="16" s="1"/>
  <c r="I217" i="16" a="1"/>
  <c r="I217" i="16" s="1"/>
  <c r="N192" i="16" a="1"/>
  <c r="N192" i="16" s="1"/>
  <c r="I192" i="16" a="1"/>
  <c r="I192" i="16" s="1"/>
  <c r="M192" i="16" a="1"/>
  <c r="M192" i="16" s="1"/>
  <c r="L192" i="16" a="1"/>
  <c r="L192" i="16" s="1"/>
  <c r="K192" i="16" a="1"/>
  <c r="K192" i="16" s="1"/>
  <c r="K69" i="16" a="1"/>
  <c r="K69" i="16" s="1"/>
  <c r="L69" i="16" a="1"/>
  <c r="L69" i="16" s="1"/>
  <c r="M69" i="16" a="1"/>
  <c r="M69" i="16" s="1"/>
  <c r="I69" i="16" a="1"/>
  <c r="I69" i="16" s="1"/>
  <c r="N69" i="16" a="1"/>
  <c r="N69" i="16" s="1"/>
  <c r="F146" i="16" a="1"/>
  <c r="F146" i="16" s="1"/>
  <c r="E146" i="16" a="1"/>
  <c r="E146" i="16" s="1"/>
  <c r="D146" i="16" a="1"/>
  <c r="D146" i="16" s="1"/>
  <c r="G146" i="16" a="1"/>
  <c r="G146" i="16" s="1"/>
  <c r="B146" i="16" a="1"/>
  <c r="B146" i="16" s="1"/>
  <c r="E11" i="16" a="1"/>
  <c r="E11" i="16" s="1"/>
  <c r="G72" i="16" a="1"/>
  <c r="G72" i="16" s="1"/>
  <c r="E72" i="16" a="1"/>
  <c r="E72" i="16" s="1"/>
  <c r="F72" i="16" a="1"/>
  <c r="F72" i="16" s="1"/>
  <c r="D72" i="16" a="1"/>
  <c r="D72" i="16" s="1"/>
  <c r="B72" i="16" a="1"/>
  <c r="B72" i="16" s="1"/>
  <c r="M17" i="16" a="1"/>
  <c r="M17" i="16" s="1"/>
  <c r="K17" i="16" a="1"/>
  <c r="K17" i="16" s="1"/>
  <c r="I17" i="16" a="1"/>
  <c r="I17" i="16" s="1"/>
  <c r="L17" i="16" a="1"/>
  <c r="L17" i="16" s="1"/>
  <c r="N17" i="16" a="1"/>
  <c r="N17" i="16" s="1"/>
  <c r="B239" i="16" a="1"/>
  <c r="B239" i="16" s="1"/>
  <c r="E239" i="16" a="1"/>
  <c r="E239" i="16" s="1"/>
  <c r="G239" i="16" a="1"/>
  <c r="G239" i="16" s="1"/>
  <c r="F239" i="16" a="1"/>
  <c r="F239" i="16" s="1"/>
  <c r="D239" i="16" a="1"/>
  <c r="D239" i="16" s="1"/>
  <c r="L169" i="11" a="1"/>
  <c r="L169" i="11" s="1"/>
  <c r="K169" i="11" a="1"/>
  <c r="K169" i="11" s="1"/>
  <c r="N169" i="11" a="1"/>
  <c r="N169" i="11" s="1"/>
  <c r="I169" i="11" a="1"/>
  <c r="I169" i="11" s="1"/>
  <c r="M169" i="11" a="1"/>
  <c r="M169" i="11" s="1"/>
  <c r="E214" i="11" a="1"/>
  <c r="E214" i="11" s="1"/>
  <c r="L9" i="11" a="1"/>
  <c r="L9" i="11" s="1"/>
  <c r="N9" i="11" a="1"/>
  <c r="N9" i="11" s="1"/>
  <c r="I9" i="11" a="1"/>
  <c r="I9" i="11" s="1"/>
  <c r="M9" i="11" a="1"/>
  <c r="M9" i="11" s="1"/>
  <c r="K9" i="11" a="1"/>
  <c r="K9" i="11" s="1"/>
  <c r="B70" i="16" a="1"/>
  <c r="B70" i="16" s="1"/>
  <c r="F70" i="16" a="1"/>
  <c r="F70" i="16" s="1"/>
  <c r="D70" i="16" a="1"/>
  <c r="D70" i="16" s="1"/>
  <c r="E70" i="16" a="1"/>
  <c r="E70" i="16" s="1"/>
  <c r="G70" i="16" a="1"/>
  <c r="G70" i="16" s="1"/>
  <c r="I159" i="16" a="1"/>
  <c r="I159" i="16" s="1"/>
  <c r="K159" i="16" a="1"/>
  <c r="K159" i="16" s="1"/>
  <c r="M159" i="16" a="1"/>
  <c r="M159" i="16" s="1"/>
  <c r="L159" i="16" a="1"/>
  <c r="L159" i="16" s="1"/>
  <c r="N159" i="16" a="1"/>
  <c r="N159" i="16" s="1"/>
  <c r="B40" i="16" a="1"/>
  <c r="B40" i="16" s="1"/>
  <c r="E40" i="16" a="1"/>
  <c r="E40" i="16" s="1"/>
  <c r="D40" i="16" a="1"/>
  <c r="D40" i="16" s="1"/>
  <c r="F40" i="16" a="1"/>
  <c r="F40" i="16" s="1"/>
  <c r="G40" i="16" a="1"/>
  <c r="G40" i="16" s="1"/>
  <c r="L190" i="16" a="1"/>
  <c r="L190" i="16" s="1"/>
  <c r="I190" i="16" a="1"/>
  <c r="I190" i="16" s="1"/>
  <c r="M190" i="16" a="1"/>
  <c r="M190" i="16" s="1"/>
  <c r="N190" i="16" a="1"/>
  <c r="N190" i="16" s="1"/>
  <c r="K190" i="16" a="1"/>
  <c r="K190" i="16" s="1"/>
  <c r="M90" i="16" a="1"/>
  <c r="M90" i="16" s="1"/>
  <c r="I90" i="16" a="1"/>
  <c r="I90" i="16" s="1"/>
  <c r="L90" i="16" a="1"/>
  <c r="L90" i="16" s="1"/>
  <c r="N90" i="16" a="1"/>
  <c r="N90" i="16" s="1"/>
  <c r="K90" i="16" a="1"/>
  <c r="K90" i="16" s="1"/>
  <c r="L216" i="11" a="1"/>
  <c r="L216" i="11" s="1"/>
  <c r="I187" i="16" a="1"/>
  <c r="I187" i="16" s="1"/>
  <c r="M187" i="16" a="1"/>
  <c r="M187" i="16" s="1"/>
  <c r="K187" i="16" a="1"/>
  <c r="K187" i="16" s="1"/>
  <c r="N187" i="16" a="1"/>
  <c r="N187" i="16" s="1"/>
  <c r="L187" i="16" a="1"/>
  <c r="L187" i="16" s="1"/>
  <c r="E85" i="11" a="1"/>
  <c r="E85" i="11" s="1"/>
  <c r="F85" i="11" a="1"/>
  <c r="F85" i="11" s="1"/>
  <c r="G85" i="11" a="1"/>
  <c r="G85" i="11" s="1"/>
  <c r="D85" i="11" a="1"/>
  <c r="D85" i="11" s="1"/>
  <c r="B85" i="11" a="1"/>
  <c r="B85" i="11" s="1"/>
  <c r="D15" i="16" a="1"/>
  <c r="D15" i="16" s="1"/>
  <c r="E171" i="16" a="1"/>
  <c r="E171" i="16" s="1"/>
  <c r="B171" i="16" a="1"/>
  <c r="B171" i="16" s="1"/>
  <c r="D171" i="16" a="1"/>
  <c r="D171" i="16" s="1"/>
  <c r="F171" i="16" a="1"/>
  <c r="F171" i="16" s="1"/>
  <c r="G171" i="16" a="1"/>
  <c r="G171" i="16" s="1"/>
  <c r="I215" i="11" a="1"/>
  <c r="I215" i="11" s="1"/>
  <c r="K235" i="11" a="1"/>
  <c r="K235" i="11" s="1"/>
  <c r="I235" i="11" a="1"/>
  <c r="I235" i="11" s="1"/>
  <c r="L235" i="11" a="1"/>
  <c r="L235" i="11" s="1"/>
  <c r="N235" i="11" a="1"/>
  <c r="N235" i="11" s="1"/>
  <c r="M235" i="11" a="1"/>
  <c r="M235" i="11" s="1"/>
  <c r="B24" i="11" a="1"/>
  <c r="B24" i="11" s="1"/>
  <c r="F24" i="11" a="1"/>
  <c r="F24" i="11" s="1"/>
  <c r="D24" i="11" a="1"/>
  <c r="D24" i="11" s="1"/>
  <c r="G24" i="11" a="1"/>
  <c r="G24" i="11" s="1"/>
  <c r="E24" i="11" a="1"/>
  <c r="E24" i="11" s="1"/>
  <c r="G95" i="16" a="1"/>
  <c r="G95" i="16" s="1"/>
  <c r="D95" i="16" a="1"/>
  <c r="D95" i="16" s="1"/>
  <c r="F95" i="16" a="1"/>
  <c r="F95" i="16" s="1"/>
  <c r="E95" i="16" a="1"/>
  <c r="E95" i="16" s="1"/>
  <c r="B95" i="16" a="1"/>
  <c r="B95" i="16" s="1"/>
  <c r="D172" i="11" a="1"/>
  <c r="D172" i="11" s="1"/>
  <c r="G172" i="11" a="1"/>
  <c r="G172" i="11" s="1"/>
  <c r="E172" i="11" a="1"/>
  <c r="E172" i="11" s="1"/>
  <c r="F172" i="11" a="1"/>
  <c r="F172" i="11" s="1"/>
  <c r="B172" i="11" a="1"/>
  <c r="B172" i="11" s="1"/>
  <c r="B109" i="16" a="1"/>
  <c r="B109" i="16" s="1"/>
  <c r="D109" i="16" a="1"/>
  <c r="D109" i="16" s="1"/>
  <c r="F109" i="16" a="1"/>
  <c r="F109" i="16" s="1"/>
  <c r="G109" i="16" a="1"/>
  <c r="G109" i="16" s="1"/>
  <c r="E109" i="16" a="1"/>
  <c r="E109" i="16" s="1"/>
  <c r="D211" i="11" a="1"/>
  <c r="D211" i="11" s="1"/>
  <c r="E168" i="11" a="1"/>
  <c r="E168" i="11" s="1"/>
  <c r="G168" i="11" a="1"/>
  <c r="G168" i="11" s="1"/>
  <c r="F168" i="11" a="1"/>
  <c r="F168" i="11" s="1"/>
  <c r="B168" i="11" a="1"/>
  <c r="B168" i="11" s="1"/>
  <c r="D168" i="11" a="1"/>
  <c r="D168" i="11" s="1"/>
  <c r="E69" i="16" a="1"/>
  <c r="E69" i="16" s="1"/>
  <c r="D69" i="16" a="1"/>
  <c r="D69" i="16" s="1"/>
  <c r="B69" i="16" a="1"/>
  <c r="B69" i="16" s="1"/>
  <c r="G69" i="16" a="1"/>
  <c r="G69" i="16" s="1"/>
  <c r="F69" i="16" a="1"/>
  <c r="F69" i="16" s="1"/>
  <c r="F121" i="16" a="1"/>
  <c r="F121" i="16" s="1"/>
  <c r="G121" i="16" a="1"/>
  <c r="G121" i="16" s="1"/>
  <c r="B121" i="16" a="1"/>
  <c r="B121" i="16" s="1"/>
  <c r="E121" i="16" a="1"/>
  <c r="E121" i="16" s="1"/>
  <c r="D121" i="16" a="1"/>
  <c r="D121" i="16" s="1"/>
  <c r="I115" i="16" a="1"/>
  <c r="I115" i="16" s="1"/>
  <c r="N115" i="16" a="1"/>
  <c r="N115" i="16" s="1"/>
  <c r="L115" i="16" a="1"/>
  <c r="L115" i="16" s="1"/>
  <c r="K115" i="16" a="1"/>
  <c r="K115" i="16" s="1"/>
  <c r="M115" i="16" a="1"/>
  <c r="M115" i="16" s="1"/>
  <c r="D34" i="16" a="1"/>
  <c r="D34" i="16" s="1"/>
  <c r="F34" i="16" a="1"/>
  <c r="F34" i="16" s="1"/>
  <c r="B34" i="16" a="1"/>
  <c r="B34" i="16" s="1"/>
  <c r="G34" i="16" a="1"/>
  <c r="G34" i="16" s="1"/>
  <c r="M115" i="11" a="1"/>
  <c r="M115" i="11" s="1"/>
  <c r="I115" i="11" a="1"/>
  <c r="I115" i="11" s="1"/>
  <c r="L115" i="11" a="1"/>
  <c r="L115" i="11" s="1"/>
  <c r="K115" i="11" a="1"/>
  <c r="K115" i="11" s="1"/>
  <c r="N115" i="11" a="1"/>
  <c r="N115" i="11" s="1"/>
  <c r="L195" i="16" a="1"/>
  <c r="L195" i="16" s="1"/>
  <c r="K195" i="16" a="1"/>
  <c r="K195" i="16" s="1"/>
  <c r="M195" i="16" a="1"/>
  <c r="M195" i="16" s="1"/>
  <c r="N195" i="16" a="1"/>
  <c r="N195" i="16" s="1"/>
  <c r="I195" i="16" a="1"/>
  <c r="I195" i="16" s="1"/>
  <c r="B70" i="11" a="1"/>
  <c r="B70" i="11" s="1"/>
  <c r="D70" i="11" a="1"/>
  <c r="D70" i="11" s="1"/>
  <c r="G70" i="11" a="1"/>
  <c r="G70" i="11" s="1"/>
  <c r="E70" i="11" a="1"/>
  <c r="E70" i="11" s="1"/>
  <c r="F70" i="11" a="1"/>
  <c r="F70" i="11" s="1"/>
  <c r="D116" i="11" a="1"/>
  <c r="D116" i="11" s="1"/>
  <c r="G116" i="11" a="1"/>
  <c r="G116" i="11" s="1"/>
  <c r="E116" i="11" a="1"/>
  <c r="E116" i="11" s="1"/>
  <c r="B116" i="11" a="1"/>
  <c r="B116" i="11" s="1"/>
  <c r="F116" i="11" a="1"/>
  <c r="F116" i="11" s="1"/>
  <c r="F159" i="16" a="1"/>
  <c r="F159" i="16" s="1"/>
  <c r="E159" i="16" a="1"/>
  <c r="E159" i="16" s="1"/>
  <c r="D159" i="16" a="1"/>
  <c r="D159" i="16" s="1"/>
  <c r="G159" i="16" a="1"/>
  <c r="G159" i="16" s="1"/>
  <c r="B159" i="16" a="1"/>
  <c r="B159" i="16" s="1"/>
  <c r="E234" i="16" a="1"/>
  <c r="E234" i="16" s="1"/>
  <c r="G234" i="16" a="1"/>
  <c r="G234" i="16" s="1"/>
  <c r="D234" i="16" a="1"/>
  <c r="D234" i="16" s="1"/>
  <c r="F234" i="16" a="1"/>
  <c r="F234" i="16" s="1"/>
  <c r="B234" i="16" a="1"/>
  <c r="B234" i="16" s="1"/>
  <c r="G61" i="11" a="1"/>
  <c r="G61" i="11" s="1"/>
  <c r="F61" i="11" a="1"/>
  <c r="F61" i="11" s="1"/>
  <c r="D61" i="11" a="1"/>
  <c r="D61" i="11" s="1"/>
  <c r="E61" i="11" a="1"/>
  <c r="E61" i="11" s="1"/>
  <c r="B61" i="11" a="1"/>
  <c r="B61" i="11" s="1"/>
  <c r="K35" i="16" a="1"/>
  <c r="K35" i="16" s="1"/>
  <c r="I35" i="16" a="1"/>
  <c r="I35" i="16" s="1"/>
  <c r="N35" i="16" a="1"/>
  <c r="N35" i="16" s="1"/>
  <c r="M35" i="16" a="1"/>
  <c r="M35" i="16" s="1"/>
  <c r="L35" i="16" a="1"/>
  <c r="L35" i="16" s="1"/>
  <c r="M10" i="11" a="1"/>
  <c r="M10" i="11" s="1"/>
  <c r="L10" i="11" a="1"/>
  <c r="L10" i="11" s="1"/>
  <c r="I10" i="11" a="1"/>
  <c r="I10" i="11" s="1"/>
  <c r="K10" i="11" a="1"/>
  <c r="K10" i="11" s="1"/>
  <c r="N10" i="11" a="1"/>
  <c r="N10" i="11" s="1"/>
  <c r="L218" i="16" a="1"/>
  <c r="L218" i="16" s="1"/>
  <c r="I218" i="16" a="1"/>
  <c r="I218" i="16" s="1"/>
  <c r="M218" i="16" a="1"/>
  <c r="M218" i="16" s="1"/>
  <c r="N218" i="16" a="1"/>
  <c r="N218" i="16" s="1"/>
  <c r="K218" i="16" a="1"/>
  <c r="K218" i="16" s="1"/>
  <c r="M87" i="11" a="1"/>
  <c r="M87" i="11" s="1"/>
  <c r="L87" i="11" a="1"/>
  <c r="L87" i="11" s="1"/>
  <c r="K87" i="11" a="1"/>
  <c r="K87" i="11" s="1"/>
  <c r="I87" i="11" a="1"/>
  <c r="I87" i="11" s="1"/>
  <c r="N87" i="11" a="1"/>
  <c r="N87" i="11" s="1"/>
  <c r="M117" i="11" a="1"/>
  <c r="M117" i="11" s="1"/>
  <c r="L117" i="11" a="1"/>
  <c r="L117" i="11" s="1"/>
  <c r="N117" i="11" a="1"/>
  <c r="N117" i="11" s="1"/>
  <c r="K117" i="11" a="1"/>
  <c r="K117" i="11" s="1"/>
  <c r="I117" i="11" a="1"/>
  <c r="I117" i="11" s="1"/>
  <c r="G14" i="11" a="1"/>
  <c r="G14" i="11" s="1"/>
  <c r="F14" i="11" a="1"/>
  <c r="F14" i="11" s="1"/>
  <c r="D14" i="11" a="1"/>
  <c r="D14" i="11" s="1"/>
  <c r="E14" i="11" a="1"/>
  <c r="E14" i="11" s="1"/>
  <c r="B14" i="11" a="1"/>
  <c r="B14" i="11" s="1"/>
  <c r="D60" i="16" a="1"/>
  <c r="D60" i="16" s="1"/>
  <c r="F60" i="16" a="1"/>
  <c r="F60" i="16" s="1"/>
  <c r="B60" i="16" a="1"/>
  <c r="B60" i="16" s="1"/>
  <c r="E60" i="16" a="1"/>
  <c r="E60" i="16" s="1"/>
  <c r="G60" i="16" a="1"/>
  <c r="G60" i="16" s="1"/>
  <c r="E209" i="16" a="1"/>
  <c r="E209" i="16" s="1"/>
  <c r="B209" i="16" a="1"/>
  <c r="B209" i="16" s="1"/>
  <c r="F209" i="16" a="1"/>
  <c r="F209" i="16" s="1"/>
  <c r="D209" i="16" a="1"/>
  <c r="D209" i="16" s="1"/>
  <c r="G209" i="16" a="1"/>
  <c r="G209" i="16" s="1"/>
  <c r="N36" i="11" a="1"/>
  <c r="N36" i="11" s="1"/>
  <c r="I36" i="11" a="1"/>
  <c r="I36" i="11" s="1"/>
  <c r="L36" i="11" a="1"/>
  <c r="L36" i="11" s="1"/>
  <c r="K36" i="11" a="1"/>
  <c r="K36" i="11" s="1"/>
  <c r="M36" i="11" a="1"/>
  <c r="M36" i="11" s="1"/>
  <c r="B114" i="16" a="1"/>
  <c r="B114" i="16" s="1"/>
  <c r="D114" i="16" a="1"/>
  <c r="D114" i="16" s="1"/>
  <c r="F114" i="16" a="1"/>
  <c r="F114" i="16" s="1"/>
  <c r="G114" i="16" a="1"/>
  <c r="G114" i="16" s="1"/>
  <c r="E114" i="16" a="1"/>
  <c r="E114" i="16" s="1"/>
  <c r="B68" i="16" a="1"/>
  <c r="B68" i="16" s="1"/>
  <c r="G68" i="16" a="1"/>
  <c r="G68" i="16" s="1"/>
  <c r="D68" i="16" a="1"/>
  <c r="D68" i="16" s="1"/>
  <c r="F68" i="16" a="1"/>
  <c r="F68" i="16" s="1"/>
  <c r="E68" i="16" a="1"/>
  <c r="E68" i="16" s="1"/>
  <c r="F214" i="16" a="1"/>
  <c r="F214" i="16" s="1"/>
  <c r="E214" i="16" a="1"/>
  <c r="E214" i="16" s="1"/>
  <c r="D214" i="16" a="1"/>
  <c r="D214" i="16" s="1"/>
  <c r="G214" i="16" a="1"/>
  <c r="G214" i="16" s="1"/>
  <c r="B214" i="16" a="1"/>
  <c r="B214" i="16" s="1"/>
  <c r="N110" i="16" a="1"/>
  <c r="N110" i="16" s="1"/>
  <c r="L110" i="16" a="1"/>
  <c r="L110" i="16" s="1"/>
  <c r="I110" i="16" a="1"/>
  <c r="I110" i="16" s="1"/>
  <c r="M110" i="16" a="1"/>
  <c r="M110" i="16" s="1"/>
  <c r="K110" i="16" a="1"/>
  <c r="K110" i="16" s="1"/>
  <c r="B119" i="16" a="1"/>
  <c r="B119" i="16" s="1"/>
  <c r="D119" i="16" a="1"/>
  <c r="D119" i="16" s="1"/>
  <c r="F119" i="16" a="1"/>
  <c r="F119" i="16" s="1"/>
  <c r="E119" i="16" a="1"/>
  <c r="E119" i="16" s="1"/>
  <c r="G119" i="16" a="1"/>
  <c r="G119" i="16" s="1"/>
  <c r="D136" i="16" a="1"/>
  <c r="D136" i="16" s="1"/>
  <c r="F136" i="16" a="1"/>
  <c r="F136" i="16" s="1"/>
  <c r="B136" i="16" a="1"/>
  <c r="B136" i="16" s="1"/>
  <c r="E136" i="16" a="1"/>
  <c r="E136" i="16" s="1"/>
  <c r="G136" i="16" a="1"/>
  <c r="G136" i="16" s="1"/>
  <c r="G45" i="16" a="1"/>
  <c r="G45" i="16" s="1"/>
  <c r="E45" i="16" a="1"/>
  <c r="E45" i="16" s="1"/>
  <c r="B45" i="16" a="1"/>
  <c r="B45" i="16" s="1"/>
  <c r="F45" i="16" a="1"/>
  <c r="F45" i="16" s="1"/>
  <c r="D45" i="16" a="1"/>
  <c r="D45" i="16" s="1"/>
  <c r="M185" i="16" a="1"/>
  <c r="M185" i="16" s="1"/>
  <c r="L185" i="16" a="1"/>
  <c r="L185" i="16" s="1"/>
  <c r="I185" i="16" a="1"/>
  <c r="I185" i="16" s="1"/>
  <c r="K185" i="16" a="1"/>
  <c r="K185" i="16" s="1"/>
  <c r="N185" i="16" a="1"/>
  <c r="N185" i="16" s="1"/>
  <c r="B113" i="11" a="1"/>
  <c r="B113" i="11" s="1"/>
  <c r="E113" i="11" a="1"/>
  <c r="E113" i="11" s="1"/>
  <c r="F113" i="11" a="1"/>
  <c r="F113" i="11" s="1"/>
  <c r="D113" i="11" a="1"/>
  <c r="D113" i="11" s="1"/>
  <c r="G113" i="11" a="1"/>
  <c r="G113" i="11" s="1"/>
  <c r="E111" i="11" a="1"/>
  <c r="E111" i="11" s="1"/>
  <c r="F111" i="11" a="1"/>
  <c r="F111" i="11" s="1"/>
  <c r="D111" i="11" a="1"/>
  <c r="D111" i="11" s="1"/>
  <c r="G111" i="11" a="1"/>
  <c r="G111" i="11" s="1"/>
  <c r="B111" i="11" a="1"/>
  <c r="B111" i="11" s="1"/>
  <c r="E135" i="16" a="1"/>
  <c r="E135" i="16" s="1"/>
  <c r="F135" i="16" a="1"/>
  <c r="F135" i="16" s="1"/>
  <c r="B135" i="16" a="1"/>
  <c r="B135" i="16" s="1"/>
  <c r="G135" i="16" a="1"/>
  <c r="G135" i="16" s="1"/>
  <c r="D135" i="16" a="1"/>
  <c r="D135" i="16" s="1"/>
  <c r="M46" i="16" a="1"/>
  <c r="M46" i="16" s="1"/>
  <c r="L46" i="16" a="1"/>
  <c r="L46" i="16" s="1"/>
  <c r="I46" i="16" a="1"/>
  <c r="I46" i="16" s="1"/>
  <c r="K46" i="16" a="1"/>
  <c r="K46" i="16" s="1"/>
  <c r="N46" i="16" a="1"/>
  <c r="N46" i="16" s="1"/>
  <c r="B167" i="11" a="1"/>
  <c r="B167" i="11" s="1"/>
  <c r="F167" i="11" a="1"/>
  <c r="F167" i="11" s="1"/>
  <c r="G167" i="11" a="1"/>
  <c r="G167" i="11" s="1"/>
  <c r="E167" i="11" a="1"/>
  <c r="E167" i="11" s="1"/>
  <c r="D167" i="11" a="1"/>
  <c r="D167" i="11" s="1"/>
  <c r="B188" i="16" a="1"/>
  <c r="B188" i="16" s="1"/>
  <c r="G188" i="16" a="1"/>
  <c r="G188" i="16" s="1"/>
  <c r="F188" i="16" a="1"/>
  <c r="F188" i="16" s="1"/>
  <c r="E188" i="16" a="1"/>
  <c r="E188" i="16" s="1"/>
  <c r="D188" i="16" a="1"/>
  <c r="D188" i="16" s="1"/>
  <c r="L15" i="16" a="1"/>
  <c r="L15" i="16" s="1"/>
  <c r="N15" i="16" a="1"/>
  <c r="N15" i="16" s="1"/>
  <c r="M15" i="16" a="1"/>
  <c r="M15" i="16" s="1"/>
  <c r="K15" i="16" a="1"/>
  <c r="K15" i="16" s="1"/>
  <c r="I15" i="16" a="1"/>
  <c r="I15" i="16" s="1"/>
  <c r="E138" i="16" a="1"/>
  <c r="E138" i="16" s="1"/>
  <c r="G138" i="16" a="1"/>
  <c r="G138" i="16" s="1"/>
  <c r="D138" i="16" a="1"/>
  <c r="D138" i="16" s="1"/>
  <c r="F138" i="16" a="1"/>
  <c r="F138" i="16" s="1"/>
  <c r="B138" i="16" a="1"/>
  <c r="B138" i="16" s="1"/>
  <c r="K39" i="11" a="1"/>
  <c r="K39" i="11" s="1"/>
  <c r="M39" i="11" a="1"/>
  <c r="M39" i="11" s="1"/>
  <c r="N39" i="11" a="1"/>
  <c r="N39" i="11" s="1"/>
  <c r="L39" i="11" a="1"/>
  <c r="L39" i="11" s="1"/>
  <c r="I39" i="11" a="1"/>
  <c r="I39" i="11" s="1"/>
  <c r="E142" i="16" a="1"/>
  <c r="E142" i="16" s="1"/>
  <c r="B142" i="16" a="1"/>
  <c r="B142" i="16" s="1"/>
  <c r="G142" i="16" a="1"/>
  <c r="G142" i="16" s="1"/>
  <c r="F142" i="16" a="1"/>
  <c r="F142" i="16" s="1"/>
  <c r="D142" i="16" a="1"/>
  <c r="D142" i="16" s="1"/>
  <c r="F137" i="16" a="1"/>
  <c r="F137" i="16" s="1"/>
  <c r="G137" i="16" a="1"/>
  <c r="G137" i="16" s="1"/>
  <c r="B137" i="16" a="1"/>
  <c r="B137" i="16" s="1"/>
  <c r="D137" i="16" a="1"/>
  <c r="D137" i="16" s="1"/>
  <c r="E137" i="16" a="1"/>
  <c r="E137" i="16" s="1"/>
  <c r="N170" i="11" a="1"/>
  <c r="N170" i="11" s="1"/>
  <c r="I170" i="11" a="1"/>
  <c r="I170" i="11" s="1"/>
  <c r="M170" i="11" a="1"/>
  <c r="M170" i="11" s="1"/>
  <c r="K170" i="11" a="1"/>
  <c r="K170" i="11" s="1"/>
  <c r="L170" i="11" a="1"/>
  <c r="L170" i="11" s="1"/>
  <c r="M111" i="16" a="1"/>
  <c r="M111" i="16" s="1"/>
  <c r="K111" i="16" a="1"/>
  <c r="K111" i="16" s="1"/>
  <c r="I111" i="16" a="1"/>
  <c r="I111" i="16" s="1"/>
  <c r="L111" i="16" a="1"/>
  <c r="L111" i="16" s="1"/>
  <c r="N111" i="16" a="1"/>
  <c r="N111" i="16" s="1"/>
  <c r="E174" i="16" a="1"/>
  <c r="E174" i="16" s="1"/>
  <c r="B174" i="16" a="1"/>
  <c r="B174" i="16" s="1"/>
  <c r="D174" i="16" a="1"/>
  <c r="D174" i="16" s="1"/>
  <c r="F174" i="16" a="1"/>
  <c r="F174" i="16" s="1"/>
  <c r="G174" i="16" a="1"/>
  <c r="G174" i="16" s="1"/>
  <c r="D160" i="16" a="1"/>
  <c r="D160" i="16" s="1"/>
  <c r="E160" i="16" a="1"/>
  <c r="E160" i="16" s="1"/>
  <c r="F160" i="16" a="1"/>
  <c r="F160" i="16" s="1"/>
  <c r="G160" i="16" a="1"/>
  <c r="G160" i="16" s="1"/>
  <c r="B160" i="16" a="1"/>
  <c r="B160" i="16" s="1"/>
  <c r="L94" i="16" a="1"/>
  <c r="L94" i="16" s="1"/>
  <c r="I94" i="16" a="1"/>
  <c r="I94" i="16" s="1"/>
  <c r="K94" i="16" a="1"/>
  <c r="K94" i="16" s="1"/>
  <c r="M94" i="16" a="1"/>
  <c r="M94" i="16" s="1"/>
  <c r="N94" i="16" a="1"/>
  <c r="N94" i="16" s="1"/>
  <c r="N98" i="16" a="1"/>
  <c r="N98" i="16" s="1"/>
  <c r="I98" i="16" a="1"/>
  <c r="I98" i="16" s="1"/>
  <c r="L98" i="16" a="1"/>
  <c r="L98" i="16" s="1"/>
  <c r="M98" i="16" a="1"/>
  <c r="M98" i="16" s="1"/>
  <c r="K98" i="16" a="1"/>
  <c r="K98" i="16" s="1"/>
  <c r="I40" i="16" a="1"/>
  <c r="I40" i="16" s="1"/>
  <c r="M40" i="16" a="1"/>
  <c r="M40" i="16" s="1"/>
  <c r="K40" i="16" a="1"/>
  <c r="K40" i="16" s="1"/>
  <c r="N40" i="16" a="1"/>
  <c r="N40" i="16" s="1"/>
  <c r="L40" i="16" a="1"/>
  <c r="L40" i="16" s="1"/>
  <c r="G170" i="16" a="1"/>
  <c r="G170" i="16" s="1"/>
  <c r="B170" i="16" a="1"/>
  <c r="B170" i="16" s="1"/>
  <c r="E170" i="16" a="1"/>
  <c r="E170" i="16" s="1"/>
  <c r="D170" i="16" a="1"/>
  <c r="D170" i="16" s="1"/>
  <c r="F170" i="16" a="1"/>
  <c r="F170" i="16" s="1"/>
  <c r="E94" i="16" a="1"/>
  <c r="E94" i="16" s="1"/>
  <c r="F94" i="16" a="1"/>
  <c r="F94" i="16" s="1"/>
  <c r="D94" i="16" a="1"/>
  <c r="D94" i="16" s="1"/>
  <c r="B94" i="16" a="1"/>
  <c r="B94" i="16" s="1"/>
  <c r="G94" i="16" a="1"/>
  <c r="G94" i="16" s="1"/>
  <c r="G111" i="16" a="1"/>
  <c r="G111" i="16" s="1"/>
  <c r="E111" i="16" a="1"/>
  <c r="E111" i="16" s="1"/>
  <c r="F111" i="16" a="1"/>
  <c r="F111" i="16" s="1"/>
  <c r="D111" i="16" a="1"/>
  <c r="D111" i="16" s="1"/>
  <c r="B111" i="16" a="1"/>
  <c r="B111" i="16" s="1"/>
  <c r="K146" i="16" a="1"/>
  <c r="K146" i="16" s="1"/>
  <c r="M146" i="16" a="1"/>
  <c r="M146" i="16" s="1"/>
  <c r="I146" i="16" a="1"/>
  <c r="I146" i="16" s="1"/>
  <c r="N146" i="16" a="1"/>
  <c r="N146" i="16" s="1"/>
  <c r="L146" i="16" a="1"/>
  <c r="L146" i="16" s="1"/>
  <c r="L10" i="16" a="1"/>
  <c r="L10" i="16" s="1"/>
  <c r="M10" i="16" a="1"/>
  <c r="M10" i="16" s="1"/>
  <c r="K10" i="16" a="1"/>
  <c r="K10" i="16" s="1"/>
  <c r="I10" i="16" a="1"/>
  <c r="I10" i="16" s="1"/>
  <c r="N10" i="16" a="1"/>
  <c r="N10" i="16" s="1"/>
  <c r="G122" i="16" a="1"/>
  <c r="G122" i="16" s="1"/>
  <c r="F122" i="16" a="1"/>
  <c r="F122" i="16" s="1"/>
  <c r="E122" i="16" a="1"/>
  <c r="E122" i="16" s="1"/>
  <c r="D122" i="16" a="1"/>
  <c r="D122" i="16" s="1"/>
  <c r="B122" i="16" a="1"/>
  <c r="B122" i="16" s="1"/>
  <c r="F168" i="16" a="1"/>
  <c r="F168" i="16" s="1"/>
  <c r="D168" i="16" a="1"/>
  <c r="D168" i="16" s="1"/>
  <c r="G168" i="16" a="1"/>
  <c r="G168" i="16" s="1"/>
  <c r="E168" i="16" a="1"/>
  <c r="E168" i="16" s="1"/>
  <c r="B168" i="16" a="1"/>
  <c r="B168" i="16" s="1"/>
  <c r="M63" i="11" a="1"/>
  <c r="M63" i="11" s="1"/>
  <c r="I63" i="11" a="1"/>
  <c r="I63" i="11" s="1"/>
  <c r="L63" i="11" a="1"/>
  <c r="L63" i="11" s="1"/>
  <c r="K63" i="11" a="1"/>
  <c r="K63" i="11" s="1"/>
  <c r="N63" i="11" a="1"/>
  <c r="N63" i="11" s="1"/>
  <c r="F141" i="16" a="1"/>
  <c r="F141" i="16" s="1"/>
  <c r="D141" i="16" a="1"/>
  <c r="D141" i="16" s="1"/>
  <c r="E141" i="16" a="1"/>
  <c r="E141" i="16" s="1"/>
  <c r="G141" i="16" a="1"/>
  <c r="G141" i="16" s="1"/>
  <c r="B141" i="16" a="1"/>
  <c r="B141" i="16" s="1"/>
  <c r="I42" i="11" a="1"/>
  <c r="I42" i="11" s="1"/>
  <c r="K42" i="11" a="1"/>
  <c r="K42" i="11" s="1"/>
  <c r="N42" i="11" a="1"/>
  <c r="N42" i="11" s="1"/>
  <c r="L42" i="11" a="1"/>
  <c r="L42" i="11" s="1"/>
  <c r="M42" i="11" a="1"/>
  <c r="M42" i="11" s="1"/>
  <c r="M92" i="11" a="1"/>
  <c r="M92" i="11" s="1"/>
  <c r="N92" i="11" a="1"/>
  <c r="N92" i="11" s="1"/>
  <c r="L92" i="11" a="1"/>
  <c r="L92" i="11" s="1"/>
  <c r="I92" i="11" a="1"/>
  <c r="I92" i="11" s="1"/>
  <c r="K92" i="11" a="1"/>
  <c r="K92" i="11" s="1"/>
  <c r="F86" i="11" a="1"/>
  <c r="F86" i="11" s="1"/>
  <c r="B86" i="11" a="1"/>
  <c r="B86" i="11" s="1"/>
  <c r="E86" i="11" a="1"/>
  <c r="E86" i="11" s="1"/>
  <c r="D86" i="11" a="1"/>
  <c r="D86" i="11" s="1"/>
  <c r="G86" i="11" a="1"/>
  <c r="G86" i="11" s="1"/>
  <c r="M89" i="16" a="1"/>
  <c r="M89" i="16" s="1"/>
  <c r="L89" i="16" a="1"/>
  <c r="L89" i="16" s="1"/>
  <c r="K89" i="16" a="1"/>
  <c r="K89" i="16" s="1"/>
  <c r="N89" i="16" a="1"/>
  <c r="N89" i="16" s="1"/>
  <c r="I89" i="16" a="1"/>
  <c r="I89" i="16" s="1"/>
  <c r="B37" i="16" a="1"/>
  <c r="B37" i="16" s="1"/>
  <c r="G37" i="16" a="1"/>
  <c r="G37" i="16" s="1"/>
  <c r="F37" i="16" a="1"/>
  <c r="F37" i="16" s="1"/>
  <c r="D37" i="16" a="1"/>
  <c r="D37" i="16" s="1"/>
  <c r="K214" i="11" a="1"/>
  <c r="K214" i="11" s="1"/>
  <c r="M215" i="16" a="1"/>
  <c r="M215" i="16" s="1"/>
  <c r="I215" i="16" a="1"/>
  <c r="I215" i="16" s="1"/>
  <c r="L215" i="16" a="1"/>
  <c r="L215" i="16" s="1"/>
  <c r="N215" i="16" a="1"/>
  <c r="N215" i="16" s="1"/>
  <c r="K215" i="16" a="1"/>
  <c r="K215" i="16" s="1"/>
  <c r="F19" i="11" a="1"/>
  <c r="F19" i="11" s="1"/>
  <c r="B19" i="11" a="1"/>
  <c r="B19" i="11" s="1"/>
  <c r="D19" i="11" a="1"/>
  <c r="D19" i="11" s="1"/>
  <c r="E19" i="11" a="1"/>
  <c r="E19" i="11" s="1"/>
  <c r="G19" i="11" a="1"/>
  <c r="G19" i="11" s="1"/>
  <c r="F192" i="16" a="1"/>
  <c r="F192" i="16" s="1"/>
  <c r="B192" i="16" a="1"/>
  <c r="B192" i="16" s="1"/>
  <c r="D192" i="16" a="1"/>
  <c r="D192" i="16" s="1"/>
  <c r="E192" i="16" a="1"/>
  <c r="E192" i="16" s="1"/>
  <c r="G192" i="16" a="1"/>
  <c r="G192" i="16" s="1"/>
  <c r="E71" i="16" a="1"/>
  <c r="E71" i="16" s="1"/>
  <c r="G71" i="16" a="1"/>
  <c r="G71" i="16" s="1"/>
  <c r="B71" i="16" a="1"/>
  <c r="B71" i="16" s="1"/>
  <c r="D71" i="16" a="1"/>
  <c r="D71" i="16" s="1"/>
  <c r="F71" i="16" a="1"/>
  <c r="F71" i="16" s="1"/>
  <c r="E169" i="16" a="1"/>
  <c r="E169" i="16" s="1"/>
  <c r="B169" i="16" a="1"/>
  <c r="B169" i="16" s="1"/>
  <c r="D169" i="16" a="1"/>
  <c r="D169" i="16" s="1"/>
  <c r="G169" i="16" a="1"/>
  <c r="G169" i="16" s="1"/>
  <c r="F169" i="16" a="1"/>
  <c r="F169" i="16" s="1"/>
  <c r="M13" i="16" a="1"/>
  <c r="M13" i="16" s="1"/>
  <c r="N13" i="16" a="1"/>
  <c r="N13" i="16" s="1"/>
  <c r="K13" i="16" a="1"/>
  <c r="K13" i="16" s="1"/>
  <c r="L13" i="16" a="1"/>
  <c r="L13" i="16" s="1"/>
  <c r="I13" i="16" a="1"/>
  <c r="I13" i="16" s="1"/>
  <c r="D66" i="11" a="1"/>
  <c r="D66" i="11" s="1"/>
  <c r="B66" i="11" a="1"/>
  <c r="B66" i="11" s="1"/>
  <c r="F66" i="11" a="1"/>
  <c r="F66" i="11" s="1"/>
  <c r="E66" i="11" a="1"/>
  <c r="E66" i="11" s="1"/>
  <c r="G66" i="11" a="1"/>
  <c r="G66" i="11" s="1"/>
  <c r="F91" i="11" a="1"/>
  <c r="F91" i="11" s="1"/>
  <c r="E91" i="11" a="1"/>
  <c r="E91" i="11" s="1"/>
  <c r="G91" i="11" a="1"/>
  <c r="G91" i="11" s="1"/>
  <c r="D91" i="11" a="1"/>
  <c r="D91" i="11" s="1"/>
  <c r="B91" i="11" a="1"/>
  <c r="B91" i="11" s="1"/>
  <c r="F90" i="16" a="1"/>
  <c r="F90" i="16" s="1"/>
  <c r="G90" i="16" a="1"/>
  <c r="G90" i="16" s="1"/>
  <c r="E90" i="16" a="1"/>
  <c r="E90" i="16" s="1"/>
  <c r="D90" i="16" a="1"/>
  <c r="D90" i="16" s="1"/>
  <c r="B90" i="16" a="1"/>
  <c r="B90" i="16" s="1"/>
  <c r="K212" i="11" a="1"/>
  <c r="K212" i="11" s="1"/>
  <c r="G173" i="16" a="1"/>
  <c r="G173" i="16" s="1"/>
  <c r="B173" i="16" a="1"/>
  <c r="B173" i="16" s="1"/>
  <c r="D173" i="16" a="1"/>
  <c r="D173" i="16" s="1"/>
  <c r="F173" i="16" a="1"/>
  <c r="F173" i="16" s="1"/>
  <c r="E173" i="16" a="1"/>
  <c r="E173" i="16" s="1"/>
  <c r="E41" i="16" a="1"/>
  <c r="E41" i="16" s="1"/>
  <c r="F41" i="16" a="1"/>
  <c r="F41" i="16" s="1"/>
  <c r="D41" i="16" a="1"/>
  <c r="D41" i="16" s="1"/>
  <c r="G41" i="16" a="1"/>
  <c r="G41" i="16" s="1"/>
  <c r="B41" i="16" a="1"/>
  <c r="B41" i="16" s="1"/>
  <c r="K47" i="16" a="1"/>
  <c r="K47" i="16" s="1"/>
  <c r="M47" i="16" a="1"/>
  <c r="M47" i="16" s="1"/>
  <c r="N47" i="16" a="1"/>
  <c r="N47" i="16" s="1"/>
  <c r="I47" i="16" a="1"/>
  <c r="I47" i="16" s="1"/>
  <c r="L47" i="16" a="1"/>
  <c r="L47" i="16" s="1"/>
  <c r="M213" i="16" a="1"/>
  <c r="M213" i="16" s="1"/>
  <c r="N213" i="16" a="1"/>
  <c r="N213" i="16" s="1"/>
  <c r="K213" i="16" a="1"/>
  <c r="K213" i="16" s="1"/>
  <c r="L213" i="16" a="1"/>
  <c r="L213" i="16" s="1"/>
  <c r="I213" i="16" a="1"/>
  <c r="I213" i="16" s="1"/>
  <c r="F36" i="11" a="1"/>
  <c r="F36" i="11" s="1"/>
  <c r="D36" i="11" a="1"/>
  <c r="D36" i="11" s="1"/>
  <c r="E36" i="11" a="1"/>
  <c r="E36" i="11" s="1"/>
  <c r="G36" i="11" a="1"/>
  <c r="G36" i="11" s="1"/>
  <c r="I36" i="16" a="1"/>
  <c r="I36" i="16" s="1"/>
  <c r="N36" i="16" a="1"/>
  <c r="N36" i="16" s="1"/>
  <c r="K36" i="16" a="1"/>
  <c r="K36" i="16" s="1"/>
  <c r="M36" i="16" a="1"/>
  <c r="M36" i="16" s="1"/>
  <c r="L36" i="16" a="1"/>
  <c r="L36" i="16" s="1"/>
  <c r="I113" i="16" a="1"/>
  <c r="I113" i="16" s="1"/>
  <c r="K113" i="16" a="1"/>
  <c r="K113" i="16" s="1"/>
  <c r="L113" i="16" a="1"/>
  <c r="L113" i="16" s="1"/>
  <c r="N113" i="16" a="1"/>
  <c r="N113" i="16" s="1"/>
  <c r="M113" i="16" a="1"/>
  <c r="M113" i="16" s="1"/>
  <c r="E39" i="16" a="1"/>
  <c r="E39" i="16" s="1"/>
  <c r="F39" i="16" a="1"/>
  <c r="F39" i="16" s="1"/>
  <c r="G39" i="16" a="1"/>
  <c r="G39" i="16" s="1"/>
  <c r="D39" i="16" a="1"/>
  <c r="D39" i="16" s="1"/>
  <c r="B39" i="16" a="1"/>
  <c r="B39" i="16" s="1"/>
  <c r="D113" i="16" a="1"/>
  <c r="D113" i="16" s="1"/>
  <c r="F113" i="16" a="1"/>
  <c r="F113" i="16" s="1"/>
  <c r="B113" i="16" a="1"/>
  <c r="B113" i="16" s="1"/>
  <c r="E113" i="16" a="1"/>
  <c r="E113" i="16" s="1"/>
  <c r="G113" i="16" a="1"/>
  <c r="G113" i="16" s="1"/>
  <c r="E169" i="11" a="1"/>
  <c r="E169" i="11" s="1"/>
  <c r="D169" i="11" a="1"/>
  <c r="D169" i="11" s="1"/>
  <c r="G169" i="11" a="1"/>
  <c r="G169" i="11" s="1"/>
  <c r="B169" i="11" a="1"/>
  <c r="B169" i="11" s="1"/>
  <c r="F169" i="11" a="1"/>
  <c r="F169" i="11" s="1"/>
  <c r="N135" i="16" a="1"/>
  <c r="N135" i="16" s="1"/>
  <c r="M135" i="16" a="1"/>
  <c r="M135" i="16" s="1"/>
  <c r="I135" i="16" a="1"/>
  <c r="I135" i="16" s="1"/>
  <c r="K135" i="16" a="1"/>
  <c r="K135" i="16" s="1"/>
  <c r="L135" i="16" a="1"/>
  <c r="L135" i="16" s="1"/>
  <c r="B67" i="16" a="1"/>
  <c r="B67" i="16" s="1"/>
  <c r="D67" i="16" a="1"/>
  <c r="D67" i="16" s="1"/>
  <c r="E67" i="16" a="1"/>
  <c r="E67" i="16" s="1"/>
  <c r="G67" i="16" a="1"/>
  <c r="G67" i="16" s="1"/>
  <c r="F67" i="16" a="1"/>
  <c r="F67" i="16" s="1"/>
  <c r="M66" i="16" a="1"/>
  <c r="M66" i="16" s="1"/>
  <c r="N66" i="16" a="1"/>
  <c r="N66" i="16" s="1"/>
  <c r="I66" i="16" a="1"/>
  <c r="I66" i="16" s="1"/>
  <c r="K66" i="16" a="1"/>
  <c r="K66" i="16" s="1"/>
  <c r="L66" i="16" a="1"/>
  <c r="L66" i="16" s="1"/>
  <c r="B11" i="11" a="1"/>
  <c r="B11" i="11" s="1"/>
  <c r="E11" i="11" a="1"/>
  <c r="E11" i="11" s="1"/>
  <c r="D11" i="11" a="1"/>
  <c r="D11" i="11" s="1"/>
  <c r="F11" i="11" a="1"/>
  <c r="F11" i="11" s="1"/>
  <c r="G11" i="11" a="1"/>
  <c r="G11" i="11" s="1"/>
  <c r="G212" i="16" a="1"/>
  <c r="G212" i="16" s="1"/>
  <c r="D212" i="16" a="1"/>
  <c r="D212" i="16" s="1"/>
  <c r="B212" i="16" a="1"/>
  <c r="B212" i="16" s="1"/>
  <c r="E212" i="16" a="1"/>
  <c r="E212" i="16" s="1"/>
  <c r="F212" i="16" a="1"/>
  <c r="F212" i="16" s="1"/>
  <c r="F64" i="11" a="1"/>
  <c r="F64" i="11" s="1"/>
  <c r="B64" i="11" a="1"/>
  <c r="B64" i="11" s="1"/>
  <c r="E64" i="11" a="1"/>
  <c r="E64" i="11" s="1"/>
  <c r="D64" i="11" a="1"/>
  <c r="D64" i="11" s="1"/>
  <c r="G64" i="11" a="1"/>
  <c r="G64" i="11" s="1"/>
  <c r="D194" i="11" a="1"/>
  <c r="D194" i="11" s="1"/>
  <c r="E194" i="11" a="1"/>
  <c r="E194" i="11" s="1"/>
  <c r="G194" i="11" a="1"/>
  <c r="G194" i="11" s="1"/>
  <c r="F194" i="11" a="1"/>
  <c r="F194" i="11" s="1"/>
  <c r="B194" i="11" a="1"/>
  <c r="B194" i="11" s="1"/>
  <c r="E112" i="11" a="1"/>
  <c r="E112" i="11" s="1"/>
  <c r="D112" i="11" a="1"/>
  <c r="D112" i="11" s="1"/>
  <c r="F112" i="11" a="1"/>
  <c r="F112" i="11" s="1"/>
  <c r="B112" i="11" a="1"/>
  <c r="B112" i="11" s="1"/>
  <c r="G112" i="11" a="1"/>
  <c r="G112" i="11" s="1"/>
  <c r="K34" i="11" a="1"/>
  <c r="K34" i="11" s="1"/>
  <c r="L34" i="11" a="1"/>
  <c r="L34" i="11" s="1"/>
  <c r="I34" i="11" a="1"/>
  <c r="I34" i="11" s="1"/>
  <c r="N34" i="11" a="1"/>
  <c r="N34" i="11" s="1"/>
  <c r="M34" i="11" a="1"/>
  <c r="M34" i="11" s="1"/>
  <c r="E236" i="16" a="1"/>
  <c r="E236" i="16" s="1"/>
  <c r="F236" i="16" a="1"/>
  <c r="F236" i="16" s="1"/>
  <c r="D236" i="16" a="1"/>
  <c r="D236" i="16" s="1"/>
  <c r="B236" i="16" a="1"/>
  <c r="B236" i="16" s="1"/>
  <c r="G236" i="16" a="1"/>
  <c r="G236" i="16" s="1"/>
  <c r="M64" i="11" a="1"/>
  <c r="M64" i="11" s="1"/>
  <c r="I64" i="11" a="1"/>
  <c r="I64" i="11" s="1"/>
  <c r="N64" i="11" a="1"/>
  <c r="N64" i="11" s="1"/>
  <c r="K64" i="11" a="1"/>
  <c r="K64" i="11" s="1"/>
  <c r="L64" i="11" a="1"/>
  <c r="L64" i="11" s="1"/>
  <c r="G10" i="11" a="1"/>
  <c r="G10" i="11" s="1"/>
  <c r="F10" i="11" a="1"/>
  <c r="F10" i="11" s="1"/>
  <c r="B10" i="11" a="1"/>
  <c r="B10" i="11" s="1"/>
  <c r="D10" i="11" a="1"/>
  <c r="D10" i="11" s="1"/>
  <c r="E10" i="11" a="1"/>
  <c r="E10" i="11" s="1"/>
  <c r="D240" i="11" a="1"/>
  <c r="D240" i="11" s="1"/>
  <c r="F187" i="16" a="1"/>
  <c r="F187" i="16" s="1"/>
  <c r="B187" i="16" a="1"/>
  <c r="B187" i="16" s="1"/>
  <c r="E187" i="16" a="1"/>
  <c r="E187" i="16" s="1"/>
  <c r="D187" i="16" a="1"/>
  <c r="D187" i="16" s="1"/>
  <c r="G187" i="16" a="1"/>
  <c r="G187" i="16" s="1"/>
  <c r="I60" i="11" a="1"/>
  <c r="I60" i="11" s="1"/>
  <c r="L60" i="11" a="1"/>
  <c r="L60" i="11" s="1"/>
  <c r="M60" i="11" a="1"/>
  <c r="M60" i="11" s="1"/>
  <c r="N60" i="11" a="1"/>
  <c r="N60" i="11" s="1"/>
  <c r="K60" i="11" a="1"/>
  <c r="K60" i="11" s="1"/>
  <c r="E94" i="11" a="1"/>
  <c r="E94" i="11" s="1"/>
  <c r="G94" i="11" a="1"/>
  <c r="G94" i="11" s="1"/>
  <c r="B94" i="11" a="1"/>
  <c r="B94" i="11" s="1"/>
  <c r="D94" i="11" a="1"/>
  <c r="D94" i="11" s="1"/>
  <c r="F94" i="11" a="1"/>
  <c r="F94" i="11" s="1"/>
  <c r="I234" i="11" a="1"/>
  <c r="I234" i="11" s="1"/>
  <c r="M234" i="11" a="1"/>
  <c r="M234" i="11" s="1"/>
  <c r="N234" i="11" a="1"/>
  <c r="N234" i="11" s="1"/>
  <c r="L234" i="11" a="1"/>
  <c r="L234" i="11" s="1"/>
  <c r="K234" i="11" a="1"/>
  <c r="K234" i="11" s="1"/>
  <c r="N117" i="16" a="1"/>
  <c r="N117" i="16" s="1"/>
  <c r="L117" i="16" a="1"/>
  <c r="L117" i="16" s="1"/>
  <c r="K117" i="16" a="1"/>
  <c r="K117" i="16" s="1"/>
  <c r="I117" i="16" a="1"/>
  <c r="I117" i="16" s="1"/>
  <c r="M117" i="16" a="1"/>
  <c r="M117" i="16" s="1"/>
  <c r="N43" i="11" a="1"/>
  <c r="N43" i="11" s="1"/>
  <c r="K43" i="11" a="1"/>
  <c r="K43" i="11" s="1"/>
  <c r="M43" i="11" a="1"/>
  <c r="M43" i="11" s="1"/>
  <c r="I43" i="11" a="1"/>
  <c r="I43" i="11" s="1"/>
  <c r="L43" i="11" a="1"/>
  <c r="L43" i="11" s="1"/>
  <c r="E64" i="16" a="1"/>
  <c r="E64" i="16" s="1"/>
  <c r="F64" i="16" a="1"/>
  <c r="F64" i="16" s="1"/>
  <c r="B64" i="16" a="1"/>
  <c r="B64" i="16" s="1"/>
  <c r="G64" i="16" a="1"/>
  <c r="G64" i="16" s="1"/>
  <c r="D64" i="16" a="1"/>
  <c r="D64" i="16" s="1"/>
  <c r="D215" i="16" a="1"/>
  <c r="D215" i="16" s="1"/>
  <c r="F215" i="16" a="1"/>
  <c r="F215" i="16" s="1"/>
  <c r="B215" i="16" a="1"/>
  <c r="B215" i="16" s="1"/>
  <c r="G215" i="16" a="1"/>
  <c r="G215" i="16" s="1"/>
  <c r="E215" i="16" a="1"/>
  <c r="E215" i="16" s="1"/>
  <c r="L141" i="16" a="1"/>
  <c r="L141" i="16" s="1"/>
  <c r="M141" i="16" a="1"/>
  <c r="M141" i="16" s="1"/>
  <c r="N141" i="16" a="1"/>
  <c r="N141" i="16" s="1"/>
  <c r="I141" i="16" a="1"/>
  <c r="I141" i="16" s="1"/>
  <c r="K141" i="16" a="1"/>
  <c r="K141" i="16" s="1"/>
  <c r="N43" i="16" a="1"/>
  <c r="N43" i="16" s="1"/>
  <c r="M43" i="16" a="1"/>
  <c r="M43" i="16" s="1"/>
  <c r="K43" i="16" a="1"/>
  <c r="K43" i="16" s="1"/>
  <c r="I43" i="16" a="1"/>
  <c r="I43" i="16" s="1"/>
  <c r="L43" i="16" a="1"/>
  <c r="L43" i="16" s="1"/>
  <c r="N210" i="11" a="1"/>
  <c r="N210" i="11" s="1"/>
  <c r="I35" i="11" a="1"/>
  <c r="I35" i="11" s="1"/>
  <c r="L35" i="11" a="1"/>
  <c r="L35" i="11" s="1"/>
  <c r="N35" i="11" a="1"/>
  <c r="N35" i="11" s="1"/>
  <c r="M35" i="11" a="1"/>
  <c r="M35" i="11" s="1"/>
  <c r="K35" i="11" a="1"/>
  <c r="K35" i="11" s="1"/>
  <c r="F87" i="11" a="1"/>
  <c r="F87" i="11" s="1"/>
  <c r="B87" i="11" a="1"/>
  <c r="B87" i="11" s="1"/>
  <c r="G87" i="11" a="1"/>
  <c r="G87" i="11" s="1"/>
  <c r="D87" i="11" a="1"/>
  <c r="D87" i="11" s="1"/>
  <c r="E87" i="11" a="1"/>
  <c r="E87" i="11" s="1"/>
  <c r="M85" i="11" a="1"/>
  <c r="M85" i="11" s="1"/>
  <c r="I85" i="11" a="1"/>
  <c r="I85" i="11" s="1"/>
  <c r="N85" i="11" a="1"/>
  <c r="N85" i="11" s="1"/>
  <c r="L85" i="11" a="1"/>
  <c r="L85" i="11" s="1"/>
  <c r="K85" i="11" a="1"/>
  <c r="K85" i="11" s="1"/>
  <c r="G72" i="11" a="1"/>
  <c r="G72" i="11" s="1"/>
  <c r="F72" i="11" a="1"/>
  <c r="F72" i="11" s="1"/>
  <c r="B72" i="11" a="1"/>
  <c r="B72" i="11" s="1"/>
  <c r="E72" i="11" a="1"/>
  <c r="E72" i="11" s="1"/>
  <c r="D72" i="11" a="1"/>
  <c r="D72" i="11" s="1"/>
  <c r="I96" i="16" a="1"/>
  <c r="I96" i="16" s="1"/>
  <c r="K96" i="16" a="1"/>
  <c r="K96" i="16" s="1"/>
  <c r="M96" i="16" a="1"/>
  <c r="M96" i="16" s="1"/>
  <c r="L96" i="16" a="1"/>
  <c r="L96" i="16" s="1"/>
  <c r="N96" i="16" a="1"/>
  <c r="N96" i="16" s="1"/>
  <c r="L123" i="16" a="1"/>
  <c r="L123" i="16" s="1"/>
  <c r="M123" i="16" a="1"/>
  <c r="M123" i="16" s="1"/>
  <c r="I123" i="16" a="1"/>
  <c r="I123" i="16" s="1"/>
  <c r="N123" i="16" a="1"/>
  <c r="N123" i="16" s="1"/>
  <c r="K123" i="16" a="1"/>
  <c r="K123" i="16" s="1"/>
  <c r="B44" i="16" a="1"/>
  <c r="B44" i="16" s="1"/>
  <c r="D44" i="16" a="1"/>
  <c r="D44" i="16" s="1"/>
  <c r="F44" i="16" a="1"/>
  <c r="F44" i="16" s="1"/>
  <c r="E44" i="16" a="1"/>
  <c r="E44" i="16" s="1"/>
  <c r="G44" i="16" a="1"/>
  <c r="G44" i="16" s="1"/>
  <c r="I147" i="16" a="1"/>
  <c r="I147" i="16" s="1"/>
  <c r="L147" i="16" a="1"/>
  <c r="L147" i="16" s="1"/>
  <c r="M147" i="16" a="1"/>
  <c r="M147" i="16" s="1"/>
  <c r="K147" i="16" a="1"/>
  <c r="K147" i="16" s="1"/>
  <c r="N147" i="16" a="1"/>
  <c r="N147" i="16" s="1"/>
  <c r="I111" i="11" a="1"/>
  <c r="I111" i="11" s="1"/>
  <c r="M111" i="11" a="1"/>
  <c r="M111" i="11" s="1"/>
  <c r="N111" i="11" a="1"/>
  <c r="N111" i="11" s="1"/>
  <c r="K111" i="11" a="1"/>
  <c r="K111" i="11" s="1"/>
  <c r="L111" i="11" a="1"/>
  <c r="L111" i="11" s="1"/>
  <c r="G109" i="11" a="1"/>
  <c r="G109" i="11" s="1"/>
  <c r="F109" i="11" a="1"/>
  <c r="F109" i="11" s="1"/>
  <c r="E109" i="11" a="1"/>
  <c r="E109" i="11" s="1"/>
  <c r="B109" i="11" a="1"/>
  <c r="B109" i="11" s="1"/>
  <c r="D109" i="11" a="1"/>
  <c r="D109" i="11" s="1"/>
  <c r="M68" i="11" a="1"/>
  <c r="M68" i="11" s="1"/>
  <c r="K68" i="11" a="1"/>
  <c r="K68" i="11" s="1"/>
  <c r="N68" i="11" a="1"/>
  <c r="N68" i="11" s="1"/>
  <c r="I68" i="11" a="1"/>
  <c r="I68" i="11" s="1"/>
  <c r="L68" i="11" a="1"/>
  <c r="L68" i="11" s="1"/>
  <c r="L49" i="16" a="1"/>
  <c r="L49" i="16" s="1"/>
  <c r="M49" i="16" a="1"/>
  <c r="M49" i="16" s="1"/>
  <c r="N49" i="16" a="1"/>
  <c r="N49" i="16" s="1"/>
  <c r="I49" i="16" a="1"/>
  <c r="I49" i="16" s="1"/>
  <c r="K49" i="16" a="1"/>
  <c r="K49" i="16" s="1"/>
  <c r="C209" i="11"/>
  <c r="G209" i="11" s="1" a="1"/>
  <c r="G209" i="11" s="1"/>
  <c r="L88" i="16" a="1"/>
  <c r="L88" i="16" s="1"/>
  <c r="M88" i="16" a="1"/>
  <c r="M88" i="16" s="1"/>
  <c r="N88" i="16" a="1"/>
  <c r="N88" i="16" s="1"/>
  <c r="I88" i="16" a="1"/>
  <c r="I88" i="16" s="1"/>
  <c r="K88" i="16" a="1"/>
  <c r="K88" i="16" s="1"/>
  <c r="E93" i="16" a="1"/>
  <c r="E93" i="16" s="1"/>
  <c r="G93" i="16" a="1"/>
  <c r="G93" i="16" s="1"/>
  <c r="B93" i="16" a="1"/>
  <c r="B93" i="16" s="1"/>
  <c r="F93" i="16" a="1"/>
  <c r="F93" i="16" s="1"/>
  <c r="D93" i="16" a="1"/>
  <c r="D93" i="16" s="1"/>
  <c r="G163" i="16" a="1"/>
  <c r="G163" i="16" s="1"/>
  <c r="B163" i="16" a="1"/>
  <c r="B163" i="16" s="1"/>
  <c r="E163" i="16" a="1"/>
  <c r="E163" i="16" s="1"/>
  <c r="D163" i="16" a="1"/>
  <c r="D163" i="16" s="1"/>
  <c r="F163" i="16" a="1"/>
  <c r="F163" i="16" s="1"/>
  <c r="B124" i="16" a="1"/>
  <c r="B124" i="16" s="1"/>
  <c r="E124" i="16" a="1"/>
  <c r="E124" i="16" s="1"/>
  <c r="F124" i="16" a="1"/>
  <c r="F124" i="16" s="1"/>
  <c r="D124" i="16" a="1"/>
  <c r="D124" i="16" s="1"/>
  <c r="G124" i="16" a="1"/>
  <c r="G124" i="16" s="1"/>
  <c r="B241" i="16" a="1"/>
  <c r="B241" i="16" s="1"/>
  <c r="F241" i="16" a="1"/>
  <c r="F241" i="16" s="1"/>
  <c r="G241" i="16" a="1"/>
  <c r="G241" i="16" s="1"/>
  <c r="E241" i="16" a="1"/>
  <c r="E241" i="16" s="1"/>
  <c r="D241" i="16" a="1"/>
  <c r="D241" i="16" s="1"/>
  <c r="F235" i="11" a="1"/>
  <c r="F235" i="11" s="1"/>
  <c r="D236" i="11" a="1"/>
  <c r="D236" i="11" s="1"/>
  <c r="D235" i="11" a="1"/>
  <c r="D235" i="11" s="1"/>
  <c r="B234" i="11" a="1"/>
  <c r="B234" i="11" s="1"/>
  <c r="E235" i="11" a="1"/>
  <c r="E235" i="11" s="1"/>
  <c r="D215" i="11" a="1"/>
  <c r="D215" i="11" s="1"/>
  <c r="F215" i="11" a="1"/>
  <c r="F215" i="11" s="1"/>
  <c r="B215" i="11" a="1"/>
  <c r="B215" i="11" s="1"/>
  <c r="E215" i="11" a="1"/>
  <c r="E215" i="11" s="1"/>
  <c r="G215" i="11" a="1"/>
  <c r="G215" i="11" s="1"/>
  <c r="I209" i="11" l="1" a="1"/>
  <c r="I209" i="11" s="1"/>
  <c r="N209" i="11" a="1"/>
  <c r="N209" i="11" s="1"/>
  <c r="K209" i="11" a="1"/>
  <c r="K209" i="11" s="1"/>
  <c r="E234" i="11" a="1"/>
  <c r="E234" i="11" s="1"/>
  <c r="D214" i="11" a="1"/>
  <c r="D214" i="11" s="1"/>
  <c r="B214" i="11" a="1"/>
  <c r="B214" i="11" s="1"/>
  <c r="F15" i="16" a="1"/>
  <c r="F15" i="16" s="1"/>
  <c r="D11" i="16" a="1"/>
  <c r="D11" i="16" s="1"/>
  <c r="K216" i="11" a="1"/>
  <c r="K216" i="11" s="1"/>
  <c r="I216" i="11" a="1"/>
  <c r="I216" i="11" s="1"/>
  <c r="M216" i="11" a="1"/>
  <c r="M216" i="11" s="1"/>
  <c r="N216" i="11" a="1"/>
  <c r="N216" i="11" s="1"/>
  <c r="G15" i="16" a="1"/>
  <c r="G15" i="16" s="1"/>
  <c r="F11" i="16" a="1"/>
  <c r="F11" i="16" s="1"/>
  <c r="L212" i="11" a="1"/>
  <c r="L212" i="11" s="1"/>
  <c r="I212" i="11" a="1"/>
  <c r="I212" i="11" s="1"/>
  <c r="E15" i="16" a="1"/>
  <c r="E15" i="16" s="1"/>
  <c r="F211" i="11" a="1"/>
  <c r="F211" i="11" s="1"/>
  <c r="B15" i="16" a="1"/>
  <c r="B15" i="16" s="1"/>
  <c r="L210" i="11" a="1"/>
  <c r="L210" i="11" s="1"/>
  <c r="L215" i="11" a="1"/>
  <c r="L215" i="11" s="1"/>
  <c r="K215" i="11" a="1"/>
  <c r="K215" i="11" s="1"/>
  <c r="F214" i="11" a="1"/>
  <c r="F214" i="11" s="1"/>
  <c r="M215" i="11" a="1"/>
  <c r="M215" i="11" s="1"/>
  <c r="N215" i="11" a="1"/>
  <c r="N215" i="11" s="1"/>
  <c r="G214" i="11" a="1"/>
  <c r="G214" i="11" s="1"/>
  <c r="F209" i="11" a="1"/>
  <c r="F209" i="11" s="1"/>
  <c r="G240" i="11" a="1"/>
  <c r="G240" i="11" s="1"/>
  <c r="F240" i="11" a="1"/>
  <c r="F240" i="11" s="1"/>
  <c r="E240" i="11" a="1"/>
  <c r="E240" i="11" s="1"/>
  <c r="B240" i="11" a="1"/>
  <c r="B240" i="11" s="1"/>
  <c r="D209" i="11" a="1"/>
  <c r="D209" i="11" s="1"/>
  <c r="E209" i="11" a="1"/>
  <c r="E209" i="11" s="1"/>
  <c r="M210" i="11" a="1"/>
  <c r="M210" i="11" s="1"/>
  <c r="K210" i="11" a="1"/>
  <c r="K210" i="11" s="1"/>
  <c r="I210" i="11" a="1"/>
  <c r="I210" i="11" s="1"/>
  <c r="M212" i="11" a="1"/>
  <c r="M212" i="11" s="1"/>
  <c r="N212" i="11" a="1"/>
  <c r="N212" i="11" s="1"/>
  <c r="B11" i="16" a="1"/>
  <c r="B11" i="16" s="1"/>
  <c r="G11" i="16" a="1"/>
  <c r="G11" i="16" s="1"/>
  <c r="B236" i="11" a="1"/>
  <c r="B236" i="11" s="1"/>
  <c r="E236" i="11" a="1"/>
  <c r="E236" i="11" s="1"/>
  <c r="G236" i="11" a="1"/>
  <c r="G236" i="11" s="1"/>
  <c r="F213" i="11" a="1"/>
  <c r="F213" i="11" s="1"/>
  <c r="B213" i="11" a="1"/>
  <c r="B213" i="11" s="1"/>
  <c r="G213" i="11" a="1"/>
  <c r="G213" i="11" s="1"/>
  <c r="D213" i="11" a="1"/>
  <c r="D213" i="11" s="1"/>
  <c r="E213" i="11" a="1"/>
  <c r="E213" i="11" s="1"/>
  <c r="E238" i="11" a="1"/>
  <c r="E238" i="11" s="1"/>
  <c r="D238" i="11" a="1"/>
  <c r="D238" i="11" s="1"/>
  <c r="F238" i="11" a="1"/>
  <c r="F238" i="11" s="1"/>
  <c r="G238" i="11" a="1"/>
  <c r="G238" i="11" s="1"/>
  <c r="B238" i="11" a="1"/>
  <c r="B238" i="11" s="1"/>
  <c r="E211" i="11" a="1"/>
  <c r="E211" i="11" s="1"/>
  <c r="G211" i="11" a="1"/>
  <c r="G211" i="11" s="1"/>
  <c r="B211" i="11" a="1"/>
  <c r="B211" i="11" s="1"/>
  <c r="D234" i="11" a="1"/>
  <c r="D234" i="11" s="1"/>
  <c r="F234" i="11" a="1"/>
  <c r="F234" i="11" s="1"/>
  <c r="G235" i="11" a="1"/>
  <c r="G235" i="11" s="1"/>
  <c r="B235" i="11" a="1"/>
  <c r="B235" i="11" s="1"/>
  <c r="D13" i="16" a="1"/>
  <c r="D13" i="16" s="1"/>
  <c r="F13" i="16" a="1"/>
  <c r="F13" i="16" s="1"/>
  <c r="E13" i="16" a="1"/>
  <c r="E13" i="16" s="1"/>
  <c r="B13" i="16" a="1"/>
  <c r="B13" i="16" s="1"/>
  <c r="G13" i="16" a="1"/>
  <c r="G13" i="16" s="1"/>
  <c r="I213" i="11" a="1"/>
  <c r="I213" i="11" s="1"/>
  <c r="K213" i="11" a="1"/>
  <c r="K213" i="11" s="1"/>
  <c r="M213" i="11" a="1"/>
  <c r="M213" i="11" s="1"/>
  <c r="L213" i="11" a="1"/>
  <c r="L213" i="11" s="1"/>
  <c r="N213" i="11" a="1"/>
  <c r="N213" i="11" s="1"/>
  <c r="E241" i="11" a="1"/>
  <c r="E241" i="11" s="1"/>
  <c r="G241" i="11" a="1"/>
  <c r="G241" i="11" s="1"/>
  <c r="F241" i="11" a="1"/>
  <c r="F241" i="11" s="1"/>
  <c r="D241" i="11" a="1"/>
  <c r="D241" i="11" s="1"/>
  <c r="B241" i="11" a="1"/>
  <c r="B241" i="11" s="1"/>
  <c r="E17" i="16" a="1"/>
  <c r="E17" i="16" s="1"/>
  <c r="D17" i="16" a="1"/>
  <c r="D17" i="16" s="1"/>
  <c r="G17" i="16" a="1"/>
  <c r="G17" i="16" s="1"/>
  <c r="B17" i="16" a="1"/>
  <c r="B17" i="16" s="1"/>
  <c r="F17" i="16" a="1"/>
  <c r="F17" i="16" s="1"/>
  <c r="B209" i="11" a="1"/>
  <c r="B209" i="11" s="1"/>
  <c r="I214" i="11" a="1"/>
  <c r="I214" i="11" s="1"/>
  <c r="N214" i="11" a="1"/>
  <c r="N214" i="11" s="1"/>
  <c r="M214" i="11" a="1"/>
  <c r="M214" i="11" s="1"/>
  <c r="L214" i="11" a="1"/>
  <c r="L214" i="11" s="1"/>
  <c r="F239" i="11" a="1"/>
  <c r="F239" i="11" s="1"/>
  <c r="E239" i="11" a="1"/>
  <c r="E239" i="11" s="1"/>
  <c r="D239" i="11" a="1"/>
  <c r="D239" i="11" s="1"/>
  <c r="G239" i="11" a="1"/>
  <c r="G239" i="11" s="1"/>
  <c r="B239" i="11" a="1"/>
  <c r="B239" i="11" s="1"/>
  <c r="I211" i="11" a="1"/>
  <c r="I211" i="11" s="1"/>
  <c r="N211" i="11" a="1"/>
  <c r="N211" i="11" s="1"/>
  <c r="M211" i="11" a="1"/>
  <c r="M211" i="11" s="1"/>
  <c r="K211" i="11" a="1"/>
  <c r="K211" i="11" s="1"/>
  <c r="F216" i="11" a="1"/>
  <c r="F216" i="11" s="1"/>
  <c r="B216" i="11" a="1"/>
  <c r="B216" i="11" s="1"/>
  <c r="E216" i="11" a="1"/>
  <c r="E216" i="11" s="1"/>
  <c r="D216" i="11" a="1"/>
  <c r="D216" i="11" s="1"/>
  <c r="G216" i="11" a="1"/>
  <c r="G216" i="11" s="1"/>
  <c r="G210" i="11" a="1"/>
  <c r="G210" i="11" s="1"/>
  <c r="D210" i="11" a="1"/>
  <c r="D210" i="11" s="1"/>
  <c r="E210" i="11" a="1"/>
  <c r="E210" i="11" s="1"/>
  <c r="F210" i="11" a="1"/>
  <c r="F210" i="11" s="1"/>
  <c r="B210" i="11" a="1"/>
  <c r="B210" i="11" s="1"/>
  <c r="M209" i="11" a="1"/>
  <c r="M209" i="11" s="1"/>
  <c r="L209" i="11" a="1"/>
  <c r="L209" i="11" s="1"/>
  <c r="D237" i="11" a="1"/>
  <c r="D237" i="11" s="1"/>
  <c r="E237" i="11" a="1"/>
  <c r="E237" i="11" s="1"/>
  <c r="G237" i="11" a="1"/>
  <c r="G237" i="11" s="1"/>
  <c r="F237" i="11" a="1"/>
  <c r="F237" i="11" s="1"/>
  <c r="B237" i="11" a="1"/>
  <c r="B237" i="11" s="1"/>
  <c r="B14" i="16" a="1"/>
  <c r="B14" i="16" s="1"/>
  <c r="F14" i="16" a="1"/>
  <c r="F14" i="16" s="1"/>
  <c r="E14" i="16" a="1"/>
  <c r="E14" i="16" s="1"/>
  <c r="G14" i="16" a="1"/>
  <c r="G14" i="16" s="1"/>
  <c r="D14" i="16" a="1"/>
  <c r="D14" i="16" s="1"/>
  <c r="G212" i="11" a="1"/>
  <c r="G212" i="11" s="1"/>
  <c r="E212" i="11" a="1"/>
  <c r="E212" i="11" s="1"/>
  <c r="D212" i="11" a="1"/>
  <c r="D212" i="11" s="1"/>
  <c r="B212" i="11" a="1"/>
  <c r="B212" i="11" s="1"/>
  <c r="F212" i="11" a="1"/>
  <c r="F212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<sst xmlns="http://schemas.openxmlformats.org/spreadsheetml/2006/main" count="11920" uniqueCount="2930">
  <si>
    <t>男子</t>
    <rPh sb="0" eb="2">
      <t>ダンシ</t>
    </rPh>
    <phoneticPr fontId="1"/>
  </si>
  <si>
    <r>
      <t>役員</t>
    </r>
    <r>
      <rPr>
        <sz val="10"/>
        <rFont val="Tahoma"/>
        <family val="2"/>
      </rPr>
      <t>(A)</t>
    </r>
    <rPh sb="0" eb="2">
      <t>ヤクイン</t>
    </rPh>
    <phoneticPr fontId="8"/>
  </si>
  <si>
    <t>CP1上/下</t>
    <rPh sb="3" eb="4">
      <t>ウエ</t>
    </rPh>
    <rPh sb="5" eb="6">
      <t>シタ</t>
    </rPh>
    <phoneticPr fontId="8"/>
  </si>
  <si>
    <r>
      <t>役員</t>
    </r>
    <r>
      <rPr>
        <sz val="10"/>
        <rFont val="Tahoma"/>
        <family val="2"/>
      </rPr>
      <t>(B)</t>
    </r>
    <rPh sb="0" eb="1">
      <t>エキ</t>
    </rPh>
    <rPh sb="1" eb="2">
      <t>イン</t>
    </rPh>
    <phoneticPr fontId="8"/>
  </si>
  <si>
    <t>CP2上/下</t>
  </si>
  <si>
    <r>
      <t>役員</t>
    </r>
    <r>
      <rPr>
        <sz val="10"/>
        <rFont val="Tahoma"/>
        <family val="2"/>
      </rPr>
      <t>(C)</t>
    </r>
    <rPh sb="0" eb="1">
      <t>エキ</t>
    </rPh>
    <rPh sb="1" eb="2">
      <t>イン</t>
    </rPh>
    <phoneticPr fontId="8"/>
  </si>
  <si>
    <t>GK1上/下</t>
  </si>
  <si>
    <r>
      <t>役員</t>
    </r>
    <r>
      <rPr>
        <sz val="10"/>
        <rFont val="Tahoma"/>
        <family val="2"/>
      </rPr>
      <t>(D)</t>
    </r>
    <rPh sb="0" eb="1">
      <t>エキ</t>
    </rPh>
    <rPh sb="1" eb="2">
      <t>イン</t>
    </rPh>
    <phoneticPr fontId="8"/>
  </si>
  <si>
    <t>GK2上/下</t>
  </si>
  <si>
    <t>主</t>
    <rPh sb="0" eb="1">
      <t>シュ</t>
    </rPh>
    <phoneticPr fontId="8"/>
  </si>
  <si>
    <t>№</t>
  </si>
  <si>
    <t>氏　名</t>
    <rPh sb="0" eb="1">
      <t>シ</t>
    </rPh>
    <rPh sb="2" eb="3">
      <t>メイ</t>
    </rPh>
    <phoneticPr fontId="8"/>
  </si>
  <si>
    <t>学年</t>
    <rPh sb="0" eb="2">
      <t>ガクネン</t>
    </rPh>
    <phoneticPr fontId="8"/>
  </si>
  <si>
    <t>身長</t>
    <rPh sb="0" eb="2">
      <t>シンチョウ</t>
    </rPh>
    <phoneticPr fontId="8"/>
  </si>
  <si>
    <t>利き腕</t>
    <rPh sb="0" eb="1">
      <t>キ</t>
    </rPh>
    <rPh sb="2" eb="3">
      <t>ウデ</t>
    </rPh>
    <phoneticPr fontId="8"/>
  </si>
  <si>
    <t>ﾄﾚｰﾅｰ</t>
    <phoneticPr fontId="8"/>
  </si>
  <si>
    <t>CP3,GK3</t>
    <phoneticPr fontId="8"/>
  </si>
  <si>
    <t>女子</t>
    <rPh sb="0" eb="2">
      <t>ジョシ</t>
    </rPh>
    <phoneticPr fontId="1"/>
  </si>
  <si>
    <t>イベント開催開始日時</t>
  </si>
  <si>
    <t>イベント開催終了日時</t>
  </si>
  <si>
    <t>イベント種別</t>
  </si>
  <si>
    <t>イベントID:イベント名</t>
  </si>
  <si>
    <t>プログラムグループID:プログラムグループ名</t>
  </si>
  <si>
    <t>プログラムID:プログラム名</t>
  </si>
  <si>
    <t>会場名</t>
  </si>
  <si>
    <t>都道府県</t>
  </si>
  <si>
    <t>市町村</t>
  </si>
  <si>
    <t>プログラム費種別</t>
  </si>
  <si>
    <t>申込状態（チーム）</t>
  </si>
  <si>
    <t>参加チームID</t>
  </si>
  <si>
    <t>参加チーム名</t>
  </si>
  <si>
    <t>チーム略名</t>
  </si>
  <si>
    <t>男女別</t>
  </si>
  <si>
    <t>チームグルーピング</t>
  </si>
  <si>
    <t>チーム特徴</t>
  </si>
  <si>
    <t>ユニフォーム色（CP）①</t>
  </si>
  <si>
    <t>ユニフォーム色（GK）①</t>
  </si>
  <si>
    <t>ユニフォーム色（CP）②</t>
  </si>
  <si>
    <t>ユニフォーム色（GK）②</t>
  </si>
  <si>
    <t>ユニフォーム色（CP）③</t>
  </si>
  <si>
    <t>ユニフォーム色（GK）③</t>
  </si>
  <si>
    <t>備考</t>
  </si>
  <si>
    <t>申込状態（会員）</t>
  </si>
  <si>
    <t>チーム管理者</t>
  </si>
  <si>
    <t>参加者ID</t>
  </si>
  <si>
    <t>氏名</t>
  </si>
  <si>
    <t>フリガナ</t>
  </si>
  <si>
    <t>会員区分</t>
  </si>
  <si>
    <t>主将(c) / 役職</t>
  </si>
  <si>
    <t>背番号</t>
  </si>
  <si>
    <t>生年月日</t>
  </si>
  <si>
    <t>郵便番号</t>
  </si>
  <si>
    <t>住所1（市区町村）</t>
  </si>
  <si>
    <t>住所2（番地・建物名）</t>
  </si>
  <si>
    <t>電話番号</t>
  </si>
  <si>
    <t>メールアドレス</t>
  </si>
  <si>
    <t>身長</t>
  </si>
  <si>
    <t>体重</t>
  </si>
  <si>
    <t>利き腕</t>
  </si>
  <si>
    <t>出身小学校（クラブチーム）</t>
  </si>
  <si>
    <t>出身中学校（クラブチーム）</t>
  </si>
  <si>
    <t>出身高等学校</t>
  </si>
  <si>
    <t>出身大学</t>
  </si>
  <si>
    <t>勤務先</t>
  </si>
  <si>
    <t>チーム所属区分</t>
  </si>
  <si>
    <t>役職</t>
  </si>
  <si>
    <t>その他役職名</t>
  </si>
  <si>
    <t>学年情報</t>
  </si>
  <si>
    <t>学部情報</t>
  </si>
  <si>
    <t>契約状況</t>
  </si>
  <si>
    <t>都道府県大会</t>
  </si>
  <si>
    <t>山口県</t>
  </si>
  <si>
    <t>チーム</t>
  </si>
  <si>
    <t>黄/黄</t>
  </si>
  <si>
    <t>青/黒</t>
  </si>
  <si>
    <t>紫/黒</t>
  </si>
  <si>
    <t>灰/黒</t>
  </si>
  <si>
    <t>青/青</t>
  </si>
  <si>
    <t>白/白</t>
  </si>
  <si>
    <t>黄/紺</t>
  </si>
  <si>
    <t>赤/赤</t>
  </si>
  <si>
    <t>赤/黒</t>
  </si>
  <si>
    <t>紺/紺</t>
  </si>
  <si>
    <t>紫/紫</t>
  </si>
  <si>
    <t>緑/黒</t>
  </si>
  <si>
    <t>黒/黒</t>
  </si>
  <si>
    <t>水/白</t>
  </si>
  <si>
    <t>水/紺</t>
  </si>
  <si>
    <t>黄/黒</t>
  </si>
  <si>
    <t>紫/白</t>
  </si>
  <si>
    <t>桃/黒</t>
  </si>
  <si>
    <t>紺/黒</t>
  </si>
  <si>
    <t>白/黒</t>
  </si>
  <si>
    <t>橙/黒</t>
  </si>
  <si>
    <t>黄/赤</t>
  </si>
  <si>
    <t>緑/紺</t>
  </si>
  <si>
    <t>桃/桃</t>
  </si>
  <si>
    <t>水/黒</t>
  </si>
  <si>
    <t>臙脂/臙脂</t>
  </si>
  <si>
    <t>会員</t>
  </si>
  <si>
    <t>男子</t>
  </si>
  <si>
    <t>申込済み</t>
  </si>
  <si>
    <t>一般会員</t>
  </si>
  <si>
    <t>右利き</t>
  </si>
  <si>
    <t>選手兼役員</t>
  </si>
  <si>
    <t>c</t>
  </si>
  <si>
    <t>左利き</t>
  </si>
  <si>
    <t>選手</t>
  </si>
  <si>
    <t>チーム役員</t>
  </si>
  <si>
    <t>監督</t>
  </si>
  <si>
    <t>コーチ</t>
  </si>
  <si>
    <t>部長</t>
  </si>
  <si>
    <t>マネージャー</t>
  </si>
  <si>
    <t>女子</t>
  </si>
  <si>
    <t>ダウンロードしたcsvファイルを開く</t>
    <rPh sb="16" eb="17">
      <t>ヒラ</t>
    </rPh>
    <phoneticPr fontId="1"/>
  </si>
  <si>
    <t>2024.5.30修正</t>
    <rPh sb="9" eb="11">
      <t>シュウセイ</t>
    </rPh>
    <phoneticPr fontId="1"/>
  </si>
  <si>
    <t>（０）</t>
  </si>
  <si>
    <t>ファイルの種類を「excelブック」にして、名前を付けて保存する。</t>
    <rPh sb="5" eb="7">
      <t>シュルイ</t>
    </rPh>
    <rPh sb="22" eb="24">
      <t>ナマエ</t>
    </rPh>
    <rPh sb="25" eb="26">
      <t>ツ</t>
    </rPh>
    <rPh sb="28" eb="30">
      <t>ホゾン</t>
    </rPh>
    <phoneticPr fontId="1"/>
  </si>
  <si>
    <t>続けて</t>
    <phoneticPr fontId="1"/>
  </si>
  <si>
    <t>①</t>
    <phoneticPr fontId="1"/>
  </si>
  <si>
    <t>Ｒ列とＳ列（パンフ用チーム略歴・パンフ用大会の抱負）を削除してください。</t>
    <rPh sb="1" eb="2">
      <t>レツ</t>
    </rPh>
    <rPh sb="4" eb="5">
      <t>レツ</t>
    </rPh>
    <rPh sb="9" eb="10">
      <t>ヨウ</t>
    </rPh>
    <rPh sb="13" eb="15">
      <t>リャクレキ</t>
    </rPh>
    <rPh sb="19" eb="20">
      <t>ヨウ</t>
    </rPh>
    <rPh sb="20" eb="22">
      <t>タイカイ</t>
    </rPh>
    <rPh sb="23" eb="25">
      <t>ホウフ</t>
    </rPh>
    <rPh sb="27" eb="29">
      <t>サクジョ</t>
    </rPh>
    <phoneticPr fontId="1"/>
  </si>
  <si>
    <t>②</t>
    <phoneticPr fontId="1"/>
  </si>
  <si>
    <t>1行目にフィルタ機能をつけて、Ｌ１セルのフィルタ機能で「昇順」にする。</t>
    <rPh sb="1" eb="3">
      <t>ギョウメ</t>
    </rPh>
    <rPh sb="8" eb="10">
      <t>キノウ</t>
    </rPh>
    <rPh sb="24" eb="26">
      <t>キノウ</t>
    </rPh>
    <rPh sb="28" eb="30">
      <t>ショウジュン</t>
    </rPh>
    <phoneticPr fontId="1"/>
  </si>
  <si>
    <t>⇒チーム表記を統一してください。県立〇〇高校</t>
    <rPh sb="4" eb="6">
      <t>ヒョウキ</t>
    </rPh>
    <rPh sb="7" eb="9">
      <t>トウイツ</t>
    </rPh>
    <rPh sb="16" eb="18">
      <t>ケンリツ</t>
    </rPh>
    <rPh sb="18" eb="22">
      <t>マルマルコウコウ</t>
    </rPh>
    <phoneticPr fontId="1"/>
  </si>
  <si>
    <t>③</t>
    <phoneticPr fontId="1"/>
  </si>
  <si>
    <t>Ｋ１セルのフィルタ機能で「昇順」にする。（もとに戻る）</t>
    <rPh sb="9" eb="11">
      <t>キノウ</t>
    </rPh>
    <rPh sb="13" eb="15">
      <t>ショウジュン</t>
    </rPh>
    <rPh sb="24" eb="25">
      <t>モド</t>
    </rPh>
    <phoneticPr fontId="1"/>
  </si>
  <si>
    <t>④</t>
    <phoneticPr fontId="1"/>
  </si>
  <si>
    <t>・ユニフォームの表記を確認・修正します。全角／を半角/にする。（置換を使用すると一括変換）</t>
    <rPh sb="8" eb="10">
      <t>ヒョウキ</t>
    </rPh>
    <rPh sb="11" eb="13">
      <t>カクニン</t>
    </rPh>
    <rPh sb="14" eb="16">
      <t>シュウセイ</t>
    </rPh>
    <rPh sb="20" eb="22">
      <t>ゼンカク</t>
    </rPh>
    <rPh sb="24" eb="26">
      <t>ハンカク</t>
    </rPh>
    <rPh sb="32" eb="34">
      <t>オキカエ</t>
    </rPh>
    <rPh sb="35" eb="37">
      <t>シヨウ</t>
    </rPh>
    <rPh sb="40" eb="42">
      <t>イッカツ</t>
    </rPh>
    <rPh sb="42" eb="44">
      <t>ヘンカン</t>
    </rPh>
    <phoneticPr fontId="1"/>
  </si>
  <si>
    <t>・入力に不備がないか調べて連絡する。</t>
    <rPh sb="1" eb="3">
      <t>ニュウリョク</t>
    </rPh>
    <rPh sb="4" eb="6">
      <t>フビ</t>
    </rPh>
    <rPh sb="10" eb="11">
      <t>シラ</t>
    </rPh>
    <rPh sb="13" eb="15">
      <t>レンラク</t>
    </rPh>
    <phoneticPr fontId="1"/>
  </si>
  <si>
    <t>ここからコピー</t>
    <phoneticPr fontId="1"/>
  </si>
  <si>
    <t>（１）</t>
    <phoneticPr fontId="1"/>
  </si>
  <si>
    <t>チーム情報（ユニフォーム情報）Ａ２～ＡＺ〇〇までをコピーし、sheet01シートに「値」で貼り付ける。</t>
    <rPh sb="3" eb="5">
      <t>ジョウホウ</t>
    </rPh>
    <rPh sb="12" eb="14">
      <t>ジョウホウ</t>
    </rPh>
    <phoneticPr fontId="1"/>
  </si>
  <si>
    <t>（２）</t>
    <phoneticPr fontId="1"/>
  </si>
  <si>
    <t>チーム情報（個人情報）Ａ△△～ＡＺ〇〇までをコピーし、sheet03に「値」で貼り付ける。</t>
    <rPh sb="3" eb="5">
      <t>ジョウホウ</t>
    </rPh>
    <rPh sb="6" eb="8">
      <t>コジン</t>
    </rPh>
    <rPh sb="8" eb="10">
      <t>ジョウホウ</t>
    </rPh>
    <phoneticPr fontId="1"/>
  </si>
  <si>
    <t>貼り付け後、背番号列のAF１のタグ(フィルター)を選択し、昇順で並べ替えをする。</t>
    <rPh sb="0" eb="1">
      <t>ハ</t>
    </rPh>
    <rPh sb="2" eb="3">
      <t>ツ</t>
    </rPh>
    <rPh sb="4" eb="5">
      <t>ゴ</t>
    </rPh>
    <rPh sb="6" eb="9">
      <t>セバンゴウ</t>
    </rPh>
    <rPh sb="9" eb="10">
      <t>レツ</t>
    </rPh>
    <rPh sb="25" eb="27">
      <t>センタク</t>
    </rPh>
    <rPh sb="29" eb="31">
      <t>ショウジュン</t>
    </rPh>
    <rPh sb="32" eb="33">
      <t>ナラ</t>
    </rPh>
    <rPh sb="34" eb="35">
      <t>カ</t>
    </rPh>
    <phoneticPr fontId="1"/>
  </si>
  <si>
    <t>（３）</t>
    <phoneticPr fontId="1"/>
  </si>
  <si>
    <t>抽選番号の入力</t>
    <rPh sb="0" eb="4">
      <t>チュウセンバンゴウ</t>
    </rPh>
    <rPh sb="5" eb="7">
      <t>ニュウリョク</t>
    </rPh>
    <phoneticPr fontId="1"/>
  </si>
  <si>
    <t>sheet01シートの、Ｋ列に抽選番号を入力する。男女それぞれ入力する。男女同番でも判別されます。</t>
    <rPh sb="13" eb="14">
      <t>レツ</t>
    </rPh>
    <rPh sb="15" eb="19">
      <t>チュウセンバンゴウ</t>
    </rPh>
    <rPh sb="20" eb="22">
      <t>ニュウリョク</t>
    </rPh>
    <rPh sb="25" eb="27">
      <t>ダンジョ</t>
    </rPh>
    <rPh sb="31" eb="33">
      <t>ニュウリョク</t>
    </rPh>
    <rPh sb="36" eb="38">
      <t>ダンジョ</t>
    </rPh>
    <rPh sb="38" eb="40">
      <t>ドウバン</t>
    </rPh>
    <rPh sb="42" eb="44">
      <t>ハンベツ</t>
    </rPh>
    <phoneticPr fontId="1"/>
  </si>
  <si>
    <t>⇒プロ用男子、女子のシートに表記されている。</t>
    <rPh sb="3" eb="6">
      <t>ヨウダンシ</t>
    </rPh>
    <rPh sb="7" eb="9">
      <t>ジョシ</t>
    </rPh>
    <rPh sb="14" eb="16">
      <t>ヒョウキ</t>
    </rPh>
    <phoneticPr fontId="1"/>
  </si>
  <si>
    <t>スコアシート作成ファイルのデータsheetへのコピー</t>
    <rPh sb="6" eb="8">
      <t>サクセイ</t>
    </rPh>
    <phoneticPr fontId="1"/>
  </si>
  <si>
    <t>(１)</t>
    <phoneticPr fontId="1"/>
  </si>
  <si>
    <t>sheet1のＫ,Ｍ,Ｎ列を試合情報とｻｲﾝ用①印刷シートのA41から値で貼り付ける。貼付後、抽選順にソートする。</t>
    <rPh sb="12" eb="13">
      <t>レツ</t>
    </rPh>
    <rPh sb="35" eb="36">
      <t>アタイ</t>
    </rPh>
    <rPh sb="37" eb="38">
      <t>ハ</t>
    </rPh>
    <rPh sb="39" eb="40">
      <t>ツ</t>
    </rPh>
    <rPh sb="43" eb="44">
      <t>ハ</t>
    </rPh>
    <rPh sb="44" eb="45">
      <t>ツ</t>
    </rPh>
    <rPh sb="45" eb="46">
      <t>ゴ</t>
    </rPh>
    <rPh sb="47" eb="49">
      <t>チュウセン</t>
    </rPh>
    <rPh sb="49" eb="50">
      <t>ジュン</t>
    </rPh>
    <phoneticPr fontId="1"/>
  </si>
  <si>
    <t>(２)</t>
  </si>
  <si>
    <t>sheet3のＡＦ列の背番号から101～104を非表示にする。ＡＦ列で昇順にソートする。次にM列で昇順にソートする。</t>
    <rPh sb="9" eb="10">
      <t>レツ</t>
    </rPh>
    <rPh sb="11" eb="14">
      <t>セバンゴウ</t>
    </rPh>
    <rPh sb="24" eb="27">
      <t>ヒヒョウジ</t>
    </rPh>
    <rPh sb="33" eb="34">
      <t>レツ</t>
    </rPh>
    <rPh sb="35" eb="37">
      <t>ショウジュン</t>
    </rPh>
    <rPh sb="44" eb="45">
      <t>ツギ</t>
    </rPh>
    <rPh sb="46" eb="48">
      <t>mレツ</t>
    </rPh>
    <rPh sb="49" eb="51">
      <t>ショウジュン</t>
    </rPh>
    <phoneticPr fontId="1"/>
  </si>
  <si>
    <t>(３)</t>
  </si>
  <si>
    <t>sheet3のＭ,Ｎ,ＡＢ,ＡＥ,ＡＦ列を試合情報とｻｲﾝ用①印刷シートのＫ41から値で貼り付ける。</t>
    <rPh sb="19" eb="20">
      <t>レツ</t>
    </rPh>
    <rPh sb="42" eb="43">
      <t>アタイ</t>
    </rPh>
    <rPh sb="44" eb="45">
      <t>ハ</t>
    </rPh>
    <rPh sb="46" eb="47">
      <t>ツ</t>
    </rPh>
    <phoneticPr fontId="1"/>
  </si>
  <si>
    <t>(４)</t>
  </si>
  <si>
    <t>sheet3のＡＦ列の背番号から１～９９番までを非表示にして、101～104を表示する。ＡＦ列で昇順にソートする。次にM列で昇順にソートする。</t>
    <rPh sb="9" eb="10">
      <t>レツ</t>
    </rPh>
    <rPh sb="11" eb="14">
      <t>セバンゴウ</t>
    </rPh>
    <rPh sb="20" eb="21">
      <t>バン</t>
    </rPh>
    <rPh sb="24" eb="27">
      <t>ヒヒョウジ</t>
    </rPh>
    <rPh sb="39" eb="41">
      <t>ヒョウジ</t>
    </rPh>
    <rPh sb="46" eb="47">
      <t>レツ</t>
    </rPh>
    <rPh sb="48" eb="50">
      <t>ショウジュン</t>
    </rPh>
    <rPh sb="57" eb="58">
      <t>ツギ</t>
    </rPh>
    <rPh sb="59" eb="61">
      <t>mレツ</t>
    </rPh>
    <rPh sb="62" eb="64">
      <t>ショウジュン</t>
    </rPh>
    <phoneticPr fontId="1"/>
  </si>
  <si>
    <t>(５)</t>
  </si>
  <si>
    <t>sheet3のＭ,Ｎ,ＡＢ,ＡＥ,ＡＦ列を試合情報とｻｲﾝ用①印刷シートのＴ41から値で貼り付ける。</t>
    <rPh sb="19" eb="20">
      <t>レツ</t>
    </rPh>
    <rPh sb="42" eb="43">
      <t>アタイ</t>
    </rPh>
    <rPh sb="44" eb="45">
      <t>ハ</t>
    </rPh>
    <rPh sb="46" eb="47">
      <t>ツ</t>
    </rPh>
    <phoneticPr fontId="1"/>
  </si>
  <si>
    <t>(６)</t>
  </si>
  <si>
    <t>審判員、ＴＯ・ＭＯは、試合情報とｻｲﾝ用①印刷シートのＤ41から入力する。</t>
    <rPh sb="0" eb="3">
      <t>シンパンイン</t>
    </rPh>
    <rPh sb="32" eb="34">
      <t>ニュウリョク</t>
    </rPh>
    <phoneticPr fontId="1"/>
  </si>
  <si>
    <t>特記</t>
    <rPh sb="0" eb="2">
      <t>トッキ</t>
    </rPh>
    <phoneticPr fontId="1"/>
  </si>
  <si>
    <t>シート保護のパスワードは「ａ」</t>
    <rPh sb="3" eb="5">
      <t>ホゴ</t>
    </rPh>
    <phoneticPr fontId="1"/>
  </si>
  <si>
    <t>BB1の年度が当該年度の西暦になっていることを確認する。</t>
    <rPh sb="4" eb="6">
      <t>ネンド</t>
    </rPh>
    <rPh sb="7" eb="9">
      <t>トウガイ</t>
    </rPh>
    <rPh sb="9" eb="11">
      <t>ネンド</t>
    </rPh>
    <rPh sb="12" eb="14">
      <t>セイレキ</t>
    </rPh>
    <rPh sb="23" eb="25">
      <t>カクニン</t>
    </rPh>
    <phoneticPr fontId="1"/>
  </si>
  <si>
    <t>高等学校1年生</t>
  </si>
  <si>
    <t>高等学校2年生</t>
  </si>
  <si>
    <t>高等学校3年生</t>
  </si>
  <si>
    <t>社会人・その他</t>
  </si>
  <si>
    <t>白赤/白赤</t>
  </si>
  <si>
    <t>銀/黒</t>
  </si>
  <si>
    <t/>
  </si>
  <si>
    <t>001057:令和8年度山口県高等学校総合体育大会 兼 高松宮記念杯第77回全日本高等学校選手権大会山口県予選会</t>
  </si>
  <si>
    <t>B035-GH1_2026_h20:チーム申し込みはこちら</t>
  </si>
  <si>
    <t>B035-H1_2026_h-20:男子</t>
  </si>
  <si>
    <t>5/30(土),31(日)；高水高校,岩国商業高校　 6/6(土),7(日)；岩国市総合体育館</t>
  </si>
  <si>
    <t>岩国市平田１丁目４０-１</t>
  </si>
  <si>
    <t>なし</t>
  </si>
  <si>
    <t>B035-H2_2026_h-20:女子</t>
  </si>
  <si>
    <t>B035-GH2_2026_h20:選手/役員登録はこちら</t>
  </si>
  <si>
    <t>B035-H3_2026_h-20:男子参加選手/役員登録</t>
  </si>
  <si>
    <t>B035-H4_2026_h-20:女子参加選手/役員登録</t>
  </si>
  <si>
    <r>
      <t>役員</t>
    </r>
    <r>
      <rPr>
        <sz val="10.5"/>
        <rFont val="Tahoma"/>
        <family val="2"/>
      </rPr>
      <t>(E)</t>
    </r>
    <rPh sb="0" eb="1">
      <t>エキ</t>
    </rPh>
    <rPh sb="1" eb="2">
      <t>イン</t>
    </rPh>
    <phoneticPr fontId="8"/>
  </si>
  <si>
    <r>
      <t>役員</t>
    </r>
    <r>
      <rPr>
        <sz val="10"/>
        <rFont val="Tahoma"/>
        <family val="2"/>
      </rPr>
      <t>(E)</t>
    </r>
    <rPh sb="0" eb="1">
      <t>エキ</t>
    </rPh>
    <rPh sb="1" eb="2">
      <t>イン</t>
    </rPh>
    <phoneticPr fontId="8"/>
  </si>
  <si>
    <t>H-YC7131</t>
  </si>
  <si>
    <t>赤穂線</t>
    <rPh sb="0" eb="3">
      <t>アコウセン</t>
    </rPh>
    <phoneticPr fontId="1"/>
  </si>
  <si>
    <t>赤穂</t>
    <rPh sb="0" eb="2">
      <t>アコウ</t>
    </rPh>
    <phoneticPr fontId="1"/>
  </si>
  <si>
    <t>H00001</t>
  </si>
  <si>
    <t>天和</t>
    <rPh sb="0" eb="2">
      <t>テンワ</t>
    </rPh>
    <phoneticPr fontId="1"/>
  </si>
  <si>
    <t>テンワ</t>
  </si>
  <si>
    <t>H-YC7132</t>
  </si>
  <si>
    <t>H00002</t>
  </si>
  <si>
    <t>備前福河</t>
    <rPh sb="0" eb="4">
      <t>ビゼンフクカワ</t>
    </rPh>
    <phoneticPr fontId="1"/>
  </si>
  <si>
    <t>ビゼンフクカワ</t>
  </si>
  <si>
    <t>H-YC7133</t>
  </si>
  <si>
    <t>H00003</t>
  </si>
  <si>
    <t>寒河</t>
    <rPh sb="0" eb="2">
      <t>ソウゴ</t>
    </rPh>
    <phoneticPr fontId="1"/>
  </si>
  <si>
    <t>ソウゴ</t>
  </si>
  <si>
    <t>H-YC7134</t>
  </si>
  <si>
    <t>H00004</t>
  </si>
  <si>
    <t>日生</t>
    <rPh sb="0" eb="2">
      <t>ヒナセ</t>
    </rPh>
    <phoneticPr fontId="1"/>
  </si>
  <si>
    <t>ヒナセ</t>
  </si>
  <si>
    <t>H-YC7135</t>
  </si>
  <si>
    <t>H00005</t>
  </si>
  <si>
    <t>伊里</t>
    <rPh sb="0" eb="2">
      <t>イリ</t>
    </rPh>
    <phoneticPr fontId="1"/>
  </si>
  <si>
    <t>イリ</t>
  </si>
  <si>
    <t>H-YC7136</t>
  </si>
  <si>
    <t>H00006</t>
  </si>
  <si>
    <t>備前片上</t>
    <rPh sb="0" eb="4">
      <t>ビゼンカタカミ</t>
    </rPh>
    <phoneticPr fontId="1"/>
  </si>
  <si>
    <t>ビゼンカタカミ</t>
  </si>
  <si>
    <t>H-YC7137</t>
  </si>
  <si>
    <t>H00007</t>
  </si>
  <si>
    <t>西片上</t>
    <rPh sb="0" eb="3">
      <t>ニシカタカミ</t>
    </rPh>
    <phoneticPr fontId="1"/>
  </si>
  <si>
    <t>ニシカタカミ</t>
  </si>
  <si>
    <t>H-YC7138</t>
  </si>
  <si>
    <t>H00008</t>
  </si>
  <si>
    <t>伊部</t>
    <rPh sb="0" eb="2">
      <t>インベ</t>
    </rPh>
    <phoneticPr fontId="1"/>
  </si>
  <si>
    <t>インベ</t>
  </si>
  <si>
    <t>H-YC7139</t>
  </si>
  <si>
    <t>H00009</t>
  </si>
  <si>
    <t>香登</t>
    <rPh sb="0" eb="2">
      <t>カガト</t>
    </rPh>
    <phoneticPr fontId="1"/>
  </si>
  <si>
    <t>カガト</t>
  </si>
  <si>
    <t>H-YC7140</t>
  </si>
  <si>
    <t>H00010</t>
  </si>
  <si>
    <t>長船</t>
    <rPh sb="0" eb="2">
      <t>オサフネ</t>
    </rPh>
    <phoneticPr fontId="1"/>
  </si>
  <si>
    <t>オサフネ</t>
  </si>
  <si>
    <t>H-YC7141</t>
  </si>
  <si>
    <t>H00011</t>
  </si>
  <si>
    <t>邑久</t>
    <rPh sb="0" eb="2">
      <t>オク</t>
    </rPh>
    <phoneticPr fontId="1"/>
  </si>
  <si>
    <t>オク</t>
  </si>
  <si>
    <t>H-YC7142</t>
  </si>
  <si>
    <t>H00012</t>
  </si>
  <si>
    <t>大富</t>
    <rPh sb="0" eb="2">
      <t>オオドミ</t>
    </rPh>
    <phoneticPr fontId="1"/>
  </si>
  <si>
    <t>オオドミ</t>
  </si>
  <si>
    <t>H-YC7143</t>
  </si>
  <si>
    <t>H00013</t>
  </si>
  <si>
    <t>西大寺</t>
    <rPh sb="0" eb="3">
      <t>サイダイジ</t>
    </rPh>
    <phoneticPr fontId="1"/>
  </si>
  <si>
    <t>サイダイジ</t>
  </si>
  <si>
    <t>H-YC7144</t>
  </si>
  <si>
    <t>H00014</t>
  </si>
  <si>
    <t>大多羅</t>
    <rPh sb="0" eb="3">
      <t>オオダラ</t>
    </rPh>
    <phoneticPr fontId="1"/>
  </si>
  <si>
    <t>オオダラ</t>
  </si>
  <si>
    <t>H-YC7145</t>
  </si>
  <si>
    <t>H00015</t>
  </si>
  <si>
    <t>東岡山</t>
    <rPh sb="0" eb="3">
      <t>ヒガシオカヤマ</t>
    </rPh>
    <phoneticPr fontId="1"/>
  </si>
  <si>
    <t>ヒガシオカヤマ</t>
  </si>
  <si>
    <t>H-YC7146</t>
  </si>
  <si>
    <t>H00016</t>
  </si>
  <si>
    <t>高島</t>
    <rPh sb="0" eb="2">
      <t>タカシマ</t>
    </rPh>
    <phoneticPr fontId="1"/>
  </si>
  <si>
    <t>タカシマ</t>
  </si>
  <si>
    <t>H-YC7147</t>
  </si>
  <si>
    <t>山口線１</t>
    <rPh sb="0" eb="2">
      <t>ヤマグチ</t>
    </rPh>
    <rPh sb="2" eb="3">
      <t>セン</t>
    </rPh>
    <phoneticPr fontId="1"/>
  </si>
  <si>
    <t>山口１</t>
    <rPh sb="0" eb="2">
      <t>ヤマグチ</t>
    </rPh>
    <phoneticPr fontId="1"/>
  </si>
  <si>
    <t>H00017</t>
  </si>
  <si>
    <t>名草</t>
    <rPh sb="0" eb="2">
      <t>ナグサ</t>
    </rPh>
    <phoneticPr fontId="1"/>
  </si>
  <si>
    <t>ナグサ</t>
  </si>
  <si>
    <t>H-YC7148</t>
  </si>
  <si>
    <t>H00018</t>
  </si>
  <si>
    <t>鍋倉</t>
    <rPh sb="0" eb="2">
      <t>ナベクラ</t>
    </rPh>
    <phoneticPr fontId="1"/>
  </si>
  <si>
    <t>ナベクラ</t>
  </si>
  <si>
    <t>H-YC7149</t>
  </si>
  <si>
    <t>H00019</t>
  </si>
  <si>
    <t>徳佐</t>
    <rPh sb="0" eb="2">
      <t>トクサ</t>
    </rPh>
    <phoneticPr fontId="1"/>
  </si>
  <si>
    <t>トクサ</t>
  </si>
  <si>
    <t>H-YC7150</t>
  </si>
  <si>
    <t>H00020</t>
  </si>
  <si>
    <t>H-YC7151</t>
  </si>
  <si>
    <t>H00021</t>
  </si>
  <si>
    <t>H-YC7152</t>
  </si>
  <si>
    <t>山口線２</t>
    <rPh sb="0" eb="2">
      <t>ヤマグチ</t>
    </rPh>
    <rPh sb="2" eb="3">
      <t>セン</t>
    </rPh>
    <phoneticPr fontId="1"/>
  </si>
  <si>
    <t>山口２</t>
    <rPh sb="0" eb="2">
      <t>ヤマグチ</t>
    </rPh>
    <phoneticPr fontId="1"/>
  </si>
  <si>
    <t>H00022</t>
  </si>
  <si>
    <t>船平山</t>
    <rPh sb="0" eb="3">
      <t>フナヒラヤマ</t>
    </rPh>
    <phoneticPr fontId="1"/>
  </si>
  <si>
    <t>フナヒラヤマ</t>
  </si>
  <si>
    <t>H-YC7153</t>
  </si>
  <si>
    <t>H00023</t>
  </si>
  <si>
    <t>津和野</t>
    <rPh sb="0" eb="3">
      <t>ツワノ</t>
    </rPh>
    <phoneticPr fontId="1"/>
  </si>
  <si>
    <t>ツワノ</t>
  </si>
  <si>
    <t>H-YC7154</t>
  </si>
  <si>
    <t>井原鉄道</t>
    <rPh sb="0" eb="4">
      <t>イバラテツドウ</t>
    </rPh>
    <phoneticPr fontId="1"/>
  </si>
  <si>
    <t>井原</t>
    <rPh sb="0" eb="2">
      <t>イバラ</t>
    </rPh>
    <phoneticPr fontId="1"/>
  </si>
  <si>
    <t>男子</t>
    <rPh sb="0" eb="1">
      <t>オトコ</t>
    </rPh>
    <rPh sb="1" eb="2">
      <t>コ</t>
    </rPh>
    <phoneticPr fontId="1"/>
  </si>
  <si>
    <t>H00024</t>
  </si>
  <si>
    <t>川辺宿</t>
    <rPh sb="0" eb="3">
      <t>カワベジュク</t>
    </rPh>
    <phoneticPr fontId="1"/>
  </si>
  <si>
    <t>カワベジュク</t>
  </si>
  <si>
    <t>H-YC7155</t>
  </si>
  <si>
    <t>H00025</t>
  </si>
  <si>
    <t>吉備真備</t>
    <rPh sb="0" eb="4">
      <t>キビノマキビ</t>
    </rPh>
    <phoneticPr fontId="1"/>
  </si>
  <si>
    <t>キビノマキビ</t>
  </si>
  <si>
    <t>H-YC7156</t>
  </si>
  <si>
    <t>H00026</t>
  </si>
  <si>
    <t>備中呉妹</t>
    <rPh sb="0" eb="4">
      <t>ビッチュウクレセ</t>
    </rPh>
    <phoneticPr fontId="1"/>
  </si>
  <si>
    <t>ビッチュウクレセ</t>
  </si>
  <si>
    <t>H-YC7157</t>
  </si>
  <si>
    <t>H00027</t>
  </si>
  <si>
    <t>三谷</t>
    <rPh sb="0" eb="2">
      <t>ミタニ</t>
    </rPh>
    <phoneticPr fontId="1"/>
  </si>
  <si>
    <t>ミタニ</t>
  </si>
  <si>
    <t>H-YC7158</t>
  </si>
  <si>
    <t>H00028</t>
  </si>
  <si>
    <t>矢掛</t>
    <rPh sb="0" eb="2">
      <t>ヤカゲ</t>
    </rPh>
    <phoneticPr fontId="1"/>
  </si>
  <si>
    <t>ヤカゲ</t>
  </si>
  <si>
    <t>H-YC7159</t>
  </si>
  <si>
    <t>H00029</t>
  </si>
  <si>
    <t>小田</t>
    <rPh sb="0" eb="2">
      <t>オダ</t>
    </rPh>
    <phoneticPr fontId="1"/>
  </si>
  <si>
    <t>オダ</t>
  </si>
  <si>
    <t>H-YC7160</t>
  </si>
  <si>
    <t>H00030</t>
  </si>
  <si>
    <t>H-YC7161</t>
  </si>
  <si>
    <t>H00031</t>
  </si>
  <si>
    <t>早雲の里荏原</t>
    <rPh sb="0" eb="2">
      <t>ソウウン</t>
    </rPh>
    <rPh sb="3" eb="6">
      <t>サトエバラ</t>
    </rPh>
    <phoneticPr fontId="1"/>
  </si>
  <si>
    <t>ソウウンノサトエバラ</t>
  </si>
  <si>
    <t>H-YC7162</t>
  </si>
  <si>
    <t>H00032</t>
  </si>
  <si>
    <t>イバラ</t>
  </si>
  <si>
    <t>H-YC7163</t>
  </si>
  <si>
    <t>因美線</t>
    <rPh sb="0" eb="3">
      <t>インビセン</t>
    </rPh>
    <phoneticPr fontId="1"/>
  </si>
  <si>
    <t>因美</t>
    <rPh sb="0" eb="2">
      <t>インビ</t>
    </rPh>
    <phoneticPr fontId="1"/>
  </si>
  <si>
    <t>H00033</t>
  </si>
  <si>
    <t>高野</t>
    <rPh sb="0" eb="2">
      <t>タカノ</t>
    </rPh>
    <phoneticPr fontId="1"/>
  </si>
  <si>
    <t>タカノ</t>
  </si>
  <si>
    <t>H-YC7164</t>
  </si>
  <si>
    <t>H00034</t>
  </si>
  <si>
    <t>美作滝尾</t>
    <rPh sb="0" eb="4">
      <t>ミマサカタキオ</t>
    </rPh>
    <phoneticPr fontId="1"/>
  </si>
  <si>
    <t>ミマサカタキオ</t>
  </si>
  <si>
    <t>H-YC7165</t>
  </si>
  <si>
    <t>H00035</t>
  </si>
  <si>
    <t>三浦</t>
    <rPh sb="0" eb="2">
      <t>ミウラ</t>
    </rPh>
    <phoneticPr fontId="1"/>
  </si>
  <si>
    <t>ミウラ</t>
  </si>
  <si>
    <t>H-YC7166</t>
  </si>
  <si>
    <t>H00036</t>
  </si>
  <si>
    <t>美作加茂</t>
    <rPh sb="0" eb="4">
      <t>ミマサカカモ</t>
    </rPh>
    <phoneticPr fontId="1"/>
  </si>
  <si>
    <t>ミマサカカモ</t>
  </si>
  <si>
    <t>H-YC7167</t>
  </si>
  <si>
    <t>H00037</t>
  </si>
  <si>
    <t>知和</t>
    <rPh sb="0" eb="2">
      <t>チワ</t>
    </rPh>
    <phoneticPr fontId="1"/>
  </si>
  <si>
    <t>チワ</t>
  </si>
  <si>
    <t>H-YC7168</t>
  </si>
  <si>
    <t>H00038</t>
  </si>
  <si>
    <t>美作河井</t>
    <rPh sb="0" eb="4">
      <t>ミマサカカワイ</t>
    </rPh>
    <phoneticPr fontId="1"/>
  </si>
  <si>
    <t>ミマサカカワイ</t>
  </si>
  <si>
    <t>H-YC7169</t>
  </si>
  <si>
    <t>小野田線</t>
    <rPh sb="0" eb="4">
      <t>オノダセン</t>
    </rPh>
    <phoneticPr fontId="1"/>
  </si>
  <si>
    <t>小野田</t>
    <rPh sb="0" eb="3">
      <t>オノダ</t>
    </rPh>
    <phoneticPr fontId="1"/>
  </si>
  <si>
    <t>H00039</t>
  </si>
  <si>
    <t>長門本山</t>
    <rPh sb="0" eb="4">
      <t>ナガトモトヤマ</t>
    </rPh>
    <phoneticPr fontId="1"/>
  </si>
  <si>
    <t>ナガトモトヤマ</t>
  </si>
  <si>
    <t>H-YC7170</t>
  </si>
  <si>
    <t>H00040</t>
  </si>
  <si>
    <t>H-YC7171</t>
  </si>
  <si>
    <t>H00041</t>
  </si>
  <si>
    <t>那岐</t>
    <rPh sb="0" eb="2">
      <t>ナギ</t>
    </rPh>
    <phoneticPr fontId="1"/>
  </si>
  <si>
    <t>ナギ</t>
  </si>
  <si>
    <t>H-YC7172</t>
  </si>
  <si>
    <t>H00042</t>
  </si>
  <si>
    <t>土師</t>
    <rPh sb="0" eb="2">
      <t>ハジ</t>
    </rPh>
    <phoneticPr fontId="1"/>
  </si>
  <si>
    <t>ハジ</t>
  </si>
  <si>
    <t>H-YC7173</t>
  </si>
  <si>
    <t>H00043</t>
  </si>
  <si>
    <t>智頭</t>
    <rPh sb="0" eb="2">
      <t>チズ</t>
    </rPh>
    <phoneticPr fontId="1"/>
  </si>
  <si>
    <t>チズ</t>
  </si>
  <si>
    <t>H-YC7174</t>
  </si>
  <si>
    <t>H00044</t>
  </si>
  <si>
    <t>因幡社</t>
    <rPh sb="0" eb="3">
      <t>イナバヤシロ</t>
    </rPh>
    <phoneticPr fontId="1"/>
  </si>
  <si>
    <t>イナバヤシロ</t>
  </si>
  <si>
    <t>H-YC7175</t>
  </si>
  <si>
    <t>H00045</t>
  </si>
  <si>
    <t>用瀬</t>
    <rPh sb="0" eb="2">
      <t>モチガセ</t>
    </rPh>
    <phoneticPr fontId="1"/>
  </si>
  <si>
    <t>モチガセ</t>
  </si>
  <si>
    <t>H-YC7176</t>
  </si>
  <si>
    <t>H00046</t>
  </si>
  <si>
    <t>鷹狩</t>
    <rPh sb="0" eb="2">
      <t>タカガリ</t>
    </rPh>
    <phoneticPr fontId="1"/>
  </si>
  <si>
    <t>タカガリ</t>
  </si>
  <si>
    <t>H-YC7177</t>
  </si>
  <si>
    <t>H00047</t>
  </si>
  <si>
    <t>郡家</t>
    <rPh sb="0" eb="2">
      <t>コオゲ</t>
    </rPh>
    <phoneticPr fontId="1"/>
  </si>
  <si>
    <t>コオゲ</t>
  </si>
  <si>
    <t>H-YC7178</t>
  </si>
  <si>
    <t>宇野線</t>
    <rPh sb="0" eb="2">
      <t>ウノ</t>
    </rPh>
    <rPh sb="2" eb="3">
      <t>セン</t>
    </rPh>
    <phoneticPr fontId="1"/>
  </si>
  <si>
    <t>宇野</t>
    <rPh sb="0" eb="2">
      <t>ウノ</t>
    </rPh>
    <phoneticPr fontId="1"/>
  </si>
  <si>
    <t>H00048</t>
  </si>
  <si>
    <t>大元</t>
    <rPh sb="0" eb="2">
      <t>オオモト</t>
    </rPh>
    <phoneticPr fontId="1"/>
  </si>
  <si>
    <t>オオモト</t>
  </si>
  <si>
    <t>H-YC7179</t>
  </si>
  <si>
    <t>H00049</t>
  </si>
  <si>
    <t>備前西市</t>
    <rPh sb="0" eb="4">
      <t>ビゼンニシイチ</t>
    </rPh>
    <phoneticPr fontId="1"/>
  </si>
  <si>
    <t>ビゼンニシイチ</t>
  </si>
  <si>
    <t>H-YC7180</t>
  </si>
  <si>
    <t>H00050</t>
  </si>
  <si>
    <t>妹尾</t>
    <rPh sb="0" eb="2">
      <t>セノオ</t>
    </rPh>
    <phoneticPr fontId="1"/>
  </si>
  <si>
    <t>セノオ</t>
  </si>
  <si>
    <t>H-YC7181</t>
  </si>
  <si>
    <t>H00051</t>
  </si>
  <si>
    <t>備中箕島</t>
    <rPh sb="0" eb="4">
      <t>ビッチュウミシマ</t>
    </rPh>
    <phoneticPr fontId="1"/>
  </si>
  <si>
    <t>ビッチュウミシマ</t>
  </si>
  <si>
    <t>H-YC7182</t>
  </si>
  <si>
    <t>H00052</t>
  </si>
  <si>
    <t>早島</t>
    <rPh sb="0" eb="2">
      <t>ハヤシマ</t>
    </rPh>
    <phoneticPr fontId="1"/>
  </si>
  <si>
    <t>ハヤシマ</t>
  </si>
  <si>
    <t>ｃ</t>
  </si>
  <si>
    <t>H-YC7183</t>
  </si>
  <si>
    <t>H00053</t>
  </si>
  <si>
    <t>久々原</t>
    <rPh sb="0" eb="3">
      <t>クグハラ</t>
    </rPh>
    <phoneticPr fontId="1"/>
  </si>
  <si>
    <t>クグハラ</t>
  </si>
  <si>
    <t>H-YC7184</t>
  </si>
  <si>
    <t>宇部線</t>
    <rPh sb="0" eb="3">
      <t>ウベセン</t>
    </rPh>
    <phoneticPr fontId="1"/>
  </si>
  <si>
    <t>宇部</t>
    <rPh sb="0" eb="2">
      <t>ウベ</t>
    </rPh>
    <phoneticPr fontId="1"/>
  </si>
  <si>
    <t>H00054</t>
  </si>
  <si>
    <t>居能</t>
    <rPh sb="0" eb="2">
      <t>イノウ</t>
    </rPh>
    <phoneticPr fontId="1"/>
  </si>
  <si>
    <t>イノウ</t>
  </si>
  <si>
    <t>H-YC7185</t>
  </si>
  <si>
    <t>H00055</t>
  </si>
  <si>
    <t>岩鼻</t>
    <rPh sb="0" eb="2">
      <t>イワハナ</t>
    </rPh>
    <phoneticPr fontId="1"/>
  </si>
  <si>
    <t>イワハナ</t>
  </si>
  <si>
    <t>H-YC7186</t>
  </si>
  <si>
    <t>H00056</t>
  </si>
  <si>
    <t>H-YC7187</t>
  </si>
  <si>
    <t>H00057</t>
  </si>
  <si>
    <t>茶屋町</t>
    <rPh sb="0" eb="3">
      <t>チャヤマチ</t>
    </rPh>
    <phoneticPr fontId="1"/>
  </si>
  <si>
    <t>チャヤマチ</t>
  </si>
  <si>
    <t>H-YC7188</t>
  </si>
  <si>
    <t>H00058</t>
  </si>
  <si>
    <t>彦崎</t>
    <rPh sb="0" eb="2">
      <t>ヒコサキ</t>
    </rPh>
    <phoneticPr fontId="1"/>
  </si>
  <si>
    <t>ヒコサキ</t>
  </si>
  <si>
    <t>H-YC7189</t>
  </si>
  <si>
    <t>H00059</t>
  </si>
  <si>
    <t>備前片岡</t>
    <rPh sb="0" eb="4">
      <t>ビゼンカタオカ</t>
    </rPh>
    <phoneticPr fontId="1"/>
  </si>
  <si>
    <t>ビゼンカタオカ</t>
  </si>
  <si>
    <t>H-YC7190</t>
  </si>
  <si>
    <t>H00060</t>
  </si>
  <si>
    <t>迫川</t>
    <rPh sb="0" eb="2">
      <t>ハザカワ</t>
    </rPh>
    <phoneticPr fontId="1"/>
  </si>
  <si>
    <t>ハザカワ</t>
  </si>
  <si>
    <t>H-YC7191</t>
  </si>
  <si>
    <t>H00061</t>
  </si>
  <si>
    <t>常山</t>
    <rPh sb="0" eb="2">
      <t>ツネヤマ</t>
    </rPh>
    <phoneticPr fontId="1"/>
  </si>
  <si>
    <t>ツネヤマ</t>
  </si>
  <si>
    <t>H-YC7192</t>
  </si>
  <si>
    <t>H00062</t>
  </si>
  <si>
    <t>八浜</t>
    <rPh sb="0" eb="2">
      <t>ハチハマ</t>
    </rPh>
    <phoneticPr fontId="1"/>
  </si>
  <si>
    <t>ハチハマ</t>
  </si>
  <si>
    <t>H-YC7193</t>
  </si>
  <si>
    <t>H00063</t>
  </si>
  <si>
    <t>備前田井</t>
    <rPh sb="0" eb="4">
      <t>ビゼンタイ</t>
    </rPh>
    <phoneticPr fontId="1"/>
  </si>
  <si>
    <t>ビゼンタイ</t>
  </si>
  <si>
    <t>H-YC7194</t>
  </si>
  <si>
    <t>H00064</t>
  </si>
  <si>
    <t>ウノ</t>
  </si>
  <si>
    <t>H-YC7195</t>
  </si>
  <si>
    <t>H00065</t>
  </si>
  <si>
    <t>植松</t>
    <rPh sb="0" eb="2">
      <t>ウエマツ</t>
    </rPh>
    <phoneticPr fontId="1"/>
  </si>
  <si>
    <t>ウエマツ</t>
  </si>
  <si>
    <t>H-YC7196</t>
  </si>
  <si>
    <t>H00066</t>
  </si>
  <si>
    <t>上嘉川</t>
    <rPh sb="0" eb="3">
      <t>カミカガワ</t>
    </rPh>
    <phoneticPr fontId="1"/>
  </si>
  <si>
    <t>カミカガワ</t>
  </si>
  <si>
    <t>H-YC7197</t>
  </si>
  <si>
    <t>H00067</t>
  </si>
  <si>
    <t>深溝</t>
    <rPh sb="0" eb="2">
      <t>フカミゾ</t>
    </rPh>
    <phoneticPr fontId="1"/>
  </si>
  <si>
    <t>フカミゾ</t>
  </si>
  <si>
    <t>H-YC7198</t>
  </si>
  <si>
    <t>H00068</t>
  </si>
  <si>
    <t>周防佐山</t>
    <rPh sb="0" eb="2">
      <t>スオウ</t>
    </rPh>
    <rPh sb="2" eb="4">
      <t>サヤマ</t>
    </rPh>
    <phoneticPr fontId="1"/>
  </si>
  <si>
    <t>スオウサヤマ</t>
  </si>
  <si>
    <t>H-YC7199</t>
  </si>
  <si>
    <t>H00069</t>
  </si>
  <si>
    <t>岩倉</t>
    <rPh sb="0" eb="2">
      <t>イワクラ</t>
    </rPh>
    <phoneticPr fontId="1"/>
  </si>
  <si>
    <t>イワクラ</t>
  </si>
  <si>
    <t>H-YC7200</t>
  </si>
  <si>
    <t>芸備２線</t>
    <rPh sb="0" eb="2">
      <t>ゲイビ</t>
    </rPh>
    <rPh sb="3" eb="4">
      <t>セン</t>
    </rPh>
    <phoneticPr fontId="1"/>
  </si>
  <si>
    <t>芸備２</t>
    <rPh sb="0" eb="2">
      <t>ゲイビ</t>
    </rPh>
    <phoneticPr fontId="1"/>
  </si>
  <si>
    <t>H00070</t>
  </si>
  <si>
    <t>備後落合</t>
    <rPh sb="0" eb="4">
      <t>ビンゴオチアイ</t>
    </rPh>
    <phoneticPr fontId="1"/>
  </si>
  <si>
    <t>ビンゴオチアイ</t>
  </si>
  <si>
    <t>H-YC7201</t>
  </si>
  <si>
    <t>H00071</t>
  </si>
  <si>
    <t>H-YC7202</t>
  </si>
  <si>
    <t>芸備３線</t>
    <rPh sb="0" eb="2">
      <t>ゲイビ</t>
    </rPh>
    <rPh sb="3" eb="4">
      <t>セン</t>
    </rPh>
    <phoneticPr fontId="1"/>
  </si>
  <si>
    <t>芸備３</t>
    <rPh sb="0" eb="2">
      <t>ゲイビ</t>
    </rPh>
    <phoneticPr fontId="1"/>
  </si>
  <si>
    <t>H00072</t>
  </si>
  <si>
    <t>道後山</t>
    <rPh sb="0" eb="3">
      <t>ドウゴヤマ</t>
    </rPh>
    <phoneticPr fontId="1"/>
  </si>
  <si>
    <t>ドウゴヤマ</t>
  </si>
  <si>
    <t>H-YC7203</t>
  </si>
  <si>
    <t>H00073</t>
  </si>
  <si>
    <t>小奴可</t>
    <rPh sb="0" eb="3">
      <t>オヌカ</t>
    </rPh>
    <phoneticPr fontId="1"/>
  </si>
  <si>
    <t>オヌカ</t>
  </si>
  <si>
    <t>H-YC7204</t>
  </si>
  <si>
    <t>H00074</t>
  </si>
  <si>
    <t>内名</t>
    <rPh sb="0" eb="2">
      <t>ウチナ</t>
    </rPh>
    <phoneticPr fontId="1"/>
  </si>
  <si>
    <t>ウチナ</t>
  </si>
  <si>
    <t>H-YC7205</t>
  </si>
  <si>
    <t>H00075</t>
  </si>
  <si>
    <t>阿知須</t>
    <rPh sb="0" eb="3">
      <t>アジス</t>
    </rPh>
    <phoneticPr fontId="1"/>
  </si>
  <si>
    <t>アジス</t>
  </si>
  <si>
    <t>H-YC7206</t>
  </si>
  <si>
    <t>H00076</t>
  </si>
  <si>
    <t>岐波</t>
    <rPh sb="0" eb="2">
      <t>キワ</t>
    </rPh>
    <phoneticPr fontId="1"/>
  </si>
  <si>
    <t>キワ</t>
  </si>
  <si>
    <t>H-YC7207</t>
  </si>
  <si>
    <t>H00077</t>
  </si>
  <si>
    <t>丸尾</t>
    <rPh sb="0" eb="2">
      <t>マルオ</t>
    </rPh>
    <phoneticPr fontId="1"/>
  </si>
  <si>
    <t>マルオ</t>
  </si>
  <si>
    <t>H-YC7208</t>
  </si>
  <si>
    <t>H00078</t>
  </si>
  <si>
    <t>床波</t>
    <rPh sb="0" eb="2">
      <t>トコナミ</t>
    </rPh>
    <phoneticPr fontId="1"/>
  </si>
  <si>
    <t>トコナミ</t>
  </si>
  <si>
    <t>H-YC7209</t>
  </si>
  <si>
    <t>H00079</t>
  </si>
  <si>
    <t>常盤</t>
    <rPh sb="0" eb="2">
      <t>トキワ</t>
    </rPh>
    <phoneticPr fontId="1"/>
  </si>
  <si>
    <t>トキワ</t>
  </si>
  <si>
    <t>H-YC7210</t>
  </si>
  <si>
    <t>H00080</t>
  </si>
  <si>
    <t>草江</t>
    <rPh sb="0" eb="2">
      <t>クサエ</t>
    </rPh>
    <phoneticPr fontId="1"/>
  </si>
  <si>
    <t>クサエ</t>
  </si>
  <si>
    <t>H-YC7211</t>
  </si>
  <si>
    <t>H00081</t>
  </si>
  <si>
    <t>宇部岬</t>
    <rPh sb="0" eb="3">
      <t>ウベミサキ</t>
    </rPh>
    <phoneticPr fontId="1"/>
  </si>
  <si>
    <t>ウベミサキ</t>
  </si>
  <si>
    <t>H-YC7212</t>
  </si>
  <si>
    <t>H00082</t>
  </si>
  <si>
    <t>H-YC7213</t>
  </si>
  <si>
    <t>H00083</t>
  </si>
  <si>
    <t>東新川</t>
    <rPh sb="0" eb="3">
      <t>ヒガシシンカワ</t>
    </rPh>
    <phoneticPr fontId="1"/>
  </si>
  <si>
    <t>ヒガシシンカワ</t>
  </si>
  <si>
    <t>H-YC7214</t>
  </si>
  <si>
    <t>H00084</t>
  </si>
  <si>
    <t>宇部新川</t>
    <rPh sb="0" eb="4">
      <t>ウベシンカワ</t>
    </rPh>
    <phoneticPr fontId="1"/>
  </si>
  <si>
    <t>ウベシンカワ</t>
  </si>
  <si>
    <t>H-YC7215</t>
  </si>
  <si>
    <t>H00085</t>
  </si>
  <si>
    <t>目出</t>
    <rPh sb="0" eb="2">
      <t>メデ</t>
    </rPh>
    <phoneticPr fontId="1"/>
  </si>
  <si>
    <t>メデ</t>
  </si>
  <si>
    <t>H-YC7216</t>
  </si>
  <si>
    <t>H00086</t>
  </si>
  <si>
    <t>南中川</t>
    <rPh sb="0" eb="3">
      <t>ミナミナカガワ</t>
    </rPh>
    <phoneticPr fontId="1"/>
  </si>
  <si>
    <t>ミナミナカガワ</t>
  </si>
  <si>
    <t>H-YC7217</t>
  </si>
  <si>
    <t>H00087</t>
  </si>
  <si>
    <t>南小野田</t>
    <rPh sb="0" eb="4">
      <t>ミナミオノダ</t>
    </rPh>
    <phoneticPr fontId="1"/>
  </si>
  <si>
    <t>ミナミオノダ</t>
  </si>
  <si>
    <t>H-YC7218</t>
  </si>
  <si>
    <t>H00088</t>
  </si>
  <si>
    <t>小野田港</t>
    <rPh sb="0" eb="4">
      <t>オノダコウ</t>
    </rPh>
    <phoneticPr fontId="1"/>
  </si>
  <si>
    <t>オノダコウ</t>
  </si>
  <si>
    <t>H-YC7219</t>
  </si>
  <si>
    <t>H00089</t>
  </si>
  <si>
    <t>雀田</t>
    <rPh sb="0" eb="2">
      <t>スズメダ</t>
    </rPh>
    <phoneticPr fontId="1"/>
  </si>
  <si>
    <t>スズメダ</t>
  </si>
  <si>
    <t>H-YC7220</t>
  </si>
  <si>
    <t>H00090</t>
  </si>
  <si>
    <t>長門長沢</t>
    <rPh sb="0" eb="4">
      <t>ナガトナガサワ</t>
    </rPh>
    <phoneticPr fontId="1"/>
  </si>
  <si>
    <t>ナガトナガサワ</t>
  </si>
  <si>
    <t>H-YC7221</t>
  </si>
  <si>
    <t>H00091</t>
  </si>
  <si>
    <t>妻崎</t>
    <rPh sb="0" eb="2">
      <t>ツマザキ</t>
    </rPh>
    <phoneticPr fontId="1"/>
  </si>
  <si>
    <t>ツマザキ</t>
  </si>
  <si>
    <t>H-YC7222</t>
  </si>
  <si>
    <t>H00092</t>
  </si>
  <si>
    <t>浜河内</t>
    <rPh sb="0" eb="3">
      <t>ハマゴウチ</t>
    </rPh>
    <phoneticPr fontId="1"/>
  </si>
  <si>
    <t>ハマゴウチ</t>
  </si>
  <si>
    <t>H-YC7223</t>
  </si>
  <si>
    <t>可部線</t>
    <rPh sb="0" eb="2">
      <t>カベ</t>
    </rPh>
    <rPh sb="2" eb="3">
      <t>セン</t>
    </rPh>
    <phoneticPr fontId="1"/>
  </si>
  <si>
    <t>可部</t>
    <rPh sb="0" eb="2">
      <t>カベ</t>
    </rPh>
    <phoneticPr fontId="1"/>
  </si>
  <si>
    <t>H00093</t>
  </si>
  <si>
    <t>三滝</t>
    <rPh sb="0" eb="2">
      <t>ミタキ</t>
    </rPh>
    <phoneticPr fontId="1"/>
  </si>
  <si>
    <t>ミタキ</t>
  </si>
  <si>
    <t>H-YC7224</t>
  </si>
  <si>
    <t>福塩北線</t>
    <rPh sb="0" eb="2">
      <t>フクエン</t>
    </rPh>
    <rPh sb="2" eb="4">
      <t>ホクセン</t>
    </rPh>
    <phoneticPr fontId="1"/>
  </si>
  <si>
    <t>福塩北</t>
    <rPh sb="0" eb="2">
      <t>フクエン</t>
    </rPh>
    <rPh sb="2" eb="3">
      <t>キタ</t>
    </rPh>
    <phoneticPr fontId="1"/>
  </si>
  <si>
    <t>H00094</t>
  </si>
  <si>
    <t>鵜飼</t>
    <rPh sb="0" eb="2">
      <t>ウカイ</t>
    </rPh>
    <phoneticPr fontId="1"/>
  </si>
  <si>
    <t>ウカイ</t>
  </si>
  <si>
    <t>H-YC7225</t>
  </si>
  <si>
    <t>H00095</t>
  </si>
  <si>
    <t>高木</t>
    <rPh sb="0" eb="2">
      <t>タカギ</t>
    </rPh>
    <phoneticPr fontId="1"/>
  </si>
  <si>
    <t>タカギ</t>
  </si>
  <si>
    <t>H-YC7226</t>
  </si>
  <si>
    <t>H00096</t>
  </si>
  <si>
    <t>H-YC7227</t>
  </si>
  <si>
    <t>H00097</t>
  </si>
  <si>
    <t>安芸長束</t>
    <rPh sb="0" eb="2">
      <t>アキ</t>
    </rPh>
    <rPh sb="2" eb="4">
      <t>ナガツカ</t>
    </rPh>
    <phoneticPr fontId="1"/>
  </si>
  <si>
    <t>アキナガツカ</t>
  </si>
  <si>
    <t>H-YC7228</t>
  </si>
  <si>
    <t>福塩南線</t>
    <rPh sb="0" eb="2">
      <t>フクエン</t>
    </rPh>
    <rPh sb="2" eb="3">
      <t>ミナミ</t>
    </rPh>
    <rPh sb="3" eb="4">
      <t>セン</t>
    </rPh>
    <phoneticPr fontId="1"/>
  </si>
  <si>
    <t>福塩南</t>
    <rPh sb="0" eb="2">
      <t>フクエン</t>
    </rPh>
    <rPh sb="2" eb="3">
      <t>ミナミ</t>
    </rPh>
    <phoneticPr fontId="1"/>
  </si>
  <si>
    <t>H00098</t>
  </si>
  <si>
    <t>新市</t>
    <rPh sb="0" eb="2">
      <t>シンイチ</t>
    </rPh>
    <phoneticPr fontId="1"/>
  </si>
  <si>
    <t>シンイチ</t>
  </si>
  <si>
    <t>H-YC7229</t>
  </si>
  <si>
    <t>H00099</t>
  </si>
  <si>
    <t>上戸手</t>
    <rPh sb="0" eb="3">
      <t>カミトデ</t>
    </rPh>
    <phoneticPr fontId="1"/>
  </si>
  <si>
    <t>カミトデ</t>
  </si>
  <si>
    <t>H-YC7230</t>
  </si>
  <si>
    <t>H00100</t>
  </si>
  <si>
    <t>下祗園</t>
    <rPh sb="0" eb="3">
      <t>シモギオン</t>
    </rPh>
    <phoneticPr fontId="1"/>
  </si>
  <si>
    <t>シモギオン</t>
  </si>
  <si>
    <t>H-YC7231</t>
  </si>
  <si>
    <t>H00101</t>
  </si>
  <si>
    <t>古市橋</t>
    <rPh sb="0" eb="3">
      <t>フルイチバシ</t>
    </rPh>
    <phoneticPr fontId="1"/>
  </si>
  <si>
    <t>フルイチバシ</t>
  </si>
  <si>
    <t>H-YC7232</t>
  </si>
  <si>
    <t>H00102</t>
  </si>
  <si>
    <t>大町</t>
    <rPh sb="0" eb="2">
      <t>オオマチ</t>
    </rPh>
    <phoneticPr fontId="1"/>
  </si>
  <si>
    <t>オオマチ</t>
  </si>
  <si>
    <t>H-YC7233</t>
  </si>
  <si>
    <t>H00103</t>
  </si>
  <si>
    <t>緑井</t>
    <rPh sb="0" eb="2">
      <t>ミドリイ</t>
    </rPh>
    <phoneticPr fontId="1"/>
  </si>
  <si>
    <t>ミドリイ</t>
  </si>
  <si>
    <t>H-YC7234</t>
  </si>
  <si>
    <t>H00104</t>
  </si>
  <si>
    <t>七軒茶屋</t>
    <rPh sb="0" eb="4">
      <t>シチケンヂャヤ</t>
    </rPh>
    <phoneticPr fontId="1"/>
  </si>
  <si>
    <t>シチケンヂャヤ</t>
  </si>
  <si>
    <t>H-YC7235</t>
  </si>
  <si>
    <t>H00105</t>
  </si>
  <si>
    <t>梅林</t>
    <rPh sb="0" eb="2">
      <t>バイリン</t>
    </rPh>
    <phoneticPr fontId="1"/>
  </si>
  <si>
    <t>バイリン</t>
  </si>
  <si>
    <t>H-YC7236</t>
  </si>
  <si>
    <t>H00106</t>
  </si>
  <si>
    <t>上八木</t>
    <rPh sb="0" eb="3">
      <t>カミヤギ</t>
    </rPh>
    <phoneticPr fontId="1"/>
  </si>
  <si>
    <t>カミヤギ</t>
  </si>
  <si>
    <t>H-YC7237</t>
  </si>
  <si>
    <t>H00107</t>
  </si>
  <si>
    <t>中島</t>
    <rPh sb="0" eb="2">
      <t>ナカシマ</t>
    </rPh>
    <phoneticPr fontId="1"/>
  </si>
  <si>
    <t>ナカシマ</t>
  </si>
  <si>
    <t>H-YC7238</t>
  </si>
  <si>
    <t>H00108</t>
  </si>
  <si>
    <t>H-YC7239</t>
  </si>
  <si>
    <t>H00109</t>
  </si>
  <si>
    <t>カベ</t>
  </si>
  <si>
    <t>H-YC7240</t>
  </si>
  <si>
    <t>岩徳線</t>
    <rPh sb="0" eb="3">
      <t>ガントクセン</t>
    </rPh>
    <phoneticPr fontId="1"/>
  </si>
  <si>
    <t>岩徳</t>
    <rPh sb="0" eb="2">
      <t>ガントク</t>
    </rPh>
    <phoneticPr fontId="1"/>
  </si>
  <si>
    <t>H00110</t>
  </si>
  <si>
    <t>西岩国</t>
    <rPh sb="0" eb="3">
      <t>ニシイワクニ</t>
    </rPh>
    <phoneticPr fontId="1"/>
  </si>
  <si>
    <t>ニシイワクニ</t>
  </si>
  <si>
    <t>H-YC7241</t>
  </si>
  <si>
    <t>H00111</t>
  </si>
  <si>
    <t>川西</t>
    <rPh sb="0" eb="2">
      <t>カワニシ</t>
    </rPh>
    <phoneticPr fontId="1"/>
  </si>
  <si>
    <t>カワニシ</t>
  </si>
  <si>
    <t>H-YC7242</t>
  </si>
  <si>
    <t>H00112</t>
  </si>
  <si>
    <t>柱野</t>
    <rPh sb="0" eb="2">
      <t>ハシラノ</t>
    </rPh>
    <phoneticPr fontId="1"/>
  </si>
  <si>
    <t>ハシラノ</t>
  </si>
  <si>
    <t>H-YC7243</t>
  </si>
  <si>
    <t>H00113</t>
  </si>
  <si>
    <t>欽明路</t>
    <rPh sb="0" eb="3">
      <t>キンメイジ</t>
    </rPh>
    <phoneticPr fontId="1"/>
  </si>
  <si>
    <t>キンメイジ</t>
  </si>
  <si>
    <t>H-YC7244</t>
  </si>
  <si>
    <t>H00114</t>
  </si>
  <si>
    <t>玖珂</t>
    <rPh sb="0" eb="2">
      <t>クガ</t>
    </rPh>
    <phoneticPr fontId="1"/>
  </si>
  <si>
    <t>クガ</t>
  </si>
  <si>
    <t>H-YC7245</t>
  </si>
  <si>
    <t>H00115</t>
  </si>
  <si>
    <t>周防高森</t>
    <rPh sb="0" eb="4">
      <t>スオウタカモリ</t>
    </rPh>
    <phoneticPr fontId="1"/>
  </si>
  <si>
    <t>スオウタカモリ</t>
  </si>
  <si>
    <t>H-YC7246</t>
  </si>
  <si>
    <t>H00116</t>
  </si>
  <si>
    <t>米川</t>
    <rPh sb="0" eb="2">
      <t>ヨネガワ</t>
    </rPh>
    <phoneticPr fontId="1"/>
  </si>
  <si>
    <t>ヨネガワ</t>
  </si>
  <si>
    <t>H-YC7247</t>
  </si>
  <si>
    <t>H00117</t>
  </si>
  <si>
    <t>高水</t>
    <rPh sb="0" eb="2">
      <t>タカミズ</t>
    </rPh>
    <phoneticPr fontId="1"/>
  </si>
  <si>
    <t>タカミズ</t>
  </si>
  <si>
    <t>H-YC7248</t>
  </si>
  <si>
    <t>H00118</t>
  </si>
  <si>
    <t>勝間</t>
    <rPh sb="0" eb="2">
      <t>カツマ</t>
    </rPh>
    <phoneticPr fontId="1"/>
  </si>
  <si>
    <t>カツマ</t>
  </si>
  <si>
    <t>H-YC7249</t>
  </si>
  <si>
    <t>H00119</t>
  </si>
  <si>
    <t>大河内</t>
    <rPh sb="0" eb="3">
      <t>オオコウチ</t>
    </rPh>
    <phoneticPr fontId="1"/>
  </si>
  <si>
    <t>オオコウチ</t>
  </si>
  <si>
    <t>H-YC7250</t>
  </si>
  <si>
    <t>姫新北線</t>
    <rPh sb="0" eb="2">
      <t>キシン</t>
    </rPh>
    <rPh sb="2" eb="4">
      <t>ホクセン</t>
    </rPh>
    <phoneticPr fontId="1"/>
  </si>
  <si>
    <t>姫新北</t>
    <rPh sb="0" eb="2">
      <t>キシン</t>
    </rPh>
    <rPh sb="2" eb="3">
      <t>キタ</t>
    </rPh>
    <phoneticPr fontId="1"/>
  </si>
  <si>
    <t>H00120</t>
  </si>
  <si>
    <t>岩山</t>
    <rPh sb="0" eb="2">
      <t>イワヤマ</t>
    </rPh>
    <phoneticPr fontId="1"/>
  </si>
  <si>
    <t>イワヤマ</t>
  </si>
  <si>
    <t>H-YC7251</t>
  </si>
  <si>
    <t>H00121</t>
  </si>
  <si>
    <t>丹治部</t>
    <rPh sb="0" eb="3">
      <t>タジベ</t>
    </rPh>
    <phoneticPr fontId="1"/>
  </si>
  <si>
    <t>タジベ</t>
  </si>
  <si>
    <t>H-YC7252</t>
  </si>
  <si>
    <t>H00122</t>
  </si>
  <si>
    <t>刑部</t>
    <rPh sb="0" eb="2">
      <t>オサカベ</t>
    </rPh>
    <phoneticPr fontId="1"/>
  </si>
  <si>
    <t>オサカベ</t>
  </si>
  <si>
    <t>H-YC7253</t>
  </si>
  <si>
    <t>H00123</t>
  </si>
  <si>
    <t>富原</t>
    <rPh sb="0" eb="2">
      <t>トミハラ</t>
    </rPh>
    <phoneticPr fontId="1"/>
  </si>
  <si>
    <t>トミハラ</t>
  </si>
  <si>
    <t>H-YC7254</t>
  </si>
  <si>
    <t>木次線</t>
    <rPh sb="0" eb="3">
      <t>キスキセン</t>
    </rPh>
    <phoneticPr fontId="1"/>
  </si>
  <si>
    <t>木次</t>
    <rPh sb="0" eb="2">
      <t>キスキ</t>
    </rPh>
    <phoneticPr fontId="1"/>
  </si>
  <si>
    <t>H00124</t>
  </si>
  <si>
    <t>南宍道</t>
    <rPh sb="0" eb="3">
      <t>ミナミシンジ</t>
    </rPh>
    <phoneticPr fontId="1"/>
  </si>
  <si>
    <t>ミナミシンジ</t>
  </si>
  <si>
    <t>H-YC7255</t>
  </si>
  <si>
    <t>H00125</t>
  </si>
  <si>
    <t>H-YC7256</t>
  </si>
  <si>
    <t>H00126</t>
  </si>
  <si>
    <t>月田</t>
    <rPh sb="0" eb="2">
      <t>ツキダ</t>
    </rPh>
    <phoneticPr fontId="1"/>
  </si>
  <si>
    <t>ツキダ</t>
  </si>
  <si>
    <t>H-YC7257</t>
  </si>
  <si>
    <t>H00127</t>
  </si>
  <si>
    <t>中国勝山</t>
    <rPh sb="0" eb="4">
      <t>チュウゴクカツヤマ</t>
    </rPh>
    <phoneticPr fontId="1"/>
  </si>
  <si>
    <t>チュウゴクカツヤマ</t>
  </si>
  <si>
    <t>H-YC7258</t>
  </si>
  <si>
    <t>H00128</t>
  </si>
  <si>
    <t>久世</t>
    <rPh sb="0" eb="2">
      <t>クセ</t>
    </rPh>
    <phoneticPr fontId="1"/>
  </si>
  <si>
    <t>クセ</t>
  </si>
  <si>
    <t>H-YC7259</t>
  </si>
  <si>
    <t>H00129</t>
  </si>
  <si>
    <t>古見</t>
    <rPh sb="0" eb="2">
      <t>コミ</t>
    </rPh>
    <phoneticPr fontId="1"/>
  </si>
  <si>
    <t>コミ</t>
  </si>
  <si>
    <t>H-YC7260</t>
  </si>
  <si>
    <t>H00130</t>
  </si>
  <si>
    <t>美作落合</t>
    <rPh sb="0" eb="4">
      <t>ミマサカオチアイ</t>
    </rPh>
    <phoneticPr fontId="1"/>
  </si>
  <si>
    <t>ミマサカオチアイ</t>
  </si>
  <si>
    <t>H-YC7261</t>
  </si>
  <si>
    <t>H00131</t>
  </si>
  <si>
    <t>美作追分</t>
    <rPh sb="0" eb="4">
      <t>ミマサカオイワケ</t>
    </rPh>
    <phoneticPr fontId="1"/>
  </si>
  <si>
    <t>ミマサカオイワケ</t>
  </si>
  <si>
    <t>H-YC7262</t>
  </si>
  <si>
    <t>H00132</t>
  </si>
  <si>
    <t>坪井</t>
    <rPh sb="0" eb="2">
      <t>ツボイ</t>
    </rPh>
    <phoneticPr fontId="1"/>
  </si>
  <si>
    <t>ツボイ</t>
  </si>
  <si>
    <t>H-YC7263</t>
  </si>
  <si>
    <t>H00133</t>
  </si>
  <si>
    <t>美作千代</t>
    <rPh sb="0" eb="4">
      <t>ミマサカセンダイ</t>
    </rPh>
    <phoneticPr fontId="1"/>
  </si>
  <si>
    <t>ミマサカセンダイ</t>
  </si>
  <si>
    <t>H-YC7264</t>
  </si>
  <si>
    <t>H00134</t>
  </si>
  <si>
    <t>院庄</t>
    <rPh sb="0" eb="2">
      <t>インノショウ</t>
    </rPh>
    <phoneticPr fontId="1"/>
  </si>
  <si>
    <t>インノショウ</t>
  </si>
  <si>
    <t>H-YC7265</t>
  </si>
  <si>
    <t>姫新南線</t>
    <rPh sb="0" eb="2">
      <t>キシン</t>
    </rPh>
    <rPh sb="2" eb="3">
      <t>ミナミ</t>
    </rPh>
    <rPh sb="3" eb="4">
      <t>セン</t>
    </rPh>
    <phoneticPr fontId="1"/>
  </si>
  <si>
    <t>姫新南</t>
    <rPh sb="0" eb="2">
      <t>キシン</t>
    </rPh>
    <rPh sb="2" eb="3">
      <t>ミナミ</t>
    </rPh>
    <phoneticPr fontId="1"/>
  </si>
  <si>
    <t>H00135</t>
  </si>
  <si>
    <t>林野</t>
    <rPh sb="0" eb="2">
      <t>ハヤシノ</t>
    </rPh>
    <phoneticPr fontId="1"/>
  </si>
  <si>
    <t>ハヤシノ</t>
  </si>
  <si>
    <t>H-YC7266</t>
  </si>
  <si>
    <t>H00136</t>
  </si>
  <si>
    <t>楢原</t>
    <rPh sb="0" eb="2">
      <t>ナラハラ</t>
    </rPh>
    <phoneticPr fontId="1"/>
  </si>
  <si>
    <t>ナラハラ</t>
  </si>
  <si>
    <t>H-YC7267</t>
  </si>
  <si>
    <t>H00137</t>
  </si>
  <si>
    <t>美作江見</t>
    <rPh sb="0" eb="4">
      <t>ミマサカエミ</t>
    </rPh>
    <phoneticPr fontId="1"/>
  </si>
  <si>
    <t>ミマサカエミ</t>
  </si>
  <si>
    <t>H-YC7268</t>
  </si>
  <si>
    <t>H00138</t>
  </si>
  <si>
    <t>国英</t>
    <rPh sb="0" eb="2">
      <t>クニフサ</t>
    </rPh>
    <phoneticPr fontId="1"/>
  </si>
  <si>
    <t>クニフサ</t>
  </si>
  <si>
    <t>H-YC7269</t>
  </si>
  <si>
    <t>H00139</t>
  </si>
  <si>
    <t>河原</t>
    <rPh sb="0" eb="2">
      <t>カワハラ</t>
    </rPh>
    <phoneticPr fontId="1"/>
  </si>
  <si>
    <t>カワハラ</t>
  </si>
  <si>
    <t>H-YC7270</t>
  </si>
  <si>
    <t>H00140</t>
  </si>
  <si>
    <t>美作土居</t>
    <rPh sb="0" eb="4">
      <t>ミマサカドイ</t>
    </rPh>
    <phoneticPr fontId="1"/>
  </si>
  <si>
    <t>ミマサカドイ</t>
  </si>
  <si>
    <t>H-YC7271</t>
  </si>
  <si>
    <t>H00141</t>
  </si>
  <si>
    <t>東郡家</t>
    <rPh sb="0" eb="3">
      <t>ヒガシコオゲ</t>
    </rPh>
    <phoneticPr fontId="1"/>
  </si>
  <si>
    <t>ヒガシコオゲ</t>
  </si>
  <si>
    <t>H-YC7272</t>
  </si>
  <si>
    <t>H00142</t>
  </si>
  <si>
    <t>津ノ井</t>
    <rPh sb="0" eb="1">
      <t>ツ</t>
    </rPh>
    <rPh sb="2" eb="3">
      <t>イ</t>
    </rPh>
    <phoneticPr fontId="1"/>
  </si>
  <si>
    <t>ツノイ</t>
  </si>
  <si>
    <t>H-YC7273</t>
  </si>
  <si>
    <t>H00143</t>
  </si>
  <si>
    <t>H-YC7274</t>
  </si>
  <si>
    <t>H00144</t>
  </si>
  <si>
    <t>上月</t>
    <rPh sb="0" eb="2">
      <t>コウヅキ</t>
    </rPh>
    <phoneticPr fontId="1"/>
  </si>
  <si>
    <t>コウヅキ</t>
  </si>
  <si>
    <t>H-YC7275</t>
  </si>
  <si>
    <t>H00145</t>
  </si>
  <si>
    <t>佐用</t>
    <rPh sb="0" eb="2">
      <t>サヨ</t>
    </rPh>
    <phoneticPr fontId="1"/>
  </si>
  <si>
    <t>サヨ</t>
  </si>
  <si>
    <t>H-YC7276</t>
  </si>
  <si>
    <t>H00146</t>
  </si>
  <si>
    <t>播磨徳久</t>
    <rPh sb="0" eb="4">
      <t>ハリマトクサ</t>
    </rPh>
    <phoneticPr fontId="1"/>
  </si>
  <si>
    <t>ハリマトクサ</t>
  </si>
  <si>
    <t>H-YC7277</t>
  </si>
  <si>
    <t>H00147</t>
  </si>
  <si>
    <t>三日月</t>
    <rPh sb="0" eb="3">
      <t>ミカヅキ</t>
    </rPh>
    <phoneticPr fontId="1"/>
  </si>
  <si>
    <t>ミカヅキ</t>
  </si>
  <si>
    <t>H-YC7278</t>
  </si>
  <si>
    <t>H00148</t>
  </si>
  <si>
    <t>西栗栖</t>
    <rPh sb="0" eb="3">
      <t>ニシクリス</t>
    </rPh>
    <phoneticPr fontId="1"/>
  </si>
  <si>
    <t>ニシクリス</t>
  </si>
  <si>
    <t>H-YC7279</t>
  </si>
  <si>
    <t>H00149</t>
  </si>
  <si>
    <t>千本</t>
    <rPh sb="0" eb="2">
      <t>センボン</t>
    </rPh>
    <phoneticPr fontId="1"/>
  </si>
  <si>
    <t>センボン</t>
  </si>
  <si>
    <t>H-YC7280</t>
  </si>
  <si>
    <t>H00150</t>
  </si>
  <si>
    <t>播磨新宮</t>
    <rPh sb="0" eb="4">
      <t>ハリマシングウ</t>
    </rPh>
    <phoneticPr fontId="1"/>
  </si>
  <si>
    <t>ハリマシングウ</t>
  </si>
  <si>
    <t>H-YC7281</t>
  </si>
  <si>
    <t>H00151</t>
  </si>
  <si>
    <t>東觜崎</t>
    <rPh sb="0" eb="3">
      <t>ヒガシハシサキ</t>
    </rPh>
    <phoneticPr fontId="1"/>
  </si>
  <si>
    <t>ヒガシハシサキ</t>
  </si>
  <si>
    <t>H-YC7282</t>
  </si>
  <si>
    <t>H00152</t>
  </si>
  <si>
    <t>油木</t>
    <rPh sb="0" eb="2">
      <t>ユキ</t>
    </rPh>
    <phoneticPr fontId="1"/>
  </si>
  <si>
    <t>ユキ</t>
  </si>
  <si>
    <t>H-YC7283</t>
  </si>
  <si>
    <t>H00153</t>
  </si>
  <si>
    <t>三井野原</t>
    <rPh sb="0" eb="4">
      <t>ミイノハラ</t>
    </rPh>
    <phoneticPr fontId="1"/>
  </si>
  <si>
    <t>ミイノハラ</t>
  </si>
  <si>
    <t>H-YC7284</t>
  </si>
  <si>
    <t>H00154</t>
  </si>
  <si>
    <t>出雲坂根</t>
    <rPh sb="0" eb="4">
      <t>イズモサカネ</t>
    </rPh>
    <phoneticPr fontId="1"/>
  </si>
  <si>
    <t>イズモサカネ</t>
  </si>
  <si>
    <t>H-YC7285</t>
  </si>
  <si>
    <t>H00155</t>
  </si>
  <si>
    <t>八川</t>
    <rPh sb="0" eb="2">
      <t>ヤカワ</t>
    </rPh>
    <phoneticPr fontId="1"/>
  </si>
  <si>
    <t>ヤカワ</t>
  </si>
  <si>
    <t>H-YC7286</t>
  </si>
  <si>
    <t>H00156</t>
  </si>
  <si>
    <t>出雲横田</t>
    <rPh sb="0" eb="4">
      <t>イズモヨコタ</t>
    </rPh>
    <phoneticPr fontId="1"/>
  </si>
  <si>
    <t>イズモヨコタ</t>
  </si>
  <si>
    <t>H-YC7287</t>
  </si>
  <si>
    <t>H00157</t>
  </si>
  <si>
    <t>東津山</t>
    <rPh sb="0" eb="3">
      <t>ヒガシツヤマ</t>
    </rPh>
    <phoneticPr fontId="1"/>
  </si>
  <si>
    <t>ヒガシツヤマ</t>
  </si>
  <si>
    <t>H-YC7288</t>
  </si>
  <si>
    <t>H00158</t>
  </si>
  <si>
    <t>美作大崎</t>
    <rPh sb="0" eb="4">
      <t>ミマサカオオサキ</t>
    </rPh>
    <phoneticPr fontId="1"/>
  </si>
  <si>
    <t>ミマサカオオサキ</t>
  </si>
  <si>
    <t>H-YC7289</t>
  </si>
  <si>
    <t>H00159</t>
  </si>
  <si>
    <t>西勝間田</t>
    <rPh sb="0" eb="4">
      <t>ニシカツマダ</t>
    </rPh>
    <phoneticPr fontId="1"/>
  </si>
  <si>
    <t>ニシカツマダ</t>
  </si>
  <si>
    <t>H-YC7290</t>
  </si>
  <si>
    <t>H00160</t>
  </si>
  <si>
    <t>勝間田</t>
    <rPh sb="0" eb="2">
      <t>カツマ</t>
    </rPh>
    <rPh sb="2" eb="3">
      <t>ダ</t>
    </rPh>
    <phoneticPr fontId="1"/>
  </si>
  <si>
    <t>カツマダ</t>
  </si>
  <si>
    <t>H-YC7291</t>
  </si>
  <si>
    <t>H00161</t>
  </si>
  <si>
    <t>H-YC7292</t>
  </si>
  <si>
    <t>H00162</t>
  </si>
  <si>
    <t>亀嵩</t>
    <rPh sb="0" eb="2">
      <t>カメダケ</t>
    </rPh>
    <phoneticPr fontId="1"/>
  </si>
  <si>
    <t>カメダケ</t>
  </si>
  <si>
    <t>H-YC7293</t>
  </si>
  <si>
    <t>H00163</t>
  </si>
  <si>
    <t>出雲三成</t>
    <rPh sb="0" eb="4">
      <t>イズモミナリ</t>
    </rPh>
    <phoneticPr fontId="1"/>
  </si>
  <si>
    <t>イズモミナリ</t>
  </si>
  <si>
    <t>H-YC7294</t>
  </si>
  <si>
    <t>H00164</t>
  </si>
  <si>
    <t>出雲八代</t>
    <rPh sb="0" eb="4">
      <t>イズモヤシロ</t>
    </rPh>
    <phoneticPr fontId="1"/>
  </si>
  <si>
    <t>イズモヤシロ</t>
  </si>
  <si>
    <t>H-YC7295</t>
  </si>
  <si>
    <t>H00165</t>
  </si>
  <si>
    <t>下久野</t>
    <rPh sb="0" eb="3">
      <t>シモクノ</t>
    </rPh>
    <phoneticPr fontId="1"/>
  </si>
  <si>
    <t>シモクノ</t>
  </si>
  <si>
    <t>H-YC7296</t>
  </si>
  <si>
    <t>H00166</t>
  </si>
  <si>
    <t>日登</t>
    <rPh sb="0" eb="2">
      <t>ヒノボリ</t>
    </rPh>
    <phoneticPr fontId="1"/>
  </si>
  <si>
    <t>ヒノボリ</t>
  </si>
  <si>
    <t>H-YC7297</t>
  </si>
  <si>
    <t>H00167</t>
  </si>
  <si>
    <t>キスキ</t>
  </si>
  <si>
    <t>H-YC7298</t>
  </si>
  <si>
    <t>H00168</t>
  </si>
  <si>
    <t>南大東</t>
    <rPh sb="0" eb="3">
      <t>ミナミダイトウ</t>
    </rPh>
    <phoneticPr fontId="1"/>
  </si>
  <si>
    <t>ミナミダイトウ</t>
  </si>
  <si>
    <t>H-YC7299</t>
  </si>
  <si>
    <t>H00169</t>
  </si>
  <si>
    <t>出雲大東</t>
    <rPh sb="0" eb="4">
      <t>イズモダイトウ</t>
    </rPh>
    <phoneticPr fontId="1"/>
  </si>
  <si>
    <t>イズモダイトウ</t>
  </si>
  <si>
    <t>H-YC7300</t>
  </si>
  <si>
    <t>H00170</t>
  </si>
  <si>
    <t>幡屋</t>
    <rPh sb="0" eb="2">
      <t>ハタヤ</t>
    </rPh>
    <phoneticPr fontId="1"/>
  </si>
  <si>
    <t>ハタヤ</t>
  </si>
  <si>
    <t>H-YC7301</t>
  </si>
  <si>
    <t>H00171</t>
  </si>
  <si>
    <t>加茂中</t>
    <rPh sb="0" eb="3">
      <t>カモナカ</t>
    </rPh>
    <phoneticPr fontId="1"/>
  </si>
  <si>
    <t>カモナカ</t>
  </si>
  <si>
    <t>H-YC7302</t>
  </si>
  <si>
    <t>吉備線</t>
    <rPh sb="0" eb="2">
      <t>キビ</t>
    </rPh>
    <rPh sb="2" eb="3">
      <t>セン</t>
    </rPh>
    <phoneticPr fontId="1"/>
  </si>
  <si>
    <t>桃太郎</t>
    <rPh sb="0" eb="3">
      <t>モモタロウ</t>
    </rPh>
    <phoneticPr fontId="1"/>
  </si>
  <si>
    <t>H00172</t>
  </si>
  <si>
    <t>備前三門</t>
    <rPh sb="0" eb="4">
      <t>ビゼンミカド</t>
    </rPh>
    <phoneticPr fontId="1"/>
  </si>
  <si>
    <t>ビゼンミカド</t>
  </si>
  <si>
    <t>H-YC7303</t>
  </si>
  <si>
    <t>H00173</t>
  </si>
  <si>
    <t>大安寺</t>
    <rPh sb="0" eb="3">
      <t>ダイアンジ</t>
    </rPh>
    <phoneticPr fontId="1"/>
  </si>
  <si>
    <t>ダイアンジ</t>
  </si>
  <si>
    <t>H-YC7304</t>
  </si>
  <si>
    <t>H00174</t>
  </si>
  <si>
    <t>本竜野</t>
    <rPh sb="0" eb="3">
      <t>ホンタツノ</t>
    </rPh>
    <phoneticPr fontId="1"/>
  </si>
  <si>
    <t>ホンタツノ</t>
  </si>
  <si>
    <t>H-YC7305</t>
  </si>
  <si>
    <t>H00175</t>
  </si>
  <si>
    <t>太市</t>
    <rPh sb="0" eb="2">
      <t>オオイチ</t>
    </rPh>
    <phoneticPr fontId="1"/>
  </si>
  <si>
    <t>オオイチ</t>
  </si>
  <si>
    <t>H-YC7306</t>
  </si>
  <si>
    <t>H00176</t>
  </si>
  <si>
    <t>余部</t>
    <rPh sb="0" eb="2">
      <t>ヨベ</t>
    </rPh>
    <phoneticPr fontId="1"/>
  </si>
  <si>
    <t>ヨベ</t>
  </si>
  <si>
    <t>H-YC7307</t>
  </si>
  <si>
    <t>H00177</t>
  </si>
  <si>
    <t>播磨高岡</t>
    <rPh sb="0" eb="4">
      <t>ハリマタカオカ</t>
    </rPh>
    <phoneticPr fontId="1"/>
  </si>
  <si>
    <t>ハリマタカオカ</t>
  </si>
  <si>
    <t>H-YC7308</t>
  </si>
  <si>
    <t>H00178</t>
  </si>
  <si>
    <t>H-YC7309</t>
  </si>
  <si>
    <t>H00179</t>
  </si>
  <si>
    <t>備前一宮</t>
    <rPh sb="0" eb="4">
      <t>ビゼンイチノミヤ</t>
    </rPh>
    <phoneticPr fontId="1"/>
  </si>
  <si>
    <t>ビゼンイチノミヤ</t>
  </si>
  <si>
    <t>H-YC7310</t>
  </si>
  <si>
    <t>H00180</t>
  </si>
  <si>
    <t>吉備津</t>
    <rPh sb="0" eb="3">
      <t>キビツ</t>
    </rPh>
    <phoneticPr fontId="1"/>
  </si>
  <si>
    <t>キビツ</t>
  </si>
  <si>
    <t>H-YC7311</t>
  </si>
  <si>
    <t>H00181</t>
  </si>
  <si>
    <t>備中高松</t>
    <rPh sb="0" eb="4">
      <t>ビッチュウタカマツ</t>
    </rPh>
    <phoneticPr fontId="1"/>
  </si>
  <si>
    <t>ビッチュウタカマツ</t>
  </si>
  <si>
    <t>H-YC7312</t>
  </si>
  <si>
    <t>H00182</t>
  </si>
  <si>
    <t>足守</t>
    <rPh sb="0" eb="2">
      <t>アシモリ</t>
    </rPh>
    <phoneticPr fontId="1"/>
  </si>
  <si>
    <t>アシモリ</t>
  </si>
  <si>
    <t>H-YC7313</t>
  </si>
  <si>
    <t>H00183</t>
  </si>
  <si>
    <t>服部</t>
    <rPh sb="0" eb="2">
      <t>ハットリ</t>
    </rPh>
    <phoneticPr fontId="1"/>
  </si>
  <si>
    <t>ハットリ</t>
  </si>
  <si>
    <t>H-YC7314</t>
  </si>
  <si>
    <t>呉１線</t>
    <rPh sb="0" eb="1">
      <t>クレ</t>
    </rPh>
    <rPh sb="2" eb="3">
      <t>セン</t>
    </rPh>
    <phoneticPr fontId="1"/>
  </si>
  <si>
    <t>呉１</t>
    <rPh sb="0" eb="1">
      <t>クレ</t>
    </rPh>
    <phoneticPr fontId="1"/>
  </si>
  <si>
    <t>H00184</t>
  </si>
  <si>
    <t>須波</t>
    <rPh sb="0" eb="2">
      <t>スナミ</t>
    </rPh>
    <phoneticPr fontId="1"/>
  </si>
  <si>
    <t>スナミ</t>
  </si>
  <si>
    <t>H-YC7315</t>
  </si>
  <si>
    <t>H00185</t>
  </si>
  <si>
    <t>安芸幸崎</t>
    <rPh sb="0" eb="4">
      <t>アキサイザキ</t>
    </rPh>
    <phoneticPr fontId="1"/>
  </si>
  <si>
    <t>アキサイザキ</t>
  </si>
  <si>
    <t>H-YC7316</t>
  </si>
  <si>
    <t>H00186</t>
  </si>
  <si>
    <t>忠海</t>
    <rPh sb="0" eb="2">
      <t>タダノウミ</t>
    </rPh>
    <phoneticPr fontId="1"/>
  </si>
  <si>
    <t>タダノウミ</t>
  </si>
  <si>
    <t>H-YC7317</t>
  </si>
  <si>
    <t>H00187</t>
  </si>
  <si>
    <t>安芸長浜</t>
    <rPh sb="0" eb="4">
      <t>アキナガハマ</t>
    </rPh>
    <phoneticPr fontId="1"/>
  </si>
  <si>
    <t>アキナガハマ</t>
  </si>
  <si>
    <t>H-YC7318</t>
  </si>
  <si>
    <t>H00188</t>
  </si>
  <si>
    <t>大乗</t>
    <rPh sb="0" eb="2">
      <t>オオノリ</t>
    </rPh>
    <phoneticPr fontId="1"/>
  </si>
  <si>
    <t>オオノリ</t>
  </si>
  <si>
    <t>H-YC7319</t>
  </si>
  <si>
    <t>H00189</t>
  </si>
  <si>
    <t>竹原</t>
    <rPh sb="0" eb="2">
      <t>タケハラ</t>
    </rPh>
    <phoneticPr fontId="1"/>
  </si>
  <si>
    <t>タケハラ</t>
  </si>
  <si>
    <t>H-YC7320</t>
  </si>
  <si>
    <t>H00190</t>
  </si>
  <si>
    <t>吉名</t>
    <rPh sb="0" eb="2">
      <t>ヨシナ</t>
    </rPh>
    <phoneticPr fontId="1"/>
  </si>
  <si>
    <t>ヨシナ</t>
  </si>
  <si>
    <t>H-YC7321</t>
  </si>
  <si>
    <t>H00191</t>
  </si>
  <si>
    <t>安芸津</t>
    <rPh sb="0" eb="3">
      <t>アキツ</t>
    </rPh>
    <phoneticPr fontId="1"/>
  </si>
  <si>
    <t>アキツ</t>
  </si>
  <si>
    <t>H-YC7322</t>
  </si>
  <si>
    <t>H00192</t>
  </si>
  <si>
    <t>風早</t>
    <rPh sb="0" eb="2">
      <t>カザハヤ</t>
    </rPh>
    <phoneticPr fontId="1"/>
  </si>
  <si>
    <t>カザハヤ</t>
  </si>
  <si>
    <t>H-YC7323</t>
  </si>
  <si>
    <t>H00193</t>
  </si>
  <si>
    <t>安浦</t>
    <rPh sb="0" eb="2">
      <t>ヤスウラ</t>
    </rPh>
    <phoneticPr fontId="1"/>
  </si>
  <si>
    <t>ヤスウラ</t>
  </si>
  <si>
    <t>H-YC7324</t>
  </si>
  <si>
    <t>H00194</t>
  </si>
  <si>
    <t>安登</t>
    <rPh sb="0" eb="2">
      <t>アト</t>
    </rPh>
    <phoneticPr fontId="1"/>
  </si>
  <si>
    <t>アト</t>
  </si>
  <si>
    <t>H-YC7325</t>
  </si>
  <si>
    <t>H00195</t>
  </si>
  <si>
    <t>西川原</t>
    <rPh sb="0" eb="3">
      <t>ニシガワラ</t>
    </rPh>
    <phoneticPr fontId="1"/>
  </si>
  <si>
    <t>ニシガワラ</t>
  </si>
  <si>
    <t>H-YC7326</t>
  </si>
  <si>
    <t>H-YC7327</t>
  </si>
  <si>
    <t>H00197</t>
  </si>
  <si>
    <t>安芸川尻</t>
    <rPh sb="0" eb="4">
      <t>アキカワジリ</t>
    </rPh>
    <phoneticPr fontId="1"/>
  </si>
  <si>
    <t>アキカワジリ</t>
  </si>
  <si>
    <t>H-YC7328</t>
  </si>
  <si>
    <t>呉２線</t>
    <rPh sb="0" eb="1">
      <t>クレ</t>
    </rPh>
    <rPh sb="2" eb="3">
      <t>セン</t>
    </rPh>
    <phoneticPr fontId="1"/>
  </si>
  <si>
    <t>呉２</t>
    <rPh sb="0" eb="1">
      <t>クレ</t>
    </rPh>
    <phoneticPr fontId="1"/>
  </si>
  <si>
    <t>H00198</t>
  </si>
  <si>
    <t>仁方</t>
    <rPh sb="0" eb="2">
      <t>ニガタ</t>
    </rPh>
    <phoneticPr fontId="1"/>
  </si>
  <si>
    <t>ニガタ</t>
  </si>
  <si>
    <t>H-YC7329</t>
  </si>
  <si>
    <t>H00199</t>
  </si>
  <si>
    <t>広</t>
    <rPh sb="0" eb="1">
      <t>ヒロ</t>
    </rPh>
    <phoneticPr fontId="1"/>
  </si>
  <si>
    <t>ヒロ</t>
  </si>
  <si>
    <t>H-YC7330</t>
  </si>
  <si>
    <t>H00200</t>
  </si>
  <si>
    <t>新広</t>
    <rPh sb="0" eb="2">
      <t>シンヒロ</t>
    </rPh>
    <phoneticPr fontId="1"/>
  </si>
  <si>
    <t>シンヒロ</t>
  </si>
  <si>
    <t>H-YC7331</t>
  </si>
  <si>
    <t>H00201</t>
  </si>
  <si>
    <t>安芸阿賀</t>
    <rPh sb="0" eb="4">
      <t>アキアガ</t>
    </rPh>
    <phoneticPr fontId="1"/>
  </si>
  <si>
    <t>アキアガ</t>
  </si>
  <si>
    <t>H-YC7332</t>
  </si>
  <si>
    <t>H00202</t>
  </si>
  <si>
    <t>天応</t>
    <rPh sb="0" eb="2">
      <t>テンノウ</t>
    </rPh>
    <phoneticPr fontId="1"/>
  </si>
  <si>
    <t>テンノウ</t>
  </si>
  <si>
    <t>H-YC7333</t>
  </si>
  <si>
    <t>H00203</t>
  </si>
  <si>
    <t>呉ボートピア</t>
    <rPh sb="0" eb="1">
      <t>クレ</t>
    </rPh>
    <phoneticPr fontId="1"/>
  </si>
  <si>
    <t>クレボートピア</t>
  </si>
  <si>
    <t>H-YC7334</t>
  </si>
  <si>
    <t>H00204</t>
  </si>
  <si>
    <t>小屋浦</t>
    <rPh sb="0" eb="3">
      <t>コヤウラ</t>
    </rPh>
    <phoneticPr fontId="1"/>
  </si>
  <si>
    <t>コヤウラ</t>
  </si>
  <si>
    <t>H-YC7335</t>
  </si>
  <si>
    <t>H00205</t>
  </si>
  <si>
    <t>水尻</t>
    <rPh sb="0" eb="2">
      <t>ミズジリ</t>
    </rPh>
    <phoneticPr fontId="1"/>
  </si>
  <si>
    <t>ミズジリ</t>
  </si>
  <si>
    <t>H-YC7336</t>
  </si>
  <si>
    <t>H00206</t>
  </si>
  <si>
    <t>坂</t>
    <rPh sb="0" eb="1">
      <t>サカ</t>
    </rPh>
    <phoneticPr fontId="1"/>
  </si>
  <si>
    <t>サカ</t>
  </si>
  <si>
    <t>H-YC7337</t>
  </si>
  <si>
    <t>H00207</t>
  </si>
  <si>
    <t>矢野</t>
    <rPh sb="0" eb="2">
      <t>ヤノ</t>
    </rPh>
    <phoneticPr fontId="1"/>
  </si>
  <si>
    <t>ヤノ</t>
  </si>
  <si>
    <t>H-YC7338</t>
  </si>
  <si>
    <t>芸備１線</t>
    <rPh sb="0" eb="2">
      <t>ゲイビ</t>
    </rPh>
    <rPh sb="3" eb="4">
      <t>セン</t>
    </rPh>
    <phoneticPr fontId="1"/>
  </si>
  <si>
    <t>芸備１</t>
    <rPh sb="0" eb="2">
      <t>ゲイビ</t>
    </rPh>
    <phoneticPr fontId="1"/>
  </si>
  <si>
    <t>H00208</t>
  </si>
  <si>
    <t>矢賀</t>
    <rPh sb="0" eb="2">
      <t>ヤガ</t>
    </rPh>
    <phoneticPr fontId="1"/>
  </si>
  <si>
    <t>ヤガ</t>
  </si>
  <si>
    <t>H-YC7339</t>
  </si>
  <si>
    <t>H00209</t>
  </si>
  <si>
    <t>戸坂</t>
    <rPh sb="0" eb="2">
      <t>ヘサカ</t>
    </rPh>
    <phoneticPr fontId="1"/>
  </si>
  <si>
    <t>ヘサカ</t>
  </si>
  <si>
    <t>H-YC7340</t>
  </si>
  <si>
    <t>H00210</t>
  </si>
  <si>
    <t>安芸矢口</t>
    <rPh sb="0" eb="4">
      <t>アキヤグチ</t>
    </rPh>
    <phoneticPr fontId="1"/>
  </si>
  <si>
    <t>アキヤグチ</t>
  </si>
  <si>
    <t>H-YC7341</t>
  </si>
  <si>
    <t>境線</t>
    <rPh sb="0" eb="1">
      <t>サカイ</t>
    </rPh>
    <rPh sb="1" eb="2">
      <t>セン</t>
    </rPh>
    <phoneticPr fontId="1"/>
  </si>
  <si>
    <t>鬼太郎</t>
    <rPh sb="0" eb="3">
      <t>キタロウ</t>
    </rPh>
    <phoneticPr fontId="1"/>
  </si>
  <si>
    <t>H00211</t>
  </si>
  <si>
    <t>境港</t>
    <rPh sb="0" eb="2">
      <t>サカイミナト</t>
    </rPh>
    <phoneticPr fontId="1"/>
  </si>
  <si>
    <t>サカイミナト</t>
  </si>
  <si>
    <t>H-YC7342</t>
  </si>
  <si>
    <t>H00212</t>
  </si>
  <si>
    <t>H-YC7343</t>
  </si>
  <si>
    <t>H00213</t>
  </si>
  <si>
    <t>玖村</t>
    <rPh sb="0" eb="2">
      <t>クムラ</t>
    </rPh>
    <phoneticPr fontId="1"/>
  </si>
  <si>
    <t>クムラ</t>
  </si>
  <si>
    <t>H-YC7344</t>
  </si>
  <si>
    <t>H00214</t>
  </si>
  <si>
    <t>下深川</t>
    <rPh sb="0" eb="3">
      <t>シモフカワ</t>
    </rPh>
    <phoneticPr fontId="1"/>
  </si>
  <si>
    <t>シモフカワ</t>
  </si>
  <si>
    <t>H-YC7345</t>
  </si>
  <si>
    <t>H00215</t>
  </si>
  <si>
    <t>中深川</t>
    <rPh sb="0" eb="3">
      <t>ナカフカワ</t>
    </rPh>
    <phoneticPr fontId="1"/>
  </si>
  <si>
    <t>ナカフカワ</t>
  </si>
  <si>
    <t>H-YC7346</t>
  </si>
  <si>
    <t>H00216</t>
  </si>
  <si>
    <t>上深川</t>
    <rPh sb="0" eb="3">
      <t>カミフカワ</t>
    </rPh>
    <phoneticPr fontId="1"/>
  </si>
  <si>
    <t>カミフカワ</t>
  </si>
  <si>
    <t>H-YC7347</t>
  </si>
  <si>
    <t>H00217</t>
  </si>
  <si>
    <t>狩留家</t>
    <rPh sb="0" eb="3">
      <t>カルガ</t>
    </rPh>
    <phoneticPr fontId="1"/>
  </si>
  <si>
    <t>カルガ</t>
  </si>
  <si>
    <t>H-YC7348</t>
  </si>
  <si>
    <t>H00218</t>
  </si>
  <si>
    <t>白木山</t>
    <rPh sb="0" eb="3">
      <t>シラキヤマ</t>
    </rPh>
    <phoneticPr fontId="1"/>
  </si>
  <si>
    <t>シラキヤマ</t>
  </si>
  <si>
    <t>H-YC7349</t>
  </si>
  <si>
    <t>H00219</t>
  </si>
  <si>
    <t>中三田</t>
    <rPh sb="0" eb="3">
      <t>ナカミタ</t>
    </rPh>
    <phoneticPr fontId="1"/>
  </si>
  <si>
    <t>ナカミタ</t>
  </si>
  <si>
    <t>H-YC7350</t>
  </si>
  <si>
    <t>H00220</t>
  </si>
  <si>
    <t>上三田</t>
    <rPh sb="0" eb="3">
      <t>カミミタ</t>
    </rPh>
    <phoneticPr fontId="1"/>
  </si>
  <si>
    <t>カミミタ</t>
  </si>
  <si>
    <t>H-YC7351</t>
  </si>
  <si>
    <t>H00221</t>
  </si>
  <si>
    <t>志和口</t>
    <rPh sb="0" eb="3">
      <t>シワグチ</t>
    </rPh>
    <phoneticPr fontId="1"/>
  </si>
  <si>
    <t>シワグチ</t>
  </si>
  <si>
    <t>H-YC7352</t>
  </si>
  <si>
    <t>H00222</t>
  </si>
  <si>
    <t>井原市</t>
    <rPh sb="0" eb="3">
      <t>イバライチ</t>
    </rPh>
    <phoneticPr fontId="1"/>
  </si>
  <si>
    <t>イバライチ</t>
  </si>
  <si>
    <t>H-YC7353</t>
  </si>
  <si>
    <t>H00223</t>
  </si>
  <si>
    <t>向原</t>
    <rPh sb="0" eb="2">
      <t>ムカイハラ</t>
    </rPh>
    <phoneticPr fontId="1"/>
  </si>
  <si>
    <t>ムカイハラ</t>
  </si>
  <si>
    <t>H-YC7354</t>
  </si>
  <si>
    <t>H00224</t>
  </si>
  <si>
    <t>吉田口</t>
    <rPh sb="0" eb="3">
      <t>ヨシダグチ</t>
    </rPh>
    <phoneticPr fontId="1"/>
  </si>
  <si>
    <t>ヨシダグチ</t>
  </si>
  <si>
    <t>H-YC7355</t>
  </si>
  <si>
    <t>H00225</t>
  </si>
  <si>
    <t>三次</t>
    <rPh sb="0" eb="2">
      <t>ミヨシ</t>
    </rPh>
    <phoneticPr fontId="1"/>
  </si>
  <si>
    <t>ミヨシ</t>
  </si>
  <si>
    <t>H-YC7356</t>
  </si>
  <si>
    <t>H00226</t>
  </si>
  <si>
    <t>八次</t>
    <rPh sb="0" eb="2">
      <t>ヤツギ</t>
    </rPh>
    <phoneticPr fontId="1"/>
  </si>
  <si>
    <t>ヤツギ</t>
  </si>
  <si>
    <t>H-YC7357</t>
  </si>
  <si>
    <t>H00227</t>
  </si>
  <si>
    <t>神杉</t>
    <rPh sb="0" eb="2">
      <t>カミスギ</t>
    </rPh>
    <phoneticPr fontId="1"/>
  </si>
  <si>
    <t>カミスギ</t>
  </si>
  <si>
    <t>H-YC7358</t>
  </si>
  <si>
    <t>H00228</t>
  </si>
  <si>
    <t>甲立</t>
    <rPh sb="0" eb="2">
      <t>コウタチ</t>
    </rPh>
    <phoneticPr fontId="1"/>
  </si>
  <si>
    <t>コウタチ</t>
  </si>
  <si>
    <t>H-YC7359</t>
  </si>
  <si>
    <t>H00229</t>
  </si>
  <si>
    <t>上川立</t>
    <rPh sb="0" eb="3">
      <t>カミカワタチ</t>
    </rPh>
    <phoneticPr fontId="1"/>
  </si>
  <si>
    <t>カミカワタチ</t>
  </si>
  <si>
    <t>H-YC7360</t>
  </si>
  <si>
    <t>H00230</t>
  </si>
  <si>
    <t>志和地</t>
    <rPh sb="0" eb="3">
      <t>シワチ</t>
    </rPh>
    <phoneticPr fontId="1"/>
  </si>
  <si>
    <t>シワチ</t>
  </si>
  <si>
    <t>H-YC7361</t>
  </si>
  <si>
    <t>H00231</t>
  </si>
  <si>
    <t>西三次</t>
    <rPh sb="0" eb="3">
      <t>ニシミヨシ</t>
    </rPh>
    <phoneticPr fontId="1"/>
  </si>
  <si>
    <t>ニシミヨシ</t>
  </si>
  <si>
    <t>H-YC7362</t>
  </si>
  <si>
    <t>H00232</t>
  </si>
  <si>
    <t>H-YC7363</t>
  </si>
  <si>
    <t>H00233</t>
  </si>
  <si>
    <t>塩町</t>
    <rPh sb="0" eb="2">
      <t>シオマチ</t>
    </rPh>
    <phoneticPr fontId="1"/>
  </si>
  <si>
    <t>シオマチ</t>
  </si>
  <si>
    <t>H-YC7364</t>
  </si>
  <si>
    <t>H00234</t>
  </si>
  <si>
    <t>下和知</t>
    <rPh sb="0" eb="3">
      <t>シモカズチ</t>
    </rPh>
    <phoneticPr fontId="1"/>
  </si>
  <si>
    <t>シモカズチ</t>
  </si>
  <si>
    <t>H-YC7365</t>
  </si>
  <si>
    <t>H00235</t>
  </si>
  <si>
    <t>山ノ内</t>
    <rPh sb="0" eb="1">
      <t>ヤマ</t>
    </rPh>
    <rPh sb="2" eb="3">
      <t>ウチ</t>
    </rPh>
    <phoneticPr fontId="1"/>
  </si>
  <si>
    <t>ヤマノウチ</t>
  </si>
  <si>
    <t>H-YC7366</t>
  </si>
  <si>
    <t>H00236</t>
  </si>
  <si>
    <t>七塚</t>
    <rPh sb="0" eb="2">
      <t>ナナツカ</t>
    </rPh>
    <phoneticPr fontId="1"/>
  </si>
  <si>
    <t>ナナツカ</t>
  </si>
  <si>
    <t>H-YC7367</t>
  </si>
  <si>
    <t>H00237</t>
  </si>
  <si>
    <t>備後三日市</t>
    <rPh sb="0" eb="5">
      <t>ビンゴミッカイチ</t>
    </rPh>
    <phoneticPr fontId="1"/>
  </si>
  <si>
    <t>ビンゴミッカイチ</t>
  </si>
  <si>
    <t>H-YC7368</t>
  </si>
  <si>
    <t>H00238</t>
  </si>
  <si>
    <t>備後庄原</t>
    <rPh sb="0" eb="4">
      <t>ビンゴショウバラ</t>
    </rPh>
    <phoneticPr fontId="1"/>
  </si>
  <si>
    <t>ビンゴショウバラ</t>
  </si>
  <si>
    <t>H-YC7369</t>
  </si>
  <si>
    <t>H00239</t>
  </si>
  <si>
    <t>高</t>
    <rPh sb="0" eb="1">
      <t>タカ</t>
    </rPh>
    <phoneticPr fontId="1"/>
  </si>
  <si>
    <t>タカ</t>
  </si>
  <si>
    <t>H-YC7370</t>
  </si>
  <si>
    <t>H00240</t>
  </si>
  <si>
    <t>平子</t>
    <rPh sb="0" eb="2">
      <t>ヒラコ</t>
    </rPh>
    <phoneticPr fontId="1"/>
  </si>
  <si>
    <t>ヒラコ</t>
  </si>
  <si>
    <t>H-YC7371</t>
  </si>
  <si>
    <t>H00241</t>
  </si>
  <si>
    <t>備後西城</t>
    <rPh sb="0" eb="4">
      <t>ビンゴサイジョウ</t>
    </rPh>
    <phoneticPr fontId="1"/>
  </si>
  <si>
    <t>ビンゴサイジョウ</t>
  </si>
  <si>
    <t>H-YC7372</t>
  </si>
  <si>
    <t>H00242</t>
  </si>
  <si>
    <t>比婆山</t>
    <rPh sb="0" eb="3">
      <t>ヒバヤマ</t>
    </rPh>
    <phoneticPr fontId="1"/>
  </si>
  <si>
    <t>ヒバヤマ</t>
  </si>
  <si>
    <t>H-YC7373</t>
  </si>
  <si>
    <t>H00243</t>
  </si>
  <si>
    <t>備後八幡</t>
    <rPh sb="0" eb="4">
      <t>ビンゴヤワタ</t>
    </rPh>
    <phoneticPr fontId="1"/>
  </si>
  <si>
    <t>ビンゴヤワタ</t>
  </si>
  <si>
    <t>H-YC7374</t>
  </si>
  <si>
    <t>H00244</t>
  </si>
  <si>
    <t>河戸帆待川</t>
    <rPh sb="0" eb="4">
      <t>コウドホマ</t>
    </rPh>
    <rPh sb="4" eb="5">
      <t>ガワ</t>
    </rPh>
    <phoneticPr fontId="1"/>
  </si>
  <si>
    <t>コウドホマガワ</t>
  </si>
  <si>
    <t>H-YC7375</t>
  </si>
  <si>
    <t>H00245</t>
  </si>
  <si>
    <t>あき亀山</t>
    <rPh sb="2" eb="4">
      <t>カメヤマ</t>
    </rPh>
    <phoneticPr fontId="1"/>
  </si>
  <si>
    <t>アキカメヤマ</t>
  </si>
  <si>
    <t>H-YC7376</t>
  </si>
  <si>
    <t>H00246</t>
  </si>
  <si>
    <t>H-YC7377</t>
  </si>
  <si>
    <t>H00247</t>
  </si>
  <si>
    <t>東城</t>
    <rPh sb="0" eb="2">
      <t>トウジョウ</t>
    </rPh>
    <phoneticPr fontId="1"/>
  </si>
  <si>
    <t>トウジョウ</t>
  </si>
  <si>
    <t>H-YC7378</t>
  </si>
  <si>
    <t>H00248</t>
  </si>
  <si>
    <t>野馳</t>
    <rPh sb="0" eb="2">
      <t>ノチ</t>
    </rPh>
    <phoneticPr fontId="1"/>
  </si>
  <si>
    <t>ノチ</t>
  </si>
  <si>
    <t>H-YC7379</t>
  </si>
  <si>
    <t>H00249</t>
  </si>
  <si>
    <t>矢神</t>
    <rPh sb="0" eb="2">
      <t>ヤガミ</t>
    </rPh>
    <phoneticPr fontId="1"/>
  </si>
  <si>
    <t>ヤガミ</t>
  </si>
  <si>
    <t>H-YC7380</t>
  </si>
  <si>
    <t>H00250</t>
  </si>
  <si>
    <t>市岡</t>
    <rPh sb="0" eb="2">
      <t>イチオカ</t>
    </rPh>
    <phoneticPr fontId="1"/>
  </si>
  <si>
    <t>イチオカ</t>
  </si>
  <si>
    <t>H-YC7381</t>
  </si>
  <si>
    <t>H00251</t>
  </si>
  <si>
    <t>坂根</t>
    <rPh sb="0" eb="2">
      <t>サカネ</t>
    </rPh>
    <phoneticPr fontId="1"/>
  </si>
  <si>
    <t>サカネ</t>
  </si>
  <si>
    <t>H-YC7382</t>
  </si>
  <si>
    <t>H00252</t>
  </si>
  <si>
    <t>布原</t>
    <rPh sb="0" eb="2">
      <t>ヌノハラ</t>
    </rPh>
    <phoneticPr fontId="1"/>
  </si>
  <si>
    <t>ヌノハラ</t>
  </si>
  <si>
    <t>H-YC7383</t>
  </si>
  <si>
    <t>H00253</t>
  </si>
  <si>
    <t>博労町</t>
    <rPh sb="0" eb="3">
      <t>バクロウマチ</t>
    </rPh>
    <phoneticPr fontId="1"/>
  </si>
  <si>
    <t>バクロウマチ</t>
  </si>
  <si>
    <t>H-YC7384</t>
  </si>
  <si>
    <t>H00254</t>
  </si>
  <si>
    <t>富士見町</t>
    <rPh sb="0" eb="4">
      <t>フジミチョウ</t>
    </rPh>
    <phoneticPr fontId="1"/>
  </si>
  <si>
    <t>フジミチョウ</t>
  </si>
  <si>
    <t>H-YC7385</t>
  </si>
  <si>
    <t>H00255</t>
  </si>
  <si>
    <t>後藤</t>
    <rPh sb="0" eb="2">
      <t>ゴトウ</t>
    </rPh>
    <phoneticPr fontId="1"/>
  </si>
  <si>
    <t>ゴトウ</t>
  </si>
  <si>
    <t>H-YC7386</t>
  </si>
  <si>
    <t>H00256</t>
  </si>
  <si>
    <t>三本松口</t>
    <rPh sb="0" eb="4">
      <t>サンボンマツグチ</t>
    </rPh>
    <phoneticPr fontId="1"/>
  </si>
  <si>
    <t>サンボンマツグチ</t>
  </si>
  <si>
    <t>H-YC7387</t>
  </si>
  <si>
    <t>H00257</t>
  </si>
  <si>
    <t>河崎口</t>
    <rPh sb="0" eb="3">
      <t>カワサキグチ</t>
    </rPh>
    <phoneticPr fontId="1"/>
  </si>
  <si>
    <t>カワサキグチ</t>
  </si>
  <si>
    <t>H-YC7388</t>
  </si>
  <si>
    <t>H00258</t>
  </si>
  <si>
    <t>弓ヶ浜</t>
    <rPh sb="0" eb="3">
      <t>ユミガハマ</t>
    </rPh>
    <phoneticPr fontId="1"/>
  </si>
  <si>
    <t>ユミガハマ</t>
  </si>
  <si>
    <t>H-YC7389</t>
  </si>
  <si>
    <t>H00259</t>
  </si>
  <si>
    <t>呉</t>
    <rPh sb="0" eb="1">
      <t>クレ</t>
    </rPh>
    <phoneticPr fontId="1"/>
  </si>
  <si>
    <t>クレ</t>
  </si>
  <si>
    <t>H-YC7390</t>
  </si>
  <si>
    <t>H00260</t>
  </si>
  <si>
    <t>川原石</t>
    <rPh sb="0" eb="3">
      <t>カワライシ</t>
    </rPh>
    <phoneticPr fontId="1"/>
  </si>
  <si>
    <t>カワライシ</t>
  </si>
  <si>
    <t>H-YC7391</t>
  </si>
  <si>
    <t>H00261</t>
  </si>
  <si>
    <t>H-YC7392</t>
  </si>
  <si>
    <t>H00262</t>
  </si>
  <si>
    <t>吉浦</t>
    <rPh sb="0" eb="2">
      <t>ヨシウラ</t>
    </rPh>
    <phoneticPr fontId="1"/>
  </si>
  <si>
    <t>ヨシウラ</t>
  </si>
  <si>
    <t>H-YC7393</t>
  </si>
  <si>
    <t>H00263</t>
  </si>
  <si>
    <t>かるが浜</t>
    <rPh sb="3" eb="4">
      <t>ハマ</t>
    </rPh>
    <phoneticPr fontId="1"/>
  </si>
  <si>
    <t>カルガハマ</t>
  </si>
  <si>
    <t>H-YC7394</t>
  </si>
  <si>
    <t>H00264</t>
  </si>
  <si>
    <t>和田浜</t>
    <rPh sb="0" eb="3">
      <t>ワダハマ</t>
    </rPh>
    <phoneticPr fontId="1"/>
  </si>
  <si>
    <t>ワダハマ</t>
  </si>
  <si>
    <t>H-YC7395</t>
  </si>
  <si>
    <t>H00265</t>
  </si>
  <si>
    <t>大篠津町</t>
    <rPh sb="0" eb="4">
      <t>オオシノヅチョウ</t>
    </rPh>
    <phoneticPr fontId="1"/>
  </si>
  <si>
    <t>オオシノヅチョウ</t>
  </si>
  <si>
    <t>H-YC7396</t>
  </si>
  <si>
    <t>H00266</t>
  </si>
  <si>
    <t>米子空港</t>
    <rPh sb="0" eb="4">
      <t>ヨナゴクウコウ</t>
    </rPh>
    <phoneticPr fontId="1"/>
  </si>
  <si>
    <t>ヨナゴクウコウ</t>
  </si>
  <si>
    <t>H-YC7397</t>
  </si>
  <si>
    <t>H00267</t>
  </si>
  <si>
    <t>中浜</t>
    <rPh sb="0" eb="2">
      <t>ナカハマ</t>
    </rPh>
    <phoneticPr fontId="1"/>
  </si>
  <si>
    <t>ナカハマ</t>
  </si>
  <si>
    <t>H-YC7398</t>
  </si>
  <si>
    <t>H00268</t>
  </si>
  <si>
    <t>高松町</t>
    <rPh sb="0" eb="3">
      <t>タカマツチョウ</t>
    </rPh>
    <phoneticPr fontId="1"/>
  </si>
  <si>
    <t>タカマツチョウ</t>
  </si>
  <si>
    <t>H-YC7399</t>
  </si>
  <si>
    <t>H00269</t>
  </si>
  <si>
    <t>余子</t>
    <rPh sb="0" eb="2">
      <t>アマリコ</t>
    </rPh>
    <phoneticPr fontId="1"/>
  </si>
  <si>
    <t>アマリコ</t>
  </si>
  <si>
    <t>H-YC7400</t>
  </si>
  <si>
    <t>H00270</t>
  </si>
  <si>
    <t>上道</t>
    <rPh sb="0" eb="2">
      <t>アガリミチ</t>
    </rPh>
    <phoneticPr fontId="1"/>
  </si>
  <si>
    <t>アガリミチ</t>
  </si>
  <si>
    <t>H-YC7401</t>
  </si>
  <si>
    <t>H00271</t>
  </si>
  <si>
    <t>馬場崎町</t>
    <rPh sb="0" eb="4">
      <t>ババサキチョウ</t>
    </rPh>
    <phoneticPr fontId="1"/>
  </si>
  <si>
    <t>ババサキチョウ</t>
  </si>
  <si>
    <t>H-YC7402</t>
  </si>
  <si>
    <t>山陰本線出雲市江津</t>
    <rPh sb="0" eb="4">
      <t>サンインホンセン</t>
    </rPh>
    <rPh sb="4" eb="6">
      <t>イズモ</t>
    </rPh>
    <rPh sb="6" eb="7">
      <t>シ</t>
    </rPh>
    <rPh sb="7" eb="9">
      <t>ゴウツ</t>
    </rPh>
    <phoneticPr fontId="1"/>
  </si>
  <si>
    <t>出雲市江津</t>
  </si>
  <si>
    <t>H00272</t>
  </si>
  <si>
    <t>西出雲</t>
    <rPh sb="0" eb="3">
      <t>ニシイズモ</t>
    </rPh>
    <phoneticPr fontId="1"/>
  </si>
  <si>
    <t>ニシイズモ</t>
  </si>
  <si>
    <t>H-YC7403</t>
  </si>
  <si>
    <t>H00273</t>
  </si>
  <si>
    <t>出雲神西</t>
    <rPh sb="0" eb="4">
      <t>イズモジンザイ</t>
    </rPh>
    <phoneticPr fontId="1"/>
  </si>
  <si>
    <t>イズモジンザイ</t>
  </si>
  <si>
    <t>H-YC7404</t>
  </si>
  <si>
    <t>H00274</t>
  </si>
  <si>
    <t>H-YC7405</t>
  </si>
  <si>
    <t>H00275</t>
  </si>
  <si>
    <t>江南</t>
    <rPh sb="0" eb="2">
      <t>コウナン</t>
    </rPh>
    <phoneticPr fontId="1"/>
  </si>
  <si>
    <t>コウナン</t>
  </si>
  <si>
    <t>H-YC7406</t>
  </si>
  <si>
    <t>H00276</t>
  </si>
  <si>
    <t>H-YC7407</t>
  </si>
  <si>
    <t>H00277</t>
  </si>
  <si>
    <t>田儀</t>
    <rPh sb="0" eb="2">
      <t>タギ</t>
    </rPh>
    <phoneticPr fontId="1"/>
  </si>
  <si>
    <t>タギ</t>
  </si>
  <si>
    <t>H-YC7408</t>
  </si>
  <si>
    <t>H00278</t>
  </si>
  <si>
    <t>波根</t>
    <rPh sb="0" eb="2">
      <t>ハネ</t>
    </rPh>
    <phoneticPr fontId="1"/>
  </si>
  <si>
    <t>ハネ</t>
  </si>
  <si>
    <t>H-YC7409</t>
  </si>
  <si>
    <t>H00279</t>
  </si>
  <si>
    <t>久手</t>
    <rPh sb="0" eb="2">
      <t>クテ</t>
    </rPh>
    <phoneticPr fontId="1"/>
  </si>
  <si>
    <t>クテ</t>
  </si>
  <si>
    <t>H-YC7410</t>
  </si>
  <si>
    <t>H00280</t>
  </si>
  <si>
    <t>大田市</t>
    <rPh sb="0" eb="3">
      <t>オオダシ</t>
    </rPh>
    <phoneticPr fontId="1"/>
  </si>
  <si>
    <t>オオダシ</t>
  </si>
  <si>
    <t>H-YC7411</t>
  </si>
  <si>
    <t>H00281</t>
  </si>
  <si>
    <t>静間</t>
    <rPh sb="0" eb="2">
      <t>シズマ</t>
    </rPh>
    <phoneticPr fontId="1"/>
  </si>
  <si>
    <t>シズマ</t>
  </si>
  <si>
    <t>H-YC7412</t>
  </si>
  <si>
    <t>H00282</t>
  </si>
  <si>
    <t>五十猛</t>
    <rPh sb="0" eb="3">
      <t>イソタケ</t>
    </rPh>
    <phoneticPr fontId="1"/>
  </si>
  <si>
    <t>イソタケ</t>
  </si>
  <si>
    <t>H-YC7413</t>
  </si>
  <si>
    <t>H00283</t>
  </si>
  <si>
    <t>仁万</t>
    <rPh sb="0" eb="2">
      <t>ニマ</t>
    </rPh>
    <phoneticPr fontId="1"/>
  </si>
  <si>
    <t>ニマ</t>
  </si>
  <si>
    <t>H-YC7414</t>
  </si>
  <si>
    <t>錦川鉄道</t>
    <rPh sb="0" eb="4">
      <t>ニシキガワテツドウ</t>
    </rPh>
    <phoneticPr fontId="1"/>
  </si>
  <si>
    <t>錦川清流</t>
    <rPh sb="0" eb="1">
      <t>ニシキ</t>
    </rPh>
    <rPh sb="1" eb="2">
      <t>ガワ</t>
    </rPh>
    <rPh sb="2" eb="4">
      <t>セイリュウ</t>
    </rPh>
    <phoneticPr fontId="1"/>
  </si>
  <si>
    <t>H00284</t>
  </si>
  <si>
    <t>柳瀬</t>
    <rPh sb="0" eb="2">
      <t>ヤナセ</t>
    </rPh>
    <phoneticPr fontId="1"/>
  </si>
  <si>
    <t>ヤナセ</t>
  </si>
  <si>
    <t>H-YC7415</t>
  </si>
  <si>
    <t>H00285</t>
  </si>
  <si>
    <t>錦町</t>
    <rPh sb="0" eb="2">
      <t>ニシキチョウ</t>
    </rPh>
    <phoneticPr fontId="1"/>
  </si>
  <si>
    <t>ニシキチョウ</t>
  </si>
  <si>
    <t>H-YC7416</t>
  </si>
  <si>
    <t>H00286</t>
  </si>
  <si>
    <t>H-YC7417</t>
  </si>
  <si>
    <t>H00287</t>
  </si>
  <si>
    <t>馬路</t>
    <rPh sb="0" eb="2">
      <t>マジ</t>
    </rPh>
    <phoneticPr fontId="1"/>
  </si>
  <si>
    <t>マジ</t>
  </si>
  <si>
    <t>H-YC7418</t>
  </si>
  <si>
    <t>H00288</t>
  </si>
  <si>
    <t>湯里</t>
    <rPh sb="0" eb="2">
      <t>ユサト</t>
    </rPh>
    <phoneticPr fontId="1"/>
  </si>
  <si>
    <t>ユサト</t>
  </si>
  <si>
    <t>H-YC7419</t>
  </si>
  <si>
    <t>H00289</t>
  </si>
  <si>
    <t>湯野津</t>
    <rPh sb="0" eb="3">
      <t>ユノツ</t>
    </rPh>
    <phoneticPr fontId="1"/>
  </si>
  <si>
    <t>ユノツ</t>
  </si>
  <si>
    <t>H-YC7420</t>
  </si>
  <si>
    <t>H00290</t>
  </si>
  <si>
    <t>石見福光</t>
    <rPh sb="0" eb="4">
      <t>イワミフクミツ</t>
    </rPh>
    <phoneticPr fontId="1"/>
  </si>
  <si>
    <t>イワミフクミツ</t>
  </si>
  <si>
    <t>H-YC7421</t>
  </si>
  <si>
    <t>山陰本線倉吉米子</t>
    <rPh sb="0" eb="4">
      <t>サンインホンセン</t>
    </rPh>
    <rPh sb="4" eb="6">
      <t>クラヨシ</t>
    </rPh>
    <rPh sb="6" eb="8">
      <t>ヨナゴ</t>
    </rPh>
    <phoneticPr fontId="1"/>
  </si>
  <si>
    <t>倉吉米子</t>
  </si>
  <si>
    <t>H00291</t>
  </si>
  <si>
    <t>下北条</t>
    <rPh sb="0" eb="3">
      <t>シモホウジョウ</t>
    </rPh>
    <phoneticPr fontId="1"/>
  </si>
  <si>
    <t>シモホウジョウ</t>
  </si>
  <si>
    <t>H-YC7422</t>
  </si>
  <si>
    <t>H00292</t>
  </si>
  <si>
    <t>由良</t>
    <rPh sb="0" eb="2">
      <t>ユラ</t>
    </rPh>
    <phoneticPr fontId="1"/>
  </si>
  <si>
    <t>ユラ</t>
  </si>
  <si>
    <t>H-YC7423</t>
  </si>
  <si>
    <t>H00293</t>
  </si>
  <si>
    <t>浦安</t>
    <rPh sb="0" eb="2">
      <t>ウラヤス</t>
    </rPh>
    <phoneticPr fontId="1"/>
  </si>
  <si>
    <t>ウラヤス</t>
  </si>
  <si>
    <t>H-YC7424</t>
  </si>
  <si>
    <t>H00294</t>
  </si>
  <si>
    <t>八橋</t>
    <rPh sb="0" eb="2">
      <t>ヤバセ</t>
    </rPh>
    <phoneticPr fontId="1"/>
  </si>
  <si>
    <t>ヤバセ</t>
  </si>
  <si>
    <t>H-YC7425</t>
  </si>
  <si>
    <t>H00295</t>
  </si>
  <si>
    <t>いずえ</t>
  </si>
  <si>
    <t>イズエ</t>
  </si>
  <si>
    <t>H-YC7426</t>
  </si>
  <si>
    <t>H00296</t>
  </si>
  <si>
    <t>子守唄の里高屋</t>
    <rPh sb="0" eb="3">
      <t>コモリウタ</t>
    </rPh>
    <rPh sb="4" eb="7">
      <t>サトタカヤ</t>
    </rPh>
    <phoneticPr fontId="1"/>
  </si>
  <si>
    <t>コモリウタノサトタカヤ</t>
  </si>
  <si>
    <t>H-YC7427</t>
  </si>
  <si>
    <t>H00297</t>
  </si>
  <si>
    <t>御領</t>
    <rPh sb="0" eb="2">
      <t>ゴリョウ</t>
    </rPh>
    <phoneticPr fontId="1"/>
  </si>
  <si>
    <t>ゴリョウ</t>
  </si>
  <si>
    <t>H-YC7428</t>
  </si>
  <si>
    <t>H00298</t>
  </si>
  <si>
    <t>湯野</t>
    <rPh sb="0" eb="2">
      <t>ユノ</t>
    </rPh>
    <phoneticPr fontId="1"/>
  </si>
  <si>
    <t>ユノ</t>
  </si>
  <si>
    <t>H-YC7429</t>
  </si>
  <si>
    <t>H00299</t>
  </si>
  <si>
    <t>H-YC7430</t>
  </si>
  <si>
    <t>H00300</t>
  </si>
  <si>
    <t>赤碕</t>
    <rPh sb="0" eb="2">
      <t>アカサキ</t>
    </rPh>
    <phoneticPr fontId="1"/>
  </si>
  <si>
    <t>アカサキ</t>
  </si>
  <si>
    <t>H-YC7431</t>
  </si>
  <si>
    <t>H00301</t>
  </si>
  <si>
    <t>中山口</t>
    <rPh sb="0" eb="3">
      <t>ナカヤマグチ</t>
    </rPh>
    <phoneticPr fontId="1"/>
  </si>
  <si>
    <t>ナカヤマグチ</t>
  </si>
  <si>
    <t>H-YC7432</t>
  </si>
  <si>
    <t>H00302</t>
  </si>
  <si>
    <t>下市</t>
    <rPh sb="0" eb="2">
      <t>シモイチ</t>
    </rPh>
    <phoneticPr fontId="1"/>
  </si>
  <si>
    <t>シモイチ</t>
  </si>
  <si>
    <t>H-YC7433</t>
  </si>
  <si>
    <t>H00303</t>
  </si>
  <si>
    <t>御来屋</t>
    <rPh sb="0" eb="3">
      <t>ミクリヤ</t>
    </rPh>
    <phoneticPr fontId="1"/>
  </si>
  <si>
    <t>ミクリヤ</t>
  </si>
  <si>
    <t>H-YC7434</t>
  </si>
  <si>
    <t>H00304</t>
  </si>
  <si>
    <t>名和</t>
    <rPh sb="0" eb="2">
      <t>ナワ</t>
    </rPh>
    <phoneticPr fontId="1"/>
  </si>
  <si>
    <t>ナワ</t>
  </si>
  <si>
    <t>H-YC7435</t>
  </si>
  <si>
    <t>H00305</t>
  </si>
  <si>
    <t>大山口</t>
    <rPh sb="0" eb="3">
      <t>ダイセングチ</t>
    </rPh>
    <phoneticPr fontId="1"/>
  </si>
  <si>
    <t>ダイセングチ</t>
  </si>
  <si>
    <t>H-YC7436</t>
  </si>
  <si>
    <t>山陰本線江津益田</t>
    <rPh sb="0" eb="4">
      <t>サンインホンセン</t>
    </rPh>
    <rPh sb="4" eb="6">
      <t>ゴウツ</t>
    </rPh>
    <rPh sb="5" eb="6">
      <t>イズエ</t>
    </rPh>
    <rPh sb="6" eb="8">
      <t>マスダ</t>
    </rPh>
    <phoneticPr fontId="1"/>
  </si>
  <si>
    <t>江津益田</t>
    <rPh sb="2" eb="4">
      <t>マスダ</t>
    </rPh>
    <phoneticPr fontId="1"/>
  </si>
  <si>
    <t>H00306</t>
  </si>
  <si>
    <t>都野津</t>
    <rPh sb="0" eb="3">
      <t>ツノヅ</t>
    </rPh>
    <phoneticPr fontId="1"/>
  </si>
  <si>
    <t>ツノヅ</t>
  </si>
  <si>
    <t>H-YC7437</t>
  </si>
  <si>
    <t>H00307</t>
  </si>
  <si>
    <t>敬川</t>
    <rPh sb="0" eb="2">
      <t>ウヤガワ</t>
    </rPh>
    <phoneticPr fontId="1"/>
  </si>
  <si>
    <t>ウヤガワ</t>
  </si>
  <si>
    <t>H-YC7438</t>
  </si>
  <si>
    <t>H00308</t>
  </si>
  <si>
    <t>波子</t>
    <rPh sb="0" eb="2">
      <t>ハシ</t>
    </rPh>
    <phoneticPr fontId="1"/>
  </si>
  <si>
    <t>ハシ</t>
  </si>
  <si>
    <t>H-YC7439</t>
  </si>
  <si>
    <t>H00309</t>
  </si>
  <si>
    <t>久代</t>
    <rPh sb="0" eb="2">
      <t>クシロ</t>
    </rPh>
    <phoneticPr fontId="1"/>
  </si>
  <si>
    <t>クシロ</t>
  </si>
  <si>
    <t>H-YC7440</t>
  </si>
  <si>
    <t>H00310</t>
  </si>
  <si>
    <t>下府</t>
    <rPh sb="0" eb="2">
      <t>シモコウ</t>
    </rPh>
    <phoneticPr fontId="1"/>
  </si>
  <si>
    <t>シモコウ</t>
  </si>
  <si>
    <t>H-YC7441</t>
  </si>
  <si>
    <t>H00311</t>
  </si>
  <si>
    <t>浜田</t>
    <rPh sb="0" eb="2">
      <t>ハマダ</t>
    </rPh>
    <phoneticPr fontId="1"/>
  </si>
  <si>
    <t>ハマダ</t>
  </si>
  <si>
    <t>H-YC7442</t>
  </si>
  <si>
    <t>H00312</t>
  </si>
  <si>
    <t>西浜田</t>
    <rPh sb="0" eb="3">
      <t>ニシハマダ</t>
    </rPh>
    <phoneticPr fontId="1"/>
  </si>
  <si>
    <t>ニシハマダ</t>
  </si>
  <si>
    <t>H-YC7443</t>
  </si>
  <si>
    <t>H00313</t>
  </si>
  <si>
    <t>周布</t>
    <rPh sb="0" eb="2">
      <t>スフ</t>
    </rPh>
    <phoneticPr fontId="1"/>
  </si>
  <si>
    <t>スフ</t>
  </si>
  <si>
    <t>H-YC7444</t>
  </si>
  <si>
    <t>H00314</t>
  </si>
  <si>
    <t>折居</t>
    <rPh sb="0" eb="2">
      <t>オリイ</t>
    </rPh>
    <phoneticPr fontId="1"/>
  </si>
  <si>
    <t>オリイ</t>
  </si>
  <si>
    <t>H-YC7445</t>
  </si>
  <si>
    <t>H00315</t>
  </si>
  <si>
    <t>三保三隅</t>
    <rPh sb="0" eb="4">
      <t>ミホミスミ</t>
    </rPh>
    <phoneticPr fontId="1"/>
  </si>
  <si>
    <t>ミホミスミ</t>
  </si>
  <si>
    <t>H-YC7446</t>
  </si>
  <si>
    <t>山陽本線姫路岡山</t>
    <rPh sb="0" eb="2">
      <t>サンヨウ</t>
    </rPh>
    <rPh sb="2" eb="4">
      <t>ホンセン</t>
    </rPh>
    <rPh sb="4" eb="6">
      <t>ヒメジ</t>
    </rPh>
    <rPh sb="6" eb="8">
      <t>オカヤマ</t>
    </rPh>
    <phoneticPr fontId="1"/>
  </si>
  <si>
    <t>姫路岡山</t>
    <rPh sb="0" eb="2">
      <t>ヒメジ</t>
    </rPh>
    <rPh sb="2" eb="4">
      <t>オカヤマ</t>
    </rPh>
    <phoneticPr fontId="1"/>
  </si>
  <si>
    <t>H00316</t>
  </si>
  <si>
    <t>H-YC7447</t>
  </si>
  <si>
    <t>H00317</t>
  </si>
  <si>
    <t>H-YC7448</t>
  </si>
  <si>
    <t>H00318</t>
  </si>
  <si>
    <t>岡山</t>
    <rPh sb="0" eb="2">
      <t>オカヤマ</t>
    </rPh>
    <phoneticPr fontId="1"/>
  </si>
  <si>
    <t>オカヤマ</t>
  </si>
  <si>
    <t>H-YC7449</t>
  </si>
  <si>
    <t>H00319</t>
  </si>
  <si>
    <t>H-YC7450</t>
  </si>
  <si>
    <t>H00320</t>
  </si>
  <si>
    <t>岡見</t>
    <rPh sb="0" eb="2">
      <t>オカミ</t>
    </rPh>
    <phoneticPr fontId="1"/>
  </si>
  <si>
    <t>オカミ</t>
  </si>
  <si>
    <t>H-YC7451</t>
  </si>
  <si>
    <t>H00321</t>
  </si>
  <si>
    <t>鎌手</t>
    <rPh sb="0" eb="2">
      <t>カマテ</t>
    </rPh>
    <phoneticPr fontId="1"/>
  </si>
  <si>
    <t>カマテ</t>
  </si>
  <si>
    <t>H-YC7452</t>
  </si>
  <si>
    <t>H00322</t>
  </si>
  <si>
    <t>石見津田</t>
    <rPh sb="0" eb="4">
      <t>イワミツダ</t>
    </rPh>
    <phoneticPr fontId="1"/>
  </si>
  <si>
    <t>イワミツダ</t>
  </si>
  <si>
    <t>H-YC7453</t>
  </si>
  <si>
    <t>山陰本線鳥取倉吉</t>
    <rPh sb="0" eb="4">
      <t>サンインホンセン</t>
    </rPh>
    <rPh sb="4" eb="6">
      <t>トットリ</t>
    </rPh>
    <rPh sb="6" eb="8">
      <t>クラヨシ</t>
    </rPh>
    <phoneticPr fontId="1"/>
  </si>
  <si>
    <t>鳥取倉吉</t>
    <rPh sb="0" eb="2">
      <t>トットリ</t>
    </rPh>
    <rPh sb="2" eb="4">
      <t>クラヨシ</t>
    </rPh>
    <phoneticPr fontId="1"/>
  </si>
  <si>
    <t>H00323</t>
  </si>
  <si>
    <t>鳥取</t>
    <rPh sb="0" eb="2">
      <t>トットリ</t>
    </rPh>
    <phoneticPr fontId="1"/>
  </si>
  <si>
    <t>トットリ</t>
  </si>
  <si>
    <t>H-YC7454</t>
  </si>
  <si>
    <t>H00324</t>
  </si>
  <si>
    <t>湖山</t>
    <rPh sb="0" eb="2">
      <t>コヤマ</t>
    </rPh>
    <phoneticPr fontId="1"/>
  </si>
  <si>
    <t>コヤマ</t>
  </si>
  <si>
    <t>H-YC7455</t>
  </si>
  <si>
    <t>H00325</t>
  </si>
  <si>
    <t>鳥取大学前</t>
    <rPh sb="0" eb="5">
      <t>トットリダイガクマエ</t>
    </rPh>
    <phoneticPr fontId="1"/>
  </si>
  <si>
    <t>トットリダイガクマエ</t>
  </si>
  <si>
    <t>H-YC7456</t>
  </si>
  <si>
    <t>H00326</t>
  </si>
  <si>
    <t>末恒</t>
    <rPh sb="0" eb="2">
      <t>スエツネ</t>
    </rPh>
    <phoneticPr fontId="1"/>
  </si>
  <si>
    <t>スエツネ</t>
  </si>
  <si>
    <t>H-YC7457</t>
  </si>
  <si>
    <t>H00327</t>
  </si>
  <si>
    <t>宝木</t>
    <rPh sb="0" eb="2">
      <t>ホウギ</t>
    </rPh>
    <phoneticPr fontId="1"/>
  </si>
  <si>
    <t>ホウギ</t>
  </si>
  <si>
    <t>H-YC7458</t>
  </si>
  <si>
    <t>H00328</t>
  </si>
  <si>
    <t>浜村</t>
    <rPh sb="0" eb="2">
      <t>ハマムラ</t>
    </rPh>
    <phoneticPr fontId="1"/>
  </si>
  <si>
    <t>ハマムラ</t>
  </si>
  <si>
    <t>H-YC7459</t>
  </si>
  <si>
    <t>H00329</t>
  </si>
  <si>
    <t>青谷</t>
    <rPh sb="0" eb="2">
      <t>アオヤ</t>
    </rPh>
    <phoneticPr fontId="1"/>
  </si>
  <si>
    <t>アオヤ</t>
  </si>
  <si>
    <t>H-YC7460</t>
  </si>
  <si>
    <t>H00330</t>
  </si>
  <si>
    <t>泊</t>
    <rPh sb="0" eb="1">
      <t>トマリ</t>
    </rPh>
    <phoneticPr fontId="1"/>
  </si>
  <si>
    <t>トマリ</t>
  </si>
  <si>
    <t>H-YC7461</t>
  </si>
  <si>
    <t>山陰本線長門市幡生</t>
    <rPh sb="0" eb="4">
      <t>サンインホンセン</t>
    </rPh>
    <rPh sb="4" eb="6">
      <t>ナガト</t>
    </rPh>
    <rPh sb="6" eb="7">
      <t>シ</t>
    </rPh>
    <rPh sb="7" eb="9">
      <t>ハタブ</t>
    </rPh>
    <phoneticPr fontId="1"/>
  </si>
  <si>
    <t>長門市幡生</t>
    <rPh sb="3" eb="5">
      <t>ハタブ</t>
    </rPh>
    <phoneticPr fontId="1"/>
  </si>
  <si>
    <t>H00331</t>
  </si>
  <si>
    <t>黄波戸</t>
    <rPh sb="0" eb="3">
      <t>キワド</t>
    </rPh>
    <phoneticPr fontId="1"/>
  </si>
  <si>
    <t>キワド</t>
  </si>
  <si>
    <t>H-YC7462</t>
  </si>
  <si>
    <t>H00332</t>
  </si>
  <si>
    <t>長門古市</t>
    <rPh sb="0" eb="4">
      <t>ナガトフルイチ</t>
    </rPh>
    <phoneticPr fontId="1"/>
  </si>
  <si>
    <t>ナガトフルイチ</t>
  </si>
  <si>
    <t>H-YC7463</t>
  </si>
  <si>
    <t>H00333</t>
  </si>
  <si>
    <t>人丸</t>
    <rPh sb="0" eb="2">
      <t>ヒトマル</t>
    </rPh>
    <phoneticPr fontId="1"/>
  </si>
  <si>
    <t>ヒトマル</t>
  </si>
  <si>
    <t>H-YC7464</t>
  </si>
  <si>
    <t>H00334</t>
  </si>
  <si>
    <t>伊上</t>
    <rPh sb="0" eb="2">
      <t>イガミ</t>
    </rPh>
    <phoneticPr fontId="1"/>
  </si>
  <si>
    <t>イガミ</t>
  </si>
  <si>
    <t>H-YC7465</t>
  </si>
  <si>
    <t>H00335</t>
  </si>
  <si>
    <t>長門粟野</t>
    <rPh sb="0" eb="4">
      <t>ナガトアワノ</t>
    </rPh>
    <phoneticPr fontId="1"/>
  </si>
  <si>
    <t>ナガトアワノ</t>
  </si>
  <si>
    <t>H-YC7466</t>
  </si>
  <si>
    <t>山陽本線岡山糸崎</t>
    <rPh sb="0" eb="4">
      <t>サンヨウホンセン</t>
    </rPh>
    <rPh sb="4" eb="6">
      <t>オカヤマ</t>
    </rPh>
    <rPh sb="6" eb="8">
      <t>イトザキ</t>
    </rPh>
    <phoneticPr fontId="1"/>
  </si>
  <si>
    <t>岡山糸崎</t>
    <rPh sb="0" eb="2">
      <t>オカヤマ</t>
    </rPh>
    <rPh sb="2" eb="4">
      <t>イトザキ</t>
    </rPh>
    <phoneticPr fontId="1"/>
  </si>
  <si>
    <t>H00336</t>
  </si>
  <si>
    <t>尾道</t>
    <rPh sb="0" eb="2">
      <t>オノミチ</t>
    </rPh>
    <phoneticPr fontId="1"/>
  </si>
  <si>
    <t>オノミチ</t>
  </si>
  <si>
    <t>H-YC7467</t>
  </si>
  <si>
    <t>H00337</t>
  </si>
  <si>
    <t>糸崎</t>
    <rPh sb="0" eb="2">
      <t>イトザキ</t>
    </rPh>
    <phoneticPr fontId="1"/>
  </si>
  <si>
    <t>イトザキ</t>
  </si>
  <si>
    <t>H-YC7468</t>
  </si>
  <si>
    <t>H00338</t>
  </si>
  <si>
    <t>H-YC7469</t>
  </si>
  <si>
    <t>H00339</t>
  </si>
  <si>
    <t>阿川</t>
    <rPh sb="0" eb="2">
      <t>アガワ</t>
    </rPh>
    <phoneticPr fontId="1"/>
  </si>
  <si>
    <t>アガワ</t>
  </si>
  <si>
    <t>H-YC7470</t>
  </si>
  <si>
    <t>H00340</t>
  </si>
  <si>
    <t>特牛</t>
    <rPh sb="0" eb="2">
      <t>コットイ</t>
    </rPh>
    <phoneticPr fontId="1"/>
  </si>
  <si>
    <t>コットイ</t>
  </si>
  <si>
    <t>H-YC7471</t>
  </si>
  <si>
    <t>H00341</t>
  </si>
  <si>
    <t>滝部</t>
    <rPh sb="0" eb="2">
      <t>タキベ</t>
    </rPh>
    <phoneticPr fontId="1"/>
  </si>
  <si>
    <t>タキベ</t>
  </si>
  <si>
    <t>H-YC7472</t>
  </si>
  <si>
    <t>H00342</t>
  </si>
  <si>
    <t>長門二見</t>
    <rPh sb="0" eb="4">
      <t>ナガトフタミ</t>
    </rPh>
    <phoneticPr fontId="1"/>
  </si>
  <si>
    <t>ナガトフタミ</t>
  </si>
  <si>
    <t>H-YC7473</t>
  </si>
  <si>
    <t>H00343</t>
  </si>
  <si>
    <t>宇賀本郷</t>
    <rPh sb="0" eb="4">
      <t>ウカホンゴウ</t>
    </rPh>
    <phoneticPr fontId="1"/>
  </si>
  <si>
    <t>ウカホンゴウ</t>
  </si>
  <si>
    <t>H-YC7474</t>
  </si>
  <si>
    <t>H00344</t>
  </si>
  <si>
    <t>湯玉</t>
    <rPh sb="0" eb="2">
      <t>ユタマ</t>
    </rPh>
    <phoneticPr fontId="1"/>
  </si>
  <si>
    <t>ユタマ</t>
  </si>
  <si>
    <t>H-YC7475</t>
  </si>
  <si>
    <t>H00345</t>
  </si>
  <si>
    <t>小串</t>
    <rPh sb="0" eb="2">
      <t>コグシ</t>
    </rPh>
    <phoneticPr fontId="1"/>
  </si>
  <si>
    <t>コグシ</t>
  </si>
  <si>
    <t>H-YC7476</t>
  </si>
  <si>
    <t>H00346</t>
  </si>
  <si>
    <t>川棚温泉</t>
    <rPh sb="0" eb="4">
      <t>カワタナオンセン</t>
    </rPh>
    <phoneticPr fontId="1"/>
  </si>
  <si>
    <t>カワタナオンセン</t>
  </si>
  <si>
    <t>H-YC7477</t>
  </si>
  <si>
    <t>H00347</t>
  </si>
  <si>
    <t>黒井村</t>
    <rPh sb="0" eb="3">
      <t>クロイムラ</t>
    </rPh>
    <phoneticPr fontId="1"/>
  </si>
  <si>
    <t>クロイムラ</t>
  </si>
  <si>
    <t>H-YC7478</t>
  </si>
  <si>
    <t>H00348</t>
  </si>
  <si>
    <t>梅ヶ峠</t>
    <rPh sb="0" eb="3">
      <t>ウメガトウ</t>
    </rPh>
    <phoneticPr fontId="1"/>
  </si>
  <si>
    <t>ウメガトウ</t>
  </si>
  <si>
    <t>H-YC7479</t>
  </si>
  <si>
    <t>H00349</t>
  </si>
  <si>
    <t>吉見</t>
    <rPh sb="0" eb="2">
      <t>ヨシミ</t>
    </rPh>
    <phoneticPr fontId="1"/>
  </si>
  <si>
    <t>ヨシミ</t>
  </si>
  <si>
    <t>H-YC7480</t>
  </si>
  <si>
    <t>山陰本線益田長門市</t>
    <rPh sb="0" eb="4">
      <t>サンインホンセン</t>
    </rPh>
    <rPh sb="4" eb="6">
      <t>マスダ</t>
    </rPh>
    <rPh sb="6" eb="8">
      <t>ナガト</t>
    </rPh>
    <rPh sb="8" eb="9">
      <t>シ</t>
    </rPh>
    <phoneticPr fontId="1"/>
  </si>
  <si>
    <t>益田長門市</t>
  </si>
  <si>
    <t>H00350</t>
  </si>
  <si>
    <t>戸田小浜</t>
    <rPh sb="0" eb="4">
      <t>トダコハマ</t>
    </rPh>
    <phoneticPr fontId="1"/>
  </si>
  <si>
    <t>トダコハマ</t>
  </si>
  <si>
    <t>H-YC7481</t>
  </si>
  <si>
    <t>H00351</t>
  </si>
  <si>
    <t>飯浦</t>
    <rPh sb="0" eb="2">
      <t>イイノウラ</t>
    </rPh>
    <phoneticPr fontId="1"/>
  </si>
  <si>
    <t>イイノウラ</t>
  </si>
  <si>
    <t>H-YC7482</t>
  </si>
  <si>
    <t>H00352</t>
  </si>
  <si>
    <t>江崎</t>
    <rPh sb="0" eb="2">
      <t>エサキ</t>
    </rPh>
    <phoneticPr fontId="1"/>
  </si>
  <si>
    <t>エサキ</t>
  </si>
  <si>
    <t>H-YC7483</t>
  </si>
  <si>
    <t>山陽本線三原広島</t>
    <rPh sb="0" eb="4">
      <t>サンヨウホンセン</t>
    </rPh>
    <rPh sb="4" eb="6">
      <t>ミハラ</t>
    </rPh>
    <rPh sb="6" eb="8">
      <t>ヒロシマ</t>
    </rPh>
    <phoneticPr fontId="1"/>
  </si>
  <si>
    <t>三原広島</t>
    <rPh sb="0" eb="2">
      <t>ミハラ</t>
    </rPh>
    <rPh sb="2" eb="4">
      <t>ヒロシマ</t>
    </rPh>
    <phoneticPr fontId="1"/>
  </si>
  <si>
    <t>H00353</t>
  </si>
  <si>
    <t>天神川</t>
    <rPh sb="0" eb="3">
      <t>テンジンガワ</t>
    </rPh>
    <phoneticPr fontId="1"/>
  </si>
  <si>
    <t>テンジンガワ</t>
  </si>
  <si>
    <t>H-YC7484</t>
  </si>
  <si>
    <t>H00354</t>
  </si>
  <si>
    <t>広島</t>
    <rPh sb="0" eb="2">
      <t>ヒロシマ</t>
    </rPh>
    <phoneticPr fontId="1"/>
  </si>
  <si>
    <t>ヒロシマ</t>
  </si>
  <si>
    <t>H-YC7485</t>
  </si>
  <si>
    <t>H00355</t>
  </si>
  <si>
    <t>H-YC7486</t>
  </si>
  <si>
    <t>山陽本線広島岩国</t>
    <rPh sb="0" eb="4">
      <t>サンヨウホンセン</t>
    </rPh>
    <rPh sb="4" eb="6">
      <t>ヒロシマ</t>
    </rPh>
    <rPh sb="6" eb="8">
      <t>イワクニ</t>
    </rPh>
    <phoneticPr fontId="1"/>
  </si>
  <si>
    <t>広島岩国</t>
    <rPh sb="0" eb="2">
      <t>ヒロシマ</t>
    </rPh>
    <rPh sb="2" eb="4">
      <t>イワクニ</t>
    </rPh>
    <phoneticPr fontId="1"/>
  </si>
  <si>
    <t>H00356</t>
  </si>
  <si>
    <t>新白島</t>
    <rPh sb="0" eb="3">
      <t>シンハクシマ</t>
    </rPh>
    <phoneticPr fontId="1"/>
  </si>
  <si>
    <t>シンハクシマ</t>
  </si>
  <si>
    <t>H-YC7487</t>
  </si>
  <si>
    <t>H00357</t>
  </si>
  <si>
    <t>横川</t>
    <rPh sb="0" eb="2">
      <t>ヨコガワ</t>
    </rPh>
    <phoneticPr fontId="1"/>
  </si>
  <si>
    <t>ヨコガワ</t>
  </si>
  <si>
    <t>H-YC7488</t>
  </si>
  <si>
    <t>H00358</t>
  </si>
  <si>
    <t>須佐</t>
    <rPh sb="0" eb="2">
      <t>スサ</t>
    </rPh>
    <phoneticPr fontId="1"/>
  </si>
  <si>
    <t>スサ</t>
  </si>
  <si>
    <t>H-YC7489</t>
  </si>
  <si>
    <t>H00359</t>
  </si>
  <si>
    <t>宇田郷</t>
    <rPh sb="0" eb="3">
      <t>ウタゴウ</t>
    </rPh>
    <phoneticPr fontId="1"/>
  </si>
  <si>
    <t>ウタゴウ</t>
  </si>
  <si>
    <t>H-YC7490</t>
  </si>
  <si>
    <t>H00360</t>
  </si>
  <si>
    <t>木与</t>
    <rPh sb="0" eb="2">
      <t>キヨ</t>
    </rPh>
    <phoneticPr fontId="1"/>
  </si>
  <si>
    <t>キヨ</t>
  </si>
  <si>
    <t>H-YC7491</t>
  </si>
  <si>
    <t>H00361</t>
  </si>
  <si>
    <t>奈古</t>
    <rPh sb="0" eb="2">
      <t>ナゴ</t>
    </rPh>
    <phoneticPr fontId="1"/>
  </si>
  <si>
    <t>ナゴ</t>
  </si>
  <si>
    <t>H-YC7492</t>
  </si>
  <si>
    <t>H00362</t>
  </si>
  <si>
    <t>長門大井</t>
    <rPh sb="0" eb="4">
      <t>ナガトオオイ</t>
    </rPh>
    <phoneticPr fontId="1"/>
  </si>
  <si>
    <t>ナガトオオイ</t>
  </si>
  <si>
    <t>H-YC7493</t>
  </si>
  <si>
    <t>H00363</t>
  </si>
  <si>
    <t>越ケ浜</t>
    <rPh sb="0" eb="3">
      <t>コシガハマ</t>
    </rPh>
    <phoneticPr fontId="1"/>
  </si>
  <si>
    <t>コシガハマ</t>
  </si>
  <si>
    <t>H-YC7494</t>
  </si>
  <si>
    <t>H00364</t>
  </si>
  <si>
    <t>東萩</t>
    <rPh sb="0" eb="2">
      <t>ヒガシハギ</t>
    </rPh>
    <phoneticPr fontId="1"/>
  </si>
  <si>
    <t>ヒガシハギ</t>
  </si>
  <si>
    <t>H-YC7495</t>
  </si>
  <si>
    <t>H00365</t>
  </si>
  <si>
    <t>萩</t>
    <rPh sb="0" eb="1">
      <t>ハギ</t>
    </rPh>
    <phoneticPr fontId="1"/>
  </si>
  <si>
    <t>ハギ</t>
  </si>
  <si>
    <t>H-YC7496</t>
  </si>
  <si>
    <t>H00366</t>
  </si>
  <si>
    <t>玉江</t>
    <rPh sb="0" eb="2">
      <t>タマエ</t>
    </rPh>
    <phoneticPr fontId="1"/>
  </si>
  <si>
    <t>タマエ</t>
  </si>
  <si>
    <t>H-YC7497</t>
  </si>
  <si>
    <t>H00367</t>
  </si>
  <si>
    <t>三見</t>
    <rPh sb="0" eb="2">
      <t>サンミ</t>
    </rPh>
    <phoneticPr fontId="1"/>
  </si>
  <si>
    <t>サンミ</t>
  </si>
  <si>
    <t>H-YC7498</t>
  </si>
  <si>
    <t>H00368</t>
  </si>
  <si>
    <t>飯井</t>
    <rPh sb="0" eb="2">
      <t>イイ</t>
    </rPh>
    <phoneticPr fontId="1"/>
  </si>
  <si>
    <t>イイ</t>
  </si>
  <si>
    <t>H-YC7499</t>
  </si>
  <si>
    <t>H00369</t>
  </si>
  <si>
    <t>長門三隅</t>
    <rPh sb="0" eb="4">
      <t>ナガトミスミ</t>
    </rPh>
    <phoneticPr fontId="1"/>
  </si>
  <si>
    <t>ナガトミスミ</t>
  </si>
  <si>
    <t>H-YC7500</t>
  </si>
  <si>
    <t>山陰本線米子出雲市</t>
    <rPh sb="0" eb="4">
      <t>サンインホンセン</t>
    </rPh>
    <rPh sb="4" eb="6">
      <t>ヨナゴ</t>
    </rPh>
    <rPh sb="6" eb="9">
      <t>イズモシ</t>
    </rPh>
    <phoneticPr fontId="1"/>
  </si>
  <si>
    <t>米子出雲市</t>
  </si>
  <si>
    <t>H00370</t>
  </si>
  <si>
    <t>安来</t>
    <rPh sb="0" eb="2">
      <t>ヤスギ</t>
    </rPh>
    <phoneticPr fontId="1"/>
  </si>
  <si>
    <t>ヤスギ</t>
  </si>
  <si>
    <t>H-YC7501</t>
  </si>
  <si>
    <t>H00371</t>
  </si>
  <si>
    <t>H-YC7502</t>
  </si>
  <si>
    <t>H00372</t>
  </si>
  <si>
    <t>荒島</t>
    <rPh sb="0" eb="2">
      <t>アラシマ</t>
    </rPh>
    <phoneticPr fontId="1"/>
  </si>
  <si>
    <t>アラシマ</t>
  </si>
  <si>
    <t>H-YC7503</t>
  </si>
  <si>
    <t>H00373</t>
  </si>
  <si>
    <t>揖屋</t>
    <rPh sb="0" eb="2">
      <t>イヤ</t>
    </rPh>
    <phoneticPr fontId="1"/>
  </si>
  <si>
    <t>イヤ</t>
  </si>
  <si>
    <t>H-YC7504</t>
  </si>
  <si>
    <t>H00374</t>
  </si>
  <si>
    <t>東松江</t>
  </si>
  <si>
    <t>H-YC7505</t>
  </si>
  <si>
    <t>H00375</t>
  </si>
  <si>
    <t>松江</t>
    <rPh sb="0" eb="2">
      <t>マツエ</t>
    </rPh>
    <phoneticPr fontId="1"/>
  </si>
  <si>
    <t>マツエ</t>
  </si>
  <si>
    <t>H-YC7506</t>
  </si>
  <si>
    <t>H00376</t>
  </si>
  <si>
    <t>乃木</t>
    <rPh sb="0" eb="2">
      <t>ノギ</t>
    </rPh>
    <phoneticPr fontId="1"/>
  </si>
  <si>
    <t>ノギ</t>
  </si>
  <si>
    <t>H-YC7507</t>
  </si>
  <si>
    <t>H00377</t>
  </si>
  <si>
    <t>玉造温泉</t>
    <rPh sb="0" eb="4">
      <t>タマツクリオンセン</t>
    </rPh>
    <phoneticPr fontId="1"/>
  </si>
  <si>
    <t>タマツクリオンセン</t>
  </si>
  <si>
    <t>H-YC7508</t>
  </si>
  <si>
    <t>H00378</t>
  </si>
  <si>
    <t>来待</t>
    <rPh sb="0" eb="2">
      <t>キマチ</t>
    </rPh>
    <phoneticPr fontId="1"/>
  </si>
  <si>
    <t>キマチ</t>
  </si>
  <si>
    <t>H-YC7509</t>
  </si>
  <si>
    <t>H00379</t>
  </si>
  <si>
    <t>宍道</t>
    <rPh sb="0" eb="2">
      <t>シンジ</t>
    </rPh>
    <phoneticPr fontId="1"/>
  </si>
  <si>
    <t>シンジ</t>
  </si>
  <si>
    <t>H-YC7510</t>
  </si>
  <si>
    <t>H00380</t>
  </si>
  <si>
    <t>荘原</t>
    <rPh sb="0" eb="2">
      <t>ショウバラ</t>
    </rPh>
    <phoneticPr fontId="1"/>
  </si>
  <si>
    <t>ショウバラ</t>
  </si>
  <si>
    <t>H-YC7511</t>
  </si>
  <si>
    <t>H00381</t>
  </si>
  <si>
    <t>直江</t>
    <rPh sb="0" eb="2">
      <t>ナオエ</t>
    </rPh>
    <phoneticPr fontId="1"/>
  </si>
  <si>
    <t>ナオエ</t>
  </si>
  <si>
    <t>H-YC7512</t>
  </si>
  <si>
    <t>山陽本線岩国徳山</t>
    <rPh sb="0" eb="4">
      <t>サンヨウホンセン</t>
    </rPh>
    <rPh sb="4" eb="6">
      <t>イワクニ</t>
    </rPh>
    <rPh sb="6" eb="8">
      <t>トクヤマ</t>
    </rPh>
    <phoneticPr fontId="1"/>
  </si>
  <si>
    <t>岩国徳山</t>
    <rPh sb="0" eb="2">
      <t>イワクニ</t>
    </rPh>
    <rPh sb="2" eb="4">
      <t>トクヤマ</t>
    </rPh>
    <phoneticPr fontId="1"/>
  </si>
  <si>
    <t>H00382</t>
  </si>
  <si>
    <t>南岩国</t>
    <rPh sb="0" eb="3">
      <t>ミナミイワクニ</t>
    </rPh>
    <phoneticPr fontId="1"/>
  </si>
  <si>
    <t>ミナミイワクニ</t>
  </si>
  <si>
    <t>H-YC7513</t>
  </si>
  <si>
    <t>H00383</t>
  </si>
  <si>
    <t>藤生</t>
    <rPh sb="0" eb="2">
      <t>フジユウ</t>
    </rPh>
    <phoneticPr fontId="1"/>
  </si>
  <si>
    <t>フジユウ</t>
  </si>
  <si>
    <t>H-YC7514</t>
  </si>
  <si>
    <t>H00384</t>
  </si>
  <si>
    <t>通津</t>
    <rPh sb="0" eb="2">
      <t>ツヅ</t>
    </rPh>
    <phoneticPr fontId="1"/>
  </si>
  <si>
    <t>ツヅ</t>
  </si>
  <si>
    <t>H-YC7515</t>
  </si>
  <si>
    <t>H00385</t>
  </si>
  <si>
    <t>櫛ケ浜</t>
    <rPh sb="0" eb="3">
      <t>クシガハマ</t>
    </rPh>
    <phoneticPr fontId="1"/>
  </si>
  <si>
    <t>クシガハマ</t>
  </si>
  <si>
    <t>H-YC7516</t>
  </si>
  <si>
    <t>H00386</t>
  </si>
  <si>
    <t>徳山</t>
    <rPh sb="0" eb="2">
      <t>トクヤマ</t>
    </rPh>
    <phoneticPr fontId="1"/>
  </si>
  <si>
    <t>トクヤマ</t>
  </si>
  <si>
    <t>H-YC7517</t>
  </si>
  <si>
    <t>H00387</t>
  </si>
  <si>
    <t>H-YC7518</t>
  </si>
  <si>
    <t>H00388</t>
  </si>
  <si>
    <t>由宇</t>
    <rPh sb="0" eb="2">
      <t>ユウ</t>
    </rPh>
    <phoneticPr fontId="1"/>
  </si>
  <si>
    <t>ユウ</t>
  </si>
  <si>
    <t>H-YC7519</t>
  </si>
  <si>
    <t>H00389</t>
  </si>
  <si>
    <t>神代</t>
    <rPh sb="0" eb="2">
      <t>コウジロ</t>
    </rPh>
    <phoneticPr fontId="1"/>
  </si>
  <si>
    <t>コウジロ</t>
  </si>
  <si>
    <t>H-YC7520</t>
  </si>
  <si>
    <t>H00390</t>
  </si>
  <si>
    <t>大畠</t>
    <rPh sb="0" eb="2">
      <t>オオバタケ</t>
    </rPh>
    <phoneticPr fontId="1"/>
  </si>
  <si>
    <t>オオバタケ</t>
  </si>
  <si>
    <t>H-YC7521</t>
  </si>
  <si>
    <t>H00391</t>
  </si>
  <si>
    <t>柳井港</t>
    <rPh sb="0" eb="3">
      <t>ヤナイミナト</t>
    </rPh>
    <phoneticPr fontId="1"/>
  </si>
  <si>
    <t>ヤナイミナト</t>
  </si>
  <si>
    <t>H-YC7522</t>
  </si>
  <si>
    <t>H00392</t>
  </si>
  <si>
    <t>柳井</t>
    <rPh sb="0" eb="2">
      <t>ヤナイ</t>
    </rPh>
    <phoneticPr fontId="1"/>
  </si>
  <si>
    <t>ヤナイ</t>
  </si>
  <si>
    <t>H-YC7523</t>
  </si>
  <si>
    <t>H00393</t>
  </si>
  <si>
    <t>田布施</t>
    <rPh sb="0" eb="3">
      <t>タブセ</t>
    </rPh>
    <phoneticPr fontId="1"/>
  </si>
  <si>
    <t>タブセ</t>
  </si>
  <si>
    <t>H-YC7524</t>
  </si>
  <si>
    <t>H00394</t>
  </si>
  <si>
    <t>岩田</t>
    <rPh sb="0" eb="2">
      <t>イワタ</t>
    </rPh>
    <phoneticPr fontId="1"/>
  </si>
  <si>
    <t>イワタ</t>
  </si>
  <si>
    <t>H-YC7525</t>
  </si>
  <si>
    <t>H00395</t>
  </si>
  <si>
    <t>島田</t>
    <rPh sb="0" eb="2">
      <t>シマタ</t>
    </rPh>
    <phoneticPr fontId="1"/>
  </si>
  <si>
    <t>シマタ</t>
  </si>
  <si>
    <t>H-YC7526</t>
  </si>
  <si>
    <t>H00396</t>
  </si>
  <si>
    <t>光</t>
    <rPh sb="0" eb="1">
      <t>ヒカリ</t>
    </rPh>
    <phoneticPr fontId="1"/>
  </si>
  <si>
    <t>ヒカリ</t>
  </si>
  <si>
    <t>H-YC7527</t>
  </si>
  <si>
    <t>H00397</t>
  </si>
  <si>
    <t>下松</t>
    <rPh sb="0" eb="2">
      <t>クダマツ</t>
    </rPh>
    <phoneticPr fontId="1"/>
  </si>
  <si>
    <t>クダマツ</t>
  </si>
  <si>
    <t>H-YC7528</t>
  </si>
  <si>
    <t>H00398</t>
  </si>
  <si>
    <t>北長瀬</t>
    <rPh sb="0" eb="3">
      <t>キタナガセ</t>
    </rPh>
    <phoneticPr fontId="1"/>
  </si>
  <si>
    <t>キタナガセ</t>
  </si>
  <si>
    <t>H-YC7529</t>
  </si>
  <si>
    <t>H00399</t>
  </si>
  <si>
    <t>庭瀬</t>
    <rPh sb="0" eb="2">
      <t>ニワセ</t>
    </rPh>
    <phoneticPr fontId="1"/>
  </si>
  <si>
    <t>ニワセ</t>
  </si>
  <si>
    <t>H-YC7530</t>
  </si>
  <si>
    <t>H00400</t>
  </si>
  <si>
    <t>中庄</t>
    <rPh sb="0" eb="2">
      <t>ナカショウ</t>
    </rPh>
    <phoneticPr fontId="1"/>
  </si>
  <si>
    <t>ナカショウ</t>
  </si>
  <si>
    <t>H-YC7531</t>
  </si>
  <si>
    <t>H00401</t>
  </si>
  <si>
    <t>倉敷</t>
    <rPh sb="0" eb="2">
      <t>クラシキ</t>
    </rPh>
    <phoneticPr fontId="1"/>
  </si>
  <si>
    <t>クラシキ</t>
  </si>
  <si>
    <t>H-YC7532</t>
  </si>
  <si>
    <t>H00402</t>
  </si>
  <si>
    <t>西阿知</t>
    <rPh sb="0" eb="3">
      <t>ニシアチ</t>
    </rPh>
    <phoneticPr fontId="1"/>
  </si>
  <si>
    <t>ニシアチ</t>
  </si>
  <si>
    <t>H-YC7533</t>
  </si>
  <si>
    <t>H00403</t>
  </si>
  <si>
    <t>新倉敷</t>
    <rPh sb="0" eb="3">
      <t>シンクラシキ</t>
    </rPh>
    <phoneticPr fontId="1"/>
  </si>
  <si>
    <t>シンクラシキ</t>
  </si>
  <si>
    <t>H-YC7534</t>
  </si>
  <si>
    <t>山陽本線徳山下関</t>
    <rPh sb="0" eb="4">
      <t>サンヨウホンセン</t>
    </rPh>
    <rPh sb="4" eb="6">
      <t>トクヤマ</t>
    </rPh>
    <rPh sb="6" eb="8">
      <t>シモノセキ</t>
    </rPh>
    <phoneticPr fontId="1"/>
  </si>
  <si>
    <t>徳山下関</t>
    <rPh sb="2" eb="4">
      <t>シモノセキ</t>
    </rPh>
    <phoneticPr fontId="1"/>
  </si>
  <si>
    <t>H00404</t>
  </si>
  <si>
    <t>長府</t>
    <rPh sb="0" eb="2">
      <t>チョウフ</t>
    </rPh>
    <phoneticPr fontId="1"/>
  </si>
  <si>
    <t>チョウフ</t>
  </si>
  <si>
    <t>H-YC7535</t>
  </si>
  <si>
    <t>H00405</t>
  </si>
  <si>
    <t>新下関</t>
    <rPh sb="0" eb="3">
      <t>シンシモノセキ</t>
    </rPh>
    <phoneticPr fontId="1"/>
  </si>
  <si>
    <t>シンシモノセキ</t>
  </si>
  <si>
    <t>H-YC7536</t>
  </si>
  <si>
    <t>H00406</t>
  </si>
  <si>
    <t>幡生</t>
    <rPh sb="0" eb="2">
      <t>ハタブ</t>
    </rPh>
    <phoneticPr fontId="1"/>
  </si>
  <si>
    <t>ハタブ</t>
  </si>
  <si>
    <t>H-YC7537</t>
  </si>
  <si>
    <t>H00407</t>
  </si>
  <si>
    <t>下関</t>
    <rPh sb="0" eb="2">
      <t>シモノセキ</t>
    </rPh>
    <phoneticPr fontId="1"/>
  </si>
  <si>
    <t>シモノセキ</t>
  </si>
  <si>
    <t>H-YC7538</t>
  </si>
  <si>
    <t>H00408</t>
  </si>
  <si>
    <t>H-YC7539</t>
  </si>
  <si>
    <t>H00409</t>
  </si>
  <si>
    <t>H-YC7540</t>
  </si>
  <si>
    <t>H00410</t>
  </si>
  <si>
    <t>H-YC7541</t>
  </si>
  <si>
    <t>H00411</t>
  </si>
  <si>
    <t>H-YC7542</t>
  </si>
  <si>
    <t>H00412</t>
  </si>
  <si>
    <t>H-YC7543</t>
  </si>
  <si>
    <t>H00413</t>
  </si>
  <si>
    <t>H-YC7544</t>
  </si>
  <si>
    <t>H00414</t>
  </si>
  <si>
    <t>H-YC7545</t>
  </si>
  <si>
    <t>H00415</t>
  </si>
  <si>
    <t>金光</t>
    <rPh sb="0" eb="2">
      <t>コンコウ</t>
    </rPh>
    <phoneticPr fontId="1"/>
  </si>
  <si>
    <t>コンコウ</t>
  </si>
  <si>
    <t>H-YC7546</t>
  </si>
  <si>
    <t>H00416</t>
  </si>
  <si>
    <t>鴨方</t>
    <rPh sb="0" eb="2">
      <t>カモガタ</t>
    </rPh>
    <phoneticPr fontId="1"/>
  </si>
  <si>
    <t>カモガタ</t>
  </si>
  <si>
    <t>H-YC7547</t>
  </si>
  <si>
    <t>H00417</t>
  </si>
  <si>
    <t>里庄</t>
    <rPh sb="0" eb="2">
      <t>サトショウ</t>
    </rPh>
    <phoneticPr fontId="1"/>
  </si>
  <si>
    <t>サトショウ</t>
  </si>
  <si>
    <t>H-YC7548</t>
  </si>
  <si>
    <t>H00418</t>
  </si>
  <si>
    <t>笠岡</t>
    <rPh sb="0" eb="2">
      <t>カサオカ</t>
    </rPh>
    <phoneticPr fontId="1"/>
  </si>
  <si>
    <t>カサオカ</t>
  </si>
  <si>
    <t>H-YC7549</t>
  </si>
  <si>
    <t>H00419</t>
  </si>
  <si>
    <t>大門</t>
    <rPh sb="0" eb="2">
      <t>ダイモン</t>
    </rPh>
    <phoneticPr fontId="1"/>
  </si>
  <si>
    <t>ダイモン</t>
  </si>
  <si>
    <t>H-YC7550</t>
  </si>
  <si>
    <t>H00420</t>
  </si>
  <si>
    <t>東福山</t>
    <rPh sb="0" eb="3">
      <t>ヒガシフクヤマ</t>
    </rPh>
    <phoneticPr fontId="1"/>
  </si>
  <si>
    <t>ヒガシフクヤマ</t>
  </si>
  <si>
    <t>H-YC7551</t>
  </si>
  <si>
    <t>H00421</t>
  </si>
  <si>
    <t>福山</t>
    <rPh sb="0" eb="2">
      <t>フクヤマ</t>
    </rPh>
    <phoneticPr fontId="1"/>
  </si>
  <si>
    <t>フクヤマ</t>
  </si>
  <si>
    <t>H-YC7552</t>
  </si>
  <si>
    <t>H00422</t>
  </si>
  <si>
    <t>備後赤坂</t>
    <rPh sb="0" eb="4">
      <t>ビンゴアカサカ</t>
    </rPh>
    <phoneticPr fontId="1"/>
  </si>
  <si>
    <t>ビンゴアカサカ</t>
  </si>
  <si>
    <t>H-YC7553</t>
  </si>
  <si>
    <t>H00423</t>
  </si>
  <si>
    <t>松永</t>
    <rPh sb="0" eb="2">
      <t>マツナガ</t>
    </rPh>
    <phoneticPr fontId="1"/>
  </si>
  <si>
    <t>マツナガ</t>
  </si>
  <si>
    <t>H-YC7554</t>
  </si>
  <si>
    <t>H00424</t>
  </si>
  <si>
    <t>東尾道</t>
    <rPh sb="0" eb="3">
      <t>ヒガシオノミチ</t>
    </rPh>
    <phoneticPr fontId="1"/>
  </si>
  <si>
    <t>ヒガシオノミチ</t>
  </si>
  <si>
    <t>H-YC7555</t>
  </si>
  <si>
    <t>H00425</t>
  </si>
  <si>
    <t>周防久保</t>
    <rPh sb="0" eb="4">
      <t>スオウクボ</t>
    </rPh>
    <phoneticPr fontId="1"/>
  </si>
  <si>
    <t>スオウクボ</t>
  </si>
  <si>
    <t>H-YC7556</t>
  </si>
  <si>
    <t>H00426</t>
  </si>
  <si>
    <t>生野屋</t>
    <rPh sb="0" eb="3">
      <t>イクノヤ</t>
    </rPh>
    <phoneticPr fontId="1"/>
  </si>
  <si>
    <t>イクノヤ</t>
  </si>
  <si>
    <t>H-YC7557</t>
  </si>
  <si>
    <t>H00427</t>
  </si>
  <si>
    <t>周防花岡</t>
    <rPh sb="0" eb="4">
      <t>スオウハナオカ</t>
    </rPh>
    <phoneticPr fontId="1"/>
  </si>
  <si>
    <t>スオウハナオカ</t>
  </si>
  <si>
    <t>H-YC7558</t>
  </si>
  <si>
    <t>H00428</t>
  </si>
  <si>
    <t>H-YC7559</t>
  </si>
  <si>
    <t>H00429</t>
  </si>
  <si>
    <t>新南陽</t>
    <rPh sb="0" eb="3">
      <t>シンナンヨウ</t>
    </rPh>
    <phoneticPr fontId="1"/>
  </si>
  <si>
    <t>シンナンヨウ</t>
  </si>
  <si>
    <t>H-YC7560</t>
  </si>
  <si>
    <t>H00430</t>
  </si>
  <si>
    <t>福川</t>
    <rPh sb="0" eb="2">
      <t>フクガワ</t>
    </rPh>
    <phoneticPr fontId="1"/>
  </si>
  <si>
    <t>フクガワ</t>
  </si>
  <si>
    <t>H-YC7561</t>
  </si>
  <si>
    <t>H00431</t>
  </si>
  <si>
    <t>戸田</t>
    <rPh sb="0" eb="2">
      <t>ヘタ</t>
    </rPh>
    <phoneticPr fontId="1"/>
  </si>
  <si>
    <t>ヘタ</t>
  </si>
  <si>
    <t>H-YC7562</t>
  </si>
  <si>
    <t>H00432</t>
  </si>
  <si>
    <t>富海</t>
    <rPh sb="0" eb="2">
      <t>トノミ</t>
    </rPh>
    <phoneticPr fontId="1"/>
  </si>
  <si>
    <t>トノミ</t>
  </si>
  <si>
    <t>H-YC7563</t>
  </si>
  <si>
    <t>H00433</t>
  </si>
  <si>
    <t>防府</t>
    <rPh sb="0" eb="2">
      <t>ホウフ</t>
    </rPh>
    <phoneticPr fontId="1"/>
  </si>
  <si>
    <t>ホウフ</t>
  </si>
  <si>
    <t>H-YC7564</t>
  </si>
  <si>
    <t>H00434</t>
  </si>
  <si>
    <t>大道</t>
    <rPh sb="0" eb="2">
      <t>ダイドウ</t>
    </rPh>
    <phoneticPr fontId="1"/>
  </si>
  <si>
    <t>ダイドウ</t>
  </si>
  <si>
    <t>H-YC7565</t>
  </si>
  <si>
    <t>H00435</t>
  </si>
  <si>
    <t>四辻</t>
    <rPh sb="0" eb="2">
      <t>ヨツツジ</t>
    </rPh>
    <phoneticPr fontId="1"/>
  </si>
  <si>
    <t>ヨツツジ</t>
  </si>
  <si>
    <t>H-YC7566</t>
  </si>
  <si>
    <t>H00436</t>
  </si>
  <si>
    <t>新山口</t>
    <rPh sb="0" eb="3">
      <t>シンヤマグチ</t>
    </rPh>
    <phoneticPr fontId="1"/>
  </si>
  <si>
    <t>シンヤマグチ</t>
  </si>
  <si>
    <t>H-YC7567</t>
  </si>
  <si>
    <t>H00437</t>
  </si>
  <si>
    <t>嘉川</t>
    <rPh sb="0" eb="2">
      <t>カガワ</t>
    </rPh>
    <phoneticPr fontId="1"/>
  </si>
  <si>
    <t>カガワ</t>
  </si>
  <si>
    <t>H-YC7568</t>
  </si>
  <si>
    <t>H00438</t>
  </si>
  <si>
    <t>本由良</t>
    <rPh sb="0" eb="3">
      <t>ホンユラ</t>
    </rPh>
    <phoneticPr fontId="1"/>
  </si>
  <si>
    <t>ホンユラ</t>
  </si>
  <si>
    <t>H-YC7569</t>
  </si>
  <si>
    <t>津山線</t>
    <rPh sb="0" eb="3">
      <t>ツヤマセン</t>
    </rPh>
    <phoneticPr fontId="1"/>
  </si>
  <si>
    <t>津山</t>
    <rPh sb="0" eb="2">
      <t>ツヤマ</t>
    </rPh>
    <phoneticPr fontId="1"/>
  </si>
  <si>
    <t>H00439</t>
  </si>
  <si>
    <t>誕生寺</t>
    <rPh sb="0" eb="3">
      <t>タンジョウジ</t>
    </rPh>
    <phoneticPr fontId="1"/>
  </si>
  <si>
    <t>タンジョウジ</t>
  </si>
  <si>
    <t>H-YC7570</t>
  </si>
  <si>
    <t>H00440</t>
  </si>
  <si>
    <t>小原</t>
    <rPh sb="0" eb="2">
      <t>オバラ</t>
    </rPh>
    <phoneticPr fontId="1"/>
  </si>
  <si>
    <t>オバラ</t>
  </si>
  <si>
    <t>H-YC7571</t>
  </si>
  <si>
    <t>H00441</t>
  </si>
  <si>
    <t>厚東</t>
    <rPh sb="0" eb="2">
      <t>コトウ</t>
    </rPh>
    <phoneticPr fontId="1"/>
  </si>
  <si>
    <t>コトウ</t>
  </si>
  <si>
    <t>H-YC7572</t>
  </si>
  <si>
    <t>H00442</t>
  </si>
  <si>
    <t>佐良山</t>
    <rPh sb="0" eb="3">
      <t>サラヤマ</t>
    </rPh>
    <phoneticPr fontId="1"/>
  </si>
  <si>
    <t>サラヤマ</t>
  </si>
  <si>
    <t>H-YC7573</t>
  </si>
  <si>
    <t>H00443</t>
  </si>
  <si>
    <t>津山口</t>
    <rPh sb="0" eb="3">
      <t>ツヤマグチ</t>
    </rPh>
    <phoneticPr fontId="1"/>
  </si>
  <si>
    <t>ツヤマグチ</t>
  </si>
  <si>
    <t>H-YC7574</t>
  </si>
  <si>
    <t>H00444</t>
  </si>
  <si>
    <t>H-YC7575</t>
  </si>
  <si>
    <t>H00445</t>
  </si>
  <si>
    <t>ウベ</t>
  </si>
  <si>
    <t>H-YC7576</t>
  </si>
  <si>
    <t>H00446</t>
  </si>
  <si>
    <t>オノダ</t>
  </si>
  <si>
    <t>H-YC7577</t>
  </si>
  <si>
    <t>H00447</t>
  </si>
  <si>
    <t>厚狭</t>
    <rPh sb="0" eb="2">
      <t>アサ</t>
    </rPh>
    <phoneticPr fontId="1"/>
  </si>
  <si>
    <t>アサ</t>
  </si>
  <si>
    <t>H-YC7578</t>
  </si>
  <si>
    <t>H00448</t>
  </si>
  <si>
    <t>埴生</t>
    <rPh sb="0" eb="2">
      <t>ハブ</t>
    </rPh>
    <phoneticPr fontId="1"/>
  </si>
  <si>
    <t>ハブ</t>
  </si>
  <si>
    <t>H-YC7579</t>
  </si>
  <si>
    <t>H00449</t>
  </si>
  <si>
    <t>小月</t>
    <rPh sb="0" eb="2">
      <t>オヅキ</t>
    </rPh>
    <phoneticPr fontId="1"/>
  </si>
  <si>
    <t>オヅキ</t>
  </si>
  <si>
    <t>H-YC7580</t>
  </si>
  <si>
    <t>H00450</t>
  </si>
  <si>
    <t>姫路</t>
    <rPh sb="0" eb="2">
      <t>ヒメジ</t>
    </rPh>
    <phoneticPr fontId="1"/>
  </si>
  <si>
    <t>ヒメジ</t>
  </si>
  <si>
    <t>H-YC7581</t>
  </si>
  <si>
    <t>H00451</t>
  </si>
  <si>
    <t>英賀保</t>
    <rPh sb="0" eb="3">
      <t>アガホ</t>
    </rPh>
    <phoneticPr fontId="1"/>
  </si>
  <si>
    <t>アガホ</t>
  </si>
  <si>
    <t>H-YC7582</t>
  </si>
  <si>
    <t>H00452</t>
  </si>
  <si>
    <t>はりま勝原</t>
    <rPh sb="3" eb="5">
      <t>カツハラ</t>
    </rPh>
    <phoneticPr fontId="1"/>
  </si>
  <si>
    <t>ハリマカツハラ</t>
  </si>
  <si>
    <t>H-YC7583</t>
  </si>
  <si>
    <t>H00453</t>
  </si>
  <si>
    <t>松崎</t>
    <rPh sb="0" eb="2">
      <t>マツザキ</t>
    </rPh>
    <phoneticPr fontId="1"/>
  </si>
  <si>
    <t>マツザキ</t>
  </si>
  <si>
    <t>H-YC7584</t>
  </si>
  <si>
    <t>H00454</t>
  </si>
  <si>
    <t>倉吉</t>
    <rPh sb="0" eb="2">
      <t>クラヨシ</t>
    </rPh>
    <phoneticPr fontId="1"/>
  </si>
  <si>
    <t>クラヨシ</t>
  </si>
  <si>
    <t>H-YC7585</t>
  </si>
  <si>
    <t>H00455</t>
  </si>
  <si>
    <t>H-YC7586</t>
  </si>
  <si>
    <t>H00456</t>
  </si>
  <si>
    <t>網干</t>
    <rPh sb="0" eb="2">
      <t>アボシ</t>
    </rPh>
    <phoneticPr fontId="1"/>
  </si>
  <si>
    <t>アボシ</t>
  </si>
  <si>
    <t>H-YC7587</t>
  </si>
  <si>
    <t>H00457</t>
  </si>
  <si>
    <t>竜野</t>
    <rPh sb="0" eb="2">
      <t>タツノ</t>
    </rPh>
    <phoneticPr fontId="1"/>
  </si>
  <si>
    <t>タツノ</t>
  </si>
  <si>
    <t>H-YC7588</t>
  </si>
  <si>
    <t>H00458</t>
  </si>
  <si>
    <t>相生</t>
    <rPh sb="0" eb="2">
      <t>アイオイ</t>
    </rPh>
    <phoneticPr fontId="1"/>
  </si>
  <si>
    <t>アイオイ</t>
  </si>
  <si>
    <t>H-YC7589</t>
  </si>
  <si>
    <t>H00459</t>
  </si>
  <si>
    <t>有年</t>
    <rPh sb="0" eb="2">
      <t>ウネ</t>
    </rPh>
    <phoneticPr fontId="1"/>
  </si>
  <si>
    <t>ウネ</t>
  </si>
  <si>
    <t>H-YC7590</t>
  </si>
  <si>
    <t>H00460</t>
  </si>
  <si>
    <t>上郡</t>
    <rPh sb="0" eb="2">
      <t>カミゴオリ</t>
    </rPh>
    <phoneticPr fontId="1"/>
  </si>
  <si>
    <t>カミゴオリ</t>
  </si>
  <si>
    <t>H-YC7591</t>
  </si>
  <si>
    <t>H00461</t>
  </si>
  <si>
    <t>三石</t>
    <rPh sb="0" eb="2">
      <t>ミツイシ</t>
    </rPh>
    <phoneticPr fontId="1"/>
  </si>
  <si>
    <t>ミツイシ</t>
  </si>
  <si>
    <t>H-YC7592</t>
  </si>
  <si>
    <t>H00462</t>
  </si>
  <si>
    <t>吉永</t>
    <rPh sb="0" eb="2">
      <t>ヨシナガ</t>
    </rPh>
    <phoneticPr fontId="1"/>
  </si>
  <si>
    <t>ヨシナガ</t>
  </si>
  <si>
    <t>H-YC7593</t>
  </si>
  <si>
    <t>H00463</t>
  </si>
  <si>
    <t>和気</t>
    <rPh sb="0" eb="2">
      <t>ワケ</t>
    </rPh>
    <phoneticPr fontId="1"/>
  </si>
  <si>
    <t>ワケ</t>
  </si>
  <si>
    <t>H-YC7594</t>
  </si>
  <si>
    <t>H00464</t>
  </si>
  <si>
    <t>熊山</t>
    <rPh sb="0" eb="2">
      <t>クマヤマ</t>
    </rPh>
    <phoneticPr fontId="1"/>
  </si>
  <si>
    <t>クマヤマ</t>
  </si>
  <si>
    <t>H-YC7595</t>
  </si>
  <si>
    <t>H00465</t>
  </si>
  <si>
    <t>万富</t>
    <rPh sb="0" eb="2">
      <t>マントミ</t>
    </rPh>
    <phoneticPr fontId="1"/>
  </si>
  <si>
    <t>マントミ</t>
  </si>
  <si>
    <t>H-YC7596</t>
  </si>
  <si>
    <t>H00466</t>
  </si>
  <si>
    <t>淀江</t>
    <rPh sb="0" eb="2">
      <t>ヨドエ</t>
    </rPh>
    <phoneticPr fontId="1"/>
  </si>
  <si>
    <t>ヨドエ</t>
  </si>
  <si>
    <t>H-YC7597</t>
  </si>
  <si>
    <t>H00467</t>
  </si>
  <si>
    <t>伯耆大山</t>
    <rPh sb="0" eb="4">
      <t>ホウキダイセン</t>
    </rPh>
    <phoneticPr fontId="1"/>
  </si>
  <si>
    <t>ホウキダイセン</t>
  </si>
  <si>
    <t>H-YC7598</t>
  </si>
  <si>
    <t>H00468</t>
  </si>
  <si>
    <t>東山公園</t>
    <rPh sb="0" eb="4">
      <t>ヒガシヤマコウエン</t>
    </rPh>
    <phoneticPr fontId="1"/>
  </si>
  <si>
    <t>ヒガシヤマコウエン</t>
  </si>
  <si>
    <t>H-YC7599</t>
  </si>
  <si>
    <t>H00469</t>
  </si>
  <si>
    <t>米子</t>
    <rPh sb="0" eb="2">
      <t>ヨナゴ</t>
    </rPh>
    <phoneticPr fontId="1"/>
  </si>
  <si>
    <t>ヨナゴ</t>
  </si>
  <si>
    <t>H-YC7600</t>
  </si>
  <si>
    <t>H00470</t>
  </si>
  <si>
    <t>H-YC7601</t>
  </si>
  <si>
    <t>H00471</t>
  </si>
  <si>
    <t>瀬戸</t>
    <rPh sb="0" eb="2">
      <t>セト</t>
    </rPh>
    <phoneticPr fontId="1"/>
  </si>
  <si>
    <t>セト</t>
  </si>
  <si>
    <t>H-YC7602</t>
  </si>
  <si>
    <t>H00472</t>
  </si>
  <si>
    <t>上道</t>
    <rPh sb="0" eb="2">
      <t>ジョウトウ</t>
    </rPh>
    <phoneticPr fontId="1"/>
  </si>
  <si>
    <t>ジョウトウ</t>
  </si>
  <si>
    <t>H-YC7603</t>
  </si>
  <si>
    <t>H00473</t>
  </si>
  <si>
    <t>H-YC7604</t>
  </si>
  <si>
    <t>H00474</t>
  </si>
  <si>
    <t>西広島</t>
    <rPh sb="0" eb="3">
      <t>ニシヒロシマ</t>
    </rPh>
    <phoneticPr fontId="1"/>
  </si>
  <si>
    <t>ニシヒロシマ</t>
  </si>
  <si>
    <t>H-YC7605</t>
  </si>
  <si>
    <t>H00475</t>
  </si>
  <si>
    <t>新井口</t>
    <rPh sb="0" eb="3">
      <t>シンイノクチ</t>
    </rPh>
    <phoneticPr fontId="1"/>
  </si>
  <si>
    <t>シンイノクチ</t>
  </si>
  <si>
    <t>H-YC7606</t>
  </si>
  <si>
    <t>H00476</t>
  </si>
  <si>
    <t>五日市</t>
    <rPh sb="0" eb="3">
      <t>イツカイチ</t>
    </rPh>
    <phoneticPr fontId="1"/>
  </si>
  <si>
    <t>イツカイチ</t>
  </si>
  <si>
    <t>H-YC7607</t>
  </si>
  <si>
    <t>H00477</t>
  </si>
  <si>
    <t>廿日市</t>
    <rPh sb="0" eb="3">
      <t>ハツカイチ</t>
    </rPh>
    <phoneticPr fontId="1"/>
  </si>
  <si>
    <t>ハツカイチ</t>
  </si>
  <si>
    <t>H-YC7608</t>
  </si>
  <si>
    <t>H00478</t>
  </si>
  <si>
    <t>宮内串戸</t>
    <rPh sb="0" eb="4">
      <t>ミヤウチクシド</t>
    </rPh>
    <phoneticPr fontId="1"/>
  </si>
  <si>
    <t>ミヤウチクシド</t>
  </si>
  <si>
    <t>H-YC7609</t>
  </si>
  <si>
    <t>H00479</t>
  </si>
  <si>
    <t>阿品</t>
    <rPh sb="0" eb="2">
      <t>アジナ</t>
    </rPh>
    <phoneticPr fontId="1"/>
  </si>
  <si>
    <t>アジナ</t>
  </si>
  <si>
    <t>H-YC7610</t>
  </si>
  <si>
    <t>H00480</t>
  </si>
  <si>
    <t>宮島口</t>
    <rPh sb="0" eb="3">
      <t>ミヤジマグチ</t>
    </rPh>
    <phoneticPr fontId="1"/>
  </si>
  <si>
    <t>ミヤジマグチ</t>
  </si>
  <si>
    <t>H-YC7611</t>
  </si>
  <si>
    <t>H00481</t>
  </si>
  <si>
    <t>前空</t>
    <rPh sb="0" eb="2">
      <t>マエソラ</t>
    </rPh>
    <phoneticPr fontId="1"/>
  </si>
  <si>
    <t>マエソラ</t>
  </si>
  <si>
    <t>H-YC7612</t>
  </si>
  <si>
    <t>H00482</t>
  </si>
  <si>
    <t>出雲市</t>
    <rPh sb="0" eb="3">
      <t>イズモシ</t>
    </rPh>
    <phoneticPr fontId="1"/>
  </si>
  <si>
    <t>イズモシ</t>
  </si>
  <si>
    <t>H-YC7613</t>
  </si>
  <si>
    <t>H00483</t>
  </si>
  <si>
    <t>H-YC7614</t>
  </si>
  <si>
    <t>H00484</t>
  </si>
  <si>
    <t>大野浦</t>
    <rPh sb="0" eb="3">
      <t>オオノウラ</t>
    </rPh>
    <phoneticPr fontId="1"/>
  </si>
  <si>
    <t>オオノウラ</t>
  </si>
  <si>
    <t>H-YC7615</t>
  </si>
  <si>
    <t>H00485</t>
  </si>
  <si>
    <t>玖波</t>
    <rPh sb="0" eb="2">
      <t>クバ</t>
    </rPh>
    <phoneticPr fontId="1"/>
  </si>
  <si>
    <t>クバ</t>
  </si>
  <si>
    <t>H-YC7616</t>
  </si>
  <si>
    <t>H00486</t>
  </si>
  <si>
    <t>大竹</t>
    <rPh sb="0" eb="2">
      <t>オオタケ</t>
    </rPh>
    <phoneticPr fontId="1"/>
  </si>
  <si>
    <t>オオタケ</t>
  </si>
  <si>
    <t>H-YC7617</t>
  </si>
  <si>
    <t>H00487</t>
  </si>
  <si>
    <t>和木</t>
    <rPh sb="0" eb="2">
      <t>ワキ</t>
    </rPh>
    <phoneticPr fontId="1"/>
  </si>
  <si>
    <t>ワキ</t>
  </si>
  <si>
    <t>H-YC7618</t>
  </si>
  <si>
    <t>H00488</t>
  </si>
  <si>
    <t>岩国</t>
    <rPh sb="0" eb="2">
      <t>イワクニ</t>
    </rPh>
    <phoneticPr fontId="1"/>
  </si>
  <si>
    <t>イワクニ</t>
  </si>
  <si>
    <t>H-YC7619</t>
  </si>
  <si>
    <t>H00489</t>
  </si>
  <si>
    <t>三原</t>
    <rPh sb="0" eb="2">
      <t>ミハラ</t>
    </rPh>
    <phoneticPr fontId="1"/>
  </si>
  <si>
    <t>ミハラ</t>
  </si>
  <si>
    <t>H-YC7620</t>
  </si>
  <si>
    <t>H00490</t>
  </si>
  <si>
    <t>本郷</t>
    <rPh sb="0" eb="2">
      <t>ホンゴウ</t>
    </rPh>
    <phoneticPr fontId="1"/>
  </si>
  <si>
    <t>ホンゴウ</t>
  </si>
  <si>
    <t>H-YC7621</t>
  </si>
  <si>
    <t>H00491</t>
  </si>
  <si>
    <t>河内</t>
    <rPh sb="0" eb="2">
      <t>コウチ</t>
    </rPh>
    <phoneticPr fontId="1"/>
  </si>
  <si>
    <t>コウチ</t>
  </si>
  <si>
    <t>H-YC7622</t>
  </si>
  <si>
    <t>H00492</t>
  </si>
  <si>
    <t>入野</t>
    <rPh sb="0" eb="2">
      <t>ニュウノ</t>
    </rPh>
    <phoneticPr fontId="1"/>
  </si>
  <si>
    <t>ニュウノ</t>
  </si>
  <si>
    <t>H-YC7623</t>
  </si>
  <si>
    <t>H00493</t>
  </si>
  <si>
    <t>白市</t>
    <rPh sb="0" eb="2">
      <t>シライチ</t>
    </rPh>
    <phoneticPr fontId="1"/>
  </si>
  <si>
    <t>シライチ</t>
  </si>
  <si>
    <t>H-YC7624</t>
  </si>
  <si>
    <t>H00494</t>
  </si>
  <si>
    <t>西高屋</t>
    <rPh sb="0" eb="3">
      <t>ニシタカヤ</t>
    </rPh>
    <phoneticPr fontId="1"/>
  </si>
  <si>
    <t>ニシタカヤ</t>
  </si>
  <si>
    <t>H-YC7625</t>
  </si>
  <si>
    <t>H00495</t>
  </si>
  <si>
    <t>西条</t>
    <rPh sb="0" eb="2">
      <t>サイジョウ</t>
    </rPh>
    <phoneticPr fontId="1"/>
  </si>
  <si>
    <t>サイジョウ</t>
  </si>
  <si>
    <t>H-YC7626</t>
  </si>
  <si>
    <t>H00496</t>
  </si>
  <si>
    <t>寺家</t>
    <rPh sb="0" eb="2">
      <t>ジケ</t>
    </rPh>
    <phoneticPr fontId="1"/>
  </si>
  <si>
    <t>ジケ</t>
  </si>
  <si>
    <t>H-YC7627</t>
  </si>
  <si>
    <t>H00497</t>
  </si>
  <si>
    <t>八本松</t>
    <rPh sb="0" eb="3">
      <t>ハッポンマツ</t>
    </rPh>
    <phoneticPr fontId="1"/>
  </si>
  <si>
    <t>ハッポンマツ</t>
  </si>
  <si>
    <t>H-YC7628</t>
  </si>
  <si>
    <t>H00498</t>
  </si>
  <si>
    <t>瀬野</t>
    <rPh sb="0" eb="2">
      <t>セノ</t>
    </rPh>
    <phoneticPr fontId="1"/>
  </si>
  <si>
    <t>セノ</t>
  </si>
  <si>
    <t>H-YC7629</t>
  </si>
  <si>
    <t>H00499</t>
  </si>
  <si>
    <t>黒松</t>
    <rPh sb="0" eb="2">
      <t>クロマツ</t>
    </rPh>
    <phoneticPr fontId="1"/>
  </si>
  <si>
    <t>クロマツ</t>
  </si>
  <si>
    <t>H-YC7630</t>
  </si>
  <si>
    <t>H00500</t>
  </si>
  <si>
    <t>浅利</t>
    <rPh sb="0" eb="2">
      <t>アサリ</t>
    </rPh>
    <phoneticPr fontId="1"/>
  </si>
  <si>
    <t>アサリ</t>
  </si>
  <si>
    <t>H-YC7631</t>
  </si>
  <si>
    <t>H00501</t>
  </si>
  <si>
    <t>江津</t>
    <rPh sb="0" eb="2">
      <t>ゴウツ</t>
    </rPh>
    <phoneticPr fontId="1"/>
  </si>
  <si>
    <t>ゴウツ</t>
  </si>
  <si>
    <t>H-YC7632</t>
  </si>
  <si>
    <t>H00502</t>
  </si>
  <si>
    <t>H-YC7633</t>
  </si>
  <si>
    <t>H00503</t>
  </si>
  <si>
    <t>中野東</t>
    <rPh sb="0" eb="3">
      <t>ナカノヒガシ</t>
    </rPh>
    <phoneticPr fontId="1"/>
  </si>
  <si>
    <t>ナカノヒガシ</t>
  </si>
  <si>
    <t>H-YC7634</t>
  </si>
  <si>
    <t>H00504</t>
  </si>
  <si>
    <t>安芸中野</t>
    <rPh sb="0" eb="4">
      <t>アキナカノ</t>
    </rPh>
    <phoneticPr fontId="1"/>
  </si>
  <si>
    <t>アキナカノ</t>
  </si>
  <si>
    <t>H-YC7635</t>
  </si>
  <si>
    <t>H00505</t>
  </si>
  <si>
    <t>海田市</t>
    <rPh sb="0" eb="3">
      <t>カイタイチ</t>
    </rPh>
    <phoneticPr fontId="1"/>
  </si>
  <si>
    <t>カイタイチ</t>
  </si>
  <si>
    <t>H-YC7636</t>
  </si>
  <si>
    <t>H00506</t>
  </si>
  <si>
    <t>向洋</t>
    <rPh sb="0" eb="2">
      <t>ムカイナダ</t>
    </rPh>
    <phoneticPr fontId="1"/>
  </si>
  <si>
    <t>ムカイナダ</t>
  </si>
  <si>
    <t>H-YC7637</t>
  </si>
  <si>
    <t>智頭急行</t>
    <rPh sb="0" eb="4">
      <t>チズキュウコウ</t>
    </rPh>
    <phoneticPr fontId="1"/>
  </si>
  <si>
    <t>H00507</t>
  </si>
  <si>
    <t>苔縄</t>
    <rPh sb="0" eb="2">
      <t>コケナワ</t>
    </rPh>
    <phoneticPr fontId="1"/>
  </si>
  <si>
    <t>コケナワ</t>
  </si>
  <si>
    <t>H-YC7638</t>
  </si>
  <si>
    <t>H00508</t>
  </si>
  <si>
    <t>河野原円心</t>
    <rPh sb="0" eb="5">
      <t>コウノハラエンシン</t>
    </rPh>
    <phoneticPr fontId="1"/>
  </si>
  <si>
    <t>コウノハラエンシン</t>
  </si>
  <si>
    <t>H-YC7639</t>
  </si>
  <si>
    <t>H00509</t>
  </si>
  <si>
    <t>久崎</t>
    <rPh sb="0" eb="2">
      <t>クザキ</t>
    </rPh>
    <phoneticPr fontId="1"/>
  </si>
  <si>
    <t>クザキ</t>
  </si>
  <si>
    <t>H-YC7640</t>
  </si>
  <si>
    <t>H00510</t>
  </si>
  <si>
    <t>H-YC7641</t>
  </si>
  <si>
    <t>H00511</t>
  </si>
  <si>
    <t>平福</t>
    <rPh sb="0" eb="2">
      <t>ヒラフク</t>
    </rPh>
    <phoneticPr fontId="1"/>
  </si>
  <si>
    <t>ヒラフク</t>
  </si>
  <si>
    <t>H-YC7642</t>
  </si>
  <si>
    <t>H00512</t>
  </si>
  <si>
    <t>石井</t>
    <rPh sb="0" eb="2">
      <t>イシイ</t>
    </rPh>
    <phoneticPr fontId="1"/>
  </si>
  <si>
    <t>イシイ</t>
  </si>
  <si>
    <t>H-YC7643</t>
  </si>
  <si>
    <t>H00513</t>
  </si>
  <si>
    <t>宮本武蔵</t>
    <rPh sb="0" eb="4">
      <t>ミヤモトムサシ</t>
    </rPh>
    <phoneticPr fontId="1"/>
  </si>
  <si>
    <t>ミヤモトムサシ</t>
  </si>
  <si>
    <t>H-YC7644</t>
  </si>
  <si>
    <t>H00514</t>
  </si>
  <si>
    <t>恋山形</t>
    <rPh sb="0" eb="3">
      <t>コイヤマガタ</t>
    </rPh>
    <phoneticPr fontId="1"/>
  </si>
  <si>
    <t>コイヤマガタ</t>
  </si>
  <si>
    <t>H-YC7645</t>
  </si>
  <si>
    <t>H00515</t>
  </si>
  <si>
    <t>法界院</t>
    <rPh sb="0" eb="3">
      <t>ホウカイイン</t>
    </rPh>
    <phoneticPr fontId="1"/>
  </si>
  <si>
    <t>ホウカイイン</t>
  </si>
  <si>
    <t>H-YC7646</t>
  </si>
  <si>
    <t>H00516</t>
  </si>
  <si>
    <t>益田</t>
    <rPh sb="0" eb="2">
      <t>マスダ</t>
    </rPh>
    <phoneticPr fontId="1"/>
  </si>
  <si>
    <t>マスダ</t>
  </si>
  <si>
    <t>H-YC7647</t>
  </si>
  <si>
    <t>H00517</t>
  </si>
  <si>
    <t>H-YC7648</t>
  </si>
  <si>
    <t>H00518</t>
  </si>
  <si>
    <t>備前原</t>
    <rPh sb="0" eb="3">
      <t>ビゼンハラ</t>
    </rPh>
    <phoneticPr fontId="1"/>
  </si>
  <si>
    <t>ビゼンハラ</t>
  </si>
  <si>
    <t>H-YC7649</t>
  </si>
  <si>
    <t>H00519</t>
  </si>
  <si>
    <t>玉柏</t>
    <rPh sb="0" eb="2">
      <t>タマガシ</t>
    </rPh>
    <phoneticPr fontId="1"/>
  </si>
  <si>
    <t>タマガシ</t>
  </si>
  <si>
    <t>H-YC7650</t>
  </si>
  <si>
    <t>H00520</t>
  </si>
  <si>
    <t>牧山</t>
    <rPh sb="0" eb="2">
      <t>マキヤマ</t>
    </rPh>
    <phoneticPr fontId="1"/>
  </si>
  <si>
    <t>マキヤマ</t>
  </si>
  <si>
    <t>H-YC7651</t>
  </si>
  <si>
    <t>H00521</t>
  </si>
  <si>
    <t>野々口</t>
    <rPh sb="0" eb="3">
      <t>ノノクチ</t>
    </rPh>
    <phoneticPr fontId="1"/>
  </si>
  <si>
    <t>ノノクチ</t>
  </si>
  <si>
    <t>H-YC7652</t>
  </si>
  <si>
    <t>H00522</t>
  </si>
  <si>
    <t>金川</t>
    <rPh sb="0" eb="2">
      <t>カナガワ</t>
    </rPh>
    <phoneticPr fontId="1"/>
  </si>
  <si>
    <t>カナガワ</t>
  </si>
  <si>
    <t>H-YC7653</t>
  </si>
  <si>
    <t>H00523</t>
  </si>
  <si>
    <t>建部</t>
    <rPh sb="0" eb="2">
      <t>タケベ</t>
    </rPh>
    <phoneticPr fontId="1"/>
  </si>
  <si>
    <t>タケベ</t>
  </si>
  <si>
    <t>H-YC7654</t>
  </si>
  <si>
    <t>H00524</t>
  </si>
  <si>
    <t>福渡</t>
    <rPh sb="0" eb="2">
      <t>フクワタリ</t>
    </rPh>
    <phoneticPr fontId="1"/>
  </si>
  <si>
    <t>フクワタリ</t>
  </si>
  <si>
    <t>H-YC7655</t>
  </si>
  <si>
    <t>H00525</t>
  </si>
  <si>
    <t>神目</t>
    <rPh sb="0" eb="2">
      <t>コウメ</t>
    </rPh>
    <phoneticPr fontId="1"/>
  </si>
  <si>
    <t>コウメ</t>
  </si>
  <si>
    <t>H-YC7656</t>
  </si>
  <si>
    <t>H00526</t>
  </si>
  <si>
    <t>弓削</t>
    <rPh sb="0" eb="2">
      <t>ユゲ</t>
    </rPh>
    <phoneticPr fontId="1"/>
  </si>
  <si>
    <t>ユゲ</t>
  </si>
  <si>
    <t>H-YC7657</t>
  </si>
  <si>
    <t>H00527</t>
  </si>
  <si>
    <t>亀甲</t>
    <rPh sb="0" eb="2">
      <t>カメノコウ</t>
    </rPh>
    <phoneticPr fontId="1"/>
  </si>
  <si>
    <t>カメノコウ</t>
  </si>
  <si>
    <t>H-YC7658</t>
  </si>
  <si>
    <t>H00528</t>
  </si>
  <si>
    <t>清流新岩国</t>
    <rPh sb="0" eb="5">
      <t>セイリュウシンイワクニ</t>
    </rPh>
    <phoneticPr fontId="1"/>
  </si>
  <si>
    <t>セイリュウシンイワクニ</t>
  </si>
  <si>
    <t>H-YC7659</t>
  </si>
  <si>
    <t>H00529</t>
  </si>
  <si>
    <t>守内かさ神</t>
    <rPh sb="0" eb="2">
      <t>シュウチ</t>
    </rPh>
    <rPh sb="4" eb="5">
      <t>ガミ</t>
    </rPh>
    <phoneticPr fontId="1"/>
  </si>
  <si>
    <t>シュウチカサガミ</t>
  </si>
  <si>
    <t>H-YC7660</t>
  </si>
  <si>
    <t>H00530</t>
  </si>
  <si>
    <t>南河内</t>
    <rPh sb="0" eb="3">
      <t>ミナミゴウチ</t>
    </rPh>
    <phoneticPr fontId="1"/>
  </si>
  <si>
    <t>ミナミゴウチ</t>
  </si>
  <si>
    <t>H-YC7661</t>
  </si>
  <si>
    <t>H00531</t>
  </si>
  <si>
    <t>行波</t>
    <rPh sb="0" eb="2">
      <t>ユカバ</t>
    </rPh>
    <phoneticPr fontId="1"/>
  </si>
  <si>
    <t>ユカバ</t>
  </si>
  <si>
    <t>H-YC7662</t>
  </si>
  <si>
    <t>H00532</t>
  </si>
  <si>
    <t>北河内</t>
    <rPh sb="0" eb="3">
      <t>キタゴウチ</t>
    </rPh>
    <phoneticPr fontId="1"/>
  </si>
  <si>
    <t>キタゴウチ</t>
  </si>
  <si>
    <t>H-YC7663</t>
  </si>
  <si>
    <t>H00533</t>
  </si>
  <si>
    <t>長門市</t>
    <rPh sb="0" eb="3">
      <t>ナガトシ</t>
    </rPh>
    <phoneticPr fontId="1"/>
  </si>
  <si>
    <t>ナガトシ</t>
  </si>
  <si>
    <t>H-YC7664</t>
  </si>
  <si>
    <t>H00534</t>
  </si>
  <si>
    <t>H-YC7665</t>
  </si>
  <si>
    <t>H00535</t>
  </si>
  <si>
    <t>椋野</t>
    <rPh sb="0" eb="2">
      <t>ムクノ</t>
    </rPh>
    <phoneticPr fontId="1"/>
  </si>
  <si>
    <t>ムクノ</t>
  </si>
  <si>
    <t>H-YC7666</t>
  </si>
  <si>
    <t>H00536</t>
  </si>
  <si>
    <t>清流みはらし</t>
    <rPh sb="0" eb="2">
      <t>セイリュウ</t>
    </rPh>
    <phoneticPr fontId="1"/>
  </si>
  <si>
    <t>セイリュウミハラシ</t>
  </si>
  <si>
    <t>H-YC7667</t>
  </si>
  <si>
    <t>H00537</t>
  </si>
  <si>
    <t>根笠</t>
    <rPh sb="0" eb="2">
      <t>ネガサ</t>
    </rPh>
    <phoneticPr fontId="1"/>
  </si>
  <si>
    <t>ネガサ</t>
  </si>
  <si>
    <t>H-YC7668</t>
  </si>
  <si>
    <t>H00538</t>
  </si>
  <si>
    <t>河山</t>
    <rPh sb="0" eb="2">
      <t>カワヤマ</t>
    </rPh>
    <phoneticPr fontId="1"/>
  </si>
  <si>
    <t>カワヤマ</t>
  </si>
  <si>
    <t>H-YC7669</t>
  </si>
  <si>
    <t>伯備１線</t>
    <rPh sb="0" eb="2">
      <t>ハクビ</t>
    </rPh>
    <rPh sb="3" eb="4">
      <t>セン</t>
    </rPh>
    <phoneticPr fontId="1"/>
  </si>
  <si>
    <t>伯備１</t>
    <rPh sb="0" eb="2">
      <t>ハクビ</t>
    </rPh>
    <phoneticPr fontId="1"/>
  </si>
  <si>
    <t>H00539</t>
  </si>
  <si>
    <t>清音</t>
    <rPh sb="0" eb="2">
      <t>キヨネ</t>
    </rPh>
    <phoneticPr fontId="1"/>
  </si>
  <si>
    <t>キヨネ</t>
  </si>
  <si>
    <t>H-YC7670</t>
  </si>
  <si>
    <t>H00540</t>
  </si>
  <si>
    <t>総社</t>
    <rPh sb="0" eb="2">
      <t>ソウジャ</t>
    </rPh>
    <phoneticPr fontId="1"/>
  </si>
  <si>
    <t>ソウジャ</t>
  </si>
  <si>
    <t>H-YC7671</t>
  </si>
  <si>
    <t>H00541</t>
  </si>
  <si>
    <t>豪渓</t>
    <rPh sb="0" eb="2">
      <t>ゴウケイ</t>
    </rPh>
    <phoneticPr fontId="1"/>
  </si>
  <si>
    <t>ゴウケイ</t>
  </si>
  <si>
    <t>H-YC7672</t>
  </si>
  <si>
    <t>H00542</t>
  </si>
  <si>
    <t>東総社</t>
    <rPh sb="0" eb="3">
      <t>ヒガシソウジャ</t>
    </rPh>
    <phoneticPr fontId="1"/>
  </si>
  <si>
    <t>ヒガシソウジャ</t>
  </si>
  <si>
    <t>H-YC7673</t>
  </si>
  <si>
    <t>H00543</t>
  </si>
  <si>
    <t>H-YC7674</t>
  </si>
  <si>
    <t>H00544</t>
  </si>
  <si>
    <t>日羽</t>
    <rPh sb="0" eb="2">
      <t>ヒワ</t>
    </rPh>
    <phoneticPr fontId="1"/>
  </si>
  <si>
    <t>ヒワ</t>
  </si>
  <si>
    <t>H-YC7675</t>
  </si>
  <si>
    <t>H00545</t>
  </si>
  <si>
    <t>美袋</t>
    <rPh sb="0" eb="2">
      <t>ミナギ</t>
    </rPh>
    <phoneticPr fontId="1"/>
  </si>
  <si>
    <t>ミナギ</t>
  </si>
  <si>
    <t>H-YC7676</t>
  </si>
  <si>
    <t>H00546</t>
  </si>
  <si>
    <t>備中広瀬</t>
    <rPh sb="0" eb="4">
      <t>ビッチュウヒロセ</t>
    </rPh>
    <phoneticPr fontId="1"/>
  </si>
  <si>
    <t>ビッチュウヒロセ</t>
  </si>
  <si>
    <t>H-YC7677</t>
  </si>
  <si>
    <t>H00547</t>
  </si>
  <si>
    <t>井倉</t>
    <rPh sb="0" eb="2">
      <t>イクラ</t>
    </rPh>
    <phoneticPr fontId="1"/>
  </si>
  <si>
    <t>イクラ</t>
  </si>
  <si>
    <t>H-YC7678</t>
  </si>
  <si>
    <t>H00548</t>
  </si>
  <si>
    <t>石蟹</t>
    <rPh sb="0" eb="2">
      <t>イシガ</t>
    </rPh>
    <phoneticPr fontId="1"/>
  </si>
  <si>
    <t>イシガ</t>
  </si>
  <si>
    <t>H-YC7679</t>
  </si>
  <si>
    <t>H00549</t>
  </si>
  <si>
    <t>新見</t>
    <rPh sb="0" eb="2">
      <t>ニイミ</t>
    </rPh>
    <phoneticPr fontId="1"/>
  </si>
  <si>
    <t>ニイミ</t>
  </si>
  <si>
    <t>H-YC7680</t>
  </si>
  <si>
    <t>H00550</t>
  </si>
  <si>
    <t>H-YC7681</t>
  </si>
  <si>
    <t>伯備２線</t>
    <rPh sb="0" eb="2">
      <t>ハクビ</t>
    </rPh>
    <rPh sb="3" eb="4">
      <t>セン</t>
    </rPh>
    <phoneticPr fontId="1"/>
  </si>
  <si>
    <t>伯備２</t>
    <rPh sb="0" eb="2">
      <t>ハクビ</t>
    </rPh>
    <phoneticPr fontId="1"/>
  </si>
  <si>
    <t>H00551</t>
  </si>
  <si>
    <t>備中神代</t>
    <rPh sb="0" eb="4">
      <t>ビッチュウコウジロ</t>
    </rPh>
    <phoneticPr fontId="1"/>
  </si>
  <si>
    <t>ビッチュウコウジロ</t>
  </si>
  <si>
    <t>H-YC7682</t>
  </si>
  <si>
    <t>H00552</t>
  </si>
  <si>
    <t>足立</t>
    <rPh sb="0" eb="2">
      <t>アシダチ</t>
    </rPh>
    <phoneticPr fontId="1"/>
  </si>
  <si>
    <t>アシダチ</t>
  </si>
  <si>
    <t>H-YC7683</t>
  </si>
  <si>
    <t>H00553</t>
  </si>
  <si>
    <t>新郷</t>
    <rPh sb="0" eb="2">
      <t>ニイサト</t>
    </rPh>
    <phoneticPr fontId="1"/>
  </si>
  <si>
    <t>ニイサト</t>
  </si>
  <si>
    <t>H-YC7684</t>
  </si>
  <si>
    <t>H00554</t>
  </si>
  <si>
    <t>上石見</t>
    <rPh sb="0" eb="3">
      <t>カミイワミ</t>
    </rPh>
    <phoneticPr fontId="1"/>
  </si>
  <si>
    <t>カミイワミ</t>
  </si>
  <si>
    <t>H-YC7685</t>
  </si>
  <si>
    <t>H00555</t>
  </si>
  <si>
    <t>生山</t>
    <rPh sb="0" eb="2">
      <t>ショウヤマ</t>
    </rPh>
    <phoneticPr fontId="1"/>
  </si>
  <si>
    <t>ショウヤマ</t>
  </si>
  <si>
    <t>H-YC7686</t>
  </si>
  <si>
    <t>H00556</t>
  </si>
  <si>
    <t>上菅</t>
    <rPh sb="0" eb="2">
      <t>カミスゲ</t>
    </rPh>
    <phoneticPr fontId="1"/>
  </si>
  <si>
    <t>カミスゲ</t>
  </si>
  <si>
    <t>H-YC7687</t>
  </si>
  <si>
    <t>H00557</t>
  </si>
  <si>
    <t>黒坂</t>
    <rPh sb="0" eb="2">
      <t>クロサカ</t>
    </rPh>
    <phoneticPr fontId="1"/>
  </si>
  <si>
    <t>クロサカ</t>
  </si>
  <si>
    <t>H-YC7688</t>
  </si>
  <si>
    <t>H00558</t>
  </si>
  <si>
    <t>根雨</t>
    <rPh sb="0" eb="2">
      <t>ネウ</t>
    </rPh>
    <phoneticPr fontId="1"/>
  </si>
  <si>
    <t>ネウ</t>
  </si>
  <si>
    <t>H-YC7689</t>
  </si>
  <si>
    <t>H00559</t>
  </si>
  <si>
    <t>武庫</t>
    <rPh sb="0" eb="2">
      <t>ムコ</t>
    </rPh>
    <phoneticPr fontId="1"/>
  </si>
  <si>
    <t>ムコ</t>
  </si>
  <si>
    <t>H-YC7690</t>
  </si>
  <si>
    <t>H00560</t>
  </si>
  <si>
    <t>福江</t>
    <rPh sb="0" eb="2">
      <t>フクエ</t>
    </rPh>
    <phoneticPr fontId="1"/>
  </si>
  <si>
    <t>フクエ</t>
  </si>
  <si>
    <t>H-YC7691</t>
  </si>
  <si>
    <t>H00561</t>
  </si>
  <si>
    <t>安岡</t>
    <rPh sb="0" eb="2">
      <t>ヤスオカ</t>
    </rPh>
    <phoneticPr fontId="1"/>
  </si>
  <si>
    <t>ヤスオカ</t>
  </si>
  <si>
    <t>H-YC7692</t>
  </si>
  <si>
    <t>H00562</t>
  </si>
  <si>
    <t>梶栗郷大地</t>
    <rPh sb="0" eb="1">
      <t>カジ</t>
    </rPh>
    <rPh sb="1" eb="2">
      <t>クリ</t>
    </rPh>
    <rPh sb="2" eb="3">
      <t>ゴウ</t>
    </rPh>
    <rPh sb="3" eb="5">
      <t>ダイチ</t>
    </rPh>
    <phoneticPr fontId="1"/>
  </si>
  <si>
    <t>カジクリゴウダイチ</t>
  </si>
  <si>
    <t>H-YC7693</t>
  </si>
  <si>
    <t>H00563</t>
  </si>
  <si>
    <t>綾羅木</t>
    <rPh sb="0" eb="3">
      <t>アヤラギ</t>
    </rPh>
    <phoneticPr fontId="1"/>
  </si>
  <si>
    <t>アヤラギ</t>
  </si>
  <si>
    <t>H-YC7694</t>
  </si>
  <si>
    <t>H00564</t>
  </si>
  <si>
    <t>H-YC7695</t>
  </si>
  <si>
    <t>H00565</t>
  </si>
  <si>
    <t>江尾</t>
    <rPh sb="0" eb="2">
      <t>エビ</t>
    </rPh>
    <phoneticPr fontId="1"/>
  </si>
  <si>
    <t>エビ</t>
  </si>
  <si>
    <t>H-YC7696</t>
  </si>
  <si>
    <t>H00566</t>
  </si>
  <si>
    <t>三良坂</t>
    <rPh sb="0" eb="3">
      <t>ミラサカ</t>
    </rPh>
    <phoneticPr fontId="1"/>
  </si>
  <si>
    <t>ミラサカ</t>
  </si>
  <si>
    <t>H-YC7697</t>
  </si>
  <si>
    <t>H00567</t>
  </si>
  <si>
    <t>吉舎</t>
    <rPh sb="0" eb="2">
      <t>キサ</t>
    </rPh>
    <phoneticPr fontId="1"/>
  </si>
  <si>
    <t>キサ</t>
  </si>
  <si>
    <t>H-YC7698</t>
  </si>
  <si>
    <t>H00568</t>
  </si>
  <si>
    <t>備後安田</t>
    <rPh sb="0" eb="4">
      <t>ビンゴヤスダ</t>
    </rPh>
    <phoneticPr fontId="1"/>
  </si>
  <si>
    <t>ビンゴヤスダ</t>
  </si>
  <si>
    <t>H-YC7699</t>
  </si>
  <si>
    <t>H00569</t>
  </si>
  <si>
    <t>梶田</t>
    <rPh sb="0" eb="2">
      <t>カジタ</t>
    </rPh>
    <phoneticPr fontId="1"/>
  </si>
  <si>
    <t>カジタ</t>
  </si>
  <si>
    <t>H-YC7700</t>
  </si>
  <si>
    <t>H00570</t>
  </si>
  <si>
    <t>甲奴</t>
    <rPh sb="0" eb="2">
      <t>コウヌ</t>
    </rPh>
    <phoneticPr fontId="1"/>
  </si>
  <si>
    <t>コウヌ</t>
  </si>
  <si>
    <t>H-YC7701</t>
  </si>
  <si>
    <t>H00571</t>
  </si>
  <si>
    <t>上下</t>
    <rPh sb="0" eb="2">
      <t>ジョウゲ</t>
    </rPh>
    <phoneticPr fontId="1"/>
  </si>
  <si>
    <t>ジョウゲ</t>
  </si>
  <si>
    <t>H-YC7702</t>
  </si>
  <si>
    <t>若桜鉄道</t>
    <rPh sb="0" eb="4">
      <t>ワカサテツドウ</t>
    </rPh>
    <phoneticPr fontId="1"/>
  </si>
  <si>
    <t>若桜</t>
    <rPh sb="0" eb="2">
      <t>ワカサ</t>
    </rPh>
    <phoneticPr fontId="1"/>
  </si>
  <si>
    <t>H00572</t>
  </si>
  <si>
    <t>ワカサ</t>
  </si>
  <si>
    <t>H-YC7703</t>
  </si>
  <si>
    <t>H00573</t>
  </si>
  <si>
    <t>H-YC7704</t>
  </si>
  <si>
    <t>H00574</t>
  </si>
  <si>
    <t>備後矢野</t>
    <rPh sb="0" eb="4">
      <t>ビンゴヤノ</t>
    </rPh>
    <phoneticPr fontId="1"/>
  </si>
  <si>
    <t>ビンゴヤノ</t>
  </si>
  <si>
    <t>H-YC7705</t>
  </si>
  <si>
    <t>H00575</t>
  </si>
  <si>
    <t>備後三川</t>
    <rPh sb="0" eb="2">
      <t>ビンゴ</t>
    </rPh>
    <rPh sb="2" eb="4">
      <t>ミカワ</t>
    </rPh>
    <phoneticPr fontId="1"/>
  </si>
  <si>
    <t>ビンゴミカワ</t>
  </si>
  <si>
    <t>H-YC7706</t>
  </si>
  <si>
    <t>H00576</t>
  </si>
  <si>
    <t>河佐</t>
    <rPh sb="0" eb="2">
      <t>カワサ</t>
    </rPh>
    <phoneticPr fontId="1"/>
  </si>
  <si>
    <t>カワサ</t>
  </si>
  <si>
    <t>H-YC7707</t>
  </si>
  <si>
    <t>H00577</t>
  </si>
  <si>
    <t>中畑</t>
    <rPh sb="0" eb="2">
      <t>ナカハタ</t>
    </rPh>
    <phoneticPr fontId="1"/>
  </si>
  <si>
    <t>ナカハタ</t>
  </si>
  <si>
    <t>H-YC7708</t>
  </si>
  <si>
    <t>H00578</t>
  </si>
  <si>
    <t>下川辺</t>
    <rPh sb="0" eb="3">
      <t>シモカワベ</t>
    </rPh>
    <phoneticPr fontId="1"/>
  </si>
  <si>
    <t>シモカワベ</t>
  </si>
  <si>
    <t>H-YC7709</t>
  </si>
  <si>
    <t>H00579</t>
  </si>
  <si>
    <t>府中</t>
    <rPh sb="0" eb="2">
      <t>フチュウ</t>
    </rPh>
    <phoneticPr fontId="1"/>
  </si>
  <si>
    <t>フチュウ</t>
  </si>
  <si>
    <t>H-YC7710</t>
  </si>
  <si>
    <t>H00580</t>
  </si>
  <si>
    <t>戸手</t>
    <rPh sb="0" eb="2">
      <t>トデ</t>
    </rPh>
    <phoneticPr fontId="1"/>
  </si>
  <si>
    <t>トデ</t>
  </si>
  <si>
    <t>H-YC7711</t>
  </si>
  <si>
    <t>H00581</t>
  </si>
  <si>
    <t>大原</t>
    <rPh sb="0" eb="2">
      <t>オオハラ</t>
    </rPh>
    <phoneticPr fontId="1"/>
  </si>
  <si>
    <t>オオハラ</t>
  </si>
  <si>
    <t>H-YC7712</t>
  </si>
  <si>
    <t>H00582</t>
  </si>
  <si>
    <t>西粟倉</t>
    <rPh sb="0" eb="3">
      <t>ニシアワクラ</t>
    </rPh>
    <phoneticPr fontId="1"/>
  </si>
  <si>
    <t>ニシアワクラ</t>
  </si>
  <si>
    <t>H-YC7713</t>
  </si>
  <si>
    <t>H00583</t>
  </si>
  <si>
    <t>あわくら温泉</t>
    <rPh sb="4" eb="6">
      <t>オンセン</t>
    </rPh>
    <phoneticPr fontId="1"/>
  </si>
  <si>
    <t>アワクラオンセン</t>
  </si>
  <si>
    <t>H-YC7714</t>
  </si>
  <si>
    <t>H00584</t>
  </si>
  <si>
    <t>山郷</t>
    <rPh sb="0" eb="2">
      <t>ヤマサト</t>
    </rPh>
    <phoneticPr fontId="1"/>
  </si>
  <si>
    <t>ヤマサト</t>
  </si>
  <si>
    <t>H-YC7715</t>
  </si>
  <si>
    <t>H00585</t>
  </si>
  <si>
    <t>近田</t>
    <rPh sb="0" eb="2">
      <t>チカダ</t>
    </rPh>
    <phoneticPr fontId="1"/>
  </si>
  <si>
    <t>チカダ</t>
  </si>
  <si>
    <t>H-YC7716</t>
  </si>
  <si>
    <t>H00586</t>
  </si>
  <si>
    <t>H-YC7717</t>
  </si>
  <si>
    <t>H00587</t>
  </si>
  <si>
    <t>駅家</t>
    <rPh sb="0" eb="2">
      <t>エキヤ</t>
    </rPh>
    <phoneticPr fontId="1"/>
  </si>
  <si>
    <t>エキヤ</t>
  </si>
  <si>
    <t>H-YC7718</t>
  </si>
  <si>
    <t>H00588</t>
  </si>
  <si>
    <t>万能倉</t>
    <rPh sb="0" eb="3">
      <t>マナグラ</t>
    </rPh>
    <phoneticPr fontId="1"/>
  </si>
  <si>
    <t>マナグラ</t>
  </si>
  <si>
    <t>H-YC7719</t>
  </si>
  <si>
    <t>H00589</t>
  </si>
  <si>
    <t>道上</t>
    <rPh sb="0" eb="2">
      <t>ドウジョウ</t>
    </rPh>
    <phoneticPr fontId="1"/>
  </si>
  <si>
    <t>ドウジョウ</t>
  </si>
  <si>
    <t>H-YC7720</t>
  </si>
  <si>
    <t>H00590</t>
  </si>
  <si>
    <t>湯田村</t>
    <rPh sb="0" eb="3">
      <t>ユダムラ</t>
    </rPh>
    <phoneticPr fontId="1"/>
  </si>
  <si>
    <t>ユダムラ</t>
  </si>
  <si>
    <t>H-YC7721</t>
  </si>
  <si>
    <t>H00591</t>
  </si>
  <si>
    <t>神辺</t>
    <rPh sb="0" eb="2">
      <t>カンナベ</t>
    </rPh>
    <phoneticPr fontId="1"/>
  </si>
  <si>
    <t>カンナベ</t>
  </si>
  <si>
    <t>H-YC7722</t>
  </si>
  <si>
    <t>H00592</t>
  </si>
  <si>
    <t>備後本庄</t>
    <rPh sb="0" eb="4">
      <t>ビンゴホンジョウ</t>
    </rPh>
    <phoneticPr fontId="1"/>
  </si>
  <si>
    <t>ビンゴホンジョウ</t>
  </si>
  <si>
    <t>H-YC7723</t>
  </si>
  <si>
    <t>水島臨海鉄道</t>
    <rPh sb="0" eb="6">
      <t>ミズシマリンカイテツドウ</t>
    </rPh>
    <phoneticPr fontId="1"/>
  </si>
  <si>
    <t>ピーポー</t>
  </si>
  <si>
    <t>H00593</t>
  </si>
  <si>
    <t>倉敷市</t>
    <rPh sb="0" eb="3">
      <t>クラシキシ</t>
    </rPh>
    <phoneticPr fontId="1"/>
  </si>
  <si>
    <t>クラシキシ</t>
  </si>
  <si>
    <t>H-YC7724</t>
  </si>
  <si>
    <t>H00594</t>
  </si>
  <si>
    <t>球場前</t>
    <rPh sb="0" eb="3">
      <t>キュウジョウマエ</t>
    </rPh>
    <phoneticPr fontId="1"/>
  </si>
  <si>
    <t>キュウジョウマエ</t>
  </si>
  <si>
    <t>H-YC7725</t>
  </si>
  <si>
    <t>美祢線</t>
    <rPh sb="0" eb="3">
      <t>ミネセン</t>
    </rPh>
    <phoneticPr fontId="1"/>
  </si>
  <si>
    <t>美祢</t>
    <rPh sb="0" eb="2">
      <t>ミネ</t>
    </rPh>
    <phoneticPr fontId="1"/>
  </si>
  <si>
    <t>H00595</t>
  </si>
  <si>
    <t>長門湯本</t>
    <rPh sb="0" eb="4">
      <t>ナガトユモト</t>
    </rPh>
    <phoneticPr fontId="1"/>
  </si>
  <si>
    <t>ナガトユモト</t>
  </si>
  <si>
    <t>H-YC7726</t>
  </si>
  <si>
    <t>H00596</t>
  </si>
  <si>
    <t>板持</t>
    <rPh sb="0" eb="2">
      <t>イタモチ</t>
    </rPh>
    <phoneticPr fontId="1"/>
  </si>
  <si>
    <t>イタモチ</t>
  </si>
  <si>
    <t>H-YC7727</t>
  </si>
  <si>
    <t>H00597</t>
  </si>
  <si>
    <t>仙崎</t>
    <rPh sb="0" eb="2">
      <t>センザキ</t>
    </rPh>
    <phoneticPr fontId="1"/>
  </si>
  <si>
    <t>センザキ</t>
  </si>
  <si>
    <t>H-YC7728</t>
  </si>
  <si>
    <t>H00598</t>
  </si>
  <si>
    <t>H-YC7729</t>
  </si>
  <si>
    <t>H00599</t>
  </si>
  <si>
    <t>H-YC7730</t>
  </si>
  <si>
    <t>H00600</t>
  </si>
  <si>
    <t>西富井</t>
    <rPh sb="0" eb="3">
      <t>ニシトミイ</t>
    </rPh>
    <phoneticPr fontId="1"/>
  </si>
  <si>
    <t>ニシトミイ</t>
  </si>
  <si>
    <t>H-YC7731</t>
  </si>
  <si>
    <t>H00601</t>
  </si>
  <si>
    <t>福井</t>
    <rPh sb="0" eb="2">
      <t>フクイ</t>
    </rPh>
    <phoneticPr fontId="1"/>
  </si>
  <si>
    <t>フクイ</t>
  </si>
  <si>
    <t>H-YC7732</t>
  </si>
  <si>
    <t>H00602</t>
  </si>
  <si>
    <t>浦田</t>
    <rPh sb="0" eb="2">
      <t>ウラダ</t>
    </rPh>
    <phoneticPr fontId="1"/>
  </si>
  <si>
    <t>ウラダ</t>
  </si>
  <si>
    <t>H-YC7733</t>
  </si>
  <si>
    <t>H00603</t>
  </si>
  <si>
    <t>弥生</t>
    <rPh sb="0" eb="2">
      <t>ヤヨイ</t>
    </rPh>
    <phoneticPr fontId="1"/>
  </si>
  <si>
    <t>ヤヨイ</t>
  </si>
  <si>
    <t>H-YC7734</t>
  </si>
  <si>
    <t>H00604</t>
  </si>
  <si>
    <t>栄</t>
    <rPh sb="0" eb="1">
      <t>サカエ</t>
    </rPh>
    <phoneticPr fontId="1"/>
  </si>
  <si>
    <t>サカエ</t>
  </si>
  <si>
    <t>H-YC7735</t>
  </si>
  <si>
    <t>H00605</t>
  </si>
  <si>
    <t>H-YC7736</t>
  </si>
  <si>
    <t>H00606</t>
  </si>
  <si>
    <t>水島</t>
    <rPh sb="0" eb="2">
      <t>ミズシマ</t>
    </rPh>
    <phoneticPr fontId="1"/>
  </si>
  <si>
    <t>ミズシマ</t>
  </si>
  <si>
    <t>H-YC7737</t>
  </si>
  <si>
    <t>H00607</t>
  </si>
  <si>
    <t>湯ノ峠</t>
    <rPh sb="0" eb="1">
      <t>ユ</t>
    </rPh>
    <rPh sb="2" eb="3">
      <t>トウ</t>
    </rPh>
    <phoneticPr fontId="1"/>
  </si>
  <si>
    <t>ユノトウ</t>
  </si>
  <si>
    <t>H-YC7738</t>
  </si>
  <si>
    <t>H00608</t>
  </si>
  <si>
    <t>厚保</t>
    <rPh sb="0" eb="2">
      <t>アツ</t>
    </rPh>
    <phoneticPr fontId="1"/>
  </si>
  <si>
    <t>アツ</t>
  </si>
  <si>
    <t>H-YC7739</t>
  </si>
  <si>
    <t>H00609</t>
  </si>
  <si>
    <t>四郎ヶ原</t>
    <rPh sb="0" eb="4">
      <t>シロウガハラ</t>
    </rPh>
    <phoneticPr fontId="1"/>
  </si>
  <si>
    <t>シロウガハラ</t>
  </si>
  <si>
    <t>H-YC7740</t>
  </si>
  <si>
    <t>H00610</t>
  </si>
  <si>
    <t>備中高梁</t>
    <rPh sb="0" eb="4">
      <t>ビッチュウタカハシ</t>
    </rPh>
    <phoneticPr fontId="1"/>
  </si>
  <si>
    <t>ビッチュウタカハシ</t>
  </si>
  <si>
    <t>H-YC7741</t>
  </si>
  <si>
    <t>H00611</t>
  </si>
  <si>
    <t>木野山</t>
    <rPh sb="0" eb="3">
      <t>キノヤマ</t>
    </rPh>
    <phoneticPr fontId="1"/>
  </si>
  <si>
    <t>キノヤマ</t>
  </si>
  <si>
    <t>H-YC7742</t>
  </si>
  <si>
    <t>H00612</t>
  </si>
  <si>
    <t>備中川面</t>
    <rPh sb="0" eb="4">
      <t>ビッチュウカワモ</t>
    </rPh>
    <phoneticPr fontId="1"/>
  </si>
  <si>
    <t>ビッチュウカワモ</t>
  </si>
  <si>
    <t>H-YC7743</t>
  </si>
  <si>
    <t>H00613</t>
  </si>
  <si>
    <t>方谷</t>
    <rPh sb="0" eb="2">
      <t>ホウコク</t>
    </rPh>
    <phoneticPr fontId="1"/>
  </si>
  <si>
    <t>ホウコク</t>
  </si>
  <si>
    <t>H-YC7744</t>
  </si>
  <si>
    <t>H00614</t>
  </si>
  <si>
    <t>H-YC7745</t>
  </si>
  <si>
    <t>H00615</t>
  </si>
  <si>
    <t>南大嶺</t>
    <rPh sb="0" eb="3">
      <t>ミナミオオミネ</t>
    </rPh>
    <phoneticPr fontId="1"/>
  </si>
  <si>
    <t>ミナミオオミネ</t>
  </si>
  <si>
    <t>H-YC7746</t>
  </si>
  <si>
    <t>H00616</t>
  </si>
  <si>
    <t>ミネ</t>
  </si>
  <si>
    <t>H-YC7747</t>
  </si>
  <si>
    <t>H00617</t>
  </si>
  <si>
    <t>重安</t>
    <rPh sb="0" eb="2">
      <t>シゲヤス</t>
    </rPh>
    <phoneticPr fontId="1"/>
  </si>
  <si>
    <t>シゲヤス</t>
  </si>
  <si>
    <t>H-YC7748</t>
  </si>
  <si>
    <t>H00618</t>
  </si>
  <si>
    <t>於福</t>
    <rPh sb="0" eb="2">
      <t>オフク</t>
    </rPh>
    <phoneticPr fontId="1"/>
  </si>
  <si>
    <t>オフク</t>
  </si>
  <si>
    <t>H-YC7749</t>
  </si>
  <si>
    <t>H00619</t>
  </si>
  <si>
    <t>渋木</t>
    <rPh sb="0" eb="2">
      <t>シブキ</t>
    </rPh>
    <phoneticPr fontId="1"/>
  </si>
  <si>
    <t>シブキ</t>
  </si>
  <si>
    <t>H-YC7750</t>
  </si>
  <si>
    <t>H00620</t>
  </si>
  <si>
    <t>周防下郷</t>
    <rPh sb="0" eb="4">
      <t>スオウシモゴウ</t>
    </rPh>
    <phoneticPr fontId="1"/>
  </si>
  <si>
    <t>スオウシモゴウ</t>
  </si>
  <si>
    <t>H-YC7751</t>
  </si>
  <si>
    <t>H00621</t>
  </si>
  <si>
    <t>上郷</t>
    <rPh sb="0" eb="2">
      <t>カミゴウ</t>
    </rPh>
    <phoneticPr fontId="1"/>
  </si>
  <si>
    <t>カミゴウ</t>
  </si>
  <si>
    <t>H-YC7752</t>
  </si>
  <si>
    <t>H00622</t>
  </si>
  <si>
    <t>仁保津</t>
    <rPh sb="0" eb="3">
      <t>ニホヅ</t>
    </rPh>
    <phoneticPr fontId="1"/>
  </si>
  <si>
    <t>ニホヅ</t>
  </si>
  <si>
    <t>H-YC7753</t>
  </si>
  <si>
    <t>H00623</t>
  </si>
  <si>
    <t>大歳</t>
    <rPh sb="0" eb="2">
      <t>オオトシ</t>
    </rPh>
    <phoneticPr fontId="1"/>
  </si>
  <si>
    <t>オオトシ</t>
  </si>
  <si>
    <t>H-YC7754</t>
  </si>
  <si>
    <t>H00624</t>
  </si>
  <si>
    <t>矢原</t>
    <rPh sb="0" eb="2">
      <t>ヤバラ</t>
    </rPh>
    <phoneticPr fontId="1"/>
  </si>
  <si>
    <t>ヤバラ</t>
  </si>
  <si>
    <t>H-YC7755</t>
  </si>
  <si>
    <t>H00625</t>
  </si>
  <si>
    <t>伯耆溝口</t>
    <rPh sb="0" eb="4">
      <t>ホウキミゾグチ</t>
    </rPh>
    <phoneticPr fontId="1"/>
  </si>
  <si>
    <t>ホウキミゾグチ</t>
  </si>
  <si>
    <t>H-YC7756</t>
  </si>
  <si>
    <t>H00626</t>
  </si>
  <si>
    <t>岸本</t>
    <rPh sb="0" eb="2">
      <t>キシモト</t>
    </rPh>
    <phoneticPr fontId="1"/>
  </si>
  <si>
    <t>キシモト</t>
  </si>
  <si>
    <t>H-YC7757</t>
  </si>
  <si>
    <t>H00627</t>
  </si>
  <si>
    <t>H-YC7758</t>
  </si>
  <si>
    <t>H00628</t>
  </si>
  <si>
    <t>湯田温泉</t>
    <rPh sb="0" eb="4">
      <t>ユダオンセン</t>
    </rPh>
    <phoneticPr fontId="1"/>
  </si>
  <si>
    <t>ユダオンセン</t>
  </si>
  <si>
    <t>H-YC7759</t>
  </si>
  <si>
    <t>H00629</t>
  </si>
  <si>
    <t>山口</t>
    <rPh sb="0" eb="2">
      <t>ヤマグチ</t>
    </rPh>
    <phoneticPr fontId="1"/>
  </si>
  <si>
    <t>ヤマグチ</t>
  </si>
  <si>
    <t>H-YC7760</t>
  </si>
  <si>
    <t>H00630</t>
  </si>
  <si>
    <t>上山口</t>
    <rPh sb="0" eb="3">
      <t>カミヤマグチ</t>
    </rPh>
    <phoneticPr fontId="1"/>
  </si>
  <si>
    <t>カミヤマグチ</t>
  </si>
  <si>
    <t>H-YC7761</t>
  </si>
  <si>
    <t>H00631</t>
  </si>
  <si>
    <t>宮野</t>
    <rPh sb="0" eb="2">
      <t>ミヤノ</t>
    </rPh>
    <phoneticPr fontId="1"/>
  </si>
  <si>
    <t>ミヤノ</t>
  </si>
  <si>
    <t>H-YC7762</t>
  </si>
  <si>
    <t>H00632</t>
  </si>
  <si>
    <t>仁保</t>
    <rPh sb="0" eb="2">
      <t>ニホ</t>
    </rPh>
    <phoneticPr fontId="1"/>
  </si>
  <si>
    <t>ニホ</t>
  </si>
  <si>
    <t>H-YC7763</t>
  </si>
  <si>
    <t>H00633</t>
  </si>
  <si>
    <t>篠目</t>
    <rPh sb="0" eb="2">
      <t>シノメ</t>
    </rPh>
    <phoneticPr fontId="1"/>
  </si>
  <si>
    <t>シノメ</t>
  </si>
  <si>
    <t>H-YC7764</t>
  </si>
  <si>
    <t>H00634</t>
  </si>
  <si>
    <t>長門峡</t>
    <rPh sb="0" eb="3">
      <t>チョウモンキョウ</t>
    </rPh>
    <phoneticPr fontId="1"/>
  </si>
  <si>
    <t>チョウモンキョウ</t>
  </si>
  <si>
    <t>H-YC7765</t>
  </si>
  <si>
    <t>H00635</t>
  </si>
  <si>
    <t>渡川</t>
    <rPh sb="0" eb="2">
      <t>ワタリガワ</t>
    </rPh>
    <phoneticPr fontId="1"/>
  </si>
  <si>
    <t>ワタリガワ</t>
  </si>
  <si>
    <t>H-YC7766</t>
  </si>
  <si>
    <t>H00636</t>
  </si>
  <si>
    <t>H-YC7767</t>
  </si>
  <si>
    <t>H00637</t>
  </si>
  <si>
    <t>H-YC7768</t>
  </si>
  <si>
    <t>H00638</t>
  </si>
  <si>
    <t>H-YC7769</t>
  </si>
  <si>
    <t>H00639</t>
  </si>
  <si>
    <t>青野山</t>
    <rPh sb="0" eb="3">
      <t>アオノヤマ</t>
    </rPh>
    <phoneticPr fontId="1"/>
  </si>
  <si>
    <t>アオノヤマ</t>
  </si>
  <si>
    <t>H-YC7770</t>
  </si>
  <si>
    <t>H00640</t>
  </si>
  <si>
    <t>日原</t>
    <rPh sb="0" eb="2">
      <t>ニチハラ</t>
    </rPh>
    <phoneticPr fontId="1"/>
  </si>
  <si>
    <t>ニチハラ</t>
  </si>
  <si>
    <t>H-YC7771</t>
  </si>
  <si>
    <t>H00641</t>
  </si>
  <si>
    <t>青原</t>
    <rPh sb="0" eb="2">
      <t>アオハラ</t>
    </rPh>
    <phoneticPr fontId="1"/>
  </si>
  <si>
    <t>アオハラ</t>
  </si>
  <si>
    <t>H-YC7772</t>
  </si>
  <si>
    <t>H00642</t>
  </si>
  <si>
    <t>東青原</t>
    <rPh sb="0" eb="1">
      <t>ヒガシ</t>
    </rPh>
    <rPh sb="1" eb="3">
      <t>アオハラ</t>
    </rPh>
    <phoneticPr fontId="1"/>
  </si>
  <si>
    <t>ヒガシアオハラ</t>
  </si>
  <si>
    <t>H-YC7773</t>
  </si>
  <si>
    <t>H00643</t>
  </si>
  <si>
    <t>木見</t>
    <rPh sb="0" eb="2">
      <t>キミ</t>
    </rPh>
    <phoneticPr fontId="1"/>
  </si>
  <si>
    <t>キミ</t>
  </si>
  <si>
    <t>H-YC7774</t>
  </si>
  <si>
    <t>H00644</t>
  </si>
  <si>
    <t>上の町</t>
    <rPh sb="0" eb="1">
      <t>カミ</t>
    </rPh>
    <rPh sb="2" eb="3">
      <t>チョウ</t>
    </rPh>
    <phoneticPr fontId="1"/>
  </si>
  <si>
    <t>カミノチョウ</t>
  </si>
  <si>
    <t>H-YC7775</t>
  </si>
  <si>
    <t>H00645</t>
  </si>
  <si>
    <t>児島</t>
    <rPh sb="0" eb="2">
      <t>コジマ</t>
    </rPh>
    <phoneticPr fontId="1"/>
  </si>
  <si>
    <t>コジマ</t>
  </si>
  <si>
    <t>H-YC7776</t>
  </si>
  <si>
    <t>H00646</t>
  </si>
  <si>
    <t>坂出</t>
    <rPh sb="0" eb="2">
      <t>サカイデ</t>
    </rPh>
    <phoneticPr fontId="1"/>
  </si>
  <si>
    <t>サカイデ</t>
  </si>
  <si>
    <t>H-YC7777</t>
  </si>
  <si>
    <t>H00647</t>
  </si>
  <si>
    <t>H-YC7778</t>
  </si>
  <si>
    <t>H00648</t>
  </si>
  <si>
    <t>岩見横田</t>
    <rPh sb="0" eb="4">
      <t>イワミヨコタ</t>
    </rPh>
    <phoneticPr fontId="1"/>
  </si>
  <si>
    <t>イワミヨコタ</t>
  </si>
  <si>
    <t>H-YC7779</t>
  </si>
  <si>
    <t>H00649</t>
  </si>
  <si>
    <t>本俣賀</t>
    <rPh sb="0" eb="3">
      <t>ホンマタガ</t>
    </rPh>
    <phoneticPr fontId="1"/>
  </si>
  <si>
    <t>ホンマタガ</t>
  </si>
  <si>
    <t>H-YC7780</t>
  </si>
  <si>
    <t>H00650</t>
  </si>
  <si>
    <t>八頭高校前</t>
    <rPh sb="0" eb="5">
      <t>ヤズコウコウマエ</t>
    </rPh>
    <phoneticPr fontId="1"/>
  </si>
  <si>
    <t>ヤズコウコウマエ</t>
  </si>
  <si>
    <t>H-YC7781</t>
  </si>
  <si>
    <t>H00651</t>
  </si>
  <si>
    <t>因幡船岡</t>
    <rPh sb="0" eb="4">
      <t>イナバフナオカ</t>
    </rPh>
    <phoneticPr fontId="1"/>
  </si>
  <si>
    <t>イナバフナオカ</t>
  </si>
  <si>
    <t>H-YC7782</t>
  </si>
  <si>
    <t>H00652</t>
  </si>
  <si>
    <t>隼</t>
    <rPh sb="0" eb="1">
      <t>ハヤブサ</t>
    </rPh>
    <phoneticPr fontId="1"/>
  </si>
  <si>
    <t>ハヤブサ</t>
  </si>
  <si>
    <t>H-YC7783</t>
  </si>
  <si>
    <t>H00653</t>
  </si>
  <si>
    <t>安部</t>
    <rPh sb="0" eb="2">
      <t>アベ</t>
    </rPh>
    <phoneticPr fontId="1"/>
  </si>
  <si>
    <t>アベ</t>
  </si>
  <si>
    <t>H-YC7784</t>
  </si>
  <si>
    <t>H00654</t>
  </si>
  <si>
    <t>八東</t>
    <rPh sb="0" eb="2">
      <t>ハットウ</t>
    </rPh>
    <phoneticPr fontId="1"/>
  </si>
  <si>
    <t>ハットウ</t>
  </si>
  <si>
    <t>H-YC7785</t>
  </si>
  <si>
    <t>H00655</t>
  </si>
  <si>
    <t>徳丸</t>
    <rPh sb="0" eb="2">
      <t>トクマル</t>
    </rPh>
    <phoneticPr fontId="1"/>
  </si>
  <si>
    <t>トクマル</t>
  </si>
  <si>
    <t>H-YC7786</t>
  </si>
  <si>
    <t>H00656</t>
  </si>
  <si>
    <t>丹比</t>
    <rPh sb="0" eb="2">
      <t>タンピ</t>
    </rPh>
    <phoneticPr fontId="1"/>
  </si>
  <si>
    <t>タンピ</t>
  </si>
  <si>
    <t>H-YC7787</t>
  </si>
  <si>
    <t>H00657</t>
  </si>
  <si>
    <t>三菱自工前</t>
    <rPh sb="0" eb="5">
      <t>ミツビシジコウマエ</t>
    </rPh>
    <phoneticPr fontId="1"/>
  </si>
  <si>
    <t>ミツビシジコウマエ</t>
  </si>
  <si>
    <t>H-YC7788</t>
  </si>
  <si>
    <t>H00658</t>
  </si>
  <si>
    <t>H-1</t>
  </si>
  <si>
    <t>トレーナー</t>
  </si>
  <si>
    <t>H-2</t>
  </si>
  <si>
    <t>H-3</t>
  </si>
  <si>
    <t>H-4</t>
  </si>
  <si>
    <t>H-5</t>
  </si>
  <si>
    <t>H-6</t>
  </si>
  <si>
    <t>H-7</t>
  </si>
  <si>
    <t>灰/灰</t>
    <rPh sb="0" eb="1">
      <t>ハイ</t>
    </rPh>
    <rPh sb="2" eb="3">
      <t>ハイ</t>
    </rPh>
    <phoneticPr fontId="1"/>
  </si>
  <si>
    <t>H-8</t>
  </si>
  <si>
    <t>H-9</t>
  </si>
  <si>
    <t>H-10</t>
  </si>
  <si>
    <t>H-11</t>
  </si>
  <si>
    <t>H-12</t>
  </si>
  <si>
    <t>境線</t>
    <rPh sb="0" eb="2">
      <t>サカイセン</t>
    </rPh>
    <phoneticPr fontId="1"/>
  </si>
  <si>
    <t>H-13</t>
  </si>
  <si>
    <t>H-14</t>
  </si>
  <si>
    <t>可部線</t>
    <rPh sb="0" eb="3">
      <t>カベセン</t>
    </rPh>
    <phoneticPr fontId="1"/>
  </si>
  <si>
    <t>H-15</t>
  </si>
  <si>
    <t>H-16</t>
  </si>
  <si>
    <t>H-17</t>
  </si>
  <si>
    <t>錦川鉄道</t>
    <rPh sb="0" eb="2">
      <t>ニシキガワ</t>
    </rPh>
    <rPh sb="2" eb="4">
      <t>テツドウ</t>
    </rPh>
    <phoneticPr fontId="1"/>
  </si>
  <si>
    <t>清流</t>
    <rPh sb="0" eb="2">
      <t>セイリュウ</t>
    </rPh>
    <phoneticPr fontId="1"/>
  </si>
  <si>
    <t>H-18</t>
  </si>
  <si>
    <t>H-19</t>
  </si>
  <si>
    <t>井原鉄道</t>
    <rPh sb="0" eb="4">
      <t>イハラテツドウ</t>
    </rPh>
    <phoneticPr fontId="1"/>
  </si>
  <si>
    <t>H-20</t>
  </si>
  <si>
    <t>H-21</t>
  </si>
  <si>
    <t>灰/灰</t>
  </si>
  <si>
    <t>H-22</t>
  </si>
  <si>
    <t>H-23</t>
  </si>
  <si>
    <t>H-24</t>
  </si>
  <si>
    <t>H-25</t>
  </si>
  <si>
    <t>白/青</t>
  </si>
  <si>
    <t>赤紺/紺</t>
  </si>
  <si>
    <t>H-26</t>
  </si>
  <si>
    <t>H-27</t>
  </si>
  <si>
    <t>H-28</t>
  </si>
  <si>
    <t>H-29</t>
  </si>
  <si>
    <t>H-30</t>
  </si>
  <si>
    <t>H-31</t>
  </si>
  <si>
    <t>H-32</t>
  </si>
  <si>
    <t>H-33</t>
  </si>
  <si>
    <t>H-34</t>
  </si>
  <si>
    <t>美祢線</t>
    <rPh sb="0" eb="2">
      <t>ミネ</t>
    </rPh>
    <rPh sb="2" eb="3">
      <t>セン</t>
    </rPh>
    <phoneticPr fontId="1"/>
  </si>
  <si>
    <t>H-35</t>
  </si>
  <si>
    <t>H-36</t>
  </si>
  <si>
    <t>H-37</t>
  </si>
  <si>
    <t>H-38</t>
  </si>
  <si>
    <t>H-39</t>
  </si>
  <si>
    <t>宇野線</t>
    <rPh sb="0" eb="3">
      <t>ウノセン</t>
    </rPh>
    <phoneticPr fontId="1"/>
  </si>
  <si>
    <t>宇野みなと</t>
    <rPh sb="0" eb="2">
      <t>ウノ</t>
    </rPh>
    <phoneticPr fontId="1"/>
  </si>
  <si>
    <t>H-40</t>
  </si>
  <si>
    <t>水島臨海鉄道</t>
  </si>
  <si>
    <t>一畑電車</t>
    <rPh sb="0" eb="2">
      <t>イチバタ</t>
    </rPh>
    <rPh sb="2" eb="4">
      <t>デンシャ</t>
    </rPh>
    <phoneticPr fontId="1"/>
  </si>
  <si>
    <t>ばた電</t>
    <rPh sb="2" eb="3">
      <t>デン</t>
    </rPh>
    <phoneticPr fontId="1"/>
  </si>
  <si>
    <t>船平山スキー場</t>
    <rPh sb="0" eb="3">
      <t>フナヒラヤマ</t>
    </rPh>
    <rPh sb="6" eb="7">
      <t>ジョウ</t>
    </rPh>
    <phoneticPr fontId="1"/>
  </si>
  <si>
    <t>フナヒラヤマスキージョウ</t>
    <phoneticPr fontId="1"/>
  </si>
  <si>
    <r>
      <t>役員</t>
    </r>
    <r>
      <rPr>
        <sz val="10"/>
        <color theme="1"/>
        <rFont val="Tahoma"/>
        <family val="2"/>
      </rPr>
      <t>(A)</t>
    </r>
    <rPh sb="0" eb="2">
      <t>ヤクイン</t>
    </rPh>
    <phoneticPr fontId="8"/>
  </si>
  <si>
    <r>
      <t>役員</t>
    </r>
    <r>
      <rPr>
        <sz val="10"/>
        <color theme="1"/>
        <rFont val="Tahoma"/>
        <family val="2"/>
      </rPr>
      <t>(B)</t>
    </r>
    <rPh sb="0" eb="1">
      <t>エキ</t>
    </rPh>
    <rPh sb="1" eb="2">
      <t>イン</t>
    </rPh>
    <phoneticPr fontId="8"/>
  </si>
  <si>
    <r>
      <t>役員</t>
    </r>
    <r>
      <rPr>
        <sz val="10"/>
        <color theme="1"/>
        <rFont val="Tahoma"/>
        <family val="2"/>
      </rPr>
      <t>(C)</t>
    </r>
    <rPh sb="0" eb="1">
      <t>エキ</t>
    </rPh>
    <rPh sb="1" eb="2">
      <t>イン</t>
    </rPh>
    <phoneticPr fontId="8"/>
  </si>
  <si>
    <r>
      <t>役員</t>
    </r>
    <r>
      <rPr>
        <sz val="10"/>
        <color theme="1"/>
        <rFont val="Tahoma"/>
        <family val="2"/>
      </rPr>
      <t>(D)</t>
    </r>
    <rPh sb="0" eb="1">
      <t>エキ</t>
    </rPh>
    <rPh sb="1" eb="2">
      <t>イン</t>
    </rPh>
    <phoneticPr fontId="8"/>
  </si>
  <si>
    <t>安芸三原</t>
    <rPh sb="0" eb="2">
      <t>アキ</t>
    </rPh>
    <rPh sb="2" eb="4">
      <t>ミハラ</t>
    </rPh>
    <phoneticPr fontId="1"/>
  </si>
  <si>
    <t>アキミハラ</t>
    <phoneticPr fontId="1"/>
  </si>
  <si>
    <t>001057:令和8年度山口県高等学校総合体育大会 兼 高松宮記念杯第78回全日本高等学校選手権大会山口県予選会</t>
  </si>
  <si>
    <t>B035-GH1_2026_h21:チーム申し込みはこちら</t>
  </si>
  <si>
    <t>B035-H2_2026_h-21:女子</t>
  </si>
  <si>
    <t>5/30(土),31(日)；高水高校,岩国商業高校　 6/6(土),8(日)；岩国市総合体育館</t>
  </si>
  <si>
    <t>岩国市平田１丁目４０-２</t>
  </si>
  <si>
    <t>001057:令和8年度山口県高等学校総合体育大会 兼 高松宮記念杯第79回全日本高等学校選手権大会山口県予選会</t>
  </si>
  <si>
    <t>B035-GH1_2026_h22:チーム申し込みはこちら</t>
  </si>
  <si>
    <t>B035-H2_2026_h-22:女子</t>
  </si>
  <si>
    <t>5/30(土),31(日)；高水高校,岩国商業高校　 6/6(土),9(日)；岩国市総合体育館</t>
  </si>
  <si>
    <t>岩国市平田１丁目４０-３</t>
  </si>
  <si>
    <t>001057:令和8年度山口県高等学校総合体育大会 兼 高松宮記念杯第80回全日本高等学校選手権大会山口県予選会</t>
  </si>
  <si>
    <t>B035-GH1_2026_h23:チーム申し込みはこちら</t>
  </si>
  <si>
    <t>B035-H2_2026_h-23:女子</t>
  </si>
  <si>
    <t>5/30(土),31(日)；高水高校,岩国商業高校　 6/6(土),10(日)；岩国市総合体育館</t>
  </si>
  <si>
    <t>岩国市平田１丁目４０-４</t>
  </si>
  <si>
    <t>001057:令和8年度山口県高等学校総合体育大会 兼 高松宮記念杯第81回全日本高等学校選手権大会山口県予選会</t>
  </si>
  <si>
    <t>B035-GH1_2026_h24:チーム申し込みはこちら</t>
  </si>
  <si>
    <t>B035-H2_2026_h-24:女子</t>
  </si>
  <si>
    <t>5/30(土),31(日)；高水高校,岩国商業高校　 6/6(土),11(日)；岩国市総合体育館</t>
  </si>
  <si>
    <t>岩国市平田１丁目４０-５</t>
  </si>
  <si>
    <t>001057:令和8年度山口県高等学校総合体育大会 兼 高松宮記念杯第82回全日本高等学校選手権大会山口県予選会</t>
  </si>
  <si>
    <t>B035-GH1_2026_h25:チーム申し込みはこちら</t>
  </si>
  <si>
    <t>B035-H2_2026_h-25:女子</t>
  </si>
  <si>
    <t>5/30(土),31(日)；高水高校,岩国商業高校　 6/6(土),12(日)；岩国市総合体育館</t>
  </si>
  <si>
    <t>岩国市平田１丁目４０-６</t>
  </si>
  <si>
    <t>001057:令和8年度山口県高等学校総合体育大会 兼 高松宮記念杯第83回全日本高等学校選手権大会山口県予選会</t>
  </si>
  <si>
    <t>B035-GH1_2026_h26:チーム申し込みはこちら</t>
  </si>
  <si>
    <t>B035-H2_2026_h-26:女子</t>
  </si>
  <si>
    <t>5/30(土),31(日)；高水高校,岩国商業高校　 6/6(土),13(日)；岩国市総合体育館</t>
  </si>
  <si>
    <t>岩国市平田１丁目４０-７</t>
  </si>
  <si>
    <t>001057:令和8年度山口県高等学校総合体育大会 兼 高松宮記念杯第84回全日本高等学校選手権大会山口県予選会</t>
  </si>
  <si>
    <t>B035-GH1_2026_h27:チーム申し込みはこちら</t>
  </si>
  <si>
    <t>B035-H2_2026_h-27:女子</t>
  </si>
  <si>
    <t>5/30(土),31(日)；高水高校,岩国商業高校　 6/6(土),14(日)；岩国市総合体育館</t>
  </si>
  <si>
    <t>岩国市平田１丁目４０-８</t>
  </si>
  <si>
    <t>001057:令和8年度山口県高等学校総合体育大会 兼 高松宮記念杯第85回全日本高等学校選手権大会山口県予選会</t>
  </si>
  <si>
    <t>B035-GH1_2026_h28:チーム申し込みはこちら</t>
  </si>
  <si>
    <t>B035-H2_2026_h-28:女子</t>
  </si>
  <si>
    <t>5/30(土),31(日)；高水高校,岩国商業高校　 6/6(土),15(日)；岩国市総合体育館</t>
  </si>
  <si>
    <t>岩国市平田１丁目４０-９</t>
  </si>
  <si>
    <t>001057:令和8年度山口県高等学校総合体育大会 兼 高松宮記念杯第86回全日本高等学校選手権大会山口県予選会</t>
  </si>
  <si>
    <t>B035-GH1_2026_h29:チーム申し込みはこちら</t>
  </si>
  <si>
    <t>B035-H2_2026_h-29:女子</t>
  </si>
  <si>
    <t>5/30(土),31(日)；高水高校,岩国商業高校　 6/6(土),16(日)；岩国市総合体育館</t>
  </si>
  <si>
    <t>岩国市平田１丁目４０-１０</t>
  </si>
  <si>
    <t>001057:令和8年度山口県高等学校総合体育大会 兼 高松宮記念杯第87回全日本高等学校選手権大会山口県予選会</t>
  </si>
  <si>
    <t>B035-GH1_2026_h30:チーム申し込みはこちら</t>
  </si>
  <si>
    <t>B035-H2_2026_h-30:女子</t>
  </si>
  <si>
    <t>5/30(土),31(日)；高水高校,岩国商業高校　 6/6(土),17(日)；岩国市総合体育館</t>
  </si>
  <si>
    <t>岩国市平田１丁目４０-１１</t>
  </si>
  <si>
    <t>001057:令和8年度山口県高等学校総合体育大会 兼 高松宮記念杯第88回全日本高等学校選手権大会山口県予選会</t>
  </si>
  <si>
    <t>B035-GH1_2026_h31:チーム申し込みはこちら</t>
  </si>
  <si>
    <t>B035-H2_2026_h-31:女子</t>
  </si>
  <si>
    <t>5/30(土),31(日)；高水高校,岩国商業高校　 6/6(土),18(日)；岩国市総合体育館</t>
  </si>
  <si>
    <t>岩国市平田１丁目４０-１２</t>
  </si>
  <si>
    <t>001057:令和8年度山口県高等学校総合体育大会 兼 高松宮記念杯第89回全日本高等学校選手権大会山口県予選会</t>
  </si>
  <si>
    <t>B035-GH1_2026_h32:チーム申し込みはこちら</t>
  </si>
  <si>
    <t>B035-H2_2026_h-32:女子</t>
  </si>
  <si>
    <t>5/30(土),31(日)；高水高校,岩国商業高校　 6/6(土),19(日)；岩国市総合体育館</t>
  </si>
  <si>
    <t>岩国市平田１丁目４０-１３</t>
  </si>
  <si>
    <t>001057:令和8年度山口県高等学校総合体育大会 兼 高松宮記念杯第90回全日本高等学校選手権大会山口県予選会</t>
  </si>
  <si>
    <t>B035-GH1_2026_h33:チーム申し込みはこちら</t>
  </si>
  <si>
    <t>B035-H2_2026_h-33:女子</t>
  </si>
  <si>
    <t>5/30(土),31(日)；高水高校,岩国商業高校　 6/6(土),20(日)；岩国市総合体育館</t>
  </si>
  <si>
    <t>岩国市平田１丁目４０-１４</t>
  </si>
  <si>
    <t>001057:令和8年度山口県高等学校総合体育大会 兼 高松宮記念杯第91回全日本高等学校選手権大会山口県予選会</t>
  </si>
  <si>
    <t>B035-GH1_2026_h34:チーム申し込みはこちら</t>
  </si>
  <si>
    <t>B035-H2_2026_h-34:女子</t>
  </si>
  <si>
    <t>5/30(土),31(日)；高水高校,岩国商業高校　 6/6(土),21(日)；岩国市総合体育館</t>
  </si>
  <si>
    <t>岩国市平田１丁目４０-１５</t>
  </si>
  <si>
    <t>001057:令和8年度山口県高等学校総合体育大会 兼 高松宮記念杯第92回全日本高等学校選手権大会山口県予選会</t>
  </si>
  <si>
    <t>B035-GH1_2026_h35:チーム申し込みはこちら</t>
  </si>
  <si>
    <t>B035-H2_2026_h-35:女子</t>
  </si>
  <si>
    <t>5/30(土),31(日)；高水高校,岩国商業高校　 6/6(土),22(日)；岩国市総合体育館</t>
  </si>
  <si>
    <t>岩国市平田１丁目４０-１６</t>
  </si>
  <si>
    <t>001057:令和8年度山口県高等学校総合体育大会 兼 高松宮記念杯第93回全日本高等学校選手権大会山口県予選会</t>
  </si>
  <si>
    <t>B035-GH1_2026_h36:チーム申し込みはこちら</t>
  </si>
  <si>
    <t>B035-H2_2026_h-36:女子</t>
  </si>
  <si>
    <t>5/30(土),31(日)；高水高校,岩国商業高校　 6/6(土),23(日)；岩国市総合体育館</t>
  </si>
  <si>
    <t>岩国市平田１丁目４０-１７</t>
  </si>
  <si>
    <t>001057:令和8年度山口県高等学校総合体育大会 兼 高松宮記念杯第94回全日本高等学校選手権大会山口県予選会</t>
  </si>
  <si>
    <t>B035-GH1_2026_h37:チーム申し込みはこちら</t>
  </si>
  <si>
    <t>B035-H2_2026_h-37:女子</t>
  </si>
  <si>
    <t>5/30(土),31(日)；高水高校,岩国商業高校　 6/6(土),24(日)；岩国市総合体育館</t>
  </si>
  <si>
    <t>岩国市平田１丁目４０-１８</t>
  </si>
  <si>
    <t>001057:令和8年度山口県高等学校総合体育大会 兼 高松宮記念杯第95回全日本高等学校選手権大会山口県予選会</t>
  </si>
  <si>
    <t>B035-GH1_2026_h38:チーム申し込みはこちら</t>
  </si>
  <si>
    <t>B035-H2_2026_h-38:女子</t>
  </si>
  <si>
    <t>5/30(土),31(日)；高水高校,岩国商業高校　 6/6(土),25(日)；岩国市総合体育館</t>
  </si>
  <si>
    <t>岩国市平田１丁目４０-１９</t>
  </si>
  <si>
    <t>001057:令和8年度山口県高等学校総合体育大会 兼 高松宮記念杯第96回全日本高等学校選手権大会山口県予選会</t>
  </si>
  <si>
    <t>B035-GH1_2026_h39:チーム申し込みはこちら</t>
  </si>
  <si>
    <t>B035-H2_2026_h-39:女子</t>
  </si>
  <si>
    <t>5/30(土),31(日)；高水高校,岩国商業高校　 6/6(土),26(日)；岩国市総合体育館</t>
  </si>
  <si>
    <t>岩国市平田１丁目４０-２０</t>
  </si>
  <si>
    <t>001057:令和8年度山口県高等学校総合体育大会 兼 高松宮記念杯第97回全日本高等学校選手権大会山口県予選会</t>
  </si>
  <si>
    <t>B035-GH1_2026_h40:チーム申し込みはこちら</t>
  </si>
  <si>
    <t>B035-H2_2026_h-40:女子</t>
  </si>
  <si>
    <t>5/30(土),31(日)；高水高校,岩国商業高校　 6/6(土),27(日)；岩国市総合体育館</t>
  </si>
  <si>
    <t>岩国市平田１丁目４０-２１</t>
  </si>
  <si>
    <t>001057:令和8年度山口県高等学校総合体育大会 兼 高松宮記念杯第98回全日本高等学校選手権大会山口県予選会</t>
  </si>
  <si>
    <t>B035-GH1_2026_h41:チーム申し込みはこちら</t>
  </si>
  <si>
    <t>B035-H2_2026_h-41:女子</t>
  </si>
  <si>
    <t>5/30(土),31(日)；高水高校,岩国商業高校　 6/6(土),28(日)；岩国市総合体育館</t>
  </si>
  <si>
    <t>岩国市平田１丁目４０-２２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</si>
</sst>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"/>
    <numFmt numFmtId="177" formatCode="0;[Red]0"/>
  </numFmts>
  <fonts count="2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indexed="8"/>
      <name val="ＭＳ Ｐゴシック"/>
      <family val="3"/>
    </font>
    <font>
      <sz val="12"/>
      <name val="Tahoma"/>
      <family val="2"/>
    </font>
    <font>
      <sz val="11"/>
      <name val="ＭＳ Ｐゴシック"/>
      <family val="3"/>
      <charset val="128"/>
    </font>
    <font>
      <sz val="10"/>
      <name val="Meiryo UI"/>
      <family val="3"/>
      <charset val="128"/>
    </font>
    <font>
      <sz val="10.5"/>
      <name val="ＭＳ 明朝"/>
      <family val="1"/>
      <charset val="128"/>
    </font>
    <font>
      <sz val="9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Tahoma"/>
      <family val="2"/>
    </font>
    <font>
      <sz val="10.5"/>
      <name val="MS UI Gothic"/>
      <family val="3"/>
      <charset val="128"/>
    </font>
    <font>
      <sz val="10.5"/>
      <name val="ＭＳ Ｐ明朝"/>
      <family val="1"/>
      <charset val="128"/>
    </font>
    <font>
      <sz val="10"/>
      <name val="Tahoma"/>
      <family val="2"/>
    </font>
    <font>
      <sz val="10.5"/>
      <color theme="0"/>
      <name val="ＭＳ 明朝"/>
      <family val="1"/>
      <charset val="128"/>
    </font>
    <font>
      <sz val="11"/>
      <color theme="0"/>
      <name val="ＭＳ Ｐゴシック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2"/>
      <color theme="1"/>
      <name val="Tahoma"/>
      <family val="2"/>
    </font>
    <font>
      <sz val="10.5"/>
      <color theme="1"/>
      <name val="ＭＳ Ｐ明朝"/>
      <family val="1"/>
      <charset val="128"/>
    </font>
    <font>
      <sz val="10"/>
      <color theme="1"/>
      <name val="Tahoma"/>
      <family val="2"/>
    </font>
    <font>
      <sz val="10"/>
      <color theme="1"/>
      <name val="Meiryo UI"/>
      <family val="3"/>
      <charset val="128"/>
    </font>
    <font>
      <sz val="10.5"/>
      <color theme="1"/>
      <name val="MS UI Gothic"/>
      <family val="3"/>
      <charset val="128"/>
    </font>
    <font>
      <sz val="10.5"/>
      <color theme="1"/>
      <name val="Tahoma"/>
      <family val="2"/>
    </font>
    <font>
      <sz val="11"/>
      <color theme="1"/>
      <name val="ＭＳ 明朝"/>
      <family val="1"/>
      <charset val="128"/>
    </font>
    <font>
      <sz val="9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theme="1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theme="1"/>
      </right>
      <top/>
      <bottom/>
      <diagonal/>
    </border>
    <border>
      <left style="thin">
        <color auto="1"/>
      </left>
      <right/>
      <top style="hair">
        <color indexed="64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auto="1"/>
      </right>
      <top style="hair">
        <color indexed="64"/>
      </top>
      <bottom/>
      <diagonal/>
    </border>
  </borders>
  <cellStyleXfs count="3">
    <xf numFmtId="0" fontId="0" fillId="0" borderId="0">
      <alignment vertical="center"/>
    </xf>
    <xf numFmtId="0" fontId="2" fillId="0" borderId="0" applyFill="0" applyProtection="0"/>
    <xf numFmtId="0" fontId="4" fillId="0" borderId="0"/>
  </cellStyleXfs>
  <cellXfs count="143">
    <xf numFmtId="0" fontId="0" fillId="0" borderId="0" xfId="0">
      <alignment vertical="center"/>
    </xf>
    <xf numFmtId="0" fontId="4" fillId="0" borderId="0" xfId="2"/>
    <xf numFmtId="0" fontId="6" fillId="0" borderId="11" xfId="2" applyFont="1" applyBorder="1" applyAlignment="1">
      <alignment horizontal="center" vertical="center" shrinkToFit="1"/>
    </xf>
    <xf numFmtId="0" fontId="6" fillId="0" borderId="10" xfId="2" applyFont="1" applyBorder="1" applyAlignment="1">
      <alignment horizontal="center" vertical="center" shrinkToFit="1"/>
    </xf>
    <xf numFmtId="0" fontId="7" fillId="0" borderId="15" xfId="2" applyFont="1" applyBorder="1" applyAlignment="1">
      <alignment horizontal="right" vertical="center" shrinkToFit="1"/>
    </xf>
    <xf numFmtId="0" fontId="6" fillId="0" borderId="13" xfId="2" applyFont="1" applyBorder="1" applyAlignment="1">
      <alignment horizontal="center" vertical="center"/>
    </xf>
    <xf numFmtId="0" fontId="9" fillId="0" borderId="13" xfId="2" applyFont="1" applyBorder="1" applyAlignment="1">
      <alignment horizontal="right" vertical="center"/>
    </xf>
    <xf numFmtId="0" fontId="6" fillId="0" borderId="17" xfId="2" applyFont="1" applyBorder="1" applyAlignment="1">
      <alignment vertical="center"/>
    </xf>
    <xf numFmtId="0" fontId="6" fillId="0" borderId="2" xfId="2" applyFont="1" applyBorder="1" applyAlignment="1">
      <alignment horizontal="center" vertical="center"/>
    </xf>
    <xf numFmtId="0" fontId="4" fillId="0" borderId="2" xfId="2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6" fillId="0" borderId="18" xfId="2" applyFont="1" applyBorder="1" applyAlignment="1">
      <alignment horizontal="center" vertical="center"/>
    </xf>
    <xf numFmtId="0" fontId="11" fillId="0" borderId="18" xfId="2" applyFont="1" applyBorder="1" applyAlignment="1">
      <alignment horizontal="center" vertical="center"/>
    </xf>
    <xf numFmtId="0" fontId="12" fillId="0" borderId="21" xfId="2" applyFont="1" applyBorder="1" applyAlignment="1">
      <alignment horizontal="center" vertical="center"/>
    </xf>
    <xf numFmtId="0" fontId="6" fillId="0" borderId="21" xfId="2" applyFont="1" applyBorder="1" applyAlignment="1">
      <alignment horizontal="center" vertical="center"/>
    </xf>
    <xf numFmtId="0" fontId="11" fillId="0" borderId="21" xfId="2" applyFont="1" applyBorder="1" applyAlignment="1">
      <alignment horizontal="center" vertical="center"/>
    </xf>
    <xf numFmtId="0" fontId="6" fillId="0" borderId="21" xfId="2" applyFont="1" applyBorder="1" applyAlignment="1">
      <alignment vertical="center"/>
    </xf>
    <xf numFmtId="0" fontId="12" fillId="0" borderId="9" xfId="2" applyFont="1" applyBorder="1" applyAlignment="1">
      <alignment horizontal="right" vertical="center" indent="1"/>
    </xf>
    <xf numFmtId="0" fontId="5" fillId="0" borderId="8" xfId="2" applyFont="1" applyBorder="1" applyAlignment="1">
      <alignment horizontal="right" vertical="center"/>
    </xf>
    <xf numFmtId="0" fontId="5" fillId="0" borderId="2" xfId="2" applyFont="1" applyBorder="1" applyAlignment="1">
      <alignment horizontal="left" vertical="center"/>
    </xf>
    <xf numFmtId="0" fontId="6" fillId="0" borderId="9" xfId="2" applyFont="1" applyBorder="1" applyAlignment="1">
      <alignment vertical="center"/>
    </xf>
    <xf numFmtId="0" fontId="12" fillId="0" borderId="7" xfId="2" applyFont="1" applyBorder="1" applyAlignment="1">
      <alignment vertical="center"/>
    </xf>
    <xf numFmtId="0" fontId="12" fillId="0" borderId="6" xfId="2" applyFont="1" applyBorder="1" applyAlignment="1">
      <alignment horizontal="right" vertical="center" indent="1"/>
    </xf>
    <xf numFmtId="0" fontId="5" fillId="0" borderId="5" xfId="2" applyFont="1" applyBorder="1" applyAlignment="1">
      <alignment horizontal="right" vertical="center"/>
    </xf>
    <xf numFmtId="0" fontId="5" fillId="0" borderId="1" xfId="2" applyFont="1" applyBorder="1" applyAlignment="1">
      <alignment horizontal="left" vertical="center"/>
    </xf>
    <xf numFmtId="0" fontId="6" fillId="0" borderId="4" xfId="2" applyFont="1" applyBorder="1" applyAlignment="1">
      <alignment horizontal="center" vertical="center"/>
    </xf>
    <xf numFmtId="0" fontId="6" fillId="0" borderId="6" xfId="2" applyFont="1" applyBorder="1" applyAlignment="1">
      <alignment vertical="center"/>
    </xf>
    <xf numFmtId="0" fontId="12" fillId="0" borderId="4" xfId="2" applyFont="1" applyBorder="1" applyAlignment="1">
      <alignment vertical="center"/>
    </xf>
    <xf numFmtId="0" fontId="12" fillId="0" borderId="3" xfId="2" applyFont="1" applyBorder="1" applyAlignment="1">
      <alignment horizontal="right" vertical="center" indent="1"/>
    </xf>
    <xf numFmtId="0" fontId="5" fillId="0" borderId="16" xfId="2" applyFont="1" applyBorder="1" applyAlignment="1">
      <alignment horizontal="right" vertical="center"/>
    </xf>
    <xf numFmtId="0" fontId="5" fillId="0" borderId="18" xfId="2" applyFont="1" applyBorder="1" applyAlignment="1">
      <alignment horizontal="left" vertical="center"/>
    </xf>
    <xf numFmtId="0" fontId="6" fillId="0" borderId="14" xfId="2" applyFont="1" applyBorder="1" applyAlignment="1">
      <alignment horizontal="center" vertical="center"/>
    </xf>
    <xf numFmtId="0" fontId="6" fillId="0" borderId="20" xfId="2" applyFont="1" applyBorder="1" applyAlignment="1">
      <alignment vertical="center"/>
    </xf>
    <xf numFmtId="0" fontId="12" fillId="0" borderId="19" xfId="2" applyFont="1" applyBorder="1" applyAlignment="1">
      <alignment vertical="center"/>
    </xf>
    <xf numFmtId="0" fontId="6" fillId="0" borderId="13" xfId="2" applyFont="1" applyBorder="1" applyAlignment="1">
      <alignment horizontal="center" vertical="center" shrinkToFit="1"/>
    </xf>
    <xf numFmtId="0" fontId="6" fillId="0" borderId="12" xfId="2" applyFont="1" applyBorder="1" applyAlignment="1">
      <alignment horizontal="center" vertical="center"/>
    </xf>
    <xf numFmtId="0" fontId="6" fillId="0" borderId="17" xfId="2" applyFont="1" applyBorder="1" applyAlignment="1">
      <alignment horizontal="left" vertical="center"/>
    </xf>
    <xf numFmtId="0" fontId="3" fillId="0" borderId="13" xfId="2" applyFont="1" applyBorder="1" applyAlignment="1">
      <alignment horizontal="center"/>
    </xf>
    <xf numFmtId="0" fontId="6" fillId="0" borderId="17" xfId="2" applyFont="1" applyBorder="1"/>
    <xf numFmtId="14" fontId="0" fillId="0" borderId="0" xfId="0" applyNumberFormat="1">
      <alignment vertical="center"/>
    </xf>
    <xf numFmtId="22" fontId="0" fillId="0" borderId="0" xfId="0" applyNumberFormat="1">
      <alignment vertical="center"/>
    </xf>
    <xf numFmtId="0" fontId="11" fillId="0" borderId="2" xfId="2" applyFont="1" applyBorder="1" applyAlignment="1">
      <alignment horizontal="center" vertical="center"/>
    </xf>
    <xf numFmtId="176" fontId="6" fillId="0" borderId="1" xfId="2" applyNumberFormat="1" applyFont="1" applyBorder="1" applyAlignment="1">
      <alignment horizontal="center" vertical="center"/>
    </xf>
    <xf numFmtId="0" fontId="0" fillId="2" borderId="0" xfId="0" applyFill="1">
      <alignment vertical="center"/>
    </xf>
    <xf numFmtId="0" fontId="10" fillId="0" borderId="18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/>
    </xf>
    <xf numFmtId="177" fontId="10" fillId="0" borderId="18" xfId="2" applyNumberFormat="1" applyFont="1" applyBorder="1" applyAlignment="1">
      <alignment horizontal="center" vertical="center"/>
    </xf>
    <xf numFmtId="177" fontId="10" fillId="0" borderId="1" xfId="2" applyNumberFormat="1" applyFont="1" applyBorder="1" applyAlignment="1">
      <alignment horizontal="center" vertical="center"/>
    </xf>
    <xf numFmtId="177" fontId="10" fillId="0" borderId="2" xfId="2" applyNumberFormat="1" applyFont="1" applyBorder="1" applyAlignment="1">
      <alignment horizontal="center" vertical="center"/>
    </xf>
    <xf numFmtId="0" fontId="14" fillId="0" borderId="17" xfId="2" applyFont="1" applyBorder="1"/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quotePrefix="1" applyFont="1" applyAlignment="1">
      <alignment horizontal="right" vertical="center"/>
    </xf>
    <xf numFmtId="0" fontId="15" fillId="0" borderId="0" xfId="2" applyFont="1" applyAlignment="1">
      <alignment shrinkToFit="1"/>
    </xf>
    <xf numFmtId="0" fontId="0" fillId="3" borderId="0" xfId="0" applyFill="1" applyAlignment="1">
      <alignment vertical="center" shrinkToFit="1"/>
    </xf>
    <xf numFmtId="0" fontId="0" fillId="2" borderId="0" xfId="0" applyFill="1" applyAlignment="1">
      <alignment vertical="center" shrinkToFit="1"/>
    </xf>
    <xf numFmtId="0" fontId="0" fillId="0" borderId="0" xfId="0" applyAlignment="1">
      <alignment vertical="center" shrinkToFit="1"/>
    </xf>
    <xf numFmtId="0" fontId="0" fillId="4" borderId="0" xfId="0" applyFill="1">
      <alignment vertical="center"/>
    </xf>
    <xf numFmtId="176" fontId="14" fillId="0" borderId="13" xfId="2" applyNumberFormat="1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 shrinkToFit="1"/>
    </xf>
    <xf numFmtId="0" fontId="17" fillId="0" borderId="1" xfId="2" applyFont="1" applyBorder="1" applyAlignment="1">
      <alignment horizontal="center" vertical="center"/>
    </xf>
    <xf numFmtId="0" fontId="6" fillId="0" borderId="23" xfId="2" applyFont="1" applyBorder="1" applyAlignment="1">
      <alignment vertical="center"/>
    </xf>
    <xf numFmtId="0" fontId="6" fillId="0" borderId="22" xfId="2" applyFont="1" applyBorder="1" applyAlignment="1">
      <alignment horizontal="center" vertical="center"/>
    </xf>
    <xf numFmtId="0" fontId="5" fillId="0" borderId="0" xfId="2" applyFont="1" applyAlignment="1">
      <alignment horizontal="right" vertical="center"/>
    </xf>
    <xf numFmtId="0" fontId="12" fillId="0" borderId="23" xfId="2" applyFont="1" applyBorder="1" applyAlignment="1">
      <alignment horizontal="right" vertical="center" indent="1"/>
    </xf>
    <xf numFmtId="0" fontId="5" fillId="0" borderId="17" xfId="2" applyFont="1" applyBorder="1" applyAlignment="1">
      <alignment horizontal="left" vertical="center"/>
    </xf>
    <xf numFmtId="0" fontId="5" fillId="0" borderId="12" xfId="2" applyFont="1" applyBorder="1" applyAlignment="1">
      <alignment horizontal="right" vertical="center"/>
    </xf>
    <xf numFmtId="0" fontId="12" fillId="0" borderId="13" xfId="2" applyFont="1" applyBorder="1" applyAlignment="1">
      <alignment horizontal="right" vertical="center" indent="1"/>
    </xf>
    <xf numFmtId="0" fontId="6" fillId="0" borderId="24" xfId="2" applyFont="1" applyBorder="1" applyAlignment="1">
      <alignment vertical="center"/>
    </xf>
    <xf numFmtId="0" fontId="12" fillId="0" borderId="25" xfId="2" applyFont="1" applyBorder="1" applyAlignment="1">
      <alignment vertical="center"/>
    </xf>
    <xf numFmtId="0" fontId="5" fillId="0" borderId="9" xfId="2" applyFont="1" applyBorder="1" applyAlignment="1">
      <alignment horizontal="left" vertical="center"/>
    </xf>
    <xf numFmtId="0" fontId="6" fillId="0" borderId="27" xfId="2" applyFont="1" applyBorder="1" applyAlignment="1">
      <alignment horizontal="center" vertical="center"/>
    </xf>
    <xf numFmtId="0" fontId="12" fillId="0" borderId="5" xfId="2" applyFont="1" applyBorder="1" applyAlignment="1">
      <alignment vertical="center"/>
    </xf>
    <xf numFmtId="0" fontId="15" fillId="0" borderId="28" xfId="2" applyFont="1" applyBorder="1" applyAlignment="1">
      <alignment shrinkToFit="1"/>
    </xf>
    <xf numFmtId="0" fontId="12" fillId="0" borderId="29" xfId="2" applyFont="1" applyBorder="1" applyAlignment="1">
      <alignment vertical="center"/>
    </xf>
    <xf numFmtId="0" fontId="17" fillId="0" borderId="14" xfId="2" applyFont="1" applyBorder="1" applyAlignment="1">
      <alignment horizontal="center" vertical="center"/>
    </xf>
    <xf numFmtId="176" fontId="17" fillId="0" borderId="1" xfId="2" applyNumberFormat="1" applyFont="1" applyBorder="1" applyAlignment="1">
      <alignment horizontal="center" vertical="center"/>
    </xf>
    <xf numFmtId="0" fontId="6" fillId="0" borderId="14" xfId="2" applyFont="1" applyBorder="1" applyAlignment="1">
      <alignment horizontal="center" vertical="center" shrinkToFit="1"/>
    </xf>
    <xf numFmtId="0" fontId="6" fillId="0" borderId="1" xfId="2" applyFont="1" applyBorder="1" applyAlignment="1">
      <alignment horizontal="center" vertical="center" shrinkToFit="1"/>
    </xf>
    <xf numFmtId="0" fontId="6" fillId="0" borderId="22" xfId="2" applyFont="1" applyBorder="1" applyAlignment="1">
      <alignment horizontal="center" vertical="center" shrinkToFit="1"/>
    </xf>
    <xf numFmtId="0" fontId="6" fillId="0" borderId="21" xfId="2" applyFont="1" applyBorder="1" applyAlignment="1">
      <alignment horizontal="center" vertical="center" shrinkToFit="1"/>
    </xf>
    <xf numFmtId="0" fontId="6" fillId="0" borderId="18" xfId="2" applyFont="1" applyBorder="1" applyAlignment="1">
      <alignment horizontal="center" vertical="center" shrinkToFit="1"/>
    </xf>
    <xf numFmtId="176" fontId="6" fillId="0" borderId="1" xfId="2" applyNumberFormat="1" applyFont="1" applyBorder="1" applyAlignment="1">
      <alignment horizontal="center" vertical="center" shrinkToFit="1"/>
    </xf>
    <xf numFmtId="0" fontId="4" fillId="0" borderId="0" xfId="2" applyAlignment="1">
      <alignment shrinkToFit="1"/>
    </xf>
    <xf numFmtId="0" fontId="6" fillId="0" borderId="26" xfId="2" applyFont="1" applyBorder="1" applyAlignment="1">
      <alignment horizontal="center" vertical="center" shrinkToFit="1"/>
    </xf>
    <xf numFmtId="0" fontId="6" fillId="0" borderId="2" xfId="2" applyFont="1" applyBorder="1" applyAlignment="1">
      <alignment horizontal="center" vertical="center" shrinkToFit="1"/>
    </xf>
    <xf numFmtId="0" fontId="19" fillId="0" borderId="1" xfId="2" applyFont="1" applyBorder="1" applyAlignment="1">
      <alignment vertical="center"/>
    </xf>
    <xf numFmtId="0" fontId="17" fillId="0" borderId="1" xfId="2" applyFont="1" applyBorder="1" applyAlignment="1">
      <alignment vertical="center"/>
    </xf>
    <xf numFmtId="0" fontId="21" fillId="0" borderId="1" xfId="2" applyFont="1" applyBorder="1" applyAlignment="1">
      <alignment horizontal="left" vertical="center"/>
    </xf>
    <xf numFmtId="0" fontId="21" fillId="0" borderId="1" xfId="2" applyFont="1" applyBorder="1" applyAlignment="1">
      <alignment horizontal="right" vertical="center"/>
    </xf>
    <xf numFmtId="0" fontId="19" fillId="0" borderId="1" xfId="2" applyFont="1" applyBorder="1" applyAlignment="1">
      <alignment horizontal="right" vertical="center" indent="1"/>
    </xf>
    <xf numFmtId="0" fontId="22" fillId="0" borderId="1" xfId="2" applyFont="1" applyBorder="1" applyAlignment="1">
      <alignment horizontal="center" vertical="center"/>
    </xf>
    <xf numFmtId="0" fontId="23" fillId="0" borderId="1" xfId="2" applyFont="1" applyBorder="1" applyAlignment="1">
      <alignment horizontal="center" vertical="center"/>
    </xf>
    <xf numFmtId="177" fontId="23" fillId="0" borderId="1" xfId="2" applyNumberFormat="1" applyFont="1" applyBorder="1" applyAlignment="1">
      <alignment horizontal="center" vertical="center"/>
    </xf>
    <xf numFmtId="0" fontId="19" fillId="0" borderId="30" xfId="2" applyFont="1" applyBorder="1" applyAlignment="1">
      <alignment vertical="center"/>
    </xf>
    <xf numFmtId="0" fontId="17" fillId="0" borderId="30" xfId="2" applyFont="1" applyBorder="1" applyAlignment="1">
      <alignment vertical="center"/>
    </xf>
    <xf numFmtId="0" fontId="17" fillId="0" borderId="30" xfId="2" applyFont="1" applyBorder="1" applyAlignment="1">
      <alignment horizontal="center" vertical="center"/>
    </xf>
    <xf numFmtId="0" fontId="21" fillId="0" borderId="30" xfId="2" applyFont="1" applyBorder="1" applyAlignment="1">
      <alignment horizontal="left" vertical="center"/>
    </xf>
    <xf numFmtId="0" fontId="21" fillId="0" borderId="30" xfId="2" applyFont="1" applyBorder="1" applyAlignment="1">
      <alignment horizontal="right" vertical="center"/>
    </xf>
    <xf numFmtId="0" fontId="19" fillId="0" borderId="30" xfId="2" applyFont="1" applyBorder="1" applyAlignment="1">
      <alignment horizontal="right" vertical="center" indent="1"/>
    </xf>
    <xf numFmtId="0" fontId="19" fillId="0" borderId="31" xfId="2" applyFont="1" applyBorder="1" applyAlignment="1">
      <alignment vertical="center"/>
    </xf>
    <xf numFmtId="0" fontId="17" fillId="0" borderId="31" xfId="2" applyFont="1" applyBorder="1" applyAlignment="1">
      <alignment vertical="center"/>
    </xf>
    <xf numFmtId="0" fontId="17" fillId="0" borderId="31" xfId="2" applyFont="1" applyBorder="1" applyAlignment="1">
      <alignment horizontal="center" vertical="center"/>
    </xf>
    <xf numFmtId="0" fontId="21" fillId="0" borderId="31" xfId="2" applyFont="1" applyBorder="1" applyAlignment="1">
      <alignment horizontal="left" vertical="center"/>
    </xf>
    <xf numFmtId="0" fontId="21" fillId="0" borderId="31" xfId="2" applyFont="1" applyBorder="1" applyAlignment="1">
      <alignment horizontal="right" vertical="center"/>
    </xf>
    <xf numFmtId="0" fontId="19" fillId="0" borderId="31" xfId="2" applyFont="1" applyBorder="1" applyAlignment="1">
      <alignment horizontal="right" vertical="center" indent="1"/>
    </xf>
    <xf numFmtId="0" fontId="22" fillId="0" borderId="31" xfId="2" applyFont="1" applyBorder="1" applyAlignment="1">
      <alignment horizontal="center" vertical="center"/>
    </xf>
    <xf numFmtId="0" fontId="23" fillId="0" borderId="31" xfId="2" applyFont="1" applyBorder="1" applyAlignment="1">
      <alignment horizontal="center" vertical="center"/>
    </xf>
    <xf numFmtId="177" fontId="23" fillId="0" borderId="31" xfId="2" applyNumberFormat="1" applyFont="1" applyBorder="1" applyAlignment="1">
      <alignment horizontal="center" vertical="center"/>
    </xf>
    <xf numFmtId="0" fontId="17" fillId="0" borderId="17" xfId="2" applyFont="1" applyBorder="1"/>
    <xf numFmtId="0" fontId="18" fillId="0" borderId="13" xfId="2" applyFont="1" applyBorder="1" applyAlignment="1">
      <alignment horizontal="center"/>
    </xf>
    <xf numFmtId="0" fontId="17" fillId="0" borderId="17" xfId="2" applyFont="1" applyBorder="1" applyAlignment="1">
      <alignment horizontal="left" vertical="center"/>
    </xf>
    <xf numFmtId="0" fontId="17" fillId="0" borderId="12" xfId="2" applyFont="1" applyBorder="1" applyAlignment="1">
      <alignment horizontal="center" vertical="center"/>
    </xf>
    <xf numFmtId="0" fontId="17" fillId="0" borderId="13" xfId="2" applyFont="1" applyBorder="1" applyAlignment="1">
      <alignment horizontal="center" vertical="center" shrinkToFit="1"/>
    </xf>
    <xf numFmtId="0" fontId="17" fillId="0" borderId="17" xfId="2" applyFont="1" applyBorder="1" applyAlignment="1">
      <alignment vertical="center"/>
    </xf>
    <xf numFmtId="0" fontId="17" fillId="0" borderId="15" xfId="2" applyFont="1" applyBorder="1" applyAlignment="1">
      <alignment vertical="center"/>
    </xf>
    <xf numFmtId="0" fontId="22" fillId="0" borderId="15" xfId="2" applyFont="1" applyBorder="1" applyAlignment="1">
      <alignment horizontal="center" vertical="center"/>
    </xf>
    <xf numFmtId="0" fontId="17" fillId="0" borderId="15" xfId="2" applyFont="1" applyBorder="1" applyAlignment="1">
      <alignment horizontal="center" vertical="center"/>
    </xf>
    <xf numFmtId="0" fontId="19" fillId="0" borderId="15" xfId="2" applyFont="1" applyBorder="1" applyAlignment="1">
      <alignment horizontal="center" vertical="center"/>
    </xf>
    <xf numFmtId="0" fontId="21" fillId="0" borderId="17" xfId="2" applyFont="1" applyBorder="1" applyAlignment="1">
      <alignment horizontal="left" vertical="center"/>
    </xf>
    <xf numFmtId="0" fontId="21" fillId="0" borderId="12" xfId="2" applyFont="1" applyBorder="1" applyAlignment="1">
      <alignment horizontal="right" vertical="center"/>
    </xf>
    <xf numFmtId="0" fontId="19" fillId="0" borderId="13" xfId="2" applyFont="1" applyBorder="1" applyAlignment="1">
      <alignment horizontal="right" vertical="center" indent="1"/>
    </xf>
    <xf numFmtId="0" fontId="22" fillId="0" borderId="30" xfId="2" applyFont="1" applyBorder="1" applyAlignment="1">
      <alignment horizontal="center" vertical="center"/>
    </xf>
    <xf numFmtId="0" fontId="23" fillId="0" borderId="30" xfId="2" applyFont="1" applyBorder="1" applyAlignment="1">
      <alignment horizontal="center" vertical="center"/>
    </xf>
    <xf numFmtId="177" fontId="23" fillId="0" borderId="30" xfId="2" applyNumberFormat="1" applyFont="1" applyBorder="1" applyAlignment="1">
      <alignment horizontal="center" vertical="center"/>
    </xf>
    <xf numFmtId="0" fontId="24" fillId="0" borderId="12" xfId="2" applyFont="1" applyBorder="1" applyAlignment="1">
      <alignment horizontal="right" vertical="center"/>
    </xf>
    <xf numFmtId="0" fontId="21" fillId="0" borderId="32" xfId="2" applyFont="1" applyBorder="1" applyAlignment="1">
      <alignment horizontal="left" vertical="center"/>
    </xf>
    <xf numFmtId="0" fontId="21" fillId="0" borderId="33" xfId="2" applyFont="1" applyBorder="1" applyAlignment="1">
      <alignment horizontal="right" vertical="center"/>
    </xf>
    <xf numFmtId="0" fontId="19" fillId="0" borderId="34" xfId="2" applyFont="1" applyBorder="1" applyAlignment="1">
      <alignment horizontal="right" vertical="center" indent="1"/>
    </xf>
    <xf numFmtId="0" fontId="25" fillId="0" borderId="15" xfId="2" applyFont="1" applyBorder="1" applyAlignment="1">
      <alignment horizontal="right" vertical="center" shrinkToFit="1"/>
    </xf>
    <xf numFmtId="0" fontId="17" fillId="0" borderId="15" xfId="2" applyFont="1" applyBorder="1" applyAlignment="1">
      <alignment horizontal="center" vertical="center" shrinkToFit="1"/>
    </xf>
    <xf numFmtId="0" fontId="26" fillId="0" borderId="0" xfId="2" applyFont="1" applyAlignment="1">
      <alignment shrinkToFit="1"/>
    </xf>
    <xf numFmtId="0" fontId="26" fillId="0" borderId="0" xfId="2" applyFont="1"/>
    <xf numFmtId="0" fontId="12" fillId="0" borderId="22" xfId="2" applyFont="1" applyBorder="1" applyAlignment="1">
      <alignment vertical="center"/>
    </xf>
    <xf numFmtId="0" fontId="24" fillId="0" borderId="15" xfId="2" applyFont="1" applyBorder="1" applyAlignment="1">
      <alignment horizontal="right" vertical="center"/>
    </xf>
    <xf numFmtId="0" fontId="12" fillId="0" borderId="35" xfId="2" applyFont="1" applyBorder="1" applyAlignment="1">
      <alignment vertical="center"/>
    </xf>
    <xf numFmtId="0" fontId="6" fillId="0" borderId="36" xfId="2" applyFont="1" applyBorder="1" applyAlignment="1">
      <alignment vertical="center"/>
    </xf>
    <xf numFmtId="0" fontId="6" fillId="0" borderId="35" xfId="2" applyFont="1" applyBorder="1" applyAlignment="1">
      <alignment horizontal="center" vertical="center"/>
    </xf>
    <xf numFmtId="0" fontId="21" fillId="0" borderId="7" xfId="2" applyFont="1" applyBorder="1" applyAlignment="1">
      <alignment horizontal="left" vertical="center"/>
    </xf>
    <xf numFmtId="0" fontId="21" fillId="0" borderId="8" xfId="2" applyFont="1" applyBorder="1" applyAlignment="1">
      <alignment horizontal="right" vertical="center"/>
    </xf>
    <xf numFmtId="0" fontId="19" fillId="0" borderId="9" xfId="2" applyFont="1" applyBorder="1" applyAlignment="1">
      <alignment horizontal="right" vertical="center" indent="1"/>
    </xf>
  </cellXfs>
  <cellStyles count="3">
    <cellStyle name="標準" xfId="0" builtinId="0"/>
    <cellStyle name="標準 2" xfId="1" xr:uid="{00000000-0005-0000-0000-000001000000}"/>
    <cellStyle name="標準 3" xfId="2" xr:uid="{EA50F4DA-7292-49C0-9E41-C906E4EFA65D}"/>
  </cellStyles>
  <dxfs count="83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00FF00"/>
      <color rgb="FFFF99CC"/>
      <color rgb="FFFFFF99"/>
      <color rgb="FF99FFCC"/>
      <color rgb="FFFFCCCC"/>
      <color rgb="FFFF9999"/>
      <color rgb="FFCCFFFF"/>
      <color rgb="FFFF0000"/>
      <color rgb="FFCC0000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4999B-825C-4E2C-B351-A7A309F7E896}">
  <dimension ref="A1:N250"/>
  <sheetViews>
    <sheetView showZeros="0" zoomScaleNormal="100" zoomScaleSheetLayoutView="100" workbookViewId="0">
      <selection activeCell="D182" sqref="D182"/>
    </sheetView>
  </sheetViews>
  <sheetFormatPr defaultColWidth="8.75" defaultRowHeight="15.95" customHeight="1" x14ac:dyDescent="0.15"/>
  <cols>
    <col min="1" max="1" width="1.5" style="55" customWidth="1"/>
    <col min="2" max="2" width="2.75" style="1" customWidth="1"/>
    <col min="3" max="3" width="4.875" style="1" customWidth="1"/>
    <col min="4" max="4" width="14.25" style="1" customWidth="1"/>
    <col min="5" max="7" width="6.75" style="1" customWidth="1"/>
    <col min="8" max="8" width="3.125" style="55" customWidth="1"/>
    <col min="9" max="9" width="2.75" style="1" customWidth="1"/>
    <col min="10" max="10" width="4.75" style="1" customWidth="1"/>
    <col min="11" max="11" width="14.25" style="1" customWidth="1"/>
    <col min="12" max="14" width="6.75" style="1" customWidth="1"/>
    <col min="15" max="16384" width="8.75" style="1"/>
  </cols>
  <sheetData>
    <row r="1" spans="1:14" ht="9.9499999999999993" customHeight="1" x14ac:dyDescent="0.15"/>
    <row r="2" spans="1:14" ht="17.100000000000001" customHeight="1" x14ac:dyDescent="0.2">
      <c r="B2" s="51" t="s">
        <v>0</v>
      </c>
      <c r="C2" s="38">
        <v>1</v>
      </c>
      <c r="D2" s="37" t="str">
        <f t="array" ref="D2">INDEX(sheet01!$K$2:$Z$61,MATCH(C2&amp;$B$2,sheet01!$K$2:$K$61&amp;sheet01!$O$2:$O$61,0),3)</f>
        <v>山口線１</v>
      </c>
      <c r="E2" s="36"/>
      <c r="F2" s="36"/>
      <c r="G2" s="35"/>
      <c r="I2" s="39"/>
      <c r="J2" s="38">
        <v>2</v>
      </c>
      <c r="K2" s="37" t="str">
        <f t="array" ref="K2">INDEX(sheet01!$K$2:$Z$61,MATCH(J2&amp;$B$2,sheet01!$K$2:$K$61&amp;sheet01!$O$2:$O$61,0),3)</f>
        <v>山口線２</v>
      </c>
      <c r="L2" s="36"/>
      <c r="M2" s="36"/>
      <c r="N2" s="35"/>
    </row>
    <row r="3" spans="1:14" ht="15.6" customHeight="1" x14ac:dyDescent="0.15">
      <c r="B3" s="34" t="s">
        <v>1</v>
      </c>
      <c r="C3" s="33"/>
      <c r="D3" s="79" t="str">
        <f t="array" ref="D3">INDEX(sheet03!$A$2:$BB$1184,MATCH($D$2&amp;"101"&amp;$B$2,sheet03!$M$2:$M$1184&amp;sheet03!$AF$2:$AF$1184&amp;sheet03!$O$2:$O$1184,0),28)</f>
        <v>名草</v>
      </c>
      <c r="E3" s="31" t="s">
        <v>2</v>
      </c>
      <c r="F3" s="30"/>
      <c r="G3" s="29" t="str">
        <f t="array" ref="G3">INDEX(sheet01!$A$2:$Z$61,MATCH(D$2&amp;$B$2,sheet01!$M$2:$M$61&amp;sheet01!$O$2:$O$61,0),18)</f>
        <v>黄/黄</v>
      </c>
      <c r="I3" s="34" t="s">
        <v>1</v>
      </c>
      <c r="J3" s="33"/>
      <c r="K3" s="79" t="str">
        <f t="array" ref="K3">INDEX(sheet03!$A$2:$BB$1184,MATCH($K$2&amp;"101"&amp;$B$2,sheet03!$M$2:$M$1184&amp;sheet03!$AF$2:$AF$1184&amp;sheet03!$O$2:$O$1184,0),28)</f>
        <v>船平山</v>
      </c>
      <c r="L3" s="31" t="s">
        <v>2</v>
      </c>
      <c r="M3" s="30"/>
      <c r="N3" s="29" t="str">
        <f t="array" ref="N3">INDEX(sheet01!$A$2:$Z$61,MATCH(K$2&amp;$B$2,sheet01!$M$2:$M$61&amp;sheet01!$O$2:$O$61,0),18)</f>
        <v>黄/黄</v>
      </c>
    </row>
    <row r="4" spans="1:14" ht="15.6" customHeight="1" x14ac:dyDescent="0.15">
      <c r="B4" s="28" t="s">
        <v>3</v>
      </c>
      <c r="C4" s="27"/>
      <c r="D4" s="61" t="str">
        <f t="array" ref="D4">INDEX(sheet03!$A$2:$BB$1184,MATCH($D$2&amp;"102"&amp;$B$2,sheet03!$M$2:$M$1184&amp;sheet03!$AF$2:$AF$1184&amp;sheet03!$O$2:$O$1184,0),28)</f>
        <v>鍋倉</v>
      </c>
      <c r="E4" s="25" t="s">
        <v>4</v>
      </c>
      <c r="F4" s="24"/>
      <c r="G4" s="23" t="str">
        <f t="array" ref="G4">INDEX(sheet01!$A$2:$Z$61,MATCH(D$2&amp;$B$2,sheet01!$M$2:$M$61&amp;sheet01!$O$2:$O$61,0),20)</f>
        <v>紫/黒</v>
      </c>
      <c r="I4" s="28" t="s">
        <v>3</v>
      </c>
      <c r="J4" s="27"/>
      <c r="K4" s="61" t="str">
        <f t="array" ref="K4">INDEX(sheet03!$A$2:$BB$1184,MATCH($K$2&amp;"102"&amp;$B$2,sheet03!$M$2:$M$1184&amp;sheet03!$AF$2:$AF$1184&amp;sheet03!$O$2:$O$1184,0),28)</f>
        <v>津和野</v>
      </c>
      <c r="L4" s="25" t="s">
        <v>4</v>
      </c>
      <c r="M4" s="24"/>
      <c r="N4" s="23" t="str">
        <f t="array" ref="N4">INDEX(sheet01!$A$2:$Z$61,MATCH(K$2&amp;$B$2,sheet01!$M$2:$M$61&amp;sheet01!$O$2:$O$61,0),20)</f>
        <v>紫/黒</v>
      </c>
    </row>
    <row r="5" spans="1:14" ht="15.6" customHeight="1" x14ac:dyDescent="0.15">
      <c r="B5" s="28" t="s">
        <v>5</v>
      </c>
      <c r="C5" s="27"/>
      <c r="D5" s="61" t="str">
        <f t="array" ref="D5">INDEX(sheet03!$A$2:$BB$1184,MATCH($D$2&amp;"103"&amp;$B$2,sheet03!$M$2:$M$1184&amp;sheet03!$AF$2:$AF$1184&amp;sheet03!$O$2:$O$1184,0),28)</f>
        <v>徳佐</v>
      </c>
      <c r="E5" s="25" t="s">
        <v>6</v>
      </c>
      <c r="F5" s="24"/>
      <c r="G5" s="23" t="str">
        <f t="array" ref="G5">INDEX(sheet01!$A$2:$Z$61,MATCH(D$2&amp;$B$2,sheet01!$M$2:$M$61&amp;sheet01!$O$2:$O$61,0),19)</f>
        <v>青/黒</v>
      </c>
      <c r="I5" s="28" t="s">
        <v>5</v>
      </c>
      <c r="J5" s="27"/>
      <c r="K5" s="61" t="e">
        <f t="array" ref="K5">INDEX(sheet03!$A$2:$BB$1184,MATCH($K$2&amp;"103"&amp;$B$2,sheet03!$M$2:$M$1184&amp;sheet03!$AF$2:$AF$1184&amp;sheet03!$O$2:$O$1184,0),28)</f>
        <v>#N/A</v>
      </c>
      <c r="L5" s="25" t="s">
        <v>6</v>
      </c>
      <c r="M5" s="24"/>
      <c r="N5" s="23" t="str">
        <f t="array" ref="N5">INDEX(sheet01!$A$2:$Z$61,MATCH(K$2&amp;$B$2,sheet01!$M$2:$M$61&amp;sheet01!$O$2:$O$61,0),19)</f>
        <v>青/黒</v>
      </c>
    </row>
    <row r="6" spans="1:14" ht="15.6" customHeight="1" x14ac:dyDescent="0.15">
      <c r="B6" s="76" t="s">
        <v>7</v>
      </c>
      <c r="C6" s="27"/>
      <c r="D6" s="80" t="str">
        <f t="array" ref="D6">INDEX(sheet03!$A$2:$BB$1184,MATCH($D$2&amp;"104"&amp;$B$2,sheet03!$M$2:$M$1184&amp;sheet03!$AF$2:$AF$1184&amp;sheet03!$O$2:$O$1184,0),28)</f>
        <v>鍋倉</v>
      </c>
      <c r="E6" s="20" t="s">
        <v>8</v>
      </c>
      <c r="F6" s="19"/>
      <c r="G6" s="18" t="str">
        <f t="array" ref="G6">INDEX(sheet01!$A$2:$Z$61,MATCH(D$2&amp;$B$2,sheet01!$M$2:$M$61&amp;sheet01!$O$2:$O$61,0),21)</f>
        <v>灰/黒</v>
      </c>
      <c r="I6" s="28" t="s">
        <v>7</v>
      </c>
      <c r="J6" s="27"/>
      <c r="K6" s="80" t="e">
        <f t="array" ref="K6">INDEX(sheet03!$A$2:$BB$1184,MATCH($K$2&amp;"104"&amp;$B$2,sheet03!$M$2:$M$1184&amp;sheet03!$AF$2:$AF$1184&amp;sheet03!$O$2:$O$1184,0),28)</f>
        <v>#N/A</v>
      </c>
      <c r="L6" s="20" t="s">
        <v>8</v>
      </c>
      <c r="M6" s="19"/>
      <c r="N6" s="18" t="str">
        <f t="array" ref="N6">INDEX(sheet01!$A$2:$Z$61,MATCH(K$2&amp;$B$2,sheet01!$M$2:$M$61&amp;sheet01!$O$2:$O$61,0),21)</f>
        <v>灰/黒</v>
      </c>
    </row>
    <row r="7" spans="1:14" ht="15.6" customHeight="1" x14ac:dyDescent="0.15">
      <c r="B7" s="71" t="s">
        <v>173</v>
      </c>
      <c r="C7" s="70"/>
      <c r="D7" s="81" t="str" cm="1">
        <f t="array" ref="D7">INDEX(sheet03!$A$2:$BB$1184,MATCH($D$2&amp;"105"&amp;$B$2,sheet03!$M$2:$M$1184&amp;sheet03!$AF$2:$AF$1184&amp;sheet03!$O$2:$O$1184,0),28)</f>
        <v>船平山スキー場</v>
      </c>
      <c r="E7" s="67"/>
      <c r="F7" s="65"/>
      <c r="G7" s="66"/>
      <c r="I7" s="71" t="s">
        <v>173</v>
      </c>
      <c r="J7" s="70"/>
      <c r="K7" s="81" t="e" cm="1">
        <f t="array" ref="K7">INDEX(sheet03!$A$2:$BB$1184,MATCH($K$2&amp;"105"&amp;$B$2,sheet03!$M$2:$M$1184&amp;sheet03!$AF$2:$AF$1184&amp;sheet03!$O$2:$O$1184,0),28)</f>
        <v>#N/A</v>
      </c>
      <c r="L7" s="67"/>
      <c r="M7" s="65"/>
      <c r="N7" s="66"/>
    </row>
    <row r="8" spans="1:14" ht="15.6" customHeight="1" x14ac:dyDescent="0.15">
      <c r="B8" s="17" t="s">
        <v>9</v>
      </c>
      <c r="C8" s="16" t="s">
        <v>10</v>
      </c>
      <c r="D8" s="82" t="s">
        <v>11</v>
      </c>
      <c r="E8" s="15" t="s">
        <v>12</v>
      </c>
      <c r="F8" s="15" t="s">
        <v>13</v>
      </c>
      <c r="G8" s="14" t="s">
        <v>14</v>
      </c>
      <c r="I8" s="17" t="s">
        <v>9</v>
      </c>
      <c r="J8" s="16" t="s">
        <v>10</v>
      </c>
      <c r="K8" s="82" t="s">
        <v>11</v>
      </c>
      <c r="L8" s="15" t="s">
        <v>12</v>
      </c>
      <c r="M8" s="15" t="s">
        <v>13</v>
      </c>
      <c r="N8" s="14" t="s">
        <v>14</v>
      </c>
    </row>
    <row r="9" spans="1:14" ht="15.6" customHeight="1" x14ac:dyDescent="0.15">
      <c r="A9" s="55">
        <f ca="1">IF(ISERROR(SMALL(sheet03!BE:BE,ROW(O1))),"",INDIRECT("sheet03!be"&amp;SMALL(sheet03!BE:BE,ROW(O1))))</f>
        <v>222</v>
      </c>
      <c r="B9" s="12">
        <f t="array" aca="1" ref="B9" ca="1">INDEX(sheet03!$A$2:$BB$1184,MATCH(D$2&amp;$C9&amp;$B$2,sheet03!$M$2:$M$1184&amp;sheet03!$AF$2:$AF$1184&amp;sheet03!$O$2:$O$1184,0),31)</f>
        <v>0</v>
      </c>
      <c r="C9" s="13">
        <f ca="1">IF(A9="","",INDIRECT("sheet03!af"&amp;SMALL(sheet03!BE:BE,ROW(O1))))</f>
        <v>1</v>
      </c>
      <c r="D9" s="83" t="str">
        <f t="array" aca="1" ref="D9" ca="1">INDEX(sheet03!$A$2:$BB$1184,MATCH(D$2&amp;$C9&amp;$B$2,sheet03!$M$2:$M$1184&amp;sheet03!$AF$2:$AF$1184&amp;sheet03!$O$2:$O$1184,0),28)</f>
        <v>周防下郷</v>
      </c>
      <c r="E9" s="45">
        <f t="array" aca="1" ref="E9" ca="1">INDEX(sheet03!$A$2:$BC$1184,MATCH(D$2&amp;$C9&amp;$B$2,sheet03!$M$2:$M$1184&amp;sheet03!$AF$2:$AF$1184&amp;sheet03!$O$2:$O$1184,0),55)</f>
        <v>3</v>
      </c>
      <c r="F9" s="48">
        <f t="array" aca="1" ref="F9" ca="1">INDEX(sheet03!$A$2:$BB$1184,MATCH(D$2&amp;$C9&amp;$B$2,sheet03!$M$2:$M$1184&amp;sheet03!$AF$2:$AF$1184&amp;sheet03!$O$2:$O$1184,0),40)</f>
        <v>166.5</v>
      </c>
      <c r="G9" s="12" t="str">
        <f t="array" aca="1" ref="G9" ca="1">INDEX(sheet03!$A$2:$BD$1184,MATCH(D$2&amp;$C9&amp;$B$2,sheet03!$M$2:$M$1184&amp;sheet03!$AF$2:$AF$1184&amp;sheet03!$O$2:$O$1184,0),56)</f>
        <v>右</v>
      </c>
      <c r="H9" s="55">
        <f ca="1">IF(ISERROR(SMALL(sheet03!BF:BF,ROW(O1))),"",INDIRECT("sheet03!bf"&amp;SMALL(sheet03!BF:BF,ROW(O1))))</f>
        <v>240</v>
      </c>
      <c r="I9" s="12">
        <f t="array" aca="1" ref="I9" ca="1">INDEX(sheet03!$A$2:$BB$1184,MATCH(K$2&amp;$J9&amp;$B$2,sheet03!$M$2:$M$1184&amp;sheet03!$AF$2:$AF$1184&amp;sheet03!$O$2:$O$1184,0),31)</f>
        <v>0</v>
      </c>
      <c r="J9" s="13">
        <f ca="1">IF(H9="","",INDIRECT("sheet03!af"&amp;SMALL(sheet03!BF:BF,ROW(O1))))</f>
        <v>2</v>
      </c>
      <c r="K9" s="83" t="str">
        <f t="array" aca="1" ref="K9" ca="1">INDEX(sheet03!$A$2:$BB$1184,MATCH(K$2&amp;$J9&amp;$B$2,sheet03!$M$2:$M$1184&amp;sheet03!$AF$2:$AF$1184&amp;sheet03!$O$2:$O$1184,0),28)</f>
        <v>青野山</v>
      </c>
      <c r="L9" s="45">
        <f t="array" aca="1" ref="L9" ca="1">INDEX(sheet03!$A$2:$BC$1184,MATCH(K$2&amp;$J9&amp;$B$2,sheet03!$M$2:$M$1184&amp;sheet03!$AF$2:$AF$1184&amp;sheet03!$O$2:$O$1184,0),55)</f>
        <v>2</v>
      </c>
      <c r="M9" s="48">
        <f t="array" aca="1" ref="M9" ca="1">INDEX(sheet03!$A$2:$BB$1184,MATCH(K$2&amp;$J9&amp;$B$2,sheet03!$M$2:$M$1184&amp;sheet03!$AF$2:$AF$1184&amp;sheet03!$O$2:$O$1184,0),40)</f>
        <v>165</v>
      </c>
      <c r="N9" s="12" t="str">
        <f t="array" aca="1" ref="N9" ca="1">INDEX(sheet03!$A$2:$BD$1184,MATCH(K$2&amp;$J9&amp;$B$2,sheet03!$M$2:$M$1184&amp;sheet03!$AF$2:$AF$1184&amp;sheet03!$O$2:$O$1184,0),56)</f>
        <v>左</v>
      </c>
    </row>
    <row r="10" spans="1:14" ht="15.6" customHeight="1" x14ac:dyDescent="0.15">
      <c r="A10" s="55">
        <f ca="1">IF(ISERROR(SMALL(sheet03!BE:BE,ROW(O2))),"",INDIRECT("sheet03!be"&amp;SMALL(sheet03!BE:BE,ROW(O2))))</f>
        <v>223</v>
      </c>
      <c r="B10" s="10">
        <f t="array" aca="1" ref="B10" ca="1">INDEX(sheet03!$A$2:$BB$1184,MATCH(D$2&amp;$C10&amp;$B$2,sheet03!$M$2:$M$1184&amp;sheet03!$AF$2:$AF$1184&amp;sheet03!$O$2:$O$1184,0),31)</f>
        <v>0</v>
      </c>
      <c r="C10" s="11">
        <f ca="1">IF(A10="","",INDIRECT("sheet03!af"&amp;SMALL(sheet03!BE:BE,ROW(O2))))</f>
        <v>2</v>
      </c>
      <c r="D10" s="80" t="str">
        <f t="array" aca="1" ref="D10" ca="1">INDEX(sheet03!$A$2:$BB$1184,MATCH(D$2&amp;$C10&amp;$B$2,sheet03!$M$2:$M$1184&amp;sheet03!$AF$2:$AF$1184&amp;sheet03!$O$2:$O$1184,0),28)</f>
        <v>上郷</v>
      </c>
      <c r="E10" s="46">
        <f t="array" aca="1" ref="E10" ca="1">INDEX(sheet03!$A$2:$BC$1184,MATCH(D$2&amp;$C10&amp;$B$2,sheet03!$M$2:$M$1184&amp;sheet03!$AF$2:$AF$1184&amp;sheet03!$O$2:$O$1184,0),55)</f>
        <v>3</v>
      </c>
      <c r="F10" s="49">
        <f t="array" aca="1" ref="F10" ca="1">INDEX(sheet03!$A$2:$BB$1184,MATCH(D$2&amp;$C10&amp;$B$2,sheet03!$M$2:$M$1184&amp;sheet03!$AF$2:$AF$1184&amp;sheet03!$O$2:$O$1184,0),40)</f>
        <v>174</v>
      </c>
      <c r="G10" s="10" t="str">
        <f t="array" aca="1" ref="G10" ca="1">INDEX(sheet03!$A$2:$BD$1184,MATCH(D$2&amp;$C10&amp;$B$2,sheet03!$M$2:$M$1184&amp;sheet03!$AF$2:$AF$1184&amp;sheet03!$O$2:$O$1184,0),56)</f>
        <v>右</v>
      </c>
      <c r="H10" s="55">
        <f ca="1">IF(ISERROR(SMALL(sheet03!BF:BF,ROW(O2))),"",INDIRECT("sheet03!bf"&amp;SMALL(sheet03!BF:BF,ROW(O2))))</f>
        <v>241</v>
      </c>
      <c r="I10" s="10">
        <f t="array" aca="1" ref="I10" ca="1">INDEX(sheet03!$A$2:$BB$1184,MATCH(K$2&amp;$J10&amp;$B$2,sheet03!$M$2:$M$1184&amp;sheet03!$AF$2:$AF$1184&amp;sheet03!$O$2:$O$1184,0),31)</f>
        <v>0</v>
      </c>
      <c r="J10" s="11">
        <f ca="1">IF(H10="","",INDIRECT("sheet03!af"&amp;SMALL(sheet03!BF:BF,ROW(O2))))</f>
        <v>3</v>
      </c>
      <c r="K10" s="80" t="str">
        <f t="array" aca="1" ref="K10" ca="1">INDEX(sheet03!$A$2:$BB$1184,MATCH(K$2&amp;$J10&amp;$B$2,sheet03!$M$2:$M$1184&amp;sheet03!$AF$2:$AF$1184&amp;sheet03!$O$2:$O$1184,0),28)</f>
        <v>日原</v>
      </c>
      <c r="L10" s="46">
        <f t="array" aca="1" ref="L10" ca="1">INDEX(sheet03!$A$2:$BC$1184,MATCH(K$2&amp;$J10&amp;$B$2,sheet03!$M$2:$M$1184&amp;sheet03!$AF$2:$AF$1184&amp;sheet03!$O$2:$O$1184,0),55)</f>
        <v>2</v>
      </c>
      <c r="M10" s="49">
        <f t="array" aca="1" ref="M10" ca="1">INDEX(sheet03!$A$2:$BB$1184,MATCH(K$2&amp;$J10&amp;$B$2,sheet03!$M$2:$M$1184&amp;sheet03!$AF$2:$AF$1184&amp;sheet03!$O$2:$O$1184,0),40)</f>
        <v>165</v>
      </c>
      <c r="N10" s="10" t="str">
        <f t="array" aca="1" ref="N10" ca="1">INDEX(sheet03!$A$2:$BD$1184,MATCH(K$2&amp;$J10&amp;$B$2,sheet03!$M$2:$M$1184&amp;sheet03!$AF$2:$AF$1184&amp;sheet03!$O$2:$O$1184,0),56)</f>
        <v>左</v>
      </c>
    </row>
    <row r="11" spans="1:14" ht="15.6" customHeight="1" x14ac:dyDescent="0.15">
      <c r="A11" s="55">
        <f ca="1">IF(ISERROR(SMALL(sheet03!BE:BE,ROW(O3))),"",INDIRECT("sheet03!be"&amp;SMALL(sheet03!BE:BE,ROW(O3))))</f>
        <v>224</v>
      </c>
      <c r="B11" s="10">
        <f t="array" aca="1" ref="B11" ca="1">INDEX(sheet03!$A$2:$BB$1184,MATCH(D$2&amp;$C11&amp;$B$2,sheet03!$M$2:$M$1184&amp;sheet03!$AF$2:$AF$1184&amp;sheet03!$O$2:$O$1184,0),31)</f>
        <v>0</v>
      </c>
      <c r="C11" s="11">
        <f ca="1">IF(A11="","",INDIRECT("sheet03!af"&amp;SMALL(sheet03!BE:BE,ROW(O3))))</f>
        <v>3</v>
      </c>
      <c r="D11" s="80" t="str">
        <f t="array" aca="1" ref="D11" ca="1">INDEX(sheet03!$A$2:$BB$1184,MATCH(D$2&amp;$C11&amp;$B$2,sheet03!$M$2:$M$1184&amp;sheet03!$AF$2:$AF$1184&amp;sheet03!$O$2:$O$1184,0),28)</f>
        <v>仁保津</v>
      </c>
      <c r="E11" s="46">
        <f t="array" aca="1" ref="E11" ca="1">INDEX(sheet03!$A$2:$BC$1184,MATCH(D$2&amp;$C11&amp;$B$2,sheet03!$M$2:$M$1184&amp;sheet03!$AF$2:$AF$1184&amp;sheet03!$O$2:$O$1184,0),55)</f>
        <v>3</v>
      </c>
      <c r="F11" s="49">
        <f t="array" aca="1" ref="F11" ca="1">INDEX(sheet03!$A$2:$BB$1184,MATCH(D$2&amp;$C11&amp;$B$2,sheet03!$M$2:$M$1184&amp;sheet03!$AF$2:$AF$1184&amp;sheet03!$O$2:$O$1184,0),40)</f>
        <v>167</v>
      </c>
      <c r="G11" s="10" t="str">
        <f t="array" aca="1" ref="G11" ca="1">INDEX(sheet03!$A$2:$BD$1184,MATCH(D$2&amp;$C11&amp;$B$2,sheet03!$M$2:$M$1184&amp;sheet03!$AF$2:$AF$1184&amp;sheet03!$O$2:$O$1184,0),56)</f>
        <v>右</v>
      </c>
      <c r="H11" s="55">
        <f ca="1">IF(ISERROR(SMALL(sheet03!BF:BF,ROW(O3))),"",INDIRECT("sheet03!bf"&amp;SMALL(sheet03!BF:BF,ROW(O3))))</f>
        <v>242</v>
      </c>
      <c r="I11" s="10">
        <f t="array" aca="1" ref="I11" ca="1">INDEX(sheet03!$A$2:$BB$1184,MATCH(K$2&amp;$J11&amp;$B$2,sheet03!$M$2:$M$1184&amp;sheet03!$AF$2:$AF$1184&amp;sheet03!$O$2:$O$1184,0),31)</f>
        <v>0</v>
      </c>
      <c r="J11" s="11">
        <f ca="1">IF(H11="","",INDIRECT("sheet03!af"&amp;SMALL(sheet03!BF:BF,ROW(O3))))</f>
        <v>5</v>
      </c>
      <c r="K11" s="80" t="str">
        <f t="array" aca="1" ref="K11" ca="1">INDEX(sheet03!$A$2:$BB$1184,MATCH(K$2&amp;$J11&amp;$B$2,sheet03!$M$2:$M$1184&amp;sheet03!$AF$2:$AF$1184&amp;sheet03!$O$2:$O$1184,0),28)</f>
        <v>青原</v>
      </c>
      <c r="L11" s="46">
        <f t="array" aca="1" ref="L11" ca="1">INDEX(sheet03!$A$2:$BC$1184,MATCH(K$2&amp;$J11&amp;$B$2,sheet03!$M$2:$M$1184&amp;sheet03!$AF$2:$AF$1184&amp;sheet03!$O$2:$O$1184,0),55)</f>
        <v>2</v>
      </c>
      <c r="M11" s="49">
        <f t="array" aca="1" ref="M11" ca="1">INDEX(sheet03!$A$2:$BB$1184,MATCH(K$2&amp;$J11&amp;$B$2,sheet03!$M$2:$M$1184&amp;sheet03!$AF$2:$AF$1184&amp;sheet03!$O$2:$O$1184,0),40)</f>
        <v>165</v>
      </c>
      <c r="N11" s="10" t="str">
        <f t="array" aca="1" ref="N11" ca="1">INDEX(sheet03!$A$2:$BD$1184,MATCH(K$2&amp;$J11&amp;$B$2,sheet03!$M$2:$M$1184&amp;sheet03!$AF$2:$AF$1184&amp;sheet03!$O$2:$O$1184,0),56)</f>
        <v>左</v>
      </c>
    </row>
    <row r="12" spans="1:14" ht="15.6" customHeight="1" x14ac:dyDescent="0.15">
      <c r="A12" s="55">
        <f ca="1">IF(ISERROR(SMALL(sheet03!BE:BE,ROW(O4))),"",INDIRECT("sheet03!be"&amp;SMALL(sheet03!BE:BE,ROW(O4))))</f>
        <v>225</v>
      </c>
      <c r="B12" s="10">
        <f t="array" aca="1" ref="B12" ca="1">INDEX(sheet03!$A$2:$BB$1184,MATCH(D$2&amp;$C12&amp;$B$2,sheet03!$M$2:$M$1184&amp;sheet03!$AF$2:$AF$1184&amp;sheet03!$O$2:$O$1184,0),31)</f>
        <v>0</v>
      </c>
      <c r="C12" s="11">
        <f ca="1">IF(A12="","",INDIRECT("sheet03!af"&amp;SMALL(sheet03!BE:BE,ROW(O4))))</f>
        <v>4</v>
      </c>
      <c r="D12" s="80" t="str">
        <f t="array" aca="1" ref="D12" ca="1">IF(A12="","",INDEX(sheet03!$A$2:$BB$1184,MATCH(D$2&amp;$C12&amp;$B$2,sheet03!$M$2:$M$1184&amp;sheet03!$AF$2:$AF$1184&amp;sheet03!$O$2:$O$1184,0),28))</f>
        <v>大歳</v>
      </c>
      <c r="E12" s="46">
        <f t="array" aca="1" ref="E12" ca="1">IF(A12="","",INDEX(sheet03!$A$2:$BC$1184,MATCH(D$2&amp;$C12&amp;$B$2,sheet03!$M$2:$M$1184&amp;sheet03!$AF$2:$AF$1184&amp;sheet03!$O$2:$O$1184,0),55))</f>
        <v>3</v>
      </c>
      <c r="F12" s="49">
        <f t="array" aca="1" ref="F12" ca="1">IF(A12="","",INDEX(sheet03!$A$2:$BB$1184,MATCH(D$2&amp;$C12&amp;$B$2,sheet03!$M$2:$M$1184&amp;sheet03!$AF$2:$AF$1184&amp;sheet03!$O$2:$O$1184,0),40))</f>
        <v>168.5</v>
      </c>
      <c r="G12" s="10" t="str">
        <f t="array" aca="1" ref="G12" ca="1">IF(A12="","",INDEX(sheet03!$A$2:$BD$1184,MATCH(D$2&amp;$C12&amp;$B$2,sheet03!$M$2:$M$1184&amp;sheet03!$AF$2:$AF$1184&amp;sheet03!$O$2:$O$1184,0),56))</f>
        <v>右</v>
      </c>
      <c r="H12" s="55">
        <f ca="1">IF(ISERROR(SMALL(sheet03!BF:BF,ROW(O4))),"",INDIRECT("sheet03!bf"&amp;SMALL(sheet03!BF:BF,ROW(O4))))</f>
        <v>243</v>
      </c>
      <c r="I12" s="10">
        <f t="array" aca="1" ref="I12" ca="1">INDEX(sheet03!$A$2:$BB$1184,MATCH(K$2&amp;$J12&amp;$B$2,sheet03!$M$2:$M$1184&amp;sheet03!$AF$2:$AF$1184&amp;sheet03!$O$2:$O$1184,0),31)</f>
        <v>0</v>
      </c>
      <c r="J12" s="11">
        <f ca="1">IF(H12="","",INDIRECT("sheet03!af"&amp;SMALL(sheet03!BF:BF,ROW(O4))))</f>
        <v>6</v>
      </c>
      <c r="K12" s="80" t="str">
        <f t="array" aca="1" ref="K12" ca="1">INDEX(sheet03!$A$2:$BB$1184,MATCH(K$2&amp;$J12&amp;$B$2,sheet03!$M$2:$M$1184&amp;sheet03!$AF$2:$AF$1184&amp;sheet03!$O$2:$O$1184,0),28)</f>
        <v>東青原</v>
      </c>
      <c r="L12" s="46">
        <f t="array" aca="1" ref="L12" ca="1">INDEX(sheet03!$A$2:$BC$1184,MATCH(K$2&amp;$J12&amp;$B$2,sheet03!$M$2:$M$1184&amp;sheet03!$AF$2:$AF$1184&amp;sheet03!$O$2:$O$1184,0),55)</f>
        <v>2</v>
      </c>
      <c r="M12" s="49">
        <f t="array" aca="1" ref="M12" ca="1">INDEX(sheet03!$A$2:$BB$1184,MATCH(K$2&amp;$J12&amp;$B$2,sheet03!$M$2:$M$1184&amp;sheet03!$AF$2:$AF$1184&amp;sheet03!$O$2:$O$1184,0),40)</f>
        <v>165</v>
      </c>
      <c r="N12" s="10" t="str">
        <f t="array" aca="1" ref="N12" ca="1">INDEX(sheet03!$A$2:$BD$1184,MATCH(K$2&amp;$J12&amp;$B$2,sheet03!$M$2:$M$1184&amp;sheet03!$AF$2:$AF$1184&amp;sheet03!$O$2:$O$1184,0),56)</f>
        <v>左</v>
      </c>
    </row>
    <row r="13" spans="1:14" ht="15.6" customHeight="1" x14ac:dyDescent="0.15">
      <c r="A13" s="55">
        <f ca="1">IF(ISERROR(SMALL(sheet03!BE:BE,ROW(O5))),"",INDIRECT("sheet03!be"&amp;SMALL(sheet03!BE:BE,ROW(O5))))</f>
        <v>226</v>
      </c>
      <c r="B13" s="10">
        <f t="array" aca="1" ref="B13" ca="1">INDEX(sheet03!$A$2:$BB$1184,MATCH(D$2&amp;$C13&amp;$B$2,sheet03!$M$2:$M$1184&amp;sheet03!$AF$2:$AF$1184&amp;sheet03!$O$2:$O$1184,0),31)</f>
        <v>0</v>
      </c>
      <c r="C13" s="11">
        <f ca="1">IF(A13="","",INDIRECT("sheet03!af"&amp;SMALL(sheet03!BE:BE,ROW(O5))))</f>
        <v>5</v>
      </c>
      <c r="D13" s="80" t="str">
        <f t="array" aca="1" ref="D13" ca="1">IF(A13="","",INDEX(sheet03!$A$2:$BB$1184,MATCH(D$2&amp;$C13&amp;$B$2,sheet03!$M$2:$M$1184&amp;sheet03!$AF$2:$AF$1184&amp;sheet03!$O$2:$O$1184,0),28))</f>
        <v>矢原</v>
      </c>
      <c r="E13" s="46">
        <f t="array" aca="1" ref="E13" ca="1">IF(A13="","",INDEX(sheet03!$A$2:$BC$1184,MATCH(D$2&amp;$C13&amp;$B$2,sheet03!$M$2:$M$1184&amp;sheet03!$AF$2:$AF$1184&amp;sheet03!$O$2:$O$1184,0),55))</f>
        <v>3</v>
      </c>
      <c r="F13" s="49">
        <f t="array" aca="1" ref="F13" ca="1">IF(A13="","",INDEX(sheet03!$A$2:$BB$1184,MATCH(D$2&amp;$C13&amp;$B$2,sheet03!$M$2:$M$1184&amp;sheet03!$AF$2:$AF$1184&amp;sheet03!$O$2:$O$1184,0),40))</f>
        <v>160</v>
      </c>
      <c r="G13" s="10" t="str">
        <f t="array" aca="1" ref="G13" ca="1">IF(A13="","",INDEX(sheet03!$A$2:$BD$1184,MATCH(D$2&amp;$C13&amp;$B$2,sheet03!$M$2:$M$1184&amp;sheet03!$AF$2:$AF$1184&amp;sheet03!$O$2:$O$1184,0),56))</f>
        <v>右</v>
      </c>
      <c r="H13" s="55">
        <f ca="1">IF(ISERROR(SMALL(sheet03!BF:BF,ROW(O5))),"",INDIRECT("sheet03!bf"&amp;SMALL(sheet03!BF:BF,ROW(O5))))</f>
        <v>244</v>
      </c>
      <c r="I13" s="10" t="str">
        <f t="array" aca="1" ref="I13" ca="1">INDEX(sheet03!$A$2:$BB$1184,MATCH(K$2&amp;$J13&amp;$B$2,sheet03!$M$2:$M$1184&amp;sheet03!$AF$2:$AF$1184&amp;sheet03!$O$2:$O$1184,0),31)</f>
        <v>ｃ</v>
      </c>
      <c r="J13" s="11">
        <f ca="1">IF(H13="","",INDIRECT("sheet03!af"&amp;SMALL(sheet03!BF:BF,ROW(O5))))</f>
        <v>8</v>
      </c>
      <c r="K13" s="80" t="str">
        <f t="array" aca="1" ref="K13" ca="1">INDEX(sheet03!$A$2:$BB$1184,MATCH(K$2&amp;$J13&amp;$B$2,sheet03!$M$2:$M$1184&amp;sheet03!$AF$2:$AF$1184&amp;sheet03!$O$2:$O$1184,0),28)</f>
        <v>岩見横田</v>
      </c>
      <c r="L13" s="46">
        <f t="array" aca="1" ref="L13" ca="1">INDEX(sheet03!$A$2:$BC$1184,MATCH(K$2&amp;$J13&amp;$B$2,sheet03!$M$2:$M$1184&amp;sheet03!$AF$2:$AF$1184&amp;sheet03!$O$2:$O$1184,0),55)</f>
        <v>2</v>
      </c>
      <c r="M13" s="49">
        <f t="array" aca="1" ref="M13" ca="1">INDEX(sheet03!$A$2:$BB$1184,MATCH(K$2&amp;$J13&amp;$B$2,sheet03!$M$2:$M$1184&amp;sheet03!$AF$2:$AF$1184&amp;sheet03!$O$2:$O$1184,0),40)</f>
        <v>165</v>
      </c>
      <c r="N13" s="10" t="str">
        <f t="array" aca="1" ref="N13" ca="1">INDEX(sheet03!$A$2:$BD$1184,MATCH(K$2&amp;$J13&amp;$B$2,sheet03!$M$2:$M$1184&amp;sheet03!$AF$2:$AF$1184&amp;sheet03!$O$2:$O$1184,0),56)</f>
        <v>左</v>
      </c>
    </row>
    <row r="14" spans="1:14" ht="15.6" customHeight="1" x14ac:dyDescent="0.15">
      <c r="A14" s="55">
        <f ca="1">IF(ISERROR(SMALL(sheet03!BE:BE,ROW(O6))),"",INDIRECT("sheet03!be"&amp;SMALL(sheet03!BE:BE,ROW(O6))))</f>
        <v>227</v>
      </c>
      <c r="B14" s="10">
        <f t="array" aca="1" ref="B14" ca="1">INDEX(sheet03!$A$2:$BB$1184,MATCH(D$2&amp;$C14&amp;$B$2,sheet03!$M$2:$M$1184&amp;sheet03!$AF$2:$AF$1184&amp;sheet03!$O$2:$O$1184,0),31)</f>
        <v>0</v>
      </c>
      <c r="C14" s="11">
        <f ca="1">IF(A14="","",INDIRECT("sheet03!af"&amp;SMALL(sheet03!BE:BE,ROW(O6))))</f>
        <v>6</v>
      </c>
      <c r="D14" s="80" t="str">
        <f t="array" aca="1" ref="D14" ca="1">IF(A14="","",INDEX(sheet03!$A$2:$BB$1184,MATCH(D$2&amp;$C14&amp;$B$2,sheet03!$M$2:$M$1184&amp;sheet03!$AF$2:$AF$1184&amp;sheet03!$O$2:$O$1184,0),28))</f>
        <v>湯田温泉</v>
      </c>
      <c r="E14" s="46">
        <f t="array" aca="1" ref="E14" ca="1">IF(A14="","",INDEX(sheet03!$A$2:$BC$1184,MATCH(D$2&amp;$C14&amp;$B$2,sheet03!$M$2:$M$1184&amp;sheet03!$AF$2:$AF$1184&amp;sheet03!$O$2:$O$1184,0),55))</f>
        <v>3</v>
      </c>
      <c r="F14" s="49">
        <f t="array" aca="1" ref="F14" ca="1">IF(A14="","",INDEX(sheet03!$A$2:$BB$1184,MATCH(D$2&amp;$C14&amp;$B$2,sheet03!$M$2:$M$1184&amp;sheet03!$AF$2:$AF$1184&amp;sheet03!$O$2:$O$1184,0),40))</f>
        <v>182</v>
      </c>
      <c r="G14" s="10" t="str">
        <f t="array" aca="1" ref="G14" ca="1">IF(A14="","",INDEX(sheet03!$A$2:$BD$1184,MATCH(D$2&amp;$C14&amp;$B$2,sheet03!$M$2:$M$1184&amp;sheet03!$AF$2:$AF$1184&amp;sheet03!$O$2:$O$1184,0),56))</f>
        <v>右</v>
      </c>
      <c r="H14" s="55">
        <f ca="1">IF(ISERROR(SMALL(sheet03!BF:BF,ROW(O6))),"",INDIRECT("sheet03!bf"&amp;SMALL(sheet03!BF:BF,ROW(O6))))</f>
        <v>245</v>
      </c>
      <c r="I14" s="10">
        <f t="array" aca="1" ref="I14" ca="1">INDEX(sheet03!$A$2:$BB$1184,MATCH(K$2&amp;$J14&amp;$B$2,sheet03!$M$2:$M$1184&amp;sheet03!$AF$2:$AF$1184&amp;sheet03!$O$2:$O$1184,0),31)</f>
        <v>0</v>
      </c>
      <c r="J14" s="11">
        <f ca="1">IF(H14="","",INDIRECT("sheet03!af"&amp;SMALL(sheet03!BF:BF,ROW(O6))))</f>
        <v>12</v>
      </c>
      <c r="K14" s="80" t="str">
        <f t="array" aca="1" ref="K14" ca="1">INDEX(sheet03!$A$2:$BB$1184,MATCH(K$2&amp;$J14&amp;$B$2,sheet03!$M$2:$M$1184&amp;sheet03!$AF$2:$AF$1184&amp;sheet03!$O$2:$O$1184,0),28)</f>
        <v>本俣賀</v>
      </c>
      <c r="L14" s="46">
        <f t="array" aca="1" ref="L14" ca="1">INDEX(sheet03!$A$2:$BC$1184,MATCH(K$2&amp;$J14&amp;$B$2,sheet03!$M$2:$M$1184&amp;sheet03!$AF$2:$AF$1184&amp;sheet03!$O$2:$O$1184,0),55)</f>
        <v>2</v>
      </c>
      <c r="M14" s="49">
        <f t="array" aca="1" ref="M14" ca="1">INDEX(sheet03!$A$2:$BB$1184,MATCH(K$2&amp;$J14&amp;$B$2,sheet03!$M$2:$M$1184&amp;sheet03!$AF$2:$AF$1184&amp;sheet03!$O$2:$O$1184,0),40)</f>
        <v>165</v>
      </c>
      <c r="N14" s="10" t="str">
        <f t="array" aca="1" ref="N14" ca="1">INDEX(sheet03!$A$2:$BD$1184,MATCH(K$2&amp;$J14&amp;$B$2,sheet03!$M$2:$M$1184&amp;sheet03!$AF$2:$AF$1184&amp;sheet03!$O$2:$O$1184,0),56)</f>
        <v>左</v>
      </c>
    </row>
    <row r="15" spans="1:14" ht="15.6" customHeight="1" x14ac:dyDescent="0.15">
      <c r="A15" s="55">
        <f ca="1">IF(ISERROR(SMALL(sheet03!BE:BE,ROW(O7))),"",INDIRECT("sheet03!be"&amp;SMALL(sheet03!BE:BE,ROW(O7))))</f>
        <v>228</v>
      </c>
      <c r="B15" s="10" t="str">
        <f t="array" aca="1" ref="B15" ca="1">INDEX(sheet03!$A$2:$BB$1184,MATCH(D$2&amp;$C15&amp;$B$2,sheet03!$M$2:$M$1184&amp;sheet03!$AF$2:$AF$1184&amp;sheet03!$O$2:$O$1184,0),31)</f>
        <v>c</v>
      </c>
      <c r="C15" s="11">
        <f ca="1">IF(A15="","",INDIRECT("sheet03!af"&amp;SMALL(sheet03!BE:BE,ROW(O7))))</f>
        <v>7</v>
      </c>
      <c r="D15" s="80" t="str">
        <f t="array" aca="1" ref="D15" ca="1">IF(A15="","",INDEX(sheet03!$A$2:$BB$1184,MATCH(D$2&amp;$C15&amp;$B$2,sheet03!$M$2:$M$1184&amp;sheet03!$AF$2:$AF$1184&amp;sheet03!$O$2:$O$1184,0),28))</f>
        <v>山口</v>
      </c>
      <c r="E15" s="46">
        <f t="array" aca="1" ref="E15" ca="1">IF(A15="","",INDEX(sheet03!$A$2:$BC$1184,MATCH(D$2&amp;$C15&amp;$B$2,sheet03!$M$2:$M$1184&amp;sheet03!$AF$2:$AF$1184&amp;sheet03!$O$2:$O$1184,0),55))</f>
        <v>2</v>
      </c>
      <c r="F15" s="49">
        <f t="array" aca="1" ref="F15" ca="1">IF(A15="","",INDEX(sheet03!$A$2:$BB$1184,MATCH(D$2&amp;$C15&amp;$B$2,sheet03!$M$2:$M$1184&amp;sheet03!$AF$2:$AF$1184&amp;sheet03!$O$2:$O$1184,0),40))</f>
        <v>163</v>
      </c>
      <c r="G15" s="10" t="str">
        <f t="array" aca="1" ref="G15" ca="1">IF(A15="","",INDEX(sheet03!$A$2:$BD$1184,MATCH(D$2&amp;$C15&amp;$B$2,sheet03!$M$2:$M$1184&amp;sheet03!$AF$2:$AF$1184&amp;sheet03!$O$2:$O$1184,0),56))</f>
        <v>右</v>
      </c>
      <c r="H15" s="55">
        <f ca="1">IF(ISERROR(SMALL(sheet03!BF:BF,ROW(O7))),"",INDIRECT("sheet03!bf"&amp;SMALL(sheet03!BF:BF,ROW(O7))))</f>
        <v>0</v>
      </c>
      <c r="I15" s="10" t="e">
        <f t="array" aca="1" ref="I15" ca="1">INDEX(sheet03!$A$2:$BB$1184,MATCH(K$2&amp;$J15&amp;$B$2,sheet03!$M$2:$M$1184&amp;sheet03!$AF$2:$AF$1184&amp;sheet03!$O$2:$O$1184,0),31)</f>
        <v>#N/A</v>
      </c>
      <c r="J15" s="11">
        <f ca="1">IF(H15="","",INDIRECT("sheet03!af"&amp;SMALL(sheet03!BF:BF,ROW(O7))))</f>
        <v>0</v>
      </c>
      <c r="K15" s="80" t="e">
        <f t="array" aca="1" ref="K15" ca="1">INDEX(sheet03!$A$2:$BB$1184,MATCH(K$2&amp;$J15&amp;$B$2,sheet03!$M$2:$M$1184&amp;sheet03!$AF$2:$AF$1184&amp;sheet03!$O$2:$O$1184,0),28)</f>
        <v>#N/A</v>
      </c>
      <c r="L15" s="46" t="e">
        <f t="array" aca="1" ref="L15" ca="1">INDEX(sheet03!$A$2:$BC$1184,MATCH(K$2&amp;$J15&amp;$B$2,sheet03!$M$2:$M$1184&amp;sheet03!$AF$2:$AF$1184&amp;sheet03!$O$2:$O$1184,0),55)</f>
        <v>#N/A</v>
      </c>
      <c r="M15" s="49" t="e">
        <f t="array" aca="1" ref="M15" ca="1">INDEX(sheet03!$A$2:$BB$1184,MATCH(K$2&amp;$J15&amp;$B$2,sheet03!$M$2:$M$1184&amp;sheet03!$AF$2:$AF$1184&amp;sheet03!$O$2:$O$1184,0),40)</f>
        <v>#N/A</v>
      </c>
      <c r="N15" s="10" t="e">
        <f t="array" aca="1" ref="N15" ca="1">INDEX(sheet03!$A$2:$BD$1184,MATCH(K$2&amp;$J15&amp;$B$2,sheet03!$M$2:$M$1184&amp;sheet03!$AF$2:$AF$1184&amp;sheet03!$O$2:$O$1184,0),56)</f>
        <v>#N/A</v>
      </c>
    </row>
    <row r="16" spans="1:14" ht="15.6" customHeight="1" x14ac:dyDescent="0.15">
      <c r="A16" s="55">
        <f ca="1">IF(ISERROR(SMALL(sheet03!BE:BE,ROW(O8))),"",INDIRECT("sheet03!be"&amp;SMALL(sheet03!BE:BE,ROW(O8))))</f>
        <v>229</v>
      </c>
      <c r="B16" s="10">
        <f t="array" aca="1" ref="B16" ca="1">INDEX(sheet03!$A$2:$BB$1184,MATCH(D$2&amp;$C16&amp;$B$2,sheet03!$M$2:$M$1184&amp;sheet03!$AF$2:$AF$1184&amp;sheet03!$O$2:$O$1184,0),31)</f>
        <v>0</v>
      </c>
      <c r="C16" s="11">
        <f ca="1">IF(A16="","",INDIRECT("sheet03!af"&amp;SMALL(sheet03!BE:BE,ROW(O8))))</f>
        <v>8</v>
      </c>
      <c r="D16" s="80" t="str">
        <f t="array" aca="1" ref="D16" ca="1">IF(A16="","",INDEX(sheet03!$A$2:$BB$1184,MATCH(D$2&amp;$C16&amp;$B$2,sheet03!$M$2:$M$1184&amp;sheet03!$AF$2:$AF$1184&amp;sheet03!$O$2:$O$1184,0),28))</f>
        <v>上山口</v>
      </c>
      <c r="E16" s="46">
        <f t="array" aca="1" ref="E16" ca="1">IF(A16="","",INDEX(sheet03!$A$2:$BC$1184,MATCH(D$2&amp;$C16&amp;$B$2,sheet03!$M$2:$M$1184&amp;sheet03!$AF$2:$AF$1184&amp;sheet03!$O$2:$O$1184,0),55))</f>
        <v>2</v>
      </c>
      <c r="F16" s="49">
        <f t="array" aca="1" ref="F16" ca="1">IF(A16="","",INDEX(sheet03!$A$2:$BB$1184,MATCH(D$2&amp;$C16&amp;$B$2,sheet03!$M$2:$M$1184&amp;sheet03!$AF$2:$AF$1184&amp;sheet03!$O$2:$O$1184,0),40))</f>
        <v>179</v>
      </c>
      <c r="G16" s="10" t="str">
        <f t="array" aca="1" ref="G16" ca="1">IF(A16="","",INDEX(sheet03!$A$2:$BD$1184,MATCH(D$2&amp;$C16&amp;$B$2,sheet03!$M$2:$M$1184&amp;sheet03!$AF$2:$AF$1184&amp;sheet03!$O$2:$O$1184,0),56))</f>
        <v>左</v>
      </c>
      <c r="H16" s="55" t="str">
        <f ca="1">IF(ISERROR(SMALL(sheet03!BF:BF,ROW(O8))),"",INDIRECT("sheet03!bf"&amp;SMALL(sheet03!BF:BF,ROW(O8))))</f>
        <v/>
      </c>
      <c r="I16" s="10" t="e">
        <f t="array" aca="1" ref="I16" ca="1">INDEX(sheet03!$A$2:$BB$1184,MATCH(K$2&amp;$J16&amp;$B$2,sheet03!$M$2:$M$1184&amp;sheet03!$AF$2:$AF$1184&amp;sheet03!$O$2:$O$1184,0),31)</f>
        <v>#N/A</v>
      </c>
      <c r="J16" s="11" t="str">
        <f ca="1">IF(H16="","",INDIRECT("sheet03!af"&amp;SMALL(sheet03!BF:BF,ROW(O8))))</f>
        <v/>
      </c>
      <c r="K16" s="80" t="e">
        <f t="array" aca="1" ref="K16" ca="1">INDEX(sheet03!$A$2:$BB$1184,MATCH(K$2&amp;$J16&amp;$B$2,sheet03!$M$2:$M$1184&amp;sheet03!$AF$2:$AF$1184&amp;sheet03!$O$2:$O$1184,0),28)</f>
        <v>#N/A</v>
      </c>
      <c r="L16" s="46" t="e">
        <f t="array" aca="1" ref="L16" ca="1">INDEX(sheet03!$A$2:$BC$1184,MATCH(K$2&amp;$J16&amp;$B$2,sheet03!$M$2:$M$1184&amp;sheet03!$AF$2:$AF$1184&amp;sheet03!$O$2:$O$1184,0),55)</f>
        <v>#N/A</v>
      </c>
      <c r="M16" s="49" t="e">
        <f t="array" aca="1" ref="M16" ca="1">INDEX(sheet03!$A$2:$BB$1184,MATCH(K$2&amp;$J16&amp;$B$2,sheet03!$M$2:$M$1184&amp;sheet03!$AF$2:$AF$1184&amp;sheet03!$O$2:$O$1184,0),40)</f>
        <v>#N/A</v>
      </c>
      <c r="N16" s="10" t="e">
        <f t="array" aca="1" ref="N16" ca="1">INDEX(sheet03!$A$2:$BD$1184,MATCH(K$2&amp;$J16&amp;$B$2,sheet03!$M$2:$M$1184&amp;sheet03!$AF$2:$AF$1184&amp;sheet03!$O$2:$O$1184,0),56)</f>
        <v>#N/A</v>
      </c>
    </row>
    <row r="17" spans="1:14" ht="15.6" customHeight="1" x14ac:dyDescent="0.15">
      <c r="A17" s="55">
        <f ca="1">IF(ISERROR(SMALL(sheet03!BE:BE,ROW(O9))),"",INDIRECT("sheet03!be"&amp;SMALL(sheet03!BE:BE,ROW(O9))))</f>
        <v>230</v>
      </c>
      <c r="B17" s="10">
        <f t="array" aca="1" ref="B17" ca="1">INDEX(sheet03!$A$2:$BB$1184,MATCH(D$2&amp;$C17&amp;$B$2,sheet03!$M$2:$M$1184&amp;sheet03!$AF$2:$AF$1184&amp;sheet03!$O$2:$O$1184,0),31)</f>
        <v>0</v>
      </c>
      <c r="C17" s="11">
        <f ca="1">IF(A17="","",INDIRECT("sheet03!af"&amp;SMALL(sheet03!BE:BE,ROW(O9))))</f>
        <v>9</v>
      </c>
      <c r="D17" s="80" t="str">
        <f t="array" aca="1" ref="D17" ca="1">IF(A17="","",INDEX(sheet03!$A$2:$BB$1184,MATCH(D$2&amp;$C17&amp;$B$2,sheet03!$M$2:$M$1184&amp;sheet03!$AF$2:$AF$1184&amp;sheet03!$O$2:$O$1184,0),28))</f>
        <v>宮野</v>
      </c>
      <c r="E17" s="46">
        <f t="array" aca="1" ref="E17" ca="1">IF(A17="","",INDEX(sheet03!$A$2:$BC$1184,MATCH(D$2&amp;$C17&amp;$B$2,sheet03!$M$2:$M$1184&amp;sheet03!$AF$2:$AF$1184&amp;sheet03!$O$2:$O$1184,0),55))</f>
        <v>2</v>
      </c>
      <c r="F17" s="49">
        <f t="array" aca="1" ref="F17" ca="1">IF(A17="","",INDEX(sheet03!$A$2:$BB$1184,MATCH(D$2&amp;$C17&amp;$B$2,sheet03!$M$2:$M$1184&amp;sheet03!$AF$2:$AF$1184&amp;sheet03!$O$2:$O$1184,0),40))</f>
        <v>167</v>
      </c>
      <c r="G17" s="10" t="str">
        <f t="array" aca="1" ref="G17" ca="1">IF(A17="","",INDEX(sheet03!$A$2:$BD$1184,MATCH(D$2&amp;$C17&amp;$B$2,sheet03!$M$2:$M$1184&amp;sheet03!$AF$2:$AF$1184&amp;sheet03!$O$2:$O$1184,0),56))</f>
        <v>右</v>
      </c>
      <c r="H17" s="55" t="str">
        <f ca="1">IF(ISERROR(SMALL(sheet03!BF:BF,ROW(O9))),"",INDIRECT("sheet03!bf"&amp;SMALL(sheet03!BF:BF,ROW(O9))))</f>
        <v/>
      </c>
      <c r="I17" s="10" t="e">
        <f t="array" aca="1" ref="I17" ca="1">INDEX(sheet03!$A$2:$BB$1184,MATCH(K$2&amp;$J17&amp;$B$2,sheet03!$M$2:$M$1184&amp;sheet03!$AF$2:$AF$1184&amp;sheet03!$O$2:$O$1184,0),31)</f>
        <v>#N/A</v>
      </c>
      <c r="J17" s="11" t="str">
        <f ca="1">IF(H17="","",INDIRECT("sheet03!af"&amp;SMALL(sheet03!BF:BF,ROW(O9))))</f>
        <v/>
      </c>
      <c r="K17" s="80" t="e">
        <f t="array" aca="1" ref="K17" ca="1">INDEX(sheet03!$A$2:$BB$1184,MATCH(K$2&amp;$J17&amp;$B$2,sheet03!$M$2:$M$1184&amp;sheet03!$AF$2:$AF$1184&amp;sheet03!$O$2:$O$1184,0),28)</f>
        <v>#N/A</v>
      </c>
      <c r="L17" s="46" t="e">
        <f t="array" aca="1" ref="L17" ca="1">INDEX(sheet03!$A$2:$BC$1184,MATCH(K$2&amp;$J17&amp;$B$2,sheet03!$M$2:$M$1184&amp;sheet03!$AF$2:$AF$1184&amp;sheet03!$O$2:$O$1184,0),55)</f>
        <v>#N/A</v>
      </c>
      <c r="M17" s="49" t="e">
        <f t="array" aca="1" ref="M17" ca="1">INDEX(sheet03!$A$2:$BB$1184,MATCH(K$2&amp;$J17&amp;$B$2,sheet03!$M$2:$M$1184&amp;sheet03!$AF$2:$AF$1184&amp;sheet03!$O$2:$O$1184,0),40)</f>
        <v>#N/A</v>
      </c>
      <c r="N17" s="10" t="e">
        <f t="array" aca="1" ref="N17" ca="1">INDEX(sheet03!$A$2:$BD$1184,MATCH(K$2&amp;$J17&amp;$B$2,sheet03!$M$2:$M$1184&amp;sheet03!$AF$2:$AF$1184&amp;sheet03!$O$2:$O$1184,0),56)</f>
        <v>#N/A</v>
      </c>
    </row>
    <row r="18" spans="1:14" ht="15.6" customHeight="1" x14ac:dyDescent="0.15">
      <c r="A18" s="55">
        <f ca="1">IF(ISERROR(SMALL(sheet03!BE:BE,ROW(O10))),"",INDIRECT("sheet03!be"&amp;SMALL(sheet03!BE:BE,ROW(O10))))</f>
        <v>231</v>
      </c>
      <c r="B18" s="10">
        <f t="array" aca="1" ref="B18" ca="1">INDEX(sheet03!$A$2:$BB$1184,MATCH(D$2&amp;$C18&amp;$B$2,sheet03!$M$2:$M$1184&amp;sheet03!$AF$2:$AF$1184&amp;sheet03!$O$2:$O$1184,0),31)</f>
        <v>0</v>
      </c>
      <c r="C18" s="11">
        <f ca="1">IF(A18="","",INDIRECT("sheet03!af"&amp;SMALL(sheet03!BE:BE,ROW(O10))))</f>
        <v>10</v>
      </c>
      <c r="D18" s="80" t="str">
        <f t="array" aca="1" ref="D18" ca="1">IF(A18="","",INDEX(sheet03!$A$2:$BB$1184,MATCH(D$2&amp;$C18&amp;$B$2,sheet03!$M$2:$M$1184&amp;sheet03!$AF$2:$AF$1184&amp;sheet03!$O$2:$O$1184,0),28))</f>
        <v>仁保</v>
      </c>
      <c r="E18" s="46">
        <f t="array" aca="1" ref="E18" ca="1">IF(A18="","",INDEX(sheet03!$A$2:$BC$1184,MATCH(D$2&amp;$C18&amp;$B$2,sheet03!$M$2:$M$1184&amp;sheet03!$AF$2:$AF$1184&amp;sheet03!$O$2:$O$1184,0),55))</f>
        <v>2</v>
      </c>
      <c r="F18" s="49">
        <f t="array" aca="1" ref="F18" ca="1">IF(A18="","",INDEX(sheet03!$A$2:$BB$1184,MATCH(D$2&amp;$C18&amp;$B$2,sheet03!$M$2:$M$1184&amp;sheet03!$AF$2:$AF$1184&amp;sheet03!$O$2:$O$1184,0),40))</f>
        <v>173</v>
      </c>
      <c r="G18" s="10" t="str">
        <f t="array" aca="1" ref="G18" ca="1">IF(A18="","",INDEX(sheet03!$A$2:$BD$1184,MATCH(D$2&amp;$C18&amp;$B$2,sheet03!$M$2:$M$1184&amp;sheet03!$AF$2:$AF$1184&amp;sheet03!$O$2:$O$1184,0),56))</f>
        <v>右</v>
      </c>
      <c r="H18" s="55" t="str">
        <f ca="1">IF(ISERROR(SMALL(sheet03!BF:BF,ROW(O10))),"",INDIRECT("sheet03!bf"&amp;SMALL(sheet03!BF:BF,ROW(O10))))</f>
        <v/>
      </c>
      <c r="I18" s="10" t="e">
        <f t="array" aca="1" ref="I18" ca="1">INDEX(sheet03!$A$2:$BB$1184,MATCH(K$2&amp;$J18&amp;$B$2,sheet03!$M$2:$M$1184&amp;sheet03!$AF$2:$AF$1184&amp;sheet03!$O$2:$O$1184,0),31)</f>
        <v>#N/A</v>
      </c>
      <c r="J18" s="11" t="str">
        <f ca="1">IF(H18="","",INDIRECT("sheet03!af"&amp;SMALL(sheet03!BF:BF,ROW(O10))))</f>
        <v/>
      </c>
      <c r="K18" s="80" t="e">
        <f t="array" aca="1" ref="K18" ca="1">INDEX(sheet03!$A$2:$BB$1184,MATCH(K$2&amp;$J18&amp;$B$2,sheet03!$M$2:$M$1184&amp;sheet03!$AF$2:$AF$1184&amp;sheet03!$O$2:$O$1184,0),28)</f>
        <v>#N/A</v>
      </c>
      <c r="L18" s="46" t="e">
        <f t="array" aca="1" ref="L18" ca="1">INDEX(sheet03!$A$2:$BC$1184,MATCH(K$2&amp;$J18&amp;$B$2,sheet03!$M$2:$M$1184&amp;sheet03!$AF$2:$AF$1184&amp;sheet03!$O$2:$O$1184,0),55)</f>
        <v>#N/A</v>
      </c>
      <c r="M18" s="49" t="e">
        <f t="array" aca="1" ref="M18" ca="1">INDEX(sheet03!$A$2:$BB$1184,MATCH(K$2&amp;$J18&amp;$B$2,sheet03!$M$2:$M$1184&amp;sheet03!$AF$2:$AF$1184&amp;sheet03!$O$2:$O$1184,0),40)</f>
        <v>#N/A</v>
      </c>
      <c r="N18" s="10" t="e">
        <f t="array" aca="1" ref="N18" ca="1">INDEX(sheet03!$A$2:$BD$1184,MATCH(K$2&amp;$J18&amp;$B$2,sheet03!$M$2:$M$1184&amp;sheet03!$AF$2:$AF$1184&amp;sheet03!$O$2:$O$1184,0),56)</f>
        <v>#N/A</v>
      </c>
    </row>
    <row r="19" spans="1:14" ht="15.6" customHeight="1" x14ac:dyDescent="0.15">
      <c r="A19" s="55">
        <f ca="1">IF(ISERROR(SMALL(sheet03!BE:BE,ROW(O11))),"",INDIRECT("sheet03!be"&amp;SMALL(sheet03!BE:BE,ROW(O11))))</f>
        <v>232</v>
      </c>
      <c r="B19" s="10">
        <f t="array" aca="1" ref="B19" ca="1">INDEX(sheet03!$A$2:$BB$1184,MATCH(D$2&amp;$C19&amp;$B$2,sheet03!$M$2:$M$1184&amp;sheet03!$AF$2:$AF$1184&amp;sheet03!$O$2:$O$1184,0),31)</f>
        <v>0</v>
      </c>
      <c r="C19" s="11">
        <f ca="1">IF(A19="","",INDIRECT("sheet03!af"&amp;SMALL(sheet03!BE:BE,ROW(O11))))</f>
        <v>11</v>
      </c>
      <c r="D19" s="80" t="str">
        <f t="array" aca="1" ref="D19" ca="1">IF(A19="","",INDEX(sheet03!$A$2:$BB$1184,MATCH(D$2&amp;$C19&amp;$B$2,sheet03!$M$2:$M$1184&amp;sheet03!$AF$2:$AF$1184&amp;sheet03!$O$2:$O$1184,0),28))</f>
        <v>篠目</v>
      </c>
      <c r="E19" s="46">
        <f t="array" aca="1" ref="E19" ca="1">IF(A19="","",INDEX(sheet03!$A$2:$BC$1184,MATCH(D$2&amp;$C19&amp;$B$2,sheet03!$M$2:$M$1184&amp;sheet03!$AF$2:$AF$1184&amp;sheet03!$O$2:$O$1184,0),55))</f>
        <v>2</v>
      </c>
      <c r="F19" s="49">
        <f t="array" aca="1" ref="F19" ca="1">IF(A19="","",INDEX(sheet03!$A$2:$BB$1184,MATCH(D$2&amp;$C19&amp;$B$2,sheet03!$M$2:$M$1184&amp;sheet03!$AF$2:$AF$1184&amp;sheet03!$O$2:$O$1184,0),40))</f>
        <v>177</v>
      </c>
      <c r="G19" s="10" t="str">
        <f t="array" aca="1" ref="G19" ca="1">IF(A19="","",INDEX(sheet03!$A$2:$BD$1184,MATCH(D$2&amp;$C19&amp;$B$2,sheet03!$M$2:$M$1184&amp;sheet03!$AF$2:$AF$1184&amp;sheet03!$O$2:$O$1184,0),56))</f>
        <v>右</v>
      </c>
      <c r="H19" s="55" t="str">
        <f ca="1">IF(ISERROR(SMALL(sheet03!BF:BF,ROW(O11))),"",INDIRECT("sheet03!bf"&amp;SMALL(sheet03!BF:BF,ROW(O11))))</f>
        <v/>
      </c>
      <c r="I19" s="10" t="e">
        <f t="array" aca="1" ref="I19" ca="1">INDEX(sheet03!$A$2:$BB$1184,MATCH(K$2&amp;$J19&amp;$B$2,sheet03!$M$2:$M$1184&amp;sheet03!$AF$2:$AF$1184&amp;sheet03!$O$2:$O$1184,0),31)</f>
        <v>#N/A</v>
      </c>
      <c r="J19" s="11" t="str">
        <f ca="1">IF(H19="","",INDIRECT("sheet03!af"&amp;SMALL(sheet03!BF:BF,ROW(O11))))</f>
        <v/>
      </c>
      <c r="K19" s="80" t="e">
        <f t="array" aca="1" ref="K19" ca="1">INDEX(sheet03!$A$2:$BB$1184,MATCH(K$2&amp;$J19&amp;$B$2,sheet03!$M$2:$M$1184&amp;sheet03!$AF$2:$AF$1184&amp;sheet03!$O$2:$O$1184,0),28)</f>
        <v>#N/A</v>
      </c>
      <c r="L19" s="46" t="e">
        <f t="array" aca="1" ref="L19" ca="1">INDEX(sheet03!$A$2:$BC$1184,MATCH(K$2&amp;$J19&amp;$B$2,sheet03!$M$2:$M$1184&amp;sheet03!$AF$2:$AF$1184&amp;sheet03!$O$2:$O$1184,0),55)</f>
        <v>#N/A</v>
      </c>
      <c r="M19" s="49" t="e">
        <f t="array" aca="1" ref="M19" ca="1">INDEX(sheet03!$A$2:$BB$1184,MATCH(K$2&amp;$J19&amp;$B$2,sheet03!$M$2:$M$1184&amp;sheet03!$AF$2:$AF$1184&amp;sheet03!$O$2:$O$1184,0),40)</f>
        <v>#N/A</v>
      </c>
      <c r="N19" s="10" t="e">
        <f t="array" aca="1" ref="N19" ca="1">INDEX(sheet03!$A$2:$BD$1184,MATCH(K$2&amp;$J19&amp;$B$2,sheet03!$M$2:$M$1184&amp;sheet03!$AF$2:$AF$1184&amp;sheet03!$O$2:$O$1184,0),56)</f>
        <v>#N/A</v>
      </c>
    </row>
    <row r="20" spans="1:14" ht="15.6" customHeight="1" x14ac:dyDescent="0.15">
      <c r="A20" s="55">
        <f ca="1">IF(ISERROR(SMALL(sheet03!BE:BE,ROW(O12))),"",INDIRECT("sheet03!be"&amp;SMALL(sheet03!BE:BE,ROW(O12))))</f>
        <v>233</v>
      </c>
      <c r="B20" s="10">
        <f t="array" aca="1" ref="B20" ca="1">INDEX(sheet03!$A$2:$BB$1184,MATCH(D$2&amp;$C20&amp;$B$2,sheet03!$M$2:$M$1184&amp;sheet03!$AF$2:$AF$1184&amp;sheet03!$O$2:$O$1184,0),31)</f>
        <v>0</v>
      </c>
      <c r="C20" s="11">
        <f ca="1">IF(A20="","",INDIRECT("sheet03!af"&amp;SMALL(sheet03!BE:BE,ROW(O12))))</f>
        <v>12</v>
      </c>
      <c r="D20" s="80" t="str">
        <f t="array" aca="1" ref="D20" ca="1">IF(A20="","",INDEX(sheet03!$A$2:$BB$1184,MATCH(D$2&amp;$C20&amp;$B$2,sheet03!$M$2:$M$1184&amp;sheet03!$AF$2:$AF$1184&amp;sheet03!$O$2:$O$1184,0),28))</f>
        <v>長門峡</v>
      </c>
      <c r="E20" s="46">
        <f t="array" aca="1" ref="E20" ca="1">IF(A20="","",INDEX(sheet03!$A$2:$BC$1184,MATCH(D$2&amp;$C20&amp;$B$2,sheet03!$M$2:$M$1184&amp;sheet03!$AF$2:$AF$1184&amp;sheet03!$O$2:$O$1184,0),55))</f>
        <v>2</v>
      </c>
      <c r="F20" s="49">
        <f t="array" aca="1" ref="F20" ca="1">IF(A20="","",INDEX(sheet03!$A$2:$BB$1184,MATCH(D$2&amp;$C20&amp;$B$2,sheet03!$M$2:$M$1184&amp;sheet03!$AF$2:$AF$1184&amp;sheet03!$O$2:$O$1184,0),40))</f>
        <v>167</v>
      </c>
      <c r="G20" s="10" t="str">
        <f t="array" aca="1" ref="G20" ca="1">IF(A20="","",INDEX(sheet03!$A$2:$BD$1184,MATCH(D$2&amp;$C20&amp;$B$2,sheet03!$M$2:$M$1184&amp;sheet03!$AF$2:$AF$1184&amp;sheet03!$O$2:$O$1184,0),56))</f>
        <v>右</v>
      </c>
      <c r="H20" s="55" t="str">
        <f ca="1">IF(ISERROR(SMALL(sheet03!BF:BF,ROW(O12))),"",INDIRECT("sheet03!bf"&amp;SMALL(sheet03!BF:BF,ROW(O12))))</f>
        <v/>
      </c>
      <c r="I20" s="10" t="e">
        <f t="array" aca="1" ref="I20" ca="1">INDEX(sheet03!$A$2:$BB$1184,MATCH(K$2&amp;$J20&amp;$B$2,sheet03!$M$2:$M$1184&amp;sheet03!$AF$2:$AF$1184&amp;sheet03!$O$2:$O$1184,0),31)</f>
        <v>#N/A</v>
      </c>
      <c r="J20" s="11" t="str">
        <f ca="1">IF(H20="","",INDIRECT("sheet03!af"&amp;SMALL(sheet03!BF:BF,ROW(O12))))</f>
        <v/>
      </c>
      <c r="K20" s="80" t="e">
        <f t="array" aca="1" ref="K20" ca="1">INDEX(sheet03!$A$2:$BB$1184,MATCH(K$2&amp;$J20&amp;$B$2,sheet03!$M$2:$M$1184&amp;sheet03!$AF$2:$AF$1184&amp;sheet03!$O$2:$O$1184,0),28)</f>
        <v>#N/A</v>
      </c>
      <c r="L20" s="46" t="e">
        <f t="array" aca="1" ref="L20" ca="1">INDEX(sheet03!$A$2:$BC$1184,MATCH(K$2&amp;$J20&amp;$B$2,sheet03!$M$2:$M$1184&amp;sheet03!$AF$2:$AF$1184&amp;sheet03!$O$2:$O$1184,0),55)</f>
        <v>#N/A</v>
      </c>
      <c r="M20" s="49" t="e">
        <f t="array" aca="1" ref="M20" ca="1">INDEX(sheet03!$A$2:$BB$1184,MATCH(K$2&amp;$J20&amp;$B$2,sheet03!$M$2:$M$1184&amp;sheet03!$AF$2:$AF$1184&amp;sheet03!$O$2:$O$1184,0),40)</f>
        <v>#N/A</v>
      </c>
      <c r="N20" s="10" t="e">
        <f t="array" aca="1" ref="N20" ca="1">INDEX(sheet03!$A$2:$BD$1184,MATCH(K$2&amp;$J20&amp;$B$2,sheet03!$M$2:$M$1184&amp;sheet03!$AF$2:$AF$1184&amp;sheet03!$O$2:$O$1184,0),56)</f>
        <v>#N/A</v>
      </c>
    </row>
    <row r="21" spans="1:14" ht="15.6" customHeight="1" x14ac:dyDescent="0.15">
      <c r="A21" s="55">
        <f ca="1">IF(ISERROR(SMALL(sheet03!BE:BE,ROW(O13))),"",INDIRECT("sheet03!be"&amp;SMALL(sheet03!BE:BE,ROW(O13))))</f>
        <v>234</v>
      </c>
      <c r="B21" s="10">
        <f t="array" aca="1" ref="B21" ca="1">INDEX(sheet03!$A$2:$BB$1184,MATCH(D$2&amp;$C21&amp;$B$2,sheet03!$M$2:$M$1184&amp;sheet03!$AF$2:$AF$1184&amp;sheet03!$O$2:$O$1184,0),31)</f>
        <v>0</v>
      </c>
      <c r="C21" s="11">
        <f ca="1">IF(A21="","",INDIRECT("sheet03!af"&amp;SMALL(sheet03!BE:BE,ROW(O13))))</f>
        <v>13</v>
      </c>
      <c r="D21" s="80" t="str">
        <f t="array" aca="1" ref="D21" ca="1">IF(A21="","",INDEX(sheet03!$A$2:$BB$1184,MATCH(D$2&amp;$C21&amp;$B$2,sheet03!$M$2:$M$1184&amp;sheet03!$AF$2:$AF$1184&amp;sheet03!$O$2:$O$1184,0),28))</f>
        <v>渡川</v>
      </c>
      <c r="E21" s="46">
        <f t="array" aca="1" ref="E21" ca="1">IF(A21="","",INDEX(sheet03!$A$2:$BC$1184,MATCH(D$2&amp;$C21&amp;$B$2,sheet03!$M$2:$M$1184&amp;sheet03!$AF$2:$AF$1184&amp;sheet03!$O$2:$O$1184,0),55))</f>
        <v>2</v>
      </c>
      <c r="F21" s="49">
        <f t="array" aca="1" ref="F21" ca="1">IF(A21="","",INDEX(sheet03!$A$2:$BB$1184,MATCH(D$2&amp;$C21&amp;$B$2,sheet03!$M$2:$M$1184&amp;sheet03!$AF$2:$AF$1184&amp;sheet03!$O$2:$O$1184,0),40))</f>
        <v>170</v>
      </c>
      <c r="G21" s="10" t="str">
        <f t="array" aca="1" ref="G21" ca="1">IF(A21="","",INDEX(sheet03!$A$2:$BD$1184,MATCH(D$2&amp;$C21&amp;$B$2,sheet03!$M$2:$M$1184&amp;sheet03!$AF$2:$AF$1184&amp;sheet03!$O$2:$O$1184,0),56))</f>
        <v>右</v>
      </c>
      <c r="H21" s="55" t="str">
        <f ca="1">IF(ISERROR(SMALL(sheet03!BF:BF,ROW(O13))),"",INDIRECT("sheet03!bf"&amp;SMALL(sheet03!BF:BF,ROW(O13))))</f>
        <v/>
      </c>
      <c r="I21" s="10" t="e">
        <f t="array" aca="1" ref="I21" ca="1">INDEX(sheet03!$A$2:$BB$1184,MATCH(K$2&amp;$J21&amp;$B$2,sheet03!$M$2:$M$1184&amp;sheet03!$AF$2:$AF$1184&amp;sheet03!$O$2:$O$1184,0),31)</f>
        <v>#N/A</v>
      </c>
      <c r="J21" s="11" t="str">
        <f ca="1">IF(H21="","",INDIRECT("sheet03!af"&amp;SMALL(sheet03!BF:BF,ROW(O13))))</f>
        <v/>
      </c>
      <c r="K21" s="80" t="e">
        <f t="array" aca="1" ref="K21" ca="1">INDEX(sheet03!$A$2:$BB$1184,MATCH(K$2&amp;$J21&amp;$B$2,sheet03!$M$2:$M$1184&amp;sheet03!$AF$2:$AF$1184&amp;sheet03!$O$2:$O$1184,0),28)</f>
        <v>#N/A</v>
      </c>
      <c r="L21" s="46" t="e">
        <f t="array" aca="1" ref="L21" ca="1">INDEX(sheet03!$A$2:$BC$1184,MATCH(K$2&amp;$J21&amp;$B$2,sheet03!$M$2:$M$1184&amp;sheet03!$AF$2:$AF$1184&amp;sheet03!$O$2:$O$1184,0),55)</f>
        <v>#N/A</v>
      </c>
      <c r="M21" s="49" t="e">
        <f t="array" aca="1" ref="M21" ca="1">INDEX(sheet03!$A$2:$BB$1184,MATCH(K$2&amp;$J21&amp;$B$2,sheet03!$M$2:$M$1184&amp;sheet03!$AF$2:$AF$1184&amp;sheet03!$O$2:$O$1184,0),40)</f>
        <v>#N/A</v>
      </c>
      <c r="N21" s="10" t="e">
        <f t="array" aca="1" ref="N21" ca="1">INDEX(sheet03!$A$2:$BD$1184,MATCH(K$2&amp;$J21&amp;$B$2,sheet03!$M$2:$M$1184&amp;sheet03!$AF$2:$AF$1184&amp;sheet03!$O$2:$O$1184,0),56)</f>
        <v>#N/A</v>
      </c>
    </row>
    <row r="22" spans="1:14" ht="15.6" customHeight="1" x14ac:dyDescent="0.15">
      <c r="A22" s="55">
        <f ca="1">IF(ISERROR(SMALL(sheet03!BE:BE,ROW(O14))),"",INDIRECT("sheet03!be"&amp;SMALL(sheet03!BE:BE,ROW(O14))))</f>
        <v>235</v>
      </c>
      <c r="B22" s="10">
        <f t="array" aca="1" ref="B22" ca="1">INDEX(sheet03!$A$2:$BB$1184,MATCH(D$2&amp;$C22&amp;$B$2,sheet03!$M$2:$M$1184&amp;sheet03!$AF$2:$AF$1184&amp;sheet03!$O$2:$O$1184,0),31)</f>
        <v>0</v>
      </c>
      <c r="C22" s="11">
        <f ca="1">IF(A22="","",INDIRECT("sheet03!af"&amp;SMALL(sheet03!BE:BE,ROW(O14))))</f>
        <v>14</v>
      </c>
      <c r="D22" s="80" t="str">
        <f t="array" aca="1" ref="D22" ca="1">IF(A22="","",INDEX(sheet03!$A$2:$BB$1184,MATCH(D$2&amp;$C22&amp;$B$2,sheet03!$M$2:$M$1184&amp;sheet03!$AF$2:$AF$1184&amp;sheet03!$O$2:$O$1184,0),28))</f>
        <v>三谷</v>
      </c>
      <c r="E22" s="46">
        <f t="array" aca="1" ref="E22" ca="1">IF(A22="","",INDEX(sheet03!$A$2:$BC$1184,MATCH(D$2&amp;$C22&amp;$B$2,sheet03!$M$2:$M$1184&amp;sheet03!$AF$2:$AF$1184&amp;sheet03!$O$2:$O$1184,0),55))</f>
        <v>2</v>
      </c>
      <c r="F22" s="49">
        <f t="array" aca="1" ref="F22" ca="1">IF(A22="","",INDEX(sheet03!$A$2:$BB$1184,MATCH(D$2&amp;$C22&amp;$B$2,sheet03!$M$2:$M$1184&amp;sheet03!$AF$2:$AF$1184&amp;sheet03!$O$2:$O$1184,0),40))</f>
        <v>162</v>
      </c>
      <c r="G22" s="10" t="str">
        <f t="array" aca="1" ref="G22" ca="1">IF(A22="","",INDEX(sheet03!$A$2:$BD$1184,MATCH(D$2&amp;$C22&amp;$B$2,sheet03!$M$2:$M$1184&amp;sheet03!$AF$2:$AF$1184&amp;sheet03!$O$2:$O$1184,0),56))</f>
        <v>右</v>
      </c>
      <c r="H22" s="55" t="str">
        <f ca="1">IF(ISERROR(SMALL(sheet03!BF:BF,ROW(O14))),"",INDIRECT("sheet03!bf"&amp;SMALL(sheet03!BF:BF,ROW(O14))))</f>
        <v/>
      </c>
      <c r="I22" s="10" t="e">
        <f t="array" aca="1" ref="I22" ca="1">INDEX(sheet03!$A$2:$BB$1184,MATCH(K$2&amp;$J22&amp;$B$2,sheet03!$M$2:$M$1184&amp;sheet03!$AF$2:$AF$1184&amp;sheet03!$O$2:$O$1184,0),31)</f>
        <v>#N/A</v>
      </c>
      <c r="J22" s="11" t="str">
        <f ca="1">IF(H22="","",INDIRECT("sheet03!af"&amp;SMALL(sheet03!BF:BF,ROW(O14))))</f>
        <v/>
      </c>
      <c r="K22" s="84" t="e">
        <f t="array" aca="1" ref="K22" ca="1">INDEX(sheet03!$A$2:$BB$1184,MATCH(K$2&amp;$J22&amp;$B$2,sheet03!$M$2:$M$1184&amp;sheet03!$AF$2:$AF$1184&amp;sheet03!$O$2:$O$1184,0),28)</f>
        <v>#N/A</v>
      </c>
      <c r="L22" s="46" t="e">
        <f t="array" aca="1" ref="L22" ca="1">INDEX(sheet03!$A$2:$BC$1184,MATCH(K$2&amp;$J22&amp;$B$2,sheet03!$M$2:$M$1184&amp;sheet03!$AF$2:$AF$1184&amp;sheet03!$O$2:$O$1184,0),55)</f>
        <v>#N/A</v>
      </c>
      <c r="M22" s="49" t="e">
        <f t="array" aca="1" ref="M22" ca="1">INDEX(sheet03!$A$2:$BB$1184,MATCH(K$2&amp;$J22&amp;$B$2,sheet03!$M$2:$M$1184&amp;sheet03!$AF$2:$AF$1184&amp;sheet03!$O$2:$O$1184,0),40)</f>
        <v>#N/A</v>
      </c>
      <c r="N22" s="10" t="e">
        <f t="array" aca="1" ref="N22" ca="1">INDEX(sheet03!$A$2:$BD$1184,MATCH(K$2&amp;$J22&amp;$B$2,sheet03!$M$2:$M$1184&amp;sheet03!$AF$2:$AF$1184&amp;sheet03!$O$2:$O$1184,0),56)</f>
        <v>#N/A</v>
      </c>
    </row>
    <row r="23" spans="1:14" ht="15.6" customHeight="1" x14ac:dyDescent="0.15">
      <c r="A23" s="55">
        <f ca="1">IF(ISERROR(SMALL(sheet03!BE:BE,ROW(O15))),"",INDIRECT("sheet03!be"&amp;SMALL(sheet03!BE:BE,ROW(O15))))</f>
        <v>236</v>
      </c>
      <c r="B23" s="10">
        <f t="array" aca="1" ref="B23" ca="1">INDEX(sheet03!$A$2:$BB$1184,MATCH(D$2&amp;$C23&amp;$B$2,sheet03!$M$2:$M$1184&amp;sheet03!$AF$2:$AF$1184&amp;sheet03!$O$2:$O$1184,0),31)</f>
        <v>0</v>
      </c>
      <c r="C23" s="11">
        <f ca="1">IF(A23="","",INDIRECT("sheet03!af"&amp;SMALL(sheet03!BE:BE,ROW(O15))))</f>
        <v>15</v>
      </c>
      <c r="D23" s="80" t="str">
        <f t="array" aca="1" ref="D23" ca="1">IF(A23="","",INDEX(sheet03!$A$2:$BB$1184,MATCH(D$2&amp;$C23&amp;$B$2,sheet03!$M$2:$M$1184&amp;sheet03!$AF$2:$AF$1184&amp;sheet03!$O$2:$O$1184,0),28))</f>
        <v>名草</v>
      </c>
      <c r="E23" s="46">
        <f t="array" aca="1" ref="E23" ca="1">IF(A23="","",INDEX(sheet03!$A$2:$BC$1184,MATCH(D$2&amp;$C23&amp;$B$2,sheet03!$M$2:$M$1184&amp;sheet03!$AF$2:$AF$1184&amp;sheet03!$O$2:$O$1184,0),55))</f>
        <v>2</v>
      </c>
      <c r="F23" s="49">
        <f t="array" aca="1" ref="F23" ca="1">IF(A23="","",INDEX(sheet03!$A$2:$BB$1184,MATCH(D$2&amp;$C23&amp;$B$2,sheet03!$M$2:$M$1184&amp;sheet03!$AF$2:$AF$1184&amp;sheet03!$O$2:$O$1184,0),40))</f>
        <v>165</v>
      </c>
      <c r="G23" s="10" t="str">
        <f t="array" aca="1" ref="G23" ca="1">IF(A23="","",INDEX(sheet03!$A$2:$BD$1184,MATCH(D$2&amp;$C23&amp;$B$2,sheet03!$M$2:$M$1184&amp;sheet03!$AF$2:$AF$1184&amp;sheet03!$O$2:$O$1184,0),56))</f>
        <v>左</v>
      </c>
      <c r="H23" s="55" t="str">
        <f ca="1">IF(ISERROR(SMALL(sheet03!BF:BF,ROW(O15))),"",INDIRECT("sheet03!bf"&amp;SMALL(sheet03!BF:BF,ROW(O15))))</f>
        <v/>
      </c>
      <c r="I23" s="10" t="e">
        <f t="array" aca="1" ref="I23" ca="1">INDEX(sheet03!$A$2:$BB$1184,MATCH(K$2&amp;$J23&amp;$B$2,sheet03!$M$2:$M$1184&amp;sheet03!$AF$2:$AF$1184&amp;sheet03!$O$2:$O$1184,0),31)</f>
        <v>#N/A</v>
      </c>
      <c r="J23" s="11" t="str">
        <f ca="1">IF(H23="","",INDIRECT("sheet03!af"&amp;SMALL(sheet03!BF:BF,ROW(O15))))</f>
        <v/>
      </c>
      <c r="K23" s="80" t="e">
        <f t="array" aca="1" ref="K23" ca="1">INDEX(sheet03!$A$2:$BB$1184,MATCH(K$2&amp;$J23&amp;$B$2,sheet03!$M$2:$M$1184&amp;sheet03!$AF$2:$AF$1184&amp;sheet03!$O$2:$O$1184,0),28)</f>
        <v>#N/A</v>
      </c>
      <c r="L23" s="46" t="e">
        <f t="array" aca="1" ref="L23" ca="1">INDEX(sheet03!$A$2:$BC$1184,MATCH(K$2&amp;$J23&amp;$B$2,sheet03!$M$2:$M$1184&amp;sheet03!$AF$2:$AF$1184&amp;sheet03!$O$2:$O$1184,0),55)</f>
        <v>#N/A</v>
      </c>
      <c r="M23" s="49" t="e">
        <f t="array" aca="1" ref="M23" ca="1">INDEX(sheet03!$A$2:$BB$1184,MATCH(K$2&amp;$J23&amp;$B$2,sheet03!$M$2:$M$1184&amp;sheet03!$AF$2:$AF$1184&amp;sheet03!$O$2:$O$1184,0),40)</f>
        <v>#N/A</v>
      </c>
      <c r="N23" s="10" t="e">
        <f t="array" aca="1" ref="N23" ca="1">INDEX(sheet03!$A$2:$BD$1184,MATCH(K$2&amp;$J23&amp;$B$2,sheet03!$M$2:$M$1184&amp;sheet03!$AF$2:$AF$1184&amp;sheet03!$O$2:$O$1184,0),56)</f>
        <v>#N/A</v>
      </c>
    </row>
    <row r="24" spans="1:14" ht="15.6" customHeight="1" x14ac:dyDescent="0.15">
      <c r="A24" s="55">
        <f ca="1">IF(ISERROR(SMALL(sheet03!BE:BE,ROW(O16))),"",INDIRECT("sheet03!be"&amp;SMALL(sheet03!BE:BE,ROW(O16))))</f>
        <v>237</v>
      </c>
      <c r="B24" s="8">
        <f t="array" aca="1" ref="B24" ca="1">INDEX(sheet03!$A$2:$BB$1184,MATCH(D$2&amp;$C24&amp;$B$2,sheet03!$M$2:$M$1184&amp;sheet03!$AF$2:$AF$1184&amp;sheet03!$O$2:$O$1184,0),31)</f>
        <v>0</v>
      </c>
      <c r="C24" s="42">
        <f ca="1">IF(A24="","",INDIRECT("sheet03!af"&amp;SMALL(sheet03!BE:BE,ROW(O16))))</f>
        <v>16</v>
      </c>
      <c r="D24" s="80" t="str">
        <f t="array" aca="1" ref="D24" ca="1">IF(A24="","",INDEX(sheet03!$A$2:$BB$1184,MATCH(D$2&amp;$C24&amp;$B$2,sheet03!$M$2:$M$1184&amp;sheet03!$AF$2:$AF$1184&amp;sheet03!$O$2:$O$1184,0),28))</f>
        <v>鍋倉</v>
      </c>
      <c r="E24" s="47">
        <f t="array" aca="1" ref="E24" ca="1">IF(A24="","",INDEX(sheet03!$A$2:$BC$1184,MATCH(D$2&amp;$C24&amp;$B$2,sheet03!$M$2:$M$1184&amp;sheet03!$AF$2:$AF$1184&amp;sheet03!$O$2:$O$1184,0),55))</f>
        <v>2</v>
      </c>
      <c r="F24" s="50">
        <f t="array" aca="1" ref="F24" ca="1">IF(A24="","",INDEX(sheet03!$A$2:$BB$1184,MATCH(D$2&amp;$C24&amp;$B$2,sheet03!$M$2:$M$1184&amp;sheet03!$AF$2:$AF$1184&amp;sheet03!$O$2:$O$1184,0),40))</f>
        <v>165</v>
      </c>
      <c r="G24" s="8" t="str">
        <f t="array" aca="1" ref="G24" ca="1">IF(A24="","",INDEX(sheet03!$A$2:$BD$1184,MATCH(D$2&amp;$C24&amp;$B$2,sheet03!$M$2:$M$1184&amp;sheet03!$AF$2:$AF$1184&amp;sheet03!$O$2:$O$1184,0),56))</f>
        <v>左</v>
      </c>
      <c r="H24" s="55" t="str">
        <f ca="1">IF(ISERROR(SMALL(sheet03!BF:BF,ROW(O16))),"",INDIRECT("sheet03!bf"&amp;SMALL(sheet03!BF:BF,ROW(O16))))</f>
        <v/>
      </c>
      <c r="I24" s="10" t="e">
        <f t="array" aca="1" ref="I24" ca="1">INDEX(sheet03!$A$2:$BB$1184,MATCH(K$2&amp;$J24&amp;$B$2,sheet03!$M$2:$M$1184&amp;sheet03!$AF$2:$AF$1184&amp;sheet03!$O$2:$O$1184,0),31)</f>
        <v>#N/A</v>
      </c>
      <c r="J24" s="9" t="str">
        <f ca="1">IF(H24="","",INDIRECT("sheet03!af"&amp;SMALL(sheet03!BF:BF,ROW(O16))))</f>
        <v/>
      </c>
      <c r="K24" s="80" t="e">
        <f t="array" aca="1" ref="K24" ca="1">INDEX(sheet03!$A$2:$BB$1184,MATCH(K$2&amp;$J24&amp;$B$2,sheet03!$M$2:$M$1184&amp;sheet03!$AF$2:$AF$1184&amp;sheet03!$O$2:$O$1184,0),28)</f>
        <v>#N/A</v>
      </c>
      <c r="L24" s="47" t="e">
        <f t="array" aca="1" ref="L24" ca="1">INDEX(sheet03!$A$2:$BC$1184,MATCH(K$2&amp;$J24&amp;$B$2,sheet03!$M$2:$M$1184&amp;sheet03!$AF$2:$AF$1184&amp;sheet03!$O$2:$O$1184,0),55)</f>
        <v>#N/A</v>
      </c>
      <c r="M24" s="50" t="e">
        <f t="array" aca="1" ref="M24" ca="1">INDEX(sheet03!$A$2:$BB$1184,MATCH(K$2&amp;$J24&amp;$B$2,sheet03!$M$2:$M$1184&amp;sheet03!$AF$2:$AF$1184&amp;sheet03!$O$2:$O$1184,0),40)</f>
        <v>#N/A</v>
      </c>
      <c r="N24" s="8" t="e">
        <f t="array" aca="1" ref="N24" ca="1">INDEX(sheet03!$A$2:$BD$1184,MATCH(K$2&amp;$J24&amp;$B$2,sheet03!$M$2:$M$1184&amp;sheet03!$AF$2:$AF$1184&amp;sheet03!$O$2:$O$1184,0),56)</f>
        <v>#N/A</v>
      </c>
    </row>
    <row r="25" spans="1:14" ht="15.6" customHeight="1" x14ac:dyDescent="0.15">
      <c r="B25" s="7"/>
      <c r="C25" s="6" t="s">
        <v>15</v>
      </c>
      <c r="D25" s="35" t="str">
        <f t="array" ref="D25">INDEX(sheet01!$A$2:$Z$61,MATCH(D$2&amp;$B$2,sheet01!$M$2:$M$61&amp;sheet01!$O$2:$O$61,0),24)</f>
        <v>トレーナー</v>
      </c>
      <c r="E25" s="4" t="s">
        <v>16</v>
      </c>
      <c r="F25" s="3" t="str">
        <f t="array" ref="F25">INDEX(sheet01!$A$2:$Z$61,MATCH(D$2&amp;$B$2,sheet01!$M$2:$M$61&amp;sheet01!$O$2:$O$61,0),22)</f>
        <v>紫/黒</v>
      </c>
      <c r="G25" s="2" t="str">
        <f t="array" ref="G25">INDEX(sheet01!$A$2:$Z$61,MATCH(D$2&amp;$B$2,sheet01!$M$2:$M$61&amp;sheet01!$O$2:$O$61,0),23)</f>
        <v>灰/黒</v>
      </c>
      <c r="I25" s="7"/>
      <c r="J25" s="6" t="s">
        <v>15</v>
      </c>
      <c r="K25" s="35" t="str">
        <f t="array" ref="K25">INDEX(sheet01!$A$2:$Z$61,MATCH(K$2&amp;$B$2,sheet01!$M$2:$M$61&amp;sheet01!$O$2:$O$61,0),24)</f>
        <v>トレーナー</v>
      </c>
      <c r="L25" s="4" t="s">
        <v>16</v>
      </c>
      <c r="M25" s="3" t="str">
        <f t="array" ref="M25">INDEX(sheet01!$A$2:$Z$61,MATCH(K$2&amp;$B$2,sheet01!$M$2:$M$61&amp;sheet01!$O$2:$O$61,0),22)</f>
        <v>紫/黒</v>
      </c>
      <c r="N25" s="2" t="str">
        <f t="array" ref="N25">INDEX(sheet01!$A$2:$Z$61,MATCH(K$2&amp;$B$2,sheet01!$M$2:$M$61&amp;sheet01!$O$2:$O$61,0),23)</f>
        <v>灰/黒</v>
      </c>
    </row>
    <row r="26" spans="1:14" ht="15.6" customHeight="1" x14ac:dyDescent="0.15"/>
    <row r="27" spans="1:14" ht="17.45" customHeight="1" x14ac:dyDescent="0.2">
      <c r="B27" s="39"/>
      <c r="C27" s="38">
        <v>3</v>
      </c>
      <c r="D27" s="37" t="str">
        <f t="array" ref="D27">INDEX(sheet01!$K$2:$Z$61,MATCH(C27&amp;$B$2,sheet01!$K$2:$K$61&amp;sheet01!$O$2:$O$61,0),3)</f>
        <v>小野田線</v>
      </c>
      <c r="E27" s="36"/>
      <c r="F27" s="36"/>
      <c r="G27" s="35"/>
      <c r="I27" s="39"/>
      <c r="J27" s="38">
        <v>4</v>
      </c>
      <c r="K27" s="37" t="str">
        <f t="array" ref="K27">INDEX(sheet01!$K$2:$Z$61,MATCH(J27&amp;$B$2,sheet01!$K$2:$K$61&amp;sheet01!$O$2:$O$61,0),3)</f>
        <v>岩徳線</v>
      </c>
      <c r="L27" s="36"/>
      <c r="M27" s="36"/>
      <c r="N27" s="35"/>
    </row>
    <row r="28" spans="1:14" ht="15.6" customHeight="1" x14ac:dyDescent="0.15">
      <c r="B28" s="34" t="s">
        <v>1</v>
      </c>
      <c r="C28" s="33"/>
      <c r="D28" s="79" t="str">
        <f t="array" ref="D28">INDEX(sheet03!$A$2:$BB$1184,MATCH($D$27&amp;"101"&amp;$B$2,sheet03!$M$2:$M$1184&amp;sheet03!$AF$2:$AF$1184&amp;sheet03!$O$2:$O$1184,0),28)</f>
        <v>長門本山</v>
      </c>
      <c r="E28" s="31" t="s">
        <v>2</v>
      </c>
      <c r="F28" s="30"/>
      <c r="G28" s="29" t="str">
        <f t="array" ref="G28">INDEX(sheet01!$A$2:$Z$61,MATCH(D$27&amp;$B$2,sheet01!$M$2:$M$61&amp;sheet01!$O$2:$O$61,0),18)</f>
        <v>黄/黄</v>
      </c>
      <c r="I28" s="34" t="s">
        <v>1</v>
      </c>
      <c r="J28" s="33"/>
      <c r="K28" s="79" t="str">
        <f t="array" ref="K28">INDEX(sheet03!$A$2:$BB$1184,MATCH($K$27&amp;"101"&amp;$B$2,sheet03!$M$2:$M$1184&amp;sheet03!$AF$2:$AF$1184&amp;sheet03!$O$2:$O$1184,0),28)</f>
        <v>周防久保</v>
      </c>
      <c r="L28" s="31" t="s">
        <v>2</v>
      </c>
      <c r="M28" s="30"/>
      <c r="N28" s="29" t="str">
        <f t="array" ref="N28">INDEX(sheet01!$A$2:$Z$61,MATCH(K$27&amp;$B$2,sheet01!$M$2:$M$61&amp;sheet01!$O$2:$O$61,0),18)</f>
        <v>赤/赤</v>
      </c>
    </row>
    <row r="29" spans="1:14" ht="15.6" customHeight="1" x14ac:dyDescent="0.15">
      <c r="B29" s="28" t="s">
        <v>3</v>
      </c>
      <c r="C29" s="27"/>
      <c r="D29" s="61" t="e">
        <f t="array" ref="D29">INDEX(sheet03!$A$2:$BB$1184,MATCH($D$27&amp;"102"&amp;$B$2,sheet03!$M$2:$M$1184&amp;sheet03!$AF$2:$AF$1184&amp;sheet03!$O$2:$O$1184,0),28)</f>
        <v>#N/A</v>
      </c>
      <c r="E29" s="25" t="s">
        <v>4</v>
      </c>
      <c r="F29" s="24"/>
      <c r="G29" s="23" t="str">
        <f t="array" ref="G29">INDEX(sheet01!$A$2:$Z$61,MATCH(D$27&amp;$B$2,sheet01!$M$2:$M$61&amp;sheet01!$O$2:$O$61,0),20)</f>
        <v>灰/黒</v>
      </c>
      <c r="I29" s="28" t="s">
        <v>3</v>
      </c>
      <c r="J29" s="27"/>
      <c r="K29" s="61" t="str">
        <f t="array" ref="K29">INDEX(sheet03!$A$2:$BB$1184,MATCH($K$27&amp;"102"&amp;$B$2,sheet03!$M$2:$M$1184&amp;sheet03!$AF$2:$AF$1184&amp;sheet03!$O$2:$O$1184,0),28)</f>
        <v>生野屋</v>
      </c>
      <c r="L29" s="25" t="s">
        <v>4</v>
      </c>
      <c r="M29" s="24"/>
      <c r="N29" s="23" t="str">
        <f t="array" ref="N29">INDEX(sheet01!$A$2:$Z$61,MATCH(K$27&amp;$B$2,sheet01!$M$2:$M$61&amp;sheet01!$O$2:$O$61,0),20)</f>
        <v>白/白</v>
      </c>
    </row>
    <row r="30" spans="1:14" ht="15.6" customHeight="1" x14ac:dyDescent="0.15">
      <c r="B30" s="28" t="s">
        <v>5</v>
      </c>
      <c r="C30" s="27"/>
      <c r="D30" s="61" t="e">
        <f t="array" ref="D30">INDEX(sheet03!$A$2:$BB$1184,MATCH($D$27&amp;"103"&amp;$B$2,sheet03!$M$2:$M$1184&amp;sheet03!$AF$2:$AF$1184&amp;sheet03!$O$2:$O$1184,0),28)</f>
        <v>#N/A</v>
      </c>
      <c r="E30" s="25" t="s">
        <v>6</v>
      </c>
      <c r="F30" s="24"/>
      <c r="G30" s="23" t="str">
        <f t="array" ref="G30">INDEX(sheet01!$A$2:$Z$61,MATCH(D$27&amp;$B$2,sheet01!$M$2:$M$61&amp;sheet01!$O$2:$O$61,0),19)</f>
        <v>青/青</v>
      </c>
      <c r="I30" s="28" t="s">
        <v>5</v>
      </c>
      <c r="J30" s="27"/>
      <c r="K30" s="61" t="str">
        <f t="array" ref="K30">INDEX(sheet03!$A$2:$BB$1184,MATCH($K$27&amp;"103"&amp;$B$2,sheet03!$M$2:$M$1184&amp;sheet03!$AF$2:$AF$1184&amp;sheet03!$O$2:$O$1184,0),28)</f>
        <v>周防花岡</v>
      </c>
      <c r="L30" s="25" t="s">
        <v>6</v>
      </c>
      <c r="M30" s="24"/>
      <c r="N30" s="23" t="str">
        <f t="array" ref="N30">INDEX(sheet01!$A$2:$Z$61,MATCH(K$27&amp;$B$2,sheet01!$M$2:$M$61&amp;sheet01!$O$2:$O$61,0),19)</f>
        <v>黄/紺</v>
      </c>
    </row>
    <row r="31" spans="1:14" ht="15.6" customHeight="1" x14ac:dyDescent="0.15">
      <c r="B31" s="28" t="s">
        <v>7</v>
      </c>
      <c r="C31" s="27"/>
      <c r="D31" s="80" t="e">
        <f t="array" ref="D31">INDEX(sheet03!$A$2:$BB$1184,MATCH($D$27&amp;"104"&amp;$B$2,sheet03!$M$2:$M$1184&amp;sheet03!$AF$2:$AF$1184&amp;sheet03!$O$2:$O$1184,0),28)</f>
        <v>#N/A</v>
      </c>
      <c r="E31" s="20" t="s">
        <v>8</v>
      </c>
      <c r="F31" s="19"/>
      <c r="G31" s="18" t="str">
        <f t="array" ref="G31">INDEX(sheet01!$A$2:$Z$61,MATCH(D$27&amp;$B$2,sheet01!$M$2:$M$61&amp;sheet01!$O$2:$O$61,0),21)</f>
        <v>白/白</v>
      </c>
      <c r="I31" s="28" t="s">
        <v>7</v>
      </c>
      <c r="J31" s="27"/>
      <c r="K31" s="80" t="e">
        <f t="array" ref="K31">INDEX(sheet03!$A$2:$BB$1184,MATCH($K$27&amp;"104"&amp;$B$2,sheet03!$M$2:$M$1184&amp;sheet03!$AF$2:$AF$1184&amp;sheet03!$O$2:$O$1184,0),28)</f>
        <v>#N/A</v>
      </c>
      <c r="L31" s="20" t="s">
        <v>8</v>
      </c>
      <c r="M31" s="19"/>
      <c r="N31" s="18" t="str">
        <f t="array" ref="N31">INDEX(sheet01!$A$2:$Z$61,MATCH(K$27&amp;$B$2,sheet01!$M$2:$M$61&amp;sheet01!$O$2:$O$61,0),21)</f>
        <v>赤/黒</v>
      </c>
    </row>
    <row r="32" spans="1:14" ht="15.6" customHeight="1" x14ac:dyDescent="0.15">
      <c r="B32" s="71" t="s">
        <v>173</v>
      </c>
      <c r="C32" s="70"/>
      <c r="D32" s="81" t="e" cm="1">
        <f t="array" ref="D32">INDEX(sheet03!$A$2:$BB$1184,MATCH($D$27&amp;"105"&amp;$B$2,sheet03!$M$2:$M$1184&amp;sheet03!$AF$2:$AF$1184&amp;sheet03!$O$2:$O$1184,0),28)</f>
        <v>#N/A</v>
      </c>
      <c r="E32" s="67"/>
      <c r="F32" s="65"/>
      <c r="G32" s="66"/>
      <c r="I32" s="71" t="s">
        <v>173</v>
      </c>
      <c r="J32" s="70"/>
      <c r="K32" s="81" t="e" cm="1">
        <f t="array" ref="K32">INDEX(sheet03!$A$2:$BB$1184,MATCH($K$27&amp;"105"&amp;$B$2,sheet03!$M$2:$M$1184&amp;sheet03!$AF$2:$AF$1184&amp;sheet03!$O$2:$O$1184,0),28)</f>
        <v>#N/A</v>
      </c>
      <c r="L32" s="67"/>
      <c r="M32" s="65"/>
      <c r="N32" s="66"/>
    </row>
    <row r="33" spans="1:14" ht="15.6" customHeight="1" x14ac:dyDescent="0.15">
      <c r="B33" s="17" t="s">
        <v>9</v>
      </c>
      <c r="C33" s="16" t="s">
        <v>10</v>
      </c>
      <c r="D33" s="82" t="s">
        <v>11</v>
      </c>
      <c r="E33" s="15" t="s">
        <v>12</v>
      </c>
      <c r="F33" s="15" t="s">
        <v>13</v>
      </c>
      <c r="G33" s="14" t="s">
        <v>14</v>
      </c>
      <c r="I33" s="17" t="s">
        <v>9</v>
      </c>
      <c r="J33" s="16" t="s">
        <v>10</v>
      </c>
      <c r="K33" s="82" t="s">
        <v>11</v>
      </c>
      <c r="L33" s="15" t="s">
        <v>12</v>
      </c>
      <c r="M33" s="15" t="s">
        <v>13</v>
      </c>
      <c r="N33" s="14" t="s">
        <v>14</v>
      </c>
    </row>
    <row r="34" spans="1:14" ht="15.6" customHeight="1" x14ac:dyDescent="0.15">
      <c r="A34" s="55">
        <f ca="1">IF(ISERROR(SMALL(sheet03!BG:BG,ROW(O1))),"",INDIRECT("sheet03!bg"&amp;SMALL(sheet03!BG:BG,ROW(O1))))</f>
        <v>37</v>
      </c>
      <c r="B34" s="12">
        <f t="array" aca="1" ref="B34" ca="1">INDEX(sheet03!$A$2:$BB$1184,MATCH(D$27&amp;$C34&amp;$B$2,sheet03!$M$2:$M$1184&amp;sheet03!$AF$2:$AF$1184&amp;sheet03!$O$2:$O$1184,0),31)</f>
        <v>0</v>
      </c>
      <c r="C34" s="13">
        <f ca="1">IF(A34="","",INDIRECT("sheet03!af"&amp;SMALL(sheet03!BG:BG,ROW(O1))))</f>
        <v>1</v>
      </c>
      <c r="D34" s="83" t="str">
        <f t="array" aca="1" ref="D34" ca="1">INDEX(sheet03!$A$2:$BB$1184,MATCH(D$27&amp;$C34&amp;$B$2,sheet03!$M$2:$M$1184&amp;sheet03!$AF$2:$AF$1184&amp;sheet03!$O$2:$O$1184,0),28)</f>
        <v>目出</v>
      </c>
      <c r="E34" s="45">
        <f t="array" aca="1" ref="E34" ca="1">INDEX(sheet03!$A$2:$BC$1184,MATCH(D$27&amp;$C34&amp;$B$2,sheet03!$M$2:$M$1184&amp;sheet03!$AF$2:$AF$1184&amp;sheet03!$O$2:$O$1184,0),55)</f>
        <v>3</v>
      </c>
      <c r="F34" s="48">
        <f t="array" aca="1" ref="F34" ca="1">INDEX(sheet03!$A$2:$BB$1184,MATCH(D$27&amp;$C34&amp;$B$2,sheet03!$M$2:$M$1184&amp;sheet03!$AF$2:$AF$1184&amp;sheet03!$O$2:$O$1184,0),40)</f>
        <v>165.3</v>
      </c>
      <c r="G34" s="12" t="str">
        <f t="array" aca="1" ref="G34" ca="1">INDEX(sheet03!$A$2:$BD$1184,MATCH(D$27&amp;$C34&amp;$B$2,sheet03!$M$2:$M$1184&amp;sheet03!$AF$2:$AF$1184&amp;sheet03!$O$2:$O$1184,0),56)</f>
        <v>右</v>
      </c>
      <c r="H34" s="55">
        <f ca="1">IF(ISERROR(SMALL(sheet03!BH:BH,ROW(P1))),"",INDIRECT("sheet03!bh"&amp;SMALL(sheet03!BH:BH,ROW(P1))))</f>
        <v>58</v>
      </c>
      <c r="I34" s="12">
        <f t="array" aca="1" ref="I34" ca="1">INDEX(sheet03!$A$2:$BB$1184,MATCH(K$27&amp;$J34&amp;$B$2,sheet03!$M$2:$M$1184&amp;sheet03!$AF$2:$AF$1184&amp;sheet03!$O$2:$O$1184,0),31)</f>
        <v>0</v>
      </c>
      <c r="J34" s="13">
        <f ca="1">IF(H34="","",INDIRECT("sheet03!af"&amp;SMALL(sheet03!BH:BH,ROW(P1))))</f>
        <v>1</v>
      </c>
      <c r="K34" s="83" t="str">
        <f t="array" aca="1" ref="K34" ca="1">INDEX(sheet03!$A$2:$BB$1184,MATCH(K$27&amp;$J34&amp;$B$2,sheet03!$M$2:$M$1184&amp;sheet03!$AF$2:$AF$1184&amp;sheet03!$O$2:$O$1184,0),28)</f>
        <v>西岩国</v>
      </c>
      <c r="L34" s="45">
        <f t="array" aca="1" ref="L34" ca="1">INDEX(sheet03!$A$2:$BC$1184,MATCH(K$27&amp;$J34&amp;$B$2,sheet03!$M$2:$M$1184&amp;sheet03!$AF$2:$AF$1184&amp;sheet03!$O$2:$O$1184,0),55)</f>
        <v>2</v>
      </c>
      <c r="M34" s="48">
        <f t="array" aca="1" ref="M34" ca="1">INDEX(sheet03!$A$2:$BB$1184,MATCH(K$27&amp;$J34&amp;$B$2,sheet03!$M$2:$M$1184&amp;sheet03!$AF$2:$AF$1184&amp;sheet03!$O$2:$O$1184,0),40)</f>
        <v>158</v>
      </c>
      <c r="N34" s="12" t="str">
        <f t="array" aca="1" ref="N34" ca="1">INDEX(sheet03!$A$2:$BD$1184,MATCH(K$27&amp;$J34&amp;$B$2,sheet03!$M$2:$M$1184&amp;sheet03!$AF$2:$AF$1184&amp;sheet03!$O$2:$O$1184,0),56)</f>
        <v>右</v>
      </c>
    </row>
    <row r="35" spans="1:14" ht="15.6" customHeight="1" x14ac:dyDescent="0.15">
      <c r="A35" s="55">
        <f ca="1">IF(ISERROR(SMALL(sheet03!BG:BG,ROW(O2))),"",INDIRECT("sheet03!bg"&amp;SMALL(sheet03!BG:BG,ROW(O2))))</f>
        <v>38</v>
      </c>
      <c r="B35" s="10">
        <f t="array" aca="1" ref="B35" ca="1">INDEX(sheet03!$A$2:$BB$1184,MATCH(D$27&amp;$C35&amp;$B$2,sheet03!$M$2:$M$1184&amp;sheet03!$AF$2:$AF$1184&amp;sheet03!$O$2:$O$1184,0),31)</f>
        <v>0</v>
      </c>
      <c r="C35" s="11">
        <f ca="1">IF(A35="","",INDIRECT("sheet03!af"&amp;SMALL(sheet03!BG:BG,ROW(O2))))</f>
        <v>2</v>
      </c>
      <c r="D35" s="80" t="str">
        <f t="array" aca="1" ref="D35" ca="1">INDEX(sheet03!$A$2:$BB$1184,MATCH(D$27&amp;$C35&amp;$B$2,sheet03!$M$2:$M$1184&amp;sheet03!$AF$2:$AF$1184&amp;sheet03!$O$2:$O$1184,0),28)</f>
        <v>南中川</v>
      </c>
      <c r="E35" s="46">
        <f t="array" aca="1" ref="E35" ca="1">INDEX(sheet03!$A$2:$BC$1184,MATCH(D$27&amp;$C35&amp;$B$2,sheet03!$M$2:$M$1184&amp;sheet03!$AF$2:$AF$1184&amp;sheet03!$O$2:$O$1184,0),55)</f>
        <v>3</v>
      </c>
      <c r="F35" s="49">
        <f t="array" aca="1" ref="F35" ca="1">INDEX(sheet03!$A$2:$BB$1184,MATCH(D$27&amp;$C35&amp;$B$2,sheet03!$M$2:$M$1184&amp;sheet03!$AF$2:$AF$1184&amp;sheet03!$O$2:$O$1184,0),40)</f>
        <v>165</v>
      </c>
      <c r="G35" s="10" t="str">
        <f t="array" aca="1" ref="G35" ca="1">INDEX(sheet03!$A$2:$BD$1184,MATCH(D$27&amp;$C35&amp;$B$2,sheet03!$M$2:$M$1184&amp;sheet03!$AF$2:$AF$1184&amp;sheet03!$O$2:$O$1184,0),56)</f>
        <v>右</v>
      </c>
      <c r="H35" s="55">
        <f ca="1">IF(ISERROR(SMALL(sheet03!BH:BH,ROW(P2))),"",INDIRECT("sheet03!bh"&amp;SMALL(sheet03!BH:BH,ROW(P2))))</f>
        <v>59</v>
      </c>
      <c r="I35" s="10">
        <f t="array" aca="1" ref="I35" ca="1">INDEX(sheet03!$A$2:$BB$1184,MATCH(K$27&amp;$J35&amp;$B$2,sheet03!$M$2:$M$1184&amp;sheet03!$AF$2:$AF$1184&amp;sheet03!$O$2:$O$1184,0),31)</f>
        <v>0</v>
      </c>
      <c r="J35" s="11">
        <f ca="1">IF(H35="","",INDIRECT("sheet03!af"&amp;SMALL(sheet03!BH:BH,ROW(P2))))</f>
        <v>3</v>
      </c>
      <c r="K35" s="80" t="str">
        <f t="array" aca="1" ref="K35" ca="1">INDEX(sheet03!$A$2:$BB$1184,MATCH(K$27&amp;$J35&amp;$B$2,sheet03!$M$2:$M$1184&amp;sheet03!$AF$2:$AF$1184&amp;sheet03!$O$2:$O$1184,0),28)</f>
        <v>川西</v>
      </c>
      <c r="L35" s="46">
        <f t="array" aca="1" ref="L35" ca="1">INDEX(sheet03!$A$2:$BC$1184,MATCH(K$27&amp;$J35&amp;$B$2,sheet03!$M$2:$M$1184&amp;sheet03!$AF$2:$AF$1184&amp;sheet03!$O$2:$O$1184,0),55)</f>
        <v>3</v>
      </c>
      <c r="M35" s="49">
        <f t="array" aca="1" ref="M35" ca="1">INDEX(sheet03!$A$2:$BB$1184,MATCH(K$27&amp;$J35&amp;$B$2,sheet03!$M$2:$M$1184&amp;sheet03!$AF$2:$AF$1184&amp;sheet03!$O$2:$O$1184,0),40)</f>
        <v>152</v>
      </c>
      <c r="N35" s="10" t="str">
        <f t="array" aca="1" ref="N35" ca="1">INDEX(sheet03!$A$2:$BD$1184,MATCH(K$27&amp;$J35&amp;$B$2,sheet03!$M$2:$M$1184&amp;sheet03!$AF$2:$AF$1184&amp;sheet03!$O$2:$O$1184,0),56)</f>
        <v>右</v>
      </c>
    </row>
    <row r="36" spans="1:14" ht="15.6" customHeight="1" x14ac:dyDescent="0.15">
      <c r="A36" s="55">
        <f ca="1">IF(ISERROR(SMALL(sheet03!BG:BG,ROW(O3))),"",INDIRECT("sheet03!bg"&amp;SMALL(sheet03!BG:BG,ROW(O3))))</f>
        <v>39</v>
      </c>
      <c r="B36" s="10">
        <f t="array" aca="1" ref="B36" ca="1">INDEX(sheet03!$A$2:$BB$1184,MATCH(D$27&amp;$C36&amp;$B$2,sheet03!$M$2:$M$1184&amp;sheet03!$AF$2:$AF$1184&amp;sheet03!$O$2:$O$1184,0),31)</f>
        <v>0</v>
      </c>
      <c r="C36" s="11">
        <f ca="1">IF(A36="","",INDIRECT("sheet03!af"&amp;SMALL(sheet03!BG:BG,ROW(O3))))</f>
        <v>3</v>
      </c>
      <c r="D36" s="80" t="str">
        <f t="array" aca="1" ref="D36" ca="1">INDEX(sheet03!$A$2:$BB$1184,MATCH(D$27&amp;$C36&amp;$B$2,sheet03!$M$2:$M$1184&amp;sheet03!$AF$2:$AF$1184&amp;sheet03!$O$2:$O$1184,0),28)</f>
        <v>南小野田</v>
      </c>
      <c r="E36" s="46">
        <f t="array" aca="1" ref="E36" ca="1">INDEX(sheet03!$A$2:$BC$1184,MATCH(D$27&amp;$C36&amp;$B$2,sheet03!$M$2:$M$1184&amp;sheet03!$AF$2:$AF$1184&amp;sheet03!$O$2:$O$1184,0),55)</f>
        <v>3</v>
      </c>
      <c r="F36" s="49">
        <f t="array" aca="1" ref="F36" ca="1">INDEX(sheet03!$A$2:$BB$1184,MATCH(D$27&amp;$C36&amp;$B$2,sheet03!$M$2:$M$1184&amp;sheet03!$AF$2:$AF$1184&amp;sheet03!$O$2:$O$1184,0),40)</f>
        <v>170</v>
      </c>
      <c r="G36" s="10" t="str">
        <f t="array" aca="1" ref="G36" ca="1">INDEX(sheet03!$A$2:$BD$1184,MATCH(D$27&amp;$C36&amp;$B$2,sheet03!$M$2:$M$1184&amp;sheet03!$AF$2:$AF$1184&amp;sheet03!$O$2:$O$1184,0),56)</f>
        <v>右</v>
      </c>
      <c r="H36" s="55">
        <f ca="1">IF(ISERROR(SMALL(sheet03!BH:BH,ROW(P3))),"",INDIRECT("sheet03!bh"&amp;SMALL(sheet03!BH:BH,ROW(P3))))</f>
        <v>60</v>
      </c>
      <c r="I36" s="10">
        <f t="array" aca="1" ref="I36" ca="1">INDEX(sheet03!$A$2:$BB$1184,MATCH(K$27&amp;$J36&amp;$B$2,sheet03!$M$2:$M$1184&amp;sheet03!$AF$2:$AF$1184&amp;sheet03!$O$2:$O$1184,0),31)</f>
        <v>0</v>
      </c>
      <c r="J36" s="11">
        <f ca="1">IF(H36="","",INDIRECT("sheet03!af"&amp;SMALL(sheet03!BH:BH,ROW(P3))))</f>
        <v>4</v>
      </c>
      <c r="K36" s="80" t="str">
        <f t="array" aca="1" ref="K36" ca="1">INDEX(sheet03!$A$2:$BB$1184,MATCH(K$27&amp;$J36&amp;$B$2,sheet03!$M$2:$M$1184&amp;sheet03!$AF$2:$AF$1184&amp;sheet03!$O$2:$O$1184,0),28)</f>
        <v>柱野</v>
      </c>
      <c r="L36" s="46">
        <f t="array" aca="1" ref="L36" ca="1">INDEX(sheet03!$A$2:$BC$1184,MATCH(K$27&amp;$J36&amp;$B$2,sheet03!$M$2:$M$1184&amp;sheet03!$AF$2:$AF$1184&amp;sheet03!$O$2:$O$1184,0),55)</f>
        <v>2</v>
      </c>
      <c r="M36" s="49">
        <f t="array" aca="1" ref="M36" ca="1">INDEX(sheet03!$A$2:$BB$1184,MATCH(K$27&amp;$J36&amp;$B$2,sheet03!$M$2:$M$1184&amp;sheet03!$AF$2:$AF$1184&amp;sheet03!$O$2:$O$1184,0),40)</f>
        <v>165</v>
      </c>
      <c r="N36" s="10" t="str">
        <f t="array" aca="1" ref="N36" ca="1">INDEX(sheet03!$A$2:$BD$1184,MATCH(K$27&amp;$J36&amp;$B$2,sheet03!$M$2:$M$1184&amp;sheet03!$AF$2:$AF$1184&amp;sheet03!$O$2:$O$1184,0),56)</f>
        <v>右</v>
      </c>
    </row>
    <row r="37" spans="1:14" ht="15.6" customHeight="1" x14ac:dyDescent="0.15">
      <c r="A37" s="55">
        <f ca="1">IF(ISERROR(SMALL(sheet03!BG:BG,ROW(O4))),"",INDIRECT("sheet03!bg"&amp;SMALL(sheet03!BG:BG,ROW(O4))))</f>
        <v>40</v>
      </c>
      <c r="B37" s="10">
        <f t="array" aca="1" ref="B37" ca="1">INDEX(sheet03!$A$2:$BB$1184,MATCH(D$27&amp;$C37&amp;$B$2,sheet03!$M$2:$M$1184&amp;sheet03!$AF$2:$AF$1184&amp;sheet03!$O$2:$O$1184,0),31)</f>
        <v>0</v>
      </c>
      <c r="C37" s="11">
        <f ca="1">IF(A37="","",INDIRECT("sheet03!af"&amp;SMALL(sheet03!BG:BG,ROW(O4))))</f>
        <v>4</v>
      </c>
      <c r="D37" s="80" t="str">
        <f t="array" aca="1" ref="D37" ca="1">INDEX(sheet03!$A$2:$BB$1184,MATCH(D$27&amp;$C37&amp;$B$2,sheet03!$M$2:$M$1184&amp;sheet03!$AF$2:$AF$1184&amp;sheet03!$O$2:$O$1184,0),28)</f>
        <v>小野田港</v>
      </c>
      <c r="E37" s="46">
        <f t="array" aca="1" ref="E37" ca="1">INDEX(sheet03!$A$2:$BC$1184,MATCH(D$27&amp;$C37&amp;$B$2,sheet03!$M$2:$M$1184&amp;sheet03!$AF$2:$AF$1184&amp;sheet03!$O$2:$O$1184,0),55)</f>
        <v>3</v>
      </c>
      <c r="F37" s="49">
        <f t="array" aca="1" ref="F37" ca="1">INDEX(sheet03!$A$2:$BB$1184,MATCH(D$27&amp;$C37&amp;$B$2,sheet03!$M$2:$M$1184&amp;sheet03!$AF$2:$AF$1184&amp;sheet03!$O$2:$O$1184,0),40)</f>
        <v>178</v>
      </c>
      <c r="G37" s="10" t="str">
        <f t="array" aca="1" ref="G37" ca="1">INDEX(sheet03!$A$2:$BD$1184,MATCH(D$27&amp;$C37&amp;$B$2,sheet03!$M$2:$M$1184&amp;sheet03!$AF$2:$AF$1184&amp;sheet03!$O$2:$O$1184,0),56)</f>
        <v>右</v>
      </c>
      <c r="H37" s="55">
        <f ca="1">IF(ISERROR(SMALL(sheet03!BH:BH,ROW(P4))),"",INDIRECT("sheet03!bh"&amp;SMALL(sheet03!BH:BH,ROW(P4))))</f>
        <v>61</v>
      </c>
      <c r="I37" s="10">
        <f t="array" aca="1" ref="I37" ca="1">INDEX(sheet03!$A$2:$BB$1184,MATCH(K$27&amp;$J37&amp;$B$2,sheet03!$M$2:$M$1184&amp;sheet03!$AF$2:$AF$1184&amp;sheet03!$O$2:$O$1184,0),31)</f>
        <v>0</v>
      </c>
      <c r="J37" s="11">
        <f ca="1">IF(H37="","",INDIRECT("sheet03!af"&amp;SMALL(sheet03!BH:BH,ROW(P4))))</f>
        <v>5</v>
      </c>
      <c r="K37" s="80" t="str">
        <f t="array" aca="1" ref="K37" ca="1">INDEX(sheet03!$A$2:$BB$1184,MATCH(K$27&amp;$J37&amp;$B$2,sheet03!$M$2:$M$1184&amp;sheet03!$AF$2:$AF$1184&amp;sheet03!$O$2:$O$1184,0),28)</f>
        <v>欽明路</v>
      </c>
      <c r="L37" s="46">
        <f t="array" aca="1" ref="L37" ca="1">INDEX(sheet03!$A$2:$BC$1184,MATCH(K$27&amp;$J37&amp;$B$2,sheet03!$M$2:$M$1184&amp;sheet03!$AF$2:$AF$1184&amp;sheet03!$O$2:$O$1184,0),55)</f>
        <v>2</v>
      </c>
      <c r="M37" s="49">
        <f t="array" aca="1" ref="M37" ca="1">INDEX(sheet03!$A$2:$BB$1184,MATCH(K$27&amp;$J37&amp;$B$2,sheet03!$M$2:$M$1184&amp;sheet03!$AF$2:$AF$1184&amp;sheet03!$O$2:$O$1184,0),40)</f>
        <v>160</v>
      </c>
      <c r="N37" s="10" t="str">
        <f t="array" aca="1" ref="N37" ca="1">INDEX(sheet03!$A$2:$BD$1184,MATCH(K$27&amp;$J37&amp;$B$2,sheet03!$M$2:$M$1184&amp;sheet03!$AF$2:$AF$1184&amp;sheet03!$O$2:$O$1184,0),56)</f>
        <v>右</v>
      </c>
    </row>
    <row r="38" spans="1:14" ht="15.6" customHeight="1" x14ac:dyDescent="0.15">
      <c r="A38" s="55">
        <f ca="1">IF(ISERROR(SMALL(sheet03!BG:BG,ROW(O5))),"",INDIRECT("sheet03!bg"&amp;SMALL(sheet03!BG:BG,ROW(O5))))</f>
        <v>41</v>
      </c>
      <c r="B38" s="10">
        <f t="array" aca="1" ref="B38" ca="1">INDEX(sheet03!$A$2:$BB$1184,MATCH(D$27&amp;$C38&amp;$B$2,sheet03!$M$2:$M$1184&amp;sheet03!$AF$2:$AF$1184&amp;sheet03!$O$2:$O$1184,0),31)</f>
        <v>0</v>
      </c>
      <c r="C38" s="11">
        <f ca="1">IF(A38="","",INDIRECT("sheet03!af"&amp;SMALL(sheet03!BG:BG,ROW(O5))))</f>
        <v>5</v>
      </c>
      <c r="D38" s="80" t="str">
        <f t="array" aca="1" ref="D38" ca="1">INDEX(sheet03!$A$2:$BB$1184,MATCH(D$27&amp;$C38&amp;$B$2,sheet03!$M$2:$M$1184&amp;sheet03!$AF$2:$AF$1184&amp;sheet03!$O$2:$O$1184,0),28)</f>
        <v>雀田</v>
      </c>
      <c r="E38" s="46">
        <f t="array" aca="1" ref="E38" ca="1">INDEX(sheet03!$A$2:$BC$1184,MATCH(D$27&amp;$C38&amp;$B$2,sheet03!$M$2:$M$1184&amp;sheet03!$AF$2:$AF$1184&amp;sheet03!$O$2:$O$1184,0),55)</f>
        <v>3</v>
      </c>
      <c r="F38" s="49">
        <f t="array" aca="1" ref="F38" ca="1">INDEX(sheet03!$A$2:$BB$1184,MATCH(D$27&amp;$C38&amp;$B$2,sheet03!$M$2:$M$1184&amp;sheet03!$AF$2:$AF$1184&amp;sheet03!$O$2:$O$1184,0),40)</f>
        <v>180</v>
      </c>
      <c r="G38" s="10" t="str">
        <f t="array" aca="1" ref="G38" ca="1">INDEX(sheet03!$A$2:$BD$1184,MATCH(D$27&amp;$C38&amp;$B$2,sheet03!$M$2:$M$1184&amp;sheet03!$AF$2:$AF$1184&amp;sheet03!$O$2:$O$1184,0),56)</f>
        <v>右</v>
      </c>
      <c r="H38" s="55">
        <f ca="1">IF(ISERROR(SMALL(sheet03!BH:BH,ROW(P5))),"",INDIRECT("sheet03!bh"&amp;SMALL(sheet03!BH:BH,ROW(P5))))</f>
        <v>62</v>
      </c>
      <c r="I38" s="10" t="str">
        <f t="array" aca="1" ref="I38" ca="1">INDEX(sheet03!$A$2:$BB$1184,MATCH(K$27&amp;$J38&amp;$B$2,sheet03!$M$2:$M$1184&amp;sheet03!$AF$2:$AF$1184&amp;sheet03!$O$2:$O$1184,0),31)</f>
        <v>c</v>
      </c>
      <c r="J38" s="11">
        <f ca="1">IF(H38="","",INDIRECT("sheet03!af"&amp;SMALL(sheet03!BH:BH,ROW(P5))))</f>
        <v>6</v>
      </c>
      <c r="K38" s="80" t="str">
        <f t="array" aca="1" ref="K38" ca="1">INDEX(sheet03!$A$2:$BB$1184,MATCH(K$27&amp;$J38&amp;$B$2,sheet03!$M$2:$M$1184&amp;sheet03!$AF$2:$AF$1184&amp;sheet03!$O$2:$O$1184,0),28)</f>
        <v>玖珂</v>
      </c>
      <c r="L38" s="46">
        <f t="array" aca="1" ref="L38" ca="1">INDEX(sheet03!$A$2:$BC$1184,MATCH(K$27&amp;$J38&amp;$B$2,sheet03!$M$2:$M$1184&amp;sheet03!$AF$2:$AF$1184&amp;sheet03!$O$2:$O$1184,0),55)</f>
        <v>2</v>
      </c>
      <c r="M38" s="49">
        <f t="array" aca="1" ref="M38" ca="1">INDEX(sheet03!$A$2:$BB$1184,MATCH(K$27&amp;$J38&amp;$B$2,sheet03!$M$2:$M$1184&amp;sheet03!$AF$2:$AF$1184&amp;sheet03!$O$2:$O$1184,0),40)</f>
        <v>158</v>
      </c>
      <c r="N38" s="10" t="str">
        <f t="array" aca="1" ref="N38" ca="1">INDEX(sheet03!$A$2:$BD$1184,MATCH(K$27&amp;$J38&amp;$B$2,sheet03!$M$2:$M$1184&amp;sheet03!$AF$2:$AF$1184&amp;sheet03!$O$2:$O$1184,0),56)</f>
        <v>右</v>
      </c>
    </row>
    <row r="39" spans="1:14" ht="15.6" customHeight="1" x14ac:dyDescent="0.15">
      <c r="A39" s="55">
        <f ca="1">IF(ISERROR(SMALL(sheet03!BG:BG,ROW(O6))),"",INDIRECT("sheet03!bg"&amp;SMALL(sheet03!BG:BG,ROW(O6))))</f>
        <v>42</v>
      </c>
      <c r="B39" s="10">
        <f t="array" aca="1" ref="B39" ca="1">INDEX(sheet03!$A$2:$BB$1184,MATCH(D$27&amp;$C39&amp;$B$2,sheet03!$M$2:$M$1184&amp;sheet03!$AF$2:$AF$1184&amp;sheet03!$O$2:$O$1184,0),31)</f>
        <v>0</v>
      </c>
      <c r="C39" s="11">
        <f ca="1">IF(A39="","",INDIRECT("sheet03!af"&amp;SMALL(sheet03!BG:BG,ROW(O6))))</f>
        <v>6</v>
      </c>
      <c r="D39" s="80" t="str">
        <f t="array" aca="1" ref="D39" ca="1">INDEX(sheet03!$A$2:$BB$1184,MATCH(D$27&amp;$C39&amp;$B$2,sheet03!$M$2:$M$1184&amp;sheet03!$AF$2:$AF$1184&amp;sheet03!$O$2:$O$1184,0),28)</f>
        <v>長門長沢</v>
      </c>
      <c r="E39" s="46">
        <f t="array" aca="1" ref="E39" ca="1">INDEX(sheet03!$A$2:$BC$1184,MATCH(D$27&amp;$C39&amp;$B$2,sheet03!$M$2:$M$1184&amp;sheet03!$AF$2:$AF$1184&amp;sheet03!$O$2:$O$1184,0),55)</f>
        <v>3</v>
      </c>
      <c r="F39" s="49">
        <f t="array" aca="1" ref="F39" ca="1">INDEX(sheet03!$A$2:$BB$1184,MATCH(D$27&amp;$C39&amp;$B$2,sheet03!$M$2:$M$1184&amp;sheet03!$AF$2:$AF$1184&amp;sheet03!$O$2:$O$1184,0),40)</f>
        <v>177</v>
      </c>
      <c r="G39" s="10" t="str">
        <f t="array" aca="1" ref="G39" ca="1">INDEX(sheet03!$A$2:$BD$1184,MATCH(D$27&amp;$C39&amp;$B$2,sheet03!$M$2:$M$1184&amp;sheet03!$AF$2:$AF$1184&amp;sheet03!$O$2:$O$1184,0),56)</f>
        <v>右</v>
      </c>
      <c r="H39" s="55">
        <f ca="1">IF(ISERROR(SMALL(sheet03!BH:BH,ROW(P6))),"",INDIRECT("sheet03!bh"&amp;SMALL(sheet03!BH:BH,ROW(P6))))</f>
        <v>63</v>
      </c>
      <c r="I39" s="10">
        <f t="array" aca="1" ref="I39" ca="1">INDEX(sheet03!$A$2:$BB$1184,MATCH(K$27&amp;$J39&amp;$B$2,sheet03!$M$2:$M$1184&amp;sheet03!$AF$2:$AF$1184&amp;sheet03!$O$2:$O$1184,0),31)</f>
        <v>0</v>
      </c>
      <c r="J39" s="11">
        <f ca="1">IF(H39="","",INDIRECT("sheet03!af"&amp;SMALL(sheet03!BH:BH,ROW(P6))))</f>
        <v>9</v>
      </c>
      <c r="K39" s="80" t="str">
        <f t="array" aca="1" ref="K39" ca="1">INDEX(sheet03!$A$2:$BB$1184,MATCH(K$27&amp;$J39&amp;$B$2,sheet03!$M$2:$M$1184&amp;sheet03!$AF$2:$AF$1184&amp;sheet03!$O$2:$O$1184,0),28)</f>
        <v>周防高森</v>
      </c>
      <c r="L39" s="46">
        <f t="array" aca="1" ref="L39" ca="1">INDEX(sheet03!$A$2:$BC$1184,MATCH(K$27&amp;$J39&amp;$B$2,sheet03!$M$2:$M$1184&amp;sheet03!$AF$2:$AF$1184&amp;sheet03!$O$2:$O$1184,0),55)</f>
        <v>3</v>
      </c>
      <c r="M39" s="49">
        <f t="array" aca="1" ref="M39" ca="1">INDEX(sheet03!$A$2:$BB$1184,MATCH(K$27&amp;$J39&amp;$B$2,sheet03!$M$2:$M$1184&amp;sheet03!$AF$2:$AF$1184&amp;sheet03!$O$2:$O$1184,0),40)</f>
        <v>160</v>
      </c>
      <c r="N39" s="10" t="str">
        <f t="array" aca="1" ref="N39" ca="1">INDEX(sheet03!$A$2:$BD$1184,MATCH(K$27&amp;$J39&amp;$B$2,sheet03!$M$2:$M$1184&amp;sheet03!$AF$2:$AF$1184&amp;sheet03!$O$2:$O$1184,0),56)</f>
        <v>右</v>
      </c>
    </row>
    <row r="40" spans="1:14" ht="15.6" customHeight="1" x14ac:dyDescent="0.15">
      <c r="A40" s="55">
        <f ca="1">IF(ISERROR(SMALL(sheet03!BG:BG,ROW(O7))),"",INDIRECT("sheet03!bg"&amp;SMALL(sheet03!BG:BG,ROW(O7))))</f>
        <v>43</v>
      </c>
      <c r="B40" s="10" t="str">
        <f t="array" aca="1" ref="B40" ca="1">INDEX(sheet03!$A$2:$BB$1184,MATCH(D$27&amp;$C40&amp;$B$2,sheet03!$M$2:$M$1184&amp;sheet03!$AF$2:$AF$1184&amp;sheet03!$O$2:$O$1184,0),31)</f>
        <v>c</v>
      </c>
      <c r="C40" s="11">
        <f ca="1">IF(A40="","",INDIRECT("sheet03!af"&amp;SMALL(sheet03!BG:BG,ROW(O7))))</f>
        <v>7</v>
      </c>
      <c r="D40" s="80" t="str">
        <f t="array" aca="1" ref="D40" ca="1">INDEX(sheet03!$A$2:$BB$1184,MATCH(D$27&amp;$C40&amp;$B$2,sheet03!$M$2:$M$1184&amp;sheet03!$AF$2:$AF$1184&amp;sheet03!$O$2:$O$1184,0),28)</f>
        <v>妻崎</v>
      </c>
      <c r="E40" s="46">
        <f t="array" aca="1" ref="E40" ca="1">INDEX(sheet03!$A$2:$BC$1184,MATCH(D$27&amp;$C40&amp;$B$2,sheet03!$M$2:$M$1184&amp;sheet03!$AF$2:$AF$1184&amp;sheet03!$O$2:$O$1184,0),55)</f>
        <v>3</v>
      </c>
      <c r="F40" s="49">
        <f t="array" aca="1" ref="F40" ca="1">INDEX(sheet03!$A$2:$BB$1184,MATCH(D$27&amp;$C40&amp;$B$2,sheet03!$M$2:$M$1184&amp;sheet03!$AF$2:$AF$1184&amp;sheet03!$O$2:$O$1184,0),40)</f>
        <v>163</v>
      </c>
      <c r="G40" s="10" t="str">
        <f t="array" aca="1" ref="G40" ca="1">INDEX(sheet03!$A$2:$BD$1184,MATCH(D$27&amp;$C40&amp;$B$2,sheet03!$M$2:$M$1184&amp;sheet03!$AF$2:$AF$1184&amp;sheet03!$O$2:$O$1184,0),56)</f>
        <v>右</v>
      </c>
      <c r="H40" s="55">
        <f ca="1">IF(ISERROR(SMALL(sheet03!BH:BH,ROW(P7))),"",INDIRECT("sheet03!bh"&amp;SMALL(sheet03!BH:BH,ROW(P7))))</f>
        <v>64</v>
      </c>
      <c r="I40" s="10">
        <f t="array" aca="1" ref="I40" ca="1">INDEX(sheet03!$A$2:$BB$1184,MATCH(K$27&amp;$J40&amp;$B$2,sheet03!$M$2:$M$1184&amp;sheet03!$AF$2:$AF$1184&amp;sheet03!$O$2:$O$1184,0),31)</f>
        <v>0</v>
      </c>
      <c r="J40" s="11">
        <f ca="1">IF(H40="","",INDIRECT("sheet03!af"&amp;SMALL(sheet03!BH:BH,ROW(P7))))</f>
        <v>10</v>
      </c>
      <c r="K40" s="80" t="str">
        <f t="array" aca="1" ref="K40" ca="1">INDEX(sheet03!$A$2:$BB$1184,MATCH(K$27&amp;$J40&amp;$B$2,sheet03!$M$2:$M$1184&amp;sheet03!$AF$2:$AF$1184&amp;sheet03!$O$2:$O$1184,0),28)</f>
        <v>米川</v>
      </c>
      <c r="L40" s="46">
        <f t="array" aca="1" ref="L40" ca="1">INDEX(sheet03!$A$2:$BC$1184,MATCH(K$27&amp;$J40&amp;$B$2,sheet03!$M$2:$M$1184&amp;sheet03!$AF$2:$AF$1184&amp;sheet03!$O$2:$O$1184,0),55)</f>
        <v>2</v>
      </c>
      <c r="M40" s="49">
        <f t="array" aca="1" ref="M40" ca="1">INDEX(sheet03!$A$2:$BB$1184,MATCH(K$27&amp;$J40&amp;$B$2,sheet03!$M$2:$M$1184&amp;sheet03!$AF$2:$AF$1184&amp;sheet03!$O$2:$O$1184,0),40)</f>
        <v>160</v>
      </c>
      <c r="N40" s="10" t="str">
        <f t="array" aca="1" ref="N40" ca="1">INDEX(sheet03!$A$2:$BD$1184,MATCH(K$27&amp;$J40&amp;$B$2,sheet03!$M$2:$M$1184&amp;sheet03!$AF$2:$AF$1184&amp;sheet03!$O$2:$O$1184,0),56)</f>
        <v>右</v>
      </c>
    </row>
    <row r="41" spans="1:14" ht="15.6" customHeight="1" x14ac:dyDescent="0.15">
      <c r="A41" s="55">
        <f ca="1">IF(ISERROR(SMALL(sheet03!BG:BG,ROW(O8))),"",INDIRECT("sheet03!bg"&amp;SMALL(sheet03!BG:BG,ROW(O8))))</f>
        <v>44</v>
      </c>
      <c r="B41" s="10">
        <f t="array" aca="1" ref="B41" ca="1">INDEX(sheet03!$A$2:$BB$1184,MATCH(D$27&amp;$C41&amp;$B$2,sheet03!$M$2:$M$1184&amp;sheet03!$AF$2:$AF$1184&amp;sheet03!$O$2:$O$1184,0),31)</f>
        <v>0</v>
      </c>
      <c r="C41" s="11">
        <f ca="1">IF(A41="","",INDIRECT("sheet03!af"&amp;SMALL(sheet03!BG:BG,ROW(O8))))</f>
        <v>8</v>
      </c>
      <c r="D41" s="80" t="str">
        <f t="array" aca="1" ref="D41" ca="1">INDEX(sheet03!$A$2:$BB$1184,MATCH(D$27&amp;$C41&amp;$B$2,sheet03!$M$2:$M$1184&amp;sheet03!$AF$2:$AF$1184&amp;sheet03!$O$2:$O$1184,0),28)</f>
        <v>浜河内</v>
      </c>
      <c r="E41" s="46">
        <f t="array" aca="1" ref="E41" ca="1">INDEX(sheet03!$A$2:$BC$1184,MATCH(D$27&amp;$C41&amp;$B$2,sheet03!$M$2:$M$1184&amp;sheet03!$AF$2:$AF$1184&amp;sheet03!$O$2:$O$1184,0),55)</f>
        <v>2</v>
      </c>
      <c r="F41" s="49">
        <f t="array" aca="1" ref="F41" ca="1">INDEX(sheet03!$A$2:$BB$1184,MATCH(D$27&amp;$C41&amp;$B$2,sheet03!$M$2:$M$1184&amp;sheet03!$AF$2:$AF$1184&amp;sheet03!$O$2:$O$1184,0),40)</f>
        <v>170</v>
      </c>
      <c r="G41" s="10" t="str">
        <f t="array" aca="1" ref="G41" ca="1">INDEX(sheet03!$A$2:$BD$1184,MATCH(D$27&amp;$C41&amp;$B$2,sheet03!$M$2:$M$1184&amp;sheet03!$AF$2:$AF$1184&amp;sheet03!$O$2:$O$1184,0),56)</f>
        <v>右</v>
      </c>
      <c r="H41" s="55">
        <f ca="1">IF(ISERROR(SMALL(sheet03!BH:BH,ROW(P8))),"",INDIRECT("sheet03!bh"&amp;SMALL(sheet03!BH:BH,ROW(P8))))</f>
        <v>65</v>
      </c>
      <c r="I41" s="10">
        <f t="array" aca="1" ref="I41" ca="1">INDEX(sheet03!$A$2:$BB$1184,MATCH(K$27&amp;$J41&amp;$B$2,sheet03!$M$2:$M$1184&amp;sheet03!$AF$2:$AF$1184&amp;sheet03!$O$2:$O$1184,0),31)</f>
        <v>0</v>
      </c>
      <c r="J41" s="11">
        <f ca="1">IF(H41="","",INDIRECT("sheet03!af"&amp;SMALL(sheet03!BH:BH,ROW(P8))))</f>
        <v>11</v>
      </c>
      <c r="K41" s="80" t="str">
        <f t="array" aca="1" ref="K41" ca="1">INDEX(sheet03!$A$2:$BB$1184,MATCH(K$27&amp;$J41&amp;$B$2,sheet03!$M$2:$M$1184&amp;sheet03!$AF$2:$AF$1184&amp;sheet03!$O$2:$O$1184,0),28)</f>
        <v>高水</v>
      </c>
      <c r="L41" s="46">
        <f t="array" aca="1" ref="L41" ca="1">INDEX(sheet03!$A$2:$BC$1184,MATCH(K$27&amp;$J41&amp;$B$2,sheet03!$M$2:$M$1184&amp;sheet03!$AF$2:$AF$1184&amp;sheet03!$O$2:$O$1184,0),55)</f>
        <v>2</v>
      </c>
      <c r="M41" s="49">
        <f t="array" aca="1" ref="M41" ca="1">INDEX(sheet03!$A$2:$BB$1184,MATCH(K$27&amp;$J41&amp;$B$2,sheet03!$M$2:$M$1184&amp;sheet03!$AF$2:$AF$1184&amp;sheet03!$O$2:$O$1184,0),40)</f>
        <v>153</v>
      </c>
      <c r="N41" s="10" t="str">
        <f t="array" aca="1" ref="N41" ca="1">INDEX(sheet03!$A$2:$BD$1184,MATCH(K$27&amp;$J41&amp;$B$2,sheet03!$M$2:$M$1184&amp;sheet03!$AF$2:$AF$1184&amp;sheet03!$O$2:$O$1184,0),56)</f>
        <v>右</v>
      </c>
    </row>
    <row r="42" spans="1:14" ht="15.6" customHeight="1" x14ac:dyDescent="0.15">
      <c r="A42" s="55">
        <f ca="1">IF(ISERROR(SMALL(sheet03!BG:BG,ROW(O9))),"",INDIRECT("sheet03!bg"&amp;SMALL(sheet03!BG:BG,ROW(O9))))</f>
        <v>0</v>
      </c>
      <c r="B42" s="10" t="e">
        <f t="array" aca="1" ref="B42" ca="1">INDEX(sheet03!$A$2:$BB$1184,MATCH(D$27&amp;$C42&amp;$B$2,sheet03!$M$2:$M$1184&amp;sheet03!$AF$2:$AF$1184&amp;sheet03!$O$2:$O$1184,0),31)</f>
        <v>#N/A</v>
      </c>
      <c r="C42" s="11">
        <f ca="1">IF(A42="","",INDIRECT("sheet03!af"&amp;SMALL(sheet03!BG:BG,ROW(O9))))</f>
        <v>0</v>
      </c>
      <c r="D42" s="80" t="e">
        <f t="array" aca="1" ref="D42" ca="1">INDEX(sheet03!$A$2:$BB$1184,MATCH(D$27&amp;$C42&amp;$B$2,sheet03!$M$2:$M$1184&amp;sheet03!$AF$2:$AF$1184&amp;sheet03!$O$2:$O$1184,0),28)</f>
        <v>#N/A</v>
      </c>
      <c r="E42" s="46" t="e">
        <f t="array" aca="1" ref="E42" ca="1">INDEX(sheet03!$A$2:$BC$1184,MATCH(D$27&amp;$C42&amp;$B$2,sheet03!$M$2:$M$1184&amp;sheet03!$AF$2:$AF$1184&amp;sheet03!$O$2:$O$1184,0),55)</f>
        <v>#N/A</v>
      </c>
      <c r="F42" s="49" t="e">
        <f t="array" aca="1" ref="F42" ca="1">INDEX(sheet03!$A$2:$BB$1184,MATCH(D$27&amp;$C42&amp;$B$2,sheet03!$M$2:$M$1184&amp;sheet03!$AF$2:$AF$1184&amp;sheet03!$O$2:$O$1184,0),40)</f>
        <v>#N/A</v>
      </c>
      <c r="G42" s="10" t="e">
        <f t="array" aca="1" ref="G42" ca="1">INDEX(sheet03!$A$2:$BD$1184,MATCH(D$27&amp;$C42&amp;$B$2,sheet03!$M$2:$M$1184&amp;sheet03!$AF$2:$AF$1184&amp;sheet03!$O$2:$O$1184,0),56)</f>
        <v>#N/A</v>
      </c>
      <c r="H42" s="55">
        <f ca="1">IF(ISERROR(SMALL(sheet03!BH:BH,ROW(P9))),"",INDIRECT("sheet03!bh"&amp;SMALL(sheet03!BH:BH,ROW(P9))))</f>
        <v>66</v>
      </c>
      <c r="I42" s="10">
        <f t="array" aca="1" ref="I42" ca="1">INDEX(sheet03!$A$2:$BB$1184,MATCH(K$27&amp;$J42&amp;$B$2,sheet03!$M$2:$M$1184&amp;sheet03!$AF$2:$AF$1184&amp;sheet03!$O$2:$O$1184,0),31)</f>
        <v>0</v>
      </c>
      <c r="J42" s="11">
        <f ca="1">IF(H42="","",INDIRECT("sheet03!af"&amp;SMALL(sheet03!BH:BH,ROW(P9))))</f>
        <v>14</v>
      </c>
      <c r="K42" s="80" t="str">
        <f t="array" aca="1" ref="K42" ca="1">INDEX(sheet03!$A$2:$BB$1184,MATCH(K$27&amp;$J42&amp;$B$2,sheet03!$M$2:$M$1184&amp;sheet03!$AF$2:$AF$1184&amp;sheet03!$O$2:$O$1184,0),28)</f>
        <v>勝間</v>
      </c>
      <c r="L42" s="46">
        <f t="array" aca="1" ref="L42" ca="1">INDEX(sheet03!$A$2:$BC$1184,MATCH(K$27&amp;$J42&amp;$B$2,sheet03!$M$2:$M$1184&amp;sheet03!$AF$2:$AF$1184&amp;sheet03!$O$2:$O$1184,0),55)</f>
        <v>2</v>
      </c>
      <c r="M42" s="49">
        <f t="array" aca="1" ref="M42" ca="1">INDEX(sheet03!$A$2:$BB$1184,MATCH(K$27&amp;$J42&amp;$B$2,sheet03!$M$2:$M$1184&amp;sheet03!$AF$2:$AF$1184&amp;sheet03!$O$2:$O$1184,0),40)</f>
        <v>152</v>
      </c>
      <c r="N42" s="10" t="str">
        <f t="array" aca="1" ref="N42" ca="1">INDEX(sheet03!$A$2:$BD$1184,MATCH(K$27&amp;$J42&amp;$B$2,sheet03!$M$2:$M$1184&amp;sheet03!$AF$2:$AF$1184&amp;sheet03!$O$2:$O$1184,0),56)</f>
        <v>右</v>
      </c>
    </row>
    <row r="43" spans="1:14" ht="15.6" customHeight="1" x14ac:dyDescent="0.15">
      <c r="A43" s="55" t="str">
        <f ca="1">IF(ISERROR(SMALL(sheet03!BG:BG,ROW(O10))),"",INDIRECT("sheet03!bg"&amp;SMALL(sheet03!BG:BG,ROW(O10))))</f>
        <v/>
      </c>
      <c r="B43" s="10" t="e">
        <f t="array" aca="1" ref="B43" ca="1">INDEX(sheet03!$A$2:$BB$1184,MATCH(D$27&amp;$C43&amp;$B$2,sheet03!$M$2:$M$1184&amp;sheet03!$AF$2:$AF$1184&amp;sheet03!$O$2:$O$1184,0),31)</f>
        <v>#N/A</v>
      </c>
      <c r="C43" s="11" t="str">
        <f ca="1">IF(A43="","",INDIRECT("sheet03!af"&amp;SMALL(sheet03!BG:BG,ROW(O10))))</f>
        <v/>
      </c>
      <c r="D43" s="80" t="e">
        <f t="array" aca="1" ref="D43" ca="1">INDEX(sheet03!$A$2:$BB$1184,MATCH(D$27&amp;$C43&amp;$B$2,sheet03!$M$2:$M$1184&amp;sheet03!$AF$2:$AF$1184&amp;sheet03!$O$2:$O$1184,0),28)</f>
        <v>#N/A</v>
      </c>
      <c r="E43" s="46" t="e">
        <f t="array" aca="1" ref="E43" ca="1">INDEX(sheet03!$A$2:$BC$1184,MATCH(D$27&amp;$C43&amp;$B$2,sheet03!$M$2:$M$1184&amp;sheet03!$AF$2:$AF$1184&amp;sheet03!$O$2:$O$1184,0),55)</f>
        <v>#N/A</v>
      </c>
      <c r="F43" s="49" t="e">
        <f t="array" aca="1" ref="F43" ca="1">INDEX(sheet03!$A$2:$BB$1184,MATCH(D$27&amp;$C43&amp;$B$2,sheet03!$M$2:$M$1184&amp;sheet03!$AF$2:$AF$1184&amp;sheet03!$O$2:$O$1184,0),40)</f>
        <v>#N/A</v>
      </c>
      <c r="G43" s="10" t="e">
        <f t="array" aca="1" ref="G43" ca="1">INDEX(sheet03!$A$2:$BD$1184,MATCH(D$27&amp;$C43&amp;$B$2,sheet03!$M$2:$M$1184&amp;sheet03!$AF$2:$AF$1184&amp;sheet03!$O$2:$O$1184,0),56)</f>
        <v>#N/A</v>
      </c>
      <c r="H43" s="55">
        <f ca="1">IF(ISERROR(SMALL(sheet03!BH:BH,ROW(P10))),"",INDIRECT("sheet03!bh"&amp;SMALL(sheet03!BH:BH,ROW(P10))))</f>
        <v>67</v>
      </c>
      <c r="I43" s="10">
        <f t="array" aca="1" ref="I43" ca="1">INDEX(sheet03!$A$2:$BB$1184,MATCH(K$27&amp;$J43&amp;$B$2,sheet03!$M$2:$M$1184&amp;sheet03!$AF$2:$AF$1184&amp;sheet03!$O$2:$O$1184,0),31)</f>
        <v>0</v>
      </c>
      <c r="J43" s="11">
        <f ca="1">IF(H43="","",INDIRECT("sheet03!af"&amp;SMALL(sheet03!BH:BH,ROW(P10))))</f>
        <v>16</v>
      </c>
      <c r="K43" s="80" t="str">
        <f t="array" aca="1" ref="K43" ca="1">INDEX(sheet03!$A$2:$BB$1184,MATCH(K$27&amp;$J43&amp;$B$2,sheet03!$M$2:$M$1184&amp;sheet03!$AF$2:$AF$1184&amp;sheet03!$O$2:$O$1184,0),28)</f>
        <v>大河内</v>
      </c>
      <c r="L43" s="46">
        <f t="array" aca="1" ref="L43" ca="1">INDEX(sheet03!$A$2:$BC$1184,MATCH(K$27&amp;$J43&amp;$B$2,sheet03!$M$2:$M$1184&amp;sheet03!$AF$2:$AF$1184&amp;sheet03!$O$2:$O$1184,0),55)</f>
        <v>2</v>
      </c>
      <c r="M43" s="49">
        <f t="array" aca="1" ref="M43" ca="1">INDEX(sheet03!$A$2:$BB$1184,MATCH(K$27&amp;$J43&amp;$B$2,sheet03!$M$2:$M$1184&amp;sheet03!$AF$2:$AF$1184&amp;sheet03!$O$2:$O$1184,0),40)</f>
        <v>152</v>
      </c>
      <c r="N43" s="10" t="str">
        <f t="array" aca="1" ref="N43" ca="1">INDEX(sheet03!$A$2:$BD$1184,MATCH(K$27&amp;$J43&amp;$B$2,sheet03!$M$2:$M$1184&amp;sheet03!$AF$2:$AF$1184&amp;sheet03!$O$2:$O$1184,0),56)</f>
        <v>右</v>
      </c>
    </row>
    <row r="44" spans="1:14" ht="15.6" customHeight="1" x14ac:dyDescent="0.15">
      <c r="A44" s="55" t="str">
        <f ca="1">IF(ISERROR(SMALL(sheet03!BG:BG,ROW(O11))),"",INDIRECT("sheet03!bg"&amp;SMALL(sheet03!BG:BG,ROW(O11))))</f>
        <v/>
      </c>
      <c r="B44" s="10" t="e">
        <f t="array" aca="1" ref="B44" ca="1">INDEX(sheet03!$A$2:$BB$1184,MATCH(D$27&amp;$C44&amp;$B$2,sheet03!$M$2:$M$1184&amp;sheet03!$AF$2:$AF$1184&amp;sheet03!$O$2:$O$1184,0),31)</f>
        <v>#N/A</v>
      </c>
      <c r="C44" s="11" t="str">
        <f ca="1">IF(A44="","",INDIRECT("sheet03!af"&amp;SMALL(sheet03!BG:BG,ROW(O11))))</f>
        <v/>
      </c>
      <c r="D44" s="80" t="e">
        <f t="array" aca="1" ref="D44" ca="1">INDEX(sheet03!$A$2:$BB$1184,MATCH(D$27&amp;$C44&amp;$B$2,sheet03!$M$2:$M$1184&amp;sheet03!$AF$2:$AF$1184&amp;sheet03!$O$2:$O$1184,0),28)</f>
        <v>#N/A</v>
      </c>
      <c r="E44" s="46" t="e">
        <f t="array" aca="1" ref="E44" ca="1">INDEX(sheet03!$A$2:$BC$1184,MATCH(D$27&amp;$C44&amp;$B$2,sheet03!$M$2:$M$1184&amp;sheet03!$AF$2:$AF$1184&amp;sheet03!$O$2:$O$1184,0),55)</f>
        <v>#N/A</v>
      </c>
      <c r="F44" s="49" t="e">
        <f t="array" aca="1" ref="F44" ca="1">INDEX(sheet03!$A$2:$BB$1184,MATCH(D$27&amp;$C44&amp;$B$2,sheet03!$M$2:$M$1184&amp;sheet03!$AF$2:$AF$1184&amp;sheet03!$O$2:$O$1184,0),40)</f>
        <v>#N/A</v>
      </c>
      <c r="G44" s="10" t="e">
        <f t="array" aca="1" ref="G44" ca="1">INDEX(sheet03!$A$2:$BD$1184,MATCH(D$27&amp;$C44&amp;$B$2,sheet03!$M$2:$M$1184&amp;sheet03!$AF$2:$AF$1184&amp;sheet03!$O$2:$O$1184,0),56)</f>
        <v>#N/A</v>
      </c>
      <c r="H44" s="55">
        <f ca="1">IF(ISERROR(SMALL(sheet03!BH:BH,ROW(P11))),"",INDIRECT("sheet03!bh"&amp;SMALL(sheet03!BH:BH,ROW(P11))))</f>
        <v>0</v>
      </c>
      <c r="I44" s="10" t="e">
        <f t="array" aca="1" ref="I44" ca="1">INDEX(sheet03!$A$2:$BB$1184,MATCH(K$27&amp;$J44&amp;$B$2,sheet03!$M$2:$M$1184&amp;sheet03!$AF$2:$AF$1184&amp;sheet03!$O$2:$O$1184,0),31)</f>
        <v>#N/A</v>
      </c>
      <c r="J44" s="11">
        <f ca="1">IF(H44="","",INDIRECT("sheet03!af"&amp;SMALL(sheet03!BH:BH,ROW(P11))))</f>
        <v>0</v>
      </c>
      <c r="K44" s="80" t="e">
        <f t="array" aca="1" ref="K44" ca="1">INDEX(sheet03!$A$2:$BB$1184,MATCH(K$27&amp;$J44&amp;$B$2,sheet03!$M$2:$M$1184&amp;sheet03!$AF$2:$AF$1184&amp;sheet03!$O$2:$O$1184,0),28)</f>
        <v>#N/A</v>
      </c>
      <c r="L44" s="46" t="e">
        <f t="array" aca="1" ref="L44" ca="1">INDEX(sheet03!$A$2:$BC$1184,MATCH(K$27&amp;$J44&amp;$B$2,sheet03!$M$2:$M$1184&amp;sheet03!$AF$2:$AF$1184&amp;sheet03!$O$2:$O$1184,0),55)</f>
        <v>#N/A</v>
      </c>
      <c r="M44" s="49" t="e">
        <f t="array" aca="1" ref="M44" ca="1">INDEX(sheet03!$A$2:$BB$1184,MATCH(K$27&amp;$J44&amp;$B$2,sheet03!$M$2:$M$1184&amp;sheet03!$AF$2:$AF$1184&amp;sheet03!$O$2:$O$1184,0),40)</f>
        <v>#N/A</v>
      </c>
      <c r="N44" s="10" t="e">
        <f t="array" aca="1" ref="N44" ca="1">INDEX(sheet03!$A$2:$BD$1184,MATCH(K$27&amp;$J44&amp;$B$2,sheet03!$M$2:$M$1184&amp;sheet03!$AF$2:$AF$1184&amp;sheet03!$O$2:$O$1184,0),56)</f>
        <v>#N/A</v>
      </c>
    </row>
    <row r="45" spans="1:14" ht="15.6" customHeight="1" x14ac:dyDescent="0.15">
      <c r="A45" s="55" t="str">
        <f ca="1">IF(ISERROR(SMALL(sheet03!BG:BG,ROW(O12))),"",INDIRECT("sheet03!bg"&amp;SMALL(sheet03!BG:BG,ROW(O12))))</f>
        <v/>
      </c>
      <c r="B45" s="10" t="e">
        <f t="array" aca="1" ref="B45" ca="1">INDEX(sheet03!$A$2:$BB$1184,MATCH(D$27&amp;$C45&amp;$B$2,sheet03!$M$2:$M$1184&amp;sheet03!$AF$2:$AF$1184&amp;sheet03!$O$2:$O$1184,0),31)</f>
        <v>#N/A</v>
      </c>
      <c r="C45" s="11" t="str">
        <f ca="1">IF(A45="","",INDIRECT("sheet03!af"&amp;SMALL(sheet03!BG:BG,ROW(O12))))</f>
        <v/>
      </c>
      <c r="D45" s="80" t="e">
        <f t="array" aca="1" ref="D45" ca="1">INDEX(sheet03!$A$2:$BB$1184,MATCH(D$27&amp;$C45&amp;$B$2,sheet03!$M$2:$M$1184&amp;sheet03!$AF$2:$AF$1184&amp;sheet03!$O$2:$O$1184,0),28)</f>
        <v>#N/A</v>
      </c>
      <c r="E45" s="46" t="e">
        <f t="array" aca="1" ref="E45" ca="1">INDEX(sheet03!$A$2:$BC$1184,MATCH(D$27&amp;$C45&amp;$B$2,sheet03!$M$2:$M$1184&amp;sheet03!$AF$2:$AF$1184&amp;sheet03!$O$2:$O$1184,0),55)</f>
        <v>#N/A</v>
      </c>
      <c r="F45" s="49" t="e">
        <f t="array" aca="1" ref="F45" ca="1">INDEX(sheet03!$A$2:$BB$1184,MATCH(D$27&amp;$C45&amp;$B$2,sheet03!$M$2:$M$1184&amp;sheet03!$AF$2:$AF$1184&amp;sheet03!$O$2:$O$1184,0),40)</f>
        <v>#N/A</v>
      </c>
      <c r="G45" s="10" t="e">
        <f t="array" aca="1" ref="G45" ca="1">INDEX(sheet03!$A$2:$BD$1184,MATCH(D$27&amp;$C45&amp;$B$2,sheet03!$M$2:$M$1184&amp;sheet03!$AF$2:$AF$1184&amp;sheet03!$O$2:$O$1184,0),56)</f>
        <v>#N/A</v>
      </c>
      <c r="H45" s="55" t="str">
        <f ca="1">IF(ISERROR(SMALL(sheet03!BH:BH,ROW(P12))),"",INDIRECT("sheet03!bh"&amp;SMALL(sheet03!BH:BH,ROW(P12))))</f>
        <v/>
      </c>
      <c r="I45" s="10" t="e">
        <f t="array" aca="1" ref="I45" ca="1">INDEX(sheet03!$A$2:$BB$1184,MATCH(K$27&amp;$J45&amp;$B$2,sheet03!$M$2:$M$1184&amp;sheet03!$AF$2:$AF$1184&amp;sheet03!$O$2:$O$1184,0),31)</f>
        <v>#N/A</v>
      </c>
      <c r="J45" s="11" t="str">
        <f ca="1">IF(H45="","",INDIRECT("sheet03!af"&amp;SMALL(sheet03!BH:BH,ROW(P12))))</f>
        <v/>
      </c>
      <c r="K45" s="80" t="e">
        <f t="array" aca="1" ref="K45" ca="1">INDEX(sheet03!$A$2:$BB$1184,MATCH(K$27&amp;$J45&amp;$B$2,sheet03!$M$2:$M$1184&amp;sheet03!$AF$2:$AF$1184&amp;sheet03!$O$2:$O$1184,0),28)</f>
        <v>#N/A</v>
      </c>
      <c r="L45" s="46" t="e">
        <f t="array" aca="1" ref="L45" ca="1">INDEX(sheet03!$A$2:$BC$1184,MATCH(K$27&amp;$J45&amp;$B$2,sheet03!$M$2:$M$1184&amp;sheet03!$AF$2:$AF$1184&amp;sheet03!$O$2:$O$1184,0),55)</f>
        <v>#N/A</v>
      </c>
      <c r="M45" s="49" t="e">
        <f t="array" aca="1" ref="M45" ca="1">INDEX(sheet03!$A$2:$BB$1184,MATCH(K$27&amp;$J45&amp;$B$2,sheet03!$M$2:$M$1184&amp;sheet03!$AF$2:$AF$1184&amp;sheet03!$O$2:$O$1184,0),40)</f>
        <v>#N/A</v>
      </c>
      <c r="N45" s="10" t="e">
        <f t="array" aca="1" ref="N45" ca="1">INDEX(sheet03!$A$2:$BD$1184,MATCH(K$27&amp;$J45&amp;$B$2,sheet03!$M$2:$M$1184&amp;sheet03!$AF$2:$AF$1184&amp;sheet03!$O$2:$O$1184,0),56)</f>
        <v>#N/A</v>
      </c>
    </row>
    <row r="46" spans="1:14" ht="15.6" customHeight="1" x14ac:dyDescent="0.15">
      <c r="A46" s="55" t="str">
        <f ca="1">IF(ISERROR(SMALL(sheet03!BG:BG,ROW(O13))),"",INDIRECT("sheet03!bg"&amp;SMALL(sheet03!BG:BG,ROW(O13))))</f>
        <v/>
      </c>
      <c r="B46" s="10" t="e">
        <f t="array" aca="1" ref="B46" ca="1">INDEX(sheet03!$A$2:$BB$1184,MATCH(D$27&amp;$C46&amp;$B$2,sheet03!$M$2:$M$1184&amp;sheet03!$AF$2:$AF$1184&amp;sheet03!$O$2:$O$1184,0),31)</f>
        <v>#N/A</v>
      </c>
      <c r="C46" s="11" t="str">
        <f ca="1">IF(A46="","",INDIRECT("sheet03!af"&amp;SMALL(sheet03!BG:BG,ROW(O13))))</f>
        <v/>
      </c>
      <c r="D46" s="80" t="e">
        <f t="array" aca="1" ref="D46" ca="1">INDEX(sheet03!$A$2:$BB$1184,MATCH(D$27&amp;$C46&amp;$B$2,sheet03!$M$2:$M$1184&amp;sheet03!$AF$2:$AF$1184&amp;sheet03!$O$2:$O$1184,0),28)</f>
        <v>#N/A</v>
      </c>
      <c r="E46" s="46" t="e">
        <f t="array" aca="1" ref="E46" ca="1">INDEX(sheet03!$A$2:$BC$1184,MATCH(D$27&amp;$C46&amp;$B$2,sheet03!$M$2:$M$1184&amp;sheet03!$AF$2:$AF$1184&amp;sheet03!$O$2:$O$1184,0),55)</f>
        <v>#N/A</v>
      </c>
      <c r="F46" s="49" t="e">
        <f t="array" aca="1" ref="F46" ca="1">INDEX(sheet03!$A$2:$BB$1184,MATCH(D$27&amp;$C46&amp;$B$2,sheet03!$M$2:$M$1184&amp;sheet03!$AF$2:$AF$1184&amp;sheet03!$O$2:$O$1184,0),40)</f>
        <v>#N/A</v>
      </c>
      <c r="G46" s="10" t="e">
        <f t="array" aca="1" ref="G46" ca="1">INDEX(sheet03!$A$2:$BD$1184,MATCH(D$27&amp;$C46&amp;$B$2,sheet03!$M$2:$M$1184&amp;sheet03!$AF$2:$AF$1184&amp;sheet03!$O$2:$O$1184,0),56)</f>
        <v>#N/A</v>
      </c>
      <c r="H46" s="55" t="str">
        <f ca="1">IF(ISERROR(SMALL(sheet03!BH:BH,ROW(P13))),"",INDIRECT("sheet03!bh"&amp;SMALL(sheet03!BH:BH,ROW(P13))))</f>
        <v/>
      </c>
      <c r="I46" s="10" t="e">
        <f t="array" aca="1" ref="I46" ca="1">INDEX(sheet03!$A$2:$BB$1184,MATCH(K$27&amp;$J46&amp;$B$2,sheet03!$M$2:$M$1184&amp;sheet03!$AF$2:$AF$1184&amp;sheet03!$O$2:$O$1184,0),31)</f>
        <v>#N/A</v>
      </c>
      <c r="J46" s="11" t="str">
        <f ca="1">IF(H46="","",INDIRECT("sheet03!af"&amp;SMALL(sheet03!BH:BH,ROW(P13))))</f>
        <v/>
      </c>
      <c r="K46" s="80" t="e">
        <f t="array" aca="1" ref="K46" ca="1">INDEX(sheet03!$A$2:$BB$1184,MATCH(K$27&amp;$J46&amp;$B$2,sheet03!$M$2:$M$1184&amp;sheet03!$AF$2:$AF$1184&amp;sheet03!$O$2:$O$1184,0),28)</f>
        <v>#N/A</v>
      </c>
      <c r="L46" s="46" t="e">
        <f t="array" aca="1" ref="L46" ca="1">INDEX(sheet03!$A$2:$BC$1184,MATCH(K$27&amp;$J46&amp;$B$2,sheet03!$M$2:$M$1184&amp;sheet03!$AF$2:$AF$1184&amp;sheet03!$O$2:$O$1184,0),55)</f>
        <v>#N/A</v>
      </c>
      <c r="M46" s="49" t="e">
        <f t="array" aca="1" ref="M46" ca="1">INDEX(sheet03!$A$2:$BB$1184,MATCH(K$27&amp;$J46&amp;$B$2,sheet03!$M$2:$M$1184&amp;sheet03!$AF$2:$AF$1184&amp;sheet03!$O$2:$O$1184,0),40)</f>
        <v>#N/A</v>
      </c>
      <c r="N46" s="10" t="e">
        <f t="array" aca="1" ref="N46" ca="1">INDEX(sheet03!$A$2:$BD$1184,MATCH(K$27&amp;$J46&amp;$B$2,sheet03!$M$2:$M$1184&amp;sheet03!$AF$2:$AF$1184&amp;sheet03!$O$2:$O$1184,0),56)</f>
        <v>#N/A</v>
      </c>
    </row>
    <row r="47" spans="1:14" ht="15.6" customHeight="1" x14ac:dyDescent="0.15">
      <c r="A47" s="55" t="str">
        <f ca="1">IF(ISERROR(SMALL(sheet03!BG:BG,ROW(O14))),"",INDIRECT("sheet03!bg"&amp;SMALL(sheet03!BG:BG,ROW(O14))))</f>
        <v/>
      </c>
      <c r="B47" s="10" t="e">
        <f t="array" aca="1" ref="B47" ca="1">INDEX(sheet03!$A$2:$BB$1184,MATCH(D$27&amp;$C47&amp;$B$2,sheet03!$M$2:$M$1184&amp;sheet03!$AF$2:$AF$1184&amp;sheet03!$O$2:$O$1184,0),31)</f>
        <v>#N/A</v>
      </c>
      <c r="C47" s="11" t="str">
        <f ca="1">IF(A47="","",INDIRECT("sheet03!af"&amp;SMALL(sheet03!BG:BG,ROW(O14))))</f>
        <v/>
      </c>
      <c r="D47" s="80" t="e">
        <f t="array" aca="1" ref="D47" ca="1">INDEX(sheet03!$A$2:$BB$1184,MATCH(D$27&amp;$C47&amp;$B$2,sheet03!$M$2:$M$1184&amp;sheet03!$AF$2:$AF$1184&amp;sheet03!$O$2:$O$1184,0),28)</f>
        <v>#N/A</v>
      </c>
      <c r="E47" s="46" t="e">
        <f t="array" aca="1" ref="E47" ca="1">INDEX(sheet03!$A$2:$BC$1184,MATCH(D$27&amp;$C47&amp;$B$2,sheet03!$M$2:$M$1184&amp;sheet03!$AF$2:$AF$1184&amp;sheet03!$O$2:$O$1184,0),55)</f>
        <v>#N/A</v>
      </c>
      <c r="F47" s="49" t="e">
        <f t="array" aca="1" ref="F47" ca="1">INDEX(sheet03!$A$2:$BB$1184,MATCH(D$27&amp;$C47&amp;$B$2,sheet03!$M$2:$M$1184&amp;sheet03!$AF$2:$AF$1184&amp;sheet03!$O$2:$O$1184,0),40)</f>
        <v>#N/A</v>
      </c>
      <c r="G47" s="10" t="e">
        <f t="array" aca="1" ref="G47" ca="1">INDEX(sheet03!$A$2:$BD$1184,MATCH(D$27&amp;$C47&amp;$B$2,sheet03!$M$2:$M$1184&amp;sheet03!$AF$2:$AF$1184&amp;sheet03!$O$2:$O$1184,0),56)</f>
        <v>#N/A</v>
      </c>
      <c r="H47" s="55" t="str">
        <f ca="1">IF(ISERROR(SMALL(sheet03!BH:BH,ROW(P14))),"",INDIRECT("sheet03!bh"&amp;SMALL(sheet03!BH:BH,ROW(P14))))</f>
        <v/>
      </c>
      <c r="I47" s="10" t="e">
        <f t="array" aca="1" ref="I47" ca="1">INDEX(sheet03!$A$2:$BB$1184,MATCH(K$27&amp;$J47&amp;$B$2,sheet03!$M$2:$M$1184&amp;sheet03!$AF$2:$AF$1184&amp;sheet03!$O$2:$O$1184,0),31)</f>
        <v>#N/A</v>
      </c>
      <c r="J47" s="11" t="str">
        <f ca="1">IF(H47="","",INDIRECT("sheet03!af"&amp;SMALL(sheet03!BH:BH,ROW(P14))))</f>
        <v/>
      </c>
      <c r="K47" s="84" t="e">
        <f t="array" aca="1" ref="K47" ca="1">INDEX(sheet03!$A$2:$BB$1184,MATCH(K$27&amp;$J47&amp;$B$2,sheet03!$M$2:$M$1184&amp;sheet03!$AF$2:$AF$1184&amp;sheet03!$O$2:$O$1184,0),28)</f>
        <v>#N/A</v>
      </c>
      <c r="L47" s="46" t="e">
        <f t="array" aca="1" ref="L47" ca="1">INDEX(sheet03!$A$2:$BC$1184,MATCH(K$27&amp;$J47&amp;$B$2,sheet03!$M$2:$M$1184&amp;sheet03!$AF$2:$AF$1184&amp;sheet03!$O$2:$O$1184,0),55)</f>
        <v>#N/A</v>
      </c>
      <c r="M47" s="49" t="e">
        <f t="array" aca="1" ref="M47" ca="1">INDEX(sheet03!$A$2:$BB$1184,MATCH(K$27&amp;$J47&amp;$B$2,sheet03!$M$2:$M$1184&amp;sheet03!$AF$2:$AF$1184&amp;sheet03!$O$2:$O$1184,0),40)</f>
        <v>#N/A</v>
      </c>
      <c r="N47" s="10" t="e">
        <f t="array" aca="1" ref="N47" ca="1">INDEX(sheet03!$A$2:$BD$1184,MATCH(K$27&amp;$J47&amp;$B$2,sheet03!$M$2:$M$1184&amp;sheet03!$AF$2:$AF$1184&amp;sheet03!$O$2:$O$1184,0),56)</f>
        <v>#N/A</v>
      </c>
    </row>
    <row r="48" spans="1:14" ht="15.6" customHeight="1" x14ac:dyDescent="0.15">
      <c r="A48" s="55" t="str">
        <f ca="1">IF(ISERROR(SMALL(sheet03!BG:BG,ROW(O15))),"",INDIRECT("sheet03!bg"&amp;SMALL(sheet03!BG:BG,ROW(O15))))</f>
        <v/>
      </c>
      <c r="B48" s="10" t="e">
        <f t="array" aca="1" ref="B48" ca="1">INDEX(sheet03!$A$2:$BB$1184,MATCH(D$27&amp;$C48&amp;$B$2,sheet03!$M$2:$M$1184&amp;sheet03!$AF$2:$AF$1184&amp;sheet03!$O$2:$O$1184,0),31)</f>
        <v>#N/A</v>
      </c>
      <c r="C48" s="11" t="str">
        <f ca="1">IF(A48="","",INDIRECT("sheet03!af"&amp;SMALL(sheet03!BG:BG,ROW(O15))))</f>
        <v/>
      </c>
      <c r="D48" s="80" t="e">
        <f t="array" aca="1" ref="D48" ca="1">INDEX(sheet03!$A$2:$BB$1184,MATCH(D$27&amp;$C48&amp;$B$2,sheet03!$M$2:$M$1184&amp;sheet03!$AF$2:$AF$1184&amp;sheet03!$O$2:$O$1184,0),28)</f>
        <v>#N/A</v>
      </c>
      <c r="E48" s="46" t="e">
        <f t="array" aca="1" ref="E48" ca="1">INDEX(sheet03!$A$2:$BC$1184,MATCH(D$27&amp;$C48&amp;$B$2,sheet03!$M$2:$M$1184&amp;sheet03!$AF$2:$AF$1184&amp;sheet03!$O$2:$O$1184,0),55)</f>
        <v>#N/A</v>
      </c>
      <c r="F48" s="49" t="e">
        <f t="array" aca="1" ref="F48" ca="1">INDEX(sheet03!$A$2:$BB$1184,MATCH(D$27&amp;$C48&amp;$B$2,sheet03!$M$2:$M$1184&amp;sheet03!$AF$2:$AF$1184&amp;sheet03!$O$2:$O$1184,0),40)</f>
        <v>#N/A</v>
      </c>
      <c r="G48" s="10" t="e">
        <f t="array" aca="1" ref="G48" ca="1">INDEX(sheet03!$A$2:$BD$1184,MATCH(D$27&amp;$C48&amp;$B$2,sheet03!$M$2:$M$1184&amp;sheet03!$AF$2:$AF$1184&amp;sheet03!$O$2:$O$1184,0),56)</f>
        <v>#N/A</v>
      </c>
      <c r="H48" s="55" t="str">
        <f ca="1">IF(ISERROR(SMALL(sheet03!BH:BH,ROW(P15))),"",INDIRECT("sheet03!bh"&amp;SMALL(sheet03!BH:BH,ROW(P15))))</f>
        <v/>
      </c>
      <c r="I48" s="10" t="e">
        <f t="array" aca="1" ref="I48" ca="1">INDEX(sheet03!$A$2:$BB$1184,MATCH(K$27&amp;$J48&amp;$B$2,sheet03!$M$2:$M$1184&amp;sheet03!$AF$2:$AF$1184&amp;sheet03!$O$2:$O$1184,0),31)</f>
        <v>#N/A</v>
      </c>
      <c r="J48" s="11" t="str">
        <f ca="1">IF(H48="","",INDIRECT("sheet03!af"&amp;SMALL(sheet03!BH:BH,ROW(P15))))</f>
        <v/>
      </c>
      <c r="K48" s="80" t="e">
        <f t="array" aca="1" ref="K48" ca="1">INDEX(sheet03!$A$2:$BB$1184,MATCH(K$27&amp;$J48&amp;$B$2,sheet03!$M$2:$M$1184&amp;sheet03!$AF$2:$AF$1184&amp;sheet03!$O$2:$O$1184,0),28)</f>
        <v>#N/A</v>
      </c>
      <c r="L48" s="46" t="e">
        <f t="array" aca="1" ref="L48" ca="1">INDEX(sheet03!$A$2:$BC$1184,MATCH(K$27&amp;$J48&amp;$B$2,sheet03!$M$2:$M$1184&amp;sheet03!$AF$2:$AF$1184&amp;sheet03!$O$2:$O$1184,0),55)</f>
        <v>#N/A</v>
      </c>
      <c r="M48" s="49" t="e">
        <f t="array" aca="1" ref="M48" ca="1">INDEX(sheet03!$A$2:$BB$1184,MATCH(K$27&amp;$J48&amp;$B$2,sheet03!$M$2:$M$1184&amp;sheet03!$AF$2:$AF$1184&amp;sheet03!$O$2:$O$1184,0),40)</f>
        <v>#N/A</v>
      </c>
      <c r="N48" s="10" t="e">
        <f t="array" aca="1" ref="N48" ca="1">INDEX(sheet03!$A$2:$BD$1184,MATCH(K$27&amp;$J48&amp;$B$2,sheet03!$M$2:$M$1184&amp;sheet03!$AF$2:$AF$1184&amp;sheet03!$O$2:$O$1184,0),56)</f>
        <v>#N/A</v>
      </c>
    </row>
    <row r="49" spans="1:14" ht="15.6" customHeight="1" x14ac:dyDescent="0.15">
      <c r="A49" s="55" t="str">
        <f ca="1">IF(ISERROR(SMALL(sheet03!BG:BG,ROW(O16))),"",INDIRECT("sheet03!bg"&amp;SMALL(sheet03!BG:BG,ROW(O16))))</f>
        <v/>
      </c>
      <c r="B49" s="8" t="e">
        <f t="array" aca="1" ref="B49" ca="1">INDEX(sheet03!$A$2:$BB$1184,MATCH(D$27&amp;$C49&amp;$B$2,sheet03!$M$2:$M$1184&amp;sheet03!$AF$2:$AF$1184&amp;sheet03!$O$2:$O$1184,0),31)</f>
        <v>#N/A</v>
      </c>
      <c r="C49" s="42" t="str">
        <f ca="1">IF(A49="","",INDIRECT("sheet03!af"&amp;SMALL(sheet03!BG:BG,ROW(O16))))</f>
        <v/>
      </c>
      <c r="D49" s="80" t="e">
        <f t="array" aca="1" ref="D49" ca="1">INDEX(sheet03!$A$2:$BB$1184,MATCH(D$27&amp;$C49&amp;$B$2,sheet03!$M$2:$M$1184&amp;sheet03!$AF$2:$AF$1184&amp;sheet03!$O$2:$O$1184,0),28)</f>
        <v>#N/A</v>
      </c>
      <c r="E49" s="47" t="e">
        <f t="array" aca="1" ref="E49" ca="1">INDEX(sheet03!$A$2:$BC$1184,MATCH(D$27&amp;$C49&amp;$B$2,sheet03!$M$2:$M$1184&amp;sheet03!$AF$2:$AF$1184&amp;sheet03!$O$2:$O$1184,0),55)</f>
        <v>#N/A</v>
      </c>
      <c r="F49" s="50" t="e">
        <f t="array" aca="1" ref="F49" ca="1">INDEX(sheet03!$A$2:$BB$1184,MATCH(D$27&amp;$C49&amp;$B$2,sheet03!$M$2:$M$1184&amp;sheet03!$AF$2:$AF$1184&amp;sheet03!$O$2:$O$1184,0),40)</f>
        <v>#N/A</v>
      </c>
      <c r="G49" s="8" t="e">
        <f t="array" aca="1" ref="G49" ca="1">INDEX(sheet03!$A$2:$BD$1184,MATCH(D$27&amp;$C49&amp;$B$2,sheet03!$M$2:$M$1184&amp;sheet03!$AF$2:$AF$1184&amp;sheet03!$O$2:$O$1184,0),56)</f>
        <v>#N/A</v>
      </c>
      <c r="H49" s="55" t="str">
        <f ca="1">IF(ISERROR(SMALL(sheet03!BH:BH,ROW(P16))),"",INDIRECT("sheet03!bh"&amp;SMALL(sheet03!BH:BH,ROW(P16))))</f>
        <v/>
      </c>
      <c r="I49" s="10" t="e">
        <f t="array" aca="1" ref="I49" ca="1">INDEX(sheet03!$A$2:$BB$1184,MATCH(K$27&amp;$J49&amp;$B$2,sheet03!$M$2:$M$1184&amp;sheet03!$AF$2:$AF$1184&amp;sheet03!$O$2:$O$1184,0),31)</f>
        <v>#N/A</v>
      </c>
      <c r="J49" s="9" t="str">
        <f ca="1">IF(H49="","",INDIRECT("sheet03!af"&amp;SMALL(sheet03!BH:BH,ROW(P16))))</f>
        <v/>
      </c>
      <c r="K49" s="80" t="e">
        <f t="array" aca="1" ref="K49" ca="1">INDEX(sheet03!$A$2:$BB$1184,MATCH(K$27&amp;$J49&amp;$B$2,sheet03!$M$2:$M$1184&amp;sheet03!$AF$2:$AF$1184&amp;sheet03!$O$2:$O$1184,0),28)</f>
        <v>#N/A</v>
      </c>
      <c r="L49" s="47" t="e">
        <f t="array" aca="1" ref="L49" ca="1">INDEX(sheet03!$A$2:$BC$1184,MATCH(K$27&amp;$J49&amp;$B$2,sheet03!$M$2:$M$1184&amp;sheet03!$AF$2:$AF$1184&amp;sheet03!$O$2:$O$1184,0),55)</f>
        <v>#N/A</v>
      </c>
      <c r="M49" s="50" t="e">
        <f t="array" aca="1" ref="M49" ca="1">INDEX(sheet03!$A$2:$BB$1184,MATCH(K$27&amp;$J49&amp;$B$2,sheet03!$M$2:$M$1184&amp;sheet03!$AF$2:$AF$1184&amp;sheet03!$O$2:$O$1184,0),40)</f>
        <v>#N/A</v>
      </c>
      <c r="N49" s="8" t="e">
        <f t="array" aca="1" ref="N49" ca="1">INDEX(sheet03!$A$2:$BD$1184,MATCH(K$27&amp;$J49&amp;$B$2,sheet03!$M$2:$M$1184&amp;sheet03!$AF$2:$AF$1184&amp;sheet03!$O$2:$O$1184,0),56)</f>
        <v>#N/A</v>
      </c>
    </row>
    <row r="50" spans="1:14" ht="15.6" customHeight="1" x14ac:dyDescent="0.15">
      <c r="B50" s="7"/>
      <c r="C50" s="6" t="s">
        <v>15</v>
      </c>
      <c r="D50" s="35" t="str">
        <f t="array" ref="D50">INDEX(sheet01!$A$2:$Z$61,MATCH(D$27&amp;$B$2,sheet01!$M$2:$M$61&amp;sheet01!$O$2:$O$61,0),24)</f>
        <v>トレーナー</v>
      </c>
      <c r="E50" s="4" t="s">
        <v>16</v>
      </c>
      <c r="F50" s="3" t="str">
        <f t="array" ref="F50">INDEX(sheet01!$A$2:$Z$61,MATCH(D$27&amp;$B$2,sheet01!$M$2:$M$61&amp;sheet01!$O$2:$O$61,0),22)</f>
        <v>黄/紺</v>
      </c>
      <c r="G50" s="2" t="str">
        <f t="array" ref="G50">INDEX(sheet01!$A$2:$Z$61,MATCH(D$27&amp;$B$2,sheet01!$M$2:$M$61&amp;sheet01!$O$2:$O$61,0),23)</f>
        <v>紫/黒</v>
      </c>
      <c r="I50" s="7"/>
      <c r="J50" s="6" t="s">
        <v>15</v>
      </c>
      <c r="K50" s="35" t="str">
        <f t="array" ref="K50">INDEX(sheet01!$A$2:$Z$61,MATCH(K$27&amp;$B$2,sheet01!$M$2:$M$61&amp;sheet01!$O$2:$O$61,0),24)</f>
        <v>トレーナー</v>
      </c>
      <c r="L50" s="4" t="s">
        <v>16</v>
      </c>
      <c r="M50" s="3" t="str">
        <f t="array" ref="M50">INDEX(sheet01!$A$2:$Z$61,MATCH(K$27&amp;$B$2,sheet01!$M$2:$M$61&amp;sheet01!$O$2:$O$61,0),22)</f>
        <v>紺/紺</v>
      </c>
      <c r="N50" s="2" t="str">
        <f t="array" ref="N50">INDEX(sheet01!$A$2:$Z$61,MATCH(K$27&amp;$B$2,sheet01!$M$2:$M$61&amp;sheet01!$O$2:$O$61,0),23)</f>
        <v>紫/黒</v>
      </c>
    </row>
    <row r="51" spans="1:14" ht="1.5" customHeight="1" x14ac:dyDescent="0.15"/>
    <row r="52" spans="1:14" ht="15.95" customHeight="1" x14ac:dyDescent="0.2">
      <c r="B52" s="39"/>
      <c r="C52" s="38">
        <v>5</v>
      </c>
      <c r="D52" s="37" t="str">
        <f t="array" ref="D52">INDEX(sheet01!$K$2:$Z$61,MATCH(C52&amp;$B$2,sheet01!$K$2:$K$61&amp;sheet01!$O$2:$O$61,0),3)</f>
        <v>芸備１線</v>
      </c>
      <c r="E52" s="36"/>
      <c r="F52" s="36"/>
      <c r="G52" s="35"/>
      <c r="I52" s="39"/>
      <c r="J52" s="38">
        <v>6</v>
      </c>
      <c r="K52" s="37" t="str">
        <f t="array" ref="K52">INDEX(sheet01!$K$2:$Z$61,MATCH(J52&amp;$B$2,sheet01!$K$2:$K$61&amp;sheet01!$O$2:$O$61,0),3)</f>
        <v>芸備２線</v>
      </c>
      <c r="L52" s="36"/>
      <c r="M52" s="36"/>
      <c r="N52" s="35"/>
    </row>
    <row r="53" spans="1:14" ht="15.95" customHeight="1" x14ac:dyDescent="0.15">
      <c r="B53" s="34" t="s">
        <v>1</v>
      </c>
      <c r="C53" s="33"/>
      <c r="D53" s="79" t="str">
        <f t="array" ref="D53">INDEX(sheet03!$A$2:$BB$1184,MATCH($D$52&amp;"101"&amp;$B$2,sheet03!$M$2:$M$1184&amp;sheet03!$AF$2:$AF$1184&amp;sheet03!$O$2:$O$1184,0),28)</f>
        <v>甲立</v>
      </c>
      <c r="E53" s="31" t="s">
        <v>2</v>
      </c>
      <c r="F53" s="30"/>
      <c r="G53" s="29" t="str">
        <f t="array" ref="G53">INDEX(sheet01!$A$2:$Z$61,MATCH(D$52&amp;$B$2,sheet01!$M$2:$M$61&amp;sheet01!$O$2:$O$61,0),18)</f>
        <v>赤/赤</v>
      </c>
      <c r="I53" s="34" t="s">
        <v>1</v>
      </c>
      <c r="J53" s="33"/>
      <c r="K53" s="79" t="str">
        <f t="array" ref="K53">INDEX(sheet03!$A$2:$BB$1184,MATCH($K$52&amp;"101"&amp;$B$2,sheet03!$M$2:$M$1184&amp;sheet03!$AF$2:$AF$1184&amp;sheet03!$O$2:$O$1184,0),28)</f>
        <v>備後落合</v>
      </c>
      <c r="L53" s="31" t="s">
        <v>2</v>
      </c>
      <c r="M53" s="30"/>
      <c r="N53" s="29" t="str">
        <f t="array" ref="N53">INDEX(sheet01!$A$2:$Z$61,MATCH(K$52&amp;$B$2,sheet01!$M$2:$M$61&amp;sheet01!$O$2:$O$61,0),18)</f>
        <v>赤/赤</v>
      </c>
    </row>
    <row r="54" spans="1:14" ht="15.95" customHeight="1" x14ac:dyDescent="0.15">
      <c r="B54" s="28" t="s">
        <v>3</v>
      </c>
      <c r="C54" s="27"/>
      <c r="D54" s="61" t="str">
        <f t="array" ref="D54">INDEX(sheet03!$A$2:$BB$1184,MATCH($D$52&amp;"102"&amp;$B$2,sheet03!$M$2:$M$1184&amp;sheet03!$AF$2:$AF$1184&amp;sheet03!$O$2:$O$1184,0),28)</f>
        <v>上川立</v>
      </c>
      <c r="E54" s="25" t="s">
        <v>4</v>
      </c>
      <c r="F54" s="24"/>
      <c r="G54" s="23" t="str">
        <f t="array" ref="G54">INDEX(sheet01!$A$2:$Z$61,MATCH(D$52&amp;$B$2,sheet01!$M$2:$M$61&amp;sheet01!$O$2:$O$61,0),20)</f>
        <v>紫/紫</v>
      </c>
      <c r="I54" s="28" t="s">
        <v>3</v>
      </c>
      <c r="J54" s="27"/>
      <c r="K54" s="61" t="e">
        <f t="array" ref="K54">INDEX(sheet03!$A$2:$BB$1184,MATCH($K$52&amp;"102"&amp;$B$2,sheet03!$M$2:$M$1184&amp;sheet03!$AF$2:$AF$1184&amp;sheet03!$O$2:$O$1184,0),28)</f>
        <v>#N/A</v>
      </c>
      <c r="L54" s="25" t="s">
        <v>4</v>
      </c>
      <c r="M54" s="24"/>
      <c r="N54" s="23" t="str">
        <f t="array" ref="N54">INDEX(sheet01!$A$2:$Z$61,MATCH(K$52&amp;$B$2,sheet01!$M$2:$M$61&amp;sheet01!$O$2:$O$61,0),20)</f>
        <v>紫/紫</v>
      </c>
    </row>
    <row r="55" spans="1:14" ht="15.95" customHeight="1" x14ac:dyDescent="0.15">
      <c r="B55" s="28" t="s">
        <v>5</v>
      </c>
      <c r="C55" s="27"/>
      <c r="D55" s="61" t="str">
        <f t="array" ref="D55">INDEX(sheet03!$A$2:$BB$1184,MATCH($D$52&amp;"103"&amp;$B$2,sheet03!$M$2:$M$1184&amp;sheet03!$AF$2:$AF$1184&amp;sheet03!$O$2:$O$1184,0),28)</f>
        <v>志和地</v>
      </c>
      <c r="E55" s="25" t="s">
        <v>6</v>
      </c>
      <c r="F55" s="24"/>
      <c r="G55" s="23" t="str">
        <f t="array" ref="G55">INDEX(sheet01!$A$2:$Z$61,MATCH(D$52&amp;$B$2,sheet01!$M$2:$M$61&amp;sheet01!$O$2:$O$61,0),19)</f>
        <v>青/黒</v>
      </c>
      <c r="I55" s="28" t="s">
        <v>5</v>
      </c>
      <c r="J55" s="27"/>
      <c r="K55" s="61" t="e">
        <f t="array" ref="K55">INDEX(sheet03!$A$2:$BB$1184,MATCH($K$52&amp;"103"&amp;$B$2,sheet03!$M$2:$M$1184&amp;sheet03!$AF$2:$AF$1184&amp;sheet03!$O$2:$O$1184,0),28)</f>
        <v>#N/A</v>
      </c>
      <c r="L55" s="25" t="s">
        <v>6</v>
      </c>
      <c r="M55" s="24"/>
      <c r="N55" s="23" t="str">
        <f t="array" ref="N55">INDEX(sheet01!$A$2:$Z$61,MATCH(K$52&amp;$B$2,sheet01!$M$2:$M$61&amp;sheet01!$O$2:$O$61,0),19)</f>
        <v>青/黒</v>
      </c>
    </row>
    <row r="56" spans="1:14" ht="15.95" customHeight="1" x14ac:dyDescent="0.15">
      <c r="B56" s="28" t="s">
        <v>7</v>
      </c>
      <c r="C56" s="27"/>
      <c r="D56" s="80" t="str">
        <f t="array" ref="D56">INDEX(sheet03!$A$2:$BB$1184,MATCH($D$52&amp;"104"&amp;$B$2,sheet03!$M$2:$M$1184&amp;sheet03!$AF$2:$AF$1184&amp;sheet03!$O$2:$O$1184,0),28)</f>
        <v>西三次</v>
      </c>
      <c r="E56" s="20" t="s">
        <v>8</v>
      </c>
      <c r="F56" s="19"/>
      <c r="G56" s="18" t="str">
        <f t="array" ref="G56">INDEX(sheet01!$A$2:$Z$61,MATCH(D$52&amp;$B$2,sheet01!$M$2:$M$61&amp;sheet01!$O$2:$O$61,0),21)</f>
        <v>緑/黒</v>
      </c>
      <c r="I56" s="28" t="s">
        <v>7</v>
      </c>
      <c r="J56" s="27"/>
      <c r="K56" s="80" t="e">
        <f t="array" ref="K56">INDEX(sheet03!$A$2:$BB$1184,MATCH($K$52&amp;"104"&amp;$B$2,sheet03!$M$2:$M$1184&amp;sheet03!$AF$2:$AF$1184&amp;sheet03!$O$2:$O$1184,0),28)</f>
        <v>#N/A</v>
      </c>
      <c r="L56" s="20" t="s">
        <v>8</v>
      </c>
      <c r="M56" s="19"/>
      <c r="N56" s="18" t="str">
        <f t="array" ref="N56">INDEX(sheet01!$A$2:$Z$61,MATCH(K$52&amp;$B$2,sheet01!$M$2:$M$61&amp;sheet01!$O$2:$O$61,0),21)</f>
        <v>緑/黒</v>
      </c>
    </row>
    <row r="57" spans="1:14" ht="15.95" customHeight="1" x14ac:dyDescent="0.15">
      <c r="B57" s="71" t="s">
        <v>172</v>
      </c>
      <c r="C57" s="70"/>
      <c r="D57" s="81" t="e" cm="1">
        <f t="array" ref="D57">INDEX(sheet03!$A$2:$BB$1184,MATCH($D$52&amp;"105"&amp;$B$2,sheet03!$M$2:$M$1184&amp;sheet03!$AF$2:$AF$1184&amp;sheet03!$O$2:$O$1184,0),28)</f>
        <v>#N/A</v>
      </c>
      <c r="E57" s="67"/>
      <c r="F57" s="65"/>
      <c r="G57" s="66"/>
      <c r="I57" s="71" t="s">
        <v>172</v>
      </c>
      <c r="J57" s="70"/>
      <c r="K57" s="81" t="e" cm="1">
        <f t="array" ref="K57">INDEX(sheet03!$A$2:$BB$1184,MATCH($K$52&amp;"105"&amp;$B$2,sheet03!$M$2:$M$1184&amp;sheet03!$AF$2:$AF$1184&amp;sheet03!$O$2:$O$1184,0),28)</f>
        <v>#N/A</v>
      </c>
      <c r="L57" s="67"/>
      <c r="M57" s="65"/>
      <c r="N57" s="66"/>
    </row>
    <row r="58" spans="1:14" ht="15.95" customHeight="1" x14ac:dyDescent="0.15">
      <c r="B58" s="17" t="s">
        <v>9</v>
      </c>
      <c r="C58" s="16" t="s">
        <v>10</v>
      </c>
      <c r="D58" s="82" t="s">
        <v>11</v>
      </c>
      <c r="E58" s="15" t="s">
        <v>12</v>
      </c>
      <c r="F58" s="15" t="s">
        <v>13</v>
      </c>
      <c r="G58" s="14" t="s">
        <v>14</v>
      </c>
      <c r="I58" s="17" t="s">
        <v>9</v>
      </c>
      <c r="J58" s="16" t="s">
        <v>10</v>
      </c>
      <c r="K58" s="82" t="s">
        <v>11</v>
      </c>
      <c r="L58" s="15" t="s">
        <v>12</v>
      </c>
      <c r="M58" s="15" t="s">
        <v>13</v>
      </c>
      <c r="N58" s="14" t="s">
        <v>14</v>
      </c>
    </row>
    <row r="59" spans="1:14" ht="15.95" customHeight="1" x14ac:dyDescent="0.15">
      <c r="A59" s="55">
        <f ca="1">IF(ISERROR(SMALL(sheet03!BI:BI,ROW(O1))),"",INDIRECT("sheet03!bi"&amp;SMALL(sheet03!BI:BI,ROW(O1))))</f>
        <v>135</v>
      </c>
      <c r="B59" s="12">
        <f t="array" aca="1" ref="B59" ca="1">INDEX(sheet03!$A$2:$BB$1184,MATCH(D$52&amp;$C59&amp;$B$2,sheet03!$M$2:$M$1184&amp;sheet03!$AF$2:$AF$1184&amp;sheet03!$O$2:$O$1184,0),31)</f>
        <v>0</v>
      </c>
      <c r="C59" s="13">
        <f ca="1">IF(A59="","",INDIRECT("sheet03!af"&amp;SMALL(sheet03!BI:BI,ROW(O1))))</f>
        <v>1</v>
      </c>
      <c r="D59" s="83" t="str">
        <f t="array" aca="1" ref="D59" ca="1">INDEX(sheet03!$A$2:$BB$1184,MATCH(D$52&amp;$C59&amp;$B$2,sheet03!$M$2:$M$1184&amp;sheet03!$AF$2:$AF$1184&amp;sheet03!$O$2:$O$1184,0),28)</f>
        <v>矢賀</v>
      </c>
      <c r="E59" s="45">
        <f t="array" aca="1" ref="E59" ca="1">INDEX(sheet03!$A$2:$BC$1184,MATCH(D$52&amp;$C59&amp;$B$2,sheet03!$M$2:$M$1184&amp;sheet03!$AF$2:$AF$1184&amp;sheet03!$O$2:$O$1184,0),55)</f>
        <v>3</v>
      </c>
      <c r="F59" s="48">
        <f t="array" aca="1" ref="F59" ca="1">INDEX(sheet03!$A$2:$BB$1184,MATCH(D$52&amp;$C59&amp;$B$2,sheet03!$M$2:$M$1184&amp;sheet03!$AF$2:$AF$1184&amp;sheet03!$O$2:$O$1184,0),40)</f>
        <v>160</v>
      </c>
      <c r="G59" s="12" t="str">
        <f t="array" aca="1" ref="G59" ca="1">INDEX(sheet03!$A$2:$BD$1184,MATCH(D$52&amp;$C59&amp;$B$2,sheet03!$M$2:$M$1184&amp;sheet03!$AF$2:$AF$1184&amp;sheet03!$O$2:$O$1184,0),56)</f>
        <v>右</v>
      </c>
      <c r="H59" s="55">
        <f ca="1">IF(ISERROR(SMALL(sheet03!BJ:BJ,ROW(P1))),"",INDIRECT("sheet03!bj"&amp;SMALL(sheet03!BJ:BJ,ROW(P1))))</f>
        <v>155</v>
      </c>
      <c r="I59" s="12">
        <f t="array" aca="1" ref="I59" ca="1">INDEX(sheet03!$A$2:$BB$1184,MATCH(K$52&amp;$J59&amp;$B$2,sheet03!$M$2:$M$1184&amp;sheet03!$AF$2:$AF$1184&amp;sheet03!$O$2:$O$1184,0),31)</f>
        <v>0</v>
      </c>
      <c r="J59" s="13">
        <f ca="1">IF(H59="","",INDIRECT("sheet03!af"&amp;SMALL(sheet03!BJ:BJ,ROW(P1))))</f>
        <v>1</v>
      </c>
      <c r="K59" s="83" t="str">
        <f t="array" aca="1" ref="K59" ca="1">INDEX(sheet03!$A$2:$BB$1184,MATCH(K$52&amp;$J59&amp;$B$2,sheet03!$M$2:$M$1184&amp;sheet03!$AF$2:$AF$1184&amp;sheet03!$O$2:$O$1184,0),28)</f>
        <v>三次</v>
      </c>
      <c r="L59" s="45">
        <f t="array" aca="1" ref="L59" ca="1">INDEX(sheet03!$A$2:$BC$1184,MATCH(K$52&amp;$J59&amp;$B$2,sheet03!$M$2:$M$1184&amp;sheet03!$AF$2:$AF$1184&amp;sheet03!$O$2:$O$1184,0),55)</f>
        <v>2</v>
      </c>
      <c r="M59" s="48">
        <f t="array" aca="1" ref="M59" ca="1">INDEX(sheet03!$A$2:$BB$1184,MATCH(K$52&amp;$J59&amp;$B$2,sheet03!$M$2:$M$1184&amp;sheet03!$AF$2:$AF$1184&amp;sheet03!$O$2:$O$1184,0),40)</f>
        <v>174</v>
      </c>
      <c r="N59" s="12" t="str">
        <f t="array" aca="1" ref="N59" ca="1">INDEX(sheet03!$A$2:$BD$1184,MATCH(K$52&amp;$J59&amp;$B$2,sheet03!$M$2:$M$1184&amp;sheet03!$AF$2:$AF$1184&amp;sheet03!$O$2:$O$1184,0),56)</f>
        <v>右</v>
      </c>
    </row>
    <row r="60" spans="1:14" ht="15.95" customHeight="1" x14ac:dyDescent="0.15">
      <c r="A60" s="55">
        <f ca="1">IF(ISERROR(SMALL(sheet03!BI:BI,ROW(O2))),"",INDIRECT("sheet03!bi"&amp;SMALL(sheet03!BI:BI,ROW(O2))))</f>
        <v>136</v>
      </c>
      <c r="B60" s="10">
        <f t="array" aca="1" ref="B60" ca="1">INDEX(sheet03!$A$2:$BB$1184,MATCH(D$52&amp;$C60&amp;$B$2,sheet03!$M$2:$M$1184&amp;sheet03!$AF$2:$AF$1184&amp;sheet03!$O$2:$O$1184,0),31)</f>
        <v>0</v>
      </c>
      <c r="C60" s="11">
        <f ca="1">IF(A60="","",INDIRECT("sheet03!af"&amp;SMALL(sheet03!BI:BI,ROW(O2))))</f>
        <v>2</v>
      </c>
      <c r="D60" s="80" t="str">
        <f t="array" aca="1" ref="D60" ca="1">INDEX(sheet03!$A$2:$BB$1184,MATCH(D$52&amp;$C60&amp;$B$2,sheet03!$M$2:$M$1184&amp;sheet03!$AF$2:$AF$1184&amp;sheet03!$O$2:$O$1184,0),28)</f>
        <v>戸坂</v>
      </c>
      <c r="E60" s="46">
        <f t="array" aca="1" ref="E60" ca="1">INDEX(sheet03!$A$2:$BC$1184,MATCH(D$52&amp;$C60&amp;$B$2,sheet03!$M$2:$M$1184&amp;sheet03!$AF$2:$AF$1184&amp;sheet03!$O$2:$O$1184,0),55)</f>
        <v>3</v>
      </c>
      <c r="F60" s="49">
        <f t="array" aca="1" ref="F60" ca="1">INDEX(sheet03!$A$2:$BB$1184,MATCH(D$52&amp;$C60&amp;$B$2,sheet03!$M$2:$M$1184&amp;sheet03!$AF$2:$AF$1184&amp;sheet03!$O$2:$O$1184,0),40)</f>
        <v>162</v>
      </c>
      <c r="G60" s="10" t="str">
        <f t="array" aca="1" ref="G60" ca="1">INDEX(sheet03!$A$2:$BD$1184,MATCH(D$52&amp;$C60&amp;$B$2,sheet03!$M$2:$M$1184&amp;sheet03!$AF$2:$AF$1184&amp;sheet03!$O$2:$O$1184,0),56)</f>
        <v>右</v>
      </c>
      <c r="H60" s="55">
        <f ca="1">IF(ISERROR(SMALL(sheet03!BJ:BJ,ROW(P2))),"",INDIRECT("sheet03!bj"&amp;SMALL(sheet03!BJ:BJ,ROW(P2))))</f>
        <v>156</v>
      </c>
      <c r="I60" s="10">
        <f t="array" aca="1" ref="I60" ca="1">INDEX(sheet03!$A$2:$BB$1184,MATCH(K$52&amp;$J60&amp;$B$2,sheet03!$M$2:$M$1184&amp;sheet03!$AF$2:$AF$1184&amp;sheet03!$O$2:$O$1184,0),31)</f>
        <v>0</v>
      </c>
      <c r="J60" s="11">
        <f ca="1">IF(H60="","",INDIRECT("sheet03!af"&amp;SMALL(sheet03!BJ:BJ,ROW(P2))))</f>
        <v>2</v>
      </c>
      <c r="K60" s="80" t="str">
        <f t="array" aca="1" ref="K60" ca="1">INDEX(sheet03!$A$2:$BB$1184,MATCH(K$52&amp;$J60&amp;$B$2,sheet03!$M$2:$M$1184&amp;sheet03!$AF$2:$AF$1184&amp;sheet03!$O$2:$O$1184,0),28)</f>
        <v>八次</v>
      </c>
      <c r="L60" s="46">
        <f t="array" aca="1" ref="L60" ca="1">INDEX(sheet03!$A$2:$BC$1184,MATCH(K$52&amp;$J60&amp;$B$2,sheet03!$M$2:$M$1184&amp;sheet03!$AF$2:$AF$1184&amp;sheet03!$O$2:$O$1184,0),55)</f>
        <v>2</v>
      </c>
      <c r="M60" s="49">
        <f t="array" aca="1" ref="M60" ca="1">INDEX(sheet03!$A$2:$BB$1184,MATCH(K$52&amp;$J60&amp;$B$2,sheet03!$M$2:$M$1184&amp;sheet03!$AF$2:$AF$1184&amp;sheet03!$O$2:$O$1184,0),40)</f>
        <v>173</v>
      </c>
      <c r="N60" s="10" t="str">
        <f t="array" aca="1" ref="N60" ca="1">INDEX(sheet03!$A$2:$BD$1184,MATCH(K$52&amp;$J60&amp;$B$2,sheet03!$M$2:$M$1184&amp;sheet03!$AF$2:$AF$1184&amp;sheet03!$O$2:$O$1184,0),56)</f>
        <v>右</v>
      </c>
    </row>
    <row r="61" spans="1:14" ht="15.95" customHeight="1" x14ac:dyDescent="0.15">
      <c r="A61" s="55">
        <f ca="1">IF(ISERROR(SMALL(sheet03!BI:BI,ROW(O3))),"",INDIRECT("sheet03!bi"&amp;SMALL(sheet03!BI:BI,ROW(O3))))</f>
        <v>137</v>
      </c>
      <c r="B61" s="10">
        <f t="array" aca="1" ref="B61" ca="1">INDEX(sheet03!$A$2:$BB$1184,MATCH(D$52&amp;$C61&amp;$B$2,sheet03!$M$2:$M$1184&amp;sheet03!$AF$2:$AF$1184&amp;sheet03!$O$2:$O$1184,0),31)</f>
        <v>0</v>
      </c>
      <c r="C61" s="11">
        <f ca="1">IF(A61="","",INDIRECT("sheet03!af"&amp;SMALL(sheet03!BI:BI,ROW(O3))))</f>
        <v>3</v>
      </c>
      <c r="D61" s="80" t="str">
        <f t="array" aca="1" ref="D61" ca="1">INDEX(sheet03!$A$2:$BB$1184,MATCH(D$52&amp;$C61&amp;$B$2,sheet03!$M$2:$M$1184&amp;sheet03!$AF$2:$AF$1184&amp;sheet03!$O$2:$O$1184,0),28)</f>
        <v>安芸矢口</v>
      </c>
      <c r="E61" s="46">
        <f t="array" aca="1" ref="E61" ca="1">INDEX(sheet03!$A$2:$BC$1184,MATCH(D$52&amp;$C61&amp;$B$2,sheet03!$M$2:$M$1184&amp;sheet03!$AF$2:$AF$1184&amp;sheet03!$O$2:$O$1184,0),55)</f>
        <v>3</v>
      </c>
      <c r="F61" s="49">
        <f t="array" aca="1" ref="F61" ca="1">INDEX(sheet03!$A$2:$BB$1184,MATCH(D$52&amp;$C61&amp;$B$2,sheet03!$M$2:$M$1184&amp;sheet03!$AF$2:$AF$1184&amp;sheet03!$O$2:$O$1184,0),40)</f>
        <v>172</v>
      </c>
      <c r="G61" s="10" t="str">
        <f t="array" aca="1" ref="G61" ca="1">INDEX(sheet03!$A$2:$BD$1184,MATCH(D$52&amp;$C61&amp;$B$2,sheet03!$M$2:$M$1184&amp;sheet03!$AF$2:$AF$1184&amp;sheet03!$O$2:$O$1184,0),56)</f>
        <v>右</v>
      </c>
      <c r="H61" s="55">
        <f ca="1">IF(ISERROR(SMALL(sheet03!BJ:BJ,ROW(P3))),"",INDIRECT("sheet03!bj"&amp;SMALL(sheet03!BJ:BJ,ROW(P3))))</f>
        <v>157</v>
      </c>
      <c r="I61" s="10">
        <f t="array" aca="1" ref="I61" ca="1">INDEX(sheet03!$A$2:$BB$1184,MATCH(K$52&amp;$J61&amp;$B$2,sheet03!$M$2:$M$1184&amp;sheet03!$AF$2:$AF$1184&amp;sheet03!$O$2:$O$1184,0),31)</f>
        <v>0</v>
      </c>
      <c r="J61" s="11">
        <f ca="1">IF(H61="","",INDIRECT("sheet03!af"&amp;SMALL(sheet03!BJ:BJ,ROW(P3))))</f>
        <v>3</v>
      </c>
      <c r="K61" s="80" t="str">
        <f t="array" aca="1" ref="K61" ca="1">INDEX(sheet03!$A$2:$BB$1184,MATCH(K$52&amp;$J61&amp;$B$2,sheet03!$M$2:$M$1184&amp;sheet03!$AF$2:$AF$1184&amp;sheet03!$O$2:$O$1184,0),28)</f>
        <v>神杉</v>
      </c>
      <c r="L61" s="46">
        <f t="array" aca="1" ref="L61" ca="1">INDEX(sheet03!$A$2:$BC$1184,MATCH(K$52&amp;$J61&amp;$B$2,sheet03!$M$2:$M$1184&amp;sheet03!$AF$2:$AF$1184&amp;sheet03!$O$2:$O$1184,0),55)</f>
        <v>2</v>
      </c>
      <c r="M61" s="49">
        <f t="array" aca="1" ref="M61" ca="1">INDEX(sheet03!$A$2:$BB$1184,MATCH(K$52&amp;$J61&amp;$B$2,sheet03!$M$2:$M$1184&amp;sheet03!$AF$2:$AF$1184&amp;sheet03!$O$2:$O$1184,0),40)</f>
        <v>175</v>
      </c>
      <c r="N61" s="10" t="str">
        <f t="array" aca="1" ref="N61" ca="1">INDEX(sheet03!$A$2:$BD$1184,MATCH(K$52&amp;$J61&amp;$B$2,sheet03!$M$2:$M$1184&amp;sheet03!$AF$2:$AF$1184&amp;sheet03!$O$2:$O$1184,0),56)</f>
        <v>右</v>
      </c>
    </row>
    <row r="62" spans="1:14" ht="15.95" customHeight="1" x14ac:dyDescent="0.15">
      <c r="A62" s="55">
        <f ca="1">IF(ISERROR(SMALL(sheet03!BI:BI,ROW(O4))),"",INDIRECT("sheet03!bi"&amp;SMALL(sheet03!BI:BI,ROW(O4))))</f>
        <v>138</v>
      </c>
      <c r="B62" s="10">
        <f t="array" aca="1" ref="B62" ca="1">INDEX(sheet03!$A$2:$BB$1184,MATCH(D$52&amp;$C62&amp;$B$2,sheet03!$M$2:$M$1184&amp;sheet03!$AF$2:$AF$1184&amp;sheet03!$O$2:$O$1184,0),31)</f>
        <v>0</v>
      </c>
      <c r="C62" s="11">
        <f ca="1">IF(A62="","",INDIRECT("sheet03!af"&amp;SMALL(sheet03!BI:BI,ROW(O4))))</f>
        <v>4</v>
      </c>
      <c r="D62" s="80" t="str">
        <f t="array" aca="1" ref="D62" ca="1">INDEX(sheet03!$A$2:$BB$1184,MATCH(D$52&amp;$C62&amp;$B$2,sheet03!$M$2:$M$1184&amp;sheet03!$AF$2:$AF$1184&amp;sheet03!$O$2:$O$1184,0),28)</f>
        <v>玖村</v>
      </c>
      <c r="E62" s="46">
        <f t="array" aca="1" ref="E62" ca="1">INDEX(sheet03!$A$2:$BC$1184,MATCH(D$52&amp;$C62&amp;$B$2,sheet03!$M$2:$M$1184&amp;sheet03!$AF$2:$AF$1184&amp;sheet03!$O$2:$O$1184,0),55)</f>
        <v>3</v>
      </c>
      <c r="F62" s="49">
        <f t="array" aca="1" ref="F62" ca="1">INDEX(sheet03!$A$2:$BB$1184,MATCH(D$52&amp;$C62&amp;$B$2,sheet03!$M$2:$M$1184&amp;sheet03!$AF$2:$AF$1184&amp;sheet03!$O$2:$O$1184,0),40)</f>
        <v>167</v>
      </c>
      <c r="G62" s="10" t="str">
        <f t="array" aca="1" ref="G62" ca="1">INDEX(sheet03!$A$2:$BD$1184,MATCH(D$52&amp;$C62&amp;$B$2,sheet03!$M$2:$M$1184&amp;sheet03!$AF$2:$AF$1184&amp;sheet03!$O$2:$O$1184,0),56)</f>
        <v>右</v>
      </c>
      <c r="H62" s="55">
        <f ca="1">IF(ISERROR(SMALL(sheet03!BJ:BJ,ROW(P4))),"",INDIRECT("sheet03!bj"&amp;SMALL(sheet03!BJ:BJ,ROW(P4))))</f>
        <v>158</v>
      </c>
      <c r="I62" s="10">
        <f t="array" aca="1" ref="I62" ca="1">INDEX(sheet03!$A$2:$BB$1184,MATCH(K$52&amp;$J62&amp;$B$2,sheet03!$M$2:$M$1184&amp;sheet03!$AF$2:$AF$1184&amp;sheet03!$O$2:$O$1184,0),31)</f>
        <v>0</v>
      </c>
      <c r="J62" s="11">
        <f ca="1">IF(H62="","",INDIRECT("sheet03!af"&amp;SMALL(sheet03!BJ:BJ,ROW(P4))))</f>
        <v>4</v>
      </c>
      <c r="K62" s="80" t="str">
        <f t="array" aca="1" ref="K62" ca="1">INDEX(sheet03!$A$2:$BB$1184,MATCH(K$52&amp;$J62&amp;$B$2,sheet03!$M$2:$M$1184&amp;sheet03!$AF$2:$AF$1184&amp;sheet03!$O$2:$O$1184,0),28)</f>
        <v>塩町</v>
      </c>
      <c r="L62" s="46">
        <f t="array" aca="1" ref="L62" ca="1">INDEX(sheet03!$A$2:$BC$1184,MATCH(K$52&amp;$J62&amp;$B$2,sheet03!$M$2:$M$1184&amp;sheet03!$AF$2:$AF$1184&amp;sheet03!$O$2:$O$1184,0),55)</f>
        <v>3</v>
      </c>
      <c r="M62" s="49">
        <f t="array" aca="1" ref="M62" ca="1">INDEX(sheet03!$A$2:$BB$1184,MATCH(K$52&amp;$J62&amp;$B$2,sheet03!$M$2:$M$1184&amp;sheet03!$AF$2:$AF$1184&amp;sheet03!$O$2:$O$1184,0),40)</f>
        <v>170</v>
      </c>
      <c r="N62" s="10" t="str">
        <f t="array" aca="1" ref="N62" ca="1">INDEX(sheet03!$A$2:$BD$1184,MATCH(K$52&amp;$J62&amp;$B$2,sheet03!$M$2:$M$1184&amp;sheet03!$AF$2:$AF$1184&amp;sheet03!$O$2:$O$1184,0),56)</f>
        <v>右</v>
      </c>
    </row>
    <row r="63" spans="1:14" ht="15.95" customHeight="1" x14ac:dyDescent="0.15">
      <c r="A63" s="55">
        <f ca="1">IF(ISERROR(SMALL(sheet03!BI:BI,ROW(O5))),"",INDIRECT("sheet03!bi"&amp;SMALL(sheet03!BI:BI,ROW(O5))))</f>
        <v>139</v>
      </c>
      <c r="B63" s="10">
        <f t="array" aca="1" ref="B63" ca="1">INDEX(sheet03!$A$2:$BB$1184,MATCH(D$52&amp;$C63&amp;$B$2,sheet03!$M$2:$M$1184&amp;sheet03!$AF$2:$AF$1184&amp;sheet03!$O$2:$O$1184,0),31)</f>
        <v>0</v>
      </c>
      <c r="C63" s="11">
        <f ca="1">IF(A63="","",INDIRECT("sheet03!af"&amp;SMALL(sheet03!BI:BI,ROW(O5))))</f>
        <v>5</v>
      </c>
      <c r="D63" s="80" t="str">
        <f t="array" aca="1" ref="D63" ca="1">INDEX(sheet03!$A$2:$BB$1184,MATCH(D$52&amp;$C63&amp;$B$2,sheet03!$M$2:$M$1184&amp;sheet03!$AF$2:$AF$1184&amp;sheet03!$O$2:$O$1184,0),28)</f>
        <v>下深川</v>
      </c>
      <c r="E63" s="46">
        <f t="array" aca="1" ref="E63" ca="1">INDEX(sheet03!$A$2:$BC$1184,MATCH(D$52&amp;$C63&amp;$B$2,sheet03!$M$2:$M$1184&amp;sheet03!$AF$2:$AF$1184&amp;sheet03!$O$2:$O$1184,0),55)</f>
        <v>3</v>
      </c>
      <c r="F63" s="49">
        <f t="array" aca="1" ref="F63" ca="1">INDEX(sheet03!$A$2:$BB$1184,MATCH(D$52&amp;$C63&amp;$B$2,sheet03!$M$2:$M$1184&amp;sheet03!$AF$2:$AF$1184&amp;sheet03!$O$2:$O$1184,0),40)</f>
        <v>175</v>
      </c>
      <c r="G63" s="10" t="str">
        <f t="array" aca="1" ref="G63" ca="1">INDEX(sheet03!$A$2:$BD$1184,MATCH(D$52&amp;$C63&amp;$B$2,sheet03!$M$2:$M$1184&amp;sheet03!$AF$2:$AF$1184&amp;sheet03!$O$2:$O$1184,0),56)</f>
        <v>右</v>
      </c>
      <c r="H63" s="55">
        <f ca="1">IF(ISERROR(SMALL(sheet03!BJ:BJ,ROW(P5))),"",INDIRECT("sheet03!bj"&amp;SMALL(sheet03!BJ:BJ,ROW(P5))))</f>
        <v>159</v>
      </c>
      <c r="I63" s="10">
        <f t="array" aca="1" ref="I63" ca="1">INDEX(sheet03!$A$2:$BB$1184,MATCH(K$52&amp;$J63&amp;$B$2,sheet03!$M$2:$M$1184&amp;sheet03!$AF$2:$AF$1184&amp;sheet03!$O$2:$O$1184,0),31)</f>
        <v>0</v>
      </c>
      <c r="J63" s="11">
        <f ca="1">IF(H63="","",INDIRECT("sheet03!af"&amp;SMALL(sheet03!BJ:BJ,ROW(P5))))</f>
        <v>5</v>
      </c>
      <c r="K63" s="80" t="str">
        <f t="array" aca="1" ref="K63" ca="1">INDEX(sheet03!$A$2:$BB$1184,MATCH(K$52&amp;$J63&amp;$B$2,sheet03!$M$2:$M$1184&amp;sheet03!$AF$2:$AF$1184&amp;sheet03!$O$2:$O$1184,0),28)</f>
        <v>下和知</v>
      </c>
      <c r="L63" s="46">
        <f t="array" aca="1" ref="L63" ca="1">INDEX(sheet03!$A$2:$BC$1184,MATCH(K$52&amp;$J63&amp;$B$2,sheet03!$M$2:$M$1184&amp;sheet03!$AF$2:$AF$1184&amp;sheet03!$O$2:$O$1184,0),55)</f>
        <v>2</v>
      </c>
      <c r="M63" s="49">
        <f t="array" aca="1" ref="M63" ca="1">INDEX(sheet03!$A$2:$BB$1184,MATCH(K$52&amp;$J63&amp;$B$2,sheet03!$M$2:$M$1184&amp;sheet03!$AF$2:$AF$1184&amp;sheet03!$O$2:$O$1184,0),40)</f>
        <v>170</v>
      </c>
      <c r="N63" s="10" t="str">
        <f t="array" aca="1" ref="N63" ca="1">INDEX(sheet03!$A$2:$BD$1184,MATCH(K$52&amp;$J63&amp;$B$2,sheet03!$M$2:$M$1184&amp;sheet03!$AF$2:$AF$1184&amp;sheet03!$O$2:$O$1184,0),56)</f>
        <v>右</v>
      </c>
    </row>
    <row r="64" spans="1:14" ht="15.95" customHeight="1" x14ac:dyDescent="0.15">
      <c r="A64" s="55">
        <f ca="1">IF(ISERROR(SMALL(sheet03!BI:BI,ROW(O6))),"",INDIRECT("sheet03!bi"&amp;SMALL(sheet03!BI:BI,ROW(O6))))</f>
        <v>140</v>
      </c>
      <c r="B64" s="10">
        <f t="array" aca="1" ref="B64" ca="1">INDEX(sheet03!$A$2:$BB$1184,MATCH(D$52&amp;$C64&amp;$B$2,sheet03!$M$2:$M$1184&amp;sheet03!$AF$2:$AF$1184&amp;sheet03!$O$2:$O$1184,0),31)</f>
        <v>0</v>
      </c>
      <c r="C64" s="11">
        <f ca="1">IF(A64="","",INDIRECT("sheet03!af"&amp;SMALL(sheet03!BI:BI,ROW(O6))))</f>
        <v>6</v>
      </c>
      <c r="D64" s="80" t="str">
        <f t="array" aca="1" ref="D64" ca="1">INDEX(sheet03!$A$2:$BB$1184,MATCH(D$52&amp;$C64&amp;$B$2,sheet03!$M$2:$M$1184&amp;sheet03!$AF$2:$AF$1184&amp;sheet03!$O$2:$O$1184,0),28)</f>
        <v>中深川</v>
      </c>
      <c r="E64" s="46">
        <f t="array" aca="1" ref="E64" ca="1">INDEX(sheet03!$A$2:$BC$1184,MATCH(D$52&amp;$C64&amp;$B$2,sheet03!$M$2:$M$1184&amp;sheet03!$AF$2:$AF$1184&amp;sheet03!$O$2:$O$1184,0),55)</f>
        <v>2</v>
      </c>
      <c r="F64" s="49">
        <f t="array" aca="1" ref="F64" ca="1">INDEX(sheet03!$A$2:$BB$1184,MATCH(D$52&amp;$C64&amp;$B$2,sheet03!$M$2:$M$1184&amp;sheet03!$AF$2:$AF$1184&amp;sheet03!$O$2:$O$1184,0),40)</f>
        <v>166</v>
      </c>
      <c r="G64" s="10" t="str">
        <f t="array" aca="1" ref="G64" ca="1">INDEX(sheet03!$A$2:$BD$1184,MATCH(D$52&amp;$C64&amp;$B$2,sheet03!$M$2:$M$1184&amp;sheet03!$AF$2:$AF$1184&amp;sheet03!$O$2:$O$1184,0),56)</f>
        <v>右</v>
      </c>
      <c r="H64" s="55">
        <f ca="1">IF(ISERROR(SMALL(sheet03!BJ:BJ,ROW(P6))),"",INDIRECT("sheet03!bj"&amp;SMALL(sheet03!BJ:BJ,ROW(P6))))</f>
        <v>160</v>
      </c>
      <c r="I64" s="10">
        <f t="array" aca="1" ref="I64" ca="1">INDEX(sheet03!$A$2:$BB$1184,MATCH(K$52&amp;$J64&amp;$B$2,sheet03!$M$2:$M$1184&amp;sheet03!$AF$2:$AF$1184&amp;sheet03!$O$2:$O$1184,0),31)</f>
        <v>0</v>
      </c>
      <c r="J64" s="11">
        <f ca="1">IF(H64="","",INDIRECT("sheet03!af"&amp;SMALL(sheet03!BJ:BJ,ROW(P6))))</f>
        <v>6</v>
      </c>
      <c r="K64" s="80" t="str">
        <f t="array" aca="1" ref="K64" ca="1">INDEX(sheet03!$A$2:$BB$1184,MATCH(K$52&amp;$J64&amp;$B$2,sheet03!$M$2:$M$1184&amp;sheet03!$AF$2:$AF$1184&amp;sheet03!$O$2:$O$1184,0),28)</f>
        <v>山ノ内</v>
      </c>
      <c r="L64" s="46">
        <f t="array" aca="1" ref="L64" ca="1">INDEX(sheet03!$A$2:$BC$1184,MATCH(K$52&amp;$J64&amp;$B$2,sheet03!$M$2:$M$1184&amp;sheet03!$AF$2:$AF$1184&amp;sheet03!$O$2:$O$1184,0),55)</f>
        <v>3</v>
      </c>
      <c r="M64" s="49">
        <f t="array" aca="1" ref="M64" ca="1">INDEX(sheet03!$A$2:$BB$1184,MATCH(K$52&amp;$J64&amp;$B$2,sheet03!$M$2:$M$1184&amp;sheet03!$AF$2:$AF$1184&amp;sheet03!$O$2:$O$1184,0),40)</f>
        <v>172</v>
      </c>
      <c r="N64" s="10" t="str">
        <f t="array" aca="1" ref="N64" ca="1">INDEX(sheet03!$A$2:$BD$1184,MATCH(K$52&amp;$J64&amp;$B$2,sheet03!$M$2:$M$1184&amp;sheet03!$AF$2:$AF$1184&amp;sheet03!$O$2:$O$1184,0),56)</f>
        <v>右</v>
      </c>
    </row>
    <row r="65" spans="1:14" ht="15.95" customHeight="1" x14ac:dyDescent="0.15">
      <c r="A65" s="55">
        <f ca="1">IF(ISERROR(SMALL(sheet03!BI:BI,ROW(O7))),"",INDIRECT("sheet03!bi"&amp;SMALL(sheet03!BI:BI,ROW(O7))))</f>
        <v>141</v>
      </c>
      <c r="B65" s="10">
        <f t="array" aca="1" ref="B65" ca="1">INDEX(sheet03!$A$2:$BB$1184,MATCH(D$52&amp;$C65&amp;$B$2,sheet03!$M$2:$M$1184&amp;sheet03!$AF$2:$AF$1184&amp;sheet03!$O$2:$O$1184,0),31)</f>
        <v>0</v>
      </c>
      <c r="C65" s="11">
        <f ca="1">IF(A65="","",INDIRECT("sheet03!af"&amp;SMALL(sheet03!BI:BI,ROW(O7))))</f>
        <v>7</v>
      </c>
      <c r="D65" s="80" t="str">
        <f t="array" aca="1" ref="D65" ca="1">INDEX(sheet03!$A$2:$BB$1184,MATCH(D$52&amp;$C65&amp;$B$2,sheet03!$M$2:$M$1184&amp;sheet03!$AF$2:$AF$1184&amp;sheet03!$O$2:$O$1184,0),28)</f>
        <v>上深川</v>
      </c>
      <c r="E65" s="46">
        <f t="array" aca="1" ref="E65" ca="1">INDEX(sheet03!$A$2:$BC$1184,MATCH(D$52&amp;$C65&amp;$B$2,sheet03!$M$2:$M$1184&amp;sheet03!$AF$2:$AF$1184&amp;sheet03!$O$2:$O$1184,0),55)</f>
        <v>2</v>
      </c>
      <c r="F65" s="49">
        <f t="array" aca="1" ref="F65" ca="1">INDEX(sheet03!$A$2:$BB$1184,MATCH(D$52&amp;$C65&amp;$B$2,sheet03!$M$2:$M$1184&amp;sheet03!$AF$2:$AF$1184&amp;sheet03!$O$2:$O$1184,0),40)</f>
        <v>168</v>
      </c>
      <c r="G65" s="10" t="str">
        <f t="array" aca="1" ref="G65" ca="1">INDEX(sheet03!$A$2:$BD$1184,MATCH(D$52&amp;$C65&amp;$B$2,sheet03!$M$2:$M$1184&amp;sheet03!$AF$2:$AF$1184&amp;sheet03!$O$2:$O$1184,0),56)</f>
        <v>右</v>
      </c>
      <c r="H65" s="55">
        <f ca="1">IF(ISERROR(SMALL(sheet03!BJ:BJ,ROW(P7))),"",INDIRECT("sheet03!bj"&amp;SMALL(sheet03!BJ:BJ,ROW(P7))))</f>
        <v>161</v>
      </c>
      <c r="I65" s="10" t="str">
        <f t="array" aca="1" ref="I65" ca="1">INDEX(sheet03!$A$2:$BB$1184,MATCH(K$52&amp;$J65&amp;$B$2,sheet03!$M$2:$M$1184&amp;sheet03!$AF$2:$AF$1184&amp;sheet03!$O$2:$O$1184,0),31)</f>
        <v>c</v>
      </c>
      <c r="J65" s="11">
        <f ca="1">IF(H65="","",INDIRECT("sheet03!af"&amp;SMALL(sheet03!BJ:BJ,ROW(P7))))</f>
        <v>7</v>
      </c>
      <c r="K65" s="80" t="str">
        <f t="array" aca="1" ref="K65" ca="1">INDEX(sheet03!$A$2:$BB$1184,MATCH(K$52&amp;$J65&amp;$B$2,sheet03!$M$2:$M$1184&amp;sheet03!$AF$2:$AF$1184&amp;sheet03!$O$2:$O$1184,0),28)</f>
        <v>七塚</v>
      </c>
      <c r="L65" s="46">
        <f t="array" aca="1" ref="L65" ca="1">INDEX(sheet03!$A$2:$BC$1184,MATCH(K$52&amp;$J65&amp;$B$2,sheet03!$M$2:$M$1184&amp;sheet03!$AF$2:$AF$1184&amp;sheet03!$O$2:$O$1184,0),55)</f>
        <v>3</v>
      </c>
      <c r="M65" s="49">
        <f t="array" aca="1" ref="M65" ca="1">INDEX(sheet03!$A$2:$BB$1184,MATCH(K$52&amp;$J65&amp;$B$2,sheet03!$M$2:$M$1184&amp;sheet03!$AF$2:$AF$1184&amp;sheet03!$O$2:$O$1184,0),40)</f>
        <v>172</v>
      </c>
      <c r="N65" s="10" t="str">
        <f t="array" aca="1" ref="N65" ca="1">INDEX(sheet03!$A$2:$BD$1184,MATCH(K$52&amp;$J65&amp;$B$2,sheet03!$M$2:$M$1184&amp;sheet03!$AF$2:$AF$1184&amp;sheet03!$O$2:$O$1184,0),56)</f>
        <v>右</v>
      </c>
    </row>
    <row r="66" spans="1:14" ht="15.95" customHeight="1" x14ac:dyDescent="0.15">
      <c r="A66" s="55">
        <f ca="1">IF(ISERROR(SMALL(sheet03!BI:BI,ROW(O8))),"",INDIRECT("sheet03!bi"&amp;SMALL(sheet03!BI:BI,ROW(O8))))</f>
        <v>142</v>
      </c>
      <c r="B66" s="10" t="str">
        <f t="array" aca="1" ref="B66" ca="1">INDEX(sheet03!$A$2:$BB$1184,MATCH(D$52&amp;$C66&amp;$B$2,sheet03!$M$2:$M$1184&amp;sheet03!$AF$2:$AF$1184&amp;sheet03!$O$2:$O$1184,0),31)</f>
        <v>c</v>
      </c>
      <c r="C66" s="11">
        <f ca="1">IF(A66="","",INDIRECT("sheet03!af"&amp;SMALL(sheet03!BI:BI,ROW(O8))))</f>
        <v>8</v>
      </c>
      <c r="D66" s="80" t="str">
        <f t="array" aca="1" ref="D66" ca="1">INDEX(sheet03!$A$2:$BB$1184,MATCH(D$52&amp;$C66&amp;$B$2,sheet03!$M$2:$M$1184&amp;sheet03!$AF$2:$AF$1184&amp;sheet03!$O$2:$O$1184,0),28)</f>
        <v>狩留家</v>
      </c>
      <c r="E66" s="46">
        <f t="array" aca="1" ref="E66" ca="1">INDEX(sheet03!$A$2:$BC$1184,MATCH(D$52&amp;$C66&amp;$B$2,sheet03!$M$2:$M$1184&amp;sheet03!$AF$2:$AF$1184&amp;sheet03!$O$2:$O$1184,0),55)</f>
        <v>2</v>
      </c>
      <c r="F66" s="49">
        <f t="array" aca="1" ref="F66" ca="1">INDEX(sheet03!$A$2:$BB$1184,MATCH(D$52&amp;$C66&amp;$B$2,sheet03!$M$2:$M$1184&amp;sheet03!$AF$2:$AF$1184&amp;sheet03!$O$2:$O$1184,0),40)</f>
        <v>162</v>
      </c>
      <c r="G66" s="10" t="str">
        <f t="array" aca="1" ref="G66" ca="1">INDEX(sheet03!$A$2:$BD$1184,MATCH(D$52&amp;$C66&amp;$B$2,sheet03!$M$2:$M$1184&amp;sheet03!$AF$2:$AF$1184&amp;sheet03!$O$2:$O$1184,0),56)</f>
        <v>右</v>
      </c>
      <c r="H66" s="55">
        <f ca="1">IF(ISERROR(SMALL(sheet03!BJ:BJ,ROW(P8))),"",INDIRECT("sheet03!bj"&amp;SMALL(sheet03!BJ:BJ,ROW(P8))))</f>
        <v>162</v>
      </c>
      <c r="I66" s="10">
        <f t="array" aca="1" ref="I66" ca="1">INDEX(sheet03!$A$2:$BB$1184,MATCH(K$52&amp;$J66&amp;$B$2,sheet03!$M$2:$M$1184&amp;sheet03!$AF$2:$AF$1184&amp;sheet03!$O$2:$O$1184,0),31)</f>
        <v>0</v>
      </c>
      <c r="J66" s="11">
        <f ca="1">IF(H66="","",INDIRECT("sheet03!af"&amp;SMALL(sheet03!BJ:BJ,ROW(P8))))</f>
        <v>8</v>
      </c>
      <c r="K66" s="80" t="str">
        <f t="array" aca="1" ref="K66" ca="1">INDEX(sheet03!$A$2:$BB$1184,MATCH(K$52&amp;$J66&amp;$B$2,sheet03!$M$2:$M$1184&amp;sheet03!$AF$2:$AF$1184&amp;sheet03!$O$2:$O$1184,0),28)</f>
        <v>備後三日市</v>
      </c>
      <c r="L66" s="46">
        <f t="array" aca="1" ref="L66" ca="1">INDEX(sheet03!$A$2:$BC$1184,MATCH(K$52&amp;$J66&amp;$B$2,sheet03!$M$2:$M$1184&amp;sheet03!$AF$2:$AF$1184&amp;sheet03!$O$2:$O$1184,0),55)</f>
        <v>3</v>
      </c>
      <c r="M66" s="49">
        <f t="array" aca="1" ref="M66" ca="1">INDEX(sheet03!$A$2:$BB$1184,MATCH(K$52&amp;$J66&amp;$B$2,sheet03!$M$2:$M$1184&amp;sheet03!$AF$2:$AF$1184&amp;sheet03!$O$2:$O$1184,0),40)</f>
        <v>174</v>
      </c>
      <c r="N66" s="10" t="str">
        <f t="array" aca="1" ref="N66" ca="1">INDEX(sheet03!$A$2:$BD$1184,MATCH(K$52&amp;$J66&amp;$B$2,sheet03!$M$2:$M$1184&amp;sheet03!$AF$2:$AF$1184&amp;sheet03!$O$2:$O$1184,0),56)</f>
        <v>右</v>
      </c>
    </row>
    <row r="67" spans="1:14" ht="15.95" customHeight="1" x14ac:dyDescent="0.15">
      <c r="A67" s="55">
        <f ca="1">IF(ISERROR(SMALL(sheet03!BI:BI,ROW(O9))),"",INDIRECT("sheet03!bi"&amp;SMALL(sheet03!BI:BI,ROW(O9))))</f>
        <v>143</v>
      </c>
      <c r="B67" s="10">
        <f t="array" aca="1" ref="B67" ca="1">INDEX(sheet03!$A$2:$BB$1184,MATCH(D$52&amp;$C67&amp;$B$2,sheet03!$M$2:$M$1184&amp;sheet03!$AF$2:$AF$1184&amp;sheet03!$O$2:$O$1184,0),31)</f>
        <v>0</v>
      </c>
      <c r="C67" s="11">
        <f ca="1">IF(A67="","",INDIRECT("sheet03!af"&amp;SMALL(sheet03!BI:BI,ROW(O9))))</f>
        <v>9</v>
      </c>
      <c r="D67" s="80" t="str">
        <f t="array" aca="1" ref="D67" ca="1">INDEX(sheet03!$A$2:$BB$1184,MATCH(D$52&amp;$C67&amp;$B$2,sheet03!$M$2:$M$1184&amp;sheet03!$AF$2:$AF$1184&amp;sheet03!$O$2:$O$1184,0),28)</f>
        <v>白木山</v>
      </c>
      <c r="E67" s="46">
        <f t="array" aca="1" ref="E67" ca="1">INDEX(sheet03!$A$2:$BC$1184,MATCH(D$52&amp;$C67&amp;$B$2,sheet03!$M$2:$M$1184&amp;sheet03!$AF$2:$AF$1184&amp;sheet03!$O$2:$O$1184,0),55)</f>
        <v>2</v>
      </c>
      <c r="F67" s="49">
        <f t="array" aca="1" ref="F67" ca="1">INDEX(sheet03!$A$2:$BB$1184,MATCH(D$52&amp;$C67&amp;$B$2,sheet03!$M$2:$M$1184&amp;sheet03!$AF$2:$AF$1184&amp;sheet03!$O$2:$O$1184,0),40)</f>
        <v>151</v>
      </c>
      <c r="G67" s="10" t="str">
        <f t="array" aca="1" ref="G67" ca="1">INDEX(sheet03!$A$2:$BD$1184,MATCH(D$52&amp;$C67&amp;$B$2,sheet03!$M$2:$M$1184&amp;sheet03!$AF$2:$AF$1184&amp;sheet03!$O$2:$O$1184,0),56)</f>
        <v>右</v>
      </c>
      <c r="H67" s="55">
        <f ca="1">IF(ISERROR(SMALL(sheet03!BJ:BJ,ROW(P9))),"",INDIRECT("sheet03!bj"&amp;SMALL(sheet03!BJ:BJ,ROW(P9))))</f>
        <v>163</v>
      </c>
      <c r="I67" s="10">
        <f t="array" aca="1" ref="I67" ca="1">INDEX(sheet03!$A$2:$BB$1184,MATCH(K$52&amp;$J67&amp;$B$2,sheet03!$M$2:$M$1184&amp;sheet03!$AF$2:$AF$1184&amp;sheet03!$O$2:$O$1184,0),31)</f>
        <v>0</v>
      </c>
      <c r="J67" s="11">
        <f ca="1">IF(H67="","",INDIRECT("sheet03!af"&amp;SMALL(sheet03!BJ:BJ,ROW(P9))))</f>
        <v>9</v>
      </c>
      <c r="K67" s="80" t="str">
        <f t="array" aca="1" ref="K67" ca="1">INDEX(sheet03!$A$2:$BB$1184,MATCH(K$52&amp;$J67&amp;$B$2,sheet03!$M$2:$M$1184&amp;sheet03!$AF$2:$AF$1184&amp;sheet03!$O$2:$O$1184,0),28)</f>
        <v>備後庄原</v>
      </c>
      <c r="L67" s="46">
        <f t="array" aca="1" ref="L67" ca="1">INDEX(sheet03!$A$2:$BC$1184,MATCH(K$52&amp;$J67&amp;$B$2,sheet03!$M$2:$M$1184&amp;sheet03!$AF$2:$AF$1184&amp;sheet03!$O$2:$O$1184,0),55)</f>
        <v>3</v>
      </c>
      <c r="M67" s="49">
        <f t="array" aca="1" ref="M67" ca="1">INDEX(sheet03!$A$2:$BB$1184,MATCH(K$52&amp;$J67&amp;$B$2,sheet03!$M$2:$M$1184&amp;sheet03!$AF$2:$AF$1184&amp;sheet03!$O$2:$O$1184,0),40)</f>
        <v>171</v>
      </c>
      <c r="N67" s="10" t="str">
        <f t="array" aca="1" ref="N67" ca="1">INDEX(sheet03!$A$2:$BD$1184,MATCH(K$52&amp;$J67&amp;$B$2,sheet03!$M$2:$M$1184&amp;sheet03!$AF$2:$AF$1184&amp;sheet03!$O$2:$O$1184,0),56)</f>
        <v>右</v>
      </c>
    </row>
    <row r="68" spans="1:14" ht="15.95" customHeight="1" x14ac:dyDescent="0.15">
      <c r="A68" s="55">
        <f ca="1">IF(ISERROR(SMALL(sheet03!BI:BI,ROW(O10))),"",INDIRECT("sheet03!bi"&amp;SMALL(sheet03!BI:BI,ROW(O10))))</f>
        <v>144</v>
      </c>
      <c r="B68" s="10">
        <f t="array" aca="1" ref="B68" ca="1">INDEX(sheet03!$A$2:$BB$1184,MATCH(D$52&amp;$C68&amp;$B$2,sheet03!$M$2:$M$1184&amp;sheet03!$AF$2:$AF$1184&amp;sheet03!$O$2:$O$1184,0),31)</f>
        <v>0</v>
      </c>
      <c r="C68" s="11">
        <f ca="1">IF(A68="","",INDIRECT("sheet03!af"&amp;SMALL(sheet03!BI:BI,ROW(O10))))</f>
        <v>10</v>
      </c>
      <c r="D68" s="80" t="str">
        <f t="array" aca="1" ref="D68" ca="1">INDEX(sheet03!$A$2:$BB$1184,MATCH(D$52&amp;$C68&amp;$B$2,sheet03!$M$2:$M$1184&amp;sheet03!$AF$2:$AF$1184&amp;sheet03!$O$2:$O$1184,0),28)</f>
        <v>中三田</v>
      </c>
      <c r="E68" s="46">
        <f t="array" aca="1" ref="E68" ca="1">INDEX(sheet03!$A$2:$BC$1184,MATCH(D$52&amp;$C68&amp;$B$2,sheet03!$M$2:$M$1184&amp;sheet03!$AF$2:$AF$1184&amp;sheet03!$O$2:$O$1184,0),55)</f>
        <v>2</v>
      </c>
      <c r="F68" s="49">
        <f t="array" aca="1" ref="F68" ca="1">INDEX(sheet03!$A$2:$BB$1184,MATCH(D$52&amp;$C68&amp;$B$2,sheet03!$M$2:$M$1184&amp;sheet03!$AF$2:$AF$1184&amp;sheet03!$O$2:$O$1184,0),40)</f>
        <v>163</v>
      </c>
      <c r="G68" s="10" t="str">
        <f t="array" aca="1" ref="G68" ca="1">INDEX(sheet03!$A$2:$BD$1184,MATCH(D$52&amp;$C68&amp;$B$2,sheet03!$M$2:$M$1184&amp;sheet03!$AF$2:$AF$1184&amp;sheet03!$O$2:$O$1184,0),56)</f>
        <v>右</v>
      </c>
      <c r="H68" s="55">
        <f ca="1">IF(ISERROR(SMALL(sheet03!BJ:BJ,ROW(P10))),"",INDIRECT("sheet03!bj"&amp;SMALL(sheet03!BJ:BJ,ROW(P10))))</f>
        <v>164</v>
      </c>
      <c r="I68" s="10">
        <f t="array" aca="1" ref="I68" ca="1">INDEX(sheet03!$A$2:$BB$1184,MATCH(K$52&amp;$J68&amp;$B$2,sheet03!$M$2:$M$1184&amp;sheet03!$AF$2:$AF$1184&amp;sheet03!$O$2:$O$1184,0),31)</f>
        <v>0</v>
      </c>
      <c r="J68" s="11">
        <f ca="1">IF(H68="","",INDIRECT("sheet03!af"&amp;SMALL(sheet03!BJ:BJ,ROW(P10))))</f>
        <v>10</v>
      </c>
      <c r="K68" s="80" t="str">
        <f t="array" aca="1" ref="K68" ca="1">INDEX(sheet03!$A$2:$BB$1184,MATCH(K$52&amp;$J68&amp;$B$2,sheet03!$M$2:$M$1184&amp;sheet03!$AF$2:$AF$1184&amp;sheet03!$O$2:$O$1184,0),28)</f>
        <v>高</v>
      </c>
      <c r="L68" s="46">
        <f t="array" aca="1" ref="L68" ca="1">INDEX(sheet03!$A$2:$BC$1184,MATCH(K$52&amp;$J68&amp;$B$2,sheet03!$M$2:$M$1184&amp;sheet03!$AF$2:$AF$1184&amp;sheet03!$O$2:$O$1184,0),55)</f>
        <v>2</v>
      </c>
      <c r="M68" s="49">
        <f t="array" aca="1" ref="M68" ca="1">INDEX(sheet03!$A$2:$BB$1184,MATCH(K$52&amp;$J68&amp;$B$2,sheet03!$M$2:$M$1184&amp;sheet03!$AF$2:$AF$1184&amp;sheet03!$O$2:$O$1184,0),40)</f>
        <v>171</v>
      </c>
      <c r="N68" s="10" t="str">
        <f t="array" aca="1" ref="N68" ca="1">INDEX(sheet03!$A$2:$BD$1184,MATCH(K$52&amp;$J68&amp;$B$2,sheet03!$M$2:$M$1184&amp;sheet03!$AF$2:$AF$1184&amp;sheet03!$O$2:$O$1184,0),56)</f>
        <v>右</v>
      </c>
    </row>
    <row r="69" spans="1:14" ht="15.95" customHeight="1" x14ac:dyDescent="0.15">
      <c r="A69" s="55">
        <f ca="1">IF(ISERROR(SMALL(sheet03!BI:BI,ROW(O11))),"",INDIRECT("sheet03!bi"&amp;SMALL(sheet03!BI:BI,ROW(O11))))</f>
        <v>145</v>
      </c>
      <c r="B69" s="10">
        <f t="array" aca="1" ref="B69" ca="1">INDEX(sheet03!$A$2:$BB$1184,MATCH(D$52&amp;$C69&amp;$B$2,sheet03!$M$2:$M$1184&amp;sheet03!$AF$2:$AF$1184&amp;sheet03!$O$2:$O$1184,0),31)</f>
        <v>0</v>
      </c>
      <c r="C69" s="11">
        <f ca="1">IF(A69="","",INDIRECT("sheet03!af"&amp;SMALL(sheet03!BI:BI,ROW(O11))))</f>
        <v>11</v>
      </c>
      <c r="D69" s="80" t="str">
        <f t="array" aca="1" ref="D69" ca="1">INDEX(sheet03!$A$2:$BB$1184,MATCH(D$52&amp;$C69&amp;$B$2,sheet03!$M$2:$M$1184&amp;sheet03!$AF$2:$AF$1184&amp;sheet03!$O$2:$O$1184,0),28)</f>
        <v>上三田</v>
      </c>
      <c r="E69" s="46">
        <f t="array" aca="1" ref="E69" ca="1">INDEX(sheet03!$A$2:$BC$1184,MATCH(D$52&amp;$C69&amp;$B$2,sheet03!$M$2:$M$1184&amp;sheet03!$AF$2:$AF$1184&amp;sheet03!$O$2:$O$1184,0),55)</f>
        <v>2</v>
      </c>
      <c r="F69" s="49">
        <f t="array" aca="1" ref="F69" ca="1">INDEX(sheet03!$A$2:$BB$1184,MATCH(D$52&amp;$C69&amp;$B$2,sheet03!$M$2:$M$1184&amp;sheet03!$AF$2:$AF$1184&amp;sheet03!$O$2:$O$1184,0),40)</f>
        <v>179</v>
      </c>
      <c r="G69" s="10" t="str">
        <f t="array" aca="1" ref="G69" ca="1">INDEX(sheet03!$A$2:$BD$1184,MATCH(D$52&amp;$C69&amp;$B$2,sheet03!$M$2:$M$1184&amp;sheet03!$AF$2:$AF$1184&amp;sheet03!$O$2:$O$1184,0),56)</f>
        <v>右</v>
      </c>
      <c r="H69" s="55">
        <f ca="1">IF(ISERROR(SMALL(sheet03!BJ:BJ,ROW(P11))),"",INDIRECT("sheet03!bj"&amp;SMALL(sheet03!BJ:BJ,ROW(P11))))</f>
        <v>165</v>
      </c>
      <c r="I69" s="10">
        <f t="array" aca="1" ref="I69" ca="1">INDEX(sheet03!$A$2:$BB$1184,MATCH(K$52&amp;$J69&amp;$B$2,sheet03!$M$2:$M$1184&amp;sheet03!$AF$2:$AF$1184&amp;sheet03!$O$2:$O$1184,0),31)</f>
        <v>0</v>
      </c>
      <c r="J69" s="11">
        <f ca="1">IF(H69="","",INDIRECT("sheet03!af"&amp;SMALL(sheet03!BJ:BJ,ROW(P11))))</f>
        <v>11</v>
      </c>
      <c r="K69" s="80" t="str">
        <f t="array" aca="1" ref="K69" ca="1">INDEX(sheet03!$A$2:$BB$1184,MATCH(K$52&amp;$J69&amp;$B$2,sheet03!$M$2:$M$1184&amp;sheet03!$AF$2:$AF$1184&amp;sheet03!$O$2:$O$1184,0),28)</f>
        <v>平子</v>
      </c>
      <c r="L69" s="46">
        <f t="array" aca="1" ref="L69" ca="1">INDEX(sheet03!$A$2:$BC$1184,MATCH(K$52&amp;$J69&amp;$B$2,sheet03!$M$2:$M$1184&amp;sheet03!$AF$2:$AF$1184&amp;sheet03!$O$2:$O$1184,0),55)</f>
        <v>2</v>
      </c>
      <c r="M69" s="49">
        <f t="array" aca="1" ref="M69" ca="1">INDEX(sheet03!$A$2:$BB$1184,MATCH(K$52&amp;$J69&amp;$B$2,sheet03!$M$2:$M$1184&amp;sheet03!$AF$2:$AF$1184&amp;sheet03!$O$2:$O$1184,0),40)</f>
        <v>174</v>
      </c>
      <c r="N69" s="10" t="str">
        <f t="array" aca="1" ref="N69" ca="1">INDEX(sheet03!$A$2:$BD$1184,MATCH(K$52&amp;$J69&amp;$B$2,sheet03!$M$2:$M$1184&amp;sheet03!$AF$2:$AF$1184&amp;sheet03!$O$2:$O$1184,0),56)</f>
        <v>右</v>
      </c>
    </row>
    <row r="70" spans="1:14" ht="15.95" customHeight="1" x14ac:dyDescent="0.15">
      <c r="A70" s="55">
        <f ca="1">IF(ISERROR(SMALL(sheet03!BI:BI,ROW(O12))),"",INDIRECT("sheet03!bi"&amp;SMALL(sheet03!BI:BI,ROW(O12))))</f>
        <v>146</v>
      </c>
      <c r="B70" s="10">
        <f t="array" aca="1" ref="B70" ca="1">INDEX(sheet03!$A$2:$BB$1184,MATCH(D$52&amp;$C70&amp;$B$2,sheet03!$M$2:$M$1184&amp;sheet03!$AF$2:$AF$1184&amp;sheet03!$O$2:$O$1184,0),31)</f>
        <v>0</v>
      </c>
      <c r="C70" s="11">
        <f ca="1">IF(A70="","",INDIRECT("sheet03!af"&amp;SMALL(sheet03!BI:BI,ROW(O12))))</f>
        <v>12</v>
      </c>
      <c r="D70" s="80" t="str">
        <f t="array" aca="1" ref="D70" ca="1">INDEX(sheet03!$A$2:$BB$1184,MATCH(D$52&amp;$C70&amp;$B$2,sheet03!$M$2:$M$1184&amp;sheet03!$AF$2:$AF$1184&amp;sheet03!$O$2:$O$1184,0),28)</f>
        <v>志和口</v>
      </c>
      <c r="E70" s="46">
        <f t="array" aca="1" ref="E70" ca="1">INDEX(sheet03!$A$2:$BC$1184,MATCH(D$52&amp;$C70&amp;$B$2,sheet03!$M$2:$M$1184&amp;sheet03!$AF$2:$AF$1184&amp;sheet03!$O$2:$O$1184,0),55)</f>
        <v>2</v>
      </c>
      <c r="F70" s="49">
        <f t="array" aca="1" ref="F70" ca="1">INDEX(sheet03!$A$2:$BB$1184,MATCH(D$52&amp;$C70&amp;$B$2,sheet03!$M$2:$M$1184&amp;sheet03!$AF$2:$AF$1184&amp;sheet03!$O$2:$O$1184,0),40)</f>
        <v>170</v>
      </c>
      <c r="G70" s="10" t="str">
        <f t="array" aca="1" ref="G70" ca="1">INDEX(sheet03!$A$2:$BD$1184,MATCH(D$52&amp;$C70&amp;$B$2,sheet03!$M$2:$M$1184&amp;sheet03!$AF$2:$AF$1184&amp;sheet03!$O$2:$O$1184,0),56)</f>
        <v>右</v>
      </c>
      <c r="H70" s="55">
        <f ca="1">IF(ISERROR(SMALL(sheet03!BJ:BJ,ROW(P12))),"",INDIRECT("sheet03!bj"&amp;SMALL(sheet03!BJ:BJ,ROW(P12))))</f>
        <v>166</v>
      </c>
      <c r="I70" s="10">
        <f t="array" aca="1" ref="I70" ca="1">INDEX(sheet03!$A$2:$BB$1184,MATCH(K$52&amp;$J70&amp;$B$2,sheet03!$M$2:$M$1184&amp;sheet03!$AF$2:$AF$1184&amp;sheet03!$O$2:$O$1184,0),31)</f>
        <v>0</v>
      </c>
      <c r="J70" s="11">
        <f ca="1">IF(H70="","",INDIRECT("sheet03!af"&amp;SMALL(sheet03!BJ:BJ,ROW(P12))))</f>
        <v>12</v>
      </c>
      <c r="K70" s="80" t="str">
        <f t="array" aca="1" ref="K70" ca="1">INDEX(sheet03!$A$2:$BB$1184,MATCH(K$52&amp;$J70&amp;$B$2,sheet03!$M$2:$M$1184&amp;sheet03!$AF$2:$AF$1184&amp;sheet03!$O$2:$O$1184,0),28)</f>
        <v>備後西城</v>
      </c>
      <c r="L70" s="46">
        <f t="array" aca="1" ref="L70" ca="1">INDEX(sheet03!$A$2:$BC$1184,MATCH(K$52&amp;$J70&amp;$B$2,sheet03!$M$2:$M$1184&amp;sheet03!$AF$2:$AF$1184&amp;sheet03!$O$2:$O$1184,0),55)</f>
        <v>2</v>
      </c>
      <c r="M70" s="49">
        <f t="array" aca="1" ref="M70" ca="1">INDEX(sheet03!$A$2:$BB$1184,MATCH(K$52&amp;$J70&amp;$B$2,sheet03!$M$2:$M$1184&amp;sheet03!$AF$2:$AF$1184&amp;sheet03!$O$2:$O$1184,0),40)</f>
        <v>176</v>
      </c>
      <c r="N70" s="10" t="str">
        <f t="array" aca="1" ref="N70" ca="1">INDEX(sheet03!$A$2:$BD$1184,MATCH(K$52&amp;$J70&amp;$B$2,sheet03!$M$2:$M$1184&amp;sheet03!$AF$2:$AF$1184&amp;sheet03!$O$2:$O$1184,0),56)</f>
        <v>右</v>
      </c>
    </row>
    <row r="71" spans="1:14" ht="15.95" customHeight="1" x14ac:dyDescent="0.15">
      <c r="A71" s="55">
        <f ca="1">IF(ISERROR(SMALL(sheet03!BI:BI,ROW(O13))),"",INDIRECT("sheet03!bi"&amp;SMALL(sheet03!BI:BI,ROW(O13))))</f>
        <v>147</v>
      </c>
      <c r="B71" s="10">
        <f t="array" aca="1" ref="B71" ca="1">INDEX(sheet03!$A$2:$BB$1184,MATCH(D$52&amp;$C71&amp;$B$2,sheet03!$M$2:$M$1184&amp;sheet03!$AF$2:$AF$1184&amp;sheet03!$O$2:$O$1184,0),31)</f>
        <v>0</v>
      </c>
      <c r="C71" s="11">
        <f ca="1">IF(A71="","",INDIRECT("sheet03!af"&amp;SMALL(sheet03!BI:BI,ROW(O13))))</f>
        <v>13</v>
      </c>
      <c r="D71" s="80" t="str">
        <f t="array" aca="1" ref="D71" ca="1">INDEX(sheet03!$A$2:$BB$1184,MATCH(D$52&amp;$C71&amp;$B$2,sheet03!$M$2:$M$1184&amp;sheet03!$AF$2:$AF$1184&amp;sheet03!$O$2:$O$1184,0),28)</f>
        <v>井原市</v>
      </c>
      <c r="E71" s="46">
        <f t="array" aca="1" ref="E71" ca="1">INDEX(sheet03!$A$2:$BC$1184,MATCH(D$52&amp;$C71&amp;$B$2,sheet03!$M$2:$M$1184&amp;sheet03!$AF$2:$AF$1184&amp;sheet03!$O$2:$O$1184,0),55)</f>
        <v>3</v>
      </c>
      <c r="F71" s="49">
        <f t="array" aca="1" ref="F71" ca="1">INDEX(sheet03!$A$2:$BB$1184,MATCH(D$52&amp;$C71&amp;$B$2,sheet03!$M$2:$M$1184&amp;sheet03!$AF$2:$AF$1184&amp;sheet03!$O$2:$O$1184,0),40)</f>
        <v>167</v>
      </c>
      <c r="G71" s="10" t="str">
        <f t="array" aca="1" ref="G71" ca="1">INDEX(sheet03!$A$2:$BD$1184,MATCH(D$52&amp;$C71&amp;$B$2,sheet03!$M$2:$M$1184&amp;sheet03!$AF$2:$AF$1184&amp;sheet03!$O$2:$O$1184,0),56)</f>
        <v>右</v>
      </c>
      <c r="H71" s="55">
        <f ca="1">IF(ISERROR(SMALL(sheet03!BJ:BJ,ROW(P13))),"",INDIRECT("sheet03!bj"&amp;SMALL(sheet03!BJ:BJ,ROW(P13))))</f>
        <v>167</v>
      </c>
      <c r="I71" s="10">
        <f t="array" aca="1" ref="I71" ca="1">INDEX(sheet03!$A$2:$BB$1184,MATCH(K$52&amp;$J71&amp;$B$2,sheet03!$M$2:$M$1184&amp;sheet03!$AF$2:$AF$1184&amp;sheet03!$O$2:$O$1184,0),31)</f>
        <v>0</v>
      </c>
      <c r="J71" s="11">
        <f ca="1">IF(H71="","",INDIRECT("sheet03!af"&amp;SMALL(sheet03!BJ:BJ,ROW(P13))))</f>
        <v>13</v>
      </c>
      <c r="K71" s="80" t="str">
        <f t="array" aca="1" ref="K71" ca="1">INDEX(sheet03!$A$2:$BB$1184,MATCH(K$52&amp;$J71&amp;$B$2,sheet03!$M$2:$M$1184&amp;sheet03!$AF$2:$AF$1184&amp;sheet03!$O$2:$O$1184,0),28)</f>
        <v>比婆山</v>
      </c>
      <c r="L71" s="46">
        <f t="array" aca="1" ref="L71" ca="1">INDEX(sheet03!$A$2:$BC$1184,MATCH(K$52&amp;$J71&amp;$B$2,sheet03!$M$2:$M$1184&amp;sheet03!$AF$2:$AF$1184&amp;sheet03!$O$2:$O$1184,0),55)</f>
        <v>3</v>
      </c>
      <c r="M71" s="49">
        <f t="array" aca="1" ref="M71" ca="1">INDEX(sheet03!$A$2:$BB$1184,MATCH(K$52&amp;$J71&amp;$B$2,sheet03!$M$2:$M$1184&amp;sheet03!$AF$2:$AF$1184&amp;sheet03!$O$2:$O$1184,0),40)</f>
        <v>153</v>
      </c>
      <c r="N71" s="10" t="str">
        <f t="array" aca="1" ref="N71" ca="1">INDEX(sheet03!$A$2:$BD$1184,MATCH(K$52&amp;$J71&amp;$B$2,sheet03!$M$2:$M$1184&amp;sheet03!$AF$2:$AF$1184&amp;sheet03!$O$2:$O$1184,0),56)</f>
        <v>右</v>
      </c>
    </row>
    <row r="72" spans="1:14" ht="15.95" customHeight="1" x14ac:dyDescent="0.15">
      <c r="A72" s="55">
        <f ca="1">IF(ISERROR(SMALL(sheet03!BI:BI,ROW(O14))),"",INDIRECT("sheet03!bi"&amp;SMALL(sheet03!BI:BI,ROW(O14))))</f>
        <v>148</v>
      </c>
      <c r="B72" s="10">
        <f t="array" aca="1" ref="B72" ca="1">INDEX(sheet03!$A$2:$BB$1184,MATCH(D$52&amp;$C72&amp;$B$2,sheet03!$M$2:$M$1184&amp;sheet03!$AF$2:$AF$1184&amp;sheet03!$O$2:$O$1184,0),31)</f>
        <v>0</v>
      </c>
      <c r="C72" s="11">
        <f ca="1">IF(A72="","",INDIRECT("sheet03!af"&amp;SMALL(sheet03!BI:BI,ROW(O14))))</f>
        <v>14</v>
      </c>
      <c r="D72" s="80" t="str">
        <f t="array" aca="1" ref="D72" ca="1">INDEX(sheet03!$A$2:$BB$1184,MATCH(D$52&amp;$C72&amp;$B$2,sheet03!$M$2:$M$1184&amp;sheet03!$AF$2:$AF$1184&amp;sheet03!$O$2:$O$1184,0),28)</f>
        <v>向原</v>
      </c>
      <c r="E72" s="46">
        <f t="array" aca="1" ref="E72" ca="1">INDEX(sheet03!$A$2:$BC$1184,MATCH(D$52&amp;$C72&amp;$B$2,sheet03!$M$2:$M$1184&amp;sheet03!$AF$2:$AF$1184&amp;sheet03!$O$2:$O$1184,0),55)</f>
        <v>3</v>
      </c>
      <c r="F72" s="49">
        <f t="array" aca="1" ref="F72" ca="1">INDEX(sheet03!$A$2:$BB$1184,MATCH(D$52&amp;$C72&amp;$B$2,sheet03!$M$2:$M$1184&amp;sheet03!$AF$2:$AF$1184&amp;sheet03!$O$2:$O$1184,0),40)</f>
        <v>167</v>
      </c>
      <c r="G72" s="10" t="str">
        <f t="array" aca="1" ref="G72" ca="1">INDEX(sheet03!$A$2:$BD$1184,MATCH(D$52&amp;$C72&amp;$B$2,sheet03!$M$2:$M$1184&amp;sheet03!$AF$2:$AF$1184&amp;sheet03!$O$2:$O$1184,0),56)</f>
        <v>右</v>
      </c>
      <c r="H72" s="55">
        <f ca="1">IF(ISERROR(SMALL(sheet03!BJ:BJ,ROW(P14))),"",INDIRECT("sheet03!bj"&amp;SMALL(sheet03!BJ:BJ,ROW(P14))))</f>
        <v>0</v>
      </c>
      <c r="I72" s="10" t="e">
        <f t="array" aca="1" ref="I72" ca="1">INDEX(sheet03!$A$2:$BB$1184,MATCH(K$52&amp;$J72&amp;$B$2,sheet03!$M$2:$M$1184&amp;sheet03!$AF$2:$AF$1184&amp;sheet03!$O$2:$O$1184,0),31)</f>
        <v>#N/A</v>
      </c>
      <c r="J72" s="11">
        <f ca="1">IF(H72="","",INDIRECT("sheet03!af"&amp;SMALL(sheet03!BJ:BJ,ROW(P14))))</f>
        <v>0</v>
      </c>
      <c r="K72" s="84" t="e">
        <f t="array" aca="1" ref="K72" ca="1">INDEX(sheet03!$A$2:$BB$1184,MATCH(K$52&amp;$J72&amp;$B$2,sheet03!$M$2:$M$1184&amp;sheet03!$AF$2:$AF$1184&amp;sheet03!$O$2:$O$1184,0),28)</f>
        <v>#N/A</v>
      </c>
      <c r="L72" s="46" t="e">
        <f t="array" aca="1" ref="L72" ca="1">INDEX(sheet03!$A$2:$BC$1184,MATCH(K$52&amp;$J72&amp;$B$2,sheet03!$M$2:$M$1184&amp;sheet03!$AF$2:$AF$1184&amp;sheet03!$O$2:$O$1184,0),55)</f>
        <v>#N/A</v>
      </c>
      <c r="M72" s="49" t="e">
        <f t="array" aca="1" ref="M72" ca="1">INDEX(sheet03!$A$2:$BB$1184,MATCH(K$52&amp;$J72&amp;$B$2,sheet03!$M$2:$M$1184&amp;sheet03!$AF$2:$AF$1184&amp;sheet03!$O$2:$O$1184,0),40)</f>
        <v>#N/A</v>
      </c>
      <c r="N72" s="10" t="e">
        <f t="array" aca="1" ref="N72" ca="1">INDEX(sheet03!$A$2:$BD$1184,MATCH(K$52&amp;$J72&amp;$B$2,sheet03!$M$2:$M$1184&amp;sheet03!$AF$2:$AF$1184&amp;sheet03!$O$2:$O$1184,0),56)</f>
        <v>#N/A</v>
      </c>
    </row>
    <row r="73" spans="1:14" ht="15.95" customHeight="1" x14ac:dyDescent="0.15">
      <c r="A73" s="55">
        <f ca="1">IF(ISERROR(SMALL(sheet03!BI:BI,ROW(O15))),"",INDIRECT("sheet03!bi"&amp;SMALL(sheet03!BI:BI,ROW(O15))))</f>
        <v>149</v>
      </c>
      <c r="B73" s="10">
        <f t="array" aca="1" ref="B73" ca="1">INDEX(sheet03!$A$2:$BB$1184,MATCH(D$52&amp;$C73&amp;$B$2,sheet03!$M$2:$M$1184&amp;sheet03!$AF$2:$AF$1184&amp;sheet03!$O$2:$O$1184,0),31)</f>
        <v>0</v>
      </c>
      <c r="C73" s="11">
        <f ca="1">IF(A73="","",INDIRECT("sheet03!af"&amp;SMALL(sheet03!BI:BI,ROW(O15))))</f>
        <v>15</v>
      </c>
      <c r="D73" s="80" t="str">
        <f t="array" aca="1" ref="D73" ca="1">INDEX(sheet03!$A$2:$BB$1184,MATCH(D$52&amp;$C73&amp;$B$2,sheet03!$M$2:$M$1184&amp;sheet03!$AF$2:$AF$1184&amp;sheet03!$O$2:$O$1184,0),28)</f>
        <v>吉田口</v>
      </c>
      <c r="E73" s="46">
        <f t="array" aca="1" ref="E73" ca="1">INDEX(sheet03!$A$2:$BC$1184,MATCH(D$52&amp;$C73&amp;$B$2,sheet03!$M$2:$M$1184&amp;sheet03!$AF$2:$AF$1184&amp;sheet03!$O$2:$O$1184,0),55)</f>
        <v>3</v>
      </c>
      <c r="F73" s="49">
        <f t="array" aca="1" ref="F73" ca="1">INDEX(sheet03!$A$2:$BB$1184,MATCH(D$52&amp;$C73&amp;$B$2,sheet03!$M$2:$M$1184&amp;sheet03!$AF$2:$AF$1184&amp;sheet03!$O$2:$O$1184,0),40)</f>
        <v>170</v>
      </c>
      <c r="G73" s="10" t="str">
        <f t="array" aca="1" ref="G73" ca="1">INDEX(sheet03!$A$2:$BD$1184,MATCH(D$52&amp;$C73&amp;$B$2,sheet03!$M$2:$M$1184&amp;sheet03!$AF$2:$AF$1184&amp;sheet03!$O$2:$O$1184,0),56)</f>
        <v>右</v>
      </c>
      <c r="H73" s="55" t="str">
        <f ca="1">IF(ISERROR(SMALL(sheet03!BJ:BJ,ROW(P15))),"",INDIRECT("sheet03!bj"&amp;SMALL(sheet03!BJ:BJ,ROW(P15))))</f>
        <v/>
      </c>
      <c r="I73" s="10" t="e">
        <f t="array" aca="1" ref="I73" ca="1">INDEX(sheet03!$A$2:$BB$1184,MATCH(K$52&amp;$J73&amp;$B$2,sheet03!$M$2:$M$1184&amp;sheet03!$AF$2:$AF$1184&amp;sheet03!$O$2:$O$1184,0),31)</f>
        <v>#N/A</v>
      </c>
      <c r="J73" s="11" t="str">
        <f ca="1">IF(H73="","",INDIRECT("sheet03!af"&amp;SMALL(sheet03!BJ:BJ,ROW(P15))))</f>
        <v/>
      </c>
      <c r="K73" s="80" t="e">
        <f t="array" aca="1" ref="K73" ca="1">INDEX(sheet03!$A$2:$BB$1184,MATCH(K$52&amp;$J73&amp;$B$2,sheet03!$M$2:$M$1184&amp;sheet03!$AF$2:$AF$1184&amp;sheet03!$O$2:$O$1184,0),28)</f>
        <v>#N/A</v>
      </c>
      <c r="L73" s="46" t="e">
        <f t="array" aca="1" ref="L73" ca="1">INDEX(sheet03!$A$2:$BC$1184,MATCH(K$52&amp;$J73&amp;$B$2,sheet03!$M$2:$M$1184&amp;sheet03!$AF$2:$AF$1184&amp;sheet03!$O$2:$O$1184,0),55)</f>
        <v>#N/A</v>
      </c>
      <c r="M73" s="49" t="e">
        <f t="array" aca="1" ref="M73" ca="1">INDEX(sheet03!$A$2:$BB$1184,MATCH(K$52&amp;$J73&amp;$B$2,sheet03!$M$2:$M$1184&amp;sheet03!$AF$2:$AF$1184&amp;sheet03!$O$2:$O$1184,0),40)</f>
        <v>#N/A</v>
      </c>
      <c r="N73" s="10" t="e">
        <f t="array" aca="1" ref="N73" ca="1">INDEX(sheet03!$A$2:$BD$1184,MATCH(K$52&amp;$J73&amp;$B$2,sheet03!$M$2:$M$1184&amp;sheet03!$AF$2:$AF$1184&amp;sheet03!$O$2:$O$1184,0),56)</f>
        <v>#N/A</v>
      </c>
    </row>
    <row r="74" spans="1:14" ht="15.95" customHeight="1" x14ac:dyDescent="0.15">
      <c r="A74" s="55">
        <f ca="1">IF(ISERROR(SMALL(sheet03!BI:BI,ROW(O16))),"",INDIRECT("sheet03!bi"&amp;SMALL(sheet03!BI:BI,ROW(O16))))</f>
        <v>0</v>
      </c>
      <c r="B74" s="8" t="e">
        <f t="array" aca="1" ref="B74" ca="1">INDEX(sheet03!$A$2:$BB$1184,MATCH(D$52&amp;$C74&amp;$B$2,sheet03!$M$2:$M$1184&amp;sheet03!$AF$2:$AF$1184&amp;sheet03!$O$2:$O$1184,0),31)</f>
        <v>#N/A</v>
      </c>
      <c r="C74" s="42">
        <f ca="1">IF(A74="","",INDIRECT("sheet03!af"&amp;SMALL(sheet03!BI:BI,ROW(O16))))</f>
        <v>0</v>
      </c>
      <c r="D74" s="80" t="e">
        <f t="array" aca="1" ref="D74" ca="1">INDEX(sheet03!$A$2:$BB$1184,MATCH(D$52&amp;$C74&amp;$B$2,sheet03!$M$2:$M$1184&amp;sheet03!$AF$2:$AF$1184&amp;sheet03!$O$2:$O$1184,0),28)</f>
        <v>#N/A</v>
      </c>
      <c r="E74" s="47" t="e">
        <f t="array" aca="1" ref="E74" ca="1">INDEX(sheet03!$A$2:$BC$1184,MATCH(D$52&amp;$C74&amp;$B$2,sheet03!$M$2:$M$1184&amp;sheet03!$AF$2:$AF$1184&amp;sheet03!$O$2:$O$1184,0),55)</f>
        <v>#N/A</v>
      </c>
      <c r="F74" s="50" t="e">
        <f t="array" aca="1" ref="F74" ca="1">INDEX(sheet03!$A$2:$BB$1184,MATCH(D$52&amp;$C74&amp;$B$2,sheet03!$M$2:$M$1184&amp;sheet03!$AF$2:$AF$1184&amp;sheet03!$O$2:$O$1184,0),40)</f>
        <v>#N/A</v>
      </c>
      <c r="G74" s="8" t="e">
        <f t="array" aca="1" ref="G74" ca="1">INDEX(sheet03!$A$2:$BD$1184,MATCH(D$52&amp;$C74&amp;$B$2,sheet03!$M$2:$M$1184&amp;sheet03!$AF$2:$AF$1184&amp;sheet03!$O$2:$O$1184,0),56)</f>
        <v>#N/A</v>
      </c>
      <c r="H74" s="55" t="str">
        <f ca="1">IF(ISERROR(SMALL(sheet03!BJ:BJ,ROW(P16))),"",INDIRECT("sheet03!bj"&amp;SMALL(sheet03!BJ:BJ,ROW(P16))))</f>
        <v/>
      </c>
      <c r="I74" s="10" t="e">
        <f t="array" aca="1" ref="I74" ca="1">INDEX(sheet03!$A$2:$BB$1184,MATCH(K$52&amp;$J74&amp;$B$2,sheet03!$M$2:$M$1184&amp;sheet03!$AF$2:$AF$1184&amp;sheet03!$O$2:$O$1184,0),31)</f>
        <v>#N/A</v>
      </c>
      <c r="J74" s="9" t="str">
        <f ca="1">IF(H74="","",INDIRECT("sheet03!af"&amp;SMALL(sheet03!BJ:BJ,ROW(P16))))</f>
        <v/>
      </c>
      <c r="K74" s="80" t="e">
        <f t="array" aca="1" ref="K74" ca="1">INDEX(sheet03!$A$2:$BB$1184,MATCH(K$52&amp;$J74&amp;$B$2,sheet03!$M$2:$M$1184&amp;sheet03!$AF$2:$AF$1184&amp;sheet03!$O$2:$O$1184,0),28)</f>
        <v>#N/A</v>
      </c>
      <c r="L74" s="47" t="e">
        <f t="array" aca="1" ref="L74" ca="1">INDEX(sheet03!$A$2:$BC$1184,MATCH(K$52&amp;$J74&amp;$B$2,sheet03!$M$2:$M$1184&amp;sheet03!$AF$2:$AF$1184&amp;sheet03!$O$2:$O$1184,0),55)</f>
        <v>#N/A</v>
      </c>
      <c r="M74" s="50" t="e">
        <f t="array" aca="1" ref="M74" ca="1">INDEX(sheet03!$A$2:$BB$1184,MATCH(K$52&amp;$J74&amp;$B$2,sheet03!$M$2:$M$1184&amp;sheet03!$AF$2:$AF$1184&amp;sheet03!$O$2:$O$1184,0),40)</f>
        <v>#N/A</v>
      </c>
      <c r="N74" s="8" t="e">
        <f t="array" aca="1" ref="N74" ca="1">INDEX(sheet03!$A$2:$BD$1184,MATCH(K$52&amp;$J74&amp;$B$2,sheet03!$M$2:$M$1184&amp;sheet03!$AF$2:$AF$1184&amp;sheet03!$O$2:$O$1184,0),56)</f>
        <v>#N/A</v>
      </c>
    </row>
    <row r="75" spans="1:14" ht="15.95" customHeight="1" x14ac:dyDescent="0.15">
      <c r="B75" s="7"/>
      <c r="C75" s="6" t="s">
        <v>15</v>
      </c>
      <c r="D75" s="35" t="str">
        <f t="array" ref="D75">INDEX(sheet01!$A$2:$Z$61,MATCH(D$52&amp;$B$2,sheet01!$M$2:$M$61&amp;sheet01!$O$2:$O$61,0),24)</f>
        <v>トレーナー</v>
      </c>
      <c r="E75" s="4" t="s">
        <v>16</v>
      </c>
      <c r="F75" s="3" t="str">
        <f t="array" ref="F75">INDEX(sheet01!$A$2:$Z$61,MATCH(D$52&amp;$B$2,sheet01!$M$2:$M$61&amp;sheet01!$O$2:$O$61,0),22)</f>
        <v>黒/黒</v>
      </c>
      <c r="G75" s="2" t="str">
        <f t="array" ref="G75">INDEX(sheet01!$A$2:$Z$61,MATCH(D$52&amp;$B$2,sheet01!$M$2:$M$61&amp;sheet01!$O$2:$O$61,0),23)</f>
        <v>赤/黒</v>
      </c>
      <c r="I75" s="7"/>
      <c r="J75" s="6" t="s">
        <v>15</v>
      </c>
      <c r="K75" s="35" t="str">
        <f t="array" ref="K75">INDEX(sheet01!$A$2:$Z$61,MATCH(K$52&amp;$B$2,sheet01!$M$2:$M$61&amp;sheet01!$O$2:$O$61,0),24)</f>
        <v>トレーナー</v>
      </c>
      <c r="L75" s="4" t="s">
        <v>16</v>
      </c>
      <c r="M75" s="3" t="str">
        <f t="array" ref="M75">INDEX(sheet01!$A$2:$Z$61,MATCH(K$52&amp;$B$2,sheet01!$M$2:$M$61&amp;sheet01!$O$2:$O$61,0),22)</f>
        <v>黒/黒</v>
      </c>
      <c r="N75" s="2" t="str">
        <f t="array" ref="N75">INDEX(sheet01!$A$2:$Z$61,MATCH(K$52&amp;$B$2,sheet01!$M$2:$M$61&amp;sheet01!$O$2:$O$61,0),23)</f>
        <v>赤/黒</v>
      </c>
    </row>
    <row r="76" spans="1:14" ht="15" customHeight="1" x14ac:dyDescent="0.15"/>
    <row r="77" spans="1:14" ht="18" customHeight="1" x14ac:dyDescent="0.2">
      <c r="B77" s="39"/>
      <c r="C77" s="38">
        <v>7</v>
      </c>
      <c r="D77" s="37" t="str">
        <f t="array" ref="D77">INDEX(sheet01!$K$2:$Z$61,MATCH(C77&amp;$B$2,sheet01!$K$2:$K$61&amp;sheet01!$O$2:$O$61,0),3)</f>
        <v>木次線</v>
      </c>
      <c r="E77" s="36"/>
      <c r="F77" s="36"/>
      <c r="G77" s="35"/>
      <c r="I77" s="39"/>
      <c r="J77" s="38">
        <v>8</v>
      </c>
      <c r="K77" s="37" t="str">
        <f t="array" ref="K77">INDEX(sheet01!$K$2:$Z$61,MATCH(J77&amp;$B$2,sheet01!$K$2:$K$61&amp;sheet01!$O$2:$O$61,0),3)</f>
        <v>福塩北線</v>
      </c>
      <c r="L77" s="36"/>
      <c r="M77" s="36"/>
      <c r="N77" s="35"/>
    </row>
    <row r="78" spans="1:14" ht="15" customHeight="1" x14ac:dyDescent="0.15">
      <c r="B78" s="34" t="s">
        <v>1</v>
      </c>
      <c r="C78" s="33"/>
      <c r="D78" s="79" t="str">
        <f t="array" ref="D78">INDEX(sheet03!$A$2:$BB$1184,MATCH($D$77&amp;"101"&amp;$B$2,sheet03!$M$2:$M$1184&amp;sheet03!$AF$2:$AF$1184&amp;sheet03!$O$2:$O$1184,0),28)</f>
        <v>南宍道</v>
      </c>
      <c r="E78" s="31" t="s">
        <v>2</v>
      </c>
      <c r="F78" s="30"/>
      <c r="G78" s="29" t="str">
        <f t="array" ref="G78">INDEX(sheet01!$A$2:$Z$61,MATCH(D$77&amp;$B$2,sheet01!$M$2:$M$61&amp;sheet01!$O$2:$O$61,0),18)</f>
        <v>黄/黄</v>
      </c>
      <c r="I78" s="34" t="s">
        <v>1</v>
      </c>
      <c r="J78" s="33"/>
      <c r="K78" s="79" t="str">
        <f t="array" ref="K78">INDEX(sheet03!$A$2:$BB$1184,MATCH($K$77&amp;"101"&amp;$B$2,sheet03!$M$2:$M$1184&amp;sheet03!$AF$2:$AF$1184&amp;sheet03!$O$2:$O$1184,0),28)</f>
        <v>鵜飼</v>
      </c>
      <c r="L78" s="31" t="s">
        <v>2</v>
      </c>
      <c r="M78" s="30"/>
      <c r="N78" s="29" t="str">
        <f t="array" ref="N78">INDEX(sheet01!$A$2:$Z$61,MATCH(K$77&amp;$B$2,sheet01!$M$2:$M$61&amp;sheet01!$O$2:$O$61,0),18)</f>
        <v>灰/灰</v>
      </c>
    </row>
    <row r="79" spans="1:14" ht="15" customHeight="1" x14ac:dyDescent="0.15">
      <c r="B79" s="28" t="s">
        <v>3</v>
      </c>
      <c r="C79" s="27"/>
      <c r="D79" s="61" t="e">
        <f t="array" ref="D79">INDEX(sheet03!$A$2:$BB$1184,MATCH($D$77&amp;"102"&amp;$B$2,sheet03!$M$2:$M$1184&amp;sheet03!$AF$2:$AF$1184&amp;sheet03!$O$2:$O$1184,0),28)</f>
        <v>#N/A</v>
      </c>
      <c r="E79" s="25" t="s">
        <v>4</v>
      </c>
      <c r="F79" s="24"/>
      <c r="G79" s="23" t="str">
        <f t="array" ref="G79">INDEX(sheet01!$A$2:$Z$61,MATCH(D$77&amp;$B$2,sheet01!$M$2:$M$61&amp;sheet01!$O$2:$O$61,0),20)</f>
        <v>水/白</v>
      </c>
      <c r="I79" s="28" t="s">
        <v>3</v>
      </c>
      <c r="J79" s="27"/>
      <c r="K79" s="61" t="str">
        <f t="array" ref="K79">INDEX(sheet03!$A$2:$BB$1184,MATCH($K$77&amp;"102"&amp;$B$2,sheet03!$M$2:$M$1184&amp;sheet03!$AF$2:$AF$1184&amp;sheet03!$O$2:$O$1184,0),28)</f>
        <v>高木</v>
      </c>
      <c r="L79" s="25" t="s">
        <v>4</v>
      </c>
      <c r="M79" s="24"/>
      <c r="N79" s="23" t="str">
        <f t="array" ref="N79">INDEX(sheet01!$A$2:$Z$61,MATCH(K$77&amp;$B$2,sheet01!$M$2:$M$61&amp;sheet01!$O$2:$O$61,0),20)</f>
        <v>黄/黄</v>
      </c>
    </row>
    <row r="80" spans="1:14" ht="15" customHeight="1" x14ac:dyDescent="0.15">
      <c r="B80" s="28" t="s">
        <v>5</v>
      </c>
      <c r="C80" s="27"/>
      <c r="D80" s="61" t="e">
        <f t="array" ref="D80">INDEX(sheet03!$A$2:$BB$1184,MATCH($D$77&amp;"103"&amp;$B$2,sheet03!$M$2:$M$1184&amp;sheet03!$AF$2:$AF$1184&amp;sheet03!$O$2:$O$1184,0),28)</f>
        <v>#N/A</v>
      </c>
      <c r="E80" s="25" t="s">
        <v>6</v>
      </c>
      <c r="F80" s="24"/>
      <c r="G80" s="23" t="str">
        <f t="array" ref="G80">INDEX(sheet01!$A$2:$Z$61,MATCH(D$77&amp;$B$2,sheet01!$M$2:$M$61&amp;sheet01!$O$2:$O$61,0),19)</f>
        <v>白/白</v>
      </c>
      <c r="I80" s="28" t="s">
        <v>5</v>
      </c>
      <c r="J80" s="27"/>
      <c r="K80" s="61" t="e">
        <f t="array" ref="K80">INDEX(sheet03!$A$2:$BB$1184,MATCH($K$77&amp;"103"&amp;$B$2,sheet03!$M$2:$M$1184&amp;sheet03!$AF$2:$AF$1184&amp;sheet03!$O$2:$O$1184,0),28)</f>
        <v>#N/A</v>
      </c>
      <c r="L80" s="25" t="s">
        <v>6</v>
      </c>
      <c r="M80" s="24"/>
      <c r="N80" s="23" t="str">
        <f t="array" ref="N80">INDEX(sheet01!$A$2:$Z$61,MATCH(K$77&amp;$B$2,sheet01!$M$2:$M$61&amp;sheet01!$O$2:$O$61,0),19)</f>
        <v>緑/黒</v>
      </c>
    </row>
    <row r="81" spans="1:14" ht="15" customHeight="1" x14ac:dyDescent="0.15">
      <c r="B81" s="28" t="s">
        <v>7</v>
      </c>
      <c r="C81" s="27"/>
      <c r="D81" s="80" t="e">
        <f t="array" ref="D81">INDEX(sheet03!$A$2:$BB$1184,MATCH($D$77&amp;"104"&amp;$B$2,sheet03!$M$2:$M$1184&amp;sheet03!$AF$2:$AF$1184&amp;sheet03!$O$2:$O$1184,0),28)</f>
        <v>#N/A</v>
      </c>
      <c r="E81" s="20" t="s">
        <v>8</v>
      </c>
      <c r="F81" s="19"/>
      <c r="G81" s="18" t="str">
        <f t="array" ref="G81">INDEX(sheet01!$A$2:$Z$61,MATCH(D$77&amp;$B$2,sheet01!$M$2:$M$61&amp;sheet01!$O$2:$O$61,0),21)</f>
        <v>赤/赤</v>
      </c>
      <c r="I81" s="28" t="s">
        <v>7</v>
      </c>
      <c r="J81" s="27"/>
      <c r="K81" s="80" t="e">
        <f t="array" ref="K81">INDEX(sheet03!$A$2:$BB$1184,MATCH($K$77&amp;"104"&amp;$B$2,sheet03!$M$2:$M$1184&amp;sheet03!$AF$2:$AF$1184&amp;sheet03!$O$2:$O$1184,0),28)</f>
        <v>#N/A</v>
      </c>
      <c r="L81" s="20" t="s">
        <v>8</v>
      </c>
      <c r="M81" s="19"/>
      <c r="N81" s="18" t="str">
        <f t="array" ref="N81">INDEX(sheet01!$A$2:$Z$61,MATCH(K$77&amp;$B$2,sheet01!$M$2:$M$61&amp;sheet01!$O$2:$O$61,0),21)</f>
        <v>灰/黒</v>
      </c>
    </row>
    <row r="82" spans="1:14" ht="15" customHeight="1" x14ac:dyDescent="0.15">
      <c r="B82" s="71" t="s">
        <v>173</v>
      </c>
      <c r="C82" s="70"/>
      <c r="D82" s="81" t="e" cm="1">
        <f t="array" ref="D82">INDEX(sheet03!$A$2:$BB$1184,MATCH($D$77&amp;"105"&amp;$B$2,sheet03!$M$2:$M$1184&amp;sheet03!$AF$2:$AF$1184&amp;sheet03!$O$2:$O$1184,0),28)</f>
        <v>#N/A</v>
      </c>
      <c r="E82" s="67"/>
      <c r="F82" s="65"/>
      <c r="G82" s="66"/>
      <c r="I82" s="71" t="s">
        <v>173</v>
      </c>
      <c r="J82" s="70"/>
      <c r="K82" s="81" t="e" cm="1">
        <f t="array" ref="K82">INDEX(sheet03!$A$2:$BB$1184,MATCH($K$77&amp;"105"&amp;$B$2,sheet03!$M$2:$M$1184&amp;sheet03!$AF$2:$AF$1184&amp;sheet03!$O$2:$O$1184,0),28)</f>
        <v>#N/A</v>
      </c>
      <c r="L82" s="67"/>
      <c r="M82" s="65"/>
      <c r="N82" s="66"/>
    </row>
    <row r="83" spans="1:14" ht="15" customHeight="1" x14ac:dyDescent="0.15">
      <c r="B83" s="17" t="s">
        <v>9</v>
      </c>
      <c r="C83" s="16" t="s">
        <v>10</v>
      </c>
      <c r="D83" s="82" t="s">
        <v>11</v>
      </c>
      <c r="E83" s="15" t="s">
        <v>12</v>
      </c>
      <c r="F83" s="15" t="s">
        <v>13</v>
      </c>
      <c r="G83" s="14" t="s">
        <v>14</v>
      </c>
      <c r="I83" s="17" t="s">
        <v>9</v>
      </c>
      <c r="J83" s="16" t="s">
        <v>10</v>
      </c>
      <c r="K83" s="82" t="s">
        <v>11</v>
      </c>
      <c r="L83" s="15" t="s">
        <v>12</v>
      </c>
      <c r="M83" s="15" t="s">
        <v>13</v>
      </c>
      <c r="N83" s="14" t="s">
        <v>14</v>
      </c>
    </row>
    <row r="84" spans="1:14" ht="15" customHeight="1" x14ac:dyDescent="0.15">
      <c r="A84" s="55">
        <f ca="1">IF(ISERROR(SMALL(sheet03!BK:BK,ROW(O1))),"",INDIRECT("sheet03!bk"&amp;SMALL(sheet03!BK:BK,ROW(O1))))</f>
        <v>105</v>
      </c>
      <c r="B84" s="12">
        <f t="array" aca="1" ref="B84" ca="1">INDEX(sheet03!$A$2:$BB$1184,MATCH(D$77&amp;$C84&amp;$B$2,sheet03!$M$2:$M$1184&amp;sheet03!$AF$2:$AF$1184&amp;sheet03!$O$2:$O$1184,0),31)</f>
        <v>0</v>
      </c>
      <c r="C84" s="13">
        <f ca="1">IF(A84="","",INDIRECT("sheet03!af"&amp;SMALL(sheet03!BK:BK,ROW(O1))))</f>
        <v>1</v>
      </c>
      <c r="D84" s="83" t="str">
        <f t="array" aca="1" ref="D84" ca="1">INDEX(sheet03!$A$2:$BB$1184,MATCH(D$77&amp;$C84&amp;$B$2,sheet03!$M$2:$M$1184&amp;sheet03!$AF$2:$AF$1184&amp;sheet03!$O$2:$O$1184,0),28)</f>
        <v>油木</v>
      </c>
      <c r="E84" s="45">
        <f t="array" aca="1" ref="E84" ca="1">INDEX(sheet03!$A$2:$BC$1184,MATCH(D$77&amp;$C84&amp;$B$2,sheet03!$M$2:$M$1184&amp;sheet03!$AF$2:$AF$1184&amp;sheet03!$O$2:$O$1184,0),55)</f>
        <v>3</v>
      </c>
      <c r="F84" s="48">
        <f t="array" aca="1" ref="F84" ca="1">INDEX(sheet03!$A$2:$BB$1184,MATCH(D$77&amp;$C84&amp;$B$2,sheet03!$M$2:$M$1184&amp;sheet03!$AF$2:$AF$1184&amp;sheet03!$O$2:$O$1184,0),40)</f>
        <v>170</v>
      </c>
      <c r="G84" s="12" t="str">
        <f t="array" aca="1" ref="G84" ca="1">INDEX(sheet03!$A$2:$BD$1184,MATCH(D$77&amp;$C84&amp;$B$2,sheet03!$M$2:$M$1184&amp;sheet03!$AF$2:$AF$1184&amp;sheet03!$O$2:$O$1184,0),56)</f>
        <v>右</v>
      </c>
      <c r="H84" s="55">
        <f ca="1">IF(ISERROR(SMALL(sheet03!BL:BL,ROW(P1))),"",INDIRECT("sheet03!bl"&amp;SMALL(sheet03!BL:BL,ROW(P1))))</f>
        <v>195</v>
      </c>
      <c r="I84" s="12">
        <f t="array" aca="1" ref="I84" ca="1">INDEX(sheet03!$A$2:$BB$1184,MATCH(K$77&amp;$J84&amp;$B$2,sheet03!$M$2:$M$1184&amp;sheet03!$AF$2:$AF$1184&amp;sheet03!$O$2:$O$1184,0),31)</f>
        <v>0</v>
      </c>
      <c r="J84" s="13">
        <f ca="1">IF(H84="","",INDIRECT("sheet03!af"&amp;SMALL(sheet03!BL:BL,ROW(P1))))</f>
        <v>1</v>
      </c>
      <c r="K84" s="83" t="str">
        <f t="array" aca="1" ref="K84" ca="1">INDEX(sheet03!$A$2:$BB$1184,MATCH(K$77&amp;$J84&amp;$B$2,sheet03!$M$2:$M$1184&amp;sheet03!$AF$2:$AF$1184&amp;sheet03!$O$2:$O$1184,0),28)</f>
        <v>三良坂</v>
      </c>
      <c r="L84" s="45">
        <f t="array" aca="1" ref="L84" ca="1">INDEX(sheet03!$A$2:$BC$1184,MATCH(K$77&amp;$J84&amp;$B$2,sheet03!$M$2:$M$1184&amp;sheet03!$AF$2:$AF$1184&amp;sheet03!$O$2:$O$1184,0),55)</f>
        <v>2</v>
      </c>
      <c r="M84" s="48">
        <f t="array" aca="1" ref="M84" ca="1">INDEX(sheet03!$A$2:$BB$1184,MATCH(K$77&amp;$J84&amp;$B$2,sheet03!$M$2:$M$1184&amp;sheet03!$AF$2:$AF$1184&amp;sheet03!$O$2:$O$1184,0),40)</f>
        <v>165</v>
      </c>
      <c r="N84" s="12" t="str">
        <f t="array" aca="1" ref="N84" ca="1">INDEX(sheet03!$A$2:$BD$1184,MATCH(K$77&amp;$J84&amp;$B$2,sheet03!$M$2:$M$1184&amp;sheet03!$AF$2:$AF$1184&amp;sheet03!$O$2:$O$1184,0),56)</f>
        <v>右</v>
      </c>
    </row>
    <row r="85" spans="1:14" ht="15" customHeight="1" x14ac:dyDescent="0.15">
      <c r="A85" s="55">
        <f ca="1">IF(ISERROR(SMALL(sheet03!BK:BK,ROW(O2))),"",INDIRECT("sheet03!bk"&amp;SMALL(sheet03!BK:BK,ROW(O2))))</f>
        <v>106</v>
      </c>
      <c r="B85" s="10">
        <f t="array" aca="1" ref="B85" ca="1">INDEX(sheet03!$A$2:$BB$1184,MATCH(D$77&amp;$C85&amp;$B$2,sheet03!$M$2:$M$1184&amp;sheet03!$AF$2:$AF$1184&amp;sheet03!$O$2:$O$1184,0),31)</f>
        <v>0</v>
      </c>
      <c r="C85" s="11">
        <f ca="1">IF(A85="","",INDIRECT("sheet03!af"&amp;SMALL(sheet03!BK:BK,ROW(O2))))</f>
        <v>2</v>
      </c>
      <c r="D85" s="80" t="str">
        <f t="array" aca="1" ref="D85" ca="1">INDEX(sheet03!$A$2:$BB$1184,MATCH(D$77&amp;$C85&amp;$B$2,sheet03!$M$2:$M$1184&amp;sheet03!$AF$2:$AF$1184&amp;sheet03!$O$2:$O$1184,0),28)</f>
        <v>三井野原</v>
      </c>
      <c r="E85" s="46">
        <f t="array" aca="1" ref="E85" ca="1">INDEX(sheet03!$A$2:$BC$1184,MATCH(D$77&amp;$C85&amp;$B$2,sheet03!$M$2:$M$1184&amp;sheet03!$AF$2:$AF$1184&amp;sheet03!$O$2:$O$1184,0),55)</f>
        <v>2</v>
      </c>
      <c r="F85" s="49">
        <f t="array" aca="1" ref="F85" ca="1">INDEX(sheet03!$A$2:$BB$1184,MATCH(D$77&amp;$C85&amp;$B$2,sheet03!$M$2:$M$1184&amp;sheet03!$AF$2:$AF$1184&amp;sheet03!$O$2:$O$1184,0),40)</f>
        <v>165</v>
      </c>
      <c r="G85" s="10" t="str">
        <f t="array" aca="1" ref="G85" ca="1">INDEX(sheet03!$A$2:$BD$1184,MATCH(D$77&amp;$C85&amp;$B$2,sheet03!$M$2:$M$1184&amp;sheet03!$AF$2:$AF$1184&amp;sheet03!$O$2:$O$1184,0),56)</f>
        <v>右</v>
      </c>
      <c r="H85" s="55">
        <f ca="1">IF(ISERROR(SMALL(sheet03!BL:BL,ROW(P2))),"",INDIRECT("sheet03!bl"&amp;SMALL(sheet03!BL:BL,ROW(P2))))</f>
        <v>196</v>
      </c>
      <c r="I85" s="10" t="str">
        <f t="array" aca="1" ref="I85" ca="1">INDEX(sheet03!$A$2:$BB$1184,MATCH(K$77&amp;$J85&amp;$B$2,sheet03!$M$2:$M$1184&amp;sheet03!$AF$2:$AF$1184&amp;sheet03!$O$2:$O$1184,0),31)</f>
        <v>ｃ</v>
      </c>
      <c r="J85" s="11">
        <f ca="1">IF(H85="","",INDIRECT("sheet03!af"&amp;SMALL(sheet03!BL:BL,ROW(P2))))</f>
        <v>2</v>
      </c>
      <c r="K85" s="80" t="str">
        <f t="array" aca="1" ref="K85" ca="1">INDEX(sheet03!$A$2:$BB$1184,MATCH(K$77&amp;$J85&amp;$B$2,sheet03!$M$2:$M$1184&amp;sheet03!$AF$2:$AF$1184&amp;sheet03!$O$2:$O$1184,0),28)</f>
        <v>吉舎</v>
      </c>
      <c r="L85" s="46">
        <f t="array" aca="1" ref="L85" ca="1">INDEX(sheet03!$A$2:$BC$1184,MATCH(K$77&amp;$J85&amp;$B$2,sheet03!$M$2:$M$1184&amp;sheet03!$AF$2:$AF$1184&amp;sheet03!$O$2:$O$1184,0),55)</f>
        <v>3</v>
      </c>
      <c r="M85" s="49">
        <f t="array" aca="1" ref="M85" ca="1">INDEX(sheet03!$A$2:$BB$1184,MATCH(K$77&amp;$J85&amp;$B$2,sheet03!$M$2:$M$1184&amp;sheet03!$AF$2:$AF$1184&amp;sheet03!$O$2:$O$1184,0),40)</f>
        <v>172</v>
      </c>
      <c r="N85" s="10" t="str">
        <f t="array" aca="1" ref="N85" ca="1">INDEX(sheet03!$A$2:$BD$1184,MATCH(K$77&amp;$J85&amp;$B$2,sheet03!$M$2:$M$1184&amp;sheet03!$AF$2:$AF$1184&amp;sheet03!$O$2:$O$1184,0),56)</f>
        <v>右</v>
      </c>
    </row>
    <row r="86" spans="1:14" ht="15" customHeight="1" x14ac:dyDescent="0.15">
      <c r="A86" s="55">
        <f ca="1">IF(ISERROR(SMALL(sheet03!BK:BK,ROW(O3))),"",INDIRECT("sheet03!bk"&amp;SMALL(sheet03!BK:BK,ROW(O3))))</f>
        <v>107</v>
      </c>
      <c r="B86" s="10">
        <f t="array" aca="1" ref="B86" ca="1">INDEX(sheet03!$A$2:$BB$1184,MATCH(D$77&amp;$C86&amp;$B$2,sheet03!$M$2:$M$1184&amp;sheet03!$AF$2:$AF$1184&amp;sheet03!$O$2:$O$1184,0),31)</f>
        <v>0</v>
      </c>
      <c r="C86" s="11">
        <f ca="1">IF(A86="","",INDIRECT("sheet03!af"&amp;SMALL(sheet03!BK:BK,ROW(O3))))</f>
        <v>3</v>
      </c>
      <c r="D86" s="80" t="str">
        <f t="array" aca="1" ref="D86" ca="1">INDEX(sheet03!$A$2:$BB$1184,MATCH(D$77&amp;$C86&amp;$B$2,sheet03!$M$2:$M$1184&amp;sheet03!$AF$2:$AF$1184&amp;sheet03!$O$2:$O$1184,0),28)</f>
        <v>出雲坂根</v>
      </c>
      <c r="E86" s="46">
        <f t="array" aca="1" ref="E86" ca="1">INDEX(sheet03!$A$2:$BC$1184,MATCH(D$77&amp;$C86&amp;$B$2,sheet03!$M$2:$M$1184&amp;sheet03!$AF$2:$AF$1184&amp;sheet03!$O$2:$O$1184,0),55)</f>
        <v>3</v>
      </c>
      <c r="F86" s="49">
        <f t="array" aca="1" ref="F86" ca="1">INDEX(sheet03!$A$2:$BB$1184,MATCH(D$77&amp;$C86&amp;$B$2,sheet03!$M$2:$M$1184&amp;sheet03!$AF$2:$AF$1184&amp;sheet03!$O$2:$O$1184,0),40)</f>
        <v>168</v>
      </c>
      <c r="G86" s="10" t="str">
        <f t="array" aca="1" ref="G86" ca="1">INDEX(sheet03!$A$2:$BD$1184,MATCH(D$77&amp;$C86&amp;$B$2,sheet03!$M$2:$M$1184&amp;sheet03!$AF$2:$AF$1184&amp;sheet03!$O$2:$O$1184,0),56)</f>
        <v>右</v>
      </c>
      <c r="H86" s="55">
        <f ca="1">IF(ISERROR(SMALL(sheet03!BL:BL,ROW(P3))),"",INDIRECT("sheet03!bl"&amp;SMALL(sheet03!BL:BL,ROW(P3))))</f>
        <v>197</v>
      </c>
      <c r="I86" s="10">
        <f t="array" aca="1" ref="I86" ca="1">INDEX(sheet03!$A$2:$BB$1184,MATCH(K$77&amp;$J86&amp;$B$2,sheet03!$M$2:$M$1184&amp;sheet03!$AF$2:$AF$1184&amp;sheet03!$O$2:$O$1184,0),31)</f>
        <v>0</v>
      </c>
      <c r="J86" s="11">
        <f ca="1">IF(H86="","",INDIRECT("sheet03!af"&amp;SMALL(sheet03!BL:BL,ROW(P3))))</f>
        <v>3</v>
      </c>
      <c r="K86" s="80" t="str">
        <f t="array" aca="1" ref="K86" ca="1">INDEX(sheet03!$A$2:$BB$1184,MATCH(K$77&amp;$J86&amp;$B$2,sheet03!$M$2:$M$1184&amp;sheet03!$AF$2:$AF$1184&amp;sheet03!$O$2:$O$1184,0),28)</f>
        <v>備後安田</v>
      </c>
      <c r="L86" s="46">
        <f t="array" aca="1" ref="L86" ca="1">INDEX(sheet03!$A$2:$BC$1184,MATCH(K$77&amp;$J86&amp;$B$2,sheet03!$M$2:$M$1184&amp;sheet03!$AF$2:$AF$1184&amp;sheet03!$O$2:$O$1184,0),55)</f>
        <v>3</v>
      </c>
      <c r="M86" s="49">
        <f t="array" aca="1" ref="M86" ca="1">INDEX(sheet03!$A$2:$BB$1184,MATCH(K$77&amp;$J86&amp;$B$2,sheet03!$M$2:$M$1184&amp;sheet03!$AF$2:$AF$1184&amp;sheet03!$O$2:$O$1184,0),40)</f>
        <v>174.3</v>
      </c>
      <c r="N86" s="10" t="str">
        <f t="array" aca="1" ref="N86" ca="1">INDEX(sheet03!$A$2:$BD$1184,MATCH(K$77&amp;$J86&amp;$B$2,sheet03!$M$2:$M$1184&amp;sheet03!$AF$2:$AF$1184&amp;sheet03!$O$2:$O$1184,0),56)</f>
        <v>右</v>
      </c>
    </row>
    <row r="87" spans="1:14" ht="15" customHeight="1" x14ac:dyDescent="0.15">
      <c r="A87" s="55">
        <f ca="1">IF(ISERROR(SMALL(sheet03!BK:BK,ROW(O4))),"",INDIRECT("sheet03!bk"&amp;SMALL(sheet03!BK:BK,ROW(O4))))</f>
        <v>108</v>
      </c>
      <c r="B87" s="10">
        <f t="array" aca="1" ref="B87" ca="1">INDEX(sheet03!$A$2:$BB$1184,MATCH(D$77&amp;$C87&amp;$B$2,sheet03!$M$2:$M$1184&amp;sheet03!$AF$2:$AF$1184&amp;sheet03!$O$2:$O$1184,0),31)</f>
        <v>0</v>
      </c>
      <c r="C87" s="11">
        <f ca="1">IF(A87="","",INDIRECT("sheet03!af"&amp;SMALL(sheet03!BK:BK,ROW(O4))))</f>
        <v>4</v>
      </c>
      <c r="D87" s="80" t="str">
        <f t="array" aca="1" ref="D87" ca="1">INDEX(sheet03!$A$2:$BB$1184,MATCH(D$77&amp;$C87&amp;$B$2,sheet03!$M$2:$M$1184&amp;sheet03!$AF$2:$AF$1184&amp;sheet03!$O$2:$O$1184,0),28)</f>
        <v>八川</v>
      </c>
      <c r="E87" s="46">
        <f t="array" aca="1" ref="E87" ca="1">INDEX(sheet03!$A$2:$BC$1184,MATCH(D$77&amp;$C87&amp;$B$2,sheet03!$M$2:$M$1184&amp;sheet03!$AF$2:$AF$1184&amp;sheet03!$O$2:$O$1184,0),55)</f>
        <v>3</v>
      </c>
      <c r="F87" s="49">
        <f t="array" aca="1" ref="F87" ca="1">INDEX(sheet03!$A$2:$BB$1184,MATCH(D$77&amp;$C87&amp;$B$2,sheet03!$M$2:$M$1184&amp;sheet03!$AF$2:$AF$1184&amp;sheet03!$O$2:$O$1184,0),40)</f>
        <v>173</v>
      </c>
      <c r="G87" s="10" t="str">
        <f t="array" aca="1" ref="G87" ca="1">INDEX(sheet03!$A$2:$BD$1184,MATCH(D$77&amp;$C87&amp;$B$2,sheet03!$M$2:$M$1184&amp;sheet03!$AF$2:$AF$1184&amp;sheet03!$O$2:$O$1184,0),56)</f>
        <v>右</v>
      </c>
      <c r="H87" s="55">
        <f ca="1">IF(ISERROR(SMALL(sheet03!BL:BL,ROW(P4))),"",INDIRECT("sheet03!bl"&amp;SMALL(sheet03!BL:BL,ROW(P4))))</f>
        <v>198</v>
      </c>
      <c r="I87" s="10">
        <f t="array" aca="1" ref="I87" ca="1">INDEX(sheet03!$A$2:$BB$1184,MATCH(K$77&amp;$J87&amp;$B$2,sheet03!$M$2:$M$1184&amp;sheet03!$AF$2:$AF$1184&amp;sheet03!$O$2:$O$1184,0),31)</f>
        <v>0</v>
      </c>
      <c r="J87" s="11">
        <f ca="1">IF(H87="","",INDIRECT("sheet03!af"&amp;SMALL(sheet03!BL:BL,ROW(P4))))</f>
        <v>4</v>
      </c>
      <c r="K87" s="80" t="str">
        <f t="array" aca="1" ref="K87" ca="1">INDEX(sheet03!$A$2:$BB$1184,MATCH(K$77&amp;$J87&amp;$B$2,sheet03!$M$2:$M$1184&amp;sheet03!$AF$2:$AF$1184&amp;sheet03!$O$2:$O$1184,0),28)</f>
        <v>梶田</v>
      </c>
      <c r="L87" s="46">
        <f t="array" aca="1" ref="L87" ca="1">INDEX(sheet03!$A$2:$BC$1184,MATCH(K$77&amp;$J87&amp;$B$2,sheet03!$M$2:$M$1184&amp;sheet03!$AF$2:$AF$1184&amp;sheet03!$O$2:$O$1184,0),55)</f>
        <v>3</v>
      </c>
      <c r="M87" s="49">
        <f t="array" aca="1" ref="M87" ca="1">INDEX(sheet03!$A$2:$BB$1184,MATCH(K$77&amp;$J87&amp;$B$2,sheet03!$M$2:$M$1184&amp;sheet03!$AF$2:$AF$1184&amp;sheet03!$O$2:$O$1184,0),40)</f>
        <v>171</v>
      </c>
      <c r="N87" s="10" t="str">
        <f t="array" aca="1" ref="N87" ca="1">INDEX(sheet03!$A$2:$BD$1184,MATCH(K$77&amp;$J87&amp;$B$2,sheet03!$M$2:$M$1184&amp;sheet03!$AF$2:$AF$1184&amp;sheet03!$O$2:$O$1184,0),56)</f>
        <v>右</v>
      </c>
    </row>
    <row r="88" spans="1:14" ht="15" customHeight="1" x14ac:dyDescent="0.15">
      <c r="A88" s="55">
        <f ca="1">IF(ISERROR(SMALL(sheet03!BK:BK,ROW(O5))),"",INDIRECT("sheet03!bk"&amp;SMALL(sheet03!BK:BK,ROW(O5))))</f>
        <v>109</v>
      </c>
      <c r="B88" s="10">
        <f t="array" aca="1" ref="B88" ca="1">INDEX(sheet03!$A$2:$BB$1184,MATCH(D$77&amp;$C88&amp;$B$2,sheet03!$M$2:$M$1184&amp;sheet03!$AF$2:$AF$1184&amp;sheet03!$O$2:$O$1184,0),31)</f>
        <v>0</v>
      </c>
      <c r="C88" s="11">
        <f ca="1">IF(A88="","",INDIRECT("sheet03!af"&amp;SMALL(sheet03!BK:BK,ROW(O5))))</f>
        <v>5</v>
      </c>
      <c r="D88" s="80" t="str">
        <f t="array" aca="1" ref="D88" ca="1">INDEX(sheet03!$A$2:$BB$1184,MATCH(D$77&amp;$C88&amp;$B$2,sheet03!$M$2:$M$1184&amp;sheet03!$AF$2:$AF$1184&amp;sheet03!$O$2:$O$1184,0),28)</f>
        <v>出雲横田</v>
      </c>
      <c r="E88" s="46">
        <f t="array" aca="1" ref="E88" ca="1">INDEX(sheet03!$A$2:$BC$1184,MATCH(D$77&amp;$C88&amp;$B$2,sheet03!$M$2:$M$1184&amp;sheet03!$AF$2:$AF$1184&amp;sheet03!$O$2:$O$1184,0),55)</f>
        <v>3</v>
      </c>
      <c r="F88" s="49">
        <f t="array" aca="1" ref="F88" ca="1">INDEX(sheet03!$A$2:$BB$1184,MATCH(D$77&amp;$C88&amp;$B$2,sheet03!$M$2:$M$1184&amp;sheet03!$AF$2:$AF$1184&amp;sheet03!$O$2:$O$1184,0),40)</f>
        <v>169</v>
      </c>
      <c r="G88" s="10" t="str">
        <f t="array" aca="1" ref="G88" ca="1">INDEX(sheet03!$A$2:$BD$1184,MATCH(D$77&amp;$C88&amp;$B$2,sheet03!$M$2:$M$1184&amp;sheet03!$AF$2:$AF$1184&amp;sheet03!$O$2:$O$1184,0),56)</f>
        <v>右</v>
      </c>
      <c r="H88" s="55">
        <f ca="1">IF(ISERROR(SMALL(sheet03!BL:BL,ROW(P5))),"",INDIRECT("sheet03!bl"&amp;SMALL(sheet03!BL:BL,ROW(P5))))</f>
        <v>199</v>
      </c>
      <c r="I88" s="10">
        <f t="array" aca="1" ref="I88" ca="1">INDEX(sheet03!$A$2:$BB$1184,MATCH(K$77&amp;$J88&amp;$B$2,sheet03!$M$2:$M$1184&amp;sheet03!$AF$2:$AF$1184&amp;sheet03!$O$2:$O$1184,0),31)</f>
        <v>0</v>
      </c>
      <c r="J88" s="11">
        <f ca="1">IF(H88="","",INDIRECT("sheet03!af"&amp;SMALL(sheet03!BL:BL,ROW(P5))))</f>
        <v>5</v>
      </c>
      <c r="K88" s="80" t="str">
        <f t="array" aca="1" ref="K88" ca="1">INDEX(sheet03!$A$2:$BB$1184,MATCH(K$77&amp;$J88&amp;$B$2,sheet03!$M$2:$M$1184&amp;sheet03!$AF$2:$AF$1184&amp;sheet03!$O$2:$O$1184,0),28)</f>
        <v>甲奴</v>
      </c>
      <c r="L88" s="46">
        <f t="array" aca="1" ref="L88" ca="1">INDEX(sheet03!$A$2:$BC$1184,MATCH(K$77&amp;$J88&amp;$B$2,sheet03!$M$2:$M$1184&amp;sheet03!$AF$2:$AF$1184&amp;sheet03!$O$2:$O$1184,0),55)</f>
        <v>3</v>
      </c>
      <c r="M88" s="49">
        <f t="array" aca="1" ref="M88" ca="1">INDEX(sheet03!$A$2:$BB$1184,MATCH(K$77&amp;$J88&amp;$B$2,sheet03!$M$2:$M$1184&amp;sheet03!$AF$2:$AF$1184&amp;sheet03!$O$2:$O$1184,0),40)</f>
        <v>163</v>
      </c>
      <c r="N88" s="10" t="str">
        <f t="array" aca="1" ref="N88" ca="1">INDEX(sheet03!$A$2:$BD$1184,MATCH(K$77&amp;$J88&amp;$B$2,sheet03!$M$2:$M$1184&amp;sheet03!$AF$2:$AF$1184&amp;sheet03!$O$2:$O$1184,0),56)</f>
        <v>右</v>
      </c>
    </row>
    <row r="89" spans="1:14" ht="15" customHeight="1" x14ac:dyDescent="0.15">
      <c r="A89" s="55">
        <f ca="1">IF(ISERROR(SMALL(sheet03!BK:BK,ROW(O6))),"",INDIRECT("sheet03!bk"&amp;SMALL(sheet03!BK:BK,ROW(O6))))</f>
        <v>110</v>
      </c>
      <c r="B89" s="10">
        <f t="array" aca="1" ref="B89" ca="1">INDEX(sheet03!$A$2:$BB$1184,MATCH(D$77&amp;$C89&amp;$B$2,sheet03!$M$2:$M$1184&amp;sheet03!$AF$2:$AF$1184&amp;sheet03!$O$2:$O$1184,0),31)</f>
        <v>0</v>
      </c>
      <c r="C89" s="11">
        <f ca="1">IF(A89="","",INDIRECT("sheet03!af"&amp;SMALL(sheet03!BK:BK,ROW(O6))))</f>
        <v>6</v>
      </c>
      <c r="D89" s="80" t="str">
        <f t="array" aca="1" ref="D89" ca="1">INDEX(sheet03!$A$2:$BB$1184,MATCH(D$77&amp;$C89&amp;$B$2,sheet03!$M$2:$M$1184&amp;sheet03!$AF$2:$AF$1184&amp;sheet03!$O$2:$O$1184,0),28)</f>
        <v>亀嵩</v>
      </c>
      <c r="E89" s="46">
        <f t="array" aca="1" ref="E89" ca="1">INDEX(sheet03!$A$2:$BC$1184,MATCH(D$77&amp;$C89&amp;$B$2,sheet03!$M$2:$M$1184&amp;sheet03!$AF$2:$AF$1184&amp;sheet03!$O$2:$O$1184,0),55)</f>
        <v>2</v>
      </c>
      <c r="F89" s="49">
        <f t="array" aca="1" ref="F89" ca="1">INDEX(sheet03!$A$2:$BB$1184,MATCH(D$77&amp;$C89&amp;$B$2,sheet03!$M$2:$M$1184&amp;sheet03!$AF$2:$AF$1184&amp;sheet03!$O$2:$O$1184,0),40)</f>
        <v>172</v>
      </c>
      <c r="G89" s="10" t="str">
        <f t="array" aca="1" ref="G89" ca="1">INDEX(sheet03!$A$2:$BD$1184,MATCH(D$77&amp;$C89&amp;$B$2,sheet03!$M$2:$M$1184&amp;sheet03!$AF$2:$AF$1184&amp;sheet03!$O$2:$O$1184,0),56)</f>
        <v>右</v>
      </c>
      <c r="H89" s="55">
        <f ca="1">IF(ISERROR(SMALL(sheet03!BL:BL,ROW(P6))),"",INDIRECT("sheet03!bl"&amp;SMALL(sheet03!BL:BL,ROW(P6))))</f>
        <v>200</v>
      </c>
      <c r="I89" s="10">
        <f t="array" aca="1" ref="I89" ca="1">INDEX(sheet03!$A$2:$BB$1184,MATCH(K$77&amp;$J89&amp;$B$2,sheet03!$M$2:$M$1184&amp;sheet03!$AF$2:$AF$1184&amp;sheet03!$O$2:$O$1184,0),31)</f>
        <v>0</v>
      </c>
      <c r="J89" s="11">
        <f ca="1">IF(H89="","",INDIRECT("sheet03!af"&amp;SMALL(sheet03!BL:BL,ROW(P6))))</f>
        <v>6</v>
      </c>
      <c r="K89" s="80" t="str">
        <f t="array" aca="1" ref="K89" ca="1">INDEX(sheet03!$A$2:$BB$1184,MATCH(K$77&amp;$J89&amp;$B$2,sheet03!$M$2:$M$1184&amp;sheet03!$AF$2:$AF$1184&amp;sheet03!$O$2:$O$1184,0),28)</f>
        <v>上下</v>
      </c>
      <c r="L89" s="46">
        <f t="array" aca="1" ref="L89" ca="1">INDEX(sheet03!$A$2:$BC$1184,MATCH(K$77&amp;$J89&amp;$B$2,sheet03!$M$2:$M$1184&amp;sheet03!$AF$2:$AF$1184&amp;sheet03!$O$2:$O$1184,0),55)</f>
        <v>3</v>
      </c>
      <c r="M89" s="49">
        <f t="array" aca="1" ref="M89" ca="1">INDEX(sheet03!$A$2:$BB$1184,MATCH(K$77&amp;$J89&amp;$B$2,sheet03!$M$2:$M$1184&amp;sheet03!$AF$2:$AF$1184&amp;sheet03!$O$2:$O$1184,0),40)</f>
        <v>165</v>
      </c>
      <c r="N89" s="10" t="str">
        <f t="array" aca="1" ref="N89" ca="1">INDEX(sheet03!$A$2:$BD$1184,MATCH(K$77&amp;$J89&amp;$B$2,sheet03!$M$2:$M$1184&amp;sheet03!$AF$2:$AF$1184&amp;sheet03!$O$2:$O$1184,0),56)</f>
        <v>右</v>
      </c>
    </row>
    <row r="90" spans="1:14" ht="15" customHeight="1" x14ac:dyDescent="0.15">
      <c r="A90" s="55">
        <f ca="1">IF(ISERROR(SMALL(sheet03!BK:BK,ROW(O7))),"",INDIRECT("sheet03!bk"&amp;SMALL(sheet03!BK:BK,ROW(O7))))</f>
        <v>111</v>
      </c>
      <c r="B90" s="10" t="str">
        <f t="array" aca="1" ref="B90" ca="1">INDEX(sheet03!$A$2:$BB$1184,MATCH(D$77&amp;$C90&amp;$B$2,sheet03!$M$2:$M$1184&amp;sheet03!$AF$2:$AF$1184&amp;sheet03!$O$2:$O$1184,0),31)</f>
        <v>c</v>
      </c>
      <c r="C90" s="11">
        <f ca="1">IF(A90="","",INDIRECT("sheet03!af"&amp;SMALL(sheet03!BK:BK,ROW(O7))))</f>
        <v>7</v>
      </c>
      <c r="D90" s="80" t="str">
        <f t="array" aca="1" ref="D90" ca="1">INDEX(sheet03!$A$2:$BB$1184,MATCH(D$77&amp;$C90&amp;$B$2,sheet03!$M$2:$M$1184&amp;sheet03!$AF$2:$AF$1184&amp;sheet03!$O$2:$O$1184,0),28)</f>
        <v>出雲三成</v>
      </c>
      <c r="E90" s="46">
        <f t="array" aca="1" ref="E90" ca="1">INDEX(sheet03!$A$2:$BC$1184,MATCH(D$77&amp;$C90&amp;$B$2,sheet03!$M$2:$M$1184&amp;sheet03!$AF$2:$AF$1184&amp;sheet03!$O$2:$O$1184,0),55)</f>
        <v>3</v>
      </c>
      <c r="F90" s="49">
        <f t="array" aca="1" ref="F90" ca="1">INDEX(sheet03!$A$2:$BB$1184,MATCH(D$77&amp;$C90&amp;$B$2,sheet03!$M$2:$M$1184&amp;sheet03!$AF$2:$AF$1184&amp;sheet03!$O$2:$O$1184,0),40)</f>
        <v>169</v>
      </c>
      <c r="G90" s="10" t="str">
        <f t="array" aca="1" ref="G90" ca="1">INDEX(sheet03!$A$2:$BD$1184,MATCH(D$77&amp;$C90&amp;$B$2,sheet03!$M$2:$M$1184&amp;sheet03!$AF$2:$AF$1184&amp;sheet03!$O$2:$O$1184,0),56)</f>
        <v>右</v>
      </c>
      <c r="H90" s="55">
        <f ca="1">IF(ISERROR(SMALL(sheet03!BL:BL,ROW(P7))),"",INDIRECT("sheet03!bl"&amp;SMALL(sheet03!BL:BL,ROW(P7))))</f>
        <v>201</v>
      </c>
      <c r="I90" s="10">
        <f t="array" aca="1" ref="I90" ca="1">INDEX(sheet03!$A$2:$BB$1184,MATCH(K$77&amp;$J90&amp;$B$2,sheet03!$M$2:$M$1184&amp;sheet03!$AF$2:$AF$1184&amp;sheet03!$O$2:$O$1184,0),31)</f>
        <v>0</v>
      </c>
      <c r="J90" s="11">
        <f ca="1">IF(H90="","",INDIRECT("sheet03!af"&amp;SMALL(sheet03!BL:BL,ROW(P7))))</f>
        <v>7</v>
      </c>
      <c r="K90" s="80" t="str">
        <f t="array" aca="1" ref="K90" ca="1">INDEX(sheet03!$A$2:$BB$1184,MATCH(K$77&amp;$J90&amp;$B$2,sheet03!$M$2:$M$1184&amp;sheet03!$AF$2:$AF$1184&amp;sheet03!$O$2:$O$1184,0),28)</f>
        <v>備後矢野</v>
      </c>
      <c r="L90" s="46">
        <f t="array" aca="1" ref="L90" ca="1">INDEX(sheet03!$A$2:$BC$1184,MATCH(K$77&amp;$J90&amp;$B$2,sheet03!$M$2:$M$1184&amp;sheet03!$AF$2:$AF$1184&amp;sheet03!$O$2:$O$1184,0),55)</f>
        <v>3</v>
      </c>
      <c r="M90" s="49">
        <f t="array" aca="1" ref="M90" ca="1">INDEX(sheet03!$A$2:$BB$1184,MATCH(K$77&amp;$J90&amp;$B$2,sheet03!$M$2:$M$1184&amp;sheet03!$AF$2:$AF$1184&amp;sheet03!$O$2:$O$1184,0),40)</f>
        <v>175.4</v>
      </c>
      <c r="N90" s="10" t="str">
        <f t="array" aca="1" ref="N90" ca="1">INDEX(sheet03!$A$2:$BD$1184,MATCH(K$77&amp;$J90&amp;$B$2,sheet03!$M$2:$M$1184&amp;sheet03!$AF$2:$AF$1184&amp;sheet03!$O$2:$O$1184,0),56)</f>
        <v>右</v>
      </c>
    </row>
    <row r="91" spans="1:14" ht="15" customHeight="1" x14ac:dyDescent="0.15">
      <c r="A91" s="55">
        <f ca="1">IF(ISERROR(SMALL(sheet03!BK:BK,ROW(O8))),"",INDIRECT("sheet03!bk"&amp;SMALL(sheet03!BK:BK,ROW(O8))))</f>
        <v>112</v>
      </c>
      <c r="B91" s="10">
        <f t="array" aca="1" ref="B91" ca="1">INDEX(sheet03!$A$2:$BB$1184,MATCH(D$77&amp;$C91&amp;$B$2,sheet03!$M$2:$M$1184&amp;sheet03!$AF$2:$AF$1184&amp;sheet03!$O$2:$O$1184,0),31)</f>
        <v>0</v>
      </c>
      <c r="C91" s="11">
        <f ca="1">IF(A91="","",INDIRECT("sheet03!af"&amp;SMALL(sheet03!BK:BK,ROW(O8))))</f>
        <v>8</v>
      </c>
      <c r="D91" s="80" t="str">
        <f t="array" aca="1" ref="D91" ca="1">INDEX(sheet03!$A$2:$BB$1184,MATCH(D$77&amp;$C91&amp;$B$2,sheet03!$M$2:$M$1184&amp;sheet03!$AF$2:$AF$1184&amp;sheet03!$O$2:$O$1184,0),28)</f>
        <v>出雲八代</v>
      </c>
      <c r="E91" s="46">
        <f t="array" aca="1" ref="E91" ca="1">INDEX(sheet03!$A$2:$BC$1184,MATCH(D$77&amp;$C91&amp;$B$2,sheet03!$M$2:$M$1184&amp;sheet03!$AF$2:$AF$1184&amp;sheet03!$O$2:$O$1184,0),55)</f>
        <v>2</v>
      </c>
      <c r="F91" s="49">
        <f t="array" aca="1" ref="F91" ca="1">INDEX(sheet03!$A$2:$BB$1184,MATCH(D$77&amp;$C91&amp;$B$2,sheet03!$M$2:$M$1184&amp;sheet03!$AF$2:$AF$1184&amp;sheet03!$O$2:$O$1184,0),40)</f>
        <v>166</v>
      </c>
      <c r="G91" s="10" t="str">
        <f t="array" aca="1" ref="G91" ca="1">INDEX(sheet03!$A$2:$BD$1184,MATCH(D$77&amp;$C91&amp;$B$2,sheet03!$M$2:$M$1184&amp;sheet03!$AF$2:$AF$1184&amp;sheet03!$O$2:$O$1184,0),56)</f>
        <v>右</v>
      </c>
      <c r="H91" s="55">
        <f ca="1">IF(ISERROR(SMALL(sheet03!BL:BL,ROW(P8))),"",INDIRECT("sheet03!bl"&amp;SMALL(sheet03!BL:BL,ROW(P8))))</f>
        <v>202</v>
      </c>
      <c r="I91" s="10">
        <f t="array" aca="1" ref="I91" ca="1">INDEX(sheet03!$A$2:$BB$1184,MATCH(K$77&amp;$J91&amp;$B$2,sheet03!$M$2:$M$1184&amp;sheet03!$AF$2:$AF$1184&amp;sheet03!$O$2:$O$1184,0),31)</f>
        <v>0</v>
      </c>
      <c r="J91" s="11">
        <f ca="1">IF(H91="","",INDIRECT("sheet03!af"&amp;SMALL(sheet03!BL:BL,ROW(P8))))</f>
        <v>8</v>
      </c>
      <c r="K91" s="80" t="str">
        <f t="array" aca="1" ref="K91" ca="1">INDEX(sheet03!$A$2:$BB$1184,MATCH(K$77&amp;$J91&amp;$B$2,sheet03!$M$2:$M$1184&amp;sheet03!$AF$2:$AF$1184&amp;sheet03!$O$2:$O$1184,0),28)</f>
        <v>備後三川</v>
      </c>
      <c r="L91" s="46">
        <f t="array" aca="1" ref="L91" ca="1">INDEX(sheet03!$A$2:$BC$1184,MATCH(K$77&amp;$J91&amp;$B$2,sheet03!$M$2:$M$1184&amp;sheet03!$AF$2:$AF$1184&amp;sheet03!$O$2:$O$1184,0),55)</f>
        <v>2</v>
      </c>
      <c r="M91" s="49">
        <f t="array" aca="1" ref="M91" ca="1">INDEX(sheet03!$A$2:$BB$1184,MATCH(K$77&amp;$J91&amp;$B$2,sheet03!$M$2:$M$1184&amp;sheet03!$AF$2:$AF$1184&amp;sheet03!$O$2:$O$1184,0),40)</f>
        <v>148</v>
      </c>
      <c r="N91" s="10" t="str">
        <f t="array" aca="1" ref="N91" ca="1">INDEX(sheet03!$A$2:$BD$1184,MATCH(K$77&amp;$J91&amp;$B$2,sheet03!$M$2:$M$1184&amp;sheet03!$AF$2:$AF$1184&amp;sheet03!$O$2:$O$1184,0),56)</f>
        <v>右</v>
      </c>
    </row>
    <row r="92" spans="1:14" ht="15" customHeight="1" x14ac:dyDescent="0.15">
      <c r="A92" s="55">
        <f ca="1">IF(ISERROR(SMALL(sheet03!BK:BK,ROW(O9))),"",INDIRECT("sheet03!bk"&amp;SMALL(sheet03!BK:BK,ROW(O9))))</f>
        <v>113</v>
      </c>
      <c r="B92" s="10">
        <f t="array" aca="1" ref="B92" ca="1">INDEX(sheet03!$A$2:$BB$1184,MATCH(D$77&amp;$C92&amp;$B$2,sheet03!$M$2:$M$1184&amp;sheet03!$AF$2:$AF$1184&amp;sheet03!$O$2:$O$1184,0),31)</f>
        <v>0</v>
      </c>
      <c r="C92" s="11">
        <f ca="1">IF(A92="","",INDIRECT("sheet03!af"&amp;SMALL(sheet03!BK:BK,ROW(O9))))</f>
        <v>9</v>
      </c>
      <c r="D92" s="80" t="str">
        <f t="array" aca="1" ref="D92" ca="1">INDEX(sheet03!$A$2:$BB$1184,MATCH(D$77&amp;$C92&amp;$B$2,sheet03!$M$2:$M$1184&amp;sheet03!$AF$2:$AF$1184&amp;sheet03!$O$2:$O$1184,0),28)</f>
        <v>下久野</v>
      </c>
      <c r="E92" s="46">
        <f t="array" aca="1" ref="E92" ca="1">INDEX(sheet03!$A$2:$BC$1184,MATCH(D$77&amp;$C92&amp;$B$2,sheet03!$M$2:$M$1184&amp;sheet03!$AF$2:$AF$1184&amp;sheet03!$O$2:$O$1184,0),55)</f>
        <v>3</v>
      </c>
      <c r="F92" s="49">
        <f t="array" aca="1" ref="F92" ca="1">INDEX(sheet03!$A$2:$BB$1184,MATCH(D$77&amp;$C92&amp;$B$2,sheet03!$M$2:$M$1184&amp;sheet03!$AF$2:$AF$1184&amp;sheet03!$O$2:$O$1184,0),40)</f>
        <v>175</v>
      </c>
      <c r="G92" s="10" t="str">
        <f t="array" aca="1" ref="G92" ca="1">INDEX(sheet03!$A$2:$BD$1184,MATCH(D$77&amp;$C92&amp;$B$2,sheet03!$M$2:$M$1184&amp;sheet03!$AF$2:$AF$1184&amp;sheet03!$O$2:$O$1184,0),56)</f>
        <v>右</v>
      </c>
      <c r="H92" s="55">
        <f ca="1">IF(ISERROR(SMALL(sheet03!BL:BL,ROW(P9))),"",INDIRECT("sheet03!bl"&amp;SMALL(sheet03!BL:BL,ROW(P9))))</f>
        <v>203</v>
      </c>
      <c r="I92" s="10">
        <f t="array" aca="1" ref="I92" ca="1">INDEX(sheet03!$A$2:$BB$1184,MATCH(K$77&amp;$J92&amp;$B$2,sheet03!$M$2:$M$1184&amp;sheet03!$AF$2:$AF$1184&amp;sheet03!$O$2:$O$1184,0),31)</f>
        <v>0</v>
      </c>
      <c r="J92" s="11">
        <f ca="1">IF(H92="","",INDIRECT("sheet03!af"&amp;SMALL(sheet03!BL:BL,ROW(P9))))</f>
        <v>9</v>
      </c>
      <c r="K92" s="80" t="str">
        <f t="array" aca="1" ref="K92" ca="1">INDEX(sheet03!$A$2:$BB$1184,MATCH(K$77&amp;$J92&amp;$B$2,sheet03!$M$2:$M$1184&amp;sheet03!$AF$2:$AF$1184&amp;sheet03!$O$2:$O$1184,0),28)</f>
        <v>河佐</v>
      </c>
      <c r="L92" s="46">
        <f t="array" aca="1" ref="L92" ca="1">INDEX(sheet03!$A$2:$BC$1184,MATCH(K$77&amp;$J92&amp;$B$2,sheet03!$M$2:$M$1184&amp;sheet03!$AF$2:$AF$1184&amp;sheet03!$O$2:$O$1184,0),55)</f>
        <v>2</v>
      </c>
      <c r="M92" s="49">
        <f t="array" aca="1" ref="M92" ca="1">INDEX(sheet03!$A$2:$BB$1184,MATCH(K$77&amp;$J92&amp;$B$2,sheet03!$M$2:$M$1184&amp;sheet03!$AF$2:$AF$1184&amp;sheet03!$O$2:$O$1184,0),40)</f>
        <v>170</v>
      </c>
      <c r="N92" s="10" t="str">
        <f t="array" aca="1" ref="N92" ca="1">INDEX(sheet03!$A$2:$BD$1184,MATCH(K$77&amp;$J92&amp;$B$2,sheet03!$M$2:$M$1184&amp;sheet03!$AF$2:$AF$1184&amp;sheet03!$O$2:$O$1184,0),56)</f>
        <v>右</v>
      </c>
    </row>
    <row r="93" spans="1:14" ht="15" customHeight="1" x14ac:dyDescent="0.15">
      <c r="A93" s="55">
        <f ca="1">IF(ISERROR(SMALL(sheet03!BK:BK,ROW(O10))),"",INDIRECT("sheet03!bk"&amp;SMALL(sheet03!BK:BK,ROW(O10))))</f>
        <v>114</v>
      </c>
      <c r="B93" s="10">
        <f t="array" aca="1" ref="B93" ca="1">INDEX(sheet03!$A$2:$BB$1184,MATCH(D$77&amp;$C93&amp;$B$2,sheet03!$M$2:$M$1184&amp;sheet03!$AF$2:$AF$1184&amp;sheet03!$O$2:$O$1184,0),31)</f>
        <v>0</v>
      </c>
      <c r="C93" s="11">
        <f ca="1">IF(A93="","",INDIRECT("sheet03!af"&amp;SMALL(sheet03!BK:BK,ROW(O10))))</f>
        <v>10</v>
      </c>
      <c r="D93" s="80" t="str">
        <f t="array" aca="1" ref="D93" ca="1">INDEX(sheet03!$A$2:$BB$1184,MATCH(D$77&amp;$C93&amp;$B$2,sheet03!$M$2:$M$1184&amp;sheet03!$AF$2:$AF$1184&amp;sheet03!$O$2:$O$1184,0),28)</f>
        <v>日登</v>
      </c>
      <c r="E93" s="46">
        <f t="array" aca="1" ref="E93" ca="1">INDEX(sheet03!$A$2:$BC$1184,MATCH(D$77&amp;$C93&amp;$B$2,sheet03!$M$2:$M$1184&amp;sheet03!$AF$2:$AF$1184&amp;sheet03!$O$2:$O$1184,0),55)</f>
        <v>3</v>
      </c>
      <c r="F93" s="49">
        <f t="array" aca="1" ref="F93" ca="1">INDEX(sheet03!$A$2:$BB$1184,MATCH(D$77&amp;$C93&amp;$B$2,sheet03!$M$2:$M$1184&amp;sheet03!$AF$2:$AF$1184&amp;sheet03!$O$2:$O$1184,0),40)</f>
        <v>172</v>
      </c>
      <c r="G93" s="10" t="str">
        <f t="array" aca="1" ref="G93" ca="1">INDEX(sheet03!$A$2:$BD$1184,MATCH(D$77&amp;$C93&amp;$B$2,sheet03!$M$2:$M$1184&amp;sheet03!$AF$2:$AF$1184&amp;sheet03!$O$2:$O$1184,0),56)</f>
        <v>右</v>
      </c>
      <c r="H93" s="55">
        <f ca="1">IF(ISERROR(SMALL(sheet03!BL:BL,ROW(P10))),"",INDIRECT("sheet03!bl"&amp;SMALL(sheet03!BL:BL,ROW(P10))))</f>
        <v>204</v>
      </c>
      <c r="I93" s="10">
        <f t="array" aca="1" ref="I93" ca="1">INDEX(sheet03!$A$2:$BB$1184,MATCH(K$77&amp;$J93&amp;$B$2,sheet03!$M$2:$M$1184&amp;sheet03!$AF$2:$AF$1184&amp;sheet03!$O$2:$O$1184,0),31)</f>
        <v>0</v>
      </c>
      <c r="J93" s="11">
        <f ca="1">IF(H93="","",INDIRECT("sheet03!af"&amp;SMALL(sheet03!BL:BL,ROW(P10))))</f>
        <v>10</v>
      </c>
      <c r="K93" s="80" t="str">
        <f t="array" aca="1" ref="K93" ca="1">INDEX(sheet03!$A$2:$BB$1184,MATCH(K$77&amp;$J93&amp;$B$2,sheet03!$M$2:$M$1184&amp;sheet03!$AF$2:$AF$1184&amp;sheet03!$O$2:$O$1184,0),28)</f>
        <v>中畑</v>
      </c>
      <c r="L93" s="46">
        <f t="array" aca="1" ref="L93" ca="1">INDEX(sheet03!$A$2:$BC$1184,MATCH(K$77&amp;$J93&amp;$B$2,sheet03!$M$2:$M$1184&amp;sheet03!$AF$2:$AF$1184&amp;sheet03!$O$2:$O$1184,0),55)</f>
        <v>2</v>
      </c>
      <c r="M93" s="49">
        <f t="array" aca="1" ref="M93" ca="1">INDEX(sheet03!$A$2:$BB$1184,MATCH(K$77&amp;$J93&amp;$B$2,sheet03!$M$2:$M$1184&amp;sheet03!$AF$2:$AF$1184&amp;sheet03!$O$2:$O$1184,0),40)</f>
        <v>170</v>
      </c>
      <c r="N93" s="10" t="str">
        <f t="array" aca="1" ref="N93" ca="1">INDEX(sheet03!$A$2:$BD$1184,MATCH(K$77&amp;$J93&amp;$B$2,sheet03!$M$2:$M$1184&amp;sheet03!$AF$2:$AF$1184&amp;sheet03!$O$2:$O$1184,0),56)</f>
        <v>右</v>
      </c>
    </row>
    <row r="94" spans="1:14" ht="15" customHeight="1" x14ac:dyDescent="0.15">
      <c r="A94" s="55">
        <f ca="1">IF(ISERROR(SMALL(sheet03!BK:BK,ROW(O11))),"",INDIRECT("sheet03!bk"&amp;SMALL(sheet03!BK:BK,ROW(O11))))</f>
        <v>115</v>
      </c>
      <c r="B94" s="10">
        <f t="array" aca="1" ref="B94" ca="1">INDEX(sheet03!$A$2:$BB$1184,MATCH(D$77&amp;$C94&amp;$B$2,sheet03!$M$2:$M$1184&amp;sheet03!$AF$2:$AF$1184&amp;sheet03!$O$2:$O$1184,0),31)</f>
        <v>0</v>
      </c>
      <c r="C94" s="11">
        <f ca="1">IF(A94="","",INDIRECT("sheet03!af"&amp;SMALL(sheet03!BK:BK,ROW(O11))))</f>
        <v>11</v>
      </c>
      <c r="D94" s="80" t="str">
        <f t="array" aca="1" ref="D94" ca="1">INDEX(sheet03!$A$2:$BB$1184,MATCH(D$77&amp;$C94&amp;$B$2,sheet03!$M$2:$M$1184&amp;sheet03!$AF$2:$AF$1184&amp;sheet03!$O$2:$O$1184,0),28)</f>
        <v>木次</v>
      </c>
      <c r="E94" s="46">
        <f t="array" aca="1" ref="E94" ca="1">INDEX(sheet03!$A$2:$BC$1184,MATCH(D$77&amp;$C94&amp;$B$2,sheet03!$M$2:$M$1184&amp;sheet03!$AF$2:$AF$1184&amp;sheet03!$O$2:$O$1184,0),55)</f>
        <v>3</v>
      </c>
      <c r="F94" s="49">
        <f t="array" aca="1" ref="F94" ca="1">INDEX(sheet03!$A$2:$BB$1184,MATCH(D$77&amp;$C94&amp;$B$2,sheet03!$M$2:$M$1184&amp;sheet03!$AF$2:$AF$1184&amp;sheet03!$O$2:$O$1184,0),40)</f>
        <v>184</v>
      </c>
      <c r="G94" s="10" t="str">
        <f t="array" aca="1" ref="G94" ca="1">INDEX(sheet03!$A$2:$BD$1184,MATCH(D$77&amp;$C94&amp;$B$2,sheet03!$M$2:$M$1184&amp;sheet03!$AF$2:$AF$1184&amp;sheet03!$O$2:$O$1184,0),56)</f>
        <v>右</v>
      </c>
      <c r="H94" s="55">
        <f ca="1">IF(ISERROR(SMALL(sheet03!BL:BL,ROW(P11))),"",INDIRECT("sheet03!bl"&amp;SMALL(sheet03!BL:BL,ROW(P11))))</f>
        <v>205</v>
      </c>
      <c r="I94" s="10">
        <f t="array" aca="1" ref="I94" ca="1">INDEX(sheet03!$A$2:$BB$1184,MATCH(K$77&amp;$J94&amp;$B$2,sheet03!$M$2:$M$1184&amp;sheet03!$AF$2:$AF$1184&amp;sheet03!$O$2:$O$1184,0),31)</f>
        <v>0</v>
      </c>
      <c r="J94" s="11">
        <f ca="1">IF(H94="","",INDIRECT("sheet03!af"&amp;SMALL(sheet03!BL:BL,ROW(P11))))</f>
        <v>11</v>
      </c>
      <c r="K94" s="80" t="str">
        <f t="array" aca="1" ref="K94" ca="1">INDEX(sheet03!$A$2:$BB$1184,MATCH(K$77&amp;$J94&amp;$B$2,sheet03!$M$2:$M$1184&amp;sheet03!$AF$2:$AF$1184&amp;sheet03!$O$2:$O$1184,0),28)</f>
        <v>下川辺</v>
      </c>
      <c r="L94" s="46">
        <f t="array" aca="1" ref="L94" ca="1">INDEX(sheet03!$A$2:$BC$1184,MATCH(K$77&amp;$J94&amp;$B$2,sheet03!$M$2:$M$1184&amp;sheet03!$AF$2:$AF$1184&amp;sheet03!$O$2:$O$1184,0),55)</f>
        <v>2</v>
      </c>
      <c r="M94" s="49">
        <f t="array" aca="1" ref="M94" ca="1">INDEX(sheet03!$A$2:$BB$1184,MATCH(K$77&amp;$J94&amp;$B$2,sheet03!$M$2:$M$1184&amp;sheet03!$AF$2:$AF$1184&amp;sheet03!$O$2:$O$1184,0),40)</f>
        <v>170</v>
      </c>
      <c r="N94" s="10" t="str">
        <f t="array" aca="1" ref="N94" ca="1">INDEX(sheet03!$A$2:$BD$1184,MATCH(K$77&amp;$J94&amp;$B$2,sheet03!$M$2:$M$1184&amp;sheet03!$AF$2:$AF$1184&amp;sheet03!$O$2:$O$1184,0),56)</f>
        <v>右</v>
      </c>
    </row>
    <row r="95" spans="1:14" ht="15" customHeight="1" x14ac:dyDescent="0.15">
      <c r="A95" s="55">
        <f ca="1">IF(ISERROR(SMALL(sheet03!BK:BK,ROW(O12))),"",INDIRECT("sheet03!bk"&amp;SMALL(sheet03!BK:BK,ROW(O12))))</f>
        <v>116</v>
      </c>
      <c r="B95" s="10">
        <f t="array" aca="1" ref="B95" ca="1">INDEX(sheet03!$A$2:$BB$1184,MATCH(D$77&amp;$C95&amp;$B$2,sheet03!$M$2:$M$1184&amp;sheet03!$AF$2:$AF$1184&amp;sheet03!$O$2:$O$1184,0),31)</f>
        <v>0</v>
      </c>
      <c r="C95" s="11">
        <f ca="1">IF(A95="","",INDIRECT("sheet03!af"&amp;SMALL(sheet03!BK:BK,ROW(O12))))</f>
        <v>12</v>
      </c>
      <c r="D95" s="80" t="str">
        <f t="array" aca="1" ref="D95" ca="1">INDEX(sheet03!$A$2:$BB$1184,MATCH(D$77&amp;$C95&amp;$B$2,sheet03!$M$2:$M$1184&amp;sheet03!$AF$2:$AF$1184&amp;sheet03!$O$2:$O$1184,0),28)</f>
        <v>南大東</v>
      </c>
      <c r="E95" s="46">
        <f t="array" aca="1" ref="E95" ca="1">INDEX(sheet03!$A$2:$BC$1184,MATCH(D$77&amp;$C95&amp;$B$2,sheet03!$M$2:$M$1184&amp;sheet03!$AF$2:$AF$1184&amp;sheet03!$O$2:$O$1184,0),55)</f>
        <v>2</v>
      </c>
      <c r="F95" s="49">
        <f t="array" aca="1" ref="F95" ca="1">INDEX(sheet03!$A$2:$BB$1184,MATCH(D$77&amp;$C95&amp;$B$2,sheet03!$M$2:$M$1184&amp;sheet03!$AF$2:$AF$1184&amp;sheet03!$O$2:$O$1184,0),40)</f>
        <v>169</v>
      </c>
      <c r="G95" s="10" t="str">
        <f t="array" aca="1" ref="G95" ca="1">INDEX(sheet03!$A$2:$BD$1184,MATCH(D$77&amp;$C95&amp;$B$2,sheet03!$M$2:$M$1184&amp;sheet03!$AF$2:$AF$1184&amp;sheet03!$O$2:$O$1184,0),56)</f>
        <v>右</v>
      </c>
      <c r="H95" s="55">
        <f ca="1">IF(ISERROR(SMALL(sheet03!BL:BL,ROW(P12))),"",INDIRECT("sheet03!bl"&amp;SMALL(sheet03!BL:BL,ROW(P12))))</f>
        <v>0</v>
      </c>
      <c r="I95" s="10" t="e">
        <f t="array" aca="1" ref="I95" ca="1">INDEX(sheet03!$A$2:$BB$1184,MATCH(K$77&amp;$J95&amp;$B$2,sheet03!$M$2:$M$1184&amp;sheet03!$AF$2:$AF$1184&amp;sheet03!$O$2:$O$1184,0),31)</f>
        <v>#N/A</v>
      </c>
      <c r="J95" s="11">
        <f ca="1">IF(H95="","",INDIRECT("sheet03!af"&amp;SMALL(sheet03!BL:BL,ROW(P12))))</f>
        <v>0</v>
      </c>
      <c r="K95" s="80" t="e">
        <f t="array" aca="1" ref="K95" ca="1">INDEX(sheet03!$A$2:$BB$1184,MATCH(K$77&amp;$J95&amp;$B$2,sheet03!$M$2:$M$1184&amp;sheet03!$AF$2:$AF$1184&amp;sheet03!$O$2:$O$1184,0),28)</f>
        <v>#N/A</v>
      </c>
      <c r="L95" s="46" t="e">
        <f t="array" aca="1" ref="L95" ca="1">INDEX(sheet03!$A$2:$BC$1184,MATCH(K$77&amp;$J95&amp;$B$2,sheet03!$M$2:$M$1184&amp;sheet03!$AF$2:$AF$1184&amp;sheet03!$O$2:$O$1184,0),55)</f>
        <v>#N/A</v>
      </c>
      <c r="M95" s="49" t="e">
        <f t="array" aca="1" ref="M95" ca="1">INDEX(sheet03!$A$2:$BB$1184,MATCH(K$77&amp;$J95&amp;$B$2,sheet03!$M$2:$M$1184&amp;sheet03!$AF$2:$AF$1184&amp;sheet03!$O$2:$O$1184,0),40)</f>
        <v>#N/A</v>
      </c>
      <c r="N95" s="10" t="e">
        <f t="array" aca="1" ref="N95" ca="1">INDEX(sheet03!$A$2:$BD$1184,MATCH(K$77&amp;$J95&amp;$B$2,sheet03!$M$2:$M$1184&amp;sheet03!$AF$2:$AF$1184&amp;sheet03!$O$2:$O$1184,0),56)</f>
        <v>#N/A</v>
      </c>
    </row>
    <row r="96" spans="1:14" ht="15" customHeight="1" x14ac:dyDescent="0.15">
      <c r="A96" s="55">
        <f ca="1">IF(ISERROR(SMALL(sheet03!BK:BK,ROW(O13))),"",INDIRECT("sheet03!bk"&amp;SMALL(sheet03!BK:BK,ROW(O13))))</f>
        <v>117</v>
      </c>
      <c r="B96" s="10">
        <f t="array" aca="1" ref="B96" ca="1">INDEX(sheet03!$A$2:$BB$1184,MATCH(D$77&amp;$C96&amp;$B$2,sheet03!$M$2:$M$1184&amp;sheet03!$AF$2:$AF$1184&amp;sheet03!$O$2:$O$1184,0),31)</f>
        <v>0</v>
      </c>
      <c r="C96" s="11">
        <f ca="1">IF(A96="","",INDIRECT("sheet03!af"&amp;SMALL(sheet03!BK:BK,ROW(O13))))</f>
        <v>13</v>
      </c>
      <c r="D96" s="80" t="str">
        <f t="array" aca="1" ref="D96" ca="1">INDEX(sheet03!$A$2:$BB$1184,MATCH(D$77&amp;$C96&amp;$B$2,sheet03!$M$2:$M$1184&amp;sheet03!$AF$2:$AF$1184&amp;sheet03!$O$2:$O$1184,0),28)</f>
        <v>出雲大東</v>
      </c>
      <c r="E96" s="46">
        <f t="array" aca="1" ref="E96" ca="1">INDEX(sheet03!$A$2:$BC$1184,MATCH(D$77&amp;$C96&amp;$B$2,sheet03!$M$2:$M$1184&amp;sheet03!$AF$2:$AF$1184&amp;sheet03!$O$2:$O$1184,0),55)</f>
        <v>2</v>
      </c>
      <c r="F96" s="49">
        <f t="array" aca="1" ref="F96" ca="1">INDEX(sheet03!$A$2:$BB$1184,MATCH(D$77&amp;$C96&amp;$B$2,sheet03!$M$2:$M$1184&amp;sheet03!$AF$2:$AF$1184&amp;sheet03!$O$2:$O$1184,0),40)</f>
        <v>165</v>
      </c>
      <c r="G96" s="10" t="str">
        <f t="array" aca="1" ref="G96" ca="1">INDEX(sheet03!$A$2:$BD$1184,MATCH(D$77&amp;$C96&amp;$B$2,sheet03!$M$2:$M$1184&amp;sheet03!$AF$2:$AF$1184&amp;sheet03!$O$2:$O$1184,0),56)</f>
        <v>右</v>
      </c>
      <c r="H96" s="55" t="str">
        <f ca="1">IF(ISERROR(SMALL(sheet03!BL:BL,ROW(P13))),"",INDIRECT("sheet03!bl"&amp;SMALL(sheet03!BL:BL,ROW(P13))))</f>
        <v/>
      </c>
      <c r="I96" s="10" t="e">
        <f t="array" aca="1" ref="I96" ca="1">INDEX(sheet03!$A$2:$BB$1184,MATCH(K$77&amp;$J96&amp;$B$2,sheet03!$M$2:$M$1184&amp;sheet03!$AF$2:$AF$1184&amp;sheet03!$O$2:$O$1184,0),31)</f>
        <v>#N/A</v>
      </c>
      <c r="J96" s="11" t="str">
        <f ca="1">IF(H96="","",INDIRECT("sheet03!af"&amp;SMALL(sheet03!BL:BL,ROW(P13))))</f>
        <v/>
      </c>
      <c r="K96" s="80" t="e">
        <f t="array" aca="1" ref="K96" ca="1">INDEX(sheet03!$A$2:$BB$1184,MATCH(K$77&amp;$J96&amp;$B$2,sheet03!$M$2:$M$1184&amp;sheet03!$AF$2:$AF$1184&amp;sheet03!$O$2:$O$1184,0),28)</f>
        <v>#N/A</v>
      </c>
      <c r="L96" s="46" t="e">
        <f t="array" aca="1" ref="L96" ca="1">INDEX(sheet03!$A$2:$BC$1184,MATCH(K$77&amp;$J96&amp;$B$2,sheet03!$M$2:$M$1184&amp;sheet03!$AF$2:$AF$1184&amp;sheet03!$O$2:$O$1184,0),55)</f>
        <v>#N/A</v>
      </c>
      <c r="M96" s="49" t="e">
        <f t="array" aca="1" ref="M96" ca="1">INDEX(sheet03!$A$2:$BB$1184,MATCH(K$77&amp;$J96&amp;$B$2,sheet03!$M$2:$M$1184&amp;sheet03!$AF$2:$AF$1184&amp;sheet03!$O$2:$O$1184,0),40)</f>
        <v>#N/A</v>
      </c>
      <c r="N96" s="10" t="e">
        <f t="array" aca="1" ref="N96" ca="1">INDEX(sheet03!$A$2:$BD$1184,MATCH(K$77&amp;$J96&amp;$B$2,sheet03!$M$2:$M$1184&amp;sheet03!$AF$2:$AF$1184&amp;sheet03!$O$2:$O$1184,0),56)</f>
        <v>#N/A</v>
      </c>
    </row>
    <row r="97" spans="1:14" ht="15" customHeight="1" x14ac:dyDescent="0.15">
      <c r="A97" s="55">
        <f ca="1">IF(ISERROR(SMALL(sheet03!BK:BK,ROW(O14))),"",INDIRECT("sheet03!bk"&amp;SMALL(sheet03!BK:BK,ROW(O14))))</f>
        <v>118</v>
      </c>
      <c r="B97" s="10">
        <f t="array" aca="1" ref="B97" ca="1">INDEX(sheet03!$A$2:$BB$1184,MATCH(D$77&amp;$C97&amp;$B$2,sheet03!$M$2:$M$1184&amp;sheet03!$AF$2:$AF$1184&amp;sheet03!$O$2:$O$1184,0),31)</f>
        <v>0</v>
      </c>
      <c r="C97" s="11">
        <f ca="1">IF(A97="","",INDIRECT("sheet03!af"&amp;SMALL(sheet03!BK:BK,ROW(O14))))</f>
        <v>14</v>
      </c>
      <c r="D97" s="80" t="str">
        <f t="array" aca="1" ref="D97" ca="1">INDEX(sheet03!$A$2:$BB$1184,MATCH(D$77&amp;$C97&amp;$B$2,sheet03!$M$2:$M$1184&amp;sheet03!$AF$2:$AF$1184&amp;sheet03!$O$2:$O$1184,0),28)</f>
        <v>幡屋</v>
      </c>
      <c r="E97" s="46">
        <f t="array" aca="1" ref="E97" ca="1">INDEX(sheet03!$A$2:$BC$1184,MATCH(D$77&amp;$C97&amp;$B$2,sheet03!$M$2:$M$1184&amp;sheet03!$AF$2:$AF$1184&amp;sheet03!$O$2:$O$1184,0),55)</f>
        <v>2</v>
      </c>
      <c r="F97" s="49">
        <f t="array" aca="1" ref="F97" ca="1">INDEX(sheet03!$A$2:$BB$1184,MATCH(D$77&amp;$C97&amp;$B$2,sheet03!$M$2:$M$1184&amp;sheet03!$AF$2:$AF$1184&amp;sheet03!$O$2:$O$1184,0),40)</f>
        <v>164</v>
      </c>
      <c r="G97" s="10" t="str">
        <f t="array" aca="1" ref="G97" ca="1">INDEX(sheet03!$A$2:$BD$1184,MATCH(D$77&amp;$C97&amp;$B$2,sheet03!$M$2:$M$1184&amp;sheet03!$AF$2:$AF$1184&amp;sheet03!$O$2:$O$1184,0),56)</f>
        <v>右</v>
      </c>
      <c r="H97" s="55" t="str">
        <f ca="1">IF(ISERROR(SMALL(sheet03!BL:BL,ROW(P14))),"",INDIRECT("sheet03!bl"&amp;SMALL(sheet03!BL:BL,ROW(P14))))</f>
        <v/>
      </c>
      <c r="I97" s="10" t="e">
        <f t="array" aca="1" ref="I97" ca="1">INDEX(sheet03!$A$2:$BB$1184,MATCH(K$77&amp;$J97&amp;$B$2,sheet03!$M$2:$M$1184&amp;sheet03!$AF$2:$AF$1184&amp;sheet03!$O$2:$O$1184,0),31)</f>
        <v>#N/A</v>
      </c>
      <c r="J97" s="11" t="str">
        <f ca="1">IF(H97="","",INDIRECT("sheet03!af"&amp;SMALL(sheet03!BL:BL,ROW(P14))))</f>
        <v/>
      </c>
      <c r="K97" s="84" t="e">
        <f t="array" aca="1" ref="K97" ca="1">INDEX(sheet03!$A$2:$BB$1184,MATCH(K$77&amp;$J97&amp;$B$2,sheet03!$M$2:$M$1184&amp;sheet03!$AF$2:$AF$1184&amp;sheet03!$O$2:$O$1184,0),28)</f>
        <v>#N/A</v>
      </c>
      <c r="L97" s="46" t="e">
        <f t="array" aca="1" ref="L97" ca="1">INDEX(sheet03!$A$2:$BC$1184,MATCH(K$77&amp;$J97&amp;$B$2,sheet03!$M$2:$M$1184&amp;sheet03!$AF$2:$AF$1184&amp;sheet03!$O$2:$O$1184,0),55)</f>
        <v>#N/A</v>
      </c>
      <c r="M97" s="49" t="e">
        <f t="array" aca="1" ref="M97" ca="1">INDEX(sheet03!$A$2:$BB$1184,MATCH(K$77&amp;$J97&amp;$B$2,sheet03!$M$2:$M$1184&amp;sheet03!$AF$2:$AF$1184&amp;sheet03!$O$2:$O$1184,0),40)</f>
        <v>#N/A</v>
      </c>
      <c r="N97" s="10" t="e">
        <f t="array" aca="1" ref="N97" ca="1">INDEX(sheet03!$A$2:$BD$1184,MATCH(K$77&amp;$J97&amp;$B$2,sheet03!$M$2:$M$1184&amp;sheet03!$AF$2:$AF$1184&amp;sheet03!$O$2:$O$1184,0),56)</f>
        <v>#N/A</v>
      </c>
    </row>
    <row r="98" spans="1:14" ht="15" customHeight="1" x14ac:dyDescent="0.15">
      <c r="A98" s="55">
        <f ca="1">IF(ISERROR(SMALL(sheet03!BK:BK,ROW(O15))),"",INDIRECT("sheet03!bk"&amp;SMALL(sheet03!BK:BK,ROW(O15))))</f>
        <v>119</v>
      </c>
      <c r="B98" s="10">
        <f t="array" aca="1" ref="B98" ca="1">INDEX(sheet03!$A$2:$BB$1184,MATCH(D$77&amp;$C98&amp;$B$2,sheet03!$M$2:$M$1184&amp;sheet03!$AF$2:$AF$1184&amp;sheet03!$O$2:$O$1184,0),31)</f>
        <v>0</v>
      </c>
      <c r="C98" s="11">
        <f ca="1">IF(A98="","",INDIRECT("sheet03!af"&amp;SMALL(sheet03!BK:BK,ROW(O15))))</f>
        <v>15</v>
      </c>
      <c r="D98" s="80" t="str">
        <f t="array" aca="1" ref="D98" ca="1">INDEX(sheet03!$A$2:$BB$1184,MATCH(D$77&amp;$C98&amp;$B$2,sheet03!$M$2:$M$1184&amp;sheet03!$AF$2:$AF$1184&amp;sheet03!$O$2:$O$1184,0),28)</f>
        <v>加茂中</v>
      </c>
      <c r="E98" s="46">
        <f t="array" aca="1" ref="E98" ca="1">INDEX(sheet03!$A$2:$BC$1184,MATCH(D$77&amp;$C98&amp;$B$2,sheet03!$M$2:$M$1184&amp;sheet03!$AF$2:$AF$1184&amp;sheet03!$O$2:$O$1184,0),55)</f>
        <v>2</v>
      </c>
      <c r="F98" s="49">
        <f t="array" aca="1" ref="F98" ca="1">INDEX(sheet03!$A$2:$BB$1184,MATCH(D$77&amp;$C98&amp;$B$2,sheet03!$M$2:$M$1184&amp;sheet03!$AF$2:$AF$1184&amp;sheet03!$O$2:$O$1184,0),40)</f>
        <v>166</v>
      </c>
      <c r="G98" s="10" t="str">
        <f t="array" aca="1" ref="G98" ca="1">INDEX(sheet03!$A$2:$BD$1184,MATCH(D$77&amp;$C98&amp;$B$2,sheet03!$M$2:$M$1184&amp;sheet03!$AF$2:$AF$1184&amp;sheet03!$O$2:$O$1184,0),56)</f>
        <v>右</v>
      </c>
      <c r="H98" s="55" t="str">
        <f ca="1">IF(ISERROR(SMALL(sheet03!BL:BL,ROW(P15))),"",INDIRECT("sheet03!bl"&amp;SMALL(sheet03!BL:BL,ROW(P15))))</f>
        <v/>
      </c>
      <c r="I98" s="10" t="e">
        <f t="array" aca="1" ref="I98" ca="1">INDEX(sheet03!$A$2:$BB$1184,MATCH(K$77&amp;$J98&amp;$B$2,sheet03!$M$2:$M$1184&amp;sheet03!$AF$2:$AF$1184&amp;sheet03!$O$2:$O$1184,0),31)</f>
        <v>#N/A</v>
      </c>
      <c r="J98" s="11" t="str">
        <f ca="1">IF(H98="","",INDIRECT("sheet03!af"&amp;SMALL(sheet03!BL:BL,ROW(P15))))</f>
        <v/>
      </c>
      <c r="K98" s="80" t="e">
        <f t="array" aca="1" ref="K98" ca="1">INDEX(sheet03!$A$2:$BB$1184,MATCH(K$77&amp;$J98&amp;$B$2,sheet03!$M$2:$M$1184&amp;sheet03!$AF$2:$AF$1184&amp;sheet03!$O$2:$O$1184,0),28)</f>
        <v>#N/A</v>
      </c>
      <c r="L98" s="46" t="e">
        <f t="array" aca="1" ref="L98" ca="1">INDEX(sheet03!$A$2:$BC$1184,MATCH(K$77&amp;$J98&amp;$B$2,sheet03!$M$2:$M$1184&amp;sheet03!$AF$2:$AF$1184&amp;sheet03!$O$2:$O$1184,0),55)</f>
        <v>#N/A</v>
      </c>
      <c r="M98" s="49" t="e">
        <f t="array" aca="1" ref="M98" ca="1">INDEX(sheet03!$A$2:$BB$1184,MATCH(K$77&amp;$J98&amp;$B$2,sheet03!$M$2:$M$1184&amp;sheet03!$AF$2:$AF$1184&amp;sheet03!$O$2:$O$1184,0),40)</f>
        <v>#N/A</v>
      </c>
      <c r="N98" s="10" t="e">
        <f t="array" aca="1" ref="N98" ca="1">INDEX(sheet03!$A$2:$BD$1184,MATCH(K$77&amp;$J98&amp;$B$2,sheet03!$M$2:$M$1184&amp;sheet03!$AF$2:$AF$1184&amp;sheet03!$O$2:$O$1184,0),56)</f>
        <v>#N/A</v>
      </c>
    </row>
    <row r="99" spans="1:14" ht="15" customHeight="1" x14ac:dyDescent="0.15">
      <c r="A99" s="55">
        <f ca="1">IF(ISERROR(SMALL(sheet03!BK:BK,ROW(O16))),"",INDIRECT("sheet03!bk"&amp;SMALL(sheet03!BK:BK,ROW(O16))))</f>
        <v>0</v>
      </c>
      <c r="B99" s="8" t="e">
        <f t="array" aca="1" ref="B99" ca="1">INDEX(sheet03!$A$2:$BB$1184,MATCH(D$77&amp;$C99&amp;$B$2,sheet03!$M$2:$M$1184&amp;sheet03!$AF$2:$AF$1184&amp;sheet03!$O$2:$O$1184,0),31)</f>
        <v>#N/A</v>
      </c>
      <c r="C99" s="42">
        <f ca="1">IF(A99="","",INDIRECT("sheet03!af"&amp;SMALL(sheet03!BK:BK,ROW(O16))))</f>
        <v>0</v>
      </c>
      <c r="D99" s="80" t="e">
        <f t="array" aca="1" ref="D99" ca="1">INDEX(sheet03!$A$2:$BB$1184,MATCH(D$77&amp;$C99&amp;$B$2,sheet03!$M$2:$M$1184&amp;sheet03!$AF$2:$AF$1184&amp;sheet03!$O$2:$O$1184,0),28)</f>
        <v>#N/A</v>
      </c>
      <c r="E99" s="47" t="e">
        <f t="array" aca="1" ref="E99" ca="1">INDEX(sheet03!$A$2:$BC$1184,MATCH(D$77&amp;$C99&amp;$B$2,sheet03!$M$2:$M$1184&amp;sheet03!$AF$2:$AF$1184&amp;sheet03!$O$2:$O$1184,0),55)</f>
        <v>#N/A</v>
      </c>
      <c r="F99" s="50" t="e">
        <f t="array" aca="1" ref="F99" ca="1">INDEX(sheet03!$A$2:$BB$1184,MATCH(D$77&amp;$C99&amp;$B$2,sheet03!$M$2:$M$1184&amp;sheet03!$AF$2:$AF$1184&amp;sheet03!$O$2:$O$1184,0),40)</f>
        <v>#N/A</v>
      </c>
      <c r="G99" s="8" t="e">
        <f t="array" aca="1" ref="G99" ca="1">INDEX(sheet03!$A$2:$BD$1184,MATCH(D$77&amp;$C99&amp;$B$2,sheet03!$M$2:$M$1184&amp;sheet03!$AF$2:$AF$1184&amp;sheet03!$O$2:$O$1184,0),56)</f>
        <v>#N/A</v>
      </c>
      <c r="H99" s="55" t="str">
        <f ca="1">IF(ISERROR(SMALL(sheet03!BL:BL,ROW(P16))),"",INDIRECT("sheet03!bl"&amp;SMALL(sheet03!BL:BL,ROW(P16))))</f>
        <v/>
      </c>
      <c r="I99" s="10" t="e">
        <f t="array" aca="1" ref="I99" ca="1">INDEX(sheet03!$A$2:$BB$1184,MATCH(K$77&amp;$J99&amp;$B$2,sheet03!$M$2:$M$1184&amp;sheet03!$AF$2:$AF$1184&amp;sheet03!$O$2:$O$1184,0),31)</f>
        <v>#N/A</v>
      </c>
      <c r="J99" s="9" t="str">
        <f ca="1">IF(H99="","",INDIRECT("sheet03!af"&amp;SMALL(sheet03!BL:BL,ROW(P16))))</f>
        <v/>
      </c>
      <c r="K99" s="80" t="e">
        <f t="array" aca="1" ref="K99" ca="1">INDEX(sheet03!$A$2:$BB$1184,MATCH(K$77&amp;$J99&amp;$B$2,sheet03!$M$2:$M$1184&amp;sheet03!$AF$2:$AF$1184&amp;sheet03!$O$2:$O$1184,0),28)</f>
        <v>#N/A</v>
      </c>
      <c r="L99" s="47" t="e">
        <f t="array" aca="1" ref="L99" ca="1">INDEX(sheet03!$A$2:$BC$1184,MATCH(K$77&amp;$J99&amp;$B$2,sheet03!$M$2:$M$1184&amp;sheet03!$AF$2:$AF$1184&amp;sheet03!$O$2:$O$1184,0),55)</f>
        <v>#N/A</v>
      </c>
      <c r="M99" s="50" t="e">
        <f t="array" aca="1" ref="M99" ca="1">INDEX(sheet03!$A$2:$BB$1184,MATCH(K$77&amp;$J99&amp;$B$2,sheet03!$M$2:$M$1184&amp;sheet03!$AF$2:$AF$1184&amp;sheet03!$O$2:$O$1184,0),40)</f>
        <v>#N/A</v>
      </c>
      <c r="N99" s="8" t="e">
        <f t="array" aca="1" ref="N99" ca="1">INDEX(sheet03!$A$2:$BD$1184,MATCH(K$77&amp;$J99&amp;$B$2,sheet03!$M$2:$M$1184&amp;sheet03!$AF$2:$AF$1184&amp;sheet03!$O$2:$O$1184,0),56)</f>
        <v>#N/A</v>
      </c>
    </row>
    <row r="100" spans="1:14" ht="15" customHeight="1" x14ac:dyDescent="0.15">
      <c r="B100" s="7"/>
      <c r="C100" s="6" t="s">
        <v>15</v>
      </c>
      <c r="D100" s="35" t="str">
        <f t="array" ref="D100">INDEX(sheet01!$A$2:$Z$61,MATCH(D$77&amp;$B$2,sheet01!$M$2:$M$61&amp;sheet01!$O$2:$O$61,0),24)</f>
        <v>トレーナー</v>
      </c>
      <c r="E100" s="4" t="s">
        <v>16</v>
      </c>
      <c r="F100" s="3" t="str">
        <f t="array" ref="F100">INDEX(sheet01!$A$2:$Z$61,MATCH(D$77&amp;$B$2,sheet01!$M$2:$M$61&amp;sheet01!$O$2:$O$61,0),22)</f>
        <v>紫/黒</v>
      </c>
      <c r="G100" s="2" t="str">
        <f t="array" ref="G100">INDEX(sheet01!$A$2:$Z$61,MATCH(D$77&amp;$B$2,sheet01!$M$2:$M$61&amp;sheet01!$O$2:$O$61,0),23)</f>
        <v>灰/黒</v>
      </c>
      <c r="I100" s="7"/>
      <c r="J100" s="6" t="s">
        <v>15</v>
      </c>
      <c r="K100" s="35" t="str">
        <f t="array" ref="K100">INDEX(sheet01!$A$2:$Z$61,MATCH(K$77&amp;$B$2,sheet01!$M$2:$M$61&amp;sheet01!$O$2:$O$61,0),24)</f>
        <v>トレーナー</v>
      </c>
      <c r="L100" s="4" t="s">
        <v>16</v>
      </c>
      <c r="M100" s="3" t="str">
        <f t="array" ref="M100">INDEX(sheet01!$A$2:$Z$61,MATCH(K$77&amp;$B$2,sheet01!$M$2:$M$61&amp;sheet01!$O$2:$O$61,0),22)</f>
        <v>白/白</v>
      </c>
      <c r="N100" s="2" t="str">
        <f t="array" ref="N100">INDEX(sheet01!$A$2:$Z$61,MATCH(K$77&amp;$B$2,sheet01!$M$2:$M$61&amp;sheet01!$O$2:$O$61,0),23)</f>
        <v>黄/紺</v>
      </c>
    </row>
    <row r="101" spans="1:14" ht="1.5" customHeight="1" x14ac:dyDescent="0.15">
      <c r="K101" s="85"/>
    </row>
    <row r="102" spans="1:14" ht="17.45" customHeight="1" x14ac:dyDescent="0.2">
      <c r="B102" s="39"/>
      <c r="C102" s="38">
        <v>9</v>
      </c>
      <c r="D102" s="37" t="str">
        <f t="array" ref="D102">INDEX(sheet01!$K$2:$Z$61,MATCH(C102&amp;$B$2,sheet01!$K$2:$K$61&amp;sheet01!$O$2:$O$61,0),3)</f>
        <v>福塩南線</v>
      </c>
      <c r="E102" s="36"/>
      <c r="F102" s="36"/>
      <c r="G102" s="35"/>
      <c r="I102" s="39"/>
      <c r="J102" s="38">
        <v>10</v>
      </c>
      <c r="K102" s="37" t="str">
        <f t="array" ref="K102">INDEX(sheet01!$K$2:$Z$61,MATCH(J102&amp;$B$2,sheet01!$K$2:$K$61&amp;sheet01!$O$2:$O$61,0),3)</f>
        <v>津山線</v>
      </c>
      <c r="L102" s="36"/>
      <c r="M102" s="36"/>
      <c r="N102" s="35"/>
    </row>
    <row r="103" spans="1:14" ht="15.95" customHeight="1" x14ac:dyDescent="0.15">
      <c r="B103" s="34" t="s">
        <v>1</v>
      </c>
      <c r="C103" s="33"/>
      <c r="D103" s="79" t="str">
        <f t="array" ref="D103">INDEX(sheet03!$A$2:$BB$1184,MATCH($D$102&amp;"101"&amp;$B$2,sheet03!$M$2:$M$1184&amp;sheet03!$AF$2:$AF$1184&amp;sheet03!$O$2:$O$1184,0),28)</f>
        <v>新市</v>
      </c>
      <c r="E103" s="31" t="s">
        <v>2</v>
      </c>
      <c r="F103" s="30"/>
      <c r="G103" s="29" t="str">
        <f t="array" ref="G103">INDEX(sheet01!$A$2:$Z$61,MATCH(D$102&amp;$B$2,sheet01!$M$2:$M$61&amp;sheet01!$O$2:$O$61,0),18)</f>
        <v>赤/赤</v>
      </c>
      <c r="I103" s="34" t="s">
        <v>1</v>
      </c>
      <c r="J103" s="33"/>
      <c r="K103" s="79" t="str">
        <f t="array" ref="K103">INDEX(sheet03!$A$2:$BB$1184,MATCH($K$102&amp;"101"&amp;$B$2,sheet03!$M$2:$M$1184&amp;sheet03!$AF$2:$AF$1184&amp;sheet03!$O$2:$O$1184,0),28)</f>
        <v>誕生寺</v>
      </c>
      <c r="L103" s="31" t="s">
        <v>2</v>
      </c>
      <c r="M103" s="30"/>
      <c r="N103" s="29" t="str">
        <f t="array" ref="N103">INDEX(sheet01!$A$2:$Z$61,MATCH(K$102&amp;$B$2,sheet01!$M$2:$M$61&amp;sheet01!$O$2:$O$61,0),18)</f>
        <v>白/白</v>
      </c>
    </row>
    <row r="104" spans="1:14" ht="15.95" customHeight="1" x14ac:dyDescent="0.15">
      <c r="B104" s="28" t="s">
        <v>3</v>
      </c>
      <c r="C104" s="27"/>
      <c r="D104" s="61" t="str">
        <f t="array" ref="D104">INDEX(sheet03!$A$2:$BB$1184,MATCH($D$102&amp;"102"&amp;$B$2,sheet03!$M$2:$M$1184&amp;sheet03!$AF$2:$AF$1184&amp;sheet03!$O$2:$O$1184,0),28)</f>
        <v>上戸手</v>
      </c>
      <c r="E104" s="25" t="s">
        <v>4</v>
      </c>
      <c r="F104" s="24"/>
      <c r="G104" s="23" t="str">
        <f t="array" ref="G104">INDEX(sheet01!$A$2:$Z$61,MATCH(D$102&amp;$B$2,sheet01!$M$2:$M$61&amp;sheet01!$O$2:$O$61,0),20)</f>
        <v>紫/紫</v>
      </c>
      <c r="I104" s="28" t="s">
        <v>3</v>
      </c>
      <c r="J104" s="27"/>
      <c r="K104" s="61" t="str">
        <f t="array" ref="K104">INDEX(sheet03!$A$2:$BB$1184,MATCH($K$102&amp;"102"&amp;$B$2,sheet03!$M$2:$M$1184&amp;sheet03!$AF$2:$AF$1184&amp;sheet03!$O$2:$O$1184,0),28)</f>
        <v>小原</v>
      </c>
      <c r="L104" s="25" t="s">
        <v>4</v>
      </c>
      <c r="M104" s="24"/>
      <c r="N104" s="23" t="str">
        <f t="array" ref="N104">INDEX(sheet01!$A$2:$Z$61,MATCH(K$102&amp;$B$2,sheet01!$M$2:$M$61&amp;sheet01!$O$2:$O$61,0),20)</f>
        <v>赤/赤</v>
      </c>
    </row>
    <row r="105" spans="1:14" ht="15.95" customHeight="1" x14ac:dyDescent="0.15">
      <c r="B105" s="28" t="s">
        <v>5</v>
      </c>
      <c r="C105" s="27"/>
      <c r="D105" s="61" t="e">
        <f t="array" ref="D105">INDEX(sheet03!$A$2:$BB$1184,MATCH($D$102&amp;"103"&amp;$B$2,sheet03!$M$2:$M$1184&amp;sheet03!$AF$2:$AF$1184&amp;sheet03!$O$2:$O$1184,0),28)</f>
        <v>#N/A</v>
      </c>
      <c r="E105" s="25" t="s">
        <v>6</v>
      </c>
      <c r="F105" s="24"/>
      <c r="G105" s="23" t="str">
        <f t="array" ref="G105">INDEX(sheet01!$A$2:$Z$61,MATCH(D$102&amp;$B$2,sheet01!$M$2:$M$61&amp;sheet01!$O$2:$O$61,0),19)</f>
        <v>青/黒</v>
      </c>
      <c r="I105" s="28" t="s">
        <v>5</v>
      </c>
      <c r="J105" s="27"/>
      <c r="K105" s="61" t="str">
        <f t="array" ref="K105">INDEX(sheet03!$A$2:$BB$1184,MATCH($K$102&amp;"103"&amp;$B$2,sheet03!$M$2:$M$1184&amp;sheet03!$AF$2:$AF$1184&amp;sheet03!$O$2:$O$1184,0),28)</f>
        <v>佐良山</v>
      </c>
      <c r="L105" s="25" t="s">
        <v>6</v>
      </c>
      <c r="M105" s="24"/>
      <c r="N105" s="23" t="str">
        <f t="array" ref="N105">INDEX(sheet01!$A$2:$Z$61,MATCH(K$102&amp;$B$2,sheet01!$M$2:$M$61&amp;sheet01!$O$2:$O$61,0),19)</f>
        <v>青/青</v>
      </c>
    </row>
    <row r="106" spans="1:14" ht="15.95" customHeight="1" x14ac:dyDescent="0.15">
      <c r="B106" s="28" t="s">
        <v>7</v>
      </c>
      <c r="C106" s="27"/>
      <c r="D106" s="80" t="e">
        <f t="array" ref="D106">INDEX(sheet03!$A$2:$BB$1184,MATCH($D$102&amp;"104"&amp;$B$2,sheet03!$M$2:$M$1184&amp;sheet03!$AF$2:$AF$1184&amp;sheet03!$O$2:$O$1184,0),28)</f>
        <v>#N/A</v>
      </c>
      <c r="E106" s="20" t="s">
        <v>8</v>
      </c>
      <c r="F106" s="19"/>
      <c r="G106" s="18" t="str">
        <f t="array" ref="G106">INDEX(sheet01!$A$2:$Z$61,MATCH(D$102&amp;$B$2,sheet01!$M$2:$M$61&amp;sheet01!$O$2:$O$61,0),21)</f>
        <v>緑/黒</v>
      </c>
      <c r="I106" s="28" t="s">
        <v>7</v>
      </c>
      <c r="J106" s="27"/>
      <c r="K106" s="80" t="str">
        <f t="array" ref="K106">INDEX(sheet03!$A$2:$BB$1184,MATCH($K$102&amp;"104"&amp;$B$2,sheet03!$M$2:$M$1184&amp;sheet03!$AF$2:$AF$1184&amp;sheet03!$O$2:$O$1184,0),28)</f>
        <v>津山口</v>
      </c>
      <c r="L106" s="20" t="s">
        <v>8</v>
      </c>
      <c r="M106" s="19"/>
      <c r="N106" s="18" t="str">
        <f t="array" ref="N106">INDEX(sheet01!$A$2:$Z$61,MATCH(K$102&amp;$B$2,sheet01!$M$2:$M$61&amp;sheet01!$O$2:$O$61,0),21)</f>
        <v>黄/黄</v>
      </c>
    </row>
    <row r="107" spans="1:14" ht="15.95" customHeight="1" x14ac:dyDescent="0.15">
      <c r="B107" s="71" t="s">
        <v>173</v>
      </c>
      <c r="C107" s="70"/>
      <c r="D107" s="81" t="e" cm="1">
        <f t="array" ref="D107">INDEX(sheet03!$A$2:$BB$1184,MATCH($D$102&amp;"105"&amp;$B$2,sheet03!$M$2:$M$1184&amp;sheet03!$AF$2:$AF$1184&amp;sheet03!$O$2:$O$1184,0),28)</f>
        <v>#N/A</v>
      </c>
      <c r="E107" s="67"/>
      <c r="F107" s="65"/>
      <c r="G107" s="66"/>
      <c r="I107" s="71" t="s">
        <v>173</v>
      </c>
      <c r="J107" s="70"/>
      <c r="K107" s="80" t="e" cm="1">
        <f t="array" ref="K107">INDEX(sheet03!$A$2:$BB$1184,MATCH($K$102&amp;"105"&amp;$B$2,sheet03!$M$2:$M$1184&amp;sheet03!$AF$2:$AF$1184&amp;sheet03!$O$2:$O$1184,0),28)</f>
        <v>#N/A</v>
      </c>
      <c r="L107" s="67"/>
      <c r="M107" s="65"/>
      <c r="N107" s="66"/>
    </row>
    <row r="108" spans="1:14" ht="15.95" customHeight="1" x14ac:dyDescent="0.15">
      <c r="B108" s="17" t="s">
        <v>9</v>
      </c>
      <c r="C108" s="16" t="s">
        <v>10</v>
      </c>
      <c r="D108" s="82" t="s">
        <v>11</v>
      </c>
      <c r="E108" s="15" t="s">
        <v>12</v>
      </c>
      <c r="F108" s="15" t="s">
        <v>13</v>
      </c>
      <c r="G108" s="14" t="s">
        <v>14</v>
      </c>
      <c r="I108" s="17" t="s">
        <v>9</v>
      </c>
      <c r="J108" s="16" t="s">
        <v>10</v>
      </c>
      <c r="K108" s="82" t="s">
        <v>11</v>
      </c>
      <c r="L108" s="15" t="s">
        <v>12</v>
      </c>
      <c r="M108" s="15" t="s">
        <v>13</v>
      </c>
      <c r="N108" s="14" t="s">
        <v>14</v>
      </c>
    </row>
    <row r="109" spans="1:14" ht="15.95" customHeight="1" x14ac:dyDescent="0.15">
      <c r="A109" s="55">
        <f ca="1">IF(ISERROR(SMALL(sheet03!BM:BM,ROW(O1))),"",INDIRECT("sheet03!bm"&amp;SMALL(sheet03!BM:BM,ROW(O1))))</f>
        <v>208</v>
      </c>
      <c r="B109" s="12" t="str">
        <f t="array" aca="1" ref="B109" ca="1">INDEX(sheet03!$A$2:$BB$1184,MATCH(D$102&amp;$C109&amp;$B$2,sheet03!$M$2:$M$1184&amp;sheet03!$AF$2:$AF$1184&amp;sheet03!$O$2:$O$1184,0),31)</f>
        <v>c</v>
      </c>
      <c r="C109" s="13">
        <f ca="1">IF(A109="","",INDIRECT("sheet03!af"&amp;SMALL(sheet03!BM:BM,ROW(O1))))</f>
        <v>1</v>
      </c>
      <c r="D109" s="83" t="str">
        <f t="array" aca="1" ref="D109" ca="1">INDEX(sheet03!$A$2:$BB$1184,MATCH(D$102&amp;$C109&amp;$B$2,sheet03!$M$2:$M$1184&amp;sheet03!$AF$2:$AF$1184&amp;sheet03!$O$2:$O$1184,0),28)</f>
        <v>府中</v>
      </c>
      <c r="E109" s="45">
        <f t="array" aca="1" ref="E109" ca="1">INDEX(sheet03!$A$2:$BC$1184,MATCH(D$102&amp;$C109&amp;$B$2,sheet03!$M$2:$M$1184&amp;sheet03!$AF$2:$AF$1184&amp;sheet03!$O$2:$O$1184,0),55)</f>
        <v>2</v>
      </c>
      <c r="F109" s="48">
        <f t="array" aca="1" ref="F109" ca="1">INDEX(sheet03!$A$2:$BB$1184,MATCH(D$102&amp;$C109&amp;$B$2,sheet03!$M$2:$M$1184&amp;sheet03!$AF$2:$AF$1184&amp;sheet03!$O$2:$O$1184,0),40)</f>
        <v>162</v>
      </c>
      <c r="G109" s="12" t="str">
        <f t="array" aca="1" ref="G109" ca="1">INDEX(sheet03!$A$2:$BD$1184,MATCH(D$102&amp;$C109&amp;$B$2,sheet03!$M$2:$M$1184&amp;sheet03!$AF$2:$AF$1184&amp;sheet03!$O$2:$O$1184,0),56)</f>
        <v>右</v>
      </c>
      <c r="H109" s="55">
        <f ca="1">IF(ISERROR(SMALL(sheet03!BN:BN,ROW(P1))),"",INDIRECT("sheet03!bn"&amp;SMALL(sheet03!BN:BN,ROW(P1))))</f>
        <v>182</v>
      </c>
      <c r="I109" s="12">
        <f t="array" aca="1" ref="I109" ca="1">INDEX(sheet03!$A$2:$BB$1184,MATCH(K$102&amp;$J109&amp;$B$2,sheet03!$M$2:$M$1184&amp;sheet03!$AF$2:$AF$1184&amp;sheet03!$O$2:$O$1184,0),31)</f>
        <v>0</v>
      </c>
      <c r="J109" s="13">
        <f ca="1">IF(H109="","",INDIRECT("sheet03!af"&amp;SMALL(sheet03!BN:BN,ROW(P1))))</f>
        <v>1</v>
      </c>
      <c r="K109" s="83" t="str">
        <f t="array" aca="1" ref="K109" ca="1">INDEX(sheet03!$A$2:$BB$1184,MATCH(K$102&amp;$J109&amp;$B$2,sheet03!$M$2:$M$1184&amp;sheet03!$AF$2:$AF$1184&amp;sheet03!$O$2:$O$1184,0),28)</f>
        <v>法界院</v>
      </c>
      <c r="L109" s="45">
        <f t="array" aca="1" ref="L109" ca="1">INDEX(sheet03!$A$2:$BC$1184,MATCH(K$102&amp;$J109&amp;$B$2,sheet03!$M$2:$M$1184&amp;sheet03!$AF$2:$AF$1184&amp;sheet03!$O$2:$O$1184,0),55)</f>
        <v>3</v>
      </c>
      <c r="M109" s="48">
        <f t="array" aca="1" ref="M109" ca="1">INDEX(sheet03!$A$2:$BB$1184,MATCH(K$102&amp;$J109&amp;$B$2,sheet03!$M$2:$M$1184&amp;sheet03!$AF$2:$AF$1184&amp;sheet03!$O$2:$O$1184,0),40)</f>
        <v>158.5</v>
      </c>
      <c r="N109" s="12" t="str">
        <f t="array" aca="1" ref="N109" ca="1">INDEX(sheet03!$A$2:$BD$1184,MATCH(K$102&amp;$J109&amp;$B$2,sheet03!$M$2:$M$1184&amp;sheet03!$AF$2:$AF$1184&amp;sheet03!$O$2:$O$1184,0),56)</f>
        <v>右</v>
      </c>
    </row>
    <row r="110" spans="1:14" ht="15.95" customHeight="1" x14ac:dyDescent="0.15">
      <c r="A110" s="55">
        <f ca="1">IF(ISERROR(SMALL(sheet03!BM:BM,ROW(O2))),"",INDIRECT("sheet03!bm"&amp;SMALL(sheet03!BM:BM,ROW(O2))))</f>
        <v>209</v>
      </c>
      <c r="B110" s="10">
        <f t="array" aca="1" ref="B110" ca="1">INDEX(sheet03!$A$2:$BB$1184,MATCH(D$102&amp;$C110&amp;$B$2,sheet03!$M$2:$M$1184&amp;sheet03!$AF$2:$AF$1184&amp;sheet03!$O$2:$O$1184,0),31)</f>
        <v>0</v>
      </c>
      <c r="C110" s="11">
        <f ca="1">IF(A110="","",INDIRECT("sheet03!af"&amp;SMALL(sheet03!BM:BM,ROW(O2))))</f>
        <v>3</v>
      </c>
      <c r="D110" s="80" t="str">
        <f t="array" aca="1" ref="D110" ca="1">INDEX(sheet03!$A$2:$BB$1184,MATCH(D$102&amp;$C110&amp;$B$2,sheet03!$M$2:$M$1184&amp;sheet03!$AF$2:$AF$1184&amp;sheet03!$O$2:$O$1184,0),28)</f>
        <v>戸手</v>
      </c>
      <c r="E110" s="46">
        <f t="array" aca="1" ref="E110" ca="1">INDEX(sheet03!$A$2:$BC$1184,MATCH(D$102&amp;$C110&amp;$B$2,sheet03!$M$2:$M$1184&amp;sheet03!$AF$2:$AF$1184&amp;sheet03!$O$2:$O$1184,0),55)</f>
        <v>2</v>
      </c>
      <c r="F110" s="49">
        <f t="array" aca="1" ref="F110" ca="1">INDEX(sheet03!$A$2:$BB$1184,MATCH(D$102&amp;$C110&amp;$B$2,sheet03!$M$2:$M$1184&amp;sheet03!$AF$2:$AF$1184&amp;sheet03!$O$2:$O$1184,0),40)</f>
        <v>172</v>
      </c>
      <c r="G110" s="10" t="str">
        <f t="array" aca="1" ref="G110" ca="1">INDEX(sheet03!$A$2:$BD$1184,MATCH(D$102&amp;$C110&amp;$B$2,sheet03!$M$2:$M$1184&amp;sheet03!$AF$2:$AF$1184&amp;sheet03!$O$2:$O$1184,0),56)</f>
        <v>右</v>
      </c>
      <c r="H110" s="55">
        <f ca="1">IF(ISERROR(SMALL(sheet03!BN:BN,ROW(P2))),"",INDIRECT("sheet03!bn"&amp;SMALL(sheet03!BN:BN,ROW(P2))))</f>
        <v>183</v>
      </c>
      <c r="I110" s="10">
        <f t="array" aca="1" ref="I110" ca="1">INDEX(sheet03!$A$2:$BB$1184,MATCH(K$102&amp;$J110&amp;$B$2,sheet03!$M$2:$M$1184&amp;sheet03!$AF$2:$AF$1184&amp;sheet03!$O$2:$O$1184,0),31)</f>
        <v>0</v>
      </c>
      <c r="J110" s="11">
        <f ca="1">IF(H110="","",INDIRECT("sheet03!af"&amp;SMALL(sheet03!BN:BN,ROW(P2))))</f>
        <v>2</v>
      </c>
      <c r="K110" s="80" t="str">
        <f t="array" aca="1" ref="K110" ca="1">INDEX(sheet03!$A$2:$BB$1184,MATCH(K$102&amp;$J110&amp;$B$2,sheet03!$M$2:$M$1184&amp;sheet03!$AF$2:$AF$1184&amp;sheet03!$O$2:$O$1184,0),28)</f>
        <v>備前原</v>
      </c>
      <c r="L110" s="46">
        <f t="array" aca="1" ref="L110" ca="1">INDEX(sheet03!$A$2:$BC$1184,MATCH(K$102&amp;$J110&amp;$B$2,sheet03!$M$2:$M$1184&amp;sheet03!$AF$2:$AF$1184&amp;sheet03!$O$2:$O$1184,0),55)</f>
        <v>3</v>
      </c>
      <c r="M110" s="49">
        <f t="array" aca="1" ref="M110" ca="1">INDEX(sheet03!$A$2:$BB$1184,MATCH(K$102&amp;$J110&amp;$B$2,sheet03!$M$2:$M$1184&amp;sheet03!$AF$2:$AF$1184&amp;sheet03!$O$2:$O$1184,0),40)</f>
        <v>160</v>
      </c>
      <c r="N110" s="10" t="str">
        <f t="array" aca="1" ref="N110" ca="1">INDEX(sheet03!$A$2:$BD$1184,MATCH(K$102&amp;$J110&amp;$B$2,sheet03!$M$2:$M$1184&amp;sheet03!$AF$2:$AF$1184&amp;sheet03!$O$2:$O$1184,0),56)</f>
        <v>右</v>
      </c>
    </row>
    <row r="111" spans="1:14" ht="15.95" customHeight="1" x14ac:dyDescent="0.15">
      <c r="A111" s="55">
        <f ca="1">IF(ISERROR(SMALL(sheet03!BM:BM,ROW(O3))),"",INDIRECT("sheet03!bm"&amp;SMALL(sheet03!BM:BM,ROW(O3))))</f>
        <v>210</v>
      </c>
      <c r="B111" s="10">
        <f t="array" aca="1" ref="B111" ca="1">INDEX(sheet03!$A$2:$BB$1184,MATCH(D$102&amp;$C111&amp;$B$2,sheet03!$M$2:$M$1184&amp;sheet03!$AF$2:$AF$1184&amp;sheet03!$O$2:$O$1184,0),31)</f>
        <v>0</v>
      </c>
      <c r="C111" s="11">
        <f ca="1">IF(A111="","",INDIRECT("sheet03!af"&amp;SMALL(sheet03!BM:BM,ROW(O3))))</f>
        <v>4</v>
      </c>
      <c r="D111" s="80" t="str">
        <f t="array" aca="1" ref="D111" ca="1">INDEX(sheet03!$A$2:$BB$1184,MATCH(D$102&amp;$C111&amp;$B$2,sheet03!$M$2:$M$1184&amp;sheet03!$AF$2:$AF$1184&amp;sheet03!$O$2:$O$1184,0),28)</f>
        <v>近田</v>
      </c>
      <c r="E111" s="46">
        <f t="array" aca="1" ref="E111" ca="1">INDEX(sheet03!$A$2:$BC$1184,MATCH(D$102&amp;$C111&amp;$B$2,sheet03!$M$2:$M$1184&amp;sheet03!$AF$2:$AF$1184&amp;sheet03!$O$2:$O$1184,0),55)</f>
        <v>2</v>
      </c>
      <c r="F111" s="49">
        <f t="array" aca="1" ref="F111" ca="1">INDEX(sheet03!$A$2:$BB$1184,MATCH(D$102&amp;$C111&amp;$B$2,sheet03!$M$2:$M$1184&amp;sheet03!$AF$2:$AF$1184&amp;sheet03!$O$2:$O$1184,0),40)</f>
        <v>174.3</v>
      </c>
      <c r="G111" s="10" t="str">
        <f t="array" aca="1" ref="G111" ca="1">INDEX(sheet03!$A$2:$BD$1184,MATCH(D$102&amp;$C111&amp;$B$2,sheet03!$M$2:$M$1184&amp;sheet03!$AF$2:$AF$1184&amp;sheet03!$O$2:$O$1184,0),56)</f>
        <v>右</v>
      </c>
      <c r="H111" s="55">
        <f ca="1">IF(ISERROR(SMALL(sheet03!BN:BN,ROW(P3))),"",INDIRECT("sheet03!bn"&amp;SMALL(sheet03!BN:BN,ROW(P3))))</f>
        <v>184</v>
      </c>
      <c r="I111" s="10">
        <f t="array" aca="1" ref="I111" ca="1">INDEX(sheet03!$A$2:$BB$1184,MATCH(K$102&amp;$J111&amp;$B$2,sheet03!$M$2:$M$1184&amp;sheet03!$AF$2:$AF$1184&amp;sheet03!$O$2:$O$1184,0),31)</f>
        <v>0</v>
      </c>
      <c r="J111" s="11">
        <f ca="1">IF(H111="","",INDIRECT("sheet03!af"&amp;SMALL(sheet03!BN:BN,ROW(P3))))</f>
        <v>3</v>
      </c>
      <c r="K111" s="80" t="str">
        <f t="array" aca="1" ref="K111" ca="1">INDEX(sheet03!$A$2:$BB$1184,MATCH(K$102&amp;$J111&amp;$B$2,sheet03!$M$2:$M$1184&amp;sheet03!$AF$2:$AF$1184&amp;sheet03!$O$2:$O$1184,0),28)</f>
        <v>玉柏</v>
      </c>
      <c r="L111" s="46">
        <f t="array" aca="1" ref="L111" ca="1">INDEX(sheet03!$A$2:$BC$1184,MATCH(K$102&amp;$J111&amp;$B$2,sheet03!$M$2:$M$1184&amp;sheet03!$AF$2:$AF$1184&amp;sheet03!$O$2:$O$1184,0),55)</f>
        <v>3</v>
      </c>
      <c r="M111" s="49">
        <f t="array" aca="1" ref="M111" ca="1">INDEX(sheet03!$A$2:$BB$1184,MATCH(K$102&amp;$J111&amp;$B$2,sheet03!$M$2:$M$1184&amp;sheet03!$AF$2:$AF$1184&amp;sheet03!$O$2:$O$1184,0),40)</f>
        <v>152</v>
      </c>
      <c r="N111" s="10" t="str">
        <f t="array" aca="1" ref="N111" ca="1">INDEX(sheet03!$A$2:$BD$1184,MATCH(K$102&amp;$J111&amp;$B$2,sheet03!$M$2:$M$1184&amp;sheet03!$AF$2:$AF$1184&amp;sheet03!$O$2:$O$1184,0),56)</f>
        <v>右</v>
      </c>
    </row>
    <row r="112" spans="1:14" ht="15.95" customHeight="1" x14ac:dyDescent="0.15">
      <c r="A112" s="55">
        <f ca="1">IF(ISERROR(SMALL(sheet03!BM:BM,ROW(O4))),"",INDIRECT("sheet03!bm"&amp;SMALL(sheet03!BM:BM,ROW(O4))))</f>
        <v>211</v>
      </c>
      <c r="B112" s="10">
        <f t="array" aca="1" ref="B112" ca="1">INDEX(sheet03!$A$2:$BB$1184,MATCH(D$102&amp;$C112&amp;$B$2,sheet03!$M$2:$M$1184&amp;sheet03!$AF$2:$AF$1184&amp;sheet03!$O$2:$O$1184,0),31)</f>
        <v>0</v>
      </c>
      <c r="C112" s="11">
        <f ca="1">IF(A112="","",INDIRECT("sheet03!af"&amp;SMALL(sheet03!BM:BM,ROW(O4))))</f>
        <v>5</v>
      </c>
      <c r="D112" s="80" t="str">
        <f t="array" aca="1" ref="D112" ca="1">INDEX(sheet03!$A$2:$BB$1184,MATCH(D$102&amp;$C112&amp;$B$2,sheet03!$M$2:$M$1184&amp;sheet03!$AF$2:$AF$1184&amp;sheet03!$O$2:$O$1184,0),28)</f>
        <v>駅家</v>
      </c>
      <c r="E112" s="46">
        <f t="array" aca="1" ref="E112" ca="1">INDEX(sheet03!$A$2:$BC$1184,MATCH(D$102&amp;$C112&amp;$B$2,sheet03!$M$2:$M$1184&amp;sheet03!$AF$2:$AF$1184&amp;sheet03!$O$2:$O$1184,0),55)</f>
        <v>2</v>
      </c>
      <c r="F112" s="49">
        <f t="array" aca="1" ref="F112" ca="1">INDEX(sheet03!$A$2:$BB$1184,MATCH(D$102&amp;$C112&amp;$B$2,sheet03!$M$2:$M$1184&amp;sheet03!$AF$2:$AF$1184&amp;sheet03!$O$2:$O$1184,0),40)</f>
        <v>171</v>
      </c>
      <c r="G112" s="10" t="str">
        <f t="array" aca="1" ref="G112" ca="1">INDEX(sheet03!$A$2:$BD$1184,MATCH(D$102&amp;$C112&amp;$B$2,sheet03!$M$2:$M$1184&amp;sheet03!$AF$2:$AF$1184&amp;sheet03!$O$2:$O$1184,0),56)</f>
        <v>右</v>
      </c>
      <c r="H112" s="55">
        <f ca="1">IF(ISERROR(SMALL(sheet03!BN:BN,ROW(P4))),"",INDIRECT("sheet03!bn"&amp;SMALL(sheet03!BN:BN,ROW(P4))))</f>
        <v>185</v>
      </c>
      <c r="I112" s="10">
        <f t="array" aca="1" ref="I112" ca="1">INDEX(sheet03!$A$2:$BB$1184,MATCH(K$102&amp;$J112&amp;$B$2,sheet03!$M$2:$M$1184&amp;sheet03!$AF$2:$AF$1184&amp;sheet03!$O$2:$O$1184,0),31)</f>
        <v>0</v>
      </c>
      <c r="J112" s="11">
        <f ca="1">IF(H112="","",INDIRECT("sheet03!af"&amp;SMALL(sheet03!BN:BN,ROW(P4))))</f>
        <v>4</v>
      </c>
      <c r="K112" s="80" t="str">
        <f t="array" aca="1" ref="K112" ca="1">INDEX(sheet03!$A$2:$BB$1184,MATCH(K$102&amp;$J112&amp;$B$2,sheet03!$M$2:$M$1184&amp;sheet03!$AF$2:$AF$1184&amp;sheet03!$O$2:$O$1184,0),28)</f>
        <v>牧山</v>
      </c>
      <c r="L112" s="46">
        <f t="array" aca="1" ref="L112" ca="1">INDEX(sheet03!$A$2:$BC$1184,MATCH(K$102&amp;$J112&amp;$B$2,sheet03!$M$2:$M$1184&amp;sheet03!$AF$2:$AF$1184&amp;sheet03!$O$2:$O$1184,0),55)</f>
        <v>3</v>
      </c>
      <c r="M112" s="49">
        <f t="array" aca="1" ref="M112" ca="1">INDEX(sheet03!$A$2:$BB$1184,MATCH(K$102&amp;$J112&amp;$B$2,sheet03!$M$2:$M$1184&amp;sheet03!$AF$2:$AF$1184&amp;sheet03!$O$2:$O$1184,0),40)</f>
        <v>158</v>
      </c>
      <c r="N112" s="10" t="str">
        <f t="array" aca="1" ref="N112" ca="1">INDEX(sheet03!$A$2:$BD$1184,MATCH(K$102&amp;$J112&amp;$B$2,sheet03!$M$2:$M$1184&amp;sheet03!$AF$2:$AF$1184&amp;sheet03!$O$2:$O$1184,0),56)</f>
        <v>右</v>
      </c>
    </row>
    <row r="113" spans="1:14" ht="15.95" customHeight="1" x14ac:dyDescent="0.15">
      <c r="A113" s="55">
        <f ca="1">IF(ISERROR(SMALL(sheet03!BM:BM,ROW(O5))),"",INDIRECT("sheet03!bm"&amp;SMALL(sheet03!BM:BM,ROW(O5))))</f>
        <v>212</v>
      </c>
      <c r="B113" s="10">
        <f t="array" aca="1" ref="B113" ca="1">INDEX(sheet03!$A$2:$BB$1184,MATCH(D$102&amp;$C113&amp;$B$2,sheet03!$M$2:$M$1184&amp;sheet03!$AF$2:$AF$1184&amp;sheet03!$O$2:$O$1184,0),31)</f>
        <v>0</v>
      </c>
      <c r="C113" s="11">
        <f ca="1">IF(A113="","",INDIRECT("sheet03!af"&amp;SMALL(sheet03!BM:BM,ROW(O5))))</f>
        <v>6</v>
      </c>
      <c r="D113" s="80" t="str">
        <f t="array" aca="1" ref="D113" ca="1">INDEX(sheet03!$A$2:$BB$1184,MATCH(D$102&amp;$C113&amp;$B$2,sheet03!$M$2:$M$1184&amp;sheet03!$AF$2:$AF$1184&amp;sheet03!$O$2:$O$1184,0),28)</f>
        <v>万能倉</v>
      </c>
      <c r="E113" s="46">
        <f t="array" aca="1" ref="E113" ca="1">INDEX(sheet03!$A$2:$BC$1184,MATCH(D$102&amp;$C113&amp;$B$2,sheet03!$M$2:$M$1184&amp;sheet03!$AF$2:$AF$1184&amp;sheet03!$O$2:$O$1184,0),55)</f>
        <v>2</v>
      </c>
      <c r="F113" s="49">
        <f t="array" aca="1" ref="F113" ca="1">INDEX(sheet03!$A$2:$BB$1184,MATCH(D$102&amp;$C113&amp;$B$2,sheet03!$M$2:$M$1184&amp;sheet03!$AF$2:$AF$1184&amp;sheet03!$O$2:$O$1184,0),40)</f>
        <v>163</v>
      </c>
      <c r="G113" s="10" t="str">
        <f t="array" aca="1" ref="G113" ca="1">INDEX(sheet03!$A$2:$BD$1184,MATCH(D$102&amp;$C113&amp;$B$2,sheet03!$M$2:$M$1184&amp;sheet03!$AF$2:$AF$1184&amp;sheet03!$O$2:$O$1184,0),56)</f>
        <v>右</v>
      </c>
      <c r="H113" s="55">
        <f ca="1">IF(ISERROR(SMALL(sheet03!BN:BN,ROW(P5))),"",INDIRECT("sheet03!bn"&amp;SMALL(sheet03!BN:BN,ROW(P5))))</f>
        <v>186</v>
      </c>
      <c r="I113" s="10">
        <f t="array" aca="1" ref="I113" ca="1">INDEX(sheet03!$A$2:$BB$1184,MATCH(K$102&amp;$J113&amp;$B$2,sheet03!$M$2:$M$1184&amp;sheet03!$AF$2:$AF$1184&amp;sheet03!$O$2:$O$1184,0),31)</f>
        <v>0</v>
      </c>
      <c r="J113" s="11">
        <f ca="1">IF(H113="","",INDIRECT("sheet03!af"&amp;SMALL(sheet03!BN:BN,ROW(P5))))</f>
        <v>5</v>
      </c>
      <c r="K113" s="80" t="str">
        <f t="array" aca="1" ref="K113" ca="1">INDEX(sheet03!$A$2:$BB$1184,MATCH(K$102&amp;$J113&amp;$B$2,sheet03!$M$2:$M$1184&amp;sheet03!$AF$2:$AF$1184&amp;sheet03!$O$2:$O$1184,0),28)</f>
        <v>野々口</v>
      </c>
      <c r="L113" s="46">
        <f t="array" aca="1" ref="L113" ca="1">INDEX(sheet03!$A$2:$BC$1184,MATCH(K$102&amp;$J113&amp;$B$2,sheet03!$M$2:$M$1184&amp;sheet03!$AF$2:$AF$1184&amp;sheet03!$O$2:$O$1184,0),55)</f>
        <v>2</v>
      </c>
      <c r="M113" s="49">
        <f t="array" aca="1" ref="M113" ca="1">INDEX(sheet03!$A$2:$BB$1184,MATCH(K$102&amp;$J113&amp;$B$2,sheet03!$M$2:$M$1184&amp;sheet03!$AF$2:$AF$1184&amp;sheet03!$O$2:$O$1184,0),40)</f>
        <v>163</v>
      </c>
      <c r="N113" s="10" t="str">
        <f t="array" aca="1" ref="N113" ca="1">INDEX(sheet03!$A$2:$BD$1184,MATCH(K$102&amp;$J113&amp;$B$2,sheet03!$M$2:$M$1184&amp;sheet03!$AF$2:$AF$1184&amp;sheet03!$O$2:$O$1184,0),56)</f>
        <v>右</v>
      </c>
    </row>
    <row r="114" spans="1:14" ht="15.95" customHeight="1" x14ac:dyDescent="0.15">
      <c r="A114" s="55">
        <f ca="1">IF(ISERROR(SMALL(sheet03!BM:BM,ROW(O6))),"",INDIRECT("sheet03!bm"&amp;SMALL(sheet03!BM:BM,ROW(O6))))</f>
        <v>213</v>
      </c>
      <c r="B114" s="10">
        <f t="array" aca="1" ref="B114" ca="1">INDEX(sheet03!$A$2:$BB$1184,MATCH(D$102&amp;$C114&amp;$B$2,sheet03!$M$2:$M$1184&amp;sheet03!$AF$2:$AF$1184&amp;sheet03!$O$2:$O$1184,0),31)</f>
        <v>0</v>
      </c>
      <c r="C114" s="11">
        <f ca="1">IF(A114="","",INDIRECT("sheet03!af"&amp;SMALL(sheet03!BM:BM,ROW(O6))))</f>
        <v>7</v>
      </c>
      <c r="D114" s="80" t="str">
        <f t="array" aca="1" ref="D114" ca="1">INDEX(sheet03!$A$2:$BB$1184,MATCH(D$102&amp;$C114&amp;$B$2,sheet03!$M$2:$M$1184&amp;sheet03!$AF$2:$AF$1184&amp;sheet03!$O$2:$O$1184,0),28)</f>
        <v>道上</v>
      </c>
      <c r="E114" s="46">
        <f t="array" aca="1" ref="E114" ca="1">INDEX(sheet03!$A$2:$BC$1184,MATCH(D$102&amp;$C114&amp;$B$2,sheet03!$M$2:$M$1184&amp;sheet03!$AF$2:$AF$1184&amp;sheet03!$O$2:$O$1184,0),55)</f>
        <v>2</v>
      </c>
      <c r="F114" s="49">
        <f t="array" aca="1" ref="F114" ca="1">INDEX(sheet03!$A$2:$BB$1184,MATCH(D$102&amp;$C114&amp;$B$2,sheet03!$M$2:$M$1184&amp;sheet03!$AF$2:$AF$1184&amp;sheet03!$O$2:$O$1184,0),40)</f>
        <v>165</v>
      </c>
      <c r="G114" s="10" t="str">
        <f t="array" aca="1" ref="G114" ca="1">INDEX(sheet03!$A$2:$BD$1184,MATCH(D$102&amp;$C114&amp;$B$2,sheet03!$M$2:$M$1184&amp;sheet03!$AF$2:$AF$1184&amp;sheet03!$O$2:$O$1184,0),56)</f>
        <v>右</v>
      </c>
      <c r="H114" s="55">
        <f ca="1">IF(ISERROR(SMALL(sheet03!BN:BN,ROW(P6))),"",INDIRECT("sheet03!bn"&amp;SMALL(sheet03!BN:BN,ROW(P6))))</f>
        <v>187</v>
      </c>
      <c r="I114" s="10" t="str">
        <f t="array" aca="1" ref="I114" ca="1">INDEX(sheet03!$A$2:$BB$1184,MATCH(K$102&amp;$J114&amp;$B$2,sheet03!$M$2:$M$1184&amp;sheet03!$AF$2:$AF$1184&amp;sheet03!$O$2:$O$1184,0),31)</f>
        <v>ｃ</v>
      </c>
      <c r="J114" s="11">
        <f ca="1">IF(H114="","",INDIRECT("sheet03!af"&amp;SMALL(sheet03!BN:BN,ROW(P6))))</f>
        <v>6</v>
      </c>
      <c r="K114" s="80" t="str">
        <f t="array" aca="1" ref="K114" ca="1">INDEX(sheet03!$A$2:$BB$1184,MATCH(K$102&amp;$J114&amp;$B$2,sheet03!$M$2:$M$1184&amp;sheet03!$AF$2:$AF$1184&amp;sheet03!$O$2:$O$1184,0),28)</f>
        <v>金川</v>
      </c>
      <c r="L114" s="46">
        <f t="array" aca="1" ref="L114" ca="1">INDEX(sheet03!$A$2:$BC$1184,MATCH(K$102&amp;$J114&amp;$B$2,sheet03!$M$2:$M$1184&amp;sheet03!$AF$2:$AF$1184&amp;sheet03!$O$2:$O$1184,0),55)</f>
        <v>2</v>
      </c>
      <c r="M114" s="49">
        <f t="array" aca="1" ref="M114" ca="1">INDEX(sheet03!$A$2:$BB$1184,MATCH(K$102&amp;$J114&amp;$B$2,sheet03!$M$2:$M$1184&amp;sheet03!$AF$2:$AF$1184&amp;sheet03!$O$2:$O$1184,0),40)</f>
        <v>155</v>
      </c>
      <c r="N114" s="10" t="str">
        <f t="array" aca="1" ref="N114" ca="1">INDEX(sheet03!$A$2:$BD$1184,MATCH(K$102&amp;$J114&amp;$B$2,sheet03!$M$2:$M$1184&amp;sheet03!$AF$2:$AF$1184&amp;sheet03!$O$2:$O$1184,0),56)</f>
        <v>右</v>
      </c>
    </row>
    <row r="115" spans="1:14" ht="15.95" customHeight="1" x14ac:dyDescent="0.15">
      <c r="A115" s="55">
        <f ca="1">IF(ISERROR(SMALL(sheet03!BM:BM,ROW(O7))),"",INDIRECT("sheet03!bm"&amp;SMALL(sheet03!BM:BM,ROW(O7))))</f>
        <v>214</v>
      </c>
      <c r="B115" s="10">
        <f t="array" aca="1" ref="B115" ca="1">INDEX(sheet03!$A$2:$BB$1184,MATCH(D$102&amp;$C115&amp;$B$2,sheet03!$M$2:$M$1184&amp;sheet03!$AF$2:$AF$1184&amp;sheet03!$O$2:$O$1184,0),31)</f>
        <v>0</v>
      </c>
      <c r="C115" s="11">
        <f ca="1">IF(A115="","",INDIRECT("sheet03!af"&amp;SMALL(sheet03!BM:BM,ROW(O7))))</f>
        <v>8</v>
      </c>
      <c r="D115" s="80" t="str">
        <f t="array" aca="1" ref="D115" ca="1">INDEX(sheet03!$A$2:$BB$1184,MATCH(D$102&amp;$C115&amp;$B$2,sheet03!$M$2:$M$1184&amp;sheet03!$AF$2:$AF$1184&amp;sheet03!$O$2:$O$1184,0),28)</f>
        <v>湯田村</v>
      </c>
      <c r="E115" s="46">
        <f t="array" aca="1" ref="E115" ca="1">INDEX(sheet03!$A$2:$BC$1184,MATCH(D$102&amp;$C115&amp;$B$2,sheet03!$M$2:$M$1184&amp;sheet03!$AF$2:$AF$1184&amp;sheet03!$O$2:$O$1184,0),55)</f>
        <v>2</v>
      </c>
      <c r="F115" s="49">
        <f t="array" aca="1" ref="F115" ca="1">INDEX(sheet03!$A$2:$BB$1184,MATCH(D$102&amp;$C115&amp;$B$2,sheet03!$M$2:$M$1184&amp;sheet03!$AF$2:$AF$1184&amp;sheet03!$O$2:$O$1184,0),40)</f>
        <v>175.4</v>
      </c>
      <c r="G115" s="10" t="str">
        <f t="array" aca="1" ref="G115" ca="1">INDEX(sheet03!$A$2:$BD$1184,MATCH(D$102&amp;$C115&amp;$B$2,sheet03!$M$2:$M$1184&amp;sheet03!$AF$2:$AF$1184&amp;sheet03!$O$2:$O$1184,0),56)</f>
        <v>右</v>
      </c>
      <c r="H115" s="55">
        <f ca="1">IF(ISERROR(SMALL(sheet03!BN:BN,ROW(P7))),"",INDIRECT("sheet03!bn"&amp;SMALL(sheet03!BN:BN,ROW(P7))))</f>
        <v>188</v>
      </c>
      <c r="I115" s="10">
        <f t="array" aca="1" ref="I115" ca="1">INDEX(sheet03!$A$2:$BB$1184,MATCH(K$102&amp;$J115&amp;$B$2,sheet03!$M$2:$M$1184&amp;sheet03!$AF$2:$AF$1184&amp;sheet03!$O$2:$O$1184,0),31)</f>
        <v>0</v>
      </c>
      <c r="J115" s="11">
        <f ca="1">IF(H115="","",INDIRECT("sheet03!af"&amp;SMALL(sheet03!BN:BN,ROW(P7))))</f>
        <v>7</v>
      </c>
      <c r="K115" s="80" t="str">
        <f t="array" aca="1" ref="K115" ca="1">INDEX(sheet03!$A$2:$BB$1184,MATCH(K$102&amp;$J115&amp;$B$2,sheet03!$M$2:$M$1184&amp;sheet03!$AF$2:$AF$1184&amp;sheet03!$O$2:$O$1184,0),28)</f>
        <v>建部</v>
      </c>
      <c r="L115" s="46">
        <f t="array" aca="1" ref="L115" ca="1">INDEX(sheet03!$A$2:$BC$1184,MATCH(K$102&amp;$J115&amp;$B$2,sheet03!$M$2:$M$1184&amp;sheet03!$AF$2:$AF$1184&amp;sheet03!$O$2:$O$1184,0),55)</f>
        <v>2</v>
      </c>
      <c r="M115" s="49">
        <f t="array" aca="1" ref="M115" ca="1">INDEX(sheet03!$A$2:$BB$1184,MATCH(K$102&amp;$J115&amp;$B$2,sheet03!$M$2:$M$1184&amp;sheet03!$AF$2:$AF$1184&amp;sheet03!$O$2:$O$1184,0),40)</f>
        <v>156</v>
      </c>
      <c r="N115" s="10" t="str">
        <f t="array" aca="1" ref="N115" ca="1">INDEX(sheet03!$A$2:$BD$1184,MATCH(K$102&amp;$J115&amp;$B$2,sheet03!$M$2:$M$1184&amp;sheet03!$AF$2:$AF$1184&amp;sheet03!$O$2:$O$1184,0),56)</f>
        <v>右</v>
      </c>
    </row>
    <row r="116" spans="1:14" ht="15.95" customHeight="1" x14ac:dyDescent="0.15">
      <c r="A116" s="55">
        <f ca="1">IF(ISERROR(SMALL(sheet03!BM:BM,ROW(O8))),"",INDIRECT("sheet03!bm"&amp;SMALL(sheet03!BM:BM,ROW(O8))))</f>
        <v>215</v>
      </c>
      <c r="B116" s="10">
        <f t="array" aca="1" ref="B116" ca="1">INDEX(sheet03!$A$2:$BB$1184,MATCH(D$102&amp;$C116&amp;$B$2,sheet03!$M$2:$M$1184&amp;sheet03!$AF$2:$AF$1184&amp;sheet03!$O$2:$O$1184,0),31)</f>
        <v>0</v>
      </c>
      <c r="C116" s="11">
        <f ca="1">IF(A116="","",INDIRECT("sheet03!af"&amp;SMALL(sheet03!BM:BM,ROW(O8))))</f>
        <v>9</v>
      </c>
      <c r="D116" s="80" t="str">
        <f t="array" aca="1" ref="D116" ca="1">INDEX(sheet03!$A$2:$BB$1184,MATCH(D$102&amp;$C116&amp;$B$2,sheet03!$M$2:$M$1184&amp;sheet03!$AF$2:$AF$1184&amp;sheet03!$O$2:$O$1184,0),28)</f>
        <v>神辺</v>
      </c>
      <c r="E116" s="46">
        <f t="array" aca="1" ref="E116" ca="1">INDEX(sheet03!$A$2:$BC$1184,MATCH(D$102&amp;$C116&amp;$B$2,sheet03!$M$2:$M$1184&amp;sheet03!$AF$2:$AF$1184&amp;sheet03!$O$2:$O$1184,0),55)</f>
        <v>2</v>
      </c>
      <c r="F116" s="49">
        <f t="array" aca="1" ref="F116" ca="1">INDEX(sheet03!$A$2:$BB$1184,MATCH(D$102&amp;$C116&amp;$B$2,sheet03!$M$2:$M$1184&amp;sheet03!$AF$2:$AF$1184&amp;sheet03!$O$2:$O$1184,0),40)</f>
        <v>148</v>
      </c>
      <c r="G116" s="10" t="str">
        <f t="array" aca="1" ref="G116" ca="1">INDEX(sheet03!$A$2:$BD$1184,MATCH(D$102&amp;$C116&amp;$B$2,sheet03!$M$2:$M$1184&amp;sheet03!$AF$2:$AF$1184&amp;sheet03!$O$2:$O$1184,0),56)</f>
        <v>右</v>
      </c>
      <c r="H116" s="55">
        <f ca="1">IF(ISERROR(SMALL(sheet03!BN:BN,ROW(P8))),"",INDIRECT("sheet03!bn"&amp;SMALL(sheet03!BN:BN,ROW(P8))))</f>
        <v>189</v>
      </c>
      <c r="I116" s="10">
        <f t="array" aca="1" ref="I116" ca="1">INDEX(sheet03!$A$2:$BB$1184,MATCH(K$102&amp;$J116&amp;$B$2,sheet03!$M$2:$M$1184&amp;sheet03!$AF$2:$AF$1184&amp;sheet03!$O$2:$O$1184,0),31)</f>
        <v>0</v>
      </c>
      <c r="J116" s="11">
        <f ca="1">IF(H116="","",INDIRECT("sheet03!af"&amp;SMALL(sheet03!BN:BN,ROW(P8))))</f>
        <v>8</v>
      </c>
      <c r="K116" s="80" t="str">
        <f t="array" aca="1" ref="K116" ca="1">INDEX(sheet03!$A$2:$BB$1184,MATCH(K$102&amp;$J116&amp;$B$2,sheet03!$M$2:$M$1184&amp;sheet03!$AF$2:$AF$1184&amp;sheet03!$O$2:$O$1184,0),28)</f>
        <v>福渡</v>
      </c>
      <c r="L116" s="46">
        <f t="array" aca="1" ref="L116" ca="1">INDEX(sheet03!$A$2:$BC$1184,MATCH(K$102&amp;$J116&amp;$B$2,sheet03!$M$2:$M$1184&amp;sheet03!$AF$2:$AF$1184&amp;sheet03!$O$2:$O$1184,0),55)</f>
        <v>2</v>
      </c>
      <c r="M116" s="49">
        <f t="array" aca="1" ref="M116" ca="1">INDEX(sheet03!$A$2:$BB$1184,MATCH(K$102&amp;$J116&amp;$B$2,sheet03!$M$2:$M$1184&amp;sheet03!$AF$2:$AF$1184&amp;sheet03!$O$2:$O$1184,0),40)</f>
        <v>162</v>
      </c>
      <c r="N116" s="10" t="str">
        <f t="array" aca="1" ref="N116" ca="1">INDEX(sheet03!$A$2:$BD$1184,MATCH(K$102&amp;$J116&amp;$B$2,sheet03!$M$2:$M$1184&amp;sheet03!$AF$2:$AF$1184&amp;sheet03!$O$2:$O$1184,0),56)</f>
        <v>右</v>
      </c>
    </row>
    <row r="117" spans="1:14" ht="15.95" customHeight="1" x14ac:dyDescent="0.15">
      <c r="A117" s="55">
        <f ca="1">IF(ISERROR(SMALL(sheet03!BM:BM,ROW(O9))),"",INDIRECT("sheet03!bm"&amp;SMALL(sheet03!BM:BM,ROW(O9))))</f>
        <v>216</v>
      </c>
      <c r="B117" s="10">
        <f t="array" aca="1" ref="B117" ca="1">INDEX(sheet03!$A$2:$BB$1184,MATCH(D$102&amp;$C117&amp;$B$2,sheet03!$M$2:$M$1184&amp;sheet03!$AF$2:$AF$1184&amp;sheet03!$O$2:$O$1184,0),31)</f>
        <v>0</v>
      </c>
      <c r="C117" s="11">
        <f ca="1">IF(A117="","",INDIRECT("sheet03!af"&amp;SMALL(sheet03!BM:BM,ROW(O9))))</f>
        <v>10</v>
      </c>
      <c r="D117" s="80" t="str">
        <f t="array" aca="1" ref="D117" ca="1">INDEX(sheet03!$A$2:$BB$1184,MATCH(D$102&amp;$C117&amp;$B$2,sheet03!$M$2:$M$1184&amp;sheet03!$AF$2:$AF$1184&amp;sheet03!$O$2:$O$1184,0),28)</f>
        <v>備後本庄</v>
      </c>
      <c r="E117" s="46">
        <f t="array" aca="1" ref="E117" ca="1">INDEX(sheet03!$A$2:$BC$1184,MATCH(D$102&amp;$C117&amp;$B$2,sheet03!$M$2:$M$1184&amp;sheet03!$AF$2:$AF$1184&amp;sheet03!$O$2:$O$1184,0),55)</f>
        <v>2</v>
      </c>
      <c r="F117" s="49">
        <f t="array" aca="1" ref="F117" ca="1">INDEX(sheet03!$A$2:$BB$1184,MATCH(D$102&amp;$C117&amp;$B$2,sheet03!$M$2:$M$1184&amp;sheet03!$AF$2:$AF$1184&amp;sheet03!$O$2:$O$1184,0),40)</f>
        <v>170</v>
      </c>
      <c r="G117" s="10" t="str">
        <f t="array" aca="1" ref="G117" ca="1">INDEX(sheet03!$A$2:$BD$1184,MATCH(D$102&amp;$C117&amp;$B$2,sheet03!$M$2:$M$1184&amp;sheet03!$AF$2:$AF$1184&amp;sheet03!$O$2:$O$1184,0),56)</f>
        <v>右</v>
      </c>
      <c r="H117" s="55">
        <f ca="1">IF(ISERROR(SMALL(sheet03!BN:BN,ROW(P9))),"",INDIRECT("sheet03!bn"&amp;SMALL(sheet03!BN:BN,ROW(P9))))</f>
        <v>190</v>
      </c>
      <c r="I117" s="10">
        <f t="array" aca="1" ref="I117" ca="1">INDEX(sheet03!$A$2:$BB$1184,MATCH(K$102&amp;$J117&amp;$B$2,sheet03!$M$2:$M$1184&amp;sheet03!$AF$2:$AF$1184&amp;sheet03!$O$2:$O$1184,0),31)</f>
        <v>0</v>
      </c>
      <c r="J117" s="11">
        <f ca="1">IF(H117="","",INDIRECT("sheet03!af"&amp;SMALL(sheet03!BN:BN,ROW(P9))))</f>
        <v>9</v>
      </c>
      <c r="K117" s="80" t="str">
        <f t="array" aca="1" ref="K117" ca="1">INDEX(sheet03!$A$2:$BB$1184,MATCH(K$102&amp;$J117&amp;$B$2,sheet03!$M$2:$M$1184&amp;sheet03!$AF$2:$AF$1184&amp;sheet03!$O$2:$O$1184,0),28)</f>
        <v>神目</v>
      </c>
      <c r="L117" s="46">
        <f t="array" aca="1" ref="L117" ca="1">INDEX(sheet03!$A$2:$BC$1184,MATCH(K$102&amp;$J117&amp;$B$2,sheet03!$M$2:$M$1184&amp;sheet03!$AF$2:$AF$1184&amp;sheet03!$O$2:$O$1184,0),55)</f>
        <v>2</v>
      </c>
      <c r="M117" s="49">
        <f t="array" aca="1" ref="M117" ca="1">INDEX(sheet03!$A$2:$BB$1184,MATCH(K$102&amp;$J117&amp;$B$2,sheet03!$M$2:$M$1184&amp;sheet03!$AF$2:$AF$1184&amp;sheet03!$O$2:$O$1184,0),40)</f>
        <v>166.5</v>
      </c>
      <c r="N117" s="10" t="str">
        <f t="array" aca="1" ref="N117" ca="1">INDEX(sheet03!$A$2:$BD$1184,MATCH(K$102&amp;$J117&amp;$B$2,sheet03!$M$2:$M$1184&amp;sheet03!$AF$2:$AF$1184&amp;sheet03!$O$2:$O$1184,0),56)</f>
        <v>右</v>
      </c>
    </row>
    <row r="118" spans="1:14" ht="15.95" customHeight="1" x14ac:dyDescent="0.15">
      <c r="A118" s="55">
        <f ca="1">IF(ISERROR(SMALL(sheet03!BM:BM,ROW(O10))),"",INDIRECT("sheet03!bm"&amp;SMALL(sheet03!BM:BM,ROW(O10))))</f>
        <v>0</v>
      </c>
      <c r="B118" s="10" t="e">
        <f t="array" aca="1" ref="B118" ca="1">INDEX(sheet03!$A$2:$BB$1184,MATCH(D$102&amp;$C118&amp;$B$2,sheet03!$M$2:$M$1184&amp;sheet03!$AF$2:$AF$1184&amp;sheet03!$O$2:$O$1184,0),31)</f>
        <v>#N/A</v>
      </c>
      <c r="C118" s="11">
        <f ca="1">IF(A118="","",INDIRECT("sheet03!af"&amp;SMALL(sheet03!BM:BM,ROW(O10))))</f>
        <v>0</v>
      </c>
      <c r="D118" s="80" t="e">
        <f t="array" aca="1" ref="D118" ca="1">INDEX(sheet03!$A$2:$BB$1184,MATCH(D$102&amp;$C118&amp;$B$2,sheet03!$M$2:$M$1184&amp;sheet03!$AF$2:$AF$1184&amp;sheet03!$O$2:$O$1184,0),28)</f>
        <v>#N/A</v>
      </c>
      <c r="E118" s="46" t="e">
        <f t="array" aca="1" ref="E118" ca="1">INDEX(sheet03!$A$2:$BC$1184,MATCH(D$102&amp;$C118&amp;$B$2,sheet03!$M$2:$M$1184&amp;sheet03!$AF$2:$AF$1184&amp;sheet03!$O$2:$O$1184,0),55)</f>
        <v>#N/A</v>
      </c>
      <c r="F118" s="49" t="e">
        <f t="array" aca="1" ref="F118" ca="1">INDEX(sheet03!$A$2:$BB$1184,MATCH(D$102&amp;$C118&amp;$B$2,sheet03!$M$2:$M$1184&amp;sheet03!$AF$2:$AF$1184&amp;sheet03!$O$2:$O$1184,0),40)</f>
        <v>#N/A</v>
      </c>
      <c r="G118" s="10" t="e">
        <f t="array" aca="1" ref="G118" ca="1">INDEX(sheet03!$A$2:$BD$1184,MATCH(D$102&amp;$C118&amp;$B$2,sheet03!$M$2:$M$1184&amp;sheet03!$AF$2:$AF$1184&amp;sheet03!$O$2:$O$1184,0),56)</f>
        <v>#N/A</v>
      </c>
      <c r="H118" s="55">
        <f ca="1">IF(ISERROR(SMALL(sheet03!BN:BN,ROW(P10))),"",INDIRECT("sheet03!bn"&amp;SMALL(sheet03!BN:BN,ROW(P10))))</f>
        <v>191</v>
      </c>
      <c r="I118" s="10">
        <f t="array" aca="1" ref="I118" ca="1">INDEX(sheet03!$A$2:$BB$1184,MATCH(K$102&amp;$J118&amp;$B$2,sheet03!$M$2:$M$1184&amp;sheet03!$AF$2:$AF$1184&amp;sheet03!$O$2:$O$1184,0),31)</f>
        <v>0</v>
      </c>
      <c r="J118" s="11">
        <f ca="1">IF(H118="","",INDIRECT("sheet03!af"&amp;SMALL(sheet03!BN:BN,ROW(P10))))</f>
        <v>10</v>
      </c>
      <c r="K118" s="80" t="str">
        <f t="array" aca="1" ref="K118" ca="1">INDEX(sheet03!$A$2:$BB$1184,MATCH(K$102&amp;$J118&amp;$B$2,sheet03!$M$2:$M$1184&amp;sheet03!$AF$2:$AF$1184&amp;sheet03!$O$2:$O$1184,0),28)</f>
        <v>弓削</v>
      </c>
      <c r="L118" s="46">
        <f t="array" aca="1" ref="L118" ca="1">INDEX(sheet03!$A$2:$BC$1184,MATCH(K$102&amp;$J118&amp;$B$2,sheet03!$M$2:$M$1184&amp;sheet03!$AF$2:$AF$1184&amp;sheet03!$O$2:$O$1184,0),55)</f>
        <v>2</v>
      </c>
      <c r="M118" s="49">
        <f t="array" aca="1" ref="M118" ca="1">INDEX(sheet03!$A$2:$BB$1184,MATCH(K$102&amp;$J118&amp;$B$2,sheet03!$M$2:$M$1184&amp;sheet03!$AF$2:$AF$1184&amp;sheet03!$O$2:$O$1184,0),40)</f>
        <v>166.5</v>
      </c>
      <c r="N118" s="10" t="str">
        <f t="array" aca="1" ref="N118" ca="1">INDEX(sheet03!$A$2:$BD$1184,MATCH(K$102&amp;$J118&amp;$B$2,sheet03!$M$2:$M$1184&amp;sheet03!$AF$2:$AF$1184&amp;sheet03!$O$2:$O$1184,0),56)</f>
        <v>右</v>
      </c>
    </row>
    <row r="119" spans="1:14" ht="15.95" customHeight="1" x14ac:dyDescent="0.15">
      <c r="A119" s="55" t="str">
        <f ca="1">IF(ISERROR(SMALL(sheet03!BM:BM,ROW(O11))),"",INDIRECT("sheet03!bm"&amp;SMALL(sheet03!BM:BM,ROW(O11))))</f>
        <v/>
      </c>
      <c r="B119" s="10" t="e">
        <f t="array" aca="1" ref="B119" ca="1">INDEX(sheet03!$A$2:$BB$1184,MATCH(D$102&amp;$C119&amp;$B$2,sheet03!$M$2:$M$1184&amp;sheet03!$AF$2:$AF$1184&amp;sheet03!$O$2:$O$1184,0),31)</f>
        <v>#N/A</v>
      </c>
      <c r="C119" s="11" t="str">
        <f ca="1">IF(A119="","",INDIRECT("sheet03!af"&amp;SMALL(sheet03!BM:BM,ROW(O11))))</f>
        <v/>
      </c>
      <c r="D119" s="80" t="e">
        <f t="array" aca="1" ref="D119" ca="1">INDEX(sheet03!$A$2:$BB$1184,MATCH(D$102&amp;$C119&amp;$B$2,sheet03!$M$2:$M$1184&amp;sheet03!$AF$2:$AF$1184&amp;sheet03!$O$2:$O$1184,0),28)</f>
        <v>#N/A</v>
      </c>
      <c r="E119" s="46" t="e">
        <f t="array" aca="1" ref="E119" ca="1">INDEX(sheet03!$A$2:$BC$1184,MATCH(D$102&amp;$C119&amp;$B$2,sheet03!$M$2:$M$1184&amp;sheet03!$AF$2:$AF$1184&amp;sheet03!$O$2:$O$1184,0),55)</f>
        <v>#N/A</v>
      </c>
      <c r="F119" s="49" t="e">
        <f t="array" aca="1" ref="F119" ca="1">INDEX(sheet03!$A$2:$BB$1184,MATCH(D$102&amp;$C119&amp;$B$2,sheet03!$M$2:$M$1184&amp;sheet03!$AF$2:$AF$1184&amp;sheet03!$O$2:$O$1184,0),40)</f>
        <v>#N/A</v>
      </c>
      <c r="G119" s="10" t="e">
        <f t="array" aca="1" ref="G119" ca="1">INDEX(sheet03!$A$2:$BD$1184,MATCH(D$102&amp;$C119&amp;$B$2,sheet03!$M$2:$M$1184&amp;sheet03!$AF$2:$AF$1184&amp;sheet03!$O$2:$O$1184,0),56)</f>
        <v>#N/A</v>
      </c>
      <c r="H119" s="55">
        <f ca="1">IF(ISERROR(SMALL(sheet03!BN:BN,ROW(P11))),"",INDIRECT("sheet03!bn"&amp;SMALL(sheet03!BN:BN,ROW(P11))))</f>
        <v>192</v>
      </c>
      <c r="I119" s="10">
        <f t="array" aca="1" ref="I119" ca="1">INDEX(sheet03!$A$2:$BB$1184,MATCH(K$102&amp;$J119&amp;$B$2,sheet03!$M$2:$M$1184&amp;sheet03!$AF$2:$AF$1184&amp;sheet03!$O$2:$O$1184,0),31)</f>
        <v>0</v>
      </c>
      <c r="J119" s="11">
        <f ca="1">IF(H119="","",INDIRECT("sheet03!af"&amp;SMALL(sheet03!BN:BN,ROW(P11))))</f>
        <v>11</v>
      </c>
      <c r="K119" s="80" t="str">
        <f t="array" aca="1" ref="K119" ca="1">INDEX(sheet03!$A$2:$BB$1184,MATCH(K$102&amp;$J119&amp;$B$2,sheet03!$M$2:$M$1184&amp;sheet03!$AF$2:$AF$1184&amp;sheet03!$O$2:$O$1184,0),28)</f>
        <v>亀甲</v>
      </c>
      <c r="L119" s="46">
        <f t="array" aca="1" ref="L119" ca="1">INDEX(sheet03!$A$2:$BC$1184,MATCH(K$102&amp;$J119&amp;$B$2,sheet03!$M$2:$M$1184&amp;sheet03!$AF$2:$AF$1184&amp;sheet03!$O$2:$O$1184,0),55)</f>
        <v>2</v>
      </c>
      <c r="M119" s="49">
        <f t="array" aca="1" ref="M119" ca="1">INDEX(sheet03!$A$2:$BB$1184,MATCH(K$102&amp;$J119&amp;$B$2,sheet03!$M$2:$M$1184&amp;sheet03!$AF$2:$AF$1184&amp;sheet03!$O$2:$O$1184,0),40)</f>
        <v>166.5</v>
      </c>
      <c r="N119" s="10" t="str">
        <f t="array" aca="1" ref="N119" ca="1">INDEX(sheet03!$A$2:$BD$1184,MATCH(K$102&amp;$J119&amp;$B$2,sheet03!$M$2:$M$1184&amp;sheet03!$AF$2:$AF$1184&amp;sheet03!$O$2:$O$1184,0),56)</f>
        <v>右</v>
      </c>
    </row>
    <row r="120" spans="1:14" ht="15.95" customHeight="1" x14ac:dyDescent="0.15">
      <c r="A120" s="55" t="str">
        <f ca="1">IF(ISERROR(SMALL(sheet03!BM:BM,ROW(O12))),"",INDIRECT("sheet03!bm"&amp;SMALL(sheet03!BM:BM,ROW(O12))))</f>
        <v/>
      </c>
      <c r="B120" s="10" t="e">
        <f t="array" aca="1" ref="B120" ca="1">INDEX(sheet03!$A$2:$BB$1184,MATCH(D$102&amp;$C120&amp;$B$2,sheet03!$M$2:$M$1184&amp;sheet03!$AF$2:$AF$1184&amp;sheet03!$O$2:$O$1184,0),31)</f>
        <v>#N/A</v>
      </c>
      <c r="C120" s="11" t="str">
        <f ca="1">IF(A120="","",INDIRECT("sheet03!af"&amp;SMALL(sheet03!BM:BM,ROW(O12))))</f>
        <v/>
      </c>
      <c r="D120" s="80" t="e">
        <f t="array" aca="1" ref="D120" ca="1">INDEX(sheet03!$A$2:$BB$1184,MATCH(D$102&amp;$C120&amp;$B$2,sheet03!$M$2:$M$1184&amp;sheet03!$AF$2:$AF$1184&amp;sheet03!$O$2:$O$1184,0),28)</f>
        <v>#N/A</v>
      </c>
      <c r="E120" s="46" t="e">
        <f t="array" aca="1" ref="E120" ca="1">INDEX(sheet03!$A$2:$BC$1184,MATCH(D$102&amp;$C120&amp;$B$2,sheet03!$M$2:$M$1184&amp;sheet03!$AF$2:$AF$1184&amp;sheet03!$O$2:$O$1184,0),55)</f>
        <v>#N/A</v>
      </c>
      <c r="F120" s="49" t="e">
        <f t="array" aca="1" ref="F120" ca="1">INDEX(sheet03!$A$2:$BB$1184,MATCH(D$102&amp;$C120&amp;$B$2,sheet03!$M$2:$M$1184&amp;sheet03!$AF$2:$AF$1184&amp;sheet03!$O$2:$O$1184,0),40)</f>
        <v>#N/A</v>
      </c>
      <c r="G120" s="10" t="e">
        <f t="array" aca="1" ref="G120" ca="1">INDEX(sheet03!$A$2:$BD$1184,MATCH(D$102&amp;$C120&amp;$B$2,sheet03!$M$2:$M$1184&amp;sheet03!$AF$2:$AF$1184&amp;sheet03!$O$2:$O$1184,0),56)</f>
        <v>#N/A</v>
      </c>
      <c r="H120" s="55">
        <f ca="1">IF(ISERROR(SMALL(sheet03!BN:BN,ROW(P12))),"",INDIRECT("sheet03!bn"&amp;SMALL(sheet03!BN:BN,ROW(P12))))</f>
        <v>0</v>
      </c>
      <c r="I120" s="10" t="e">
        <f t="array" aca="1" ref="I120" ca="1">INDEX(sheet03!$A$2:$BB$1184,MATCH(K$102&amp;$J120&amp;$B$2,sheet03!$M$2:$M$1184&amp;sheet03!$AF$2:$AF$1184&amp;sheet03!$O$2:$O$1184,0),31)</f>
        <v>#N/A</v>
      </c>
      <c r="J120" s="11">
        <f ca="1">IF(H120="","",INDIRECT("sheet03!af"&amp;SMALL(sheet03!BN:BN,ROW(P12))))</f>
        <v>0</v>
      </c>
      <c r="K120" s="80" t="e">
        <f t="array" aca="1" ref="K120" ca="1">INDEX(sheet03!$A$2:$BB$1184,MATCH(K$102&amp;$J120&amp;$B$2,sheet03!$M$2:$M$1184&amp;sheet03!$AF$2:$AF$1184&amp;sheet03!$O$2:$O$1184,0),28)</f>
        <v>#N/A</v>
      </c>
      <c r="L120" s="46" t="e">
        <f t="array" aca="1" ref="L120" ca="1">INDEX(sheet03!$A$2:$BC$1184,MATCH(K$102&amp;$J120&amp;$B$2,sheet03!$M$2:$M$1184&amp;sheet03!$AF$2:$AF$1184&amp;sheet03!$O$2:$O$1184,0),55)</f>
        <v>#N/A</v>
      </c>
      <c r="M120" s="49" t="e">
        <f t="array" aca="1" ref="M120" ca="1">INDEX(sheet03!$A$2:$BB$1184,MATCH(K$102&amp;$J120&amp;$B$2,sheet03!$M$2:$M$1184&amp;sheet03!$AF$2:$AF$1184&amp;sheet03!$O$2:$O$1184,0),40)</f>
        <v>#N/A</v>
      </c>
      <c r="N120" s="10" t="e">
        <f t="array" aca="1" ref="N120" ca="1">INDEX(sheet03!$A$2:$BD$1184,MATCH(K$102&amp;$J120&amp;$B$2,sheet03!$M$2:$M$1184&amp;sheet03!$AF$2:$AF$1184&amp;sheet03!$O$2:$O$1184,0),56)</f>
        <v>#N/A</v>
      </c>
    </row>
    <row r="121" spans="1:14" ht="15.95" customHeight="1" x14ac:dyDescent="0.15">
      <c r="A121" s="55" t="str">
        <f ca="1">IF(ISERROR(SMALL(sheet03!BM:BM,ROW(O13))),"",INDIRECT("sheet03!bm"&amp;SMALL(sheet03!BM:BM,ROW(O13))))</f>
        <v/>
      </c>
      <c r="B121" s="10" t="e">
        <f t="array" aca="1" ref="B121" ca="1">INDEX(sheet03!$A$2:$BB$1184,MATCH(D$102&amp;$C121&amp;$B$2,sheet03!$M$2:$M$1184&amp;sheet03!$AF$2:$AF$1184&amp;sheet03!$O$2:$O$1184,0),31)</f>
        <v>#N/A</v>
      </c>
      <c r="C121" s="11" t="str">
        <f ca="1">IF(A121="","",INDIRECT("sheet03!af"&amp;SMALL(sheet03!BM:BM,ROW(O13))))</f>
        <v/>
      </c>
      <c r="D121" s="80" t="e">
        <f t="array" aca="1" ref="D121" ca="1">INDEX(sheet03!$A$2:$BB$1184,MATCH(D$102&amp;$C121&amp;$B$2,sheet03!$M$2:$M$1184&amp;sheet03!$AF$2:$AF$1184&amp;sheet03!$O$2:$O$1184,0),28)</f>
        <v>#N/A</v>
      </c>
      <c r="E121" s="46" t="e">
        <f t="array" aca="1" ref="E121" ca="1">INDEX(sheet03!$A$2:$BC$1184,MATCH(D$102&amp;$C121&amp;$B$2,sheet03!$M$2:$M$1184&amp;sheet03!$AF$2:$AF$1184&amp;sheet03!$O$2:$O$1184,0),55)</f>
        <v>#N/A</v>
      </c>
      <c r="F121" s="49" t="e">
        <f t="array" aca="1" ref="F121" ca="1">INDEX(sheet03!$A$2:$BB$1184,MATCH(D$102&amp;$C121&amp;$B$2,sheet03!$M$2:$M$1184&amp;sheet03!$AF$2:$AF$1184&amp;sheet03!$O$2:$O$1184,0),40)</f>
        <v>#N/A</v>
      </c>
      <c r="G121" s="10" t="e">
        <f t="array" aca="1" ref="G121" ca="1">INDEX(sheet03!$A$2:$BD$1184,MATCH(D$102&amp;$C121&amp;$B$2,sheet03!$M$2:$M$1184&amp;sheet03!$AF$2:$AF$1184&amp;sheet03!$O$2:$O$1184,0),56)</f>
        <v>#N/A</v>
      </c>
      <c r="H121" s="55" t="str">
        <f ca="1">IF(ISERROR(SMALL(sheet03!BN:BN,ROW(P13))),"",INDIRECT("sheet03!bn"&amp;SMALL(sheet03!BN:BN,ROW(P13))))</f>
        <v/>
      </c>
      <c r="I121" s="10" t="e">
        <f t="array" aca="1" ref="I121" ca="1">INDEX(sheet03!$A$2:$BB$1184,MATCH(K$102&amp;$J121&amp;$B$2,sheet03!$M$2:$M$1184&amp;sheet03!$AF$2:$AF$1184&amp;sheet03!$O$2:$O$1184,0),31)</f>
        <v>#N/A</v>
      </c>
      <c r="J121" s="11" t="str">
        <f ca="1">IF(H121="","",INDIRECT("sheet03!af"&amp;SMALL(sheet03!BN:BN,ROW(P13))))</f>
        <v/>
      </c>
      <c r="K121" s="80" t="e">
        <f t="array" aca="1" ref="K121" ca="1">INDEX(sheet03!$A$2:$BB$1184,MATCH(K$102&amp;$J121&amp;$B$2,sheet03!$M$2:$M$1184&amp;sheet03!$AF$2:$AF$1184&amp;sheet03!$O$2:$O$1184,0),28)</f>
        <v>#N/A</v>
      </c>
      <c r="L121" s="46" t="e">
        <f t="array" aca="1" ref="L121" ca="1">INDEX(sheet03!$A$2:$BC$1184,MATCH(K$102&amp;$J121&amp;$B$2,sheet03!$M$2:$M$1184&amp;sheet03!$AF$2:$AF$1184&amp;sheet03!$O$2:$O$1184,0),55)</f>
        <v>#N/A</v>
      </c>
      <c r="M121" s="49" t="e">
        <f t="array" aca="1" ref="M121" ca="1">INDEX(sheet03!$A$2:$BB$1184,MATCH(K$102&amp;$J121&amp;$B$2,sheet03!$M$2:$M$1184&amp;sheet03!$AF$2:$AF$1184&amp;sheet03!$O$2:$O$1184,0),40)</f>
        <v>#N/A</v>
      </c>
      <c r="N121" s="10" t="e">
        <f t="array" aca="1" ref="N121" ca="1">INDEX(sheet03!$A$2:$BD$1184,MATCH(K$102&amp;$J121&amp;$B$2,sheet03!$M$2:$M$1184&amp;sheet03!$AF$2:$AF$1184&amp;sheet03!$O$2:$O$1184,0),56)</f>
        <v>#N/A</v>
      </c>
    </row>
    <row r="122" spans="1:14" ht="15.95" customHeight="1" x14ac:dyDescent="0.15">
      <c r="A122" s="55" t="str">
        <f ca="1">IF(ISERROR(SMALL(sheet03!BM:BM,ROW(O14))),"",INDIRECT("sheet03!bm"&amp;SMALL(sheet03!BM:BM,ROW(O14))))</f>
        <v/>
      </c>
      <c r="B122" s="10" t="e">
        <f t="array" aca="1" ref="B122" ca="1">INDEX(sheet03!$A$2:$BB$1184,MATCH(D$102&amp;$C122&amp;$B$2,sheet03!$M$2:$M$1184&amp;sheet03!$AF$2:$AF$1184&amp;sheet03!$O$2:$O$1184,0),31)</f>
        <v>#N/A</v>
      </c>
      <c r="C122" s="11" t="str">
        <f ca="1">IF(A122="","",INDIRECT("sheet03!af"&amp;SMALL(sheet03!BM:BM,ROW(O14))))</f>
        <v/>
      </c>
      <c r="D122" s="80" t="e">
        <f t="array" aca="1" ref="D122" ca="1">INDEX(sheet03!$A$2:$BB$1184,MATCH(D$102&amp;$C122&amp;$B$2,sheet03!$M$2:$M$1184&amp;sheet03!$AF$2:$AF$1184&amp;sheet03!$O$2:$O$1184,0),28)</f>
        <v>#N/A</v>
      </c>
      <c r="E122" s="46" t="e">
        <f t="array" aca="1" ref="E122" ca="1">INDEX(sheet03!$A$2:$BC$1184,MATCH(D$102&amp;$C122&amp;$B$2,sheet03!$M$2:$M$1184&amp;sheet03!$AF$2:$AF$1184&amp;sheet03!$O$2:$O$1184,0),55)</f>
        <v>#N/A</v>
      </c>
      <c r="F122" s="49" t="e">
        <f t="array" aca="1" ref="F122" ca="1">INDEX(sheet03!$A$2:$BB$1184,MATCH(D$102&amp;$C122&amp;$B$2,sheet03!$M$2:$M$1184&amp;sheet03!$AF$2:$AF$1184&amp;sheet03!$O$2:$O$1184,0),40)</f>
        <v>#N/A</v>
      </c>
      <c r="G122" s="10" t="e">
        <f t="array" aca="1" ref="G122" ca="1">INDEX(sheet03!$A$2:$BD$1184,MATCH(D$102&amp;$C122&amp;$B$2,sheet03!$M$2:$M$1184&amp;sheet03!$AF$2:$AF$1184&amp;sheet03!$O$2:$O$1184,0),56)</f>
        <v>#N/A</v>
      </c>
      <c r="H122" s="55" t="str">
        <f ca="1">IF(ISERROR(SMALL(sheet03!BN:BN,ROW(P14))),"",INDIRECT("sheet03!bn"&amp;SMALL(sheet03!BN:BN,ROW(P14))))</f>
        <v/>
      </c>
      <c r="I122" s="10" t="e">
        <f t="array" aca="1" ref="I122" ca="1">INDEX(sheet03!$A$2:$BB$1184,MATCH(K$102&amp;$J122&amp;$B$2,sheet03!$M$2:$M$1184&amp;sheet03!$AF$2:$AF$1184&amp;sheet03!$O$2:$O$1184,0),31)</f>
        <v>#N/A</v>
      </c>
      <c r="J122" s="11" t="str">
        <f ca="1">IF(H122="","",INDIRECT("sheet03!af"&amp;SMALL(sheet03!BN:BN,ROW(P14))))</f>
        <v/>
      </c>
      <c r="K122" s="84" t="e">
        <f t="array" aca="1" ref="K122" ca="1">INDEX(sheet03!$A$2:$BB$1184,MATCH(K$102&amp;$J122&amp;$B$2,sheet03!$M$2:$M$1184&amp;sheet03!$AF$2:$AF$1184&amp;sheet03!$O$2:$O$1184,0),28)</f>
        <v>#N/A</v>
      </c>
      <c r="L122" s="46" t="e">
        <f t="array" aca="1" ref="L122" ca="1">INDEX(sheet03!$A$2:$BC$1184,MATCH(K$102&amp;$J122&amp;$B$2,sheet03!$M$2:$M$1184&amp;sheet03!$AF$2:$AF$1184&amp;sheet03!$O$2:$O$1184,0),55)</f>
        <v>#N/A</v>
      </c>
      <c r="M122" s="49" t="e">
        <f t="array" aca="1" ref="M122" ca="1">INDEX(sheet03!$A$2:$BB$1184,MATCH(K$102&amp;$J122&amp;$B$2,sheet03!$M$2:$M$1184&amp;sheet03!$AF$2:$AF$1184&amp;sheet03!$O$2:$O$1184,0),40)</f>
        <v>#N/A</v>
      </c>
      <c r="N122" s="10" t="e">
        <f t="array" aca="1" ref="N122" ca="1">INDEX(sheet03!$A$2:$BD$1184,MATCH(K$102&amp;$J122&amp;$B$2,sheet03!$M$2:$M$1184&amp;sheet03!$AF$2:$AF$1184&amp;sheet03!$O$2:$O$1184,0),56)</f>
        <v>#N/A</v>
      </c>
    </row>
    <row r="123" spans="1:14" ht="15.95" customHeight="1" x14ac:dyDescent="0.15">
      <c r="A123" s="55" t="str">
        <f ca="1">IF(ISERROR(SMALL(sheet03!BM:BM,ROW(O15))),"",INDIRECT("sheet03!bm"&amp;SMALL(sheet03!BM:BM,ROW(O15))))</f>
        <v/>
      </c>
      <c r="B123" s="10" t="e">
        <f t="array" aca="1" ref="B123" ca="1">INDEX(sheet03!$A$2:$BB$1184,MATCH(D$102&amp;$C123&amp;$B$2,sheet03!$M$2:$M$1184&amp;sheet03!$AF$2:$AF$1184&amp;sheet03!$O$2:$O$1184,0),31)</f>
        <v>#N/A</v>
      </c>
      <c r="C123" s="11" t="str">
        <f ca="1">IF(A123="","",INDIRECT("sheet03!af"&amp;SMALL(sheet03!BM:BM,ROW(O15))))</f>
        <v/>
      </c>
      <c r="D123" s="80" t="e">
        <f t="array" aca="1" ref="D123" ca="1">INDEX(sheet03!$A$2:$BB$1184,MATCH(D$102&amp;$C123&amp;$B$2,sheet03!$M$2:$M$1184&amp;sheet03!$AF$2:$AF$1184&amp;sheet03!$O$2:$O$1184,0),28)</f>
        <v>#N/A</v>
      </c>
      <c r="E123" s="46" t="e">
        <f t="array" aca="1" ref="E123" ca="1">INDEX(sheet03!$A$2:$BC$1184,MATCH(D$102&amp;$C123&amp;$B$2,sheet03!$M$2:$M$1184&amp;sheet03!$AF$2:$AF$1184&amp;sheet03!$O$2:$O$1184,0),55)</f>
        <v>#N/A</v>
      </c>
      <c r="F123" s="49" t="e">
        <f t="array" aca="1" ref="F123" ca="1">INDEX(sheet03!$A$2:$BB$1184,MATCH(D$102&amp;$C123&amp;$B$2,sheet03!$M$2:$M$1184&amp;sheet03!$AF$2:$AF$1184&amp;sheet03!$O$2:$O$1184,0),40)</f>
        <v>#N/A</v>
      </c>
      <c r="G123" s="10" t="e">
        <f t="array" aca="1" ref="G123" ca="1">INDEX(sheet03!$A$2:$BD$1184,MATCH(D$102&amp;$C123&amp;$B$2,sheet03!$M$2:$M$1184&amp;sheet03!$AF$2:$AF$1184&amp;sheet03!$O$2:$O$1184,0),56)</f>
        <v>#N/A</v>
      </c>
      <c r="H123" s="55" t="str">
        <f ca="1">IF(ISERROR(SMALL(sheet03!BN:BN,ROW(P15))),"",INDIRECT("sheet03!bn"&amp;SMALL(sheet03!BN:BN,ROW(P15))))</f>
        <v/>
      </c>
      <c r="I123" s="10" t="e">
        <f t="array" aca="1" ref="I123" ca="1">INDEX(sheet03!$A$2:$BB$1184,MATCH(K$102&amp;$J123&amp;$B$2,sheet03!$M$2:$M$1184&amp;sheet03!$AF$2:$AF$1184&amp;sheet03!$O$2:$O$1184,0),31)</f>
        <v>#N/A</v>
      </c>
      <c r="J123" s="11" t="str">
        <f ca="1">IF(H123="","",INDIRECT("sheet03!af"&amp;SMALL(sheet03!BN:BN,ROW(P15))))</f>
        <v/>
      </c>
      <c r="K123" s="80" t="e">
        <f t="array" aca="1" ref="K123" ca="1">INDEX(sheet03!$A$2:$BB$1184,MATCH(K$102&amp;$J123&amp;$B$2,sheet03!$M$2:$M$1184&amp;sheet03!$AF$2:$AF$1184&amp;sheet03!$O$2:$O$1184,0),28)</f>
        <v>#N/A</v>
      </c>
      <c r="L123" s="46" t="e">
        <f t="array" aca="1" ref="L123" ca="1">INDEX(sheet03!$A$2:$BC$1184,MATCH(K$102&amp;$J123&amp;$B$2,sheet03!$M$2:$M$1184&amp;sheet03!$AF$2:$AF$1184&amp;sheet03!$O$2:$O$1184,0),55)</f>
        <v>#N/A</v>
      </c>
      <c r="M123" s="49" t="e">
        <f t="array" aca="1" ref="M123" ca="1">INDEX(sheet03!$A$2:$BB$1184,MATCH(K$102&amp;$J123&amp;$B$2,sheet03!$M$2:$M$1184&amp;sheet03!$AF$2:$AF$1184&amp;sheet03!$O$2:$O$1184,0),40)</f>
        <v>#N/A</v>
      </c>
      <c r="N123" s="10" t="e">
        <f t="array" aca="1" ref="N123" ca="1">INDEX(sheet03!$A$2:$BD$1184,MATCH(K$102&amp;$J123&amp;$B$2,sheet03!$M$2:$M$1184&amp;sheet03!$AF$2:$AF$1184&amp;sheet03!$O$2:$O$1184,0),56)</f>
        <v>#N/A</v>
      </c>
    </row>
    <row r="124" spans="1:14" ht="15.95" customHeight="1" x14ac:dyDescent="0.15">
      <c r="A124" s="55" t="str">
        <f ca="1">IF(ISERROR(SMALL(sheet03!BM:BM,ROW(O16))),"",INDIRECT("sheet03!bm"&amp;SMALL(sheet03!BM:BM,ROW(O16))))</f>
        <v/>
      </c>
      <c r="B124" s="8" t="e">
        <f t="array" aca="1" ref="B124" ca="1">INDEX(sheet03!$A$2:$BB$1184,MATCH(D$102&amp;$C124&amp;$B$2,sheet03!$M$2:$M$1184&amp;sheet03!$AF$2:$AF$1184&amp;sheet03!$O$2:$O$1184,0),31)</f>
        <v>#N/A</v>
      </c>
      <c r="C124" s="42" t="str">
        <f ca="1">IF(A124="","",INDIRECT("sheet03!af"&amp;SMALL(sheet03!BM:BM,ROW(O16))))</f>
        <v/>
      </c>
      <c r="D124" s="80" t="e">
        <f t="array" aca="1" ref="D124" ca="1">INDEX(sheet03!$A$2:$BB$1184,MATCH(D$102&amp;$C124&amp;$B$2,sheet03!$M$2:$M$1184&amp;sheet03!$AF$2:$AF$1184&amp;sheet03!$O$2:$O$1184,0),28)</f>
        <v>#N/A</v>
      </c>
      <c r="E124" s="47" t="e">
        <f t="array" aca="1" ref="E124" ca="1">INDEX(sheet03!$A$2:$BC$1184,MATCH(D$102&amp;$C124&amp;$B$2,sheet03!$M$2:$M$1184&amp;sheet03!$AF$2:$AF$1184&amp;sheet03!$O$2:$O$1184,0),55)</f>
        <v>#N/A</v>
      </c>
      <c r="F124" s="50" t="e">
        <f t="array" aca="1" ref="F124" ca="1">INDEX(sheet03!$A$2:$BB$1184,MATCH(D$102&amp;$C124&amp;$B$2,sheet03!$M$2:$M$1184&amp;sheet03!$AF$2:$AF$1184&amp;sheet03!$O$2:$O$1184,0),40)</f>
        <v>#N/A</v>
      </c>
      <c r="G124" s="8" t="e">
        <f t="array" aca="1" ref="G124" ca="1">INDEX(sheet03!$A$2:$BD$1184,MATCH(D$102&amp;$C124&amp;$B$2,sheet03!$M$2:$M$1184&amp;sheet03!$AF$2:$AF$1184&amp;sheet03!$O$2:$O$1184,0),56)</f>
        <v>#N/A</v>
      </c>
      <c r="H124" s="55" t="str">
        <f ca="1">IF(ISERROR(SMALL(sheet03!BN:BN,ROW(P16))),"",INDIRECT("sheet03!bn"&amp;SMALL(sheet03!BN:BN,ROW(P16))))</f>
        <v/>
      </c>
      <c r="I124" s="10" t="e">
        <f t="array" aca="1" ref="I124" ca="1">INDEX(sheet03!$A$2:$BB$1184,MATCH(K$102&amp;$J124&amp;$B$2,sheet03!$M$2:$M$1184&amp;sheet03!$AF$2:$AF$1184&amp;sheet03!$O$2:$O$1184,0),31)</f>
        <v>#N/A</v>
      </c>
      <c r="J124" s="9" t="str">
        <f ca="1">IF(H124="","",INDIRECT("sheet03!af"&amp;SMALL(sheet03!BN:BN,ROW(P16))))</f>
        <v/>
      </c>
      <c r="K124" s="80" t="e">
        <f t="array" aca="1" ref="K124" ca="1">INDEX(sheet03!$A$2:$BB$1184,MATCH(K$102&amp;$J124&amp;$B$2,sheet03!$M$2:$M$1184&amp;sheet03!$AF$2:$AF$1184&amp;sheet03!$O$2:$O$1184,0),28)</f>
        <v>#N/A</v>
      </c>
      <c r="L124" s="47" t="e">
        <f t="array" aca="1" ref="L124" ca="1">INDEX(sheet03!$A$2:$BC$1184,MATCH(K$102&amp;$J124&amp;$B$2,sheet03!$M$2:$M$1184&amp;sheet03!$AF$2:$AF$1184&amp;sheet03!$O$2:$O$1184,0),55)</f>
        <v>#N/A</v>
      </c>
      <c r="M124" s="50" t="e">
        <f t="array" aca="1" ref="M124" ca="1">INDEX(sheet03!$A$2:$BB$1184,MATCH(K$102&amp;$J124&amp;$B$2,sheet03!$M$2:$M$1184&amp;sheet03!$AF$2:$AF$1184&amp;sheet03!$O$2:$O$1184,0),40)</f>
        <v>#N/A</v>
      </c>
      <c r="N124" s="8" t="e">
        <f t="array" aca="1" ref="N124" ca="1">INDEX(sheet03!$A$2:$BD$1184,MATCH(K$102&amp;$J124&amp;$B$2,sheet03!$M$2:$M$1184&amp;sheet03!$AF$2:$AF$1184&amp;sheet03!$O$2:$O$1184,0),56)</f>
        <v>#N/A</v>
      </c>
    </row>
    <row r="125" spans="1:14" ht="15.95" customHeight="1" x14ac:dyDescent="0.15">
      <c r="B125" s="7"/>
      <c r="C125" s="6" t="s">
        <v>15</v>
      </c>
      <c r="D125" s="35" t="str">
        <f t="array" ref="D125">INDEX(sheet01!$A$2:$Z$61,MATCH(D$102&amp;$B$2,sheet01!$M$2:$M$61&amp;sheet01!$O$2:$O$61,0),24)</f>
        <v>トレーナー</v>
      </c>
      <c r="E125" s="4" t="s">
        <v>16</v>
      </c>
      <c r="F125" s="3" t="str">
        <f t="array" ref="F125">INDEX(sheet01!$A$2:$Z$61,MATCH(D$102&amp;$B$2,sheet01!$M$2:$M$61&amp;sheet01!$O$2:$O$61,0),22)</f>
        <v>黒/黒</v>
      </c>
      <c r="G125" s="2" t="str">
        <f t="array" ref="G125">INDEX(sheet01!$A$2:$Z$61,MATCH(D$102&amp;$B$2,sheet01!$M$2:$M$61&amp;sheet01!$O$2:$O$61,0),23)</f>
        <v>赤/黒</v>
      </c>
      <c r="I125" s="7"/>
      <c r="J125" s="6" t="s">
        <v>15</v>
      </c>
      <c r="K125" s="35" t="str">
        <f t="array" ref="K125">INDEX(sheet01!$A$2:$Z$61,MATCH(K$102&amp;$B$2,sheet01!$M$2:$M$61&amp;sheet01!$O$2:$O$61,0),24)</f>
        <v>トレーナー</v>
      </c>
      <c r="L125" s="4" t="s">
        <v>16</v>
      </c>
      <c r="M125" s="3" t="str">
        <f t="array" ref="M125">INDEX(sheet01!$A$2:$Z$61,MATCH(K$102&amp;$B$2,sheet01!$M$2:$M$61&amp;sheet01!$O$2:$O$61,0),22)</f>
        <v>紫/黒</v>
      </c>
      <c r="N125" s="2" t="str">
        <f t="array" ref="N125">INDEX(sheet01!$A$2:$Z$61,MATCH(K$102&amp;$B$2,sheet01!$M$2:$M$61&amp;sheet01!$O$2:$O$61,0),23)</f>
        <v>紫/黒</v>
      </c>
    </row>
    <row r="127" spans="1:14" ht="17.45" customHeight="1" x14ac:dyDescent="0.2">
      <c r="B127" s="39"/>
      <c r="C127" s="38">
        <v>11</v>
      </c>
      <c r="D127" s="37" t="str">
        <f t="array" ref="D127">INDEX(sheet01!$K$2:$Z$61,MATCH(C127&amp;$B$2,sheet01!$K$2:$K$61&amp;sheet01!$O$2:$O$61,0),3)</f>
        <v>姫新北線</v>
      </c>
      <c r="E127" s="36"/>
      <c r="F127" s="36"/>
      <c r="G127" s="35"/>
      <c r="I127" s="39"/>
      <c r="J127" s="38">
        <v>12</v>
      </c>
      <c r="K127" s="37" t="str">
        <f t="array" ref="K127">INDEX(sheet01!$K$2:$Z$61,MATCH(J127&amp;$B$2,sheet01!$K$2:$K$61&amp;sheet01!$O$2:$O$61,0),3)</f>
        <v>姫新南線</v>
      </c>
      <c r="L127" s="36"/>
      <c r="M127" s="36"/>
      <c r="N127" s="35"/>
    </row>
    <row r="128" spans="1:14" ht="15.6" customHeight="1" x14ac:dyDescent="0.15">
      <c r="B128" s="34" t="s">
        <v>1</v>
      </c>
      <c r="C128" s="33"/>
      <c r="D128" s="79" t="str">
        <f t="array" ref="D128">INDEX(sheet03!$A$2:$BB$1184,MATCH($D$127&amp;"101"&amp;$B$2,sheet03!$M$2:$M$1184&amp;sheet03!$AF$2:$AF$1184&amp;sheet03!$O$2:$O$1184,0),28)</f>
        <v>東津山</v>
      </c>
      <c r="E128" s="31" t="s">
        <v>2</v>
      </c>
      <c r="F128" s="30"/>
      <c r="G128" s="29" t="str">
        <f t="array" ref="G128">INDEX(sheet01!$A$2:$Z$61,MATCH(D$127&amp;$B$2,sheet01!$M$2:$M$61&amp;sheet01!$O$2:$O$61,0),18)</f>
        <v>白/白</v>
      </c>
      <c r="I128" s="34" t="s">
        <v>1</v>
      </c>
      <c r="J128" s="33"/>
      <c r="K128" s="79" t="str">
        <f t="array" ref="K128">INDEX(sheet03!$A$2:$BB$1184,MATCH($K$127&amp;"101"&amp;$B$2,sheet03!$M$2:$M$1184&amp;sheet03!$AF$2:$AF$1184&amp;sheet03!$O$2:$O$1184,0),28)</f>
        <v>本竜野</v>
      </c>
      <c r="L128" s="31" t="s">
        <v>2</v>
      </c>
      <c r="M128" s="30"/>
      <c r="N128" s="29" t="str">
        <f t="array" ref="N128">INDEX(sheet01!$A$2:$Z$61,MATCH(K$127&amp;$B$2,sheet01!$M$2:$M$61&amp;sheet01!$O$2:$O$61,0),18)</f>
        <v>赤/赤</v>
      </c>
    </row>
    <row r="129" spans="1:14" ht="15.6" customHeight="1" x14ac:dyDescent="0.15">
      <c r="B129" s="28" t="s">
        <v>3</v>
      </c>
      <c r="C129" s="27"/>
      <c r="D129" s="61" t="str">
        <f t="array" ref="D129">INDEX(sheet03!$A$2:$BB$1184,MATCH($D$127&amp;"102"&amp;$B$2,sheet03!$M$2:$M$1184&amp;sheet03!$AF$2:$AF$1184&amp;sheet03!$O$2:$O$1184,0),28)</f>
        <v>美作大崎</v>
      </c>
      <c r="E129" s="25" t="s">
        <v>4</v>
      </c>
      <c r="F129" s="24"/>
      <c r="G129" s="23" t="str">
        <f t="array" ref="G129">INDEX(sheet01!$A$2:$Z$61,MATCH(D$127&amp;$B$2,sheet01!$M$2:$M$61&amp;sheet01!$O$2:$O$61,0),20)</f>
        <v>赤/赤</v>
      </c>
      <c r="I129" s="28" t="s">
        <v>3</v>
      </c>
      <c r="J129" s="27"/>
      <c r="K129" s="61" t="str">
        <f t="array" ref="K129">INDEX(sheet03!$A$2:$BB$1184,MATCH($K$127&amp;"102"&amp;$B$2,sheet03!$M$2:$M$1184&amp;sheet03!$AF$2:$AF$1184&amp;sheet03!$O$2:$O$1184,0),28)</f>
        <v>太市</v>
      </c>
      <c r="L129" s="25" t="s">
        <v>4</v>
      </c>
      <c r="M129" s="24"/>
      <c r="N129" s="23" t="str">
        <f t="array" ref="N129">INDEX(sheet01!$A$2:$Z$61,MATCH(K$127&amp;$B$2,sheet01!$M$2:$M$61&amp;sheet01!$O$2:$O$61,0),20)</f>
        <v>紫/紫</v>
      </c>
    </row>
    <row r="130" spans="1:14" ht="15.6" customHeight="1" x14ac:dyDescent="0.15">
      <c r="B130" s="28" t="s">
        <v>5</v>
      </c>
      <c r="C130" s="27"/>
      <c r="D130" s="61" t="str">
        <f t="array" ref="D130">INDEX(sheet03!$A$2:$BB$1184,MATCH($D$127&amp;"103"&amp;$B$2,sheet03!$M$2:$M$1184&amp;sheet03!$AF$2:$AF$1184&amp;sheet03!$O$2:$O$1184,0),28)</f>
        <v>西勝間田</v>
      </c>
      <c r="E130" s="25" t="s">
        <v>6</v>
      </c>
      <c r="F130" s="24"/>
      <c r="G130" s="23" t="str">
        <f t="array" ref="G130">INDEX(sheet01!$A$2:$Z$61,MATCH(D$127&amp;$B$2,sheet01!$M$2:$M$61&amp;sheet01!$O$2:$O$61,0),19)</f>
        <v>水/紺</v>
      </c>
      <c r="I130" s="28" t="s">
        <v>5</v>
      </c>
      <c r="J130" s="27"/>
      <c r="K130" s="61" t="str">
        <f t="array" ref="K130">INDEX(sheet03!$A$2:$BB$1184,MATCH($K$127&amp;"103"&amp;$B$2,sheet03!$M$2:$M$1184&amp;sheet03!$AF$2:$AF$1184&amp;sheet03!$O$2:$O$1184,0),28)</f>
        <v>余部</v>
      </c>
      <c r="L130" s="25" t="s">
        <v>6</v>
      </c>
      <c r="M130" s="24"/>
      <c r="N130" s="23" t="str">
        <f t="array" ref="N130">INDEX(sheet01!$A$2:$Z$61,MATCH(K$127&amp;$B$2,sheet01!$M$2:$M$61&amp;sheet01!$O$2:$O$61,0),19)</f>
        <v>青/黒</v>
      </c>
    </row>
    <row r="131" spans="1:14" ht="15.6" customHeight="1" x14ac:dyDescent="0.15">
      <c r="B131" s="28" t="s">
        <v>7</v>
      </c>
      <c r="C131" s="27"/>
      <c r="D131" s="80" t="str">
        <f t="array" ref="D131">INDEX(sheet03!$A$2:$BB$1184,MATCH($D$127&amp;"104"&amp;$B$2,sheet03!$M$2:$M$1184&amp;sheet03!$AF$2:$AF$1184&amp;sheet03!$O$2:$O$1184,0),28)</f>
        <v>勝間田</v>
      </c>
      <c r="E131" s="20" t="s">
        <v>8</v>
      </c>
      <c r="F131" s="19"/>
      <c r="G131" s="18" t="str">
        <f t="array" ref="G131">INDEX(sheet01!$A$2:$Z$61,MATCH(D$127&amp;$B$2,sheet01!$M$2:$M$61&amp;sheet01!$O$2:$O$61,0),21)</f>
        <v>黄/黒</v>
      </c>
      <c r="I131" s="28" t="s">
        <v>7</v>
      </c>
      <c r="J131" s="27"/>
      <c r="K131" s="80" t="str">
        <f t="array" ref="K131">INDEX(sheet03!$A$2:$BB$1184,MATCH($K$127&amp;"104"&amp;$B$2,sheet03!$M$2:$M$1184&amp;sheet03!$AF$2:$AF$1184&amp;sheet03!$O$2:$O$1184,0),28)</f>
        <v>播磨高岡</v>
      </c>
      <c r="L131" s="20" t="s">
        <v>8</v>
      </c>
      <c r="M131" s="19"/>
      <c r="N131" s="18" t="str">
        <f t="array" ref="N131">INDEX(sheet01!$A$2:$Z$61,MATCH(K$127&amp;$B$2,sheet01!$M$2:$M$61&amp;sheet01!$O$2:$O$61,0),21)</f>
        <v>緑/黒</v>
      </c>
    </row>
    <row r="132" spans="1:14" ht="15.6" customHeight="1" x14ac:dyDescent="0.15">
      <c r="B132" s="71" t="s">
        <v>173</v>
      </c>
      <c r="C132" s="70"/>
      <c r="D132" s="86" t="e" cm="1">
        <f t="array" ref="D132">INDEX(sheet03!$A$2:$BB$1184,MATCH($D$127&amp;"105"&amp;$B$2,sheet03!$M$2:$M$1184&amp;sheet03!$AF$2:$AF$1184&amp;sheet03!$O$2:$O$1184,0),28)</f>
        <v>#N/A</v>
      </c>
      <c r="E132" s="67"/>
      <c r="F132" s="65"/>
      <c r="G132" s="66"/>
      <c r="I132" s="71" t="s">
        <v>173</v>
      </c>
      <c r="J132" s="70"/>
      <c r="K132" s="81" t="e" cm="1">
        <f t="array" ref="K132">INDEX(sheet03!$A$2:$BB$1184,MATCH($K$127&amp;"105"&amp;$B$2,sheet03!$M$2:$M$1184&amp;sheet03!$AF$2:$AF$1184&amp;sheet03!$O$2:$O$1184,0),28)</f>
        <v>#N/A</v>
      </c>
      <c r="L132" s="67"/>
      <c r="M132" s="65"/>
      <c r="N132" s="66"/>
    </row>
    <row r="133" spans="1:14" ht="15.6" customHeight="1" x14ac:dyDescent="0.15">
      <c r="B133" s="17" t="s">
        <v>9</v>
      </c>
      <c r="C133" s="16" t="s">
        <v>10</v>
      </c>
      <c r="D133" s="82" t="s">
        <v>11</v>
      </c>
      <c r="E133" s="15" t="s">
        <v>12</v>
      </c>
      <c r="F133" s="15" t="s">
        <v>13</v>
      </c>
      <c r="G133" s="14" t="s">
        <v>14</v>
      </c>
      <c r="I133" s="17" t="s">
        <v>9</v>
      </c>
      <c r="J133" s="16" t="s">
        <v>10</v>
      </c>
      <c r="K133" s="82" t="s">
        <v>11</v>
      </c>
      <c r="L133" s="15" t="s">
        <v>12</v>
      </c>
      <c r="M133" s="15" t="s">
        <v>13</v>
      </c>
      <c r="N133" s="14" t="s">
        <v>14</v>
      </c>
    </row>
    <row r="134" spans="1:14" ht="15.6" customHeight="1" x14ac:dyDescent="0.15">
      <c r="A134" s="55">
        <f ca="1">IF(ISERROR(SMALL(sheet03!BO:BO,ROW(O1))),"",INDIRECT("sheet03!bo"&amp;SMALL(sheet03!BO:BO,ROW(O1))))</f>
        <v>71</v>
      </c>
      <c r="B134" s="12">
        <f t="array" aca="1" ref="B134" ca="1">INDEX(sheet03!$A$2:$BB$1184,MATCH(D$127&amp;$C134&amp;$B$2,sheet03!$M$2:$M$1184&amp;sheet03!$AF$2:$AF$1184&amp;sheet03!$O$2:$O$1184,0),31)</f>
        <v>0</v>
      </c>
      <c r="C134" s="13">
        <f ca="1">IF(A134="","",INDIRECT("sheet03!af"&amp;SMALL(sheet03!BO:BO,ROW(O1))))</f>
        <v>1</v>
      </c>
      <c r="D134" s="83" t="str">
        <f t="array" aca="1" ref="D134" ca="1">INDEX(sheet03!$A$2:$BB$1184,MATCH(D$127&amp;$C134&amp;$B$2,sheet03!$M$2:$M$1184&amp;sheet03!$AF$2:$AF$1184&amp;sheet03!$O$2:$O$1184,0),28)</f>
        <v>岩山</v>
      </c>
      <c r="E134" s="45">
        <f t="array" aca="1" ref="E134" ca="1">INDEX(sheet03!$A$2:$BC$1184,MATCH(D$127&amp;$C134&amp;$B$2,sheet03!$M$2:$M$1184&amp;sheet03!$AF$2:$AF$1184&amp;sheet03!$O$2:$O$1184,0),55)</f>
        <v>3</v>
      </c>
      <c r="F134" s="48">
        <f t="array" aca="1" ref="F134" ca="1">INDEX(sheet03!$A$2:$BB$1184,MATCH(D$127&amp;$C134&amp;$B$2,sheet03!$M$2:$M$1184&amp;sheet03!$AF$2:$AF$1184&amp;sheet03!$O$2:$O$1184,0),40)</f>
        <v>173</v>
      </c>
      <c r="G134" s="12" t="str">
        <f t="array" aca="1" ref="G134" ca="1">INDEX(sheet03!$A$2:$BD$1184,MATCH(D$127&amp;$C134&amp;$B$2,sheet03!$M$2:$M$1184&amp;sheet03!$AF$2:$AF$1184&amp;sheet03!$O$2:$O$1184,0),56)</f>
        <v>右</v>
      </c>
      <c r="H134" s="55">
        <f ca="1">IF(ISERROR(SMALL(sheet03!BP:BP,ROW(P1))),"",INDIRECT("sheet03!bp"&amp;SMALL(sheet03!BP:BP,ROW(P1))))</f>
        <v>88</v>
      </c>
      <c r="I134" s="12">
        <f t="array" aca="1" ref="I134" ca="1">INDEX(sheet03!$A$2:$BB$1184,MATCH(K$127&amp;$J134&amp;$B$2,sheet03!$M$2:$M$1184&amp;sheet03!$AF$2:$AF$1184&amp;sheet03!$O$2:$O$1184,0),31)</f>
        <v>0</v>
      </c>
      <c r="J134" s="13">
        <f ca="1">IF(H134="","",INDIRECT("sheet03!af"&amp;SMALL(sheet03!BP:BP,ROW(P1))))</f>
        <v>1</v>
      </c>
      <c r="K134" s="83" t="str">
        <f t="array" aca="1" ref="K134" ca="1">INDEX(sheet03!$A$2:$BB$1184,MATCH(K$127&amp;$J134&amp;$B$2,sheet03!$M$2:$M$1184&amp;sheet03!$AF$2:$AF$1184&amp;sheet03!$O$2:$O$1184,0),28)</f>
        <v>林野</v>
      </c>
      <c r="L134" s="45">
        <f t="array" aca="1" ref="L134" ca="1">INDEX(sheet03!$A$2:$BC$1184,MATCH(K$127&amp;$J134&amp;$B$2,sheet03!$M$2:$M$1184&amp;sheet03!$AF$2:$AF$1184&amp;sheet03!$O$2:$O$1184,0),55)</f>
        <v>3</v>
      </c>
      <c r="M134" s="48">
        <f t="array" aca="1" ref="M134" ca="1">INDEX(sheet03!$A$2:$BB$1184,MATCH(K$127&amp;$J134&amp;$B$2,sheet03!$M$2:$M$1184&amp;sheet03!$AF$2:$AF$1184&amp;sheet03!$O$2:$O$1184,0),40)</f>
        <v>161</v>
      </c>
      <c r="N134" s="12" t="str">
        <f t="array" aca="1" ref="N134" ca="1">INDEX(sheet03!$A$2:$BD$1184,MATCH(K$127&amp;$J134&amp;$B$2,sheet03!$M$2:$M$1184&amp;sheet03!$AF$2:$AF$1184&amp;sheet03!$O$2:$O$1184,0),56)</f>
        <v>右</v>
      </c>
    </row>
    <row r="135" spans="1:14" ht="15.6" customHeight="1" x14ac:dyDescent="0.15">
      <c r="A135" s="55">
        <f ca="1">IF(ISERROR(SMALL(sheet03!BO:BO,ROW(O2))),"",INDIRECT("sheet03!bo"&amp;SMALL(sheet03!BO:BO,ROW(O2))))</f>
        <v>72</v>
      </c>
      <c r="B135" s="10">
        <f t="array" aca="1" ref="B135" ca="1">INDEX(sheet03!$A$2:$BB$1184,MATCH(D$127&amp;$C135&amp;$B$2,sheet03!$M$2:$M$1184&amp;sheet03!$AF$2:$AF$1184&amp;sheet03!$O$2:$O$1184,0),31)</f>
        <v>0</v>
      </c>
      <c r="C135" s="11">
        <f ca="1">IF(A135="","",INDIRECT("sheet03!af"&amp;SMALL(sheet03!BO:BO,ROW(O2))))</f>
        <v>2</v>
      </c>
      <c r="D135" s="80" t="str">
        <f t="array" aca="1" ref="D135" ca="1">INDEX(sheet03!$A$2:$BB$1184,MATCH(D$127&amp;$C135&amp;$B$2,sheet03!$M$2:$M$1184&amp;sheet03!$AF$2:$AF$1184&amp;sheet03!$O$2:$O$1184,0),28)</f>
        <v>丹治部</v>
      </c>
      <c r="E135" s="46">
        <f t="array" aca="1" ref="E135" ca="1">INDEX(sheet03!$A$2:$BC$1184,MATCH(D$127&amp;$C135&amp;$B$2,sheet03!$M$2:$M$1184&amp;sheet03!$AF$2:$AF$1184&amp;sheet03!$O$2:$O$1184,0),55)</f>
        <v>3</v>
      </c>
      <c r="F135" s="49">
        <f t="array" aca="1" ref="F135" ca="1">INDEX(sheet03!$A$2:$BB$1184,MATCH(D$127&amp;$C135&amp;$B$2,sheet03!$M$2:$M$1184&amp;sheet03!$AF$2:$AF$1184&amp;sheet03!$O$2:$O$1184,0),40)</f>
        <v>164</v>
      </c>
      <c r="G135" s="10" t="str">
        <f t="array" aca="1" ref="G135" ca="1">INDEX(sheet03!$A$2:$BD$1184,MATCH(D$127&amp;$C135&amp;$B$2,sheet03!$M$2:$M$1184&amp;sheet03!$AF$2:$AF$1184&amp;sheet03!$O$2:$O$1184,0),56)</f>
        <v>右</v>
      </c>
      <c r="H135" s="55">
        <f ca="1">IF(ISERROR(SMALL(sheet03!BP:BP,ROW(P2))),"",INDIRECT("sheet03!bp"&amp;SMALL(sheet03!BP:BP,ROW(P2))))</f>
        <v>89</v>
      </c>
      <c r="I135" s="10">
        <f t="array" aca="1" ref="I135" ca="1">INDEX(sheet03!$A$2:$BB$1184,MATCH(K$127&amp;$J135&amp;$B$2,sheet03!$M$2:$M$1184&amp;sheet03!$AF$2:$AF$1184&amp;sheet03!$O$2:$O$1184,0),31)</f>
        <v>0</v>
      </c>
      <c r="J135" s="11">
        <f ca="1">IF(H135="","",INDIRECT("sheet03!af"&amp;SMALL(sheet03!BP:BP,ROW(P2))))</f>
        <v>2</v>
      </c>
      <c r="K135" s="80" t="str">
        <f t="array" aca="1" ref="K135" ca="1">INDEX(sheet03!$A$2:$BB$1184,MATCH(K$127&amp;$J135&amp;$B$2,sheet03!$M$2:$M$1184&amp;sheet03!$AF$2:$AF$1184&amp;sheet03!$O$2:$O$1184,0),28)</f>
        <v>楢原</v>
      </c>
      <c r="L135" s="46">
        <f t="array" aca="1" ref="L135" ca="1">INDEX(sheet03!$A$2:$BC$1184,MATCH(K$127&amp;$J135&amp;$B$2,sheet03!$M$2:$M$1184&amp;sheet03!$AF$2:$AF$1184&amp;sheet03!$O$2:$O$1184,0),55)</f>
        <v>3</v>
      </c>
      <c r="M135" s="49">
        <f t="array" aca="1" ref="M135" ca="1">INDEX(sheet03!$A$2:$BB$1184,MATCH(K$127&amp;$J135&amp;$B$2,sheet03!$M$2:$M$1184&amp;sheet03!$AF$2:$AF$1184&amp;sheet03!$O$2:$O$1184,0),40)</f>
        <v>173</v>
      </c>
      <c r="N135" s="10" t="str">
        <f t="array" aca="1" ref="N135" ca="1">INDEX(sheet03!$A$2:$BD$1184,MATCH(K$127&amp;$J135&amp;$B$2,sheet03!$M$2:$M$1184&amp;sheet03!$AF$2:$AF$1184&amp;sheet03!$O$2:$O$1184,0),56)</f>
        <v>右</v>
      </c>
    </row>
    <row r="136" spans="1:14" ht="15.6" customHeight="1" x14ac:dyDescent="0.15">
      <c r="A136" s="55">
        <f ca="1">IF(ISERROR(SMALL(sheet03!BO:BO,ROW(O3))),"",INDIRECT("sheet03!bo"&amp;SMALL(sheet03!BO:BO,ROW(O3))))</f>
        <v>73</v>
      </c>
      <c r="B136" s="10">
        <f t="array" aca="1" ref="B136" ca="1">INDEX(sheet03!$A$2:$BB$1184,MATCH(D$127&amp;$C136&amp;$B$2,sheet03!$M$2:$M$1184&amp;sheet03!$AF$2:$AF$1184&amp;sheet03!$O$2:$O$1184,0),31)</f>
        <v>0</v>
      </c>
      <c r="C136" s="11">
        <f ca="1">IF(A136="","",INDIRECT("sheet03!af"&amp;SMALL(sheet03!BO:BO,ROW(O3))))</f>
        <v>3</v>
      </c>
      <c r="D136" s="80" t="str">
        <f t="array" aca="1" ref="D136" ca="1">INDEX(sheet03!$A$2:$BB$1184,MATCH(D$127&amp;$C136&amp;$B$2,sheet03!$M$2:$M$1184&amp;sheet03!$AF$2:$AF$1184&amp;sheet03!$O$2:$O$1184,0),28)</f>
        <v>刑部</v>
      </c>
      <c r="E136" s="46">
        <f t="array" aca="1" ref="E136" ca="1">INDEX(sheet03!$A$2:$BC$1184,MATCH(D$127&amp;$C136&amp;$B$2,sheet03!$M$2:$M$1184&amp;sheet03!$AF$2:$AF$1184&amp;sheet03!$O$2:$O$1184,0),55)</f>
        <v>3</v>
      </c>
      <c r="F136" s="49">
        <f t="array" aca="1" ref="F136" ca="1">INDEX(sheet03!$A$2:$BB$1184,MATCH(D$127&amp;$C136&amp;$B$2,sheet03!$M$2:$M$1184&amp;sheet03!$AF$2:$AF$1184&amp;sheet03!$O$2:$O$1184,0),40)</f>
        <v>175</v>
      </c>
      <c r="G136" s="10" t="str">
        <f t="array" aca="1" ref="G136" ca="1">INDEX(sheet03!$A$2:$BD$1184,MATCH(D$127&amp;$C136&amp;$B$2,sheet03!$M$2:$M$1184&amp;sheet03!$AF$2:$AF$1184&amp;sheet03!$O$2:$O$1184,0),56)</f>
        <v>右</v>
      </c>
      <c r="H136" s="55">
        <f ca="1">IF(ISERROR(SMALL(sheet03!BP:BP,ROW(P3))),"",INDIRECT("sheet03!bp"&amp;SMALL(sheet03!BP:BP,ROW(P3))))</f>
        <v>90</v>
      </c>
      <c r="I136" s="10">
        <f t="array" aca="1" ref="I136" ca="1">INDEX(sheet03!$A$2:$BB$1184,MATCH(K$127&amp;$J136&amp;$B$2,sheet03!$M$2:$M$1184&amp;sheet03!$AF$2:$AF$1184&amp;sheet03!$O$2:$O$1184,0),31)</f>
        <v>0</v>
      </c>
      <c r="J136" s="11">
        <f ca="1">IF(H136="","",INDIRECT("sheet03!af"&amp;SMALL(sheet03!BP:BP,ROW(P3))))</f>
        <v>3</v>
      </c>
      <c r="K136" s="80" t="str">
        <f t="array" aca="1" ref="K136" ca="1">INDEX(sheet03!$A$2:$BB$1184,MATCH(K$127&amp;$J136&amp;$B$2,sheet03!$M$2:$M$1184&amp;sheet03!$AF$2:$AF$1184&amp;sheet03!$O$2:$O$1184,0),28)</f>
        <v>美作江見</v>
      </c>
      <c r="L136" s="46">
        <f t="array" aca="1" ref="L136" ca="1">INDEX(sheet03!$A$2:$BC$1184,MATCH(K$127&amp;$J136&amp;$B$2,sheet03!$M$2:$M$1184&amp;sheet03!$AF$2:$AF$1184&amp;sheet03!$O$2:$O$1184,0),55)</f>
        <v>3</v>
      </c>
      <c r="M136" s="49">
        <f t="array" aca="1" ref="M136" ca="1">INDEX(sheet03!$A$2:$BB$1184,MATCH(K$127&amp;$J136&amp;$B$2,sheet03!$M$2:$M$1184&amp;sheet03!$AF$2:$AF$1184&amp;sheet03!$O$2:$O$1184,0),40)</f>
        <v>175</v>
      </c>
      <c r="N136" s="10" t="str">
        <f t="array" aca="1" ref="N136" ca="1">INDEX(sheet03!$A$2:$BD$1184,MATCH(K$127&amp;$J136&amp;$B$2,sheet03!$M$2:$M$1184&amp;sheet03!$AF$2:$AF$1184&amp;sheet03!$O$2:$O$1184,0),56)</f>
        <v>右</v>
      </c>
    </row>
    <row r="137" spans="1:14" ht="15.6" customHeight="1" x14ac:dyDescent="0.15">
      <c r="A137" s="55">
        <f ca="1">IF(ISERROR(SMALL(sheet03!BO:BO,ROW(O4))),"",INDIRECT("sheet03!bo"&amp;SMALL(sheet03!BO:BO,ROW(O4))))</f>
        <v>74</v>
      </c>
      <c r="B137" s="10">
        <f t="array" aca="1" ref="B137" ca="1">INDEX(sheet03!$A$2:$BB$1184,MATCH(D$127&amp;$C137&amp;$B$2,sheet03!$M$2:$M$1184&amp;sheet03!$AF$2:$AF$1184&amp;sheet03!$O$2:$O$1184,0),31)</f>
        <v>0</v>
      </c>
      <c r="C137" s="11">
        <f ca="1">IF(A137="","",INDIRECT("sheet03!af"&amp;SMALL(sheet03!BO:BO,ROW(O4))))</f>
        <v>4</v>
      </c>
      <c r="D137" s="80" t="str">
        <f t="array" aca="1" ref="D137" ca="1">INDEX(sheet03!$A$2:$BB$1184,MATCH(D$127&amp;$C137&amp;$B$2,sheet03!$M$2:$M$1184&amp;sheet03!$AF$2:$AF$1184&amp;sheet03!$O$2:$O$1184,0),28)</f>
        <v>富原</v>
      </c>
      <c r="E137" s="46">
        <f t="array" aca="1" ref="E137" ca="1">INDEX(sheet03!$A$2:$BC$1184,MATCH(D$127&amp;$C137&amp;$B$2,sheet03!$M$2:$M$1184&amp;sheet03!$AF$2:$AF$1184&amp;sheet03!$O$2:$O$1184,0),55)</f>
        <v>2</v>
      </c>
      <c r="F137" s="49">
        <f t="array" aca="1" ref="F137" ca="1">INDEX(sheet03!$A$2:$BB$1184,MATCH(D$127&amp;$C137&amp;$B$2,sheet03!$M$2:$M$1184&amp;sheet03!$AF$2:$AF$1184&amp;sheet03!$O$2:$O$1184,0),40)</f>
        <v>165</v>
      </c>
      <c r="G137" s="10" t="str">
        <f t="array" aca="1" ref="G137" ca="1">INDEX(sheet03!$A$2:$BD$1184,MATCH(D$127&amp;$C137&amp;$B$2,sheet03!$M$2:$M$1184&amp;sheet03!$AF$2:$AF$1184&amp;sheet03!$O$2:$O$1184,0),56)</f>
        <v>右</v>
      </c>
      <c r="H137" s="55">
        <f ca="1">IF(ISERROR(SMALL(sheet03!BP:BP,ROW(P4))),"",INDIRECT("sheet03!bp"&amp;SMALL(sheet03!BP:BP,ROW(P4))))</f>
        <v>91</v>
      </c>
      <c r="I137" s="10">
        <f t="array" aca="1" ref="I137" ca="1">INDEX(sheet03!$A$2:$BB$1184,MATCH(K$127&amp;$J137&amp;$B$2,sheet03!$M$2:$M$1184&amp;sheet03!$AF$2:$AF$1184&amp;sheet03!$O$2:$O$1184,0),31)</f>
        <v>0</v>
      </c>
      <c r="J137" s="11">
        <f ca="1">IF(H137="","",INDIRECT("sheet03!af"&amp;SMALL(sheet03!BP:BP,ROW(P4))))</f>
        <v>4</v>
      </c>
      <c r="K137" s="80" t="str">
        <f t="array" aca="1" ref="K137" ca="1">INDEX(sheet03!$A$2:$BB$1184,MATCH(K$127&amp;$J137&amp;$B$2,sheet03!$M$2:$M$1184&amp;sheet03!$AF$2:$AF$1184&amp;sheet03!$O$2:$O$1184,0),28)</f>
        <v>美作土居</v>
      </c>
      <c r="L137" s="46">
        <f t="array" aca="1" ref="L137" ca="1">INDEX(sheet03!$A$2:$BC$1184,MATCH(K$127&amp;$J137&amp;$B$2,sheet03!$M$2:$M$1184&amp;sheet03!$AF$2:$AF$1184&amp;sheet03!$O$2:$O$1184,0),55)</f>
        <v>2</v>
      </c>
      <c r="M137" s="49">
        <f t="array" aca="1" ref="M137" ca="1">INDEX(sheet03!$A$2:$BB$1184,MATCH(K$127&amp;$J137&amp;$B$2,sheet03!$M$2:$M$1184&amp;sheet03!$AF$2:$AF$1184&amp;sheet03!$O$2:$O$1184,0),40)</f>
        <v>177</v>
      </c>
      <c r="N137" s="10" t="str">
        <f t="array" aca="1" ref="N137" ca="1">INDEX(sheet03!$A$2:$BD$1184,MATCH(K$127&amp;$J137&amp;$B$2,sheet03!$M$2:$M$1184&amp;sheet03!$AF$2:$AF$1184&amp;sheet03!$O$2:$O$1184,0),56)</f>
        <v>右</v>
      </c>
    </row>
    <row r="138" spans="1:14" ht="15.6" customHeight="1" x14ac:dyDescent="0.15">
      <c r="A138" s="55">
        <f ca="1">IF(ISERROR(SMALL(sheet03!BO:BO,ROW(O5))),"",INDIRECT("sheet03!bo"&amp;SMALL(sheet03!BO:BO,ROW(O5))))</f>
        <v>75</v>
      </c>
      <c r="B138" s="10">
        <f t="array" aca="1" ref="B138" ca="1">INDEX(sheet03!$A$2:$BB$1184,MATCH(D$127&amp;$C138&amp;$B$2,sheet03!$M$2:$M$1184&amp;sheet03!$AF$2:$AF$1184&amp;sheet03!$O$2:$O$1184,0),31)</f>
        <v>0</v>
      </c>
      <c r="C138" s="11">
        <f ca="1">IF(A138="","",INDIRECT("sheet03!af"&amp;SMALL(sheet03!BO:BO,ROW(O5))))</f>
        <v>5</v>
      </c>
      <c r="D138" s="80" t="str">
        <f t="array" aca="1" ref="D138" ca="1">INDEX(sheet03!$A$2:$BB$1184,MATCH(D$127&amp;$C138&amp;$B$2,sheet03!$M$2:$M$1184&amp;sheet03!$AF$2:$AF$1184&amp;sheet03!$O$2:$O$1184,0),28)</f>
        <v>月田</v>
      </c>
      <c r="E138" s="46">
        <f t="array" aca="1" ref="E138" ca="1">INDEX(sheet03!$A$2:$BC$1184,MATCH(D$127&amp;$C138&amp;$B$2,sheet03!$M$2:$M$1184&amp;sheet03!$AF$2:$AF$1184&amp;sheet03!$O$2:$O$1184,0),55)</f>
        <v>2</v>
      </c>
      <c r="F138" s="49">
        <f t="array" aca="1" ref="F138" ca="1">INDEX(sheet03!$A$2:$BB$1184,MATCH(D$127&amp;$C138&amp;$B$2,sheet03!$M$2:$M$1184&amp;sheet03!$AF$2:$AF$1184&amp;sheet03!$O$2:$O$1184,0),40)</f>
        <v>172.4</v>
      </c>
      <c r="G138" s="10" t="str">
        <f t="array" aca="1" ref="G138" ca="1">INDEX(sheet03!$A$2:$BD$1184,MATCH(D$127&amp;$C138&amp;$B$2,sheet03!$M$2:$M$1184&amp;sheet03!$AF$2:$AF$1184&amp;sheet03!$O$2:$O$1184,0),56)</f>
        <v>右</v>
      </c>
      <c r="H138" s="55">
        <f ca="1">IF(ISERROR(SMALL(sheet03!BP:BP,ROW(P5))),"",INDIRECT("sheet03!bp"&amp;SMALL(sheet03!BP:BP,ROW(P5))))</f>
        <v>92</v>
      </c>
      <c r="I138" s="10">
        <f t="array" aca="1" ref="I138" ca="1">INDEX(sheet03!$A$2:$BB$1184,MATCH(K$127&amp;$J138&amp;$B$2,sheet03!$M$2:$M$1184&amp;sheet03!$AF$2:$AF$1184&amp;sheet03!$O$2:$O$1184,0),31)</f>
        <v>0</v>
      </c>
      <c r="J138" s="11">
        <f ca="1">IF(H138="","",INDIRECT("sheet03!af"&amp;SMALL(sheet03!BP:BP,ROW(P5))))</f>
        <v>5</v>
      </c>
      <c r="K138" s="80" t="str">
        <f t="array" aca="1" ref="K138" ca="1">INDEX(sheet03!$A$2:$BB$1184,MATCH(K$127&amp;$J138&amp;$B$2,sheet03!$M$2:$M$1184&amp;sheet03!$AF$2:$AF$1184&amp;sheet03!$O$2:$O$1184,0),28)</f>
        <v>上月</v>
      </c>
      <c r="L138" s="46">
        <f t="array" aca="1" ref="L138" ca="1">INDEX(sheet03!$A$2:$BC$1184,MATCH(K$127&amp;$J138&amp;$B$2,sheet03!$M$2:$M$1184&amp;sheet03!$AF$2:$AF$1184&amp;sheet03!$O$2:$O$1184,0),55)</f>
        <v>2</v>
      </c>
      <c r="M138" s="49">
        <f t="array" aca="1" ref="M138" ca="1">INDEX(sheet03!$A$2:$BB$1184,MATCH(K$127&amp;$J138&amp;$B$2,sheet03!$M$2:$M$1184&amp;sheet03!$AF$2:$AF$1184&amp;sheet03!$O$2:$O$1184,0),40)</f>
        <v>172</v>
      </c>
      <c r="N138" s="10" t="str">
        <f t="array" aca="1" ref="N138" ca="1">INDEX(sheet03!$A$2:$BD$1184,MATCH(K$127&amp;$J138&amp;$B$2,sheet03!$M$2:$M$1184&amp;sheet03!$AF$2:$AF$1184&amp;sheet03!$O$2:$O$1184,0),56)</f>
        <v>右</v>
      </c>
    </row>
    <row r="139" spans="1:14" ht="15.6" customHeight="1" x14ac:dyDescent="0.15">
      <c r="A139" s="55">
        <f ca="1">IF(ISERROR(SMALL(sheet03!BO:BO,ROW(O6))),"",INDIRECT("sheet03!bo"&amp;SMALL(sheet03!BO:BO,ROW(O6))))</f>
        <v>76</v>
      </c>
      <c r="B139" s="10">
        <f t="array" aca="1" ref="B139" ca="1">INDEX(sheet03!$A$2:$BB$1184,MATCH(D$127&amp;$C139&amp;$B$2,sheet03!$M$2:$M$1184&amp;sheet03!$AF$2:$AF$1184&amp;sheet03!$O$2:$O$1184,0),31)</f>
        <v>0</v>
      </c>
      <c r="C139" s="11">
        <f ca="1">IF(A139="","",INDIRECT("sheet03!af"&amp;SMALL(sheet03!BO:BO,ROW(O6))))</f>
        <v>6</v>
      </c>
      <c r="D139" s="80" t="str">
        <f t="array" aca="1" ref="D139" ca="1">INDEX(sheet03!$A$2:$BB$1184,MATCH(D$127&amp;$C139&amp;$B$2,sheet03!$M$2:$M$1184&amp;sheet03!$AF$2:$AF$1184&amp;sheet03!$O$2:$O$1184,0),28)</f>
        <v>中国勝山</v>
      </c>
      <c r="E139" s="46">
        <f t="array" aca="1" ref="E139" ca="1">INDEX(sheet03!$A$2:$BC$1184,MATCH(D$127&amp;$C139&amp;$B$2,sheet03!$M$2:$M$1184&amp;sheet03!$AF$2:$AF$1184&amp;sheet03!$O$2:$O$1184,0),55)</f>
        <v>3</v>
      </c>
      <c r="F139" s="49">
        <f t="array" aca="1" ref="F139" ca="1">INDEX(sheet03!$A$2:$BB$1184,MATCH(D$127&amp;$C139&amp;$B$2,sheet03!$M$2:$M$1184&amp;sheet03!$AF$2:$AF$1184&amp;sheet03!$O$2:$O$1184,0),40)</f>
        <v>174.4</v>
      </c>
      <c r="G139" s="10" t="str">
        <f t="array" aca="1" ref="G139" ca="1">INDEX(sheet03!$A$2:$BD$1184,MATCH(D$127&amp;$C139&amp;$B$2,sheet03!$M$2:$M$1184&amp;sheet03!$AF$2:$AF$1184&amp;sheet03!$O$2:$O$1184,0),56)</f>
        <v>右</v>
      </c>
      <c r="H139" s="55">
        <f ca="1">IF(ISERROR(SMALL(sheet03!BP:BP,ROW(P6))),"",INDIRECT("sheet03!bp"&amp;SMALL(sheet03!BP:BP,ROW(P6))))</f>
        <v>93</v>
      </c>
      <c r="I139" s="10" t="str">
        <f t="array" aca="1" ref="I139" ca="1">INDEX(sheet03!$A$2:$BB$1184,MATCH(K$127&amp;$J139&amp;$B$2,sheet03!$M$2:$M$1184&amp;sheet03!$AF$2:$AF$1184&amp;sheet03!$O$2:$O$1184,0),31)</f>
        <v>c</v>
      </c>
      <c r="J139" s="11">
        <f ca="1">IF(H139="","",INDIRECT("sheet03!af"&amp;SMALL(sheet03!BP:BP,ROW(P6))))</f>
        <v>6</v>
      </c>
      <c r="K139" s="80" t="str">
        <f t="array" aca="1" ref="K139" ca="1">INDEX(sheet03!$A$2:$BB$1184,MATCH(K$127&amp;$J139&amp;$B$2,sheet03!$M$2:$M$1184&amp;sheet03!$AF$2:$AF$1184&amp;sheet03!$O$2:$O$1184,0),28)</f>
        <v>佐用</v>
      </c>
      <c r="L139" s="46">
        <f t="array" aca="1" ref="L139" ca="1">INDEX(sheet03!$A$2:$BC$1184,MATCH(K$127&amp;$J139&amp;$B$2,sheet03!$M$2:$M$1184&amp;sheet03!$AF$2:$AF$1184&amp;sheet03!$O$2:$O$1184,0),55)</f>
        <v>3</v>
      </c>
      <c r="M139" s="49">
        <f t="array" aca="1" ref="M139" ca="1">INDEX(sheet03!$A$2:$BB$1184,MATCH(K$127&amp;$J139&amp;$B$2,sheet03!$M$2:$M$1184&amp;sheet03!$AF$2:$AF$1184&amp;sheet03!$O$2:$O$1184,0),40)</f>
        <v>168</v>
      </c>
      <c r="N139" s="10" t="str">
        <f t="array" aca="1" ref="N139" ca="1">INDEX(sheet03!$A$2:$BD$1184,MATCH(K$127&amp;$J139&amp;$B$2,sheet03!$M$2:$M$1184&amp;sheet03!$AF$2:$AF$1184&amp;sheet03!$O$2:$O$1184,0),56)</f>
        <v>右</v>
      </c>
    </row>
    <row r="140" spans="1:14" ht="15.6" customHeight="1" x14ac:dyDescent="0.15">
      <c r="A140" s="55">
        <f ca="1">IF(ISERROR(SMALL(sheet03!BO:BO,ROW(O7))),"",INDIRECT("sheet03!bo"&amp;SMALL(sheet03!BO:BO,ROW(O7))))</f>
        <v>77</v>
      </c>
      <c r="B140" s="10">
        <f t="array" aca="1" ref="B140" ca="1">INDEX(sheet03!$A$2:$BB$1184,MATCH(D$127&amp;$C140&amp;$B$2,sheet03!$M$2:$M$1184&amp;sheet03!$AF$2:$AF$1184&amp;sheet03!$O$2:$O$1184,0),31)</f>
        <v>0</v>
      </c>
      <c r="C140" s="11">
        <f ca="1">IF(A140="","",INDIRECT("sheet03!af"&amp;SMALL(sheet03!BO:BO,ROW(O7))))</f>
        <v>7</v>
      </c>
      <c r="D140" s="80" t="str">
        <f t="array" aca="1" ref="D140" ca="1">INDEX(sheet03!$A$2:$BB$1184,MATCH(D$127&amp;$C140&amp;$B$2,sheet03!$M$2:$M$1184&amp;sheet03!$AF$2:$AF$1184&amp;sheet03!$O$2:$O$1184,0),28)</f>
        <v>久世</v>
      </c>
      <c r="E140" s="46">
        <f t="array" aca="1" ref="E140" ca="1">INDEX(sheet03!$A$2:$BC$1184,MATCH(D$127&amp;$C140&amp;$B$2,sheet03!$M$2:$M$1184&amp;sheet03!$AF$2:$AF$1184&amp;sheet03!$O$2:$O$1184,0),55)</f>
        <v>2</v>
      </c>
      <c r="F140" s="49">
        <f t="array" aca="1" ref="F140" ca="1">INDEX(sheet03!$A$2:$BB$1184,MATCH(D$127&amp;$C140&amp;$B$2,sheet03!$M$2:$M$1184&amp;sheet03!$AF$2:$AF$1184&amp;sheet03!$O$2:$O$1184,0),40)</f>
        <v>171</v>
      </c>
      <c r="G140" s="62" t="str">
        <f t="array" aca="1" ref="G140" ca="1">INDEX(sheet03!$A$2:$BD$1184,MATCH(D$127&amp;$C140&amp;$B$2,sheet03!$M$2:$M$1184&amp;sheet03!$AF$2:$AF$1184&amp;sheet03!$O$2:$O$1184,0),56)</f>
        <v>右</v>
      </c>
      <c r="H140" s="55">
        <f ca="1">IF(ISERROR(SMALL(sheet03!BP:BP,ROW(P7))),"",INDIRECT("sheet03!bp"&amp;SMALL(sheet03!BP:BP,ROW(P7))))</f>
        <v>94</v>
      </c>
      <c r="I140" s="10">
        <f t="array" aca="1" ref="I140" ca="1">INDEX(sheet03!$A$2:$BB$1184,MATCH(K$127&amp;$J140&amp;$B$2,sheet03!$M$2:$M$1184&amp;sheet03!$AF$2:$AF$1184&amp;sheet03!$O$2:$O$1184,0),31)</f>
        <v>0</v>
      </c>
      <c r="J140" s="11">
        <f ca="1">IF(H140="","",INDIRECT("sheet03!af"&amp;SMALL(sheet03!BP:BP,ROW(P7))))</f>
        <v>7</v>
      </c>
      <c r="K140" s="80" t="str">
        <f t="array" aca="1" ref="K140" ca="1">INDEX(sheet03!$A$2:$BB$1184,MATCH(K$127&amp;$J140&amp;$B$2,sheet03!$M$2:$M$1184&amp;sheet03!$AF$2:$AF$1184&amp;sheet03!$O$2:$O$1184,0),28)</f>
        <v>播磨徳久</v>
      </c>
      <c r="L140" s="46">
        <f t="array" aca="1" ref="L140" ca="1">INDEX(sheet03!$A$2:$BC$1184,MATCH(K$127&amp;$J140&amp;$B$2,sheet03!$M$2:$M$1184&amp;sheet03!$AF$2:$AF$1184&amp;sheet03!$O$2:$O$1184,0),55)</f>
        <v>2</v>
      </c>
      <c r="M140" s="49">
        <f t="array" aca="1" ref="M140" ca="1">INDEX(sheet03!$A$2:$BB$1184,MATCH(K$127&amp;$J140&amp;$B$2,sheet03!$M$2:$M$1184&amp;sheet03!$AF$2:$AF$1184&amp;sheet03!$O$2:$O$1184,0),40)</f>
        <v>173</v>
      </c>
      <c r="N140" s="10" t="str">
        <f t="array" aca="1" ref="N140" ca="1">INDEX(sheet03!$A$2:$BD$1184,MATCH(K$127&amp;$J140&amp;$B$2,sheet03!$M$2:$M$1184&amp;sheet03!$AF$2:$AF$1184&amp;sheet03!$O$2:$O$1184,0),56)</f>
        <v>右</v>
      </c>
    </row>
    <row r="141" spans="1:14" ht="15.6" customHeight="1" x14ac:dyDescent="0.15">
      <c r="A141" s="55">
        <f ca="1">IF(ISERROR(SMALL(sheet03!BO:BO,ROW(O8))),"",INDIRECT("sheet03!bo"&amp;SMALL(sheet03!BO:BO,ROW(O8))))</f>
        <v>78</v>
      </c>
      <c r="B141" s="10">
        <f t="array" aca="1" ref="B141" ca="1">INDEX(sheet03!$A$2:$BB$1184,MATCH(D$127&amp;$C141&amp;$B$2,sheet03!$M$2:$M$1184&amp;sheet03!$AF$2:$AF$1184&amp;sheet03!$O$2:$O$1184,0),31)</f>
        <v>0</v>
      </c>
      <c r="C141" s="11">
        <f ca="1">IF(A141="","",INDIRECT("sheet03!af"&amp;SMALL(sheet03!BO:BO,ROW(O8))))</f>
        <v>8</v>
      </c>
      <c r="D141" s="80" t="str">
        <f t="array" aca="1" ref="D141" ca="1">INDEX(sheet03!$A$2:$BB$1184,MATCH(D$127&amp;$C141&amp;$B$2,sheet03!$M$2:$M$1184&amp;sheet03!$AF$2:$AF$1184&amp;sheet03!$O$2:$O$1184,0),28)</f>
        <v>古見</v>
      </c>
      <c r="E141" s="46">
        <f t="array" aca="1" ref="E141" ca="1">INDEX(sheet03!$A$2:$BC$1184,MATCH(D$127&amp;$C141&amp;$B$2,sheet03!$M$2:$M$1184&amp;sheet03!$AF$2:$AF$1184&amp;sheet03!$O$2:$O$1184,0),55)</f>
        <v>3</v>
      </c>
      <c r="F141" s="49">
        <f t="array" aca="1" ref="F141" ca="1">INDEX(sheet03!$A$2:$BB$1184,MATCH(D$127&amp;$C141&amp;$B$2,sheet03!$M$2:$M$1184&amp;sheet03!$AF$2:$AF$1184&amp;sheet03!$O$2:$O$1184,0),40)</f>
        <v>174.6</v>
      </c>
      <c r="G141" s="10" t="str">
        <f t="array" aca="1" ref="G141" ca="1">INDEX(sheet03!$A$2:$BD$1184,MATCH(D$127&amp;$C141&amp;$B$2,sheet03!$M$2:$M$1184&amp;sheet03!$AF$2:$AF$1184&amp;sheet03!$O$2:$O$1184,0),56)</f>
        <v>右</v>
      </c>
      <c r="H141" s="55">
        <f ca="1">IF(ISERROR(SMALL(sheet03!BP:BP,ROW(P8))),"",INDIRECT("sheet03!bp"&amp;SMALL(sheet03!BP:BP,ROW(P8))))</f>
        <v>95</v>
      </c>
      <c r="I141" s="10">
        <f t="array" aca="1" ref="I141" ca="1">INDEX(sheet03!$A$2:$BB$1184,MATCH(K$127&amp;$J141&amp;$B$2,sheet03!$M$2:$M$1184&amp;sheet03!$AF$2:$AF$1184&amp;sheet03!$O$2:$O$1184,0),31)</f>
        <v>0</v>
      </c>
      <c r="J141" s="11">
        <f ca="1">IF(H141="","",INDIRECT("sheet03!af"&amp;SMALL(sheet03!BP:BP,ROW(P8))))</f>
        <v>8</v>
      </c>
      <c r="K141" s="80" t="str">
        <f t="array" aca="1" ref="K141" ca="1">INDEX(sheet03!$A$2:$BB$1184,MATCH(K$127&amp;$J141&amp;$B$2,sheet03!$M$2:$M$1184&amp;sheet03!$AF$2:$AF$1184&amp;sheet03!$O$2:$O$1184,0),28)</f>
        <v>三日月</v>
      </c>
      <c r="L141" s="46">
        <f t="array" aca="1" ref="L141" ca="1">INDEX(sheet03!$A$2:$BC$1184,MATCH(K$127&amp;$J141&amp;$B$2,sheet03!$M$2:$M$1184&amp;sheet03!$AF$2:$AF$1184&amp;sheet03!$O$2:$O$1184,0),55)</f>
        <v>3</v>
      </c>
      <c r="M141" s="49">
        <f t="array" aca="1" ref="M141" ca="1">INDEX(sheet03!$A$2:$BB$1184,MATCH(K$127&amp;$J141&amp;$B$2,sheet03!$M$2:$M$1184&amp;sheet03!$AF$2:$AF$1184&amp;sheet03!$O$2:$O$1184,0),40)</f>
        <v>173</v>
      </c>
      <c r="N141" s="10" t="str">
        <f t="array" aca="1" ref="N141" ca="1">INDEX(sheet03!$A$2:$BD$1184,MATCH(K$127&amp;$J141&amp;$B$2,sheet03!$M$2:$M$1184&amp;sheet03!$AF$2:$AF$1184&amp;sheet03!$O$2:$O$1184,0),56)</f>
        <v>右</v>
      </c>
    </row>
    <row r="142" spans="1:14" ht="15.6" customHeight="1" x14ac:dyDescent="0.15">
      <c r="A142" s="55">
        <f ca="1">IF(ISERROR(SMALL(sheet03!BO:BO,ROW(O9))),"",INDIRECT("sheet03!bo"&amp;SMALL(sheet03!BO:BO,ROW(O9))))</f>
        <v>79</v>
      </c>
      <c r="B142" s="10">
        <f t="array" aca="1" ref="B142" ca="1">INDEX(sheet03!$A$2:$BB$1184,MATCH(D$127&amp;$C142&amp;$B$2,sheet03!$M$2:$M$1184&amp;sheet03!$AF$2:$AF$1184&amp;sheet03!$O$2:$O$1184,0),31)</f>
        <v>0</v>
      </c>
      <c r="C142" s="11">
        <f ca="1">IF(A142="","",INDIRECT("sheet03!af"&amp;SMALL(sheet03!BO:BO,ROW(O9))))</f>
        <v>9</v>
      </c>
      <c r="D142" s="80" t="str">
        <f t="array" aca="1" ref="D142" ca="1">INDEX(sheet03!$A$2:$BB$1184,MATCH(D$127&amp;$C142&amp;$B$2,sheet03!$M$2:$M$1184&amp;sheet03!$AF$2:$AF$1184&amp;sheet03!$O$2:$O$1184,0),28)</f>
        <v>美作落合</v>
      </c>
      <c r="E142" s="46">
        <f t="array" aca="1" ref="E142" ca="1">INDEX(sheet03!$A$2:$BC$1184,MATCH(D$127&amp;$C142&amp;$B$2,sheet03!$M$2:$M$1184&amp;sheet03!$AF$2:$AF$1184&amp;sheet03!$O$2:$O$1184,0),55)</f>
        <v>3</v>
      </c>
      <c r="F142" s="49">
        <f t="array" aca="1" ref="F142" ca="1">INDEX(sheet03!$A$2:$BB$1184,MATCH(D$127&amp;$C142&amp;$B$2,sheet03!$M$2:$M$1184&amp;sheet03!$AF$2:$AF$1184&amp;sheet03!$O$2:$O$1184,0),40)</f>
        <v>169</v>
      </c>
      <c r="G142" s="10" t="str">
        <f t="array" aca="1" ref="G142" ca="1">INDEX(sheet03!$A$2:$BD$1184,MATCH(D$127&amp;$C142&amp;$B$2,sheet03!$M$2:$M$1184&amp;sheet03!$AF$2:$AF$1184&amp;sheet03!$O$2:$O$1184,0),56)</f>
        <v>右</v>
      </c>
      <c r="H142" s="55">
        <f ca="1">IF(ISERROR(SMALL(sheet03!BP:BP,ROW(P9))),"",INDIRECT("sheet03!bp"&amp;SMALL(sheet03!BP:BP,ROW(P9))))</f>
        <v>96</v>
      </c>
      <c r="I142" s="10">
        <f t="array" aca="1" ref="I142" ca="1">INDEX(sheet03!$A$2:$BB$1184,MATCH(K$127&amp;$J142&amp;$B$2,sheet03!$M$2:$M$1184&amp;sheet03!$AF$2:$AF$1184&amp;sheet03!$O$2:$O$1184,0),31)</f>
        <v>0</v>
      </c>
      <c r="J142" s="11">
        <f ca="1">IF(H142="","",INDIRECT("sheet03!af"&amp;SMALL(sheet03!BP:BP,ROW(P9))))</f>
        <v>9</v>
      </c>
      <c r="K142" s="80" t="str">
        <f t="array" aca="1" ref="K142" ca="1">INDEX(sheet03!$A$2:$BB$1184,MATCH(K$127&amp;$J142&amp;$B$2,sheet03!$M$2:$M$1184&amp;sheet03!$AF$2:$AF$1184&amp;sheet03!$O$2:$O$1184,0),28)</f>
        <v>西栗栖</v>
      </c>
      <c r="L142" s="46">
        <f t="array" aca="1" ref="L142" ca="1">INDEX(sheet03!$A$2:$BC$1184,MATCH(K$127&amp;$J142&amp;$B$2,sheet03!$M$2:$M$1184&amp;sheet03!$AF$2:$AF$1184&amp;sheet03!$O$2:$O$1184,0),55)</f>
        <v>3</v>
      </c>
      <c r="M142" s="49">
        <f t="array" aca="1" ref="M142" ca="1">INDEX(sheet03!$A$2:$BB$1184,MATCH(K$127&amp;$J142&amp;$B$2,sheet03!$M$2:$M$1184&amp;sheet03!$AF$2:$AF$1184&amp;sheet03!$O$2:$O$1184,0),40)</f>
        <v>177</v>
      </c>
      <c r="N142" s="10" t="str">
        <f t="array" aca="1" ref="N142" ca="1">INDEX(sheet03!$A$2:$BD$1184,MATCH(K$127&amp;$J142&amp;$B$2,sheet03!$M$2:$M$1184&amp;sheet03!$AF$2:$AF$1184&amp;sheet03!$O$2:$O$1184,0),56)</f>
        <v>右</v>
      </c>
    </row>
    <row r="143" spans="1:14" ht="15.6" customHeight="1" x14ac:dyDescent="0.15">
      <c r="A143" s="55">
        <f ca="1">IF(ISERROR(SMALL(sheet03!BO:BO,ROW(O10))),"",INDIRECT("sheet03!bo"&amp;SMALL(sheet03!BO:BO,ROW(O10))))</f>
        <v>80</v>
      </c>
      <c r="B143" s="10">
        <f t="array" aca="1" ref="B143" ca="1">INDEX(sheet03!$A$2:$BB$1184,MATCH(D$127&amp;$C143&amp;$B$2,sheet03!$M$2:$M$1184&amp;sheet03!$AF$2:$AF$1184&amp;sheet03!$O$2:$O$1184,0),31)</f>
        <v>0</v>
      </c>
      <c r="C143" s="11">
        <f ca="1">IF(A143="","",INDIRECT("sheet03!af"&amp;SMALL(sheet03!BO:BO,ROW(O10))))</f>
        <v>10</v>
      </c>
      <c r="D143" s="80" t="str">
        <f t="array" aca="1" ref="D143" ca="1">INDEX(sheet03!$A$2:$BB$1184,MATCH(D$127&amp;$C143&amp;$B$2,sheet03!$M$2:$M$1184&amp;sheet03!$AF$2:$AF$1184&amp;sheet03!$O$2:$O$1184,0),28)</f>
        <v>美作追分</v>
      </c>
      <c r="E143" s="46">
        <f t="array" aca="1" ref="E143" ca="1">INDEX(sheet03!$A$2:$BC$1184,MATCH(D$127&amp;$C143&amp;$B$2,sheet03!$M$2:$M$1184&amp;sheet03!$AF$2:$AF$1184&amp;sheet03!$O$2:$O$1184,0),55)</f>
        <v>2</v>
      </c>
      <c r="F143" s="49">
        <f t="array" aca="1" ref="F143" ca="1">INDEX(sheet03!$A$2:$BB$1184,MATCH(D$127&amp;$C143&amp;$B$2,sheet03!$M$2:$M$1184&amp;sheet03!$AF$2:$AF$1184&amp;sheet03!$O$2:$O$1184,0),40)</f>
        <v>175.6</v>
      </c>
      <c r="G143" s="10" t="str">
        <f t="array" aca="1" ref="G143" ca="1">INDEX(sheet03!$A$2:$BD$1184,MATCH(D$127&amp;$C143&amp;$B$2,sheet03!$M$2:$M$1184&amp;sheet03!$AF$2:$AF$1184&amp;sheet03!$O$2:$O$1184,0),56)</f>
        <v>右</v>
      </c>
      <c r="H143" s="55">
        <f ca="1">IF(ISERROR(SMALL(sheet03!BP:BP,ROW(P10))),"",INDIRECT("sheet03!bp"&amp;SMALL(sheet03!BP:BP,ROW(P10))))</f>
        <v>97</v>
      </c>
      <c r="I143" s="10">
        <f t="array" aca="1" ref="I143" ca="1">INDEX(sheet03!$A$2:$BB$1184,MATCH(K$127&amp;$J143&amp;$B$2,sheet03!$M$2:$M$1184&amp;sheet03!$AF$2:$AF$1184&amp;sheet03!$O$2:$O$1184,0),31)</f>
        <v>0</v>
      </c>
      <c r="J143" s="11">
        <f ca="1">IF(H143="","",INDIRECT("sheet03!af"&amp;SMALL(sheet03!BP:BP,ROW(P10))))</f>
        <v>10</v>
      </c>
      <c r="K143" s="80" t="str">
        <f t="array" aca="1" ref="K143" ca="1">INDEX(sheet03!$A$2:$BB$1184,MATCH(K$127&amp;$J143&amp;$B$2,sheet03!$M$2:$M$1184&amp;sheet03!$AF$2:$AF$1184&amp;sheet03!$O$2:$O$1184,0),28)</f>
        <v>千本</v>
      </c>
      <c r="L143" s="46">
        <f t="array" aca="1" ref="L143" ca="1">INDEX(sheet03!$A$2:$BC$1184,MATCH(K$127&amp;$J143&amp;$B$2,sheet03!$M$2:$M$1184&amp;sheet03!$AF$2:$AF$1184&amp;sheet03!$O$2:$O$1184,0),55)</f>
        <v>2</v>
      </c>
      <c r="M143" s="49">
        <f t="array" aca="1" ref="M143" ca="1">INDEX(sheet03!$A$2:$BB$1184,MATCH(K$127&amp;$J143&amp;$B$2,sheet03!$M$2:$M$1184&amp;sheet03!$AF$2:$AF$1184&amp;sheet03!$O$2:$O$1184,0),40)</f>
        <v>167</v>
      </c>
      <c r="N143" s="10" t="str">
        <f t="array" aca="1" ref="N143" ca="1">INDEX(sheet03!$A$2:$BD$1184,MATCH(K$127&amp;$J143&amp;$B$2,sheet03!$M$2:$M$1184&amp;sheet03!$AF$2:$AF$1184&amp;sheet03!$O$2:$O$1184,0),56)</f>
        <v>右</v>
      </c>
    </row>
    <row r="144" spans="1:14" ht="15.6" customHeight="1" x14ac:dyDescent="0.15">
      <c r="A144" s="55">
        <f ca="1">IF(ISERROR(SMALL(sheet03!BO:BO,ROW(O11))),"",INDIRECT("sheet03!bo"&amp;SMALL(sheet03!BO:BO,ROW(O11))))</f>
        <v>81</v>
      </c>
      <c r="B144" s="10">
        <f t="array" aca="1" ref="B144" ca="1">INDEX(sheet03!$A$2:$BB$1184,MATCH(D$127&amp;$C144&amp;$B$2,sheet03!$M$2:$M$1184&amp;sheet03!$AF$2:$AF$1184&amp;sheet03!$O$2:$O$1184,0),31)</f>
        <v>0</v>
      </c>
      <c r="C144" s="11">
        <f ca="1">IF(A144="","",INDIRECT("sheet03!af"&amp;SMALL(sheet03!BO:BO,ROW(O11))))</f>
        <v>11</v>
      </c>
      <c r="D144" s="80" t="str">
        <f t="array" aca="1" ref="D144" ca="1">INDEX(sheet03!$A$2:$BB$1184,MATCH(D$127&amp;$C144&amp;$B$2,sheet03!$M$2:$M$1184&amp;sheet03!$AF$2:$AF$1184&amp;sheet03!$O$2:$O$1184,0),28)</f>
        <v>坪井</v>
      </c>
      <c r="E144" s="46">
        <f t="array" aca="1" ref="E144" ca="1">INDEX(sheet03!$A$2:$BC$1184,MATCH(D$127&amp;$C144&amp;$B$2,sheet03!$M$2:$M$1184&amp;sheet03!$AF$2:$AF$1184&amp;sheet03!$O$2:$O$1184,0),55)</f>
        <v>3</v>
      </c>
      <c r="F144" s="49">
        <f t="array" aca="1" ref="F144" ca="1">INDEX(sheet03!$A$2:$BB$1184,MATCH(D$127&amp;$C144&amp;$B$2,sheet03!$M$2:$M$1184&amp;sheet03!$AF$2:$AF$1184&amp;sheet03!$O$2:$O$1184,0),40)</f>
        <v>176</v>
      </c>
      <c r="G144" s="10" t="str">
        <f t="array" aca="1" ref="G144" ca="1">INDEX(sheet03!$A$2:$BD$1184,MATCH(D$127&amp;$C144&amp;$B$2,sheet03!$M$2:$M$1184&amp;sheet03!$AF$2:$AF$1184&amp;sheet03!$O$2:$O$1184,0),56)</f>
        <v>右</v>
      </c>
      <c r="H144" s="55">
        <f ca="1">IF(ISERROR(SMALL(sheet03!BP:BP,ROW(P11))),"",INDIRECT("sheet03!bp"&amp;SMALL(sheet03!BP:BP,ROW(P11))))</f>
        <v>98</v>
      </c>
      <c r="I144" s="10">
        <f t="array" aca="1" ref="I144" ca="1">INDEX(sheet03!$A$2:$BB$1184,MATCH(K$127&amp;$J144&amp;$B$2,sheet03!$M$2:$M$1184&amp;sheet03!$AF$2:$AF$1184&amp;sheet03!$O$2:$O$1184,0),31)</f>
        <v>0</v>
      </c>
      <c r="J144" s="11">
        <f ca="1">IF(H144="","",INDIRECT("sheet03!af"&amp;SMALL(sheet03!BP:BP,ROW(P11))))</f>
        <v>11</v>
      </c>
      <c r="K144" s="80" t="str">
        <f t="array" aca="1" ref="K144" ca="1">INDEX(sheet03!$A$2:$BB$1184,MATCH(K$127&amp;$J144&amp;$B$2,sheet03!$M$2:$M$1184&amp;sheet03!$AF$2:$AF$1184&amp;sheet03!$O$2:$O$1184,0),28)</f>
        <v>播磨新宮</v>
      </c>
      <c r="L144" s="46">
        <f t="array" aca="1" ref="L144" ca="1">INDEX(sheet03!$A$2:$BC$1184,MATCH(K$127&amp;$J144&amp;$B$2,sheet03!$M$2:$M$1184&amp;sheet03!$AF$2:$AF$1184&amp;sheet03!$O$2:$O$1184,0),55)</f>
        <v>3</v>
      </c>
      <c r="M144" s="49">
        <f t="array" aca="1" ref="M144" ca="1">INDEX(sheet03!$A$2:$BB$1184,MATCH(K$127&amp;$J144&amp;$B$2,sheet03!$M$2:$M$1184&amp;sheet03!$AF$2:$AF$1184&amp;sheet03!$O$2:$O$1184,0),40)</f>
        <v>169</v>
      </c>
      <c r="N144" s="10" t="str">
        <f t="array" aca="1" ref="N144" ca="1">INDEX(sheet03!$A$2:$BD$1184,MATCH(K$127&amp;$J144&amp;$B$2,sheet03!$M$2:$M$1184&amp;sheet03!$AF$2:$AF$1184&amp;sheet03!$O$2:$O$1184,0),56)</f>
        <v>右</v>
      </c>
    </row>
    <row r="145" spans="1:14" ht="15.6" customHeight="1" x14ac:dyDescent="0.15">
      <c r="A145" s="55">
        <f ca="1">IF(ISERROR(SMALL(sheet03!BO:BO,ROW(O12))),"",INDIRECT("sheet03!bo"&amp;SMALL(sheet03!BO:BO,ROW(O12))))</f>
        <v>82</v>
      </c>
      <c r="B145" s="10" t="str">
        <f t="array" aca="1" ref="B145" ca="1">INDEX(sheet03!$A$2:$BB$1184,MATCH(D$127&amp;$C145&amp;$B$2,sheet03!$M$2:$M$1184&amp;sheet03!$AF$2:$AF$1184&amp;sheet03!$O$2:$O$1184,0),31)</f>
        <v>c</v>
      </c>
      <c r="C145" s="11">
        <f ca="1">IF(A145="","",INDIRECT("sheet03!af"&amp;SMALL(sheet03!BO:BO,ROW(O12))))</f>
        <v>12</v>
      </c>
      <c r="D145" s="80" t="str">
        <f t="array" aca="1" ref="D145" ca="1">INDEX(sheet03!$A$2:$BB$1184,MATCH(D$127&amp;$C145&amp;$B$2,sheet03!$M$2:$M$1184&amp;sheet03!$AF$2:$AF$1184&amp;sheet03!$O$2:$O$1184,0),28)</f>
        <v>美作千代</v>
      </c>
      <c r="E145" s="46">
        <f t="array" aca="1" ref="E145" ca="1">INDEX(sheet03!$A$2:$BC$1184,MATCH(D$127&amp;$C145&amp;$B$2,sheet03!$M$2:$M$1184&amp;sheet03!$AF$2:$AF$1184&amp;sheet03!$O$2:$O$1184,0),55)</f>
        <v>3</v>
      </c>
      <c r="F145" s="49">
        <f t="array" aca="1" ref="F145" ca="1">INDEX(sheet03!$A$2:$BB$1184,MATCH(D$127&amp;$C145&amp;$B$2,sheet03!$M$2:$M$1184&amp;sheet03!$AF$2:$AF$1184&amp;sheet03!$O$2:$O$1184,0),40)</f>
        <v>164</v>
      </c>
      <c r="G145" s="10" t="str">
        <f t="array" aca="1" ref="G145" ca="1">INDEX(sheet03!$A$2:$BD$1184,MATCH(D$127&amp;$C145&amp;$B$2,sheet03!$M$2:$M$1184&amp;sheet03!$AF$2:$AF$1184&amp;sheet03!$O$2:$O$1184,0),56)</f>
        <v>右</v>
      </c>
      <c r="H145" s="55">
        <f ca="1">IF(ISERROR(SMALL(sheet03!BP:BP,ROW(P12))),"",INDIRECT("sheet03!bp"&amp;SMALL(sheet03!BP:BP,ROW(P12))))</f>
        <v>99</v>
      </c>
      <c r="I145" s="10">
        <f t="array" aca="1" ref="I145" ca="1">INDEX(sheet03!$A$2:$BB$1184,MATCH(K$127&amp;$J145&amp;$B$2,sheet03!$M$2:$M$1184&amp;sheet03!$AF$2:$AF$1184&amp;sheet03!$O$2:$O$1184,0),31)</f>
        <v>0</v>
      </c>
      <c r="J145" s="11">
        <f ca="1">IF(H145="","",INDIRECT("sheet03!af"&amp;SMALL(sheet03!BP:BP,ROW(P12))))</f>
        <v>12</v>
      </c>
      <c r="K145" s="80" t="str">
        <f t="array" aca="1" ref="K145" ca="1">INDEX(sheet03!$A$2:$BB$1184,MATCH(K$127&amp;$J145&amp;$B$2,sheet03!$M$2:$M$1184&amp;sheet03!$AF$2:$AF$1184&amp;sheet03!$O$2:$O$1184,0),28)</f>
        <v>東觜崎</v>
      </c>
      <c r="L145" s="46">
        <f t="array" aca="1" ref="L145" ca="1">INDEX(sheet03!$A$2:$BC$1184,MATCH(K$127&amp;$J145&amp;$B$2,sheet03!$M$2:$M$1184&amp;sheet03!$AF$2:$AF$1184&amp;sheet03!$O$2:$O$1184,0),55)</f>
        <v>3</v>
      </c>
      <c r="M145" s="49">
        <f t="array" aca="1" ref="M145" ca="1">INDEX(sheet03!$A$2:$BB$1184,MATCH(K$127&amp;$J145&amp;$B$2,sheet03!$M$2:$M$1184&amp;sheet03!$AF$2:$AF$1184&amp;sheet03!$O$2:$O$1184,0),40)</f>
        <v>175</v>
      </c>
      <c r="N145" s="10" t="str">
        <f t="array" aca="1" ref="N145" ca="1">INDEX(sheet03!$A$2:$BD$1184,MATCH(K$127&amp;$J145&amp;$B$2,sheet03!$M$2:$M$1184&amp;sheet03!$AF$2:$AF$1184&amp;sheet03!$O$2:$O$1184,0),56)</f>
        <v>右</v>
      </c>
    </row>
    <row r="146" spans="1:14" ht="15.6" customHeight="1" x14ac:dyDescent="0.15">
      <c r="A146" s="55">
        <f ca="1">IF(ISERROR(SMALL(sheet03!BO:BO,ROW(O13))),"",INDIRECT("sheet03!bo"&amp;SMALL(sheet03!BO:BO,ROW(O13))))</f>
        <v>83</v>
      </c>
      <c r="B146" s="10">
        <f t="array" aca="1" ref="B146" ca="1">INDEX(sheet03!$A$2:$BB$1184,MATCH(D$127&amp;$C146&amp;$B$2,sheet03!$M$2:$M$1184&amp;sheet03!$AF$2:$AF$1184&amp;sheet03!$O$2:$O$1184,0),31)</f>
        <v>0</v>
      </c>
      <c r="C146" s="11">
        <f ca="1">IF(A146="","",INDIRECT("sheet03!af"&amp;SMALL(sheet03!BO:BO,ROW(O13))))</f>
        <v>13</v>
      </c>
      <c r="D146" s="80" t="str">
        <f t="array" aca="1" ref="D146" ca="1">INDEX(sheet03!$A$2:$BB$1184,MATCH(D$127&amp;$C146&amp;$B$2,sheet03!$M$2:$M$1184&amp;sheet03!$AF$2:$AF$1184&amp;sheet03!$O$2:$O$1184,0),28)</f>
        <v>院庄</v>
      </c>
      <c r="E146" s="46">
        <f t="array" aca="1" ref="E146" ca="1">INDEX(sheet03!$A$2:$BC$1184,MATCH(D$127&amp;$C146&amp;$B$2,sheet03!$M$2:$M$1184&amp;sheet03!$AF$2:$AF$1184&amp;sheet03!$O$2:$O$1184,0),55)</f>
        <v>3</v>
      </c>
      <c r="F146" s="49">
        <f t="array" aca="1" ref="F146" ca="1">INDEX(sheet03!$A$2:$BB$1184,MATCH(D$127&amp;$C146&amp;$B$2,sheet03!$M$2:$M$1184&amp;sheet03!$AF$2:$AF$1184&amp;sheet03!$O$2:$O$1184,0),40)</f>
        <v>160</v>
      </c>
      <c r="G146" s="10" t="str">
        <f t="array" aca="1" ref="G146" ca="1">INDEX(sheet03!$A$2:$BD$1184,MATCH(D$127&amp;$C146&amp;$B$2,sheet03!$M$2:$M$1184&amp;sheet03!$AF$2:$AF$1184&amp;sheet03!$O$2:$O$1184,0),56)</f>
        <v>右</v>
      </c>
      <c r="H146" s="55">
        <f ca="1">IF(ISERROR(SMALL(sheet03!BP:BP,ROW(P13))),"",INDIRECT("sheet03!bp"&amp;SMALL(sheet03!BP:BP,ROW(P13))))</f>
        <v>0</v>
      </c>
      <c r="I146" s="10" t="e">
        <f t="array" aca="1" ref="I146" ca="1">INDEX(sheet03!$A$2:$BB$1184,MATCH(K$127&amp;$J146&amp;$B$2,sheet03!$M$2:$M$1184&amp;sheet03!$AF$2:$AF$1184&amp;sheet03!$O$2:$O$1184,0),31)</f>
        <v>#N/A</v>
      </c>
      <c r="J146" s="11">
        <f ca="1">IF(H146="","",INDIRECT("sheet03!af"&amp;SMALL(sheet03!BP:BP,ROW(P13))))</f>
        <v>0</v>
      </c>
      <c r="K146" s="80" t="e">
        <f t="array" aca="1" ref="K146" ca="1">INDEX(sheet03!$A$2:$BB$1184,MATCH(K$127&amp;$J146&amp;$B$2,sheet03!$M$2:$M$1184&amp;sheet03!$AF$2:$AF$1184&amp;sheet03!$O$2:$O$1184,0),28)</f>
        <v>#N/A</v>
      </c>
      <c r="L146" s="46" t="e">
        <f t="array" aca="1" ref="L146" ca="1">INDEX(sheet03!$A$2:$BC$1184,MATCH(K$127&amp;$J146&amp;$B$2,sheet03!$M$2:$M$1184&amp;sheet03!$AF$2:$AF$1184&amp;sheet03!$O$2:$O$1184,0),55)</f>
        <v>#N/A</v>
      </c>
      <c r="M146" s="49" t="e">
        <f t="array" aca="1" ref="M146" ca="1">INDEX(sheet03!$A$2:$BB$1184,MATCH(K$127&amp;$J146&amp;$B$2,sheet03!$M$2:$M$1184&amp;sheet03!$AF$2:$AF$1184&amp;sheet03!$O$2:$O$1184,0),40)</f>
        <v>#N/A</v>
      </c>
      <c r="N146" s="10" t="e">
        <f t="array" aca="1" ref="N146" ca="1">INDEX(sheet03!$A$2:$BD$1184,MATCH(K$127&amp;$J146&amp;$B$2,sheet03!$M$2:$M$1184&amp;sheet03!$AF$2:$AF$1184&amp;sheet03!$O$2:$O$1184,0),56)</f>
        <v>#N/A</v>
      </c>
    </row>
    <row r="147" spans="1:14" ht="15.6" customHeight="1" x14ac:dyDescent="0.15">
      <c r="A147" s="55">
        <f ca="1">IF(ISERROR(SMALL(sheet03!BO:BO,ROW(O14))),"",INDIRECT("sheet03!bo"&amp;SMALL(sheet03!BO:BO,ROW(O14))))</f>
        <v>0</v>
      </c>
      <c r="B147" s="10" t="e">
        <f t="array" aca="1" ref="B147" ca="1">INDEX(sheet03!$A$2:$BB$1184,MATCH(D$127&amp;$C147&amp;$B$2,sheet03!$M$2:$M$1184&amp;sheet03!$AF$2:$AF$1184&amp;sheet03!$O$2:$O$1184,0),31)</f>
        <v>#N/A</v>
      </c>
      <c r="C147" s="11">
        <f ca="1">IF(A147="","",INDIRECT("sheet03!af"&amp;SMALL(sheet03!BO:BO,ROW(O14))))</f>
        <v>0</v>
      </c>
      <c r="D147" s="80" t="e">
        <f t="array" aca="1" ref="D147" ca="1">INDEX(sheet03!$A$2:$BB$1184,MATCH(D$127&amp;$C147&amp;$B$2,sheet03!$M$2:$M$1184&amp;sheet03!$AF$2:$AF$1184&amp;sheet03!$O$2:$O$1184,0),28)</f>
        <v>#N/A</v>
      </c>
      <c r="E147" s="46" t="e">
        <f t="array" aca="1" ref="E147" ca="1">INDEX(sheet03!$A$2:$BC$1184,MATCH(D$127&amp;$C147&amp;$B$2,sheet03!$M$2:$M$1184&amp;sheet03!$AF$2:$AF$1184&amp;sheet03!$O$2:$O$1184,0),55)</f>
        <v>#N/A</v>
      </c>
      <c r="F147" s="49" t="e">
        <f t="array" aca="1" ref="F147" ca="1">INDEX(sheet03!$A$2:$BB$1184,MATCH(D$127&amp;$C147&amp;$B$2,sheet03!$M$2:$M$1184&amp;sheet03!$AF$2:$AF$1184&amp;sheet03!$O$2:$O$1184,0),40)</f>
        <v>#N/A</v>
      </c>
      <c r="G147" s="10" t="e">
        <f t="array" aca="1" ref="G147" ca="1">INDEX(sheet03!$A$2:$BD$1184,MATCH(D$127&amp;$C147&amp;$B$2,sheet03!$M$2:$M$1184&amp;sheet03!$AF$2:$AF$1184&amp;sheet03!$O$2:$O$1184,0),56)</f>
        <v>#N/A</v>
      </c>
      <c r="H147" s="55" t="str">
        <f ca="1">IF(ISERROR(SMALL(sheet03!BP:BP,ROW(P14))),"",INDIRECT("sheet03!bp"&amp;SMALL(sheet03!BP:BP,ROW(P14))))</f>
        <v/>
      </c>
      <c r="I147" s="10" t="e">
        <f t="array" aca="1" ref="I147" ca="1">INDEX(sheet03!$A$2:$BB$1184,MATCH(K$127&amp;$J147&amp;$B$2,sheet03!$M$2:$M$1184&amp;sheet03!$AF$2:$AF$1184&amp;sheet03!$O$2:$O$1184,0),31)</f>
        <v>#N/A</v>
      </c>
      <c r="J147" s="11" t="str">
        <f ca="1">IF(H147="","",INDIRECT("sheet03!af"&amp;SMALL(sheet03!BP:BP,ROW(P14))))</f>
        <v/>
      </c>
      <c r="K147" s="84" t="e">
        <f t="array" aca="1" ref="K147" ca="1">INDEX(sheet03!$A$2:$BB$1184,MATCH(K$127&amp;$J147&amp;$B$2,sheet03!$M$2:$M$1184&amp;sheet03!$AF$2:$AF$1184&amp;sheet03!$O$2:$O$1184,0),28)</f>
        <v>#N/A</v>
      </c>
      <c r="L147" s="46" t="e">
        <f t="array" aca="1" ref="L147" ca="1">INDEX(sheet03!$A$2:$BC$1184,MATCH(K$127&amp;$J147&amp;$B$2,sheet03!$M$2:$M$1184&amp;sheet03!$AF$2:$AF$1184&amp;sheet03!$O$2:$O$1184,0),55)</f>
        <v>#N/A</v>
      </c>
      <c r="M147" s="49" t="e">
        <f t="array" aca="1" ref="M147" ca="1">INDEX(sheet03!$A$2:$BB$1184,MATCH(K$127&amp;$J147&amp;$B$2,sheet03!$M$2:$M$1184&amp;sheet03!$AF$2:$AF$1184&amp;sheet03!$O$2:$O$1184,0),40)</f>
        <v>#N/A</v>
      </c>
      <c r="N147" s="10" t="e">
        <f t="array" aca="1" ref="N147" ca="1">INDEX(sheet03!$A$2:$BD$1184,MATCH(K$127&amp;$J147&amp;$B$2,sheet03!$M$2:$M$1184&amp;sheet03!$AF$2:$AF$1184&amp;sheet03!$O$2:$O$1184,0),56)</f>
        <v>#N/A</v>
      </c>
    </row>
    <row r="148" spans="1:14" ht="15.6" customHeight="1" x14ac:dyDescent="0.15">
      <c r="A148" s="55" t="str">
        <f ca="1">IF(ISERROR(SMALL(sheet03!BO:BO,ROW(O15))),"",INDIRECT("sheet03!bo"&amp;SMALL(sheet03!BO:BO,ROW(O15))))</f>
        <v/>
      </c>
      <c r="B148" s="10" t="e">
        <f t="array" aca="1" ref="B148" ca="1">INDEX(sheet03!$A$2:$BB$1184,MATCH(D$127&amp;$C148&amp;$B$2,sheet03!$M$2:$M$1184&amp;sheet03!$AF$2:$AF$1184&amp;sheet03!$O$2:$O$1184,0),31)</f>
        <v>#N/A</v>
      </c>
      <c r="C148" s="11" t="str">
        <f ca="1">IF(A148="","",INDIRECT("sheet03!af"&amp;SMALL(sheet03!BO:BO,ROW(O15))))</f>
        <v/>
      </c>
      <c r="D148" s="80" t="e">
        <f t="array" aca="1" ref="D148" ca="1">INDEX(sheet03!$A$2:$BB$1184,MATCH(D$127&amp;$C148&amp;$B$2,sheet03!$M$2:$M$1184&amp;sheet03!$AF$2:$AF$1184&amp;sheet03!$O$2:$O$1184,0),28)</f>
        <v>#N/A</v>
      </c>
      <c r="E148" s="46" t="e">
        <f t="array" aca="1" ref="E148" ca="1">INDEX(sheet03!$A$2:$BC$1184,MATCH(D$127&amp;$C148&amp;$B$2,sheet03!$M$2:$M$1184&amp;sheet03!$AF$2:$AF$1184&amp;sheet03!$O$2:$O$1184,0),55)</f>
        <v>#N/A</v>
      </c>
      <c r="F148" s="49" t="e">
        <f t="array" aca="1" ref="F148" ca="1">INDEX(sheet03!$A$2:$BB$1184,MATCH(D$127&amp;$C148&amp;$B$2,sheet03!$M$2:$M$1184&amp;sheet03!$AF$2:$AF$1184&amp;sheet03!$O$2:$O$1184,0),40)</f>
        <v>#N/A</v>
      </c>
      <c r="G148" s="10" t="e">
        <f t="array" aca="1" ref="G148" ca="1">INDEX(sheet03!$A$2:$BD$1184,MATCH(D$127&amp;$C148&amp;$B$2,sheet03!$M$2:$M$1184&amp;sheet03!$AF$2:$AF$1184&amp;sheet03!$O$2:$O$1184,0),56)</f>
        <v>#N/A</v>
      </c>
      <c r="H148" s="55" t="str">
        <f ca="1">IF(ISERROR(SMALL(sheet03!BP:BP,ROW(P15))),"",INDIRECT("sheet03!bp"&amp;SMALL(sheet03!BP:BP,ROW(P15))))</f>
        <v/>
      </c>
      <c r="I148" s="10" t="e">
        <f t="array" aca="1" ref="I148" ca="1">INDEX(sheet03!$A$2:$BB$1184,MATCH(K$127&amp;$J148&amp;$B$2,sheet03!$M$2:$M$1184&amp;sheet03!$AF$2:$AF$1184&amp;sheet03!$O$2:$O$1184,0),31)</f>
        <v>#N/A</v>
      </c>
      <c r="J148" s="11" t="str">
        <f ca="1">IF(H148="","",INDIRECT("sheet03!af"&amp;SMALL(sheet03!BP:BP,ROW(P15))))</f>
        <v/>
      </c>
      <c r="K148" s="80" t="e">
        <f t="array" aca="1" ref="K148" ca="1">INDEX(sheet03!$A$2:$BB$1184,MATCH(K$127&amp;$J148&amp;$B$2,sheet03!$M$2:$M$1184&amp;sheet03!$AF$2:$AF$1184&amp;sheet03!$O$2:$O$1184,0),28)</f>
        <v>#N/A</v>
      </c>
      <c r="L148" s="46" t="e">
        <f t="array" aca="1" ref="L148" ca="1">INDEX(sheet03!$A$2:$BC$1184,MATCH(K$127&amp;$J148&amp;$B$2,sheet03!$M$2:$M$1184&amp;sheet03!$AF$2:$AF$1184&amp;sheet03!$O$2:$O$1184,0),55)</f>
        <v>#N/A</v>
      </c>
      <c r="M148" s="49" t="e">
        <f t="array" aca="1" ref="M148" ca="1">INDEX(sheet03!$A$2:$BB$1184,MATCH(K$127&amp;$J148&amp;$B$2,sheet03!$M$2:$M$1184&amp;sheet03!$AF$2:$AF$1184&amp;sheet03!$O$2:$O$1184,0),40)</f>
        <v>#N/A</v>
      </c>
      <c r="N148" s="10" t="e">
        <f t="array" aca="1" ref="N148" ca="1">INDEX(sheet03!$A$2:$BD$1184,MATCH(K$127&amp;$J148&amp;$B$2,sheet03!$M$2:$M$1184&amp;sheet03!$AF$2:$AF$1184&amp;sheet03!$O$2:$O$1184,0),56)</f>
        <v>#N/A</v>
      </c>
    </row>
    <row r="149" spans="1:14" ht="15.6" customHeight="1" x14ac:dyDescent="0.15">
      <c r="A149" s="55" t="str">
        <f ca="1">IF(ISERROR(SMALL(sheet03!BO:BO,ROW(O16))),"",INDIRECT("sheet03!bo"&amp;SMALL(sheet03!BO:BO,ROW(O16))))</f>
        <v/>
      </c>
      <c r="B149" s="8" t="e">
        <f t="array" aca="1" ref="B149" ca="1">INDEX(sheet03!$A$2:$BB$1184,MATCH(D$127&amp;$C149&amp;$B$2,sheet03!$M$2:$M$1184&amp;sheet03!$AF$2:$AF$1184&amp;sheet03!$O$2:$O$1184,0),31)</f>
        <v>#N/A</v>
      </c>
      <c r="C149" s="42" t="str">
        <f ca="1">IF(A149="","",INDIRECT("sheet03!af"&amp;SMALL(sheet03!BO:BO,ROW(O16))))</f>
        <v/>
      </c>
      <c r="D149" s="80" t="e">
        <f t="array" aca="1" ref="D149" ca="1">INDEX(sheet03!$A$2:$BB$1184,MATCH(D$127&amp;$C149&amp;$B$2,sheet03!$M$2:$M$1184&amp;sheet03!$AF$2:$AF$1184&amp;sheet03!$O$2:$O$1184,0),28)</f>
        <v>#N/A</v>
      </c>
      <c r="E149" s="47" t="e">
        <f t="array" aca="1" ref="E149" ca="1">INDEX(sheet03!$A$2:$BC$1184,MATCH(D$127&amp;$C149&amp;$B$2,sheet03!$M$2:$M$1184&amp;sheet03!$AF$2:$AF$1184&amp;sheet03!$O$2:$O$1184,0),55)</f>
        <v>#N/A</v>
      </c>
      <c r="F149" s="50" t="e">
        <f t="array" aca="1" ref="F149" ca="1">INDEX(sheet03!$A$2:$BB$1184,MATCH(D$127&amp;$C149&amp;$B$2,sheet03!$M$2:$M$1184&amp;sheet03!$AF$2:$AF$1184&amp;sheet03!$O$2:$O$1184,0),40)</f>
        <v>#N/A</v>
      </c>
      <c r="G149" s="8" t="e">
        <f t="array" aca="1" ref="G149" ca="1">INDEX(sheet03!$A$2:$BD$1184,MATCH(D$127&amp;$C149&amp;$B$2,sheet03!$M$2:$M$1184&amp;sheet03!$AF$2:$AF$1184&amp;sheet03!$O$2:$O$1184,0),56)</f>
        <v>#N/A</v>
      </c>
      <c r="H149" s="55" t="str">
        <f ca="1">IF(ISERROR(SMALL(sheet03!BP:BP,ROW(P16))),"",INDIRECT("sheet03!bp"&amp;SMALL(sheet03!BP:BP,ROW(P16))))</f>
        <v/>
      </c>
      <c r="I149" s="10" t="e">
        <f t="array" aca="1" ref="I149" ca="1">INDEX(sheet03!$A$2:$BB$1184,MATCH(K$127&amp;$J149&amp;$B$2,sheet03!$M$2:$M$1184&amp;sheet03!$AF$2:$AF$1184&amp;sheet03!$O$2:$O$1184,0),31)</f>
        <v>#N/A</v>
      </c>
      <c r="J149" s="9" t="str">
        <f ca="1">IF(H149="","",INDIRECT("sheet03!af"&amp;SMALL(sheet03!BP:BP,ROW(P16))))</f>
        <v/>
      </c>
      <c r="K149" s="80" t="e">
        <f t="array" aca="1" ref="K149" ca="1">INDEX(sheet03!$A$2:$BB$1184,MATCH(K$127&amp;$J149&amp;$B$2,sheet03!$M$2:$M$1184&amp;sheet03!$AF$2:$AF$1184&amp;sheet03!$O$2:$O$1184,0),28)</f>
        <v>#N/A</v>
      </c>
      <c r="L149" s="47" t="e">
        <f t="array" aca="1" ref="L149" ca="1">INDEX(sheet03!$A$2:$BC$1184,MATCH(K$127&amp;$J149&amp;$B$2,sheet03!$M$2:$M$1184&amp;sheet03!$AF$2:$AF$1184&amp;sheet03!$O$2:$O$1184,0),55)</f>
        <v>#N/A</v>
      </c>
      <c r="M149" s="50" t="e">
        <f t="array" aca="1" ref="M149" ca="1">INDEX(sheet03!$A$2:$BB$1184,MATCH(K$127&amp;$J149&amp;$B$2,sheet03!$M$2:$M$1184&amp;sheet03!$AF$2:$AF$1184&amp;sheet03!$O$2:$O$1184,0),40)</f>
        <v>#N/A</v>
      </c>
      <c r="N149" s="8" t="e">
        <f t="array" aca="1" ref="N149" ca="1">INDEX(sheet03!$A$2:$BD$1184,MATCH(K$127&amp;$J149&amp;$B$2,sheet03!$M$2:$M$1184&amp;sheet03!$AF$2:$AF$1184&amp;sheet03!$O$2:$O$1184,0),56)</f>
        <v>#N/A</v>
      </c>
    </row>
    <row r="150" spans="1:14" ht="15.6" customHeight="1" x14ac:dyDescent="0.15">
      <c r="B150" s="7"/>
      <c r="C150" s="6" t="s">
        <v>15</v>
      </c>
      <c r="D150" s="35" t="str">
        <f t="array" ref="D150">INDEX(sheet01!$A$2:$Z$61,MATCH(D$127&amp;$B$2,sheet01!$M$2:$M$61&amp;sheet01!$O$2:$O$61,0),24)</f>
        <v>トレーナー</v>
      </c>
      <c r="E150" s="4" t="s">
        <v>16</v>
      </c>
      <c r="F150" s="3" t="str">
        <f t="array" ref="F150">INDEX(sheet01!$A$2:$Z$61,MATCH(D$127&amp;$B$2,sheet01!$M$2:$M$61&amp;sheet01!$O$2:$O$61,0),22)</f>
        <v>紫/白</v>
      </c>
      <c r="G150" s="2" t="str">
        <f t="array" ref="G150">INDEX(sheet01!$A$2:$Z$61,MATCH(D$127&amp;$B$2,sheet01!$M$2:$M$61&amp;sheet01!$O$2:$O$61,0),23)</f>
        <v>桃/黒</v>
      </c>
      <c r="I150" s="7"/>
      <c r="J150" s="6" t="s">
        <v>15</v>
      </c>
      <c r="K150" s="35" t="str">
        <f t="array" ref="K150">INDEX(sheet01!$A$2:$Z$61,MATCH(K$127&amp;$B$2,sheet01!$M$2:$M$61&amp;sheet01!$O$2:$O$61,0),24)</f>
        <v>トレーナー</v>
      </c>
      <c r="L150" s="4" t="s">
        <v>16</v>
      </c>
      <c r="M150" s="3" t="str">
        <f t="array" ref="M150">INDEX(sheet01!$A$2:$Z$61,MATCH(K$127&amp;$B$2,sheet01!$M$2:$M$61&amp;sheet01!$O$2:$O$61,0),22)</f>
        <v>黒/黒</v>
      </c>
      <c r="N150" s="2" t="str">
        <f t="array" ref="N150">INDEX(sheet01!$A$2:$Z$61,MATCH(K$127&amp;$B$2,sheet01!$M$2:$M$61&amp;sheet01!$O$2:$O$61,0),23)</f>
        <v>赤/黒</v>
      </c>
    </row>
    <row r="151" spans="1:14" ht="1.5" customHeight="1" x14ac:dyDescent="0.15"/>
    <row r="152" spans="1:14" ht="17.45" customHeight="1" x14ac:dyDescent="0.2">
      <c r="B152" s="39"/>
      <c r="C152" s="38">
        <v>13</v>
      </c>
      <c r="D152" s="37" t="str">
        <f t="array" ref="D152">INDEX(sheet01!$K$2:$Z$61,MATCH(C152&amp;$B$2,sheet01!$K$2:$K$61&amp;sheet01!$O$2:$O$61,0),3)</f>
        <v>境線</v>
      </c>
      <c r="E152" s="36"/>
      <c r="F152" s="36"/>
      <c r="G152" s="35"/>
      <c r="I152" s="39"/>
      <c r="J152" s="38">
        <v>14</v>
      </c>
      <c r="K152" s="37" t="str">
        <f t="array" ref="K152">INDEX(sheet01!$K$2:$Z$61,MATCH(J152&amp;$B$2,sheet01!$K$2:$K$61&amp;sheet01!$O$2:$O$61,0),3)</f>
        <v>因美線</v>
      </c>
      <c r="L152" s="36"/>
      <c r="M152" s="36"/>
      <c r="N152" s="35"/>
    </row>
    <row r="153" spans="1:14" ht="15.95" customHeight="1" x14ac:dyDescent="0.15">
      <c r="B153" s="34" t="s">
        <v>1</v>
      </c>
      <c r="C153" s="33"/>
      <c r="D153" s="79" t="str">
        <f t="array" ref="D153">INDEX(sheet03!$A$2:$BB$1184,MATCH($D$152&amp;"101"&amp;$B$2,sheet03!$M$2:$M$1184&amp;sheet03!$AF$2:$AF$1184&amp;sheet03!$O$2:$O$1184,0),28)</f>
        <v>境港</v>
      </c>
      <c r="E153" s="31" t="s">
        <v>2</v>
      </c>
      <c r="F153" s="30"/>
      <c r="G153" s="29" t="str">
        <f t="array" ref="G153">INDEX(sheet01!$A$2:$Z$61,MATCH(D$152&amp;$B$2,sheet01!$M$2:$M$61&amp;sheet01!$O$2:$O$61,0),18)</f>
        <v>白/白</v>
      </c>
      <c r="I153" s="34" t="s">
        <v>1</v>
      </c>
      <c r="J153" s="33"/>
      <c r="K153" s="79" t="str">
        <f t="array" ref="K153">INDEX(sheet03!$A$2:$BB$1184,MATCH($K$152&amp;"101"&amp;$B$2,sheet03!$M$2:$M$1184&amp;sheet03!$AF$2:$AF$1184&amp;sheet03!$O$2:$O$1184,0),28)</f>
        <v>国英</v>
      </c>
      <c r="L153" s="31" t="s">
        <v>2</v>
      </c>
      <c r="M153" s="30"/>
      <c r="N153" s="29" t="str">
        <f t="array" ref="N153">INDEX(sheet01!$A$2:$Z$61,MATCH(K$152&amp;$B$2,sheet01!$M$2:$M$61&amp;sheet01!$O$2:$O$61,0),18)</f>
        <v>紫/紫</v>
      </c>
    </row>
    <row r="154" spans="1:14" ht="15.95" customHeight="1" x14ac:dyDescent="0.15">
      <c r="B154" s="28" t="s">
        <v>3</v>
      </c>
      <c r="C154" s="27"/>
      <c r="D154" s="61" t="e">
        <f t="array" ref="D154">INDEX(sheet03!$A$2:$BB$1184,MATCH($D$152&amp;"102"&amp;$B$2,sheet03!$M$2:$M$1184&amp;sheet03!$AF$2:$AF$1184&amp;sheet03!$O$2:$O$1184,0),28)</f>
        <v>#N/A</v>
      </c>
      <c r="E154" s="25" t="s">
        <v>4</v>
      </c>
      <c r="F154" s="24"/>
      <c r="G154" s="23" t="str">
        <f t="array" ref="G154">INDEX(sheet01!$A$2:$Z$61,MATCH(D$152&amp;$B$2,sheet01!$M$2:$M$61&amp;sheet01!$O$2:$O$61,0),20)</f>
        <v>赤/赤</v>
      </c>
      <c r="I154" s="28" t="s">
        <v>3</v>
      </c>
      <c r="J154" s="27"/>
      <c r="K154" s="61" t="str">
        <f t="array" ref="K154">INDEX(sheet03!$A$2:$BB$1184,MATCH($K$152&amp;"102"&amp;$B$2,sheet03!$M$2:$M$1184&amp;sheet03!$AF$2:$AF$1184&amp;sheet03!$O$2:$O$1184,0),28)</f>
        <v>河原</v>
      </c>
      <c r="L154" s="25" t="s">
        <v>4</v>
      </c>
      <c r="M154" s="24"/>
      <c r="N154" s="23" t="str">
        <f t="array" ref="N154">INDEX(sheet01!$A$2:$Z$61,MATCH(K$152&amp;$B$2,sheet01!$M$2:$M$61&amp;sheet01!$O$2:$O$61,0),20)</f>
        <v>白/白</v>
      </c>
    </row>
    <row r="155" spans="1:14" ht="15.95" customHeight="1" x14ac:dyDescent="0.15">
      <c r="B155" s="28" t="s">
        <v>5</v>
      </c>
      <c r="C155" s="27"/>
      <c r="D155" s="61" t="e">
        <f t="array" ref="D155">INDEX(sheet03!$A$2:$BB$1184,MATCH($D$152&amp;"103"&amp;$B$2,sheet03!$M$2:$M$1184&amp;sheet03!$AF$2:$AF$1184&amp;sheet03!$O$2:$O$1184,0),28)</f>
        <v>#N/A</v>
      </c>
      <c r="E155" s="25" t="s">
        <v>6</v>
      </c>
      <c r="F155" s="24"/>
      <c r="G155" s="23" t="str">
        <f t="array" ref="G155">INDEX(sheet01!$A$2:$Z$61,MATCH(D$152&amp;$B$2,sheet01!$M$2:$M$61&amp;sheet01!$O$2:$O$61,0),19)</f>
        <v>黄/黒</v>
      </c>
      <c r="I155" s="28" t="s">
        <v>5</v>
      </c>
      <c r="J155" s="27"/>
      <c r="K155" s="61" t="str">
        <f t="array" ref="K155">INDEX(sheet03!$A$2:$BB$1184,MATCH($K$152&amp;"103"&amp;$B$2,sheet03!$M$2:$M$1184&amp;sheet03!$AF$2:$AF$1184&amp;sheet03!$O$2:$O$1184,0),28)</f>
        <v>東郡家</v>
      </c>
      <c r="L155" s="25" t="s">
        <v>6</v>
      </c>
      <c r="M155" s="24"/>
      <c r="N155" s="23" t="str">
        <f t="array" ref="N155">INDEX(sheet01!$A$2:$Z$61,MATCH(K$152&amp;$B$2,sheet01!$M$2:$M$61&amp;sheet01!$O$2:$O$61,0),19)</f>
        <v>紺/紺</v>
      </c>
    </row>
    <row r="156" spans="1:14" ht="15.95" customHeight="1" x14ac:dyDescent="0.15">
      <c r="B156" s="28" t="s">
        <v>7</v>
      </c>
      <c r="C156" s="27"/>
      <c r="D156" s="80" t="e">
        <f t="array" ref="D156">INDEX(sheet03!$A$2:$BB$1184,MATCH($D$152&amp;"104"&amp;$B$2,sheet03!$M$2:$M$1184&amp;sheet03!$AF$2:$AF$1184&amp;sheet03!$O$2:$O$1184,0),28)</f>
        <v>#N/A</v>
      </c>
      <c r="E156" s="20" t="s">
        <v>8</v>
      </c>
      <c r="F156" s="19"/>
      <c r="G156" s="18" t="str">
        <f t="array" ref="G156">INDEX(sheet01!$A$2:$Z$61,MATCH(D$152&amp;$B$2,sheet01!$M$2:$M$61&amp;sheet01!$O$2:$O$61,0),21)</f>
        <v>青/黒</v>
      </c>
      <c r="I156" s="28" t="s">
        <v>7</v>
      </c>
      <c r="J156" s="27"/>
      <c r="K156" s="80" t="str">
        <f t="array" ref="K156">INDEX(sheet03!$A$2:$BB$1184,MATCH($K$152&amp;"104"&amp;$B$2,sheet03!$M$2:$M$1184&amp;sheet03!$AF$2:$AF$1184&amp;sheet03!$O$2:$O$1184,0),28)</f>
        <v>津ノ井</v>
      </c>
      <c r="L156" s="20" t="s">
        <v>8</v>
      </c>
      <c r="M156" s="19"/>
      <c r="N156" s="18" t="str">
        <f t="array" ref="N156">INDEX(sheet01!$A$2:$Z$61,MATCH(K$152&amp;$B$2,sheet01!$M$2:$M$61&amp;sheet01!$O$2:$O$61,0),21)</f>
        <v>黄/黄</v>
      </c>
    </row>
    <row r="157" spans="1:14" ht="15.95" customHeight="1" x14ac:dyDescent="0.15">
      <c r="B157" s="71" t="s">
        <v>173</v>
      </c>
      <c r="C157" s="21"/>
      <c r="D157" s="87" t="e" cm="1">
        <f t="array" ref="D157">INDEX(sheet03!$A$2:$BB$1184,MATCH($D$152&amp;"105"&amp;$B$2,sheet03!$M$2:$M$1184&amp;sheet03!$AF$2:$AF$1184&amp;sheet03!$O$2:$O$1184,0),28)</f>
        <v>#N/A</v>
      </c>
      <c r="E157" s="67"/>
      <c r="F157" s="68"/>
      <c r="G157" s="69"/>
      <c r="I157" s="71" t="s">
        <v>173</v>
      </c>
      <c r="J157" s="70"/>
      <c r="K157" s="81" t="e" cm="1">
        <f t="array" ref="K157">INDEX(sheet03!$A$2:$BB$1184,MATCH($K$152&amp;"105"&amp;$B$2,sheet03!$M$2:$M$1184&amp;sheet03!$AF$2:$AF$1184&amp;sheet03!$O$2:$O$1184,0),28)</f>
        <v>#N/A</v>
      </c>
      <c r="L157" s="67"/>
      <c r="M157" s="65"/>
      <c r="N157" s="66"/>
    </row>
    <row r="158" spans="1:14" ht="15.95" customHeight="1" x14ac:dyDescent="0.15">
      <c r="B158" s="17" t="s">
        <v>9</v>
      </c>
      <c r="C158" s="16" t="s">
        <v>10</v>
      </c>
      <c r="D158" s="82" t="s">
        <v>11</v>
      </c>
      <c r="E158" s="15" t="s">
        <v>12</v>
      </c>
      <c r="F158" s="15" t="s">
        <v>13</v>
      </c>
      <c r="G158" s="14" t="s">
        <v>14</v>
      </c>
      <c r="I158" s="17" t="s">
        <v>9</v>
      </c>
      <c r="J158" s="16" t="s">
        <v>10</v>
      </c>
      <c r="K158" s="82" t="s">
        <v>11</v>
      </c>
      <c r="L158" s="15" t="s">
        <v>12</v>
      </c>
      <c r="M158" s="15" t="s">
        <v>13</v>
      </c>
      <c r="N158" s="14" t="s">
        <v>14</v>
      </c>
    </row>
    <row r="159" spans="1:14" ht="15.95" customHeight="1" x14ac:dyDescent="0.15">
      <c r="A159" s="55">
        <f ca="1">IF(ISERROR(SMALL(sheet03!BQ:BQ,ROW(O1))),"",INDIRECT("sheet03!bq"&amp;SMALL(sheet03!BQ:BQ,ROW(O1))))</f>
        <v>121</v>
      </c>
      <c r="B159" s="12">
        <f t="array" aca="1" ref="B159" ca="1">INDEX(sheet03!$A$2:$BB$1184,MATCH(D$152&amp;$C159&amp;$B$2,sheet03!$M$2:$M$1184&amp;sheet03!$AF$2:$AF$1184&amp;sheet03!$O$2:$O$1184,0),31)</f>
        <v>0</v>
      </c>
      <c r="C159" s="13">
        <f ca="1">IF(A159="","",INDIRECT("sheet03!af"&amp;SMALL(sheet03!BQ:BQ,ROW(O1))))</f>
        <v>1</v>
      </c>
      <c r="D159" s="83" t="str">
        <f t="array" aca="1" ref="D159" ca="1">INDEX(sheet03!$A$2:$BB$1184,MATCH(D$152&amp;$C159&amp;$B$2,sheet03!$M$2:$M$1184&amp;sheet03!$AF$2:$AF$1184&amp;sheet03!$O$2:$O$1184,0),28)</f>
        <v>博労町</v>
      </c>
      <c r="E159" s="45">
        <f t="array" aca="1" ref="E159" ca="1">INDEX(sheet03!$A$2:$BC$1184,MATCH(D$152&amp;$C159&amp;$B$2,sheet03!$M$2:$M$1184&amp;sheet03!$AF$2:$AF$1184&amp;sheet03!$O$2:$O$1184,0),55)</f>
        <v>3</v>
      </c>
      <c r="F159" s="48">
        <f t="array" aca="1" ref="F159" ca="1">INDEX(sheet03!$A$2:$BB$1184,MATCH(D$152&amp;$C159&amp;$B$2,sheet03!$M$2:$M$1184&amp;sheet03!$AF$2:$AF$1184&amp;sheet03!$O$2:$O$1184,0),40)</f>
        <v>168</v>
      </c>
      <c r="G159" s="12" t="str">
        <f t="array" aca="1" ref="G159" ca="1">INDEX(sheet03!$A$2:$BD$1184,MATCH(D$152&amp;$C159&amp;$B$2,sheet03!$M$2:$M$1184&amp;sheet03!$AF$2:$AF$1184&amp;sheet03!$O$2:$O$1184,0),56)</f>
        <v>右</v>
      </c>
      <c r="H159" s="55">
        <f ca="1">IF(ISERROR(SMALL(sheet03!BR:BR,ROW(P1))),"",INDIRECT("sheet03!br"&amp;SMALL(sheet03!BR:BR,ROW(P1))))</f>
        <v>19</v>
      </c>
      <c r="I159" s="12">
        <f t="array" aca="1" ref="I159" ca="1">INDEX(sheet03!$A$2:$BB$1184,MATCH(K$152&amp;$J159&amp;$B$2,sheet03!$M$2:$M$1184&amp;sheet03!$AF$2:$AF$1184&amp;sheet03!$O$2:$O$1184,0),31)</f>
        <v>0</v>
      </c>
      <c r="J159" s="13">
        <f ca="1">IF(H159="","",INDIRECT("sheet03!af"&amp;SMALL(sheet03!BR:BR,ROW(P1))))</f>
        <v>1</v>
      </c>
      <c r="K159" s="83" t="str">
        <f t="array" aca="1" ref="K159" ca="1">INDEX(sheet03!$A$2:$BB$1184,MATCH(K$152&amp;$J159&amp;$B$2,sheet03!$M$2:$M$1184&amp;sheet03!$AF$2:$AF$1184&amp;sheet03!$O$2:$O$1184,0),28)</f>
        <v>高野</v>
      </c>
      <c r="L159" s="45">
        <f t="array" aca="1" ref="L159" ca="1">INDEX(sheet03!$A$2:$BC$1184,MATCH(K$152&amp;$J159&amp;$B$2,sheet03!$M$2:$M$1184&amp;sheet03!$AF$2:$AF$1184&amp;sheet03!$O$2:$O$1184,0),55)</f>
        <v>3</v>
      </c>
      <c r="M159" s="48">
        <f t="array" aca="1" ref="M159" ca="1">INDEX(sheet03!$A$2:$BB$1184,MATCH(K$152&amp;$J159&amp;$B$2,sheet03!$M$2:$M$1184&amp;sheet03!$AF$2:$AF$1184&amp;sheet03!$O$2:$O$1184,0),40)</f>
        <v>165</v>
      </c>
      <c r="N159" s="12" t="str">
        <f t="array" aca="1" ref="N159" ca="1">INDEX(sheet03!$A$2:$BD$1184,MATCH(K$152&amp;$J159&amp;$B$2,sheet03!$M$2:$M$1184&amp;sheet03!$AF$2:$AF$1184&amp;sheet03!$O$2:$O$1184,0),56)</f>
        <v>右</v>
      </c>
    </row>
    <row r="160" spans="1:14" ht="15.95" customHeight="1" x14ac:dyDescent="0.15">
      <c r="A160" s="55">
        <f ca="1">IF(ISERROR(SMALL(sheet03!BQ:BQ,ROW(O2))),"",INDIRECT("sheet03!bq"&amp;SMALL(sheet03!BQ:BQ,ROW(O2))))</f>
        <v>122</v>
      </c>
      <c r="B160" s="10">
        <f t="array" aca="1" ref="B160" ca="1">INDEX(sheet03!$A$2:$BB$1184,MATCH(D$152&amp;$C160&amp;$B$2,sheet03!$M$2:$M$1184&amp;sheet03!$AF$2:$AF$1184&amp;sheet03!$O$2:$O$1184,0),31)</f>
        <v>0</v>
      </c>
      <c r="C160" s="11">
        <f ca="1">IF(A160="","",INDIRECT("sheet03!af"&amp;SMALL(sheet03!BQ:BQ,ROW(O2))))</f>
        <v>2</v>
      </c>
      <c r="D160" s="80" t="str">
        <f t="array" aca="1" ref="D160" ca="1">INDEX(sheet03!$A$2:$BB$1184,MATCH(D$152&amp;$C160&amp;$B$2,sheet03!$M$2:$M$1184&amp;sheet03!$AF$2:$AF$1184&amp;sheet03!$O$2:$O$1184,0),28)</f>
        <v>富士見町</v>
      </c>
      <c r="E160" s="46">
        <f t="array" aca="1" ref="E160" ca="1">INDEX(sheet03!$A$2:$BC$1184,MATCH(D$152&amp;$C160&amp;$B$2,sheet03!$M$2:$M$1184&amp;sheet03!$AF$2:$AF$1184&amp;sheet03!$O$2:$O$1184,0),55)</f>
        <v>2</v>
      </c>
      <c r="F160" s="49">
        <f t="array" aca="1" ref="F160" ca="1">INDEX(sheet03!$A$2:$BB$1184,MATCH(D$152&amp;$C160&amp;$B$2,sheet03!$M$2:$M$1184&amp;sheet03!$AF$2:$AF$1184&amp;sheet03!$O$2:$O$1184,0),40)</f>
        <v>170</v>
      </c>
      <c r="G160" s="10" t="str">
        <f t="array" aca="1" ref="G160" ca="1">INDEX(sheet03!$A$2:$BD$1184,MATCH(D$152&amp;$C160&amp;$B$2,sheet03!$M$2:$M$1184&amp;sheet03!$AF$2:$AF$1184&amp;sheet03!$O$2:$O$1184,0),56)</f>
        <v>右</v>
      </c>
      <c r="H160" s="55">
        <f ca="1">IF(ISERROR(SMALL(sheet03!BR:BR,ROW(P2))),"",INDIRECT("sheet03!br"&amp;SMALL(sheet03!BR:BR,ROW(P2))))</f>
        <v>20</v>
      </c>
      <c r="I160" s="10" t="str">
        <f t="array" aca="1" ref="I160" ca="1">INDEX(sheet03!$A$2:$BB$1184,MATCH(K$152&amp;$J160&amp;$B$2,sheet03!$M$2:$M$1184&amp;sheet03!$AF$2:$AF$1184&amp;sheet03!$O$2:$O$1184,0),31)</f>
        <v>c</v>
      </c>
      <c r="J160" s="11">
        <f ca="1">IF(H160="","",INDIRECT("sheet03!af"&amp;SMALL(sheet03!BR:BR,ROW(P2))))</f>
        <v>2</v>
      </c>
      <c r="K160" s="80" t="str">
        <f t="array" aca="1" ref="K160" ca="1">INDEX(sheet03!$A$2:$BB$1184,MATCH(K$152&amp;$J160&amp;$B$2,sheet03!$M$2:$M$1184&amp;sheet03!$AF$2:$AF$1184&amp;sheet03!$O$2:$O$1184,0),28)</f>
        <v>美作滝尾</v>
      </c>
      <c r="L160" s="46">
        <f t="array" aca="1" ref="L160" ca="1">INDEX(sheet03!$A$2:$BC$1184,MATCH(K$152&amp;$J160&amp;$B$2,sheet03!$M$2:$M$1184&amp;sheet03!$AF$2:$AF$1184&amp;sheet03!$O$2:$O$1184,0),55)</f>
        <v>3</v>
      </c>
      <c r="M160" s="49">
        <f t="array" aca="1" ref="M160" ca="1">INDEX(sheet03!$A$2:$BB$1184,MATCH(K$152&amp;$J160&amp;$B$2,sheet03!$M$2:$M$1184&amp;sheet03!$AF$2:$AF$1184&amp;sheet03!$O$2:$O$1184,0),40)</f>
        <v>182</v>
      </c>
      <c r="N160" s="10" t="str">
        <f t="array" aca="1" ref="N160" ca="1">INDEX(sheet03!$A$2:$BD$1184,MATCH(K$152&amp;$J160&amp;$B$2,sheet03!$M$2:$M$1184&amp;sheet03!$AF$2:$AF$1184&amp;sheet03!$O$2:$O$1184,0),56)</f>
        <v>右</v>
      </c>
    </row>
    <row r="161" spans="1:14" ht="15.95" customHeight="1" x14ac:dyDescent="0.15">
      <c r="A161" s="55">
        <f ca="1">IF(ISERROR(SMALL(sheet03!BQ:BQ,ROW(O3))),"",INDIRECT("sheet03!bq"&amp;SMALL(sheet03!BQ:BQ,ROW(O3))))</f>
        <v>123</v>
      </c>
      <c r="B161" s="10">
        <f t="array" aca="1" ref="B161" ca="1">INDEX(sheet03!$A$2:$BB$1184,MATCH(D$152&amp;$C161&amp;$B$2,sheet03!$M$2:$M$1184&amp;sheet03!$AF$2:$AF$1184&amp;sheet03!$O$2:$O$1184,0),31)</f>
        <v>0</v>
      </c>
      <c r="C161" s="11">
        <f ca="1">IF(A161="","",INDIRECT("sheet03!af"&amp;SMALL(sheet03!BQ:BQ,ROW(O3))))</f>
        <v>3</v>
      </c>
      <c r="D161" s="80" t="str">
        <f t="array" aca="1" ref="D161" ca="1">INDEX(sheet03!$A$2:$BB$1184,MATCH(D$152&amp;$C161&amp;$B$2,sheet03!$M$2:$M$1184&amp;sheet03!$AF$2:$AF$1184&amp;sheet03!$O$2:$O$1184,0),28)</f>
        <v>後藤</v>
      </c>
      <c r="E161" s="46">
        <f t="array" aca="1" ref="E161" ca="1">INDEX(sheet03!$A$2:$BC$1184,MATCH(D$152&amp;$C161&amp;$B$2,sheet03!$M$2:$M$1184&amp;sheet03!$AF$2:$AF$1184&amp;sheet03!$O$2:$O$1184,0),55)</f>
        <v>2</v>
      </c>
      <c r="F161" s="49">
        <f t="array" aca="1" ref="F161" ca="1">INDEX(sheet03!$A$2:$BB$1184,MATCH(D$152&amp;$C161&amp;$B$2,sheet03!$M$2:$M$1184&amp;sheet03!$AF$2:$AF$1184&amp;sheet03!$O$2:$O$1184,0),40)</f>
        <v>174.5</v>
      </c>
      <c r="G161" s="10" t="str">
        <f t="array" aca="1" ref="G161" ca="1">INDEX(sheet03!$A$2:$BD$1184,MATCH(D$152&amp;$C161&amp;$B$2,sheet03!$M$2:$M$1184&amp;sheet03!$AF$2:$AF$1184&amp;sheet03!$O$2:$O$1184,0),56)</f>
        <v>右</v>
      </c>
      <c r="H161" s="55">
        <f ca="1">IF(ISERROR(SMALL(sheet03!BR:BR,ROW(P3))),"",INDIRECT("sheet03!br"&amp;SMALL(sheet03!BR:BR,ROW(P3))))</f>
        <v>21</v>
      </c>
      <c r="I161" s="10">
        <f t="array" aca="1" ref="I161" ca="1">INDEX(sheet03!$A$2:$BB$1184,MATCH(K$152&amp;$J161&amp;$B$2,sheet03!$M$2:$M$1184&amp;sheet03!$AF$2:$AF$1184&amp;sheet03!$O$2:$O$1184,0),31)</f>
        <v>0</v>
      </c>
      <c r="J161" s="11">
        <f ca="1">IF(H161="","",INDIRECT("sheet03!af"&amp;SMALL(sheet03!BR:BR,ROW(P3))))</f>
        <v>3</v>
      </c>
      <c r="K161" s="80" t="str">
        <f t="array" aca="1" ref="K161" ca="1">INDEX(sheet03!$A$2:$BB$1184,MATCH(K$152&amp;$J161&amp;$B$2,sheet03!$M$2:$M$1184&amp;sheet03!$AF$2:$AF$1184&amp;sheet03!$O$2:$O$1184,0),28)</f>
        <v>三浦</v>
      </c>
      <c r="L161" s="46">
        <f t="array" aca="1" ref="L161" ca="1">INDEX(sheet03!$A$2:$BC$1184,MATCH(K$152&amp;$J161&amp;$B$2,sheet03!$M$2:$M$1184&amp;sheet03!$AF$2:$AF$1184&amp;sheet03!$O$2:$O$1184,0),55)</f>
        <v>3</v>
      </c>
      <c r="M161" s="49">
        <f t="array" aca="1" ref="M161" ca="1">INDEX(sheet03!$A$2:$BB$1184,MATCH(K$152&amp;$J161&amp;$B$2,sheet03!$M$2:$M$1184&amp;sheet03!$AF$2:$AF$1184&amp;sheet03!$O$2:$O$1184,0),40)</f>
        <v>169</v>
      </c>
      <c r="N161" s="10" t="str">
        <f t="array" aca="1" ref="N161" ca="1">INDEX(sheet03!$A$2:$BD$1184,MATCH(K$152&amp;$J161&amp;$B$2,sheet03!$M$2:$M$1184&amp;sheet03!$AF$2:$AF$1184&amp;sheet03!$O$2:$O$1184,0),56)</f>
        <v>右</v>
      </c>
    </row>
    <row r="162" spans="1:14" ht="15.95" customHeight="1" x14ac:dyDescent="0.15">
      <c r="A162" s="55">
        <f ca="1">IF(ISERROR(SMALL(sheet03!BQ:BQ,ROW(O4))),"",INDIRECT("sheet03!bq"&amp;SMALL(sheet03!BQ:BQ,ROW(O4))))</f>
        <v>124</v>
      </c>
      <c r="B162" s="10">
        <f t="array" aca="1" ref="B162" ca="1">INDEX(sheet03!$A$2:$BB$1184,MATCH(D$152&amp;$C162&amp;$B$2,sheet03!$M$2:$M$1184&amp;sheet03!$AF$2:$AF$1184&amp;sheet03!$O$2:$O$1184,0),31)</f>
        <v>0</v>
      </c>
      <c r="C162" s="11">
        <f ca="1">IF(A162="","",INDIRECT("sheet03!af"&amp;SMALL(sheet03!BQ:BQ,ROW(O4))))</f>
        <v>4</v>
      </c>
      <c r="D162" s="80" t="str">
        <f t="array" aca="1" ref="D162" ca="1">INDEX(sheet03!$A$2:$BB$1184,MATCH(D$152&amp;$C162&amp;$B$2,sheet03!$M$2:$M$1184&amp;sheet03!$AF$2:$AF$1184&amp;sheet03!$O$2:$O$1184,0),28)</f>
        <v>三本松口</v>
      </c>
      <c r="E162" s="46">
        <f t="array" aca="1" ref="E162" ca="1">INDEX(sheet03!$A$2:$BC$1184,MATCH(D$152&amp;$C162&amp;$B$2,sheet03!$M$2:$M$1184&amp;sheet03!$AF$2:$AF$1184&amp;sheet03!$O$2:$O$1184,0),55)</f>
        <v>3</v>
      </c>
      <c r="F162" s="49">
        <f t="array" aca="1" ref="F162" ca="1">INDEX(sheet03!$A$2:$BB$1184,MATCH(D$152&amp;$C162&amp;$B$2,sheet03!$M$2:$M$1184&amp;sheet03!$AF$2:$AF$1184&amp;sheet03!$O$2:$O$1184,0),40)</f>
        <v>167</v>
      </c>
      <c r="G162" s="10" t="str">
        <f t="array" aca="1" ref="G162" ca="1">INDEX(sheet03!$A$2:$BD$1184,MATCH(D$152&amp;$C162&amp;$B$2,sheet03!$M$2:$M$1184&amp;sheet03!$AF$2:$AF$1184&amp;sheet03!$O$2:$O$1184,0),56)</f>
        <v>右</v>
      </c>
      <c r="H162" s="55">
        <f ca="1">IF(ISERROR(SMALL(sheet03!BR:BR,ROW(P4))),"",INDIRECT("sheet03!br"&amp;SMALL(sheet03!BR:BR,ROW(P4))))</f>
        <v>22</v>
      </c>
      <c r="I162" s="10">
        <f t="array" aca="1" ref="I162" ca="1">INDEX(sheet03!$A$2:$BB$1184,MATCH(K$152&amp;$J162&amp;$B$2,sheet03!$M$2:$M$1184&amp;sheet03!$AF$2:$AF$1184&amp;sheet03!$O$2:$O$1184,0),31)</f>
        <v>0</v>
      </c>
      <c r="J162" s="11">
        <f ca="1">IF(H162="","",INDIRECT("sheet03!af"&amp;SMALL(sheet03!BR:BR,ROW(P4))))</f>
        <v>4</v>
      </c>
      <c r="K162" s="80" t="str">
        <f t="array" aca="1" ref="K162" ca="1">INDEX(sheet03!$A$2:$BB$1184,MATCH(K$152&amp;$J162&amp;$B$2,sheet03!$M$2:$M$1184&amp;sheet03!$AF$2:$AF$1184&amp;sheet03!$O$2:$O$1184,0),28)</f>
        <v>美作加茂</v>
      </c>
      <c r="L162" s="46">
        <f t="array" aca="1" ref="L162" ca="1">INDEX(sheet03!$A$2:$BC$1184,MATCH(K$152&amp;$J162&amp;$B$2,sheet03!$M$2:$M$1184&amp;sheet03!$AF$2:$AF$1184&amp;sheet03!$O$2:$O$1184,0),55)</f>
        <v>3</v>
      </c>
      <c r="M162" s="49">
        <f t="array" aca="1" ref="M162" ca="1">INDEX(sheet03!$A$2:$BB$1184,MATCH(K$152&amp;$J162&amp;$B$2,sheet03!$M$2:$M$1184&amp;sheet03!$AF$2:$AF$1184&amp;sheet03!$O$2:$O$1184,0),40)</f>
        <v>170.4</v>
      </c>
      <c r="N162" s="10" t="str">
        <f t="array" aca="1" ref="N162" ca="1">INDEX(sheet03!$A$2:$BD$1184,MATCH(K$152&amp;$J162&amp;$B$2,sheet03!$M$2:$M$1184&amp;sheet03!$AF$2:$AF$1184&amp;sheet03!$O$2:$O$1184,0),56)</f>
        <v>右</v>
      </c>
    </row>
    <row r="163" spans="1:14" ht="15.95" customHeight="1" x14ac:dyDescent="0.15">
      <c r="A163" s="55">
        <f ca="1">IF(ISERROR(SMALL(sheet03!BQ:BQ,ROW(O5))),"",INDIRECT("sheet03!bq"&amp;SMALL(sheet03!BQ:BQ,ROW(O5))))</f>
        <v>125</v>
      </c>
      <c r="B163" s="10">
        <f t="array" aca="1" ref="B163" ca="1">INDEX(sheet03!$A$2:$BB$1184,MATCH(D$152&amp;$C163&amp;$B$2,sheet03!$M$2:$M$1184&amp;sheet03!$AF$2:$AF$1184&amp;sheet03!$O$2:$O$1184,0),31)</f>
        <v>0</v>
      </c>
      <c r="C163" s="11">
        <f ca="1">IF(A163="","",INDIRECT("sheet03!af"&amp;SMALL(sheet03!BQ:BQ,ROW(O5))))</f>
        <v>5</v>
      </c>
      <c r="D163" s="80" t="str">
        <f t="array" aca="1" ref="D163" ca="1">INDEX(sheet03!$A$2:$BB$1184,MATCH(D$152&amp;$C163&amp;$B$2,sheet03!$M$2:$M$1184&amp;sheet03!$AF$2:$AF$1184&amp;sheet03!$O$2:$O$1184,0),28)</f>
        <v>河崎口</v>
      </c>
      <c r="E163" s="46">
        <f t="array" aca="1" ref="E163" ca="1">INDEX(sheet03!$A$2:$BC$1184,MATCH(D$152&amp;$C163&amp;$B$2,sheet03!$M$2:$M$1184&amp;sheet03!$AF$2:$AF$1184&amp;sheet03!$O$2:$O$1184,0),55)</f>
        <v>3</v>
      </c>
      <c r="F163" s="49">
        <f t="array" aca="1" ref="F163" ca="1">INDEX(sheet03!$A$2:$BB$1184,MATCH(D$152&amp;$C163&amp;$B$2,sheet03!$M$2:$M$1184&amp;sheet03!$AF$2:$AF$1184&amp;sheet03!$O$2:$O$1184,0),40)</f>
        <v>167</v>
      </c>
      <c r="G163" s="10" t="str">
        <f t="array" aca="1" ref="G163" ca="1">INDEX(sheet03!$A$2:$BD$1184,MATCH(D$152&amp;$C163&amp;$B$2,sheet03!$M$2:$M$1184&amp;sheet03!$AF$2:$AF$1184&amp;sheet03!$O$2:$O$1184,0),56)</f>
        <v>右</v>
      </c>
      <c r="H163" s="55">
        <f ca="1">IF(ISERROR(SMALL(sheet03!BR:BR,ROW(P5))),"",INDIRECT("sheet03!br"&amp;SMALL(sheet03!BR:BR,ROW(P5))))</f>
        <v>23</v>
      </c>
      <c r="I163" s="10">
        <f t="array" aca="1" ref="I163" ca="1">INDEX(sheet03!$A$2:$BB$1184,MATCH(K$152&amp;$J163&amp;$B$2,sheet03!$M$2:$M$1184&amp;sheet03!$AF$2:$AF$1184&amp;sheet03!$O$2:$O$1184,0),31)</f>
        <v>0</v>
      </c>
      <c r="J163" s="11">
        <f ca="1">IF(H163="","",INDIRECT("sheet03!af"&amp;SMALL(sheet03!BR:BR,ROW(P5))))</f>
        <v>5</v>
      </c>
      <c r="K163" s="80" t="str">
        <f t="array" aca="1" ref="K163" ca="1">INDEX(sheet03!$A$2:$BB$1184,MATCH(K$152&amp;$J163&amp;$B$2,sheet03!$M$2:$M$1184&amp;sheet03!$AF$2:$AF$1184&amp;sheet03!$O$2:$O$1184,0),28)</f>
        <v>知和</v>
      </c>
      <c r="L163" s="46">
        <f t="array" aca="1" ref="L163" ca="1">INDEX(sheet03!$A$2:$BC$1184,MATCH(K$152&amp;$J163&amp;$B$2,sheet03!$M$2:$M$1184&amp;sheet03!$AF$2:$AF$1184&amp;sheet03!$O$2:$O$1184,0),55)</f>
        <v>3</v>
      </c>
      <c r="M163" s="49">
        <f t="array" aca="1" ref="M163" ca="1">INDEX(sheet03!$A$2:$BB$1184,MATCH(K$152&amp;$J163&amp;$B$2,sheet03!$M$2:$M$1184&amp;sheet03!$AF$2:$AF$1184&amp;sheet03!$O$2:$O$1184,0),40)</f>
        <v>170</v>
      </c>
      <c r="N163" s="10" t="str">
        <f t="array" aca="1" ref="N163" ca="1">INDEX(sheet03!$A$2:$BD$1184,MATCH(K$152&amp;$J163&amp;$B$2,sheet03!$M$2:$M$1184&amp;sheet03!$AF$2:$AF$1184&amp;sheet03!$O$2:$O$1184,0),56)</f>
        <v>右</v>
      </c>
    </row>
    <row r="164" spans="1:14" ht="15.95" customHeight="1" x14ac:dyDescent="0.15">
      <c r="A164" s="55">
        <f ca="1">IF(ISERROR(SMALL(sheet03!BQ:BQ,ROW(O6))),"",INDIRECT("sheet03!bq"&amp;SMALL(sheet03!BQ:BQ,ROW(O6))))</f>
        <v>126</v>
      </c>
      <c r="B164" s="10">
        <f t="array" aca="1" ref="B164" ca="1">INDEX(sheet03!$A$2:$BB$1184,MATCH(D$152&amp;$C164&amp;$B$2,sheet03!$M$2:$M$1184&amp;sheet03!$AF$2:$AF$1184&amp;sheet03!$O$2:$O$1184,0),31)</f>
        <v>0</v>
      </c>
      <c r="C164" s="11">
        <f ca="1">IF(A164="","",INDIRECT("sheet03!af"&amp;SMALL(sheet03!BQ:BQ,ROW(O6))))</f>
        <v>6</v>
      </c>
      <c r="D164" s="80" t="str">
        <f t="array" aca="1" ref="D164" ca="1">INDEX(sheet03!$A$2:$BB$1184,MATCH(D$152&amp;$C164&amp;$B$2,sheet03!$M$2:$M$1184&amp;sheet03!$AF$2:$AF$1184&amp;sheet03!$O$2:$O$1184,0),28)</f>
        <v>弓ヶ浜</v>
      </c>
      <c r="E164" s="46">
        <f t="array" aca="1" ref="E164" ca="1">INDEX(sheet03!$A$2:$BC$1184,MATCH(D$152&amp;$C164&amp;$B$2,sheet03!$M$2:$M$1184&amp;sheet03!$AF$2:$AF$1184&amp;sheet03!$O$2:$O$1184,0),55)</f>
        <v>2</v>
      </c>
      <c r="F164" s="49">
        <f t="array" aca="1" ref="F164" ca="1">INDEX(sheet03!$A$2:$BB$1184,MATCH(D$152&amp;$C164&amp;$B$2,sheet03!$M$2:$M$1184&amp;sheet03!$AF$2:$AF$1184&amp;sheet03!$O$2:$O$1184,0),40)</f>
        <v>169</v>
      </c>
      <c r="G164" s="10" t="str">
        <f t="array" aca="1" ref="G164" ca="1">INDEX(sheet03!$A$2:$BD$1184,MATCH(D$152&amp;$C164&amp;$B$2,sheet03!$M$2:$M$1184&amp;sheet03!$AF$2:$AF$1184&amp;sheet03!$O$2:$O$1184,0),56)</f>
        <v>右</v>
      </c>
      <c r="H164" s="55">
        <f ca="1">IF(ISERROR(SMALL(sheet03!BR:BR,ROW(P6))),"",INDIRECT("sheet03!br"&amp;SMALL(sheet03!BR:BR,ROW(P6))))</f>
        <v>24</v>
      </c>
      <c r="I164" s="10">
        <f t="array" aca="1" ref="I164" ca="1">INDEX(sheet03!$A$2:$BB$1184,MATCH(K$152&amp;$J164&amp;$B$2,sheet03!$M$2:$M$1184&amp;sheet03!$AF$2:$AF$1184&amp;sheet03!$O$2:$O$1184,0),31)</f>
        <v>0</v>
      </c>
      <c r="J164" s="11">
        <f ca="1">IF(H164="","",INDIRECT("sheet03!af"&amp;SMALL(sheet03!BR:BR,ROW(P6))))</f>
        <v>6</v>
      </c>
      <c r="K164" s="80" t="str">
        <f t="array" aca="1" ref="K164" ca="1">INDEX(sheet03!$A$2:$BB$1184,MATCH(K$152&amp;$J164&amp;$B$2,sheet03!$M$2:$M$1184&amp;sheet03!$AF$2:$AF$1184&amp;sheet03!$O$2:$O$1184,0),28)</f>
        <v>美作河井</v>
      </c>
      <c r="L164" s="46">
        <f t="array" aca="1" ref="L164" ca="1">INDEX(sheet03!$A$2:$BC$1184,MATCH(K$152&amp;$J164&amp;$B$2,sheet03!$M$2:$M$1184&amp;sheet03!$AF$2:$AF$1184&amp;sheet03!$O$2:$O$1184,0),55)</f>
        <v>3</v>
      </c>
      <c r="M164" s="49">
        <f t="array" aca="1" ref="M164" ca="1">INDEX(sheet03!$A$2:$BB$1184,MATCH(K$152&amp;$J164&amp;$B$2,sheet03!$M$2:$M$1184&amp;sheet03!$AF$2:$AF$1184&amp;sheet03!$O$2:$O$1184,0),40)</f>
        <v>166</v>
      </c>
      <c r="N164" s="10" t="str">
        <f t="array" aca="1" ref="N164" ca="1">INDEX(sheet03!$A$2:$BD$1184,MATCH(K$152&amp;$J164&amp;$B$2,sheet03!$M$2:$M$1184&amp;sheet03!$AF$2:$AF$1184&amp;sheet03!$O$2:$O$1184,0),56)</f>
        <v>右</v>
      </c>
    </row>
    <row r="165" spans="1:14" ht="15.95" customHeight="1" x14ac:dyDescent="0.15">
      <c r="A165" s="55">
        <f ca="1">IF(ISERROR(SMALL(sheet03!BQ:BQ,ROW(O7))),"",INDIRECT("sheet03!bq"&amp;SMALL(sheet03!BQ:BQ,ROW(O7))))</f>
        <v>127</v>
      </c>
      <c r="B165" s="10">
        <f t="array" aca="1" ref="B165" ca="1">INDEX(sheet03!$A$2:$BB$1184,MATCH(D$152&amp;$C165&amp;$B$2,sheet03!$M$2:$M$1184&amp;sheet03!$AF$2:$AF$1184&amp;sheet03!$O$2:$O$1184,0),31)</f>
        <v>0</v>
      </c>
      <c r="C165" s="11">
        <f ca="1">IF(A165="","",INDIRECT("sheet03!af"&amp;SMALL(sheet03!BQ:BQ,ROW(O7))))</f>
        <v>7</v>
      </c>
      <c r="D165" s="80" t="str">
        <f t="array" aca="1" ref="D165" ca="1">INDEX(sheet03!$A$2:$BB$1184,MATCH(D$152&amp;$C165&amp;$B$2,sheet03!$M$2:$M$1184&amp;sheet03!$AF$2:$AF$1184&amp;sheet03!$O$2:$O$1184,0),28)</f>
        <v>和田浜</v>
      </c>
      <c r="E165" s="46">
        <f t="array" aca="1" ref="E165" ca="1">INDEX(sheet03!$A$2:$BC$1184,MATCH(D$152&amp;$C165&amp;$B$2,sheet03!$M$2:$M$1184&amp;sheet03!$AF$2:$AF$1184&amp;sheet03!$O$2:$O$1184,0),55)</f>
        <v>2</v>
      </c>
      <c r="F165" s="49">
        <f t="array" aca="1" ref="F165" ca="1">INDEX(sheet03!$A$2:$BB$1184,MATCH(D$152&amp;$C165&amp;$B$2,sheet03!$M$2:$M$1184&amp;sheet03!$AF$2:$AF$1184&amp;sheet03!$O$2:$O$1184,0),40)</f>
        <v>171</v>
      </c>
      <c r="G165" s="10" t="str">
        <f t="array" aca="1" ref="G165" ca="1">INDEX(sheet03!$A$2:$BD$1184,MATCH(D$152&amp;$C165&amp;$B$2,sheet03!$M$2:$M$1184&amp;sheet03!$AF$2:$AF$1184&amp;sheet03!$O$2:$O$1184,0),56)</f>
        <v>右</v>
      </c>
      <c r="H165" s="55">
        <f ca="1">IF(ISERROR(SMALL(sheet03!BR:BR,ROW(P7))),"",INDIRECT("sheet03!br"&amp;SMALL(sheet03!BR:BR,ROW(P7))))</f>
        <v>25</v>
      </c>
      <c r="I165" s="10">
        <f t="array" aca="1" ref="I165" ca="1">INDEX(sheet03!$A$2:$BB$1184,MATCH(K$152&amp;$J165&amp;$B$2,sheet03!$M$2:$M$1184&amp;sheet03!$AF$2:$AF$1184&amp;sheet03!$O$2:$O$1184,0),31)</f>
        <v>0</v>
      </c>
      <c r="J165" s="11">
        <f ca="1">IF(H165="","",INDIRECT("sheet03!af"&amp;SMALL(sheet03!BR:BR,ROW(P7))))</f>
        <v>7</v>
      </c>
      <c r="K165" s="80" t="str">
        <f t="array" aca="1" ref="K165" ca="1">INDEX(sheet03!$A$2:$BB$1184,MATCH(K$152&amp;$J165&amp;$B$2,sheet03!$M$2:$M$1184&amp;sheet03!$AF$2:$AF$1184&amp;sheet03!$O$2:$O$1184,0),28)</f>
        <v>那岐</v>
      </c>
      <c r="L165" s="46">
        <f t="array" aca="1" ref="L165" ca="1">INDEX(sheet03!$A$2:$BC$1184,MATCH(K$152&amp;$J165&amp;$B$2,sheet03!$M$2:$M$1184&amp;sheet03!$AF$2:$AF$1184&amp;sheet03!$O$2:$O$1184,0),55)</f>
        <v>2</v>
      </c>
      <c r="M165" s="49">
        <f t="array" aca="1" ref="M165" ca="1">INDEX(sheet03!$A$2:$BB$1184,MATCH(K$152&amp;$J165&amp;$B$2,sheet03!$M$2:$M$1184&amp;sheet03!$AF$2:$AF$1184&amp;sheet03!$O$2:$O$1184,0),40)</f>
        <v>168</v>
      </c>
      <c r="N165" s="10" t="str">
        <f t="array" aca="1" ref="N165" ca="1">INDEX(sheet03!$A$2:$BD$1184,MATCH(K$152&amp;$J165&amp;$B$2,sheet03!$M$2:$M$1184&amp;sheet03!$AF$2:$AF$1184&amp;sheet03!$O$2:$O$1184,0),56)</f>
        <v>右</v>
      </c>
    </row>
    <row r="166" spans="1:14" ht="15.95" customHeight="1" x14ac:dyDescent="0.15">
      <c r="A166" s="55">
        <f ca="1">IF(ISERROR(SMALL(sheet03!BQ:BQ,ROW(O8))),"",INDIRECT("sheet03!bq"&amp;SMALL(sheet03!BQ:BQ,ROW(O8))))</f>
        <v>128</v>
      </c>
      <c r="B166" s="10">
        <f t="array" aca="1" ref="B166" ca="1">INDEX(sheet03!$A$2:$BB$1184,MATCH(D$152&amp;$C166&amp;$B$2,sheet03!$M$2:$M$1184&amp;sheet03!$AF$2:$AF$1184&amp;sheet03!$O$2:$O$1184,0),31)</f>
        <v>0</v>
      </c>
      <c r="C166" s="11">
        <f ca="1">IF(A166="","",INDIRECT("sheet03!af"&amp;SMALL(sheet03!BQ:BQ,ROW(O8))))</f>
        <v>8</v>
      </c>
      <c r="D166" s="80" t="str">
        <f t="array" aca="1" ref="D166" ca="1">INDEX(sheet03!$A$2:$BB$1184,MATCH(D$152&amp;$C166&amp;$B$2,sheet03!$M$2:$M$1184&amp;sheet03!$AF$2:$AF$1184&amp;sheet03!$O$2:$O$1184,0),28)</f>
        <v>大篠津町</v>
      </c>
      <c r="E166" s="46">
        <f t="array" aca="1" ref="E166" ca="1">INDEX(sheet03!$A$2:$BC$1184,MATCH(D$152&amp;$C166&amp;$B$2,sheet03!$M$2:$M$1184&amp;sheet03!$AF$2:$AF$1184&amp;sheet03!$O$2:$O$1184,0),55)</f>
        <v>3</v>
      </c>
      <c r="F166" s="49">
        <f t="array" aca="1" ref="F166" ca="1">INDEX(sheet03!$A$2:$BB$1184,MATCH(D$152&amp;$C166&amp;$B$2,sheet03!$M$2:$M$1184&amp;sheet03!$AF$2:$AF$1184&amp;sheet03!$O$2:$O$1184,0),40)</f>
        <v>167.3</v>
      </c>
      <c r="G166" s="10" t="str">
        <f t="array" aca="1" ref="G166" ca="1">INDEX(sheet03!$A$2:$BD$1184,MATCH(D$152&amp;$C166&amp;$B$2,sheet03!$M$2:$M$1184&amp;sheet03!$AF$2:$AF$1184&amp;sheet03!$O$2:$O$1184,0),56)</f>
        <v>右</v>
      </c>
      <c r="H166" s="55">
        <f ca="1">IF(ISERROR(SMALL(sheet03!BR:BR,ROW(P8))),"",INDIRECT("sheet03!br"&amp;SMALL(sheet03!BR:BR,ROW(P8))))</f>
        <v>26</v>
      </c>
      <c r="I166" s="10">
        <f t="array" aca="1" ref="I166" ca="1">INDEX(sheet03!$A$2:$BB$1184,MATCH(K$152&amp;$J166&amp;$B$2,sheet03!$M$2:$M$1184&amp;sheet03!$AF$2:$AF$1184&amp;sheet03!$O$2:$O$1184,0),31)</f>
        <v>0</v>
      </c>
      <c r="J166" s="11">
        <f ca="1">IF(H166="","",INDIRECT("sheet03!af"&amp;SMALL(sheet03!BR:BR,ROW(P8))))</f>
        <v>8</v>
      </c>
      <c r="K166" s="80" t="str">
        <f t="array" aca="1" ref="K166" ca="1">INDEX(sheet03!$A$2:$BB$1184,MATCH(K$152&amp;$J166&amp;$B$2,sheet03!$M$2:$M$1184&amp;sheet03!$AF$2:$AF$1184&amp;sheet03!$O$2:$O$1184,0),28)</f>
        <v>土師</v>
      </c>
      <c r="L166" s="46">
        <f t="array" aca="1" ref="L166" ca="1">INDEX(sheet03!$A$2:$BC$1184,MATCH(K$152&amp;$J166&amp;$B$2,sheet03!$M$2:$M$1184&amp;sheet03!$AF$2:$AF$1184&amp;sheet03!$O$2:$O$1184,0),55)</f>
        <v>2</v>
      </c>
      <c r="M166" s="49">
        <f t="array" aca="1" ref="M166" ca="1">INDEX(sheet03!$A$2:$BB$1184,MATCH(K$152&amp;$J166&amp;$B$2,sheet03!$M$2:$M$1184&amp;sheet03!$AF$2:$AF$1184&amp;sheet03!$O$2:$O$1184,0),40)</f>
        <v>170</v>
      </c>
      <c r="N166" s="10" t="str">
        <f t="array" aca="1" ref="N166" ca="1">INDEX(sheet03!$A$2:$BD$1184,MATCH(K$152&amp;$J166&amp;$B$2,sheet03!$M$2:$M$1184&amp;sheet03!$AF$2:$AF$1184&amp;sheet03!$O$2:$O$1184,0),56)</f>
        <v>右</v>
      </c>
    </row>
    <row r="167" spans="1:14" ht="15.95" customHeight="1" x14ac:dyDescent="0.15">
      <c r="A167" s="55">
        <f ca="1">IF(ISERROR(SMALL(sheet03!BQ:BQ,ROW(O9))),"",INDIRECT("sheet03!bq"&amp;SMALL(sheet03!BQ:BQ,ROW(O9))))</f>
        <v>129</v>
      </c>
      <c r="B167" s="10">
        <f t="array" aca="1" ref="B167" ca="1">INDEX(sheet03!$A$2:$BB$1184,MATCH(D$152&amp;$C167&amp;$B$2,sheet03!$M$2:$M$1184&amp;sheet03!$AF$2:$AF$1184&amp;sheet03!$O$2:$O$1184,0),31)</f>
        <v>0</v>
      </c>
      <c r="C167" s="11">
        <f ca="1">IF(A167="","",INDIRECT("sheet03!af"&amp;SMALL(sheet03!BQ:BQ,ROW(O9))))</f>
        <v>9</v>
      </c>
      <c r="D167" s="80" t="str">
        <f t="array" aca="1" ref="D167" ca="1">INDEX(sheet03!$A$2:$BB$1184,MATCH(D$152&amp;$C167&amp;$B$2,sheet03!$M$2:$M$1184&amp;sheet03!$AF$2:$AF$1184&amp;sheet03!$O$2:$O$1184,0),28)</f>
        <v>米子空港</v>
      </c>
      <c r="E167" s="46">
        <f t="array" aca="1" ref="E167" ca="1">INDEX(sheet03!$A$2:$BC$1184,MATCH(D$152&amp;$C167&amp;$B$2,sheet03!$M$2:$M$1184&amp;sheet03!$AF$2:$AF$1184&amp;sheet03!$O$2:$O$1184,0),55)</f>
        <v>3</v>
      </c>
      <c r="F167" s="49">
        <f t="array" aca="1" ref="F167" ca="1">INDEX(sheet03!$A$2:$BB$1184,MATCH(D$152&amp;$C167&amp;$B$2,sheet03!$M$2:$M$1184&amp;sheet03!$AF$2:$AF$1184&amp;sheet03!$O$2:$O$1184,0),40)</f>
        <v>172.5</v>
      </c>
      <c r="G167" s="10" t="str">
        <f t="array" aca="1" ref="G167" ca="1">INDEX(sheet03!$A$2:$BD$1184,MATCH(D$152&amp;$C167&amp;$B$2,sheet03!$M$2:$M$1184&amp;sheet03!$AF$2:$AF$1184&amp;sheet03!$O$2:$O$1184,0),56)</f>
        <v>右</v>
      </c>
      <c r="H167" s="55">
        <f ca="1">IF(ISERROR(SMALL(sheet03!BR:BR,ROW(P9))),"",INDIRECT("sheet03!br"&amp;SMALL(sheet03!BR:BR,ROW(P9))))</f>
        <v>27</v>
      </c>
      <c r="I167" s="10" t="str">
        <f t="array" aca="1" ref="I167" ca="1">INDEX(sheet03!$A$2:$BB$1184,MATCH(K$152&amp;$J167&amp;$B$2,sheet03!$M$2:$M$1184&amp;sheet03!$AF$2:$AF$1184&amp;sheet03!$O$2:$O$1184,0),31)</f>
        <v>c</v>
      </c>
      <c r="J167" s="11">
        <f ca="1">IF(H167="","",INDIRECT("sheet03!af"&amp;SMALL(sheet03!BR:BR,ROW(P9))))</f>
        <v>9</v>
      </c>
      <c r="K167" s="80" t="str">
        <f t="array" aca="1" ref="K167" ca="1">INDEX(sheet03!$A$2:$BB$1184,MATCH(K$152&amp;$J167&amp;$B$2,sheet03!$M$2:$M$1184&amp;sheet03!$AF$2:$AF$1184&amp;sheet03!$O$2:$O$1184,0),28)</f>
        <v>智頭</v>
      </c>
      <c r="L167" s="46">
        <f t="array" aca="1" ref="L167" ca="1">INDEX(sheet03!$A$2:$BC$1184,MATCH(K$152&amp;$J167&amp;$B$2,sheet03!$M$2:$M$1184&amp;sheet03!$AF$2:$AF$1184&amp;sheet03!$O$2:$O$1184,0),55)</f>
        <v>2</v>
      </c>
      <c r="M167" s="49">
        <f t="array" aca="1" ref="M167" ca="1">INDEX(sheet03!$A$2:$BB$1184,MATCH(K$152&amp;$J167&amp;$B$2,sheet03!$M$2:$M$1184&amp;sheet03!$AF$2:$AF$1184&amp;sheet03!$O$2:$O$1184,0),40)</f>
        <v>158</v>
      </c>
      <c r="N167" s="10" t="str">
        <f t="array" aca="1" ref="N167" ca="1">INDEX(sheet03!$A$2:$BD$1184,MATCH(K$152&amp;$J167&amp;$B$2,sheet03!$M$2:$M$1184&amp;sheet03!$AF$2:$AF$1184&amp;sheet03!$O$2:$O$1184,0),56)</f>
        <v>右</v>
      </c>
    </row>
    <row r="168" spans="1:14" ht="15.95" customHeight="1" x14ac:dyDescent="0.15">
      <c r="A168" s="55">
        <f ca="1">IF(ISERROR(SMALL(sheet03!BQ:BQ,ROW(O10))),"",INDIRECT("sheet03!bq"&amp;SMALL(sheet03!BQ:BQ,ROW(O10))))</f>
        <v>130</v>
      </c>
      <c r="B168" s="10" t="str">
        <f t="array" aca="1" ref="B168" ca="1">INDEX(sheet03!$A$2:$BB$1184,MATCH(D$152&amp;$C168&amp;$B$2,sheet03!$M$2:$M$1184&amp;sheet03!$AF$2:$AF$1184&amp;sheet03!$O$2:$O$1184,0),31)</f>
        <v>c</v>
      </c>
      <c r="C168" s="11">
        <f ca="1">IF(A168="","",INDIRECT("sheet03!af"&amp;SMALL(sheet03!BQ:BQ,ROW(O10))))</f>
        <v>10</v>
      </c>
      <c r="D168" s="80" t="str">
        <f t="array" aca="1" ref="D168" ca="1">INDEX(sheet03!$A$2:$BB$1184,MATCH(D$152&amp;$C168&amp;$B$2,sheet03!$M$2:$M$1184&amp;sheet03!$AF$2:$AF$1184&amp;sheet03!$O$2:$O$1184,0),28)</f>
        <v>中浜</v>
      </c>
      <c r="E168" s="46">
        <f t="array" aca="1" ref="E168" ca="1">INDEX(sheet03!$A$2:$BC$1184,MATCH(D$152&amp;$C168&amp;$B$2,sheet03!$M$2:$M$1184&amp;sheet03!$AF$2:$AF$1184&amp;sheet03!$O$2:$O$1184,0),55)</f>
        <v>3</v>
      </c>
      <c r="F168" s="49">
        <f t="array" aca="1" ref="F168" ca="1">INDEX(sheet03!$A$2:$BB$1184,MATCH(D$152&amp;$C168&amp;$B$2,sheet03!$M$2:$M$1184&amp;sheet03!$AF$2:$AF$1184&amp;sheet03!$O$2:$O$1184,0),40)</f>
        <v>172</v>
      </c>
      <c r="G168" s="10" t="str">
        <f t="array" aca="1" ref="G168" ca="1">INDEX(sheet03!$A$2:$BD$1184,MATCH(D$152&amp;$C168&amp;$B$2,sheet03!$M$2:$M$1184&amp;sheet03!$AF$2:$AF$1184&amp;sheet03!$O$2:$O$1184,0),56)</f>
        <v>右</v>
      </c>
      <c r="H168" s="55">
        <f ca="1">IF(ISERROR(SMALL(sheet03!BR:BR,ROW(P10))),"",INDIRECT("sheet03!br"&amp;SMALL(sheet03!BR:BR,ROW(P10))))</f>
        <v>28</v>
      </c>
      <c r="I168" s="10">
        <f t="array" aca="1" ref="I168" ca="1">INDEX(sheet03!$A$2:$BB$1184,MATCH(K$152&amp;$J168&amp;$B$2,sheet03!$M$2:$M$1184&amp;sheet03!$AF$2:$AF$1184&amp;sheet03!$O$2:$O$1184,0),31)</f>
        <v>0</v>
      </c>
      <c r="J168" s="11">
        <f ca="1">IF(H168="","",INDIRECT("sheet03!af"&amp;SMALL(sheet03!BR:BR,ROW(P10))))</f>
        <v>10</v>
      </c>
      <c r="K168" s="80" t="str">
        <f t="array" aca="1" ref="K168" ca="1">INDEX(sheet03!$A$2:$BB$1184,MATCH(K$152&amp;$J168&amp;$B$2,sheet03!$M$2:$M$1184&amp;sheet03!$AF$2:$AF$1184&amp;sheet03!$O$2:$O$1184,0),28)</f>
        <v>因幡社</v>
      </c>
      <c r="L168" s="46">
        <f t="array" aca="1" ref="L168" ca="1">INDEX(sheet03!$A$2:$BC$1184,MATCH(K$152&amp;$J168&amp;$B$2,sheet03!$M$2:$M$1184&amp;sheet03!$AF$2:$AF$1184&amp;sheet03!$O$2:$O$1184,0),55)</f>
        <v>2</v>
      </c>
      <c r="M168" s="49">
        <f t="array" aca="1" ref="M168" ca="1">INDEX(sheet03!$A$2:$BB$1184,MATCH(K$152&amp;$J168&amp;$B$2,sheet03!$M$2:$M$1184&amp;sheet03!$AF$2:$AF$1184&amp;sheet03!$O$2:$O$1184,0),40)</f>
        <v>168.5</v>
      </c>
      <c r="N168" s="10" t="str">
        <f t="array" aca="1" ref="N168" ca="1">INDEX(sheet03!$A$2:$BD$1184,MATCH(K$152&amp;$J168&amp;$B$2,sheet03!$M$2:$M$1184&amp;sheet03!$AF$2:$AF$1184&amp;sheet03!$O$2:$O$1184,0),56)</f>
        <v>右</v>
      </c>
    </row>
    <row r="169" spans="1:14" ht="15.95" customHeight="1" x14ac:dyDescent="0.15">
      <c r="A169" s="55">
        <f ca="1">IF(ISERROR(SMALL(sheet03!BQ:BQ,ROW(O11))),"",INDIRECT("sheet03!bq"&amp;SMALL(sheet03!BQ:BQ,ROW(O11))))</f>
        <v>131</v>
      </c>
      <c r="B169" s="10">
        <f t="array" aca="1" ref="B169" ca="1">INDEX(sheet03!$A$2:$BB$1184,MATCH(D$152&amp;$C169&amp;$B$2,sheet03!$M$2:$M$1184&amp;sheet03!$AF$2:$AF$1184&amp;sheet03!$O$2:$O$1184,0),31)</f>
        <v>0</v>
      </c>
      <c r="C169" s="11">
        <f ca="1">IF(A169="","",INDIRECT("sheet03!af"&amp;SMALL(sheet03!BQ:BQ,ROW(O11))))</f>
        <v>11</v>
      </c>
      <c r="D169" s="80" t="str">
        <f t="array" aca="1" ref="D169" ca="1">INDEX(sheet03!$A$2:$BB$1184,MATCH(D$152&amp;$C169&amp;$B$2,sheet03!$M$2:$M$1184&amp;sheet03!$AF$2:$AF$1184&amp;sheet03!$O$2:$O$1184,0),28)</f>
        <v>高松町</v>
      </c>
      <c r="E169" s="46">
        <f t="array" aca="1" ref="E169" ca="1">INDEX(sheet03!$A$2:$BC$1184,MATCH(D$152&amp;$C169&amp;$B$2,sheet03!$M$2:$M$1184&amp;sheet03!$AF$2:$AF$1184&amp;sheet03!$O$2:$O$1184,0),55)</f>
        <v>3</v>
      </c>
      <c r="F169" s="49">
        <f t="array" aca="1" ref="F169" ca="1">INDEX(sheet03!$A$2:$BB$1184,MATCH(D$152&amp;$C169&amp;$B$2,sheet03!$M$2:$M$1184&amp;sheet03!$AF$2:$AF$1184&amp;sheet03!$O$2:$O$1184,0),40)</f>
        <v>172.5</v>
      </c>
      <c r="G169" s="10" t="str">
        <f t="array" aca="1" ref="G169" ca="1">INDEX(sheet03!$A$2:$BD$1184,MATCH(D$152&amp;$C169&amp;$B$2,sheet03!$M$2:$M$1184&amp;sheet03!$AF$2:$AF$1184&amp;sheet03!$O$2:$O$1184,0),56)</f>
        <v>右</v>
      </c>
      <c r="H169" s="55">
        <f ca="1">IF(ISERROR(SMALL(sheet03!BR:BR,ROW(P11))),"",INDIRECT("sheet03!br"&amp;SMALL(sheet03!BR:BR,ROW(P11))))</f>
        <v>29</v>
      </c>
      <c r="I169" s="10">
        <f t="array" aca="1" ref="I169" ca="1">INDEX(sheet03!$A$2:$BB$1184,MATCH(K$152&amp;$J169&amp;$B$2,sheet03!$M$2:$M$1184&amp;sheet03!$AF$2:$AF$1184&amp;sheet03!$O$2:$O$1184,0),31)</f>
        <v>0</v>
      </c>
      <c r="J169" s="11">
        <f ca="1">IF(H169="","",INDIRECT("sheet03!af"&amp;SMALL(sheet03!BR:BR,ROW(P11))))</f>
        <v>11</v>
      </c>
      <c r="K169" s="80" t="str">
        <f t="array" aca="1" ref="K169" ca="1">INDEX(sheet03!$A$2:$BB$1184,MATCH(K$152&amp;$J169&amp;$B$2,sheet03!$M$2:$M$1184&amp;sheet03!$AF$2:$AF$1184&amp;sheet03!$O$2:$O$1184,0),28)</f>
        <v>用瀬</v>
      </c>
      <c r="L169" s="46">
        <f t="array" aca="1" ref="L169" ca="1">INDEX(sheet03!$A$2:$BC$1184,MATCH(K$152&amp;$J169&amp;$B$2,sheet03!$M$2:$M$1184&amp;sheet03!$AF$2:$AF$1184&amp;sheet03!$O$2:$O$1184,0),55)</f>
        <v>2</v>
      </c>
      <c r="M169" s="49">
        <f t="array" aca="1" ref="M169" ca="1">INDEX(sheet03!$A$2:$BB$1184,MATCH(K$152&amp;$J169&amp;$B$2,sheet03!$M$2:$M$1184&amp;sheet03!$AF$2:$AF$1184&amp;sheet03!$O$2:$O$1184,0),40)</f>
        <v>164.5</v>
      </c>
      <c r="N169" s="10" t="str">
        <f t="array" aca="1" ref="N169" ca="1">INDEX(sheet03!$A$2:$BD$1184,MATCH(K$152&amp;$J169&amp;$B$2,sheet03!$M$2:$M$1184&amp;sheet03!$AF$2:$AF$1184&amp;sheet03!$O$2:$O$1184,0),56)</f>
        <v>右</v>
      </c>
    </row>
    <row r="170" spans="1:14" ht="15.95" customHeight="1" x14ac:dyDescent="0.15">
      <c r="A170" s="55">
        <f ca="1">IF(ISERROR(SMALL(sheet03!BQ:BQ,ROW(O12))),"",INDIRECT("sheet03!bq"&amp;SMALL(sheet03!BQ:BQ,ROW(O12))))</f>
        <v>132</v>
      </c>
      <c r="B170" s="10">
        <f t="array" aca="1" ref="B170" ca="1">INDEX(sheet03!$A$2:$BB$1184,MATCH(D$152&amp;$C170&amp;$B$2,sheet03!$M$2:$M$1184&amp;sheet03!$AF$2:$AF$1184&amp;sheet03!$O$2:$O$1184,0),31)</f>
        <v>0</v>
      </c>
      <c r="C170" s="11">
        <f ca="1">IF(A170="","",INDIRECT("sheet03!af"&amp;SMALL(sheet03!BQ:BQ,ROW(O12))))</f>
        <v>12</v>
      </c>
      <c r="D170" s="80" t="str">
        <f t="array" aca="1" ref="D170" ca="1">INDEX(sheet03!$A$2:$BB$1184,MATCH(D$152&amp;$C170&amp;$B$2,sheet03!$M$2:$M$1184&amp;sheet03!$AF$2:$AF$1184&amp;sheet03!$O$2:$O$1184,0),28)</f>
        <v>余子</v>
      </c>
      <c r="E170" s="46">
        <f t="array" aca="1" ref="E170" ca="1">INDEX(sheet03!$A$2:$BC$1184,MATCH(D$152&amp;$C170&amp;$B$2,sheet03!$M$2:$M$1184&amp;sheet03!$AF$2:$AF$1184&amp;sheet03!$O$2:$O$1184,0),55)</f>
        <v>2</v>
      </c>
      <c r="F170" s="49">
        <f t="array" aca="1" ref="F170" ca="1">INDEX(sheet03!$A$2:$BB$1184,MATCH(D$152&amp;$C170&amp;$B$2,sheet03!$M$2:$M$1184&amp;sheet03!$AF$2:$AF$1184&amp;sheet03!$O$2:$O$1184,0),40)</f>
        <v>166.9</v>
      </c>
      <c r="G170" s="10" t="str">
        <f t="array" aca="1" ref="G170" ca="1">INDEX(sheet03!$A$2:$BD$1184,MATCH(D$152&amp;$C170&amp;$B$2,sheet03!$M$2:$M$1184&amp;sheet03!$AF$2:$AF$1184&amp;sheet03!$O$2:$O$1184,0),56)</f>
        <v>右</v>
      </c>
      <c r="H170" s="55">
        <f ca="1">IF(ISERROR(SMALL(sheet03!BR:BR,ROW(P12))),"",INDIRECT("sheet03!br"&amp;SMALL(sheet03!BR:BR,ROW(P12))))</f>
        <v>30</v>
      </c>
      <c r="I170" s="10">
        <f t="array" aca="1" ref="I170" ca="1">INDEX(sheet03!$A$2:$BB$1184,MATCH(K$152&amp;$J170&amp;$B$2,sheet03!$M$2:$M$1184&amp;sheet03!$AF$2:$AF$1184&amp;sheet03!$O$2:$O$1184,0),31)</f>
        <v>0</v>
      </c>
      <c r="J170" s="11">
        <f ca="1">IF(H170="","",INDIRECT("sheet03!af"&amp;SMALL(sheet03!BR:BR,ROW(P12))))</f>
        <v>12</v>
      </c>
      <c r="K170" s="80" t="str">
        <f t="array" aca="1" ref="K170" ca="1">INDEX(sheet03!$A$2:$BB$1184,MATCH(K$152&amp;$J170&amp;$B$2,sheet03!$M$2:$M$1184&amp;sheet03!$AF$2:$AF$1184&amp;sheet03!$O$2:$O$1184,0),28)</f>
        <v>鷹狩</v>
      </c>
      <c r="L170" s="46">
        <f t="array" aca="1" ref="L170" ca="1">INDEX(sheet03!$A$2:$BC$1184,MATCH(K$152&amp;$J170&amp;$B$2,sheet03!$M$2:$M$1184&amp;sheet03!$AF$2:$AF$1184&amp;sheet03!$O$2:$O$1184,0),55)</f>
        <v>2</v>
      </c>
      <c r="M170" s="49">
        <f t="array" aca="1" ref="M170" ca="1">INDEX(sheet03!$A$2:$BB$1184,MATCH(K$152&amp;$J170&amp;$B$2,sheet03!$M$2:$M$1184&amp;sheet03!$AF$2:$AF$1184&amp;sheet03!$O$2:$O$1184,0),40)</f>
        <v>160</v>
      </c>
      <c r="N170" s="10" t="str">
        <f t="array" aca="1" ref="N170" ca="1">INDEX(sheet03!$A$2:$BD$1184,MATCH(K$152&amp;$J170&amp;$B$2,sheet03!$M$2:$M$1184&amp;sheet03!$AF$2:$AF$1184&amp;sheet03!$O$2:$O$1184,0),56)</f>
        <v>右</v>
      </c>
    </row>
    <row r="171" spans="1:14" ht="15.95" customHeight="1" x14ac:dyDescent="0.15">
      <c r="A171" s="55">
        <f ca="1">IF(ISERROR(SMALL(sheet03!BQ:BQ,ROW(O13))),"",INDIRECT("sheet03!bq"&amp;SMALL(sheet03!BQ:BQ,ROW(O13))))</f>
        <v>133</v>
      </c>
      <c r="B171" s="10">
        <f t="array" aca="1" ref="B171" ca="1">INDEX(sheet03!$A$2:$BB$1184,MATCH(D$152&amp;$C171&amp;$B$2,sheet03!$M$2:$M$1184&amp;sheet03!$AF$2:$AF$1184&amp;sheet03!$O$2:$O$1184,0),31)</f>
        <v>0</v>
      </c>
      <c r="C171" s="11">
        <f ca="1">IF(A171="","",INDIRECT("sheet03!af"&amp;SMALL(sheet03!BQ:BQ,ROW(O13))))</f>
        <v>13</v>
      </c>
      <c r="D171" s="80" t="str">
        <f t="array" aca="1" ref="D171" ca="1">INDEX(sheet03!$A$2:$BB$1184,MATCH(D$152&amp;$C171&amp;$B$2,sheet03!$M$2:$M$1184&amp;sheet03!$AF$2:$AF$1184&amp;sheet03!$O$2:$O$1184,0),28)</f>
        <v>上道</v>
      </c>
      <c r="E171" s="46">
        <f t="array" aca="1" ref="E171" ca="1">INDEX(sheet03!$A$2:$BC$1184,MATCH(D$152&amp;$C171&amp;$B$2,sheet03!$M$2:$M$1184&amp;sheet03!$AF$2:$AF$1184&amp;sheet03!$O$2:$O$1184,0),55)</f>
        <v>2</v>
      </c>
      <c r="F171" s="49">
        <f t="array" aca="1" ref="F171" ca="1">INDEX(sheet03!$A$2:$BB$1184,MATCH(D$152&amp;$C171&amp;$B$2,sheet03!$M$2:$M$1184&amp;sheet03!$AF$2:$AF$1184&amp;sheet03!$O$2:$O$1184,0),40)</f>
        <v>158</v>
      </c>
      <c r="G171" s="10" t="str">
        <f t="array" aca="1" ref="G171" ca="1">INDEX(sheet03!$A$2:$BD$1184,MATCH(D$152&amp;$C171&amp;$B$2,sheet03!$M$2:$M$1184&amp;sheet03!$AF$2:$AF$1184&amp;sheet03!$O$2:$O$1184,0),56)</f>
        <v>右</v>
      </c>
      <c r="H171" s="55">
        <f ca="1">IF(ISERROR(SMALL(sheet03!BR:BR,ROW(P13))),"",INDIRECT("sheet03!br"&amp;SMALL(sheet03!BR:BR,ROW(P13))))</f>
        <v>31</v>
      </c>
      <c r="I171" s="10">
        <f t="array" aca="1" ref="I171" ca="1">INDEX(sheet03!$A$2:$BB$1184,MATCH(K$152&amp;$J171&amp;$B$2,sheet03!$M$2:$M$1184&amp;sheet03!$AF$2:$AF$1184&amp;sheet03!$O$2:$O$1184,0),31)</f>
        <v>0</v>
      </c>
      <c r="J171" s="11">
        <f ca="1">IF(H171="","",INDIRECT("sheet03!af"&amp;SMALL(sheet03!BR:BR,ROW(P13))))</f>
        <v>13</v>
      </c>
      <c r="K171" s="80" t="str">
        <f t="array" aca="1" ref="K171" ca="1">INDEX(sheet03!$A$2:$BB$1184,MATCH(K$152&amp;$J171&amp;$B$2,sheet03!$M$2:$M$1184&amp;sheet03!$AF$2:$AF$1184&amp;sheet03!$O$2:$O$1184,0),28)</f>
        <v>郡家</v>
      </c>
      <c r="L171" s="46">
        <f t="array" aca="1" ref="L171" ca="1">INDEX(sheet03!$A$2:$BC$1184,MATCH(K$152&amp;$J171&amp;$B$2,sheet03!$M$2:$M$1184&amp;sheet03!$AF$2:$AF$1184&amp;sheet03!$O$2:$O$1184,0),55)</f>
        <v>3</v>
      </c>
      <c r="M171" s="49">
        <f t="array" aca="1" ref="M171" ca="1">INDEX(sheet03!$A$2:$BB$1184,MATCH(K$152&amp;$J171&amp;$B$2,sheet03!$M$2:$M$1184&amp;sheet03!$AF$2:$AF$1184&amp;sheet03!$O$2:$O$1184,0),40)</f>
        <v>160</v>
      </c>
      <c r="N171" s="10" t="str">
        <f t="array" aca="1" ref="N171" ca="1">INDEX(sheet03!$A$2:$BD$1184,MATCH(K$152&amp;$J171&amp;$B$2,sheet03!$M$2:$M$1184&amp;sheet03!$AF$2:$AF$1184&amp;sheet03!$O$2:$O$1184,0),56)</f>
        <v>右</v>
      </c>
    </row>
    <row r="172" spans="1:14" ht="15.95" customHeight="1" x14ac:dyDescent="0.15">
      <c r="A172" s="55">
        <f ca="1">IF(ISERROR(SMALL(sheet03!BQ:BQ,ROW(O14))),"",INDIRECT("sheet03!bq"&amp;SMALL(sheet03!BQ:BQ,ROW(O14))))</f>
        <v>134</v>
      </c>
      <c r="B172" s="10">
        <f t="array" aca="1" ref="B172" ca="1">INDEX(sheet03!$A$2:$BB$1184,MATCH(D$152&amp;$C172&amp;$B$2,sheet03!$M$2:$M$1184&amp;sheet03!$AF$2:$AF$1184&amp;sheet03!$O$2:$O$1184,0),31)</f>
        <v>0</v>
      </c>
      <c r="C172" s="11">
        <f ca="1">IF(A172="","",INDIRECT("sheet03!af"&amp;SMALL(sheet03!BQ:BQ,ROW(O14))))</f>
        <v>14</v>
      </c>
      <c r="D172" s="80" t="str">
        <f t="array" aca="1" ref="D172" ca="1">INDEX(sheet03!$A$2:$BB$1184,MATCH(D$152&amp;$C172&amp;$B$2,sheet03!$M$2:$M$1184&amp;sheet03!$AF$2:$AF$1184&amp;sheet03!$O$2:$O$1184,0),28)</f>
        <v>馬場崎町</v>
      </c>
      <c r="E172" s="46">
        <f t="array" aca="1" ref="E172" ca="1">INDEX(sheet03!$A$2:$BC$1184,MATCH(D$152&amp;$C172&amp;$B$2,sheet03!$M$2:$M$1184&amp;sheet03!$AF$2:$AF$1184&amp;sheet03!$O$2:$O$1184,0),55)</f>
        <v>2</v>
      </c>
      <c r="F172" s="49">
        <f t="array" aca="1" ref="F172" ca="1">INDEX(sheet03!$A$2:$BB$1184,MATCH(D$152&amp;$C172&amp;$B$2,sheet03!$M$2:$M$1184&amp;sheet03!$AF$2:$AF$1184&amp;sheet03!$O$2:$O$1184,0),40)</f>
        <v>170</v>
      </c>
      <c r="G172" s="10" t="str">
        <f t="array" aca="1" ref="G172" ca="1">INDEX(sheet03!$A$2:$BD$1184,MATCH(D$152&amp;$C172&amp;$B$2,sheet03!$M$2:$M$1184&amp;sheet03!$AF$2:$AF$1184&amp;sheet03!$O$2:$O$1184,0),56)</f>
        <v>右</v>
      </c>
      <c r="H172" s="55">
        <f ca="1">IF(ISERROR(SMALL(sheet03!BR:BR,ROW(P14))),"",INDIRECT("sheet03!br"&amp;SMALL(sheet03!BR:BR,ROW(P14))))</f>
        <v>0</v>
      </c>
      <c r="I172" s="10" t="e">
        <f t="array" aca="1" ref="I172" ca="1">INDEX(sheet03!$A$2:$BB$1184,MATCH(K$152&amp;$J172&amp;$B$2,sheet03!$M$2:$M$1184&amp;sheet03!$AF$2:$AF$1184&amp;sheet03!$O$2:$O$1184,0),31)</f>
        <v>#N/A</v>
      </c>
      <c r="J172" s="11">
        <f ca="1">IF(H172="","",INDIRECT("sheet03!af"&amp;SMALL(sheet03!BR:BR,ROW(P14))))</f>
        <v>0</v>
      </c>
      <c r="K172" s="84" t="e">
        <f t="array" aca="1" ref="K172" ca="1">INDEX(sheet03!$A$2:$BB$1184,MATCH(K$152&amp;$J172&amp;$B$2,sheet03!$M$2:$M$1184&amp;sheet03!$AF$2:$AF$1184&amp;sheet03!$O$2:$O$1184,0),28)</f>
        <v>#N/A</v>
      </c>
      <c r="L172" s="46" t="e">
        <f t="array" aca="1" ref="L172" ca="1">INDEX(sheet03!$A$2:$BC$1184,MATCH(K$152&amp;$J172&amp;$B$2,sheet03!$M$2:$M$1184&amp;sheet03!$AF$2:$AF$1184&amp;sheet03!$O$2:$O$1184,0),55)</f>
        <v>#N/A</v>
      </c>
      <c r="M172" s="49" t="e">
        <f t="array" aca="1" ref="M172" ca="1">INDEX(sheet03!$A$2:$BB$1184,MATCH(K$152&amp;$J172&amp;$B$2,sheet03!$M$2:$M$1184&amp;sheet03!$AF$2:$AF$1184&amp;sheet03!$O$2:$O$1184,0),40)</f>
        <v>#N/A</v>
      </c>
      <c r="N172" s="10" t="e">
        <f t="array" aca="1" ref="N172" ca="1">INDEX(sheet03!$A$2:$BD$1184,MATCH(K$152&amp;$J172&amp;$B$2,sheet03!$M$2:$M$1184&amp;sheet03!$AF$2:$AF$1184&amp;sheet03!$O$2:$O$1184,0),56)</f>
        <v>#N/A</v>
      </c>
    </row>
    <row r="173" spans="1:14" ht="15.95" customHeight="1" x14ac:dyDescent="0.15">
      <c r="A173" s="55">
        <f ca="1">IF(ISERROR(SMALL(sheet03!BQ:BQ,ROW(O15))),"",INDIRECT("sheet03!bq"&amp;SMALL(sheet03!BQ:BQ,ROW(O15))))</f>
        <v>0</v>
      </c>
      <c r="B173" s="10" t="e">
        <f t="array" aca="1" ref="B173" ca="1">INDEX(sheet03!$A$2:$BB$1184,MATCH(D$152&amp;$C173&amp;$B$2,sheet03!$M$2:$M$1184&amp;sheet03!$AF$2:$AF$1184&amp;sheet03!$O$2:$O$1184,0),31)</f>
        <v>#N/A</v>
      </c>
      <c r="C173" s="11">
        <f ca="1">IF(A173="","",INDIRECT("sheet03!af"&amp;SMALL(sheet03!BQ:BQ,ROW(O15))))</f>
        <v>0</v>
      </c>
      <c r="D173" s="80" t="e">
        <f t="array" aca="1" ref="D173" ca="1">INDEX(sheet03!$A$2:$BB$1184,MATCH(D$152&amp;$C173&amp;$B$2,sheet03!$M$2:$M$1184&amp;sheet03!$AF$2:$AF$1184&amp;sheet03!$O$2:$O$1184,0),28)</f>
        <v>#N/A</v>
      </c>
      <c r="E173" s="46" t="e">
        <f t="array" aca="1" ref="E173" ca="1">INDEX(sheet03!$A$2:$BC$1184,MATCH(D$152&amp;$C173&amp;$B$2,sheet03!$M$2:$M$1184&amp;sheet03!$AF$2:$AF$1184&amp;sheet03!$O$2:$O$1184,0),55)</f>
        <v>#N/A</v>
      </c>
      <c r="F173" s="49" t="e">
        <f t="array" aca="1" ref="F173" ca="1">INDEX(sheet03!$A$2:$BB$1184,MATCH(D$152&amp;$C173&amp;$B$2,sheet03!$M$2:$M$1184&amp;sheet03!$AF$2:$AF$1184&amp;sheet03!$O$2:$O$1184,0),40)</f>
        <v>#N/A</v>
      </c>
      <c r="G173" s="10" t="e">
        <f t="array" aca="1" ref="G173" ca="1">INDEX(sheet03!$A$2:$BD$1184,MATCH(D$152&amp;$C173&amp;$B$2,sheet03!$M$2:$M$1184&amp;sheet03!$AF$2:$AF$1184&amp;sheet03!$O$2:$O$1184,0),56)</f>
        <v>#N/A</v>
      </c>
      <c r="H173" s="55" t="str">
        <f ca="1">IF(ISERROR(SMALL(sheet03!BR:BR,ROW(P15))),"",INDIRECT("sheet03!br"&amp;SMALL(sheet03!BR:BR,ROW(P15))))</f>
        <v/>
      </c>
      <c r="I173" s="10" t="e">
        <f t="array" aca="1" ref="I173" ca="1">INDEX(sheet03!$A$2:$BB$1184,MATCH(K$152&amp;$J173&amp;$B$2,sheet03!$M$2:$M$1184&amp;sheet03!$AF$2:$AF$1184&amp;sheet03!$O$2:$O$1184,0),31)</f>
        <v>#N/A</v>
      </c>
      <c r="J173" s="11" t="str">
        <f ca="1">IF(H173="","",INDIRECT("sheet03!af"&amp;SMALL(sheet03!BR:BR,ROW(P15))))</f>
        <v/>
      </c>
      <c r="K173" s="80" t="e">
        <f t="array" aca="1" ref="K173" ca="1">INDEX(sheet03!$A$2:$BB$1184,MATCH(K$152&amp;$J173&amp;$B$2,sheet03!$M$2:$M$1184&amp;sheet03!$AF$2:$AF$1184&amp;sheet03!$O$2:$O$1184,0),28)</f>
        <v>#N/A</v>
      </c>
      <c r="L173" s="46" t="e">
        <f t="array" aca="1" ref="L173" ca="1">INDEX(sheet03!$A$2:$BC$1184,MATCH(K$152&amp;$J173&amp;$B$2,sheet03!$M$2:$M$1184&amp;sheet03!$AF$2:$AF$1184&amp;sheet03!$O$2:$O$1184,0),55)</f>
        <v>#N/A</v>
      </c>
      <c r="M173" s="49" t="e">
        <f t="array" aca="1" ref="M173" ca="1">INDEX(sheet03!$A$2:$BB$1184,MATCH(K$152&amp;$J173&amp;$B$2,sheet03!$M$2:$M$1184&amp;sheet03!$AF$2:$AF$1184&amp;sheet03!$O$2:$O$1184,0),40)</f>
        <v>#N/A</v>
      </c>
      <c r="N173" s="10" t="e">
        <f t="array" aca="1" ref="N173" ca="1">INDEX(sheet03!$A$2:$BD$1184,MATCH(K$152&amp;$J173&amp;$B$2,sheet03!$M$2:$M$1184&amp;sheet03!$AF$2:$AF$1184&amp;sheet03!$O$2:$O$1184,0),56)</f>
        <v>#N/A</v>
      </c>
    </row>
    <row r="174" spans="1:14" ht="15.95" customHeight="1" x14ac:dyDescent="0.15">
      <c r="A174" s="55" t="str">
        <f ca="1">IF(ISERROR(SMALL(sheet03!BQ:BQ,ROW(O16))),"",INDIRECT("sheet03!bq"&amp;SMALL(sheet03!BQ:BQ,ROW(O16))))</f>
        <v/>
      </c>
      <c r="B174" s="8" t="e">
        <f t="array" aca="1" ref="B174" ca="1">INDEX(sheet03!$A$2:$BB$1184,MATCH(D$152&amp;$C174&amp;$B$2,sheet03!$M$2:$M$1184&amp;sheet03!$AF$2:$AF$1184&amp;sheet03!$O$2:$O$1184,0),31)</f>
        <v>#N/A</v>
      </c>
      <c r="C174" s="11" t="str">
        <f ca="1">IF(A174="","",INDIRECT("sheet03!af"&amp;SMALL(sheet03!BQ:BQ,ROW(O16))))</f>
        <v/>
      </c>
      <c r="D174" s="80" t="e">
        <f t="array" aca="1" ref="D174" ca="1">INDEX(sheet03!$A$2:$BB$1184,MATCH(D$152&amp;$C174&amp;$B$2,sheet03!$M$2:$M$1184&amp;sheet03!$AF$2:$AF$1184&amp;sheet03!$O$2:$O$1184,0),28)</f>
        <v>#N/A</v>
      </c>
      <c r="E174" s="47" t="e">
        <f t="array" aca="1" ref="E174" ca="1">INDEX(sheet03!$A$2:$BC$1184,MATCH(D$152&amp;$C174&amp;$B$2,sheet03!$M$2:$M$1184&amp;sheet03!$AF$2:$AF$1184&amp;sheet03!$O$2:$O$1184,0),55)</f>
        <v>#N/A</v>
      </c>
      <c r="F174" s="50" t="e">
        <f t="array" aca="1" ref="F174" ca="1">INDEX(sheet03!$A$2:$BB$1184,MATCH(D$152&amp;$C174&amp;$B$2,sheet03!$M$2:$M$1184&amp;sheet03!$AF$2:$AF$1184&amp;sheet03!$O$2:$O$1184,0),40)</f>
        <v>#N/A</v>
      </c>
      <c r="G174" s="8" t="e">
        <f t="array" aca="1" ref="G174" ca="1">INDEX(sheet03!$A$2:$BD$1184,MATCH(D$152&amp;$C174&amp;$B$2,sheet03!$M$2:$M$1184&amp;sheet03!$AF$2:$AF$1184&amp;sheet03!$O$2:$O$1184,0),56)</f>
        <v>#N/A</v>
      </c>
      <c r="H174" s="55" t="str">
        <f ca="1">IF(ISERROR(SMALL(sheet03!BR:BR,ROW(P16))),"",INDIRECT("sheet03!br"&amp;SMALL(sheet03!BR:BR,ROW(P16))))</f>
        <v/>
      </c>
      <c r="I174" s="8" t="e">
        <f t="array" aca="1" ref="I174" ca="1">INDEX(sheet03!$A$2:$BB$1184,MATCH(K$152&amp;$J174&amp;$B$2,sheet03!$M$2:$M$1184&amp;sheet03!$AF$2:$AF$1184&amp;sheet03!$O$2:$O$1184,0),31)</f>
        <v>#N/A</v>
      </c>
      <c r="J174" s="9" t="str">
        <f ca="1">IF(H174="","",INDIRECT("sheet03!af"&amp;SMALL(sheet03!BR:BR,ROW(P16))))</f>
        <v/>
      </c>
      <c r="K174" s="80" t="e">
        <f t="array" aca="1" ref="K174" ca="1">INDEX(sheet03!$A$2:$BB$1184,MATCH(K$152&amp;$J174&amp;$B$2,sheet03!$M$2:$M$1184&amp;sheet03!$AF$2:$AF$1184&amp;sheet03!$O$2:$O$1184,0),28)</f>
        <v>#N/A</v>
      </c>
      <c r="L174" s="47" t="e">
        <f t="array" aca="1" ref="L174" ca="1">INDEX(sheet03!$A$2:$BC$1184,MATCH(K$152&amp;$J174&amp;$B$2,sheet03!$M$2:$M$1184&amp;sheet03!$AF$2:$AF$1184&amp;sheet03!$O$2:$O$1184,0),55)</f>
        <v>#N/A</v>
      </c>
      <c r="M174" s="50" t="e">
        <f t="array" aca="1" ref="M174" ca="1">INDEX(sheet03!$A$2:$BB$1184,MATCH(K$152&amp;$J174&amp;$B$2,sheet03!$M$2:$M$1184&amp;sheet03!$AF$2:$AF$1184&amp;sheet03!$O$2:$O$1184,0),40)</f>
        <v>#N/A</v>
      </c>
      <c r="N174" s="8" t="e">
        <f t="array" aca="1" ref="N174" ca="1">INDEX(sheet03!$A$2:$BD$1184,MATCH(K$152&amp;$J174&amp;$B$2,sheet03!$M$2:$M$1184&amp;sheet03!$AF$2:$AF$1184&amp;sheet03!$O$2:$O$1184,0),56)</f>
        <v>#N/A</v>
      </c>
    </row>
    <row r="175" spans="1:14" ht="15.95" customHeight="1" x14ac:dyDescent="0.15">
      <c r="B175" s="7"/>
      <c r="C175" s="6" t="s">
        <v>15</v>
      </c>
      <c r="D175" s="35" t="str">
        <f t="array" ref="D175">INDEX(sheet01!$A$2:$Z$61,MATCH(D$152&amp;$B$2,sheet01!$M$2:$M$61&amp;sheet01!$O$2:$O$61,0),24)</f>
        <v>トレーナー</v>
      </c>
      <c r="E175" s="4" t="s">
        <v>16</v>
      </c>
      <c r="F175" s="3" t="str">
        <f t="array" ref="F175">INDEX(sheet01!$A$2:$Z$61,MATCH(D$152&amp;$B$2,sheet01!$M$2:$M$61&amp;sheet01!$O$2:$O$61,0),22)</f>
        <v>紫/黒</v>
      </c>
      <c r="G175" s="2" t="str">
        <f t="array" ref="G175">INDEX(sheet01!$A$2:$Z$61,MATCH(D$152&amp;$B$2,sheet01!$M$2:$M$61&amp;sheet01!$O$2:$O$61,0),23)</f>
        <v>灰/黒</v>
      </c>
      <c r="I175" s="7"/>
      <c r="J175" s="6" t="s">
        <v>15</v>
      </c>
      <c r="K175" s="35" t="str">
        <f t="array" ref="K175">INDEX(sheet01!$A$2:$Z$61,MATCH(K$152&amp;$B$2,sheet01!$M$2:$M$61&amp;sheet01!$O$2:$O$61,0),24)</f>
        <v>トレーナー</v>
      </c>
      <c r="L175" s="4" t="s">
        <v>16</v>
      </c>
      <c r="M175" s="3" t="str">
        <f t="array" ref="M175">INDEX(sheet01!$A$2:$Z$61,MATCH(K$152&amp;$B$2,sheet01!$M$2:$M$61&amp;sheet01!$O$2:$O$61,0),22)</f>
        <v>紫/黒</v>
      </c>
      <c r="N175" s="2" t="str">
        <f t="array" ref="N175">INDEX(sheet01!$A$2:$Z$61,MATCH(K$152&amp;$B$2,sheet01!$M$2:$M$61&amp;sheet01!$O$2:$O$61,0),23)</f>
        <v>灰/黒</v>
      </c>
    </row>
    <row r="177" spans="1:14" ht="15.95" customHeight="1" x14ac:dyDescent="0.2">
      <c r="B177" s="111"/>
      <c r="C177" s="112">
        <v>15</v>
      </c>
      <c r="D177" s="113" t="str">
        <f t="array" ref="D177">INDEX(sheet01!$K$2:$Z$61,MATCH(C177&amp;$B$2,sheet01!$K$2:$K$61&amp;sheet01!$O$2:$O$61,0),3)</f>
        <v>可部線</v>
      </c>
      <c r="E177" s="114"/>
      <c r="F177" s="114"/>
      <c r="G177" s="115"/>
      <c r="I177" s="111"/>
      <c r="J177" s="112">
        <v>16</v>
      </c>
      <c r="K177" s="113" t="str">
        <f t="array" ref="K177">INDEX(sheet01!$K$2:$Z$61,MATCH(J177&amp;$B$2,sheet01!$K$2:$K$61&amp;sheet01!$O$2:$O$61,0),3)</f>
        <v>赤穂線</v>
      </c>
      <c r="L177" s="114"/>
      <c r="M177" s="114"/>
      <c r="N177" s="115"/>
    </row>
    <row r="178" spans="1:14" ht="15.95" customHeight="1" x14ac:dyDescent="0.15">
      <c r="B178" s="102" t="s">
        <v>2819</v>
      </c>
      <c r="C178" s="103"/>
      <c r="D178" s="104" t="str">
        <f t="array" ref="D178">INDEX(sheet03!$A$2:$BB$1184,MATCH($D$177&amp;"101"&amp;$B$2,sheet03!$M$2:$M$1184&amp;sheet03!$AF$2:$AF$1184&amp;sheet03!$O$2:$O$1184,0),28)</f>
        <v>河戸帆待川</v>
      </c>
      <c r="E178" s="105" t="s">
        <v>2</v>
      </c>
      <c r="F178" s="106"/>
      <c r="G178" s="107" t="str">
        <f t="array" ref="G178">INDEX(sheet01!$A$2:$Z$61,MATCH(D$177&amp;$B$2,sheet01!$M$2:$M$61&amp;sheet01!$O$2:$O$61,0),18)</f>
        <v>紫/黒</v>
      </c>
      <c r="I178" s="102" t="s">
        <v>2819</v>
      </c>
      <c r="J178" s="103"/>
      <c r="K178" s="104" t="str">
        <f t="array" ref="K178">INDEX(sheet03!$A$2:$BB$1184,MATCH($K$177&amp;"101"&amp;$B$2,sheet03!$M$2:$M$1184&amp;sheet03!$AF$2:$AF$1184&amp;sheet03!$O$2:$O$1184,0),28)</f>
        <v>西川原</v>
      </c>
      <c r="L178" s="105" t="s">
        <v>2</v>
      </c>
      <c r="M178" s="106"/>
      <c r="N178" s="107" t="str">
        <f t="array" ref="N178">INDEX(sheet01!$A$2:$Z$61,MATCH(K$177&amp;$B$2,sheet01!$M$2:$M$61&amp;sheet01!$O$2:$O$61,0),18)</f>
        <v>青/青</v>
      </c>
    </row>
    <row r="179" spans="1:14" ht="15.95" customHeight="1" x14ac:dyDescent="0.15">
      <c r="B179" s="88" t="s">
        <v>2820</v>
      </c>
      <c r="C179" s="89"/>
      <c r="D179" s="62" t="str">
        <f t="array" ref="D179">INDEX(sheet03!$A$2:$BB$1184,MATCH($D$177&amp;"102"&amp;$B$2,sheet03!$M$2:$M$1184&amp;sheet03!$AF$2:$AF$1184&amp;sheet03!$O$2:$O$1184,0),28)</f>
        <v>あき亀山</v>
      </c>
      <c r="E179" s="90" t="s">
        <v>4</v>
      </c>
      <c r="F179" s="91"/>
      <c r="G179" s="92" t="str">
        <f t="array" ref="G179">INDEX(sheet01!$A$2:$Z$61,MATCH(D$177&amp;$B$2,sheet01!$M$2:$M$61&amp;sheet01!$O$2:$O$61,0),20)</f>
        <v>黄/黒</v>
      </c>
      <c r="I179" s="88" t="s">
        <v>2820</v>
      </c>
      <c r="J179" s="89"/>
      <c r="K179" s="62" t="e">
        <f t="array" ref="K179">INDEX(sheet03!$A$2:$BB$1184,MATCH($K$177&amp;"102"&amp;$B$2,sheet03!$M$2:$M$1184&amp;sheet03!$AF$2:$AF$1184&amp;sheet03!$O$2:$O$1184,0),28)</f>
        <v>#N/A</v>
      </c>
      <c r="L179" s="90" t="s">
        <v>4</v>
      </c>
      <c r="M179" s="91"/>
      <c r="N179" s="92" t="str">
        <f t="array" ref="N179">INDEX(sheet01!$A$2:$Z$61,MATCH(K$177&amp;$B$2,sheet01!$M$2:$M$61&amp;sheet01!$O$2:$O$61,0),20)</f>
        <v>白赤/白赤</v>
      </c>
    </row>
    <row r="180" spans="1:14" ht="15.95" customHeight="1" x14ac:dyDescent="0.15">
      <c r="B180" s="88" t="s">
        <v>2821</v>
      </c>
      <c r="C180" s="89"/>
      <c r="D180" s="62" t="e">
        <f t="array" ref="D180">INDEX(sheet03!$A$2:$BB$1184,MATCH($D$177&amp;"103"&amp;$B$2,sheet03!$M$2:$M$1184&amp;sheet03!$AF$2:$AF$1184&amp;sheet03!$O$2:$O$1184,0),28)</f>
        <v>#N/A</v>
      </c>
      <c r="E180" s="90" t="s">
        <v>6</v>
      </c>
      <c r="F180" s="91"/>
      <c r="G180" s="92" t="str">
        <f t="array" ref="G180">INDEX(sheet01!$A$2:$Z$61,MATCH(D$177&amp;$B$2,sheet01!$M$2:$M$61&amp;sheet01!$O$2:$O$61,0),19)</f>
        <v>紺/黒</v>
      </c>
      <c r="I180" s="88" t="s">
        <v>2821</v>
      </c>
      <c r="J180" s="89"/>
      <c r="K180" s="62" t="e">
        <f t="array" ref="K180">INDEX(sheet03!$A$2:$BB$1184,MATCH($K$177&amp;"103"&amp;$B$2,sheet03!$M$2:$M$1184&amp;sheet03!$AF$2:$AF$1184&amp;sheet03!$O$2:$O$1184,0),28)</f>
        <v>#N/A</v>
      </c>
      <c r="L180" s="90" t="s">
        <v>6</v>
      </c>
      <c r="M180" s="91"/>
      <c r="N180" s="92" t="str">
        <f t="array" ref="N180">INDEX(sheet01!$A$2:$Z$61,MATCH(K$177&amp;$B$2,sheet01!$M$2:$M$61&amp;sheet01!$O$2:$O$61,0),19)</f>
        <v>銀/黒</v>
      </c>
    </row>
    <row r="181" spans="1:14" ht="15.95" customHeight="1" x14ac:dyDescent="0.15">
      <c r="B181" s="88" t="s">
        <v>2822</v>
      </c>
      <c r="C181" s="89"/>
      <c r="D181" s="62" t="e">
        <f t="array" ref="D181">INDEX(sheet03!$A$2:$BB$1184,MATCH($D$177&amp;"104"&amp;$B$2,sheet03!$M$2:$M$1184&amp;sheet03!$AF$2:$AF$1184&amp;sheet03!$O$2:$O$1184,0),28)</f>
        <v>#N/A</v>
      </c>
      <c r="E181" s="99" t="s">
        <v>8</v>
      </c>
      <c r="F181" s="100"/>
      <c r="G181" s="101" t="str">
        <f t="array" ref="G181">INDEX(sheet01!$A$2:$Z$61,MATCH(D$177&amp;$B$2,sheet01!$M$2:$M$61&amp;sheet01!$O$2:$O$61,0),21)</f>
        <v>白/黒</v>
      </c>
      <c r="I181" s="88" t="s">
        <v>2822</v>
      </c>
      <c r="J181" s="89"/>
      <c r="K181" s="62" t="e">
        <f t="array" ref="K181">INDEX(sheet03!$A$2:$BB$1184,MATCH($K$177&amp;"104"&amp;$B$2,sheet03!$M$2:$M$1184&amp;sheet03!$AF$2:$AF$1184&amp;sheet03!$O$2:$O$1184,0),28)</f>
        <v>#N/A</v>
      </c>
      <c r="L181" s="99" t="s">
        <v>8</v>
      </c>
      <c r="M181" s="100"/>
      <c r="N181" s="101" t="str">
        <f t="array" ref="N181">INDEX(sheet01!$A$2:$Z$61,MATCH(K$177&amp;$B$2,sheet01!$M$2:$M$61&amp;sheet01!$O$2:$O$61,0),21)</f>
        <v>赤/黒</v>
      </c>
    </row>
    <row r="182" spans="1:14" ht="15.95" customHeight="1" x14ac:dyDescent="0.15">
      <c r="B182" s="71" t="s">
        <v>173</v>
      </c>
      <c r="C182" s="97"/>
      <c r="D182" s="98" t="e" cm="1">
        <f t="array" ref="D182">INDEX(sheet03!$A$2:$BB$1184,MATCH($D$177&amp;"105"&amp;$B$2,sheet03!$M$2:$M$1184&amp;sheet03!$AF$2:$AF$1184&amp;sheet03!$O$2:$O$1184,0),28)</f>
        <v>#N/A</v>
      </c>
      <c r="E182" s="121"/>
      <c r="F182" s="122"/>
      <c r="G182" s="123"/>
      <c r="I182" s="71" t="s">
        <v>173</v>
      </c>
      <c r="J182" s="97"/>
      <c r="K182" s="98" t="e" cm="1">
        <f t="array" ref="K182">INDEX(sheet03!$A$2:$BB$1184,MATCH($K$177&amp;"105"&amp;$B$2,sheet03!$M$2:$M$1184&amp;sheet03!$AF$2:$AF$1184&amp;sheet03!$O$2:$O$1184,0),28)</f>
        <v>#N/A</v>
      </c>
      <c r="L182" s="128"/>
      <c r="M182" s="129"/>
      <c r="N182" s="130"/>
    </row>
    <row r="183" spans="1:14" ht="15.95" customHeight="1" x14ac:dyDescent="0.15">
      <c r="B183" s="117" t="s">
        <v>9</v>
      </c>
      <c r="C183" s="118" t="s">
        <v>10</v>
      </c>
      <c r="D183" s="119" t="s">
        <v>11</v>
      </c>
      <c r="E183" s="119" t="s">
        <v>12</v>
      </c>
      <c r="F183" s="119" t="s">
        <v>13</v>
      </c>
      <c r="G183" s="120" t="s">
        <v>14</v>
      </c>
      <c r="I183" s="117" t="s">
        <v>9</v>
      </c>
      <c r="J183" s="118" t="s">
        <v>10</v>
      </c>
      <c r="K183" s="119" t="s">
        <v>11</v>
      </c>
      <c r="L183" s="119" t="s">
        <v>12</v>
      </c>
      <c r="M183" s="119" t="s">
        <v>13</v>
      </c>
      <c r="N183" s="120" t="s">
        <v>14</v>
      </c>
    </row>
    <row r="184" spans="1:14" ht="15.95" customHeight="1" x14ac:dyDescent="0.15">
      <c r="A184" s="55">
        <f ca="1">IF(ISERROR(SMALL(sheet03!BS:BS,ROW(O1))),"",INDIRECT("sheet03!bs"&amp;SMALL(sheet03!BS:BS,ROW(O1))))</f>
        <v>45</v>
      </c>
      <c r="B184" s="104">
        <f t="array" aca="1" ref="B184" ca="1">INDEX(sheet03!$A$2:$BB$1184,MATCH(D$177&amp;$C184&amp;$B$2,sheet03!$M$2:$M$1184&amp;sheet03!$AF$2:$AF$1184&amp;sheet03!$O$2:$O$1184,0),31)</f>
        <v>0</v>
      </c>
      <c r="C184" s="108">
        <f ca="1">IF(A184="","",INDIRECT("sheet03!af"&amp;SMALL(sheet03!BS:BS,ROW(O1))))</f>
        <v>1</v>
      </c>
      <c r="D184" s="104" t="str">
        <f t="array" aca="1" ref="D184" ca="1">INDEX(sheet03!$A$2:$BB$1184,MATCH(D$177&amp;$C184&amp;$B$2,sheet03!$M$2:$M$1184&amp;sheet03!$AF$2:$AF$1184&amp;sheet03!$O$2:$O$1184,0),28)</f>
        <v>三滝</v>
      </c>
      <c r="E184" s="109">
        <f t="array" aca="1" ref="E184" ca="1">INDEX(sheet03!$A$2:$BC$1184,MATCH(D$177&amp;$C184&amp;$B$2,sheet03!$M$2:$M$1184&amp;sheet03!$AF$2:$AF$1184&amp;sheet03!$O$2:$O$1184,0),55)</f>
        <v>3</v>
      </c>
      <c r="F184" s="110">
        <f t="array" aca="1" ref="F184" ca="1">INDEX(sheet03!$A$2:$BB$1184,MATCH(D$177&amp;$C184&amp;$B$2,sheet03!$M$2:$M$1184&amp;sheet03!$AF$2:$AF$1184&amp;sheet03!$O$2:$O$1184,0),40)</f>
        <v>168</v>
      </c>
      <c r="G184" s="104" t="str">
        <f t="array" aca="1" ref="G184" ca="1">INDEX(sheet03!$A$2:$BD$1184,MATCH(D$177&amp;$C184&amp;$B$2,sheet03!$M$2:$M$1184&amp;sheet03!$AF$2:$AF$1184&amp;sheet03!$O$2:$O$1184,0),56)</f>
        <v>右</v>
      </c>
      <c r="H184" s="55">
        <f ca="1">IF(ISERROR(SMALL(sheet03!BT:BT,ROW(P1))),"",INDIRECT("sheet03!bt"&amp;SMALL(sheet03!BT:BT,ROW(P1))))</f>
        <v>2</v>
      </c>
      <c r="I184" s="104">
        <f t="array" aca="1" ref="I184" ca="1">INDEX(sheet03!$A$2:$BB$1184,MATCH(K$177&amp;$J184&amp;$B$2,sheet03!$M$2:$M$1184&amp;sheet03!$AF$2:$AF$1184&amp;sheet03!$O$2:$O$1184,0),31)</f>
        <v>0</v>
      </c>
      <c r="J184" s="108">
        <f ca="1">IF(H184="","",INDIRECT("sheet03!af"&amp;SMALL(sheet03!BT:BT,ROW(P1))))</f>
        <v>1</v>
      </c>
      <c r="K184" s="104" t="str">
        <f t="array" aca="1" ref="K184" ca="1">INDEX(sheet03!$A$2:$BB$1184,MATCH(K$177&amp;$J184&amp;$B$2,sheet03!$M$2:$M$1184&amp;sheet03!$AF$2:$AF$1184&amp;sheet03!$O$2:$O$1184,0),28)</f>
        <v>天和</v>
      </c>
      <c r="L184" s="109">
        <f t="array" aca="1" ref="L184" ca="1">INDEX(sheet03!$A$2:$BC$1184,MATCH(K$177&amp;$J184&amp;$B$2,sheet03!$M$2:$M$1184&amp;sheet03!$AF$2:$AF$1184&amp;sheet03!$O$2:$O$1184,0),55)</f>
        <v>2</v>
      </c>
      <c r="M184" s="110">
        <f t="array" aca="1" ref="M184" ca="1">INDEX(sheet03!$A$2:$BB$1184,MATCH(K$177&amp;$J184&amp;$B$2,sheet03!$M$2:$M$1184&amp;sheet03!$AF$2:$AF$1184&amp;sheet03!$O$2:$O$1184,0),40)</f>
        <v>161</v>
      </c>
      <c r="N184" s="104" t="str">
        <f t="array" aca="1" ref="N184" ca="1">INDEX(sheet03!$A$2:$BD$1184,MATCH(K$177&amp;$J184&amp;$B$2,sheet03!$M$2:$M$1184&amp;sheet03!$AF$2:$AF$1184&amp;sheet03!$O$2:$O$1184,0),56)</f>
        <v>右</v>
      </c>
    </row>
    <row r="185" spans="1:14" ht="15.95" customHeight="1" x14ac:dyDescent="0.15">
      <c r="A185" s="55">
        <f ca="1">IF(ISERROR(SMALL(sheet03!BS:BS,ROW(O2))),"",INDIRECT("sheet03!bs"&amp;SMALL(sheet03!BS:BS,ROW(O2))))</f>
        <v>46</v>
      </c>
      <c r="B185" s="62">
        <f t="array" aca="1" ref="B185" ca="1">INDEX(sheet03!$A$2:$BB$1184,MATCH(D$177&amp;$C185&amp;$B$2,sheet03!$M$2:$M$1184&amp;sheet03!$AF$2:$AF$1184&amp;sheet03!$O$2:$O$1184,0),31)</f>
        <v>0</v>
      </c>
      <c r="C185" s="93">
        <f ca="1">IF(A185="","",INDIRECT("sheet03!af"&amp;SMALL(sheet03!BS:BS,ROW(O2))))</f>
        <v>2</v>
      </c>
      <c r="D185" s="62" t="str">
        <f t="array" aca="1" ref="D185" ca="1">INDEX(sheet03!$A$2:$BB$1184,MATCH(D$177&amp;$C185&amp;$B$2,sheet03!$M$2:$M$1184&amp;sheet03!$AF$2:$AF$1184&amp;sheet03!$O$2:$O$1184,0),28)</f>
        <v>安芸長束</v>
      </c>
      <c r="E185" s="94">
        <f t="array" aca="1" ref="E185" ca="1">INDEX(sheet03!$A$2:$BC$1184,MATCH(D$177&amp;$C185&amp;$B$2,sheet03!$M$2:$M$1184&amp;sheet03!$AF$2:$AF$1184&amp;sheet03!$O$2:$O$1184,0),55)</f>
        <v>3</v>
      </c>
      <c r="F185" s="95">
        <f t="array" aca="1" ref="F185" ca="1">INDEX(sheet03!$A$2:$BB$1184,MATCH(D$177&amp;$C185&amp;$B$2,sheet03!$M$2:$M$1184&amp;sheet03!$AF$2:$AF$1184&amp;sheet03!$O$2:$O$1184,0),40)</f>
        <v>176</v>
      </c>
      <c r="G185" s="62" t="str">
        <f t="array" aca="1" ref="G185" ca="1">INDEX(sheet03!$A$2:$BD$1184,MATCH(D$177&amp;$C185&amp;$B$2,sheet03!$M$2:$M$1184&amp;sheet03!$AF$2:$AF$1184&amp;sheet03!$O$2:$O$1184,0),56)</f>
        <v>右</v>
      </c>
      <c r="H185" s="55">
        <f ca="1">IF(ISERROR(SMALL(sheet03!BT:BT,ROW(P2))),"",INDIRECT("sheet03!bt"&amp;SMALL(sheet03!BT:BT,ROW(P2))))</f>
        <v>3</v>
      </c>
      <c r="I185" s="62">
        <f t="array" aca="1" ref="I185" ca="1">INDEX(sheet03!$A$2:$BB$1184,MATCH(K$177&amp;$J185&amp;$B$2,sheet03!$M$2:$M$1184&amp;sheet03!$AF$2:$AF$1184&amp;sheet03!$O$2:$O$1184,0),31)</f>
        <v>0</v>
      </c>
      <c r="J185" s="93">
        <f ca="1">IF(H185="","",INDIRECT("sheet03!af"&amp;SMALL(sheet03!BT:BT,ROW(P2))))</f>
        <v>2</v>
      </c>
      <c r="K185" s="62" t="str">
        <f t="array" aca="1" ref="K185" ca="1">INDEX(sheet03!$A$2:$BB$1184,MATCH(K$177&amp;$J185&amp;$B$2,sheet03!$M$2:$M$1184&amp;sheet03!$AF$2:$AF$1184&amp;sheet03!$O$2:$O$1184,0),28)</f>
        <v>備前福河</v>
      </c>
      <c r="L185" s="94">
        <f t="array" aca="1" ref="L185" ca="1">INDEX(sheet03!$A$2:$BC$1184,MATCH(K$177&amp;$J185&amp;$B$2,sheet03!$M$2:$M$1184&amp;sheet03!$AF$2:$AF$1184&amp;sheet03!$O$2:$O$1184,0),55)</f>
        <v>3</v>
      </c>
      <c r="M185" s="95">
        <f t="array" aca="1" ref="M185" ca="1">INDEX(sheet03!$A$2:$BB$1184,MATCH(K$177&amp;$J185&amp;$B$2,sheet03!$M$2:$M$1184&amp;sheet03!$AF$2:$AF$1184&amp;sheet03!$O$2:$O$1184,0),40)</f>
        <v>173</v>
      </c>
      <c r="N185" s="62" t="str">
        <f t="array" aca="1" ref="N185" ca="1">INDEX(sheet03!$A$2:$BD$1184,MATCH(K$177&amp;$J185&amp;$B$2,sheet03!$M$2:$M$1184&amp;sheet03!$AF$2:$AF$1184&amp;sheet03!$O$2:$O$1184,0),56)</f>
        <v>右</v>
      </c>
    </row>
    <row r="186" spans="1:14" ht="15.95" customHeight="1" x14ac:dyDescent="0.15">
      <c r="A186" s="55">
        <f ca="1">IF(ISERROR(SMALL(sheet03!BS:BS,ROW(O3))),"",INDIRECT("sheet03!bs"&amp;SMALL(sheet03!BS:BS,ROW(O3))))</f>
        <v>47</v>
      </c>
      <c r="B186" s="62">
        <f t="array" aca="1" ref="B186" ca="1">INDEX(sheet03!$A$2:$BB$1184,MATCH(D$177&amp;$C186&amp;$B$2,sheet03!$M$2:$M$1184&amp;sheet03!$AF$2:$AF$1184&amp;sheet03!$O$2:$O$1184,0),31)</f>
        <v>0</v>
      </c>
      <c r="C186" s="93">
        <f ca="1">IF(A186="","",INDIRECT("sheet03!af"&amp;SMALL(sheet03!BS:BS,ROW(O3))))</f>
        <v>3</v>
      </c>
      <c r="D186" s="62" t="str">
        <f t="array" aca="1" ref="D186" ca="1">INDEX(sheet03!$A$2:$BB$1184,MATCH(D$177&amp;$C186&amp;$B$2,sheet03!$M$2:$M$1184&amp;sheet03!$AF$2:$AF$1184&amp;sheet03!$O$2:$O$1184,0),28)</f>
        <v>下祗園</v>
      </c>
      <c r="E186" s="94">
        <f t="array" aca="1" ref="E186" ca="1">INDEX(sheet03!$A$2:$BC$1184,MATCH(D$177&amp;$C186&amp;$B$2,sheet03!$M$2:$M$1184&amp;sheet03!$AF$2:$AF$1184&amp;sheet03!$O$2:$O$1184,0),55)</f>
        <v>2</v>
      </c>
      <c r="F186" s="95">
        <f t="array" aca="1" ref="F186" ca="1">INDEX(sheet03!$A$2:$BB$1184,MATCH(D$177&amp;$C186&amp;$B$2,sheet03!$M$2:$M$1184&amp;sheet03!$AF$2:$AF$1184&amp;sheet03!$O$2:$O$1184,0),40)</f>
        <v>177</v>
      </c>
      <c r="G186" s="62" t="str">
        <f t="array" aca="1" ref="G186" ca="1">INDEX(sheet03!$A$2:$BD$1184,MATCH(D$177&amp;$C186&amp;$B$2,sheet03!$M$2:$M$1184&amp;sheet03!$AF$2:$AF$1184&amp;sheet03!$O$2:$O$1184,0),56)</f>
        <v>右</v>
      </c>
      <c r="H186" s="55">
        <f ca="1">IF(ISERROR(SMALL(sheet03!BT:BT,ROW(P3))),"",INDIRECT("sheet03!bt"&amp;SMALL(sheet03!BT:BT,ROW(P3))))</f>
        <v>4</v>
      </c>
      <c r="I186" s="62">
        <f t="array" aca="1" ref="I186" ca="1">INDEX(sheet03!$A$2:$BB$1184,MATCH(K$177&amp;$J186&amp;$B$2,sheet03!$M$2:$M$1184&amp;sheet03!$AF$2:$AF$1184&amp;sheet03!$O$2:$O$1184,0),31)</f>
        <v>0</v>
      </c>
      <c r="J186" s="93">
        <f ca="1">IF(H186="","",INDIRECT("sheet03!af"&amp;SMALL(sheet03!BT:BT,ROW(P3))))</f>
        <v>3</v>
      </c>
      <c r="K186" s="62" t="str">
        <f t="array" aca="1" ref="K186" ca="1">INDEX(sheet03!$A$2:$BB$1184,MATCH(K$177&amp;$J186&amp;$B$2,sheet03!$M$2:$M$1184&amp;sheet03!$AF$2:$AF$1184&amp;sheet03!$O$2:$O$1184,0),28)</f>
        <v>寒河</v>
      </c>
      <c r="L186" s="94">
        <f t="array" aca="1" ref="L186" ca="1">INDEX(sheet03!$A$2:$BC$1184,MATCH(K$177&amp;$J186&amp;$B$2,sheet03!$M$2:$M$1184&amp;sheet03!$AF$2:$AF$1184&amp;sheet03!$O$2:$O$1184,0),55)</f>
        <v>3</v>
      </c>
      <c r="M186" s="95">
        <f t="array" aca="1" ref="M186" ca="1">INDEX(sheet03!$A$2:$BB$1184,MATCH(K$177&amp;$J186&amp;$B$2,sheet03!$M$2:$M$1184&amp;sheet03!$AF$2:$AF$1184&amp;sheet03!$O$2:$O$1184,0),40)</f>
        <v>175</v>
      </c>
      <c r="N186" s="62" t="str">
        <f t="array" aca="1" ref="N186" ca="1">INDEX(sheet03!$A$2:$BD$1184,MATCH(K$177&amp;$J186&amp;$B$2,sheet03!$M$2:$M$1184&amp;sheet03!$AF$2:$AF$1184&amp;sheet03!$O$2:$O$1184,0),56)</f>
        <v>右</v>
      </c>
    </row>
    <row r="187" spans="1:14" ht="15.95" customHeight="1" x14ac:dyDescent="0.15">
      <c r="A187" s="55">
        <f ca="1">IF(ISERROR(SMALL(sheet03!BS:BS,ROW(O4))),"",INDIRECT("sheet03!bs"&amp;SMALL(sheet03!BS:BS,ROW(O4))))</f>
        <v>48</v>
      </c>
      <c r="B187" s="62">
        <f t="array" aca="1" ref="B187" ca="1">INDEX(sheet03!$A$2:$BB$1184,MATCH(D$177&amp;$C187&amp;$B$2,sheet03!$M$2:$M$1184&amp;sheet03!$AF$2:$AF$1184&amp;sheet03!$O$2:$O$1184,0),31)</f>
        <v>0</v>
      </c>
      <c r="C187" s="93">
        <f ca="1">IF(A187="","",INDIRECT("sheet03!af"&amp;SMALL(sheet03!BS:BS,ROW(O4))))</f>
        <v>4</v>
      </c>
      <c r="D187" s="62" t="str">
        <f t="array" aca="1" ref="D187" ca="1">INDEX(sheet03!$A$2:$BB$1184,MATCH(D$177&amp;$C187&amp;$B$2,sheet03!$M$2:$M$1184&amp;sheet03!$AF$2:$AF$1184&amp;sheet03!$O$2:$O$1184,0),28)</f>
        <v>古市橋</v>
      </c>
      <c r="E187" s="94">
        <f t="array" aca="1" ref="E187" ca="1">INDEX(sheet03!$A$2:$BC$1184,MATCH(D$177&amp;$C187&amp;$B$2,sheet03!$M$2:$M$1184&amp;sheet03!$AF$2:$AF$1184&amp;sheet03!$O$2:$O$1184,0),55)</f>
        <v>2</v>
      </c>
      <c r="F187" s="95">
        <f t="array" aca="1" ref="F187" ca="1">INDEX(sheet03!$A$2:$BB$1184,MATCH(D$177&amp;$C187&amp;$B$2,sheet03!$M$2:$M$1184&amp;sheet03!$AF$2:$AF$1184&amp;sheet03!$O$2:$O$1184,0),40)</f>
        <v>164</v>
      </c>
      <c r="G187" s="62" t="str">
        <f t="array" aca="1" ref="G187" ca="1">INDEX(sheet03!$A$2:$BD$1184,MATCH(D$177&amp;$C187&amp;$B$2,sheet03!$M$2:$M$1184&amp;sheet03!$AF$2:$AF$1184&amp;sheet03!$O$2:$O$1184,0),56)</f>
        <v>右</v>
      </c>
      <c r="H187" s="55">
        <f ca="1">IF(ISERROR(SMALL(sheet03!BT:BT,ROW(P4))),"",INDIRECT("sheet03!bt"&amp;SMALL(sheet03!BT:BT,ROW(P4))))</f>
        <v>5</v>
      </c>
      <c r="I187" s="62">
        <f t="array" aca="1" ref="I187" ca="1">INDEX(sheet03!$A$2:$BB$1184,MATCH(K$177&amp;$J187&amp;$B$2,sheet03!$M$2:$M$1184&amp;sheet03!$AF$2:$AF$1184&amp;sheet03!$O$2:$O$1184,0),31)</f>
        <v>0</v>
      </c>
      <c r="J187" s="93">
        <f ca="1">IF(H187="","",INDIRECT("sheet03!af"&amp;SMALL(sheet03!BT:BT,ROW(P4))))</f>
        <v>4</v>
      </c>
      <c r="K187" s="62" t="str">
        <f t="array" aca="1" ref="K187" ca="1">INDEX(sheet03!$A$2:$BB$1184,MATCH(K$177&amp;$J187&amp;$B$2,sheet03!$M$2:$M$1184&amp;sheet03!$AF$2:$AF$1184&amp;sheet03!$O$2:$O$1184,0),28)</f>
        <v>日生</v>
      </c>
      <c r="L187" s="94">
        <f t="array" aca="1" ref="L187" ca="1">INDEX(sheet03!$A$2:$BC$1184,MATCH(K$177&amp;$J187&amp;$B$2,sheet03!$M$2:$M$1184&amp;sheet03!$AF$2:$AF$1184&amp;sheet03!$O$2:$O$1184,0),55)</f>
        <v>3</v>
      </c>
      <c r="M187" s="95">
        <f t="array" aca="1" ref="M187" ca="1">INDEX(sheet03!$A$2:$BB$1184,MATCH(K$177&amp;$J187&amp;$B$2,sheet03!$M$2:$M$1184&amp;sheet03!$AF$2:$AF$1184&amp;sheet03!$O$2:$O$1184,0),40)</f>
        <v>177</v>
      </c>
      <c r="N187" s="62" t="str">
        <f t="array" aca="1" ref="N187" ca="1">INDEX(sheet03!$A$2:$BD$1184,MATCH(K$177&amp;$J187&amp;$B$2,sheet03!$M$2:$M$1184&amp;sheet03!$AF$2:$AF$1184&amp;sheet03!$O$2:$O$1184,0),56)</f>
        <v>右</v>
      </c>
    </row>
    <row r="188" spans="1:14" ht="15.95" customHeight="1" x14ac:dyDescent="0.15">
      <c r="A188" s="55">
        <f ca="1">IF(ISERROR(SMALL(sheet03!BS:BS,ROW(O5))),"",INDIRECT("sheet03!bs"&amp;SMALL(sheet03!BS:BS,ROW(O5))))</f>
        <v>49</v>
      </c>
      <c r="B188" s="62">
        <f t="array" aca="1" ref="B188" ca="1">INDEX(sheet03!$A$2:$BB$1184,MATCH(D$177&amp;$C188&amp;$B$2,sheet03!$M$2:$M$1184&amp;sheet03!$AF$2:$AF$1184&amp;sheet03!$O$2:$O$1184,0),31)</f>
        <v>0</v>
      </c>
      <c r="C188" s="93">
        <f ca="1">IF(A188="","",INDIRECT("sheet03!af"&amp;SMALL(sheet03!BS:BS,ROW(O5))))</f>
        <v>5</v>
      </c>
      <c r="D188" s="62" t="str">
        <f t="array" aca="1" ref="D188" ca="1">INDEX(sheet03!$A$2:$BB$1184,MATCH(D$177&amp;$C188&amp;$B$2,sheet03!$M$2:$M$1184&amp;sheet03!$AF$2:$AF$1184&amp;sheet03!$O$2:$O$1184,0),28)</f>
        <v>大町</v>
      </c>
      <c r="E188" s="94">
        <f t="array" aca="1" ref="E188" ca="1">INDEX(sheet03!$A$2:$BC$1184,MATCH(D$177&amp;$C188&amp;$B$2,sheet03!$M$2:$M$1184&amp;sheet03!$AF$2:$AF$1184&amp;sheet03!$O$2:$O$1184,0),55)</f>
        <v>3</v>
      </c>
      <c r="F188" s="95">
        <f t="array" aca="1" ref="F188" ca="1">INDEX(sheet03!$A$2:$BB$1184,MATCH(D$177&amp;$C188&amp;$B$2,sheet03!$M$2:$M$1184&amp;sheet03!$AF$2:$AF$1184&amp;sheet03!$O$2:$O$1184,0),40)</f>
        <v>175.7</v>
      </c>
      <c r="G188" s="62" t="str">
        <f t="array" aca="1" ref="G188" ca="1">INDEX(sheet03!$A$2:$BD$1184,MATCH(D$177&amp;$C188&amp;$B$2,sheet03!$M$2:$M$1184&amp;sheet03!$AF$2:$AF$1184&amp;sheet03!$O$2:$O$1184,0),56)</f>
        <v>右</v>
      </c>
      <c r="H188" s="55">
        <f ca="1">IF(ISERROR(SMALL(sheet03!BT:BT,ROW(P5))),"",INDIRECT("sheet03!bt"&amp;SMALL(sheet03!BT:BT,ROW(P5))))</f>
        <v>6</v>
      </c>
      <c r="I188" s="62">
        <f t="array" aca="1" ref="I188" ca="1">INDEX(sheet03!$A$2:$BB$1184,MATCH(K$177&amp;$J188&amp;$B$2,sheet03!$M$2:$M$1184&amp;sheet03!$AF$2:$AF$1184&amp;sheet03!$O$2:$O$1184,0),31)</f>
        <v>0</v>
      </c>
      <c r="J188" s="93">
        <f ca="1">IF(H188="","",INDIRECT("sheet03!af"&amp;SMALL(sheet03!BT:BT,ROW(P5))))</f>
        <v>5</v>
      </c>
      <c r="K188" s="62" t="str">
        <f t="array" aca="1" ref="K188" ca="1">INDEX(sheet03!$A$2:$BB$1184,MATCH(K$177&amp;$J188&amp;$B$2,sheet03!$M$2:$M$1184&amp;sheet03!$AF$2:$AF$1184&amp;sheet03!$O$2:$O$1184,0),28)</f>
        <v>伊里</v>
      </c>
      <c r="L188" s="94">
        <f t="array" aca="1" ref="L188" ca="1">INDEX(sheet03!$A$2:$BC$1184,MATCH(K$177&amp;$J188&amp;$B$2,sheet03!$M$2:$M$1184&amp;sheet03!$AF$2:$AF$1184&amp;sheet03!$O$2:$O$1184,0),55)</f>
        <v>3</v>
      </c>
      <c r="M188" s="95">
        <f t="array" aca="1" ref="M188" ca="1">INDEX(sheet03!$A$2:$BB$1184,MATCH(K$177&amp;$J188&amp;$B$2,sheet03!$M$2:$M$1184&amp;sheet03!$AF$2:$AF$1184&amp;sheet03!$O$2:$O$1184,0),40)</f>
        <v>172</v>
      </c>
      <c r="N188" s="62" t="str">
        <f t="array" aca="1" ref="N188" ca="1">INDEX(sheet03!$A$2:$BD$1184,MATCH(K$177&amp;$J188&amp;$B$2,sheet03!$M$2:$M$1184&amp;sheet03!$AF$2:$AF$1184&amp;sheet03!$O$2:$O$1184,0),56)</f>
        <v>右</v>
      </c>
    </row>
    <row r="189" spans="1:14" ht="15.95" customHeight="1" x14ac:dyDescent="0.15">
      <c r="A189" s="55">
        <f ca="1">IF(ISERROR(SMALL(sheet03!BS:BS,ROW(O6))),"",INDIRECT("sheet03!bs"&amp;SMALL(sheet03!BS:BS,ROW(O6))))</f>
        <v>50</v>
      </c>
      <c r="B189" s="62" t="str">
        <f t="array" aca="1" ref="B189" ca="1">INDEX(sheet03!$A$2:$BB$1184,MATCH(D$177&amp;$C189&amp;$B$2,sheet03!$M$2:$M$1184&amp;sheet03!$AF$2:$AF$1184&amp;sheet03!$O$2:$O$1184,0),31)</f>
        <v>c</v>
      </c>
      <c r="C189" s="93">
        <f ca="1">IF(A189="","",INDIRECT("sheet03!af"&amp;SMALL(sheet03!BS:BS,ROW(O6))))</f>
        <v>6</v>
      </c>
      <c r="D189" s="62" t="str">
        <f t="array" aca="1" ref="D189" ca="1">INDEX(sheet03!$A$2:$BB$1184,MATCH(D$177&amp;$C189&amp;$B$2,sheet03!$M$2:$M$1184&amp;sheet03!$AF$2:$AF$1184&amp;sheet03!$O$2:$O$1184,0),28)</f>
        <v>緑井</v>
      </c>
      <c r="E189" s="94">
        <f t="array" aca="1" ref="E189" ca="1">INDEX(sheet03!$A$2:$BC$1184,MATCH(D$177&amp;$C189&amp;$B$2,sheet03!$M$2:$M$1184&amp;sheet03!$AF$2:$AF$1184&amp;sheet03!$O$2:$O$1184,0),55)</f>
        <v>3</v>
      </c>
      <c r="F189" s="95">
        <f t="array" aca="1" ref="F189" ca="1">INDEX(sheet03!$A$2:$BB$1184,MATCH(D$177&amp;$C189&amp;$B$2,sheet03!$M$2:$M$1184&amp;sheet03!$AF$2:$AF$1184&amp;sheet03!$O$2:$O$1184,0),40)</f>
        <v>175</v>
      </c>
      <c r="G189" s="62" t="str">
        <f t="array" aca="1" ref="G189" ca="1">INDEX(sheet03!$A$2:$BD$1184,MATCH(D$177&amp;$C189&amp;$B$2,sheet03!$M$2:$M$1184&amp;sheet03!$AF$2:$AF$1184&amp;sheet03!$O$2:$O$1184,0),56)</f>
        <v>右</v>
      </c>
      <c r="H189" s="55">
        <f ca="1">IF(ISERROR(SMALL(sheet03!BT:BT,ROW(P6))),"",INDIRECT("sheet03!bt"&amp;SMALL(sheet03!BT:BT,ROW(P6))))</f>
        <v>7</v>
      </c>
      <c r="I189" s="62">
        <f t="array" aca="1" ref="I189" ca="1">INDEX(sheet03!$A$2:$BB$1184,MATCH(K$177&amp;$J189&amp;$B$2,sheet03!$M$2:$M$1184&amp;sheet03!$AF$2:$AF$1184&amp;sheet03!$O$2:$O$1184,0),31)</f>
        <v>0</v>
      </c>
      <c r="J189" s="93">
        <f ca="1">IF(H189="","",INDIRECT("sheet03!af"&amp;SMALL(sheet03!BT:BT,ROW(P6))))</f>
        <v>6</v>
      </c>
      <c r="K189" s="62" t="str">
        <f t="array" aca="1" ref="K189" ca="1">INDEX(sheet03!$A$2:$BB$1184,MATCH(K$177&amp;$J189&amp;$B$2,sheet03!$M$2:$M$1184&amp;sheet03!$AF$2:$AF$1184&amp;sheet03!$O$2:$O$1184,0),28)</f>
        <v>備前片上</v>
      </c>
      <c r="L189" s="94">
        <f t="array" aca="1" ref="L189" ca="1">INDEX(sheet03!$A$2:$BC$1184,MATCH(K$177&amp;$J189&amp;$B$2,sheet03!$M$2:$M$1184&amp;sheet03!$AF$2:$AF$1184&amp;sheet03!$O$2:$O$1184,0),55)</f>
        <v>3</v>
      </c>
      <c r="M189" s="95">
        <f t="array" aca="1" ref="M189" ca="1">INDEX(sheet03!$A$2:$BB$1184,MATCH(K$177&amp;$J189&amp;$B$2,sheet03!$M$2:$M$1184&amp;sheet03!$AF$2:$AF$1184&amp;sheet03!$O$2:$O$1184,0),40)</f>
        <v>168</v>
      </c>
      <c r="N189" s="62" t="str">
        <f t="array" aca="1" ref="N189" ca="1">INDEX(sheet03!$A$2:$BD$1184,MATCH(K$177&amp;$J189&amp;$B$2,sheet03!$M$2:$M$1184&amp;sheet03!$AF$2:$AF$1184&amp;sheet03!$O$2:$O$1184,0),56)</f>
        <v>右</v>
      </c>
    </row>
    <row r="190" spans="1:14" ht="15.95" customHeight="1" x14ac:dyDescent="0.15">
      <c r="A190" s="55">
        <f ca="1">IF(ISERROR(SMALL(sheet03!BS:BS,ROW(O7))),"",INDIRECT("sheet03!bs"&amp;SMALL(sheet03!BS:BS,ROW(O7))))</f>
        <v>51</v>
      </c>
      <c r="B190" s="62">
        <f t="array" aca="1" ref="B190" ca="1">INDEX(sheet03!$A$2:$BB$1184,MATCH(D$177&amp;$C190&amp;$B$2,sheet03!$M$2:$M$1184&amp;sheet03!$AF$2:$AF$1184&amp;sheet03!$O$2:$O$1184,0),31)</f>
        <v>0</v>
      </c>
      <c r="C190" s="93">
        <f ca="1">IF(A190="","",INDIRECT("sheet03!af"&amp;SMALL(sheet03!BS:BS,ROW(O7))))</f>
        <v>7</v>
      </c>
      <c r="D190" s="62" t="str">
        <f t="array" aca="1" ref="D190" ca="1">INDEX(sheet03!$A$2:$BB$1184,MATCH(D$177&amp;$C190&amp;$B$2,sheet03!$M$2:$M$1184&amp;sheet03!$AF$2:$AF$1184&amp;sheet03!$O$2:$O$1184,0),28)</f>
        <v>七軒茶屋</v>
      </c>
      <c r="E190" s="94">
        <f t="array" aca="1" ref="E190" ca="1">INDEX(sheet03!$A$2:$BC$1184,MATCH(D$177&amp;$C190&amp;$B$2,sheet03!$M$2:$M$1184&amp;sheet03!$AF$2:$AF$1184&amp;sheet03!$O$2:$O$1184,0),55)</f>
        <v>3</v>
      </c>
      <c r="F190" s="95">
        <f t="array" aca="1" ref="F190" ca="1">INDEX(sheet03!$A$2:$BB$1184,MATCH(D$177&amp;$C190&amp;$B$2,sheet03!$M$2:$M$1184&amp;sheet03!$AF$2:$AF$1184&amp;sheet03!$O$2:$O$1184,0),40)</f>
        <v>168.9</v>
      </c>
      <c r="G190" s="62" t="str">
        <f t="array" aca="1" ref="G190" ca="1">INDEX(sheet03!$A$2:$BD$1184,MATCH(D$177&amp;$C190&amp;$B$2,sheet03!$M$2:$M$1184&amp;sheet03!$AF$2:$AF$1184&amp;sheet03!$O$2:$O$1184,0),56)</f>
        <v>右</v>
      </c>
      <c r="H190" s="55">
        <f ca="1">IF(ISERROR(SMALL(sheet03!BT:BT,ROW(P7))),"",INDIRECT("sheet03!bt"&amp;SMALL(sheet03!BT:BT,ROW(P7))))</f>
        <v>8</v>
      </c>
      <c r="I190" s="62" t="str">
        <f t="array" aca="1" ref="I190" ca="1">INDEX(sheet03!$A$2:$BB$1184,MATCH(K$177&amp;$J190&amp;$B$2,sheet03!$M$2:$M$1184&amp;sheet03!$AF$2:$AF$1184&amp;sheet03!$O$2:$O$1184,0),31)</f>
        <v>c</v>
      </c>
      <c r="J190" s="93">
        <f ca="1">IF(H190="","",INDIRECT("sheet03!af"&amp;SMALL(sheet03!BT:BT,ROW(P7))))</f>
        <v>7</v>
      </c>
      <c r="K190" s="62" t="str">
        <f t="array" aca="1" ref="K190" ca="1">INDEX(sheet03!$A$2:$BB$1184,MATCH(K$177&amp;$J190&amp;$B$2,sheet03!$M$2:$M$1184&amp;sheet03!$AF$2:$AF$1184&amp;sheet03!$O$2:$O$1184,0),28)</f>
        <v>西片上</v>
      </c>
      <c r="L190" s="94">
        <f t="array" aca="1" ref="L190" ca="1">INDEX(sheet03!$A$2:$BC$1184,MATCH(K$177&amp;$J190&amp;$B$2,sheet03!$M$2:$M$1184&amp;sheet03!$AF$2:$AF$1184&amp;sheet03!$O$2:$O$1184,0),55)</f>
        <v>3</v>
      </c>
      <c r="M190" s="95">
        <f t="array" aca="1" ref="M190" ca="1">INDEX(sheet03!$A$2:$BB$1184,MATCH(K$177&amp;$J190&amp;$B$2,sheet03!$M$2:$M$1184&amp;sheet03!$AF$2:$AF$1184&amp;sheet03!$O$2:$O$1184,0),40)</f>
        <v>173</v>
      </c>
      <c r="N190" s="62" t="str">
        <f t="array" aca="1" ref="N190" ca="1">INDEX(sheet03!$A$2:$BD$1184,MATCH(K$177&amp;$J190&amp;$B$2,sheet03!$M$2:$M$1184&amp;sheet03!$AF$2:$AF$1184&amp;sheet03!$O$2:$O$1184,0),56)</f>
        <v>右</v>
      </c>
    </row>
    <row r="191" spans="1:14" ht="15.95" customHeight="1" x14ac:dyDescent="0.15">
      <c r="A191" s="55">
        <f ca="1">IF(ISERROR(SMALL(sheet03!BS:BS,ROW(O8))),"",INDIRECT("sheet03!bs"&amp;SMALL(sheet03!BS:BS,ROW(O8))))</f>
        <v>52</v>
      </c>
      <c r="B191" s="62">
        <f t="array" aca="1" ref="B191" ca="1">INDEX(sheet03!$A$2:$BB$1184,MATCH(D$177&amp;$C191&amp;$B$2,sheet03!$M$2:$M$1184&amp;sheet03!$AF$2:$AF$1184&amp;sheet03!$O$2:$O$1184,0),31)</f>
        <v>0</v>
      </c>
      <c r="C191" s="93">
        <f ca="1">IF(A191="","",INDIRECT("sheet03!af"&amp;SMALL(sheet03!BS:BS,ROW(O8))))</f>
        <v>8</v>
      </c>
      <c r="D191" s="62" t="str">
        <f t="array" aca="1" ref="D191" ca="1">INDEX(sheet03!$A$2:$BB$1184,MATCH(D$177&amp;$C191&amp;$B$2,sheet03!$M$2:$M$1184&amp;sheet03!$AF$2:$AF$1184&amp;sheet03!$O$2:$O$1184,0),28)</f>
        <v>梅林</v>
      </c>
      <c r="E191" s="94">
        <f t="array" aca="1" ref="E191" ca="1">INDEX(sheet03!$A$2:$BC$1184,MATCH(D$177&amp;$C191&amp;$B$2,sheet03!$M$2:$M$1184&amp;sheet03!$AF$2:$AF$1184&amp;sheet03!$O$2:$O$1184,0),55)</f>
        <v>3</v>
      </c>
      <c r="F191" s="95">
        <f t="array" aca="1" ref="F191" ca="1">INDEX(sheet03!$A$2:$BB$1184,MATCH(D$177&amp;$C191&amp;$B$2,sheet03!$M$2:$M$1184&amp;sheet03!$AF$2:$AF$1184&amp;sheet03!$O$2:$O$1184,0),40)</f>
        <v>167.8</v>
      </c>
      <c r="G191" s="62" t="str">
        <f t="array" aca="1" ref="G191" ca="1">INDEX(sheet03!$A$2:$BD$1184,MATCH(D$177&amp;$C191&amp;$B$2,sheet03!$M$2:$M$1184&amp;sheet03!$AF$2:$AF$1184&amp;sheet03!$O$2:$O$1184,0),56)</f>
        <v>右</v>
      </c>
      <c r="H191" s="55">
        <f ca="1">IF(ISERROR(SMALL(sheet03!BT:BT,ROW(P8))),"",INDIRECT("sheet03!bt"&amp;SMALL(sheet03!BT:BT,ROW(P8))))</f>
        <v>9</v>
      </c>
      <c r="I191" s="62">
        <f t="array" aca="1" ref="I191" ca="1">INDEX(sheet03!$A$2:$BB$1184,MATCH(K$177&amp;$J191&amp;$B$2,sheet03!$M$2:$M$1184&amp;sheet03!$AF$2:$AF$1184&amp;sheet03!$O$2:$O$1184,0),31)</f>
        <v>0</v>
      </c>
      <c r="J191" s="93">
        <f ca="1">IF(H191="","",INDIRECT("sheet03!af"&amp;SMALL(sheet03!BT:BT,ROW(P8))))</f>
        <v>8</v>
      </c>
      <c r="K191" s="62" t="str">
        <f t="array" aca="1" ref="K191" ca="1">INDEX(sheet03!$A$2:$BB$1184,MATCH(K$177&amp;$J191&amp;$B$2,sheet03!$M$2:$M$1184&amp;sheet03!$AF$2:$AF$1184&amp;sheet03!$O$2:$O$1184,0),28)</f>
        <v>伊部</v>
      </c>
      <c r="L191" s="94">
        <f t="array" aca="1" ref="L191" ca="1">INDEX(sheet03!$A$2:$BC$1184,MATCH(K$177&amp;$J191&amp;$B$2,sheet03!$M$2:$M$1184&amp;sheet03!$AF$2:$AF$1184&amp;sheet03!$O$2:$O$1184,0),55)</f>
        <v>2</v>
      </c>
      <c r="M191" s="95">
        <f t="array" aca="1" ref="M191" ca="1">INDEX(sheet03!$A$2:$BB$1184,MATCH(K$177&amp;$J191&amp;$B$2,sheet03!$M$2:$M$1184&amp;sheet03!$AF$2:$AF$1184&amp;sheet03!$O$2:$O$1184,0),40)</f>
        <v>173</v>
      </c>
      <c r="N191" s="62" t="str">
        <f t="array" aca="1" ref="N191" ca="1">INDEX(sheet03!$A$2:$BD$1184,MATCH(K$177&amp;$J191&amp;$B$2,sheet03!$M$2:$M$1184&amp;sheet03!$AF$2:$AF$1184&amp;sheet03!$O$2:$O$1184,0),56)</f>
        <v>右</v>
      </c>
    </row>
    <row r="192" spans="1:14" ht="15.95" customHeight="1" x14ac:dyDescent="0.15">
      <c r="A192" s="55">
        <f ca="1">IF(ISERROR(SMALL(sheet03!BS:BS,ROW(O9))),"",INDIRECT("sheet03!bs"&amp;SMALL(sheet03!BS:BS,ROW(O9))))</f>
        <v>53</v>
      </c>
      <c r="B192" s="62">
        <f t="array" aca="1" ref="B192" ca="1">INDEX(sheet03!$A$2:$BB$1184,MATCH(D$177&amp;$C192&amp;$B$2,sheet03!$M$2:$M$1184&amp;sheet03!$AF$2:$AF$1184&amp;sheet03!$O$2:$O$1184,0),31)</f>
        <v>0</v>
      </c>
      <c r="C192" s="93">
        <f ca="1">IF(A192="","",INDIRECT("sheet03!af"&amp;SMALL(sheet03!BS:BS,ROW(O9))))</f>
        <v>9</v>
      </c>
      <c r="D192" s="62" t="str">
        <f t="array" aca="1" ref="D192" ca="1">INDEX(sheet03!$A$2:$BB$1184,MATCH(D$177&amp;$C192&amp;$B$2,sheet03!$M$2:$M$1184&amp;sheet03!$AF$2:$AF$1184&amp;sheet03!$O$2:$O$1184,0),28)</f>
        <v>上八木</v>
      </c>
      <c r="E192" s="94">
        <f t="array" aca="1" ref="E192" ca="1">INDEX(sheet03!$A$2:$BC$1184,MATCH(D$177&amp;$C192&amp;$B$2,sheet03!$M$2:$M$1184&amp;sheet03!$AF$2:$AF$1184&amp;sheet03!$O$2:$O$1184,0),55)</f>
        <v>2</v>
      </c>
      <c r="F192" s="95">
        <f t="array" aca="1" ref="F192" ca="1">INDEX(sheet03!$A$2:$BB$1184,MATCH(D$177&amp;$C192&amp;$B$2,sheet03!$M$2:$M$1184&amp;sheet03!$AF$2:$AF$1184&amp;sheet03!$O$2:$O$1184,0),40)</f>
        <v>165</v>
      </c>
      <c r="G192" s="62" t="str">
        <f t="array" aca="1" ref="G192" ca="1">INDEX(sheet03!$A$2:$BD$1184,MATCH(D$177&amp;$C192&amp;$B$2,sheet03!$M$2:$M$1184&amp;sheet03!$AF$2:$AF$1184&amp;sheet03!$O$2:$O$1184,0),56)</f>
        <v>右</v>
      </c>
      <c r="H192" s="55">
        <f ca="1">IF(ISERROR(SMALL(sheet03!BT:BT,ROW(P9))),"",INDIRECT("sheet03!bt"&amp;SMALL(sheet03!BT:BT,ROW(P9))))</f>
        <v>10</v>
      </c>
      <c r="I192" s="62">
        <f t="array" aca="1" ref="I192" ca="1">INDEX(sheet03!$A$2:$BB$1184,MATCH(K$177&amp;$J192&amp;$B$2,sheet03!$M$2:$M$1184&amp;sheet03!$AF$2:$AF$1184&amp;sheet03!$O$2:$O$1184,0),31)</f>
        <v>0</v>
      </c>
      <c r="J192" s="93">
        <f ca="1">IF(H192="","",INDIRECT("sheet03!af"&amp;SMALL(sheet03!BT:BT,ROW(P9))))</f>
        <v>9</v>
      </c>
      <c r="K192" s="62" t="str">
        <f t="array" aca="1" ref="K192" ca="1">INDEX(sheet03!$A$2:$BB$1184,MATCH(K$177&amp;$J192&amp;$B$2,sheet03!$M$2:$M$1184&amp;sheet03!$AF$2:$AF$1184&amp;sheet03!$O$2:$O$1184,0),28)</f>
        <v>香登</v>
      </c>
      <c r="L192" s="94">
        <f t="array" aca="1" ref="L192" ca="1">INDEX(sheet03!$A$2:$BC$1184,MATCH(K$177&amp;$J192&amp;$B$2,sheet03!$M$2:$M$1184&amp;sheet03!$AF$2:$AF$1184&amp;sheet03!$O$2:$O$1184,0),55)</f>
        <v>2</v>
      </c>
      <c r="M192" s="95">
        <f t="array" aca="1" ref="M192" ca="1">INDEX(sheet03!$A$2:$BB$1184,MATCH(K$177&amp;$J192&amp;$B$2,sheet03!$M$2:$M$1184&amp;sheet03!$AF$2:$AF$1184&amp;sheet03!$O$2:$O$1184,0),40)</f>
        <v>177</v>
      </c>
      <c r="N192" s="62" t="str">
        <f t="array" aca="1" ref="N192" ca="1">INDEX(sheet03!$A$2:$BD$1184,MATCH(K$177&amp;$J192&amp;$B$2,sheet03!$M$2:$M$1184&amp;sheet03!$AF$2:$AF$1184&amp;sheet03!$O$2:$O$1184,0),56)</f>
        <v>右</v>
      </c>
    </row>
    <row r="193" spans="1:14" ht="15.95" customHeight="1" x14ac:dyDescent="0.15">
      <c r="A193" s="55">
        <f ca="1">IF(ISERROR(SMALL(sheet03!BS:BS,ROW(O10))),"",INDIRECT("sheet03!bs"&amp;SMALL(sheet03!BS:BS,ROW(O10))))</f>
        <v>54</v>
      </c>
      <c r="B193" s="62">
        <f t="array" aca="1" ref="B193" ca="1">INDEX(sheet03!$A$2:$BB$1184,MATCH(D$177&amp;$C193&amp;$B$2,sheet03!$M$2:$M$1184&amp;sheet03!$AF$2:$AF$1184&amp;sheet03!$O$2:$O$1184,0),31)</f>
        <v>0</v>
      </c>
      <c r="C193" s="93">
        <f ca="1">IF(A193="","",INDIRECT("sheet03!af"&amp;SMALL(sheet03!BS:BS,ROW(O10))))</f>
        <v>10</v>
      </c>
      <c r="D193" s="62" t="str">
        <f t="array" aca="1" ref="D193" ca="1">INDEX(sheet03!$A$2:$BB$1184,MATCH(D$177&amp;$C193&amp;$B$2,sheet03!$M$2:$M$1184&amp;sheet03!$AF$2:$AF$1184&amp;sheet03!$O$2:$O$1184,0),28)</f>
        <v>中島</v>
      </c>
      <c r="E193" s="94">
        <f t="array" aca="1" ref="E193" ca="1">INDEX(sheet03!$A$2:$BC$1184,MATCH(D$177&amp;$C193&amp;$B$2,sheet03!$M$2:$M$1184&amp;sheet03!$AF$2:$AF$1184&amp;sheet03!$O$2:$O$1184,0),55)</f>
        <v>2</v>
      </c>
      <c r="F193" s="95">
        <f t="array" aca="1" ref="F193" ca="1">INDEX(sheet03!$A$2:$BB$1184,MATCH(D$177&amp;$C193&amp;$B$2,sheet03!$M$2:$M$1184&amp;sheet03!$AF$2:$AF$1184&amp;sheet03!$O$2:$O$1184,0),40)</f>
        <v>165</v>
      </c>
      <c r="G193" s="62" t="str">
        <f t="array" aca="1" ref="G193" ca="1">INDEX(sheet03!$A$2:$BD$1184,MATCH(D$177&amp;$C193&amp;$B$2,sheet03!$M$2:$M$1184&amp;sheet03!$AF$2:$AF$1184&amp;sheet03!$O$2:$O$1184,0),56)</f>
        <v>右</v>
      </c>
      <c r="H193" s="55">
        <f ca="1">IF(ISERROR(SMALL(sheet03!BT:BT,ROW(P10))),"",INDIRECT("sheet03!bt"&amp;SMALL(sheet03!BT:BT,ROW(P10))))</f>
        <v>11</v>
      </c>
      <c r="I193" s="62">
        <f t="array" aca="1" ref="I193" ca="1">INDEX(sheet03!$A$2:$BB$1184,MATCH(K$177&amp;$J193&amp;$B$2,sheet03!$M$2:$M$1184&amp;sheet03!$AF$2:$AF$1184&amp;sheet03!$O$2:$O$1184,0),31)</f>
        <v>0</v>
      </c>
      <c r="J193" s="93">
        <f ca="1">IF(H193="","",INDIRECT("sheet03!af"&amp;SMALL(sheet03!BT:BT,ROW(P10))))</f>
        <v>10</v>
      </c>
      <c r="K193" s="62" t="str">
        <f t="array" aca="1" ref="K193" ca="1">INDEX(sheet03!$A$2:$BB$1184,MATCH(K$177&amp;$J193&amp;$B$2,sheet03!$M$2:$M$1184&amp;sheet03!$AF$2:$AF$1184&amp;sheet03!$O$2:$O$1184,0),28)</f>
        <v>長船</v>
      </c>
      <c r="L193" s="94">
        <f t="array" aca="1" ref="L193" ca="1">INDEX(sheet03!$A$2:$BC$1184,MATCH(K$177&amp;$J193&amp;$B$2,sheet03!$M$2:$M$1184&amp;sheet03!$AF$2:$AF$1184&amp;sheet03!$O$2:$O$1184,0),55)</f>
        <v>2</v>
      </c>
      <c r="M193" s="95">
        <f t="array" aca="1" ref="M193" ca="1">INDEX(sheet03!$A$2:$BB$1184,MATCH(K$177&amp;$J193&amp;$B$2,sheet03!$M$2:$M$1184&amp;sheet03!$AF$2:$AF$1184&amp;sheet03!$O$2:$O$1184,0),40)</f>
        <v>167</v>
      </c>
      <c r="N193" s="62" t="str">
        <f t="array" aca="1" ref="N193" ca="1">INDEX(sheet03!$A$2:$BD$1184,MATCH(K$177&amp;$J193&amp;$B$2,sheet03!$M$2:$M$1184&amp;sheet03!$AF$2:$AF$1184&amp;sheet03!$O$2:$O$1184,0),56)</f>
        <v>右</v>
      </c>
    </row>
    <row r="194" spans="1:14" ht="15.95" customHeight="1" x14ac:dyDescent="0.15">
      <c r="A194" s="55">
        <f ca="1">IF(ISERROR(SMALL(sheet03!BS:BS,ROW(O11))),"",INDIRECT("sheet03!bs"&amp;SMALL(sheet03!BS:BS,ROW(O11))))</f>
        <v>55</v>
      </c>
      <c r="B194" s="62">
        <f t="array" aca="1" ref="B194" ca="1">INDEX(sheet03!$A$2:$BB$1184,MATCH(D$177&amp;$C194&amp;$B$2,sheet03!$M$2:$M$1184&amp;sheet03!$AF$2:$AF$1184&amp;sheet03!$O$2:$O$1184,0),31)</f>
        <v>0</v>
      </c>
      <c r="C194" s="93">
        <f ca="1">IF(A194="","",INDIRECT("sheet03!af"&amp;SMALL(sheet03!BS:BS,ROW(O11))))</f>
        <v>11</v>
      </c>
      <c r="D194" s="62" t="str">
        <f t="array" aca="1" ref="D194" ca="1">INDEX(sheet03!$A$2:$BB$1184,MATCH(D$177&amp;$C194&amp;$B$2,sheet03!$M$2:$M$1184&amp;sheet03!$AF$2:$AF$1184&amp;sheet03!$O$2:$O$1184,0),28)</f>
        <v>可部</v>
      </c>
      <c r="E194" s="94">
        <f t="array" aca="1" ref="E194" ca="1">INDEX(sheet03!$A$2:$BC$1184,MATCH(D$177&amp;$C194&amp;$B$2,sheet03!$M$2:$M$1184&amp;sheet03!$AF$2:$AF$1184&amp;sheet03!$O$2:$O$1184,0),55)</f>
        <v>2</v>
      </c>
      <c r="F194" s="95">
        <f t="array" aca="1" ref="F194" ca="1">INDEX(sheet03!$A$2:$BB$1184,MATCH(D$177&amp;$C194&amp;$B$2,sheet03!$M$2:$M$1184&amp;sheet03!$AF$2:$AF$1184&amp;sheet03!$O$2:$O$1184,0),40)</f>
        <v>166.9</v>
      </c>
      <c r="G194" s="62" t="str">
        <f t="array" aca="1" ref="G194" ca="1">INDEX(sheet03!$A$2:$BD$1184,MATCH(D$177&amp;$C194&amp;$B$2,sheet03!$M$2:$M$1184&amp;sheet03!$AF$2:$AF$1184&amp;sheet03!$O$2:$O$1184,0),56)</f>
        <v>右</v>
      </c>
      <c r="H194" s="55">
        <f ca="1">IF(ISERROR(SMALL(sheet03!BT:BT,ROW(P11))),"",INDIRECT("sheet03!bt"&amp;SMALL(sheet03!BT:BT,ROW(P11))))</f>
        <v>12</v>
      </c>
      <c r="I194" s="62">
        <f t="array" aca="1" ref="I194" ca="1">INDEX(sheet03!$A$2:$BB$1184,MATCH(K$177&amp;$J194&amp;$B$2,sheet03!$M$2:$M$1184&amp;sheet03!$AF$2:$AF$1184&amp;sheet03!$O$2:$O$1184,0),31)</f>
        <v>0</v>
      </c>
      <c r="J194" s="93">
        <f ca="1">IF(H194="","",INDIRECT("sheet03!af"&amp;SMALL(sheet03!BT:BT,ROW(P11))))</f>
        <v>11</v>
      </c>
      <c r="K194" s="62" t="str">
        <f t="array" aca="1" ref="K194" ca="1">INDEX(sheet03!$A$2:$BB$1184,MATCH(K$177&amp;$J194&amp;$B$2,sheet03!$M$2:$M$1184&amp;sheet03!$AF$2:$AF$1184&amp;sheet03!$O$2:$O$1184,0),28)</f>
        <v>邑久</v>
      </c>
      <c r="L194" s="94">
        <f t="array" aca="1" ref="L194" ca="1">INDEX(sheet03!$A$2:$BC$1184,MATCH(K$177&amp;$J194&amp;$B$2,sheet03!$M$2:$M$1184&amp;sheet03!$AF$2:$AF$1184&amp;sheet03!$O$2:$O$1184,0),55)</f>
        <v>3</v>
      </c>
      <c r="M194" s="95">
        <f t="array" aca="1" ref="M194" ca="1">INDEX(sheet03!$A$2:$BB$1184,MATCH(K$177&amp;$J194&amp;$B$2,sheet03!$M$2:$M$1184&amp;sheet03!$AF$2:$AF$1184&amp;sheet03!$O$2:$O$1184,0),40)</f>
        <v>169</v>
      </c>
      <c r="N194" s="62" t="str">
        <f t="array" aca="1" ref="N194" ca="1">INDEX(sheet03!$A$2:$BD$1184,MATCH(K$177&amp;$J194&amp;$B$2,sheet03!$M$2:$M$1184&amp;sheet03!$AF$2:$AF$1184&amp;sheet03!$O$2:$O$1184,0),56)</f>
        <v>右</v>
      </c>
    </row>
    <row r="195" spans="1:14" ht="15.95" customHeight="1" x14ac:dyDescent="0.15">
      <c r="A195" s="55">
        <f ca="1">IF(ISERROR(SMALL(sheet03!BS:BS,ROW(O12))),"",INDIRECT("sheet03!bs"&amp;SMALL(sheet03!BS:BS,ROW(O12))))</f>
        <v>0</v>
      </c>
      <c r="B195" s="62" t="e">
        <f t="array" aca="1" ref="B195" ca="1">INDEX(sheet03!$A$2:$BB$1184,MATCH(D$177&amp;$C195&amp;$B$2,sheet03!$M$2:$M$1184&amp;sheet03!$AF$2:$AF$1184&amp;sheet03!$O$2:$O$1184,0),31)</f>
        <v>#N/A</v>
      </c>
      <c r="C195" s="93">
        <f ca="1">IF(A195="","",INDIRECT("sheet03!af"&amp;SMALL(sheet03!BS:BS,ROW(O12))))</f>
        <v>0</v>
      </c>
      <c r="D195" s="62" t="e">
        <f t="array" aca="1" ref="D195" ca="1">INDEX(sheet03!$A$2:$BB$1184,MATCH(D$177&amp;$C195&amp;$B$2,sheet03!$M$2:$M$1184&amp;sheet03!$AF$2:$AF$1184&amp;sheet03!$O$2:$O$1184,0),28)</f>
        <v>#N/A</v>
      </c>
      <c r="E195" s="94" t="e">
        <f t="array" aca="1" ref="E195" ca="1">INDEX(sheet03!$A$2:$BC$1184,MATCH(D$177&amp;$C195&amp;$B$2,sheet03!$M$2:$M$1184&amp;sheet03!$AF$2:$AF$1184&amp;sheet03!$O$2:$O$1184,0),55)</f>
        <v>#N/A</v>
      </c>
      <c r="F195" s="95" t="e">
        <f t="array" aca="1" ref="F195" ca="1">INDEX(sheet03!$A$2:$BB$1184,MATCH(D$177&amp;$C195&amp;$B$2,sheet03!$M$2:$M$1184&amp;sheet03!$AF$2:$AF$1184&amp;sheet03!$O$2:$O$1184,0),40)</f>
        <v>#N/A</v>
      </c>
      <c r="G195" s="62" t="e">
        <f t="array" aca="1" ref="G195" ca="1">INDEX(sheet03!$A$2:$BD$1184,MATCH(D$177&amp;$C195&amp;$B$2,sheet03!$M$2:$M$1184&amp;sheet03!$AF$2:$AF$1184&amp;sheet03!$O$2:$O$1184,0),56)</f>
        <v>#N/A</v>
      </c>
      <c r="H195" s="55">
        <f ca="1">IF(ISERROR(SMALL(sheet03!BT:BT,ROW(P12))),"",INDIRECT("sheet03!bt"&amp;SMALL(sheet03!BT:BT,ROW(P12))))</f>
        <v>13</v>
      </c>
      <c r="I195" s="62">
        <f t="array" aca="1" ref="I195" ca="1">INDEX(sheet03!$A$2:$BB$1184,MATCH(K$177&amp;$J195&amp;$B$2,sheet03!$M$2:$M$1184&amp;sheet03!$AF$2:$AF$1184&amp;sheet03!$O$2:$O$1184,0),31)</f>
        <v>0</v>
      </c>
      <c r="J195" s="93">
        <f ca="1">IF(H195="","",INDIRECT("sheet03!af"&amp;SMALL(sheet03!BT:BT,ROW(P12))))</f>
        <v>12</v>
      </c>
      <c r="K195" s="62" t="str">
        <f t="array" aca="1" ref="K195" ca="1">INDEX(sheet03!$A$2:$BB$1184,MATCH(K$177&amp;$J195&amp;$B$2,sheet03!$M$2:$M$1184&amp;sheet03!$AF$2:$AF$1184&amp;sheet03!$O$2:$O$1184,0),28)</f>
        <v>大富</v>
      </c>
      <c r="L195" s="94">
        <f t="array" aca="1" ref="L195" ca="1">INDEX(sheet03!$A$2:$BC$1184,MATCH(K$177&amp;$J195&amp;$B$2,sheet03!$M$2:$M$1184&amp;sheet03!$AF$2:$AF$1184&amp;sheet03!$O$2:$O$1184,0),55)</f>
        <v>3</v>
      </c>
      <c r="M195" s="95">
        <f t="array" aca="1" ref="M195" ca="1">INDEX(sheet03!$A$2:$BB$1184,MATCH(K$177&amp;$J195&amp;$B$2,sheet03!$M$2:$M$1184&amp;sheet03!$AF$2:$AF$1184&amp;sheet03!$O$2:$O$1184,0),40)</f>
        <v>175</v>
      </c>
      <c r="N195" s="62" t="str">
        <f t="array" aca="1" ref="N195" ca="1">INDEX(sheet03!$A$2:$BD$1184,MATCH(K$177&amp;$J195&amp;$B$2,sheet03!$M$2:$M$1184&amp;sheet03!$AF$2:$AF$1184&amp;sheet03!$O$2:$O$1184,0),56)</f>
        <v>右</v>
      </c>
    </row>
    <row r="196" spans="1:14" ht="15.95" customHeight="1" x14ac:dyDescent="0.15">
      <c r="A196" s="55" t="str">
        <f ca="1">IF(ISERROR(SMALL(sheet03!BS:BS,ROW(O13))),"",INDIRECT("sheet03!bs"&amp;SMALL(sheet03!BS:BS,ROW(O13))))</f>
        <v/>
      </c>
      <c r="B196" s="62" t="e">
        <f t="array" aca="1" ref="B196" ca="1">INDEX(sheet03!$A$2:$BB$1184,MATCH(D$177&amp;$C196&amp;$B$2,sheet03!$M$2:$M$1184&amp;sheet03!$AF$2:$AF$1184&amp;sheet03!$O$2:$O$1184,0),31)</f>
        <v>#N/A</v>
      </c>
      <c r="C196" s="93" t="str">
        <f ca="1">IF(A196="","",INDIRECT("sheet03!af"&amp;SMALL(sheet03!BS:BS,ROW(O13))))</f>
        <v/>
      </c>
      <c r="D196" s="62" t="e">
        <f t="array" aca="1" ref="D196" ca="1">INDEX(sheet03!$A$2:$BB$1184,MATCH(D$177&amp;$C196&amp;$B$2,sheet03!$M$2:$M$1184&amp;sheet03!$AF$2:$AF$1184&amp;sheet03!$O$2:$O$1184,0),28)</f>
        <v>#N/A</v>
      </c>
      <c r="E196" s="94" t="e">
        <f t="array" aca="1" ref="E196" ca="1">INDEX(sheet03!$A$2:$BC$1184,MATCH(D$177&amp;$C196&amp;$B$2,sheet03!$M$2:$M$1184&amp;sheet03!$AF$2:$AF$1184&amp;sheet03!$O$2:$O$1184,0),55)</f>
        <v>#N/A</v>
      </c>
      <c r="F196" s="95" t="e">
        <f t="array" aca="1" ref="F196" ca="1">INDEX(sheet03!$A$2:$BB$1184,MATCH(D$177&amp;$C196&amp;$B$2,sheet03!$M$2:$M$1184&amp;sheet03!$AF$2:$AF$1184&amp;sheet03!$O$2:$O$1184,0),40)</f>
        <v>#N/A</v>
      </c>
      <c r="G196" s="62" t="e">
        <f t="array" aca="1" ref="G196" ca="1">INDEX(sheet03!$A$2:$BD$1184,MATCH(D$177&amp;$C196&amp;$B$2,sheet03!$M$2:$M$1184&amp;sheet03!$AF$2:$AF$1184&amp;sheet03!$O$2:$O$1184,0),56)</f>
        <v>#N/A</v>
      </c>
      <c r="H196" s="55">
        <f ca="1">IF(ISERROR(SMALL(sheet03!BT:BT,ROW(P13))),"",INDIRECT("sheet03!bt"&amp;SMALL(sheet03!BT:BT,ROW(P13))))</f>
        <v>14</v>
      </c>
      <c r="I196" s="62">
        <f t="array" aca="1" ref="I196" ca="1">INDEX(sheet03!$A$2:$BB$1184,MATCH(K$177&amp;$J196&amp;$B$2,sheet03!$M$2:$M$1184&amp;sheet03!$AF$2:$AF$1184&amp;sheet03!$O$2:$O$1184,0),31)</f>
        <v>0</v>
      </c>
      <c r="J196" s="93">
        <f ca="1">IF(H196="","",INDIRECT("sheet03!af"&amp;SMALL(sheet03!BT:BT,ROW(P13))))</f>
        <v>13</v>
      </c>
      <c r="K196" s="62" t="str">
        <f t="array" aca="1" ref="K196" ca="1">INDEX(sheet03!$A$2:$BB$1184,MATCH(K$177&amp;$J196&amp;$B$2,sheet03!$M$2:$M$1184&amp;sheet03!$AF$2:$AF$1184&amp;sheet03!$O$2:$O$1184,0),28)</f>
        <v>西大寺</v>
      </c>
      <c r="L196" s="94">
        <f t="array" aca="1" ref="L196" ca="1">INDEX(sheet03!$A$2:$BC$1184,MATCH(K$177&amp;$J196&amp;$B$2,sheet03!$M$2:$M$1184&amp;sheet03!$AF$2:$AF$1184&amp;sheet03!$O$2:$O$1184,0),55)</f>
        <v>3</v>
      </c>
      <c r="M196" s="95">
        <f t="array" aca="1" ref="M196" ca="1">INDEX(sheet03!$A$2:$BB$1184,MATCH(K$177&amp;$J196&amp;$B$2,sheet03!$M$2:$M$1184&amp;sheet03!$AF$2:$AF$1184&amp;sheet03!$O$2:$O$1184,0),40)</f>
        <v>157</v>
      </c>
      <c r="N196" s="62" t="str">
        <f t="array" aca="1" ref="N196" ca="1">INDEX(sheet03!$A$2:$BD$1184,MATCH(K$177&amp;$J196&amp;$B$2,sheet03!$M$2:$M$1184&amp;sheet03!$AF$2:$AF$1184&amp;sheet03!$O$2:$O$1184,0),56)</f>
        <v>右</v>
      </c>
    </row>
    <row r="197" spans="1:14" ht="15.95" customHeight="1" x14ac:dyDescent="0.15">
      <c r="A197" s="55" t="str">
        <f ca="1">IF(ISERROR(SMALL(sheet03!BS:BS,ROW(O14))),"",INDIRECT("sheet03!bs"&amp;SMALL(sheet03!BS:BS,ROW(O14))))</f>
        <v/>
      </c>
      <c r="B197" s="62" t="e">
        <f t="array" aca="1" ref="B197" ca="1">INDEX(sheet03!$A$2:$BB$1184,MATCH(D$177&amp;$C197&amp;$B$2,sheet03!$M$2:$M$1184&amp;sheet03!$AF$2:$AF$1184&amp;sheet03!$O$2:$O$1184,0),31)</f>
        <v>#N/A</v>
      </c>
      <c r="C197" s="93" t="str">
        <f ca="1">IF(A197="","",INDIRECT("sheet03!af"&amp;SMALL(sheet03!BS:BS,ROW(O14))))</f>
        <v/>
      </c>
      <c r="D197" s="62" t="e">
        <f t="array" aca="1" ref="D197" ca="1">INDEX(sheet03!$A$2:$BB$1184,MATCH(D$177&amp;$C197&amp;$B$2,sheet03!$M$2:$M$1184&amp;sheet03!$AF$2:$AF$1184&amp;sheet03!$O$2:$O$1184,0),28)</f>
        <v>#N/A</v>
      </c>
      <c r="E197" s="94" t="e">
        <f t="array" aca="1" ref="E197" ca="1">INDEX(sheet03!$A$2:$BC$1184,MATCH(D$177&amp;$C197&amp;$B$2,sheet03!$M$2:$M$1184&amp;sheet03!$AF$2:$AF$1184&amp;sheet03!$O$2:$O$1184,0),55)</f>
        <v>#N/A</v>
      </c>
      <c r="F197" s="95" t="e">
        <f t="array" aca="1" ref="F197" ca="1">INDEX(sheet03!$A$2:$BB$1184,MATCH(D$177&amp;$C197&amp;$B$2,sheet03!$M$2:$M$1184&amp;sheet03!$AF$2:$AF$1184&amp;sheet03!$O$2:$O$1184,0),40)</f>
        <v>#N/A</v>
      </c>
      <c r="G197" s="62" t="e">
        <f t="array" aca="1" ref="G197" ca="1">INDEX(sheet03!$A$2:$BD$1184,MATCH(D$177&amp;$C197&amp;$B$2,sheet03!$M$2:$M$1184&amp;sheet03!$AF$2:$AF$1184&amp;sheet03!$O$2:$O$1184,0),56)</f>
        <v>#N/A</v>
      </c>
      <c r="H197" s="55">
        <f ca="1">IF(ISERROR(SMALL(sheet03!BT:BT,ROW(P14))),"",INDIRECT("sheet03!bt"&amp;SMALL(sheet03!BT:BT,ROW(P14))))</f>
        <v>15</v>
      </c>
      <c r="I197" s="62">
        <f t="array" aca="1" ref="I197" ca="1">INDEX(sheet03!$A$2:$BB$1184,MATCH(K$177&amp;$J197&amp;$B$2,sheet03!$M$2:$M$1184&amp;sheet03!$AF$2:$AF$1184&amp;sheet03!$O$2:$O$1184,0),31)</f>
        <v>0</v>
      </c>
      <c r="J197" s="93">
        <f ca="1">IF(H197="","",INDIRECT("sheet03!af"&amp;SMALL(sheet03!BT:BT,ROW(P14))))</f>
        <v>14</v>
      </c>
      <c r="K197" s="78" t="str">
        <f t="array" aca="1" ref="K197" ca="1">INDEX(sheet03!$A$2:$BB$1184,MATCH(K$177&amp;$J197&amp;$B$2,sheet03!$M$2:$M$1184&amp;sheet03!$AF$2:$AF$1184&amp;sheet03!$O$2:$O$1184,0),28)</f>
        <v>大多羅</v>
      </c>
      <c r="L197" s="94">
        <f t="array" aca="1" ref="L197" ca="1">INDEX(sheet03!$A$2:$BC$1184,MATCH(K$177&amp;$J197&amp;$B$2,sheet03!$M$2:$M$1184&amp;sheet03!$AF$2:$AF$1184&amp;sheet03!$O$2:$O$1184,0),55)</f>
        <v>3</v>
      </c>
      <c r="M197" s="95">
        <f t="array" aca="1" ref="M197" ca="1">INDEX(sheet03!$A$2:$BB$1184,MATCH(K$177&amp;$J197&amp;$B$2,sheet03!$M$2:$M$1184&amp;sheet03!$AF$2:$AF$1184&amp;sheet03!$O$2:$O$1184,0),40)</f>
        <v>167</v>
      </c>
      <c r="N197" s="62" t="str">
        <f t="array" aca="1" ref="N197" ca="1">INDEX(sheet03!$A$2:$BD$1184,MATCH(K$177&amp;$J197&amp;$B$2,sheet03!$M$2:$M$1184&amp;sheet03!$AF$2:$AF$1184&amp;sheet03!$O$2:$O$1184,0),56)</f>
        <v>右</v>
      </c>
    </row>
    <row r="198" spans="1:14" ht="15.95" customHeight="1" x14ac:dyDescent="0.15">
      <c r="A198" s="55" t="str">
        <f ca="1">IF(ISERROR(SMALL(sheet03!BS:BS,ROW(O15))),"",INDIRECT("sheet03!bs"&amp;SMALL(sheet03!BS:BS,ROW(O15))))</f>
        <v/>
      </c>
      <c r="B198" s="62" t="e">
        <f t="array" aca="1" ref="B198" ca="1">INDEX(sheet03!$A$2:$BB$1184,MATCH(D$177&amp;$C198&amp;$B$2,sheet03!$M$2:$M$1184&amp;sheet03!$AF$2:$AF$1184&amp;sheet03!$O$2:$O$1184,0),31)</f>
        <v>#N/A</v>
      </c>
      <c r="C198" s="93" t="str">
        <f ca="1">IF(A198="","",INDIRECT("sheet03!af"&amp;SMALL(sheet03!BS:BS,ROW(O15))))</f>
        <v/>
      </c>
      <c r="D198" s="62" t="e">
        <f t="array" aca="1" ref="D198" ca="1">INDEX(sheet03!$A$2:$BB$1184,MATCH(D$177&amp;$C198&amp;$B$2,sheet03!$M$2:$M$1184&amp;sheet03!$AF$2:$AF$1184&amp;sheet03!$O$2:$O$1184,0),28)</f>
        <v>#N/A</v>
      </c>
      <c r="E198" s="94" t="e">
        <f t="array" aca="1" ref="E198" ca="1">INDEX(sheet03!$A$2:$BC$1184,MATCH(D$177&amp;$C198&amp;$B$2,sheet03!$M$2:$M$1184&amp;sheet03!$AF$2:$AF$1184&amp;sheet03!$O$2:$O$1184,0),55)</f>
        <v>#N/A</v>
      </c>
      <c r="F198" s="95" t="e">
        <f t="array" aca="1" ref="F198" ca="1">INDEX(sheet03!$A$2:$BB$1184,MATCH(D$177&amp;$C198&amp;$B$2,sheet03!$M$2:$M$1184&amp;sheet03!$AF$2:$AF$1184&amp;sheet03!$O$2:$O$1184,0),40)</f>
        <v>#N/A</v>
      </c>
      <c r="G198" s="62" t="e">
        <f t="array" aca="1" ref="G198" ca="1">INDEX(sheet03!$A$2:$BD$1184,MATCH(D$177&amp;$C198&amp;$B$2,sheet03!$M$2:$M$1184&amp;sheet03!$AF$2:$AF$1184&amp;sheet03!$O$2:$O$1184,0),56)</f>
        <v>#N/A</v>
      </c>
      <c r="H198" s="55">
        <f ca="1">IF(ISERROR(SMALL(sheet03!BT:BT,ROW(P15))),"",INDIRECT("sheet03!bt"&amp;SMALL(sheet03!BT:BT,ROW(P15))))</f>
        <v>16</v>
      </c>
      <c r="I198" s="62">
        <f t="array" aca="1" ref="I198" ca="1">INDEX(sheet03!$A$2:$BB$1184,MATCH(K$177&amp;$J198&amp;$B$2,sheet03!$M$2:$M$1184&amp;sheet03!$AF$2:$AF$1184&amp;sheet03!$O$2:$O$1184,0),31)</f>
        <v>0</v>
      </c>
      <c r="J198" s="93">
        <f ca="1">IF(H198="","",INDIRECT("sheet03!af"&amp;SMALL(sheet03!BT:BT,ROW(P15))))</f>
        <v>15</v>
      </c>
      <c r="K198" s="62" t="str">
        <f t="array" aca="1" ref="K198" ca="1">INDEX(sheet03!$A$2:$BB$1184,MATCH(K$177&amp;$J198&amp;$B$2,sheet03!$M$2:$M$1184&amp;sheet03!$AF$2:$AF$1184&amp;sheet03!$O$2:$O$1184,0),28)</f>
        <v>東岡山</v>
      </c>
      <c r="L198" s="94">
        <f t="array" aca="1" ref="L198" ca="1">INDEX(sheet03!$A$2:$BC$1184,MATCH(K$177&amp;$J198&amp;$B$2,sheet03!$M$2:$M$1184&amp;sheet03!$AF$2:$AF$1184&amp;sheet03!$O$2:$O$1184,0),55)</f>
        <v>2</v>
      </c>
      <c r="M198" s="95">
        <f t="array" aca="1" ref="M198" ca="1">INDEX(sheet03!$A$2:$BB$1184,MATCH(K$177&amp;$J198&amp;$B$2,sheet03!$M$2:$M$1184&amp;sheet03!$AF$2:$AF$1184&amp;sheet03!$O$2:$O$1184,0),40)</f>
        <v>162</v>
      </c>
      <c r="N198" s="62" t="str">
        <f t="array" aca="1" ref="N198" ca="1">INDEX(sheet03!$A$2:$BD$1184,MATCH(K$177&amp;$J198&amp;$B$2,sheet03!$M$2:$M$1184&amp;sheet03!$AF$2:$AF$1184&amp;sheet03!$O$2:$O$1184,0),56)</f>
        <v>右</v>
      </c>
    </row>
    <row r="199" spans="1:14" ht="15.95" customHeight="1" x14ac:dyDescent="0.15">
      <c r="A199" s="55" t="str">
        <f ca="1">IF(ISERROR(SMALL(sheet03!BS:BS,ROW(O16))),"",INDIRECT("sheet03!bs"&amp;SMALL(sheet03!BS:BS,ROW(O16))))</f>
        <v/>
      </c>
      <c r="B199" s="98" t="e">
        <f t="array" aca="1" ref="B199" ca="1">INDEX(sheet03!$A$2:$BB$1184,MATCH(D$177&amp;$C199&amp;$B$2,sheet03!$M$2:$M$1184&amp;sheet03!$AF$2:$AF$1184&amp;sheet03!$O$2:$O$1184,0),31)</f>
        <v>#N/A</v>
      </c>
      <c r="C199" s="124" t="str">
        <f ca="1">IF(A199="","",INDIRECT("sheet03!af"&amp;SMALL(sheet03!BS:BS,ROW(O16))))</f>
        <v/>
      </c>
      <c r="D199" s="98" t="e">
        <f t="array" aca="1" ref="D199" ca="1">INDEX(sheet03!$A$2:$BB$1184,MATCH(D$177&amp;$C199&amp;$B$2,sheet03!$M$2:$M$1184&amp;sheet03!$AF$2:$AF$1184&amp;sheet03!$O$2:$O$1184,0),28)</f>
        <v>#N/A</v>
      </c>
      <c r="E199" s="125" t="e">
        <f t="array" aca="1" ref="E199" ca="1">INDEX(sheet03!$A$2:$BC$1184,MATCH(D$177&amp;$C199&amp;$B$2,sheet03!$M$2:$M$1184&amp;sheet03!$AF$2:$AF$1184&amp;sheet03!$O$2:$O$1184,0),55)</f>
        <v>#N/A</v>
      </c>
      <c r="F199" s="126" t="e">
        <f t="array" aca="1" ref="F199" ca="1">INDEX(sheet03!$A$2:$BB$1184,MATCH(D$177&amp;$C199&amp;$B$2,sheet03!$M$2:$M$1184&amp;sheet03!$AF$2:$AF$1184&amp;sheet03!$O$2:$O$1184,0),40)</f>
        <v>#N/A</v>
      </c>
      <c r="G199" s="98" t="e">
        <f t="array" aca="1" ref="G199" ca="1">INDEX(sheet03!$A$2:$BD$1184,MATCH(D$177&amp;$C199&amp;$B$2,sheet03!$M$2:$M$1184&amp;sheet03!$AF$2:$AF$1184&amp;sheet03!$O$2:$O$1184,0),56)</f>
        <v>#N/A</v>
      </c>
      <c r="H199" s="55">
        <f ca="1">IF(ISERROR(SMALL(sheet03!BT:BT,ROW(P16))),"",INDIRECT("sheet03!bt"&amp;SMALL(sheet03!BT:BT,ROW(P16))))</f>
        <v>17</v>
      </c>
      <c r="I199" s="98">
        <f t="array" aca="1" ref="I199" ca="1">INDEX(sheet03!$A$2:$BB$1184,MATCH(K$177&amp;$J199&amp;$B$2,sheet03!$M$2:$M$1184&amp;sheet03!$AF$2:$AF$1184&amp;sheet03!$O$2:$O$1184,0),31)</f>
        <v>0</v>
      </c>
      <c r="J199" s="124">
        <f ca="1">IF(H199="","",INDIRECT("sheet03!af"&amp;SMALL(sheet03!BT:BT,ROW(P16))))</f>
        <v>16</v>
      </c>
      <c r="K199" s="98" t="str">
        <f t="array" aca="1" ref="K199" ca="1">INDEX(sheet03!$A$2:$BB$1184,MATCH(K$177&amp;$J199&amp;$B$2,sheet03!$M$2:$M$1184&amp;sheet03!$AF$2:$AF$1184&amp;sheet03!$O$2:$O$1184,0),28)</f>
        <v>高島</v>
      </c>
      <c r="L199" s="125">
        <f t="array" aca="1" ref="L199" ca="1">INDEX(sheet03!$A$2:$BC$1184,MATCH(K$177&amp;$J199&amp;$B$2,sheet03!$M$2:$M$1184&amp;sheet03!$AF$2:$AF$1184&amp;sheet03!$O$2:$O$1184,0),55)</f>
        <v>2</v>
      </c>
      <c r="M199" s="126">
        <f t="array" aca="1" ref="M199" ca="1">INDEX(sheet03!$A$2:$BB$1184,MATCH(K$177&amp;$J199&amp;$B$2,sheet03!$M$2:$M$1184&amp;sheet03!$AF$2:$AF$1184&amp;sheet03!$O$2:$O$1184,0),40)</f>
        <v>178</v>
      </c>
      <c r="N199" s="98" t="str">
        <f t="array" aca="1" ref="N199" ca="1">INDEX(sheet03!$A$2:$BD$1184,MATCH(K$177&amp;$J199&amp;$B$2,sheet03!$M$2:$M$1184&amp;sheet03!$AF$2:$AF$1184&amp;sheet03!$O$2:$O$1184,0),56)</f>
        <v>右</v>
      </c>
    </row>
    <row r="200" spans="1:14" ht="15.95" customHeight="1" x14ac:dyDescent="0.15">
      <c r="B200" s="116"/>
      <c r="C200" s="127" t="s">
        <v>15</v>
      </c>
      <c r="D200" s="119" t="str">
        <f t="array" ref="D200">INDEX(sheet01!$A$2:$Z$61,MATCH(D$177&amp;$B$2,sheet01!$M$2:$M$61&amp;sheet01!$O$2:$O$61,0),24)</f>
        <v>トレーナー</v>
      </c>
      <c r="E200" s="131" t="s">
        <v>16</v>
      </c>
      <c r="F200" s="132" t="str">
        <f t="array" ref="F200">INDEX(sheet01!$A$2:$Z$61,MATCH(D$177&amp;$B$2,sheet01!$M$2:$M$61&amp;sheet01!$O$2:$O$61,0),22)</f>
        <v>赤/黒</v>
      </c>
      <c r="G200" s="132" t="str">
        <f t="array" ref="G200">INDEX(sheet01!$A$2:$Z$61,MATCH(D$177&amp;$B$2,sheet01!$M$2:$M$61&amp;sheet01!$O$2:$O$61,0),23)</f>
        <v>紫/黒</v>
      </c>
      <c r="I200" s="116"/>
      <c r="J200" s="127" t="s">
        <v>15</v>
      </c>
      <c r="K200" s="119" t="str">
        <f t="array" ref="K200">INDEX(sheet01!$A$2:$Z$61,MATCH(K$177&amp;$B$2,sheet01!$M$2:$M$61&amp;sheet01!$O$2:$O$61,0),24)</f>
        <v>トレーナー</v>
      </c>
      <c r="L200" s="131" t="s">
        <v>16</v>
      </c>
      <c r="M200" s="132" t="str">
        <f t="array" ref="M200">INDEX(sheet01!$A$2:$Z$61,MATCH(K$177&amp;$B$2,sheet01!$M$2:$M$61&amp;sheet01!$O$2:$O$61,0),22)</f>
        <v>紫/黒</v>
      </c>
      <c r="N200" s="132" t="str">
        <f t="array" ref="N200">INDEX(sheet01!$A$2:$Z$61,MATCH(K$177&amp;$B$2,sheet01!$M$2:$M$61&amp;sheet01!$O$2:$O$61,0),23)</f>
        <v>灰/黒</v>
      </c>
    </row>
    <row r="202" spans="1:14" ht="15.95" customHeight="1" x14ac:dyDescent="0.2">
      <c r="B202" s="39"/>
      <c r="C202" s="38">
        <v>17</v>
      </c>
      <c r="D202" s="37" t="str">
        <f t="array" ref="D202">INDEX(sheet01!$K$2:$Z$61,MATCH(C202&amp;$B$2,sheet01!$K$2:$K$61&amp;sheet01!$O$2:$O$61,0),3)</f>
        <v>吉備線</v>
      </c>
      <c r="E202" s="36"/>
      <c r="F202" s="36"/>
      <c r="G202" s="35"/>
      <c r="I202" s="39"/>
      <c r="J202" s="38">
        <v>18</v>
      </c>
      <c r="K202" s="37" t="str">
        <f t="array" ref="K202">INDEX(sheet01!$K$2:$Z$61,MATCH(J202&amp;$B$2,sheet01!$K$2:$K$61&amp;sheet01!$O$2:$O$61,0),3)</f>
        <v>錦川鉄道</v>
      </c>
      <c r="L202" s="36"/>
      <c r="M202" s="36"/>
      <c r="N202" s="35"/>
    </row>
    <row r="203" spans="1:14" ht="15.95" customHeight="1" x14ac:dyDescent="0.15">
      <c r="B203" s="34" t="s">
        <v>1</v>
      </c>
      <c r="C203" s="33"/>
      <c r="D203" s="79" t="str">
        <f t="array" ref="D203">INDEX(sheet03!$A$2:$BB$1184,MATCH($D$202&amp;"101"&amp;$B$2,sheet03!$M$2:$M$1184&amp;sheet03!$AF$2:$AF$1184&amp;sheet03!$O$2:$O$1184,0),28)</f>
        <v>東総社</v>
      </c>
      <c r="E203" s="31" t="s">
        <v>2</v>
      </c>
      <c r="F203" s="30"/>
      <c r="G203" s="29" t="str">
        <f t="array" ref="G203">INDEX(sheet01!$A$2:$Z$61,MATCH(D$202&amp;$B$2,sheet01!$M$2:$M$61&amp;sheet01!$O$2:$O$61,0),18)</f>
        <v>白/白</v>
      </c>
      <c r="I203" s="34" t="s">
        <v>1</v>
      </c>
      <c r="J203" s="33"/>
      <c r="K203" s="79" t="str">
        <f t="array" ref="K203">INDEX(sheet03!$A$2:$BB$1184,MATCH($K$202&amp;"101"&amp;$B$2,sheet03!$M$2:$M$1184&amp;sheet03!$AF$2:$AF$1184&amp;sheet03!$O$2:$O$1184,0),28)</f>
        <v>柳瀬</v>
      </c>
      <c r="L203" s="31" t="s">
        <v>2</v>
      </c>
      <c r="M203" s="30"/>
      <c r="N203" s="29" t="str">
        <f t="array" ref="N203">INDEX(sheet01!$A$2:$Z$61,MATCH(K$202&amp;$B$2,sheet01!$M$2:$M$61&amp;sheet01!$O$2:$O$61,0),18)</f>
        <v>赤/赤</v>
      </c>
    </row>
    <row r="204" spans="1:14" ht="15.95" customHeight="1" x14ac:dyDescent="0.15">
      <c r="B204" s="28" t="s">
        <v>3</v>
      </c>
      <c r="C204" s="27"/>
      <c r="D204" s="61" t="e">
        <f t="array" ref="D204">INDEX(sheet03!$A$2:$BB$1184,MATCH($D$202&amp;"102"&amp;$B$2,sheet03!$M$2:$M$1184&amp;sheet03!$AF$2:$AF$1184&amp;sheet03!$O$2:$O$1184,0),28)</f>
        <v>#N/A</v>
      </c>
      <c r="E204" s="25" t="s">
        <v>4</v>
      </c>
      <c r="F204" s="24"/>
      <c r="G204" s="23" t="str">
        <f t="array" ref="G204">INDEX(sheet01!$A$2:$Z$61,MATCH(D$202&amp;$B$2,sheet01!$M$2:$M$61&amp;sheet01!$O$2:$O$61,0),20)</f>
        <v>赤/赤</v>
      </c>
      <c r="I204" s="28" t="s">
        <v>3</v>
      </c>
      <c r="J204" s="27"/>
      <c r="K204" s="61" t="str">
        <f t="array" ref="K204">INDEX(sheet03!$A$2:$BB$1184,MATCH($K$202&amp;"102"&amp;$B$2,sheet03!$M$2:$M$1184&amp;sheet03!$AF$2:$AF$1184&amp;sheet03!$O$2:$O$1184,0),28)</f>
        <v>錦町</v>
      </c>
      <c r="L204" s="25" t="s">
        <v>4</v>
      </c>
      <c r="M204" s="24"/>
      <c r="N204" s="23" t="str">
        <f t="array" ref="N204">INDEX(sheet01!$A$2:$Z$61,MATCH(K$202&amp;$B$2,sheet01!$M$2:$M$61&amp;sheet01!$O$2:$O$61,0),20)</f>
        <v>白/白</v>
      </c>
    </row>
    <row r="205" spans="1:14" ht="15.95" customHeight="1" x14ac:dyDescent="0.15">
      <c r="B205" s="28" t="s">
        <v>5</v>
      </c>
      <c r="C205" s="27"/>
      <c r="D205" s="61" t="e">
        <f t="array" ref="D205">INDEX(sheet03!$A$2:$BB$1184,MATCH($D$202&amp;"103"&amp;$B$2,sheet03!$M$2:$M$1184&amp;sheet03!$AF$2:$AF$1184&amp;sheet03!$O$2:$O$1184,0),28)</f>
        <v>#N/A</v>
      </c>
      <c r="E205" s="25" t="s">
        <v>6</v>
      </c>
      <c r="F205" s="24"/>
      <c r="G205" s="23" t="str">
        <f t="array" ref="G205">INDEX(sheet01!$A$2:$Z$61,MATCH(D$202&amp;$B$2,sheet01!$M$2:$M$61&amp;sheet01!$O$2:$O$61,0),19)</f>
        <v>水/紺</v>
      </c>
      <c r="I205" s="28" t="s">
        <v>5</v>
      </c>
      <c r="J205" s="27"/>
      <c r="K205" s="61" t="e">
        <f t="array" ref="K205">INDEX(sheet03!$A$2:$BB$1184,MATCH($K$202&amp;"103"&amp;$B$2,sheet03!$M$2:$M$1184&amp;sheet03!$AF$2:$AF$1184&amp;sheet03!$O$2:$O$1184,0),28)</f>
        <v>#N/A</v>
      </c>
      <c r="L205" s="25" t="s">
        <v>6</v>
      </c>
      <c r="M205" s="24"/>
      <c r="N205" s="23" t="str">
        <f t="array" ref="N205">INDEX(sheet01!$A$2:$Z$61,MATCH(K$202&amp;$B$2,sheet01!$M$2:$M$61&amp;sheet01!$O$2:$O$61,0),19)</f>
        <v>橙/黒</v>
      </c>
    </row>
    <row r="206" spans="1:14" ht="15.95" customHeight="1" x14ac:dyDescent="0.15">
      <c r="B206" s="28" t="s">
        <v>7</v>
      </c>
      <c r="C206" s="27"/>
      <c r="D206" s="80" t="e">
        <f t="array" ref="D206">INDEX(sheet03!$A$2:$BB$1184,MATCH($D$202&amp;"104"&amp;$B$2,sheet03!$M$2:$M$1184&amp;sheet03!$AF$2:$AF$1184&amp;sheet03!$O$2:$O$1184,0),28)</f>
        <v>#N/A</v>
      </c>
      <c r="E206" s="20" t="s">
        <v>8</v>
      </c>
      <c r="F206" s="19"/>
      <c r="G206" s="18" t="str">
        <f t="array" ref="G206">INDEX(sheet01!$A$2:$Z$61,MATCH(D$202&amp;$B$2,sheet01!$M$2:$M$61&amp;sheet01!$O$2:$O$61,0),21)</f>
        <v>黄/黒</v>
      </c>
      <c r="I206" s="28" t="s">
        <v>7</v>
      </c>
      <c r="J206" s="27"/>
      <c r="K206" s="80" t="e">
        <f t="array" ref="K206">INDEX(sheet03!$A$2:$BB$1184,MATCH($K$202&amp;"104"&amp;$B$2,sheet03!$M$2:$M$1184&amp;sheet03!$AF$2:$AF$1184&amp;sheet03!$O$2:$O$1184,0),28)</f>
        <v>#N/A</v>
      </c>
      <c r="L206" s="20" t="s">
        <v>8</v>
      </c>
      <c r="M206" s="19"/>
      <c r="N206" s="18" t="str">
        <f t="array" ref="N206">INDEX(sheet01!$A$2:$Z$61,MATCH(K$202&amp;$B$2,sheet01!$M$2:$M$61&amp;sheet01!$O$2:$O$61,0),21)</f>
        <v>灰/黒</v>
      </c>
    </row>
    <row r="207" spans="1:14" ht="15.95" customHeight="1" x14ac:dyDescent="0.15">
      <c r="B207" s="71" t="s">
        <v>173</v>
      </c>
      <c r="C207" s="21"/>
      <c r="D207" s="87" t="e" cm="1">
        <f t="array" ref="D207">INDEX(sheet03!$A$2:$BB$1184,MATCH($D$202&amp;"105"&amp;$B$2,sheet03!$M$2:$M$1184&amp;sheet03!$AF$2:$AF$1184&amp;sheet03!$O$2:$O$1184,0),28)</f>
        <v>#N/A</v>
      </c>
      <c r="E207" s="67"/>
      <c r="F207" s="65"/>
      <c r="G207" s="66"/>
      <c r="I207" s="71" t="s">
        <v>173</v>
      </c>
      <c r="J207" s="21"/>
      <c r="K207" s="87" t="e" cm="1">
        <f t="array" ref="K207">INDEX(sheet03!$A$2:$BB$1184,MATCH($K$202&amp;"105"&amp;$B$2,sheet03!$M$2:$M$1184&amp;sheet03!$AF$2:$AF$1184&amp;sheet03!$O$2:$O$1184,0),28)</f>
        <v>#N/A</v>
      </c>
      <c r="L207" s="67"/>
      <c r="M207" s="65"/>
      <c r="N207" s="66"/>
    </row>
    <row r="208" spans="1:14" ht="15.95" customHeight="1" x14ac:dyDescent="0.15">
      <c r="B208" s="17" t="s">
        <v>9</v>
      </c>
      <c r="C208" s="16" t="s">
        <v>10</v>
      </c>
      <c r="D208" s="82" t="s">
        <v>11</v>
      </c>
      <c r="E208" s="15" t="s">
        <v>12</v>
      </c>
      <c r="F208" s="15" t="s">
        <v>13</v>
      </c>
      <c r="G208" s="14" t="s">
        <v>14</v>
      </c>
      <c r="I208" s="17" t="s">
        <v>9</v>
      </c>
      <c r="J208" s="16" t="s">
        <v>10</v>
      </c>
      <c r="K208" s="82" t="s">
        <v>11</v>
      </c>
      <c r="L208" s="15" t="s">
        <v>12</v>
      </c>
      <c r="M208" s="15" t="s">
        <v>13</v>
      </c>
      <c r="N208" s="14" t="s">
        <v>14</v>
      </c>
    </row>
    <row r="209" spans="1:14" ht="15.95" customHeight="1" x14ac:dyDescent="0.15">
      <c r="A209" s="55">
        <f ca="1">IF(ISERROR(SMALL(sheet03!BU:BU,ROW(O1))),"",INDIRECT("sheet03!bu"&amp;SMALL(sheet03!BU:BU,ROW(O1))))</f>
        <v>418</v>
      </c>
      <c r="B209" s="12">
        <f t="array" aca="1" ref="B209" ca="1">INDEX(sheet03!$A$2:$BB$1184,MATCH(D$202&amp;$C209&amp;$B$2,sheet03!$M$2:$M$1184&amp;sheet03!$AF$2:$AF$1184&amp;sheet03!$O$2:$O$1184,0),31)</f>
        <v>0</v>
      </c>
      <c r="C209" s="13">
        <f t="array" aca="1" ref="C209" ca="1">IF(A209="","",INDIRECT("sheet03!af"&amp;SMALL(sheet03!BU:BU,ROW(O1))))</f>
        <v>1</v>
      </c>
      <c r="D209" s="83" t="str">
        <f t="array" aca="1" ref="D209" ca="1">INDEX(sheet03!$A$2:$BB$1184,MATCH(D$202&amp;$C209&amp;$B$2,sheet03!$M$2:$M$1184&amp;sheet03!$AF$2:$AF$1184&amp;sheet03!$O$2:$O$1184,0),28)</f>
        <v>備前三門</v>
      </c>
      <c r="E209" s="45">
        <f t="array" aca="1" ref="E209" ca="1">INDEX(sheet03!$A$2:$BC$1184,MATCH(D$202&amp;$C209&amp;$B$2,sheet03!$M$2:$M$1184&amp;sheet03!$AF$2:$AF$1184&amp;sheet03!$O$2:$O$1184,0),55)</f>
        <v>3</v>
      </c>
      <c r="F209" s="48">
        <f t="array" aca="1" ref="F209" ca="1">INDEX(sheet03!$A$2:$BB$1184,MATCH(D$202&amp;$C209&amp;$B$2,sheet03!$M$2:$M$1184&amp;sheet03!$AF$2:$AF$1184&amp;sheet03!$O$2:$O$1184,0),40)</f>
        <v>169.2</v>
      </c>
      <c r="G209" s="12" t="str">
        <f t="array" aca="1" ref="G209" ca="1">INDEX(sheet03!$A$2:$BD$1184,MATCH(D$202&amp;$C209&amp;$B$2,sheet03!$M$2:$M$1184&amp;sheet03!$AF$2:$AF$1184&amp;sheet03!$O$2:$O$1184,0),56)</f>
        <v>右</v>
      </c>
      <c r="H209" s="55">
        <f ca="1">IF(ISERROR(SMALL(sheet03!BV:BV,ROW(P1))),"",INDIRECT("sheet03!bv"&amp;SMALL(sheet03!BV:BV,ROW(P1))))</f>
        <v>603</v>
      </c>
      <c r="I209" s="12">
        <f t="array" aca="1" ref="I209" ca="1">INDEX(sheet03!$A$2:$BB$1184,MATCH(K$202&amp;$J209&amp;$B$2,sheet03!$M$2:$M$1184&amp;sheet03!$AF$2:$AF$1184&amp;sheet03!$O$2:$O$1184,0),31)</f>
        <v>0</v>
      </c>
      <c r="J209" s="13">
        <f t="array" aca="1" ref="J209" ca="1">IF(H209="","",INDIRECT("sheet03!af"&amp;SMALL(sheet03!BV:BV,ROW(P1))))</f>
        <v>1</v>
      </c>
      <c r="K209" s="83" t="str">
        <f t="array" aca="1" ref="K209" ca="1">INDEX(sheet03!$A$2:$BB$1184,MATCH(K$202&amp;$J209&amp;$B$2,sheet03!$M$2:$M$1184&amp;sheet03!$AF$2:$AF$1184&amp;sheet03!$O$2:$O$1184,0),28)</f>
        <v>清流新岩国</v>
      </c>
      <c r="L209" s="45">
        <f t="array" aca="1" ref="L209" ca="1">INDEX(sheet03!$A$2:$BC$1184,MATCH(K$202&amp;$J209&amp;$B$2,sheet03!$M$2:$M$1184&amp;sheet03!$AF$2:$AF$1184&amp;sheet03!$O$2:$O$1184,0),55)</f>
        <v>2</v>
      </c>
      <c r="M209" s="48">
        <f t="array" aca="1" ref="M209" ca="1">INDEX(sheet03!$A$2:$BB$1184,MATCH(K$202&amp;$J209&amp;$B$2,sheet03!$M$2:$M$1184&amp;sheet03!$AF$2:$AF$1184&amp;sheet03!$O$2:$O$1184,0),40)</f>
        <v>172</v>
      </c>
      <c r="N209" s="12" t="str">
        <f t="array" aca="1" ref="N209" ca="1">INDEX(sheet03!$A$2:$BD$1184,MATCH(K$202&amp;$J209&amp;$B$2,sheet03!$M$2:$M$1184&amp;sheet03!$AF$2:$AF$1184&amp;sheet03!$O$2:$O$1184,0),56)</f>
        <v>右</v>
      </c>
    </row>
    <row r="210" spans="1:14" ht="15.95" customHeight="1" x14ac:dyDescent="0.15">
      <c r="A210" s="55">
        <f ca="1">IF(ISERROR(SMALL(sheet03!BU:BU,ROW(O2))),"",INDIRECT("sheet03!bu"&amp;SMALL(sheet03!BU:BU,ROW(O2))))</f>
        <v>419</v>
      </c>
      <c r="B210" s="10">
        <f t="array" aca="1" ref="B210" ca="1">INDEX(sheet03!$A$2:$BB$1184,MATCH(D$202&amp;$C210&amp;$B$2,sheet03!$M$2:$M$1184&amp;sheet03!$AF$2:$AF$1184&amp;sheet03!$O$2:$O$1184,0),31)</f>
        <v>0</v>
      </c>
      <c r="C210" s="11">
        <f t="array" aca="1" ref="C210" ca="1">IF(A210="","",INDIRECT("sheet03!af"&amp;SMALL(sheet03!BU:BU,ROW(O2))))</f>
        <v>2</v>
      </c>
      <c r="D210" s="80" t="str">
        <f t="array" aca="1" ref="D210" ca="1">INDEX(sheet03!$A$2:$BB$1184,MATCH(D$202&amp;$C210&amp;$B$2,sheet03!$M$2:$M$1184&amp;sheet03!$AF$2:$AF$1184&amp;sheet03!$O$2:$O$1184,0),28)</f>
        <v>大安寺</v>
      </c>
      <c r="E210" s="46">
        <f t="array" aca="1" ref="E210" ca="1">INDEX(sheet03!$A$2:$BC$1184,MATCH(D$202&amp;$C210&amp;$B$2,sheet03!$M$2:$M$1184&amp;sheet03!$AF$2:$AF$1184&amp;sheet03!$O$2:$O$1184,0),55)</f>
        <v>3</v>
      </c>
      <c r="F210" s="49">
        <f t="array" aca="1" ref="F210" ca="1">INDEX(sheet03!$A$2:$BB$1184,MATCH(D$202&amp;$C210&amp;$B$2,sheet03!$M$2:$M$1184&amp;sheet03!$AF$2:$AF$1184&amp;sheet03!$O$2:$O$1184,0),40)</f>
        <v>173</v>
      </c>
      <c r="G210" s="10" t="str">
        <f t="array" aca="1" ref="G210" ca="1">INDEX(sheet03!$A$2:$BD$1184,MATCH(D$202&amp;$C210&amp;$B$2,sheet03!$M$2:$M$1184&amp;sheet03!$AF$2:$AF$1184&amp;sheet03!$O$2:$O$1184,0),56)</f>
        <v>右</v>
      </c>
      <c r="H210" s="55">
        <f ca="1">IF(ISERROR(SMALL(sheet03!BV:BV,ROW(P2))),"",INDIRECT("sheet03!bv"&amp;SMALL(sheet03!BV:BV,ROW(P2))))</f>
        <v>604</v>
      </c>
      <c r="I210" s="10" t="str">
        <f t="array" aca="1" ref="I210" ca="1">INDEX(sheet03!$A$2:$BB$1184,MATCH(K$202&amp;$J210&amp;$B$2,sheet03!$M$2:$M$1184&amp;sheet03!$AF$2:$AF$1184&amp;sheet03!$O$2:$O$1184,0),31)</f>
        <v>c</v>
      </c>
      <c r="J210" s="11">
        <f t="array" aca="1" ref="J210" ca="1">IF(H210="","",INDIRECT("sheet03!af"&amp;SMALL(sheet03!BV:BV,ROW(P2))))</f>
        <v>2</v>
      </c>
      <c r="K210" s="80" t="str">
        <f t="array" aca="1" ref="K210" ca="1">INDEX(sheet03!$A$2:$BB$1184,MATCH(K$202&amp;$J210&amp;$B$2,sheet03!$M$2:$M$1184&amp;sheet03!$AF$2:$AF$1184&amp;sheet03!$O$2:$O$1184,0),28)</f>
        <v>守内かさ神</v>
      </c>
      <c r="L210" s="46">
        <f t="array" aca="1" ref="L210" ca="1">INDEX(sheet03!$A$2:$BC$1184,MATCH(K$202&amp;$J210&amp;$B$2,sheet03!$M$2:$M$1184&amp;sheet03!$AF$2:$AF$1184&amp;sheet03!$O$2:$O$1184,0),55)</f>
        <v>3</v>
      </c>
      <c r="M210" s="49">
        <f t="array" aca="1" ref="M210" ca="1">INDEX(sheet03!$A$2:$BB$1184,MATCH(K$202&amp;$J210&amp;$B$2,sheet03!$M$2:$M$1184&amp;sheet03!$AF$2:$AF$1184&amp;sheet03!$O$2:$O$1184,0),40)</f>
        <v>165</v>
      </c>
      <c r="N210" s="10" t="str">
        <f t="array" aca="1" ref="N210" ca="1">INDEX(sheet03!$A$2:$BD$1184,MATCH(K$202&amp;$J210&amp;$B$2,sheet03!$M$2:$M$1184&amp;sheet03!$AF$2:$AF$1184&amp;sheet03!$O$2:$O$1184,0),56)</f>
        <v>右</v>
      </c>
    </row>
    <row r="211" spans="1:14" ht="15.95" customHeight="1" x14ac:dyDescent="0.15">
      <c r="A211" s="55">
        <f ca="1">IF(ISERROR(SMALL(sheet03!BU:BU,ROW(O3))),"",INDIRECT("sheet03!bu"&amp;SMALL(sheet03!BU:BU,ROW(O3))))</f>
        <v>420</v>
      </c>
      <c r="B211" s="10">
        <f t="array" aca="1" ref="B211" ca="1">INDEX(sheet03!$A$2:$BB$1184,MATCH(D$202&amp;$C211&amp;$B$2,sheet03!$M$2:$M$1184&amp;sheet03!$AF$2:$AF$1184&amp;sheet03!$O$2:$O$1184,0),31)</f>
        <v>0</v>
      </c>
      <c r="C211" s="11">
        <f t="array" aca="1" ref="C211" ca="1">IF(A211="","",INDIRECT("sheet03!af"&amp;SMALL(sheet03!BU:BU,ROW(O3))))</f>
        <v>3</v>
      </c>
      <c r="D211" s="80" t="str">
        <f t="array" aca="1" ref="D211" ca="1">INDEX(sheet03!$A$2:$BB$1184,MATCH(D$202&amp;$C211&amp;$B$2,sheet03!$M$2:$M$1184&amp;sheet03!$AF$2:$AF$1184&amp;sheet03!$O$2:$O$1184,0),28)</f>
        <v>備前一宮</v>
      </c>
      <c r="E211" s="46">
        <f t="array" aca="1" ref="E211" ca="1">INDEX(sheet03!$A$2:$BC$1184,MATCH(D$202&amp;$C211&amp;$B$2,sheet03!$M$2:$M$1184&amp;sheet03!$AF$2:$AF$1184&amp;sheet03!$O$2:$O$1184,0),55)</f>
        <v>3</v>
      </c>
      <c r="F211" s="49">
        <f t="array" aca="1" ref="F211" ca="1">INDEX(sheet03!$A$2:$BB$1184,MATCH(D$202&amp;$C211&amp;$B$2,sheet03!$M$2:$M$1184&amp;sheet03!$AF$2:$AF$1184&amp;sheet03!$O$2:$O$1184,0),40)</f>
        <v>155</v>
      </c>
      <c r="G211" s="10" t="str">
        <f t="array" aca="1" ref="G211" ca="1">INDEX(sheet03!$A$2:$BD$1184,MATCH(D$202&amp;$C211&amp;$B$2,sheet03!$M$2:$M$1184&amp;sheet03!$AF$2:$AF$1184&amp;sheet03!$O$2:$O$1184,0),56)</f>
        <v>右</v>
      </c>
      <c r="H211" s="55">
        <f ca="1">IF(ISERROR(SMALL(sheet03!BV:BV,ROW(P3))),"",INDIRECT("sheet03!bv"&amp;SMALL(sheet03!BV:BV,ROW(P3))))</f>
        <v>605</v>
      </c>
      <c r="I211" s="10">
        <f t="array" aca="1" ref="I211" ca="1">INDEX(sheet03!$A$2:$BB$1184,MATCH(K$202&amp;$J211&amp;$B$2,sheet03!$M$2:$M$1184&amp;sheet03!$AF$2:$AF$1184&amp;sheet03!$O$2:$O$1184,0),31)</f>
        <v>0</v>
      </c>
      <c r="J211" s="11">
        <f t="array" aca="1" ref="J211" ca="1">IF(H211="","",INDIRECT("sheet03!af"&amp;SMALL(sheet03!BV:BV,ROW(P3))))</f>
        <v>3</v>
      </c>
      <c r="K211" s="80" t="str">
        <f t="array" aca="1" ref="K211" ca="1">INDEX(sheet03!$A$2:$BB$1184,MATCH(K$202&amp;$J211&amp;$B$2,sheet03!$M$2:$M$1184&amp;sheet03!$AF$2:$AF$1184&amp;sheet03!$O$2:$O$1184,0),28)</f>
        <v>南河内</v>
      </c>
      <c r="L211" s="46">
        <f t="array" aca="1" ref="L211" ca="1">INDEX(sheet03!$A$2:$BC$1184,MATCH(K$202&amp;$J211&amp;$B$2,sheet03!$M$2:$M$1184&amp;sheet03!$AF$2:$AF$1184&amp;sheet03!$O$2:$O$1184,0),55)</f>
        <v>3</v>
      </c>
      <c r="M211" s="49">
        <f t="array" aca="1" ref="M211" ca="1">INDEX(sheet03!$A$2:$BB$1184,MATCH(K$202&amp;$J211&amp;$B$2,sheet03!$M$2:$M$1184&amp;sheet03!$AF$2:$AF$1184&amp;sheet03!$O$2:$O$1184,0),40)</f>
        <v>169</v>
      </c>
      <c r="N211" s="10" t="str">
        <f t="array" aca="1" ref="N211" ca="1">INDEX(sheet03!$A$2:$BD$1184,MATCH(K$202&amp;$J211&amp;$B$2,sheet03!$M$2:$M$1184&amp;sheet03!$AF$2:$AF$1184&amp;sheet03!$O$2:$O$1184,0),56)</f>
        <v>右</v>
      </c>
    </row>
    <row r="212" spans="1:14" ht="15.95" customHeight="1" x14ac:dyDescent="0.15">
      <c r="A212" s="55">
        <f ca="1">IF(ISERROR(SMALL(sheet03!BU:BU,ROW(O4))),"",INDIRECT("sheet03!bu"&amp;SMALL(sheet03!BU:BU,ROW(O4))))</f>
        <v>421</v>
      </c>
      <c r="B212" s="10">
        <f t="array" aca="1" ref="B212" ca="1">INDEX(sheet03!$A$2:$BB$1184,MATCH(D$202&amp;$C212&amp;$B$2,sheet03!$M$2:$M$1184&amp;sheet03!$AF$2:$AF$1184&amp;sheet03!$O$2:$O$1184,0),31)</f>
        <v>0</v>
      </c>
      <c r="C212" s="11">
        <f t="array" aca="1" ref="C212" ca="1">IF(A212="","",INDIRECT("sheet03!af"&amp;SMALL(sheet03!BU:BU,ROW(O4))))</f>
        <v>5</v>
      </c>
      <c r="D212" s="80" t="str">
        <f t="array" aca="1" ref="D212" ca="1">INDEX(sheet03!$A$2:$BB$1184,MATCH(D$202&amp;$C212&amp;$B$2,sheet03!$M$2:$M$1184&amp;sheet03!$AF$2:$AF$1184&amp;sheet03!$O$2:$O$1184,0),28)</f>
        <v>吉備津</v>
      </c>
      <c r="E212" s="46">
        <f t="array" aca="1" ref="E212" ca="1">INDEX(sheet03!$A$2:$BC$1184,MATCH(D$202&amp;$C212&amp;$B$2,sheet03!$M$2:$M$1184&amp;sheet03!$AF$2:$AF$1184&amp;sheet03!$O$2:$O$1184,0),55)</f>
        <v>3</v>
      </c>
      <c r="F212" s="49">
        <f t="array" aca="1" ref="F212" ca="1">INDEX(sheet03!$A$2:$BB$1184,MATCH(D$202&amp;$C212&amp;$B$2,sheet03!$M$2:$M$1184&amp;sheet03!$AF$2:$AF$1184&amp;sheet03!$O$2:$O$1184,0),40)</f>
        <v>165.8</v>
      </c>
      <c r="G212" s="10" t="str">
        <f t="array" aca="1" ref="G212" ca="1">INDEX(sheet03!$A$2:$BD$1184,MATCH(D$202&amp;$C212&amp;$B$2,sheet03!$M$2:$M$1184&amp;sheet03!$AF$2:$AF$1184&amp;sheet03!$O$2:$O$1184,0),56)</f>
        <v>右</v>
      </c>
      <c r="H212" s="55">
        <f ca="1">IF(ISERROR(SMALL(sheet03!BV:BV,ROW(P4))),"",INDIRECT("sheet03!bv"&amp;SMALL(sheet03!BV:BV,ROW(P4))))</f>
        <v>606</v>
      </c>
      <c r="I212" s="10">
        <f t="array" aca="1" ref="I212" ca="1">INDEX(sheet03!$A$2:$BB$1184,MATCH(K$202&amp;$J212&amp;$B$2,sheet03!$M$2:$M$1184&amp;sheet03!$AF$2:$AF$1184&amp;sheet03!$O$2:$O$1184,0),31)</f>
        <v>0</v>
      </c>
      <c r="J212" s="11">
        <f t="array" aca="1" ref="J212" ca="1">IF(H212="","",INDIRECT("sheet03!af"&amp;SMALL(sheet03!BV:BV,ROW(P4))))</f>
        <v>4</v>
      </c>
      <c r="K212" s="80" t="str">
        <f t="array" aca="1" ref="K212" ca="1">INDEX(sheet03!$A$2:$BB$1184,MATCH(K$202&amp;$J212&amp;$B$2,sheet03!$M$2:$M$1184&amp;sheet03!$AF$2:$AF$1184&amp;sheet03!$O$2:$O$1184,0),28)</f>
        <v>行波</v>
      </c>
      <c r="L212" s="46">
        <f t="array" aca="1" ref="L212" ca="1">INDEX(sheet03!$A$2:$BC$1184,MATCH(K$202&amp;$J212&amp;$B$2,sheet03!$M$2:$M$1184&amp;sheet03!$AF$2:$AF$1184&amp;sheet03!$O$2:$O$1184,0),55)</f>
        <v>3</v>
      </c>
      <c r="M212" s="49">
        <f t="array" aca="1" ref="M212" ca="1">INDEX(sheet03!$A$2:$BB$1184,MATCH(K$202&amp;$J212&amp;$B$2,sheet03!$M$2:$M$1184&amp;sheet03!$AF$2:$AF$1184&amp;sheet03!$O$2:$O$1184,0),40)</f>
        <v>165</v>
      </c>
      <c r="N212" s="10" t="str">
        <f t="array" aca="1" ref="N212" ca="1">INDEX(sheet03!$A$2:$BD$1184,MATCH(K$202&amp;$J212&amp;$B$2,sheet03!$M$2:$M$1184&amp;sheet03!$AF$2:$AF$1184&amp;sheet03!$O$2:$O$1184,0),56)</f>
        <v>右</v>
      </c>
    </row>
    <row r="213" spans="1:14" ht="15.95" customHeight="1" x14ac:dyDescent="0.15">
      <c r="A213" s="55">
        <f ca="1">IF(ISERROR(SMALL(sheet03!BU:BU,ROW(O5))),"",INDIRECT("sheet03!bu"&amp;SMALL(sheet03!BU:BU,ROW(O5))))</f>
        <v>422</v>
      </c>
      <c r="B213" s="10" t="str">
        <f t="array" aca="1" ref="B213" ca="1">INDEX(sheet03!$A$2:$BB$1184,MATCH(D$202&amp;$C213&amp;$B$2,sheet03!$M$2:$M$1184&amp;sheet03!$AF$2:$AF$1184&amp;sheet03!$O$2:$O$1184,0),31)</f>
        <v>c</v>
      </c>
      <c r="C213" s="11">
        <f t="array" aca="1" ref="C213" ca="1">IF(A213="","",INDIRECT("sheet03!af"&amp;SMALL(sheet03!BU:BU,ROW(O5))))</f>
        <v>6</v>
      </c>
      <c r="D213" s="80" t="str">
        <f t="array" aca="1" ref="D213" ca="1">INDEX(sheet03!$A$2:$BB$1184,MATCH(D$202&amp;$C213&amp;$B$2,sheet03!$M$2:$M$1184&amp;sheet03!$AF$2:$AF$1184&amp;sheet03!$O$2:$O$1184,0),28)</f>
        <v>備中高松</v>
      </c>
      <c r="E213" s="46">
        <f t="array" aca="1" ref="E213" ca="1">INDEX(sheet03!$A$2:$BC$1184,MATCH(D$202&amp;$C213&amp;$B$2,sheet03!$M$2:$M$1184&amp;sheet03!$AF$2:$AF$1184&amp;sheet03!$O$2:$O$1184,0),55)</f>
        <v>3</v>
      </c>
      <c r="F213" s="49">
        <f t="array" aca="1" ref="F213" ca="1">INDEX(sheet03!$A$2:$BB$1184,MATCH(D$202&amp;$C213&amp;$B$2,sheet03!$M$2:$M$1184&amp;sheet03!$AF$2:$AF$1184&amp;sheet03!$O$2:$O$1184,0),40)</f>
        <v>157</v>
      </c>
      <c r="G213" s="10" t="str">
        <f t="array" aca="1" ref="G213" ca="1">INDEX(sheet03!$A$2:$BD$1184,MATCH(D$202&amp;$C213&amp;$B$2,sheet03!$M$2:$M$1184&amp;sheet03!$AF$2:$AF$1184&amp;sheet03!$O$2:$O$1184,0),56)</f>
        <v>右</v>
      </c>
      <c r="H213" s="55">
        <f ca="1">IF(ISERROR(SMALL(sheet03!BV:BV,ROW(P5))),"",INDIRECT("sheet03!bv"&amp;SMALL(sheet03!BV:BV,ROW(P5))))</f>
        <v>607</v>
      </c>
      <c r="I213" s="10">
        <f t="array" aca="1" ref="I213" ca="1">INDEX(sheet03!$A$2:$BB$1184,MATCH(K$202&amp;$J213&amp;$B$2,sheet03!$M$2:$M$1184&amp;sheet03!$AF$2:$AF$1184&amp;sheet03!$O$2:$O$1184,0),31)</f>
        <v>0</v>
      </c>
      <c r="J213" s="11">
        <f t="array" aca="1" ref="J213" ca="1">IF(H213="","",INDIRECT("sheet03!af"&amp;SMALL(sheet03!BV:BV,ROW(P5))))</f>
        <v>5</v>
      </c>
      <c r="K213" s="80" t="str">
        <f t="array" aca="1" ref="K213" ca="1">INDEX(sheet03!$A$2:$BB$1184,MATCH(K$202&amp;$J213&amp;$B$2,sheet03!$M$2:$M$1184&amp;sheet03!$AF$2:$AF$1184&amp;sheet03!$O$2:$O$1184,0),28)</f>
        <v>北河内</v>
      </c>
      <c r="L213" s="46">
        <f t="array" aca="1" ref="L213" ca="1">INDEX(sheet03!$A$2:$BC$1184,MATCH(K$202&amp;$J213&amp;$B$2,sheet03!$M$2:$M$1184&amp;sheet03!$AF$2:$AF$1184&amp;sheet03!$O$2:$O$1184,0),55)</f>
        <v>3</v>
      </c>
      <c r="M213" s="49">
        <f t="array" aca="1" ref="M213" ca="1">INDEX(sheet03!$A$2:$BB$1184,MATCH(K$202&amp;$J213&amp;$B$2,sheet03!$M$2:$M$1184&amp;sheet03!$AF$2:$AF$1184&amp;sheet03!$O$2:$O$1184,0),40)</f>
        <v>169</v>
      </c>
      <c r="N213" s="10" t="str">
        <f t="array" aca="1" ref="N213" ca="1">INDEX(sheet03!$A$2:$BD$1184,MATCH(K$202&amp;$J213&amp;$B$2,sheet03!$M$2:$M$1184&amp;sheet03!$AF$2:$AF$1184&amp;sheet03!$O$2:$O$1184,0),56)</f>
        <v>右</v>
      </c>
    </row>
    <row r="214" spans="1:14" ht="15.95" customHeight="1" x14ac:dyDescent="0.15">
      <c r="A214" s="55">
        <f ca="1">IF(ISERROR(SMALL(sheet03!BU:BU,ROW(O6))),"",INDIRECT("sheet03!bu"&amp;SMALL(sheet03!BU:BU,ROW(O6))))</f>
        <v>423</v>
      </c>
      <c r="B214" s="10">
        <f t="array" aca="1" ref="B214" ca="1">INDEX(sheet03!$A$2:$BB$1184,MATCH(D$202&amp;$C214&amp;$B$2,sheet03!$M$2:$M$1184&amp;sheet03!$AF$2:$AF$1184&amp;sheet03!$O$2:$O$1184,0),31)</f>
        <v>0</v>
      </c>
      <c r="C214" s="11">
        <f t="array" aca="1" ref="C214" ca="1">IF(A214="","",INDIRECT("sheet03!af"&amp;SMALL(sheet03!BU:BU,ROW(O6))))</f>
        <v>7</v>
      </c>
      <c r="D214" s="80" t="str">
        <f t="array" aca="1" ref="D214" ca="1">INDEX(sheet03!$A$2:$BB$1184,MATCH(D$202&amp;$C214&amp;$B$2,sheet03!$M$2:$M$1184&amp;sheet03!$AF$2:$AF$1184&amp;sheet03!$O$2:$O$1184,0),28)</f>
        <v>足守</v>
      </c>
      <c r="E214" s="46">
        <f t="array" aca="1" ref="E214" ca="1">INDEX(sheet03!$A$2:$BC$1184,MATCH(D$202&amp;$C214&amp;$B$2,sheet03!$M$2:$M$1184&amp;sheet03!$AF$2:$AF$1184&amp;sheet03!$O$2:$O$1184,0),55)</f>
        <v>2</v>
      </c>
      <c r="F214" s="49">
        <f t="array" aca="1" ref="F214" ca="1">INDEX(sheet03!$A$2:$BB$1184,MATCH(D$202&amp;$C214&amp;$B$2,sheet03!$M$2:$M$1184&amp;sheet03!$AF$2:$AF$1184&amp;sheet03!$O$2:$O$1184,0),40)</f>
        <v>164</v>
      </c>
      <c r="G214" s="10" t="str">
        <f t="array" aca="1" ref="G214" ca="1">INDEX(sheet03!$A$2:$BD$1184,MATCH(D$202&amp;$C214&amp;$B$2,sheet03!$M$2:$M$1184&amp;sheet03!$AF$2:$AF$1184&amp;sheet03!$O$2:$O$1184,0),56)</f>
        <v>右</v>
      </c>
      <c r="H214" s="55">
        <f ca="1">IF(ISERROR(SMALL(sheet03!BV:BV,ROW(P6))),"",INDIRECT("sheet03!bv"&amp;SMALL(sheet03!BV:BV,ROW(P6))))</f>
        <v>608</v>
      </c>
      <c r="I214" s="10">
        <f t="array" aca="1" ref="I214" ca="1">INDEX(sheet03!$A$2:$BB$1184,MATCH(K$202&amp;$J214&amp;$B$2,sheet03!$M$2:$M$1184&amp;sheet03!$AF$2:$AF$1184&amp;sheet03!$O$2:$O$1184,0),31)</f>
        <v>0</v>
      </c>
      <c r="J214" s="11">
        <f t="array" aca="1" ref="J214" ca="1">IF(H214="","",INDIRECT("sheet03!af"&amp;SMALL(sheet03!BV:BV,ROW(P6))))</f>
        <v>6</v>
      </c>
      <c r="K214" s="80" t="str">
        <f t="array" aca="1" ref="K214" ca="1">INDEX(sheet03!$A$2:$BB$1184,MATCH(K$202&amp;$J214&amp;$B$2,sheet03!$M$2:$M$1184&amp;sheet03!$AF$2:$AF$1184&amp;sheet03!$O$2:$O$1184,0),28)</f>
        <v>椋野</v>
      </c>
      <c r="L214" s="46">
        <f t="array" aca="1" ref="L214" ca="1">INDEX(sheet03!$A$2:$BC$1184,MATCH(K$202&amp;$J214&amp;$B$2,sheet03!$M$2:$M$1184&amp;sheet03!$AF$2:$AF$1184&amp;sheet03!$O$2:$O$1184,0),55)</f>
        <v>2</v>
      </c>
      <c r="M214" s="49">
        <f t="array" aca="1" ref="M214" ca="1">INDEX(sheet03!$A$2:$BB$1184,MATCH(K$202&amp;$J214&amp;$B$2,sheet03!$M$2:$M$1184&amp;sheet03!$AF$2:$AF$1184&amp;sheet03!$O$2:$O$1184,0),40)</f>
        <v>168.9</v>
      </c>
      <c r="N214" s="10" t="str">
        <f t="array" aca="1" ref="N214" ca="1">INDEX(sheet03!$A$2:$BD$1184,MATCH(K$202&amp;$J214&amp;$B$2,sheet03!$M$2:$M$1184&amp;sheet03!$AF$2:$AF$1184&amp;sheet03!$O$2:$O$1184,0),56)</f>
        <v>右</v>
      </c>
    </row>
    <row r="215" spans="1:14" ht="15.95" customHeight="1" x14ac:dyDescent="0.15">
      <c r="A215" s="55">
        <f ca="1">IF(ISERROR(SMALL(sheet03!BU:BU,ROW(O7))),"",INDIRECT("sheet03!bu"&amp;SMALL(sheet03!BU:BU,ROW(O7))))</f>
        <v>424</v>
      </c>
      <c r="B215" s="10">
        <f t="array" aca="1" ref="B215" ca="1">INDEX(sheet03!$A$2:$BB$1184,MATCH(D$202&amp;$C215&amp;$B$2,sheet03!$M$2:$M$1184&amp;sheet03!$AF$2:$AF$1184&amp;sheet03!$O$2:$O$1184,0),31)</f>
        <v>0</v>
      </c>
      <c r="C215" s="11">
        <f t="array" aca="1" ref="C215" ca="1">IF(A215="","",INDIRECT("sheet03!af"&amp;SMALL(sheet03!BU:BU,ROW(O7))))</f>
        <v>8</v>
      </c>
      <c r="D215" s="80" t="str">
        <f t="array" aca="1" ref="D215" ca="1">INDEX(sheet03!$A$2:$BB$1184,MATCH(D$202&amp;$C215&amp;$B$2,sheet03!$M$2:$M$1184&amp;sheet03!$AF$2:$AF$1184&amp;sheet03!$O$2:$O$1184,0),28)</f>
        <v>服部</v>
      </c>
      <c r="E215" s="46">
        <f t="array" aca="1" ref="E215" ca="1">INDEX(sheet03!$A$2:$BC$1184,MATCH(D$202&amp;$C215&amp;$B$2,sheet03!$M$2:$M$1184&amp;sheet03!$AF$2:$AF$1184&amp;sheet03!$O$2:$O$1184,0),55)</f>
        <v>2</v>
      </c>
      <c r="F215" s="49">
        <f t="array" aca="1" ref="F215" ca="1">INDEX(sheet03!$A$2:$BB$1184,MATCH(D$202&amp;$C215&amp;$B$2,sheet03!$M$2:$M$1184&amp;sheet03!$AF$2:$AF$1184&amp;sheet03!$O$2:$O$1184,0),40)</f>
        <v>163</v>
      </c>
      <c r="G215" s="10" t="str">
        <f t="array" aca="1" ref="G215" ca="1">INDEX(sheet03!$A$2:$BD$1184,MATCH(D$202&amp;$C215&amp;$B$2,sheet03!$M$2:$M$1184&amp;sheet03!$AF$2:$AF$1184&amp;sheet03!$O$2:$O$1184,0),56)</f>
        <v>右</v>
      </c>
      <c r="H215" s="55">
        <f ca="1">IF(ISERROR(SMALL(sheet03!BV:BV,ROW(P7))),"",INDIRECT("sheet03!bv"&amp;SMALL(sheet03!BV:BV,ROW(P7))))</f>
        <v>609</v>
      </c>
      <c r="I215" s="10">
        <f t="array" aca="1" ref="I215" ca="1">INDEX(sheet03!$A$2:$BB$1184,MATCH(K$202&amp;$J215&amp;$B$2,sheet03!$M$2:$M$1184&amp;sheet03!$AF$2:$AF$1184&amp;sheet03!$O$2:$O$1184,0),31)</f>
        <v>0</v>
      </c>
      <c r="J215" s="11">
        <f t="array" aca="1" ref="J215" ca="1">IF(H215="","",INDIRECT("sheet03!af"&amp;SMALL(sheet03!BV:BV,ROW(P7))))</f>
        <v>7</v>
      </c>
      <c r="K215" s="80" t="str">
        <f t="array" aca="1" ref="K215" ca="1">INDEX(sheet03!$A$2:$BB$1184,MATCH(K$202&amp;$J215&amp;$B$2,sheet03!$M$2:$M$1184&amp;sheet03!$AF$2:$AF$1184&amp;sheet03!$O$2:$O$1184,0),28)</f>
        <v>清流みはらし</v>
      </c>
      <c r="L215" s="46">
        <f t="array" aca="1" ref="L215" ca="1">INDEX(sheet03!$A$2:$BC$1184,MATCH(K$202&amp;$J215&amp;$B$2,sheet03!$M$2:$M$1184&amp;sheet03!$AF$2:$AF$1184&amp;sheet03!$O$2:$O$1184,0),55)</f>
        <v>2</v>
      </c>
      <c r="M215" s="49">
        <f t="array" aca="1" ref="M215" ca="1">INDEX(sheet03!$A$2:$BB$1184,MATCH(K$202&amp;$J215&amp;$B$2,sheet03!$M$2:$M$1184&amp;sheet03!$AF$2:$AF$1184&amp;sheet03!$O$2:$O$1184,0),40)</f>
        <v>165</v>
      </c>
      <c r="N215" s="10" t="str">
        <f t="array" aca="1" ref="N215" ca="1">INDEX(sheet03!$A$2:$BD$1184,MATCH(K$202&amp;$J215&amp;$B$2,sheet03!$M$2:$M$1184&amp;sheet03!$AF$2:$AF$1184&amp;sheet03!$O$2:$O$1184,0),56)</f>
        <v>右</v>
      </c>
    </row>
    <row r="216" spans="1:14" ht="15.95" customHeight="1" x14ac:dyDescent="0.15">
      <c r="A216" s="55">
        <f ca="1">IF(ISERROR(SMALL(sheet03!BU:BU,ROW(O8))),"",INDIRECT("sheet03!bu"&amp;SMALL(sheet03!BU:BU,ROW(O8))))</f>
        <v>0</v>
      </c>
      <c r="B216" s="10" t="e">
        <f t="array" aca="1" ref="B216" ca="1">INDEX(sheet03!$A$2:$BB$1184,MATCH(D$202&amp;$C216&amp;$B$2,sheet03!$M$2:$M$1184&amp;sheet03!$AF$2:$AF$1184&amp;sheet03!$O$2:$O$1184,0),31)</f>
        <v>#N/A</v>
      </c>
      <c r="C216" s="11">
        <f t="array" aca="1" ref="C216" ca="1">IF(A216="","",INDIRECT("sheet03!af"&amp;SMALL(sheet03!BU:BU,ROW(O8))))</f>
        <v>0</v>
      </c>
      <c r="D216" s="80" t="e">
        <f t="array" aca="1" ref="D216" ca="1">INDEX(sheet03!$A$2:$BB$1184,MATCH(D$202&amp;$C216&amp;$B$2,sheet03!$M$2:$M$1184&amp;sheet03!$AF$2:$AF$1184&amp;sheet03!$O$2:$O$1184,0),28)</f>
        <v>#N/A</v>
      </c>
      <c r="E216" s="46" t="e">
        <f t="array" aca="1" ref="E216" ca="1">INDEX(sheet03!$A$2:$BC$1184,MATCH(D$202&amp;$C216&amp;$B$2,sheet03!$M$2:$M$1184&amp;sheet03!$AF$2:$AF$1184&amp;sheet03!$O$2:$O$1184,0),55)</f>
        <v>#N/A</v>
      </c>
      <c r="F216" s="49" t="e">
        <f t="array" aca="1" ref="F216" ca="1">INDEX(sheet03!$A$2:$BB$1184,MATCH(D$202&amp;$C216&amp;$B$2,sheet03!$M$2:$M$1184&amp;sheet03!$AF$2:$AF$1184&amp;sheet03!$O$2:$O$1184,0),40)</f>
        <v>#N/A</v>
      </c>
      <c r="G216" s="10" t="e">
        <f t="array" aca="1" ref="G216" ca="1">INDEX(sheet03!$A$2:$BD$1184,MATCH(D$202&amp;$C216&amp;$B$2,sheet03!$M$2:$M$1184&amp;sheet03!$AF$2:$AF$1184&amp;sheet03!$O$2:$O$1184,0),56)</f>
        <v>#N/A</v>
      </c>
      <c r="H216" s="55">
        <f ca="1">IF(ISERROR(SMALL(sheet03!BV:BV,ROW(P8))),"",INDIRECT("sheet03!bv"&amp;SMALL(sheet03!BV:BV,ROW(P8))))</f>
        <v>610</v>
      </c>
      <c r="I216" s="10">
        <f t="array" aca="1" ref="I216" ca="1">INDEX(sheet03!$A$2:$BB$1184,MATCH(K$202&amp;$J216&amp;$B$2,sheet03!$M$2:$M$1184&amp;sheet03!$AF$2:$AF$1184&amp;sheet03!$O$2:$O$1184,0),31)</f>
        <v>0</v>
      </c>
      <c r="J216" s="11">
        <f t="array" aca="1" ref="J216" ca="1">IF(H216="","",INDIRECT("sheet03!af"&amp;SMALL(sheet03!BV:BV,ROW(P8))))</f>
        <v>8</v>
      </c>
      <c r="K216" s="80" t="str">
        <f t="array" aca="1" ref="K216" ca="1">INDEX(sheet03!$A$2:$BB$1184,MATCH(K$202&amp;$J216&amp;$B$2,sheet03!$M$2:$M$1184&amp;sheet03!$AF$2:$AF$1184&amp;sheet03!$O$2:$O$1184,0),28)</f>
        <v>根笠</v>
      </c>
      <c r="L216" s="46">
        <f t="array" aca="1" ref="L216" ca="1">INDEX(sheet03!$A$2:$BC$1184,MATCH(K$202&amp;$J216&amp;$B$2,sheet03!$M$2:$M$1184&amp;sheet03!$AF$2:$AF$1184&amp;sheet03!$O$2:$O$1184,0),55)</f>
        <v>2</v>
      </c>
      <c r="M216" s="49">
        <f t="array" aca="1" ref="M216" ca="1">INDEX(sheet03!$A$2:$BB$1184,MATCH(K$202&amp;$J216&amp;$B$2,sheet03!$M$2:$M$1184&amp;sheet03!$AF$2:$AF$1184&amp;sheet03!$O$2:$O$1184,0),40)</f>
        <v>164</v>
      </c>
      <c r="N216" s="10" t="str">
        <f t="array" aca="1" ref="N216" ca="1">INDEX(sheet03!$A$2:$BD$1184,MATCH(K$202&amp;$J216&amp;$B$2,sheet03!$M$2:$M$1184&amp;sheet03!$AF$2:$AF$1184&amp;sheet03!$O$2:$O$1184,0),56)</f>
        <v>右</v>
      </c>
    </row>
    <row r="217" spans="1:14" ht="15.95" customHeight="1" x14ac:dyDescent="0.15">
      <c r="A217" s="55" t="str">
        <f ca="1">IF(ISERROR(SMALL(sheet03!BU:BU,ROW(O9))),"",INDIRECT("sheet03!bu"&amp;SMALL(sheet03!BU:BU,ROW(O9))))</f>
        <v/>
      </c>
      <c r="B217" s="10" t="e">
        <f t="array" aca="1" ref="B217" ca="1">INDEX(sheet03!$A$2:$BB$1184,MATCH(D$202&amp;$C217&amp;$B$2,sheet03!$M$2:$M$1184&amp;sheet03!$AF$2:$AF$1184&amp;sheet03!$O$2:$O$1184,0),31)</f>
        <v>#N/A</v>
      </c>
      <c r="C217" s="11" t="str">
        <f t="array" aca="1" ref="C217" ca="1">IF(A217="","",INDIRECT("sheet03!af"&amp;SMALL(sheet03!BU:BU,ROW(O9))))</f>
        <v/>
      </c>
      <c r="D217" s="80" t="e">
        <f t="array" aca="1" ref="D217" ca="1">INDEX(sheet03!$A$2:$BB$1184,MATCH(D$202&amp;$C217&amp;$B$2,sheet03!$M$2:$M$1184&amp;sheet03!$AF$2:$AF$1184&amp;sheet03!$O$2:$O$1184,0),28)</f>
        <v>#N/A</v>
      </c>
      <c r="E217" s="46" t="e">
        <f t="array" aca="1" ref="E217" ca="1">INDEX(sheet03!$A$2:$BC$1184,MATCH(D$202&amp;$C217&amp;$B$2,sheet03!$M$2:$M$1184&amp;sheet03!$AF$2:$AF$1184&amp;sheet03!$O$2:$O$1184,0),55)</f>
        <v>#N/A</v>
      </c>
      <c r="F217" s="49" t="e">
        <f t="array" aca="1" ref="F217" ca="1">INDEX(sheet03!$A$2:$BB$1184,MATCH(D$202&amp;$C217&amp;$B$2,sheet03!$M$2:$M$1184&amp;sheet03!$AF$2:$AF$1184&amp;sheet03!$O$2:$O$1184,0),40)</f>
        <v>#N/A</v>
      </c>
      <c r="G217" s="10" t="e">
        <f t="array" aca="1" ref="G217" ca="1">INDEX(sheet03!$A$2:$BD$1184,MATCH(D$202&amp;$C217&amp;$B$2,sheet03!$M$2:$M$1184&amp;sheet03!$AF$2:$AF$1184&amp;sheet03!$O$2:$O$1184,0),56)</f>
        <v>#N/A</v>
      </c>
      <c r="H217" s="55">
        <f ca="1">IF(ISERROR(SMALL(sheet03!BV:BV,ROW(P9))),"",INDIRECT("sheet03!bv"&amp;SMALL(sheet03!BV:BV,ROW(P9))))</f>
        <v>611</v>
      </c>
      <c r="I217" s="10">
        <f t="array" aca="1" ref="I217" ca="1">INDEX(sheet03!$A$2:$BB$1184,MATCH(K$202&amp;$J217&amp;$B$2,sheet03!$M$2:$M$1184&amp;sheet03!$AF$2:$AF$1184&amp;sheet03!$O$2:$O$1184,0),31)</f>
        <v>0</v>
      </c>
      <c r="J217" s="11">
        <f t="array" aca="1" ref="J217" ca="1">IF(H217="","",INDIRECT("sheet03!af"&amp;SMALL(sheet03!BV:BV,ROW(P9))))</f>
        <v>9</v>
      </c>
      <c r="K217" s="80" t="str">
        <f t="array" aca="1" ref="K217" ca="1">INDEX(sheet03!$A$2:$BB$1184,MATCH(K$202&amp;$J217&amp;$B$2,sheet03!$M$2:$M$1184&amp;sheet03!$AF$2:$AF$1184&amp;sheet03!$O$2:$O$1184,0),28)</f>
        <v>河山</v>
      </c>
      <c r="L217" s="46">
        <f t="array" aca="1" ref="L217" ca="1">INDEX(sheet03!$A$2:$BC$1184,MATCH(K$202&amp;$J217&amp;$B$2,sheet03!$M$2:$M$1184&amp;sheet03!$AF$2:$AF$1184&amp;sheet03!$O$2:$O$1184,0),55)</f>
        <v>2</v>
      </c>
      <c r="M217" s="49">
        <f t="array" aca="1" ref="M217" ca="1">INDEX(sheet03!$A$2:$BB$1184,MATCH(K$202&amp;$J217&amp;$B$2,sheet03!$M$2:$M$1184&amp;sheet03!$AF$2:$AF$1184&amp;sheet03!$O$2:$O$1184,0),40)</f>
        <v>162.80000000000001</v>
      </c>
      <c r="N217" s="10" t="str">
        <f t="array" aca="1" ref="N217" ca="1">INDEX(sheet03!$A$2:$BD$1184,MATCH(K$202&amp;$J217&amp;$B$2,sheet03!$M$2:$M$1184&amp;sheet03!$AF$2:$AF$1184&amp;sheet03!$O$2:$O$1184,0),56)</f>
        <v>右</v>
      </c>
    </row>
    <row r="218" spans="1:14" ht="15.95" customHeight="1" x14ac:dyDescent="0.15">
      <c r="A218" s="55" t="str">
        <f ca="1">IF(ISERROR(SMALL(sheet03!BU:BU,ROW(O10))),"",INDIRECT("sheet03!bu"&amp;SMALL(sheet03!BU:BU,ROW(O10))))</f>
        <v/>
      </c>
      <c r="B218" s="10" t="e">
        <f t="array" aca="1" ref="B218" ca="1">INDEX(sheet03!$A$2:$BB$1184,MATCH(D$202&amp;$C218&amp;$B$2,sheet03!$M$2:$M$1184&amp;sheet03!$AF$2:$AF$1184&amp;sheet03!$O$2:$O$1184,0),31)</f>
        <v>#N/A</v>
      </c>
      <c r="C218" s="11" t="str">
        <f t="array" aca="1" ref="C218" ca="1">IF(A218="","",INDIRECT("sheet03!af"&amp;SMALL(sheet03!BU:BU,ROW(O10))))</f>
        <v/>
      </c>
      <c r="D218" s="80" t="e">
        <f t="array" aca="1" ref="D218" ca="1">INDEX(sheet03!$A$2:$BB$1184,MATCH(D$202&amp;$C218&amp;$B$2,sheet03!$M$2:$M$1184&amp;sheet03!$AF$2:$AF$1184&amp;sheet03!$O$2:$O$1184,0),28)</f>
        <v>#N/A</v>
      </c>
      <c r="E218" s="46" t="e">
        <f t="array" aca="1" ref="E218" ca="1">INDEX(sheet03!$A$2:$BC$1184,MATCH(D$202&amp;$C218&amp;$B$2,sheet03!$M$2:$M$1184&amp;sheet03!$AF$2:$AF$1184&amp;sheet03!$O$2:$O$1184,0),55)</f>
        <v>#N/A</v>
      </c>
      <c r="F218" s="49" t="e">
        <f t="array" aca="1" ref="F218" ca="1">INDEX(sheet03!$A$2:$BB$1184,MATCH(D$202&amp;$C218&amp;$B$2,sheet03!$M$2:$M$1184&amp;sheet03!$AF$2:$AF$1184&amp;sheet03!$O$2:$O$1184,0),40)</f>
        <v>#N/A</v>
      </c>
      <c r="G218" s="10" t="e">
        <f t="array" aca="1" ref="G218" ca="1">INDEX(sheet03!$A$2:$BD$1184,MATCH(D$202&amp;$C218&amp;$B$2,sheet03!$M$2:$M$1184&amp;sheet03!$AF$2:$AF$1184&amp;sheet03!$O$2:$O$1184,0),56)</f>
        <v>#N/A</v>
      </c>
      <c r="H218" s="55">
        <f ca="1">IF(ISERROR(SMALL(sheet03!BV:BV,ROW(P10))),"",INDIRECT("sheet03!bv"&amp;SMALL(sheet03!BV:BV,ROW(P10))))</f>
        <v>0</v>
      </c>
      <c r="I218" s="10" t="e">
        <f t="array" aca="1" ref="I218" ca="1">INDEX(sheet03!$A$2:$BB$1184,MATCH(K$202&amp;$J218&amp;$B$2,sheet03!$M$2:$M$1184&amp;sheet03!$AF$2:$AF$1184&amp;sheet03!$O$2:$O$1184,0),31)</f>
        <v>#N/A</v>
      </c>
      <c r="J218" s="11">
        <f t="array" aca="1" ref="J218" ca="1">IF(H218="","",INDIRECT("sheet03!af"&amp;SMALL(sheet03!BV:BV,ROW(P10))))</f>
        <v>0</v>
      </c>
      <c r="K218" s="80" t="e">
        <f t="array" aca="1" ref="K218" ca="1">INDEX(sheet03!$A$2:$BB$1184,MATCH(K$202&amp;$J218&amp;$B$2,sheet03!$M$2:$M$1184&amp;sheet03!$AF$2:$AF$1184&amp;sheet03!$O$2:$O$1184,0),28)</f>
        <v>#N/A</v>
      </c>
      <c r="L218" s="46" t="e">
        <f t="array" aca="1" ref="L218" ca="1">INDEX(sheet03!$A$2:$BC$1184,MATCH(K$202&amp;$J218&amp;$B$2,sheet03!$M$2:$M$1184&amp;sheet03!$AF$2:$AF$1184&amp;sheet03!$O$2:$O$1184,0),55)</f>
        <v>#N/A</v>
      </c>
      <c r="M218" s="49" t="e">
        <f t="array" aca="1" ref="M218" ca="1">INDEX(sheet03!$A$2:$BB$1184,MATCH(K$202&amp;$J218&amp;$B$2,sheet03!$M$2:$M$1184&amp;sheet03!$AF$2:$AF$1184&amp;sheet03!$O$2:$O$1184,0),40)</f>
        <v>#N/A</v>
      </c>
      <c r="N218" s="10" t="e">
        <f t="array" aca="1" ref="N218" ca="1">INDEX(sheet03!$A$2:$BD$1184,MATCH(K$202&amp;$J218&amp;$B$2,sheet03!$M$2:$M$1184&amp;sheet03!$AF$2:$AF$1184&amp;sheet03!$O$2:$O$1184,0),56)</f>
        <v>#N/A</v>
      </c>
    </row>
    <row r="219" spans="1:14" ht="15.95" customHeight="1" x14ac:dyDescent="0.15">
      <c r="A219" s="55" t="str">
        <f ca="1">IF(ISERROR(SMALL(sheet03!BU:BU,ROW(O11))),"",INDIRECT("sheet03!bu"&amp;SMALL(sheet03!BU:BU,ROW(O11))))</f>
        <v/>
      </c>
      <c r="B219" s="10" t="e">
        <f t="array" aca="1" ref="B219" ca="1">INDEX(sheet03!$A$2:$BB$1184,MATCH(D$202&amp;$C219&amp;$B$2,sheet03!$M$2:$M$1184&amp;sheet03!$AF$2:$AF$1184&amp;sheet03!$O$2:$O$1184,0),31)</f>
        <v>#N/A</v>
      </c>
      <c r="C219" s="11" t="str">
        <f t="array" aca="1" ref="C219" ca="1">IF(A219="","",INDIRECT("sheet03!af"&amp;SMALL(sheet03!BU:BU,ROW(O11))))</f>
        <v/>
      </c>
      <c r="D219" s="80" t="e">
        <f t="array" aca="1" ref="D219" ca="1">INDEX(sheet03!$A$2:$BB$1184,MATCH(D$202&amp;$C219&amp;$B$2,sheet03!$M$2:$M$1184&amp;sheet03!$AF$2:$AF$1184&amp;sheet03!$O$2:$O$1184,0),28)</f>
        <v>#N/A</v>
      </c>
      <c r="E219" s="46" t="e">
        <f t="array" aca="1" ref="E219" ca="1">INDEX(sheet03!$A$2:$BC$1184,MATCH(D$202&amp;$C219&amp;$B$2,sheet03!$M$2:$M$1184&amp;sheet03!$AF$2:$AF$1184&amp;sheet03!$O$2:$O$1184,0),55)</f>
        <v>#N/A</v>
      </c>
      <c r="F219" s="49" t="e">
        <f t="array" aca="1" ref="F219" ca="1">INDEX(sheet03!$A$2:$BB$1184,MATCH(D$202&amp;$C219&amp;$B$2,sheet03!$M$2:$M$1184&amp;sheet03!$AF$2:$AF$1184&amp;sheet03!$O$2:$O$1184,0),40)</f>
        <v>#N/A</v>
      </c>
      <c r="G219" s="10" t="e">
        <f t="array" aca="1" ref="G219" ca="1">INDEX(sheet03!$A$2:$BD$1184,MATCH(D$202&amp;$C219&amp;$B$2,sheet03!$M$2:$M$1184&amp;sheet03!$AF$2:$AF$1184&amp;sheet03!$O$2:$O$1184,0),56)</f>
        <v>#N/A</v>
      </c>
      <c r="H219" s="55" t="str">
        <f ca="1">IF(ISERROR(SMALL(sheet03!BV:BV,ROW(P11))),"",INDIRECT("sheet03!bv"&amp;SMALL(sheet03!BV:BV,ROW(P11))))</f>
        <v/>
      </c>
      <c r="I219" s="10" t="e">
        <f t="array" aca="1" ref="I219" ca="1">INDEX(sheet03!$A$2:$BB$1184,MATCH(K$202&amp;$J219&amp;$B$2,sheet03!$M$2:$M$1184&amp;sheet03!$AF$2:$AF$1184&amp;sheet03!$O$2:$O$1184,0),31)</f>
        <v>#N/A</v>
      </c>
      <c r="J219" s="11" t="str">
        <f t="array" aca="1" ref="J219" ca="1">IF(H219="","",INDIRECT("sheet03!af"&amp;SMALL(sheet03!BV:BV,ROW(P11))))</f>
        <v/>
      </c>
      <c r="K219" s="80" t="e">
        <f t="array" aca="1" ref="K219" ca="1">INDEX(sheet03!$A$2:$BB$1184,MATCH(K$202&amp;$J219&amp;$B$2,sheet03!$M$2:$M$1184&amp;sheet03!$AF$2:$AF$1184&amp;sheet03!$O$2:$O$1184,0),28)</f>
        <v>#N/A</v>
      </c>
      <c r="L219" s="46" t="e">
        <f t="array" aca="1" ref="L219" ca="1">INDEX(sheet03!$A$2:$BC$1184,MATCH(K$202&amp;$J219&amp;$B$2,sheet03!$M$2:$M$1184&amp;sheet03!$AF$2:$AF$1184&amp;sheet03!$O$2:$O$1184,0),55)</f>
        <v>#N/A</v>
      </c>
      <c r="M219" s="49" t="e">
        <f t="array" aca="1" ref="M219" ca="1">INDEX(sheet03!$A$2:$BB$1184,MATCH(K$202&amp;$J219&amp;$B$2,sheet03!$M$2:$M$1184&amp;sheet03!$AF$2:$AF$1184&amp;sheet03!$O$2:$O$1184,0),40)</f>
        <v>#N/A</v>
      </c>
      <c r="N219" s="10" t="e">
        <f t="array" aca="1" ref="N219" ca="1">INDEX(sheet03!$A$2:$BD$1184,MATCH(K$202&amp;$J219&amp;$B$2,sheet03!$M$2:$M$1184&amp;sheet03!$AF$2:$AF$1184&amp;sheet03!$O$2:$O$1184,0),56)</f>
        <v>#N/A</v>
      </c>
    </row>
    <row r="220" spans="1:14" ht="15.95" customHeight="1" x14ac:dyDescent="0.15">
      <c r="A220" s="55" t="str">
        <f ca="1">IF(ISERROR(SMALL(sheet03!BU:BU,ROW(O12))),"",INDIRECT("sheet03!bu"&amp;SMALL(sheet03!BU:BU,ROW(O12))))</f>
        <v/>
      </c>
      <c r="B220" s="10" t="e">
        <f t="array" aca="1" ref="B220" ca="1">INDEX(sheet03!$A$2:$BB$1184,MATCH(D$202&amp;$C220&amp;$B$2,sheet03!$M$2:$M$1184&amp;sheet03!$AF$2:$AF$1184&amp;sheet03!$O$2:$O$1184,0),31)</f>
        <v>#N/A</v>
      </c>
      <c r="C220" s="11" t="str">
        <f t="array" aca="1" ref="C220" ca="1">IF(A220="","",INDIRECT("sheet03!af"&amp;SMALL(sheet03!BU:BU,ROW(O12))))</f>
        <v/>
      </c>
      <c r="D220" s="80" t="e">
        <f t="array" aca="1" ref="D220" ca="1">INDEX(sheet03!$A$2:$BB$1184,MATCH(D$202&amp;$C220&amp;$B$2,sheet03!$M$2:$M$1184&amp;sheet03!$AF$2:$AF$1184&amp;sheet03!$O$2:$O$1184,0),28)</f>
        <v>#N/A</v>
      </c>
      <c r="E220" s="46" t="e">
        <f t="array" aca="1" ref="E220" ca="1">INDEX(sheet03!$A$2:$BC$1184,MATCH(D$202&amp;$C220&amp;$B$2,sheet03!$M$2:$M$1184&amp;sheet03!$AF$2:$AF$1184&amp;sheet03!$O$2:$O$1184,0),55)</f>
        <v>#N/A</v>
      </c>
      <c r="F220" s="49" t="e">
        <f t="array" aca="1" ref="F220" ca="1">INDEX(sheet03!$A$2:$BB$1184,MATCH(D$202&amp;$C220&amp;$B$2,sheet03!$M$2:$M$1184&amp;sheet03!$AF$2:$AF$1184&amp;sheet03!$O$2:$O$1184,0),40)</f>
        <v>#N/A</v>
      </c>
      <c r="G220" s="10" t="e">
        <f t="array" aca="1" ref="G220" ca="1">INDEX(sheet03!$A$2:$BD$1184,MATCH(D$202&amp;$C220&amp;$B$2,sheet03!$M$2:$M$1184&amp;sheet03!$AF$2:$AF$1184&amp;sheet03!$O$2:$O$1184,0),56)</f>
        <v>#N/A</v>
      </c>
      <c r="H220" s="55" t="str">
        <f ca="1">IF(ISERROR(SMALL(sheet03!BV:BV,ROW(P12))),"",INDIRECT("sheet03!bv"&amp;SMALL(sheet03!BV:BV,ROW(P12))))</f>
        <v/>
      </c>
      <c r="I220" s="10" t="e">
        <f t="array" aca="1" ref="I220" ca="1">INDEX(sheet03!$A$2:$BB$1184,MATCH(K$202&amp;$J220&amp;$B$2,sheet03!$M$2:$M$1184&amp;sheet03!$AF$2:$AF$1184&amp;sheet03!$O$2:$O$1184,0),31)</f>
        <v>#N/A</v>
      </c>
      <c r="J220" s="11" t="str">
        <f t="array" aca="1" ref="J220" ca="1">IF(H220="","",INDIRECT("sheet03!af"&amp;SMALL(sheet03!BV:BV,ROW(P12))))</f>
        <v/>
      </c>
      <c r="K220" s="80" t="e">
        <f t="array" aca="1" ref="K220" ca="1">INDEX(sheet03!$A$2:$BB$1184,MATCH(K$202&amp;$J220&amp;$B$2,sheet03!$M$2:$M$1184&amp;sheet03!$AF$2:$AF$1184&amp;sheet03!$O$2:$O$1184,0),28)</f>
        <v>#N/A</v>
      </c>
      <c r="L220" s="46" t="e">
        <f t="array" aca="1" ref="L220" ca="1">INDEX(sheet03!$A$2:$BC$1184,MATCH(K$202&amp;$J220&amp;$B$2,sheet03!$M$2:$M$1184&amp;sheet03!$AF$2:$AF$1184&amp;sheet03!$O$2:$O$1184,0),55)</f>
        <v>#N/A</v>
      </c>
      <c r="M220" s="49" t="e">
        <f t="array" aca="1" ref="M220" ca="1">INDEX(sheet03!$A$2:$BB$1184,MATCH(K$202&amp;$J220&amp;$B$2,sheet03!$M$2:$M$1184&amp;sheet03!$AF$2:$AF$1184&amp;sheet03!$O$2:$O$1184,0),40)</f>
        <v>#N/A</v>
      </c>
      <c r="N220" s="10" t="e">
        <f t="array" aca="1" ref="N220" ca="1">INDEX(sheet03!$A$2:$BD$1184,MATCH(K$202&amp;$J220&amp;$B$2,sheet03!$M$2:$M$1184&amp;sheet03!$AF$2:$AF$1184&amp;sheet03!$O$2:$O$1184,0),56)</f>
        <v>#N/A</v>
      </c>
    </row>
    <row r="221" spans="1:14" ht="15.95" customHeight="1" x14ac:dyDescent="0.15">
      <c r="A221" s="55" t="str">
        <f ca="1">IF(ISERROR(SMALL(sheet03!BU:BU,ROW(O13))),"",INDIRECT("sheet03!bu"&amp;SMALL(sheet03!BU:BU,ROW(O13))))</f>
        <v/>
      </c>
      <c r="B221" s="10" t="e">
        <f t="array" aca="1" ref="B221" ca="1">INDEX(sheet03!$A$2:$BB$1184,MATCH(D$202&amp;$C221&amp;$B$2,sheet03!$M$2:$M$1184&amp;sheet03!$AF$2:$AF$1184&amp;sheet03!$O$2:$O$1184,0),31)</f>
        <v>#N/A</v>
      </c>
      <c r="C221" s="11" t="str">
        <f t="array" aca="1" ref="C221" ca="1">IF(A221="","",INDIRECT("sheet03!af"&amp;SMALL(sheet03!BU:BU,ROW(O13))))</f>
        <v/>
      </c>
      <c r="D221" s="80" t="e">
        <f t="array" aca="1" ref="D221" ca="1">INDEX(sheet03!$A$2:$BB$1184,MATCH(D$202&amp;$C221&amp;$B$2,sheet03!$M$2:$M$1184&amp;sheet03!$AF$2:$AF$1184&amp;sheet03!$O$2:$O$1184,0),28)</f>
        <v>#N/A</v>
      </c>
      <c r="E221" s="46" t="e">
        <f t="array" aca="1" ref="E221" ca="1">INDEX(sheet03!$A$2:$BC$1184,MATCH(D$202&amp;$C221&amp;$B$2,sheet03!$M$2:$M$1184&amp;sheet03!$AF$2:$AF$1184&amp;sheet03!$O$2:$O$1184,0),55)</f>
        <v>#N/A</v>
      </c>
      <c r="F221" s="49" t="e">
        <f t="array" aca="1" ref="F221" ca="1">INDEX(sheet03!$A$2:$BB$1184,MATCH(D$202&amp;$C221&amp;$B$2,sheet03!$M$2:$M$1184&amp;sheet03!$AF$2:$AF$1184&amp;sheet03!$O$2:$O$1184,0),40)</f>
        <v>#N/A</v>
      </c>
      <c r="G221" s="10" t="e">
        <f t="array" aca="1" ref="G221" ca="1">INDEX(sheet03!$A$2:$BD$1184,MATCH(D$202&amp;$C221&amp;$B$2,sheet03!$M$2:$M$1184&amp;sheet03!$AF$2:$AF$1184&amp;sheet03!$O$2:$O$1184,0),56)</f>
        <v>#N/A</v>
      </c>
      <c r="H221" s="55" t="str">
        <f ca="1">IF(ISERROR(SMALL(sheet03!BV:BV,ROW(P13))),"",INDIRECT("sheet03!bv"&amp;SMALL(sheet03!BV:BV,ROW(P13))))</f>
        <v/>
      </c>
      <c r="I221" s="10" t="e">
        <f t="array" aca="1" ref="I221" ca="1">INDEX(sheet03!$A$2:$BB$1184,MATCH(K$202&amp;$J221&amp;$B$2,sheet03!$M$2:$M$1184&amp;sheet03!$AF$2:$AF$1184&amp;sheet03!$O$2:$O$1184,0),31)</f>
        <v>#N/A</v>
      </c>
      <c r="J221" s="11" t="str">
        <f t="array" aca="1" ref="J221" ca="1">IF(H221="","",INDIRECT("sheet03!af"&amp;SMALL(sheet03!BV:BV,ROW(P13))))</f>
        <v/>
      </c>
      <c r="K221" s="80" t="e">
        <f t="array" aca="1" ref="K221" ca="1">INDEX(sheet03!$A$2:$BB$1184,MATCH(K$202&amp;$J221&amp;$B$2,sheet03!$M$2:$M$1184&amp;sheet03!$AF$2:$AF$1184&amp;sheet03!$O$2:$O$1184,0),28)</f>
        <v>#N/A</v>
      </c>
      <c r="L221" s="46" t="e">
        <f t="array" aca="1" ref="L221" ca="1">INDEX(sheet03!$A$2:$BC$1184,MATCH(K$202&amp;$J221&amp;$B$2,sheet03!$M$2:$M$1184&amp;sheet03!$AF$2:$AF$1184&amp;sheet03!$O$2:$O$1184,0),55)</f>
        <v>#N/A</v>
      </c>
      <c r="M221" s="49" t="e">
        <f t="array" aca="1" ref="M221" ca="1">INDEX(sheet03!$A$2:$BB$1184,MATCH(K$202&amp;$J221&amp;$B$2,sheet03!$M$2:$M$1184&amp;sheet03!$AF$2:$AF$1184&amp;sheet03!$O$2:$O$1184,0),40)</f>
        <v>#N/A</v>
      </c>
      <c r="N221" s="10" t="e">
        <f t="array" aca="1" ref="N221" ca="1">INDEX(sheet03!$A$2:$BD$1184,MATCH(K$202&amp;$J221&amp;$B$2,sheet03!$M$2:$M$1184&amp;sheet03!$AF$2:$AF$1184&amp;sheet03!$O$2:$O$1184,0),56)</f>
        <v>#N/A</v>
      </c>
    </row>
    <row r="222" spans="1:14" ht="15.95" customHeight="1" x14ac:dyDescent="0.15">
      <c r="A222" s="55" t="str">
        <f ca="1">IF(ISERROR(SMALL(sheet03!BU:BU,ROW(O14))),"",INDIRECT("sheet03!bu"&amp;SMALL(sheet03!BU:BU,ROW(O14))))</f>
        <v/>
      </c>
      <c r="B222" s="10" t="e">
        <f t="array" aca="1" ref="B222" ca="1">INDEX(sheet03!$A$2:$BB$1184,MATCH(D$202&amp;$C222&amp;$B$2,sheet03!$M$2:$M$1184&amp;sheet03!$AF$2:$AF$1184&amp;sheet03!$O$2:$O$1184,0),31)</f>
        <v>#N/A</v>
      </c>
      <c r="C222" s="11" t="str">
        <f t="array" aca="1" ref="C222" ca="1">IF(A222="","",INDIRECT("sheet03!af"&amp;SMALL(sheet03!BU:BU,ROW(O14))))</f>
        <v/>
      </c>
      <c r="D222" s="80" t="e">
        <f t="array" aca="1" ref="D222" ca="1">INDEX(sheet03!$A$2:$BB$1184,MATCH(D$202&amp;$C222&amp;$B$2,sheet03!$M$2:$M$1184&amp;sheet03!$AF$2:$AF$1184&amp;sheet03!$O$2:$O$1184,0),28)</f>
        <v>#N/A</v>
      </c>
      <c r="E222" s="46" t="e">
        <f t="array" aca="1" ref="E222" ca="1">INDEX(sheet03!$A$2:$BC$1184,MATCH(D$202&amp;$C222&amp;$B$2,sheet03!$M$2:$M$1184&amp;sheet03!$AF$2:$AF$1184&amp;sheet03!$O$2:$O$1184,0),55)</f>
        <v>#N/A</v>
      </c>
      <c r="F222" s="49" t="e">
        <f t="array" aca="1" ref="F222" ca="1">INDEX(sheet03!$A$2:$BB$1184,MATCH(D$202&amp;$C222&amp;$B$2,sheet03!$M$2:$M$1184&amp;sheet03!$AF$2:$AF$1184&amp;sheet03!$O$2:$O$1184,0),40)</f>
        <v>#N/A</v>
      </c>
      <c r="G222" s="10" t="e">
        <f t="array" aca="1" ref="G222" ca="1">INDEX(sheet03!$A$2:$BD$1184,MATCH(D$202&amp;$C222&amp;$B$2,sheet03!$M$2:$M$1184&amp;sheet03!$AF$2:$AF$1184&amp;sheet03!$O$2:$O$1184,0),56)</f>
        <v>#N/A</v>
      </c>
      <c r="H222" s="55" t="str">
        <f ca="1">IF(ISERROR(SMALL(sheet03!BV:BV,ROW(P14))),"",INDIRECT("sheet03!bv"&amp;SMALL(sheet03!BV:BV,ROW(P14))))</f>
        <v/>
      </c>
      <c r="I222" s="10" t="e">
        <f t="array" aca="1" ref="I222" ca="1">INDEX(sheet03!$A$2:$BB$1184,MATCH(K$202&amp;$J222&amp;$B$2,sheet03!$M$2:$M$1184&amp;sheet03!$AF$2:$AF$1184&amp;sheet03!$O$2:$O$1184,0),31)</f>
        <v>#N/A</v>
      </c>
      <c r="J222" s="11" t="str">
        <f t="array" aca="1" ref="J222" ca="1">IF(H222="","",INDIRECT("sheet03!af"&amp;SMALL(sheet03!BV:BV,ROW(P14))))</f>
        <v/>
      </c>
      <c r="K222" s="84" t="e">
        <f t="array" aca="1" ref="K222" ca="1">INDEX(sheet03!$A$2:$BB$1184,MATCH(K$202&amp;$J222&amp;$B$2,sheet03!$M$2:$M$1184&amp;sheet03!$AF$2:$AF$1184&amp;sheet03!$O$2:$O$1184,0),28)</f>
        <v>#N/A</v>
      </c>
      <c r="L222" s="46" t="e">
        <f t="array" aca="1" ref="L222" ca="1">INDEX(sheet03!$A$2:$BC$1184,MATCH(K$202&amp;$J222&amp;$B$2,sheet03!$M$2:$M$1184&amp;sheet03!$AF$2:$AF$1184&amp;sheet03!$O$2:$O$1184,0),55)</f>
        <v>#N/A</v>
      </c>
      <c r="M222" s="49" t="e">
        <f t="array" aca="1" ref="M222" ca="1">INDEX(sheet03!$A$2:$BB$1184,MATCH(K$202&amp;$J222&amp;$B$2,sheet03!$M$2:$M$1184&amp;sheet03!$AF$2:$AF$1184&amp;sheet03!$O$2:$O$1184,0),40)</f>
        <v>#N/A</v>
      </c>
      <c r="N222" s="10" t="e">
        <f t="array" aca="1" ref="N222" ca="1">INDEX(sheet03!$A$2:$BD$1184,MATCH(K$202&amp;$J222&amp;$B$2,sheet03!$M$2:$M$1184&amp;sheet03!$AF$2:$AF$1184&amp;sheet03!$O$2:$O$1184,0),56)</f>
        <v>#N/A</v>
      </c>
    </row>
    <row r="223" spans="1:14" ht="15.95" customHeight="1" x14ac:dyDescent="0.15">
      <c r="A223" s="55" t="str">
        <f ca="1">IF(ISERROR(SMALL(sheet03!BU:BU,ROW(O15))),"",INDIRECT("sheet03!bu"&amp;SMALL(sheet03!BU:BU,ROW(O15))))</f>
        <v/>
      </c>
      <c r="B223" s="10" t="e">
        <f t="array" aca="1" ref="B223" ca="1">INDEX(sheet03!$A$2:$BB$1184,MATCH(D$202&amp;$C223&amp;$B$2,sheet03!$M$2:$M$1184&amp;sheet03!$AF$2:$AF$1184&amp;sheet03!$O$2:$O$1184,0),31)</f>
        <v>#N/A</v>
      </c>
      <c r="C223" s="11" t="str">
        <f t="array" aca="1" ref="C223" ca="1">IF(A223="","",INDIRECT("sheet03!af"&amp;SMALL(sheet03!BU:BU,ROW(O15))))</f>
        <v/>
      </c>
      <c r="D223" s="80" t="e">
        <f t="array" aca="1" ref="D223" ca="1">INDEX(sheet03!$A$2:$BB$1184,MATCH(D$202&amp;$C223&amp;$B$2,sheet03!$M$2:$M$1184&amp;sheet03!$AF$2:$AF$1184&amp;sheet03!$O$2:$O$1184,0),28)</f>
        <v>#N/A</v>
      </c>
      <c r="E223" s="46" t="e">
        <f t="array" aca="1" ref="E223" ca="1">INDEX(sheet03!$A$2:$BC$1184,MATCH(D$202&amp;$C223&amp;$B$2,sheet03!$M$2:$M$1184&amp;sheet03!$AF$2:$AF$1184&amp;sheet03!$O$2:$O$1184,0),55)</f>
        <v>#N/A</v>
      </c>
      <c r="F223" s="49" t="e">
        <f t="array" aca="1" ref="F223" ca="1">INDEX(sheet03!$A$2:$BB$1184,MATCH(D$202&amp;$C223&amp;$B$2,sheet03!$M$2:$M$1184&amp;sheet03!$AF$2:$AF$1184&amp;sheet03!$O$2:$O$1184,0),40)</f>
        <v>#N/A</v>
      </c>
      <c r="G223" s="10" t="e">
        <f t="array" aca="1" ref="G223" ca="1">INDEX(sheet03!$A$2:$BD$1184,MATCH(D$202&amp;$C223&amp;$B$2,sheet03!$M$2:$M$1184&amp;sheet03!$AF$2:$AF$1184&amp;sheet03!$O$2:$O$1184,0),56)</f>
        <v>#N/A</v>
      </c>
      <c r="H223" s="55" t="str">
        <f ca="1">IF(ISERROR(SMALL(sheet03!BV:BV,ROW(P15))),"",INDIRECT("sheet03!bv"&amp;SMALL(sheet03!BV:BV,ROW(P15))))</f>
        <v/>
      </c>
      <c r="I223" s="10" t="e">
        <f t="array" aca="1" ref="I223" ca="1">INDEX(sheet03!$A$2:$BB$1184,MATCH(K$202&amp;$J223&amp;$B$2,sheet03!$M$2:$M$1184&amp;sheet03!$AF$2:$AF$1184&amp;sheet03!$O$2:$O$1184,0),31)</f>
        <v>#N/A</v>
      </c>
      <c r="J223" s="11" t="str">
        <f t="array" aca="1" ref="J223" ca="1">IF(H223="","",INDIRECT("sheet03!af"&amp;SMALL(sheet03!BV:BV,ROW(P15))))</f>
        <v/>
      </c>
      <c r="K223" s="80" t="e">
        <f t="array" aca="1" ref="K223" ca="1">INDEX(sheet03!$A$2:$BB$1184,MATCH(K$202&amp;$J223&amp;$B$2,sheet03!$M$2:$M$1184&amp;sheet03!$AF$2:$AF$1184&amp;sheet03!$O$2:$O$1184,0),28)</f>
        <v>#N/A</v>
      </c>
      <c r="L223" s="46" t="e">
        <f t="array" aca="1" ref="L223" ca="1">INDEX(sheet03!$A$2:$BC$1184,MATCH(K$202&amp;$J223&amp;$B$2,sheet03!$M$2:$M$1184&amp;sheet03!$AF$2:$AF$1184&amp;sheet03!$O$2:$O$1184,0),55)</f>
        <v>#N/A</v>
      </c>
      <c r="M223" s="49" t="e">
        <f t="array" aca="1" ref="M223" ca="1">INDEX(sheet03!$A$2:$BB$1184,MATCH(K$202&amp;$J223&amp;$B$2,sheet03!$M$2:$M$1184&amp;sheet03!$AF$2:$AF$1184&amp;sheet03!$O$2:$O$1184,0),40)</f>
        <v>#N/A</v>
      </c>
      <c r="N223" s="10" t="e">
        <f t="array" aca="1" ref="N223" ca="1">INDEX(sheet03!$A$2:$BD$1184,MATCH(K$202&amp;$J223&amp;$B$2,sheet03!$M$2:$M$1184&amp;sheet03!$AF$2:$AF$1184&amp;sheet03!$O$2:$O$1184,0),56)</f>
        <v>#N/A</v>
      </c>
    </row>
    <row r="224" spans="1:14" ht="15.95" customHeight="1" x14ac:dyDescent="0.15">
      <c r="A224" s="55" t="str">
        <f ca="1">IF(ISERROR(SMALL(sheet03!BU:BU,ROW(O16))),"",INDIRECT("sheet03!bu"&amp;SMALL(sheet03!BU:BU,ROW(O16))))</f>
        <v/>
      </c>
      <c r="B224" s="8" t="e">
        <f t="array" aca="1" ref="B224" ca="1">INDEX(sheet03!$A$2:$BB$1184,MATCH(D$202&amp;$C224&amp;$B$2,sheet03!$M$2:$M$1184&amp;sheet03!$AF$2:$AF$1184&amp;sheet03!$O$2:$O$1184,0),31)</f>
        <v>#N/A</v>
      </c>
      <c r="C224" s="42" t="str">
        <f t="array" aca="1" ref="C224" ca="1">IF(A224="","",INDIRECT("sheet03!af"&amp;SMALL(sheet03!BU:BU,ROW(O16))))</f>
        <v/>
      </c>
      <c r="D224" s="80" t="e">
        <f t="array" aca="1" ref="D224" ca="1">INDEX(sheet03!$A$2:$BB$1184,MATCH(D$202&amp;$C224&amp;$B$2,sheet03!$M$2:$M$1184&amp;sheet03!$AF$2:$AF$1184&amp;sheet03!$O$2:$O$1184,0),28)</f>
        <v>#N/A</v>
      </c>
      <c r="E224" s="47" t="e">
        <f t="array" aca="1" ref="E224" ca="1">INDEX(sheet03!$A$2:$BC$1184,MATCH(D$202&amp;$C224&amp;$B$2,sheet03!$M$2:$M$1184&amp;sheet03!$AF$2:$AF$1184&amp;sheet03!$O$2:$O$1184,0),55)</f>
        <v>#N/A</v>
      </c>
      <c r="F224" s="50" t="e">
        <f t="array" aca="1" ref="F224" ca="1">INDEX(sheet03!$A$2:$BB$1184,MATCH(D$202&amp;$C224&amp;$B$2,sheet03!$M$2:$M$1184&amp;sheet03!$AF$2:$AF$1184&amp;sheet03!$O$2:$O$1184,0),40)</f>
        <v>#N/A</v>
      </c>
      <c r="G224" s="8" t="e">
        <f t="array" aca="1" ref="G224" ca="1">INDEX(sheet03!$A$2:$BD$1184,MATCH(D$202&amp;$C224&amp;$B$2,sheet03!$M$2:$M$1184&amp;sheet03!$AF$2:$AF$1184&amp;sheet03!$O$2:$O$1184,0),56)</f>
        <v>#N/A</v>
      </c>
      <c r="H224" s="55" t="str">
        <f ca="1">IF(ISERROR(SMALL(sheet03!BV:BV,ROW(P16))),"",INDIRECT("sheet03!bv"&amp;SMALL(sheet03!BV:BV,ROW(P16))))</f>
        <v/>
      </c>
      <c r="I224" s="10" t="e">
        <f t="array" aca="1" ref="I224" ca="1">INDEX(sheet03!$A$2:$BB$1184,MATCH(K$202&amp;$J224&amp;$B$2,sheet03!$M$2:$M$1184&amp;sheet03!$AF$2:$AF$1184&amp;sheet03!$O$2:$O$1184,0),31)</f>
        <v>#N/A</v>
      </c>
      <c r="J224" s="9" t="str">
        <f t="array" aca="1" ref="J224" ca="1">IF(H224="","",INDIRECT("sheet03!af"&amp;SMALL(sheet03!BV:BV,ROW(P16))))</f>
        <v/>
      </c>
      <c r="K224" s="80" t="e">
        <f t="array" aca="1" ref="K224" ca="1">INDEX(sheet03!$A$2:$BB$1184,MATCH(K$202&amp;$J224&amp;$B$2,sheet03!$M$2:$M$1184&amp;sheet03!$AF$2:$AF$1184&amp;sheet03!$O$2:$O$1184,0),28)</f>
        <v>#N/A</v>
      </c>
      <c r="L224" s="47" t="e">
        <f t="array" aca="1" ref="L224" ca="1">INDEX(sheet03!$A$2:$BC$1184,MATCH(K$202&amp;$J224&amp;$B$2,sheet03!$M$2:$M$1184&amp;sheet03!$AF$2:$AF$1184&amp;sheet03!$O$2:$O$1184,0),55)</f>
        <v>#N/A</v>
      </c>
      <c r="M224" s="50" t="e">
        <f t="array" aca="1" ref="M224" ca="1">INDEX(sheet03!$A$2:$BB$1184,MATCH(K$202&amp;$J224&amp;$B$2,sheet03!$M$2:$M$1184&amp;sheet03!$AF$2:$AF$1184&amp;sheet03!$O$2:$O$1184,0),40)</f>
        <v>#N/A</v>
      </c>
      <c r="N224" s="8" t="e">
        <f t="array" aca="1" ref="N224" ca="1">INDEX(sheet03!$A$2:$BD$1184,MATCH(K$202&amp;$J224&amp;$B$2,sheet03!$M$2:$M$1184&amp;sheet03!$AF$2:$AF$1184&amp;sheet03!$O$2:$O$1184,0),56)</f>
        <v>#N/A</v>
      </c>
    </row>
    <row r="225" spans="1:14" ht="15.95" customHeight="1" x14ac:dyDescent="0.15">
      <c r="B225" s="7"/>
      <c r="C225" s="6" t="s">
        <v>15</v>
      </c>
      <c r="D225" s="35" t="str">
        <f t="array" ref="D225">INDEX(sheet01!$A$2:$Z$61,MATCH(D$202&amp;$B$2,sheet01!$M$2:$M$61&amp;sheet01!$O$2:$O$61,0),24)</f>
        <v>トレーナー</v>
      </c>
      <c r="E225" s="4" t="s">
        <v>16</v>
      </c>
      <c r="F225" s="3" t="str">
        <f t="array" ref="F225">INDEX(sheet01!$A$2:$Z$61,MATCH(D$202&amp;$B$2,sheet01!$M$2:$M$61&amp;sheet01!$O$2:$O$61,0),22)</f>
        <v>紫/白</v>
      </c>
      <c r="G225" s="2" t="str">
        <f t="array" ref="G225">INDEX(sheet01!$A$2:$Z$61,MATCH(D$202&amp;$B$2,sheet01!$M$2:$M$61&amp;sheet01!$O$2:$O$61,0),23)</f>
        <v>桃/黒</v>
      </c>
      <c r="I225" s="7"/>
      <c r="J225" s="6" t="s">
        <v>15</v>
      </c>
      <c r="K225" s="35" t="str">
        <f t="array" ref="K225">INDEX(sheet01!$A$2:$Z$61,MATCH(K$202&amp;$B$2,sheet01!$M$2:$M$61&amp;sheet01!$O$2:$O$61,0),24)</f>
        <v>トレーナー</v>
      </c>
      <c r="L225" s="4" t="s">
        <v>16</v>
      </c>
      <c r="M225" s="3" t="str">
        <f t="array" ref="M225">INDEX(sheet01!$A$2:$Z$61,MATCH(K$202&amp;$B$2,sheet01!$M$2:$M$61&amp;sheet01!$O$2:$O$61,0),22)</f>
        <v>紫/黒</v>
      </c>
      <c r="N225" s="2" t="str">
        <f t="array" ref="N225">INDEX(sheet01!$A$2:$Z$61,MATCH(K$202&amp;$B$2,sheet01!$M$2:$M$61&amp;sheet01!$O$2:$O$61,0),23)</f>
        <v>灰/黒</v>
      </c>
    </row>
    <row r="227" spans="1:14" ht="15.95" customHeight="1" x14ac:dyDescent="0.2">
      <c r="B227" s="39"/>
      <c r="C227" s="38">
        <v>19</v>
      </c>
      <c r="D227" s="37" t="str">
        <f t="array" ref="D227">INDEX(sheet01!$K$2:$Z$61,MATCH(C227&amp;$B$2,sheet01!$K$2:$K$61&amp;sheet01!$O$2:$O$61,0),3)</f>
        <v>若桜鉄道</v>
      </c>
      <c r="E227" s="36"/>
      <c r="F227" s="36"/>
      <c r="G227" s="35"/>
      <c r="I227" s="39"/>
      <c r="J227" s="38">
        <v>20</v>
      </c>
      <c r="K227" s="37" t="str">
        <f t="array" ref="K227">INDEX(sheet01!$K$2:$Z$61,MATCH(J227&amp;$B$2,sheet01!$K$2:$K$61&amp;sheet01!$O$2:$O$61,0),3)</f>
        <v>井原鉄道</v>
      </c>
      <c r="L227" s="36"/>
      <c r="M227" s="36"/>
      <c r="N227" s="35"/>
    </row>
    <row r="228" spans="1:14" ht="15.95" customHeight="1" x14ac:dyDescent="0.15">
      <c r="B228" s="34" t="s">
        <v>1</v>
      </c>
      <c r="C228" s="33"/>
      <c r="D228" s="79" t="str">
        <f t="array" ref="D228">INDEX(sheet03!$A$2:$BB$1184,MATCH($D$227&amp;"101"&amp;$B$2,sheet03!$M$2:$M$1184&amp;sheet03!$AF$2:$AF$1184&amp;sheet03!$O$2:$O$1184,0),28)</f>
        <v>若桜</v>
      </c>
      <c r="E228" s="31" t="s">
        <v>2</v>
      </c>
      <c r="F228" s="30"/>
      <c r="G228" s="29" t="str">
        <f t="array" ref="G228">INDEX(sheet01!$A$2:$Z$61,MATCH(D$227&amp;$B$2,sheet01!$M$2:$M$61&amp;sheet01!$O$2:$O$61,0),18)</f>
        <v>黄/赤</v>
      </c>
      <c r="I228" s="34" t="s">
        <v>1</v>
      </c>
      <c r="J228" s="33"/>
      <c r="K228" s="79" t="str">
        <f t="array" ref="K228">INDEX(sheet03!$A$2:$BB$1184,MATCH($K$227&amp;"101"&amp;$B$2,sheet03!$M$2:$M$1184&amp;sheet03!$AF$2:$AF$1184&amp;sheet03!$O$2:$O$1184,0),28)</f>
        <v>いずえ</v>
      </c>
      <c r="L228" s="31" t="s">
        <v>2</v>
      </c>
      <c r="M228" s="30"/>
      <c r="N228" s="29" t="str">
        <f t="array" ref="N228">INDEX(sheet01!$A$2:$Z$61,MATCH(K$227&amp;$B$2,sheet01!$M$2:$M$61&amp;sheet01!$O$2:$O$61,0),18)</f>
        <v>赤/赤</v>
      </c>
    </row>
    <row r="229" spans="1:14" ht="15.95" customHeight="1" x14ac:dyDescent="0.15">
      <c r="B229" s="28" t="s">
        <v>3</v>
      </c>
      <c r="C229" s="27"/>
      <c r="D229" s="61" t="e">
        <f t="array" ref="D229">INDEX(sheet03!$A$2:$BB$1184,MATCH($D$227&amp;"102"&amp;$B$2,sheet03!$M$2:$M$1184&amp;sheet03!$AF$2:$AF$1184&amp;sheet03!$O$2:$O$1184,0),28)</f>
        <v>#N/A</v>
      </c>
      <c r="E229" s="25" t="s">
        <v>4</v>
      </c>
      <c r="F229" s="24"/>
      <c r="G229" s="23" t="str">
        <f t="array" ref="G229">INDEX(sheet01!$A$2:$Z$61,MATCH(D$227&amp;$B$2,sheet01!$M$2:$M$61&amp;sheet01!$O$2:$O$61,0),20)</f>
        <v>緑/紺</v>
      </c>
      <c r="I229" s="28" t="s">
        <v>3</v>
      </c>
      <c r="J229" s="27"/>
      <c r="K229" s="61" t="str">
        <f t="array" ref="K229">INDEX(sheet03!$A$2:$BB$1184,MATCH($K$227&amp;"102"&amp;$B$2,sheet03!$M$2:$M$1184&amp;sheet03!$AF$2:$AF$1184&amp;sheet03!$O$2:$O$1184,0),28)</f>
        <v>子守唄の里高屋</v>
      </c>
      <c r="L229" s="25" t="s">
        <v>4</v>
      </c>
      <c r="M229" s="24"/>
      <c r="N229" s="23" t="str">
        <f t="array" ref="N229">INDEX(sheet01!$A$2:$Z$61,MATCH(K$227&amp;$B$2,sheet01!$M$2:$M$61&amp;sheet01!$O$2:$O$61,0),20)</f>
        <v>白/白</v>
      </c>
    </row>
    <row r="230" spans="1:14" ht="15.95" customHeight="1" x14ac:dyDescent="0.15">
      <c r="B230" s="28" t="s">
        <v>5</v>
      </c>
      <c r="C230" s="27"/>
      <c r="D230" s="61" t="e">
        <f t="array" ref="D230">INDEX(sheet03!$A$2:$BB$1184,MATCH($D$227&amp;"103"&amp;$B$2,sheet03!$M$2:$M$1184&amp;sheet03!$AF$2:$AF$1184&amp;sheet03!$O$2:$O$1184,0),28)</f>
        <v>#N/A</v>
      </c>
      <c r="E230" s="25" t="s">
        <v>6</v>
      </c>
      <c r="F230" s="24"/>
      <c r="G230" s="23" t="str">
        <f t="array" ref="G230">INDEX(sheet01!$A$2:$Z$61,MATCH(D$227&amp;$B$2,sheet01!$M$2:$M$61&amp;sheet01!$O$2:$O$61,0),19)</f>
        <v>水/紺</v>
      </c>
      <c r="I230" s="28" t="s">
        <v>5</v>
      </c>
      <c r="J230" s="27"/>
      <c r="K230" s="61" t="str">
        <f t="array" ref="K230">INDEX(sheet03!$A$2:$BB$1184,MATCH($K$227&amp;"103"&amp;$B$2,sheet03!$M$2:$M$1184&amp;sheet03!$AF$2:$AF$1184&amp;sheet03!$O$2:$O$1184,0),28)</f>
        <v>御領</v>
      </c>
      <c r="L230" s="25" t="s">
        <v>6</v>
      </c>
      <c r="M230" s="24"/>
      <c r="N230" s="23" t="str">
        <f t="array" ref="N230">INDEX(sheet01!$A$2:$Z$61,MATCH(K$227&amp;$B$2,sheet01!$M$2:$M$61&amp;sheet01!$O$2:$O$61,0),19)</f>
        <v>橙/黒</v>
      </c>
    </row>
    <row r="231" spans="1:14" ht="15.95" customHeight="1" x14ac:dyDescent="0.15">
      <c r="B231" s="28" t="s">
        <v>7</v>
      </c>
      <c r="C231" s="27"/>
      <c r="D231" s="80" t="e">
        <f t="array" ref="D231">INDEX(sheet03!$A$2:$BB$1184,MATCH($D$227&amp;"104"&amp;$B$2,sheet03!$M$2:$M$1184&amp;sheet03!$AF$2:$AF$1184&amp;sheet03!$O$2:$O$1184,0),28)</f>
        <v>#N/A</v>
      </c>
      <c r="E231" s="20" t="s">
        <v>8</v>
      </c>
      <c r="F231" s="19"/>
      <c r="G231" s="18" t="str">
        <f t="array" ref="G231">INDEX(sheet01!$A$2:$Z$61,MATCH(D$227&amp;$B$2,sheet01!$M$2:$M$61&amp;sheet01!$O$2:$O$61,0),21)</f>
        <v>橙/黒</v>
      </c>
      <c r="I231" s="28" t="s">
        <v>7</v>
      </c>
      <c r="J231" s="27"/>
      <c r="K231" s="80" t="str">
        <f t="array" ref="K231">INDEX(sheet03!$A$2:$BB$1184,MATCH($K$227&amp;"104"&amp;$B$2,sheet03!$M$2:$M$1184&amp;sheet03!$AF$2:$AF$1184&amp;sheet03!$O$2:$O$1184,0),28)</f>
        <v>湯野</v>
      </c>
      <c r="L231" s="20" t="s">
        <v>8</v>
      </c>
      <c r="M231" s="19"/>
      <c r="N231" s="18" t="str">
        <f t="array" ref="N231">INDEX(sheet01!$A$2:$Z$61,MATCH(K$227&amp;$B$2,sheet01!$M$2:$M$61&amp;sheet01!$O$2:$O$61,0),21)</f>
        <v>灰/黒</v>
      </c>
    </row>
    <row r="232" spans="1:14" ht="15.95" customHeight="1" x14ac:dyDescent="0.15">
      <c r="B232" s="22" t="s">
        <v>173</v>
      </c>
      <c r="C232" s="21"/>
      <c r="D232" s="87" t="e" cm="1">
        <f t="array" ref="D232">INDEX(sheet03!$A$2:$BB$1184,MATCH($D$227&amp;"105"&amp;$B$2,sheet03!$M$2:$M$1184&amp;sheet03!$AF$2:$AF$1184&amp;sheet03!$O$2:$O$1184,0),28)</f>
        <v>#N/A</v>
      </c>
      <c r="E232" s="67"/>
      <c r="F232" s="68"/>
      <c r="G232" s="69"/>
      <c r="I232" s="22" t="s">
        <v>173</v>
      </c>
      <c r="J232" s="21"/>
      <c r="K232" s="87" t="e" cm="1">
        <f t="array" ref="K232">INDEX(sheet03!$A$2:$BB$1184,MATCH($K$227&amp;"105"&amp;$B$2,sheet03!$M$2:$M$1184&amp;sheet03!$AF$2:$AF$1184&amp;sheet03!$O$2:$O$1184,0),28)</f>
        <v>#N/A</v>
      </c>
      <c r="L232" s="67"/>
      <c r="M232" s="68"/>
      <c r="N232" s="69"/>
    </row>
    <row r="233" spans="1:14" ht="15.95" customHeight="1" x14ac:dyDescent="0.15">
      <c r="B233" s="17" t="s">
        <v>9</v>
      </c>
      <c r="C233" s="16" t="s">
        <v>10</v>
      </c>
      <c r="D233" s="82" t="s">
        <v>11</v>
      </c>
      <c r="E233" s="15" t="s">
        <v>12</v>
      </c>
      <c r="F233" s="15" t="s">
        <v>13</v>
      </c>
      <c r="G233" s="14" t="s">
        <v>14</v>
      </c>
      <c r="I233" s="17" t="s">
        <v>9</v>
      </c>
      <c r="J233" s="16" t="s">
        <v>10</v>
      </c>
      <c r="K233" s="82" t="s">
        <v>11</v>
      </c>
      <c r="L233" s="15" t="s">
        <v>12</v>
      </c>
      <c r="M233" s="15" t="s">
        <v>13</v>
      </c>
      <c r="N233" s="14" t="s">
        <v>14</v>
      </c>
    </row>
    <row r="234" spans="1:14" ht="15.95" customHeight="1" x14ac:dyDescent="0.15">
      <c r="A234" s="55">
        <f ca="1">IF(ISERROR(SMALL(sheet03!BW:BW,ROW(O1))),"",INDIRECT("sheet03!bw"&amp;SMALL(sheet03!BW:BW,ROW(O1))))</f>
        <v>427</v>
      </c>
      <c r="B234" s="12" t="str">
        <f t="array" aca="1" ref="B234" ca="1">INDEX(sheet03!$A$2:$BB$1184,MATCH(D$227&amp;$C234&amp;$B$2,sheet03!$M$2:$M$1184&amp;sheet03!$AF$2:$AF$1184&amp;sheet03!$O$2:$O$1184,0),31)</f>
        <v>ｃ</v>
      </c>
      <c r="C234" s="13">
        <f t="array" aca="1" ref="C234" ca="1">IF(A234="","",INDIRECT("sheet03!af"&amp;SMALL(sheet03!BW:BW,ROW(O1))))</f>
        <v>3</v>
      </c>
      <c r="D234" s="83" t="str">
        <f t="array" aca="1" ref="D234" ca="1">INDEX(sheet03!$A$2:$BB$1184,MATCH(D$227&amp;$C234&amp;$B$2,sheet03!$M$2:$M$1184&amp;sheet03!$AF$2:$AF$1184&amp;sheet03!$O$2:$O$1184,0),28)</f>
        <v>八頭高校前</v>
      </c>
      <c r="E234" s="45">
        <f t="array" aca="1" ref="E234" ca="1">INDEX(sheet03!$A$2:$BC$1184,MATCH(D$227&amp;$C234&amp;$B$2,sheet03!$M$2:$M$1184&amp;sheet03!$AF$2:$AF$1184&amp;sheet03!$O$2:$O$1184,0),55)</f>
        <v>3</v>
      </c>
      <c r="F234" s="48">
        <f t="array" aca="1" ref="F234" ca="1">INDEX(sheet03!$A$2:$BB$1184,MATCH(D$227&amp;$C234&amp;$B$2,sheet03!$M$2:$M$1184&amp;sheet03!$AF$2:$AF$1184&amp;sheet03!$O$2:$O$1184,0),40)</f>
        <v>156.69999999999999</v>
      </c>
      <c r="G234" s="12" t="str">
        <f t="array" aca="1" ref="G234" ca="1">INDEX(sheet03!$A$2:$BD$1184,MATCH(D$227&amp;$C234&amp;$B$2,sheet03!$M$2:$M$1184&amp;sheet03!$AF$2:$AF$1184&amp;sheet03!$O$2:$O$1184,0),56)</f>
        <v>右</v>
      </c>
      <c r="H234" s="55">
        <f ca="1">IF(ISERROR(SMALL(sheet03!BX:BX,ROW(P1))),"",INDIRECT("sheet03!bx"&amp;SMALL(sheet03!BX:BX,ROW(P1))))</f>
        <v>589</v>
      </c>
      <c r="I234" s="12">
        <f t="array" aca="1" ref="I234" ca="1">INDEX(sheet03!$A$2:$BB$1184,MATCH(K$227&amp;$J234&amp;$B$2,sheet03!$M$2:$M$1184&amp;sheet03!$AF$2:$AF$1184&amp;sheet03!$O$2:$O$1184,0),31)</f>
        <v>0</v>
      </c>
      <c r="J234" s="13">
        <f ca="1">IF(H234="","",INDIRECT("sheet03!af"&amp;SMALL(sheet03!BX:BX,ROW(P1))))</f>
        <v>1</v>
      </c>
      <c r="K234" s="83" t="str">
        <f t="array" aca="1" ref="K234" ca="1">INDEX(sheet03!$A$2:$BB$1184,MATCH(K$227&amp;$J234&amp;$B$2,sheet03!$M$2:$M$1184&amp;sheet03!$AF$2:$AF$1184&amp;sheet03!$O$2:$O$1184,0),28)</f>
        <v>川辺宿</v>
      </c>
      <c r="L234" s="45">
        <f t="array" aca="1" ref="L234" ca="1">INDEX(sheet03!$A$2:$BC$1184,MATCH(K$227&amp;$J234&amp;$B$2,sheet03!$M$2:$M$1184&amp;sheet03!$AF$2:$AF$1184&amp;sheet03!$O$2:$O$1184,0),55)</f>
        <v>3</v>
      </c>
      <c r="M234" s="48">
        <f t="array" aca="1" ref="M234" ca="1">INDEX(sheet03!$A$2:$BB$1184,MATCH(K$227&amp;$J234&amp;$B$2,sheet03!$M$2:$M$1184&amp;sheet03!$AF$2:$AF$1184&amp;sheet03!$O$2:$O$1184,0),40)</f>
        <v>164</v>
      </c>
      <c r="N234" s="12" t="str">
        <f t="array" aca="1" ref="N234" ca="1">INDEX(sheet03!$A$2:$BD$1184,MATCH(K$227&amp;$J234&amp;$B$2,sheet03!$M$2:$M$1184&amp;sheet03!$AF$2:$AF$1184&amp;sheet03!$O$2:$O$1184,0),56)</f>
        <v>右</v>
      </c>
    </row>
    <row r="235" spans="1:14" ht="15.95" customHeight="1" x14ac:dyDescent="0.15">
      <c r="A235" s="55">
        <f ca="1">IF(ISERROR(SMALL(sheet03!BW:BW,ROW(O2))),"",INDIRECT("sheet03!bw"&amp;SMALL(sheet03!BW:BW,ROW(O2))))</f>
        <v>428</v>
      </c>
      <c r="B235" s="10">
        <f t="array" aca="1" ref="B235" ca="1">INDEX(sheet03!$A$2:$BB$1184,MATCH(D$227&amp;$C235&amp;$B$2,sheet03!$M$2:$M$1184&amp;sheet03!$AF$2:$AF$1184&amp;sheet03!$O$2:$O$1184,0),31)</f>
        <v>0</v>
      </c>
      <c r="C235" s="11">
        <f t="array" aca="1" ref="C235" ca="1">IF(A235="","",INDIRECT("sheet03!af"&amp;SMALL(sheet03!BW:BW,ROW(O2))))</f>
        <v>4</v>
      </c>
      <c r="D235" s="80" t="str">
        <f t="array" aca="1" ref="D235" ca="1">INDEX(sheet03!$A$2:$BB$1184,MATCH(D$227&amp;$C235&amp;$B$2,sheet03!$M$2:$M$1184&amp;sheet03!$AF$2:$AF$1184&amp;sheet03!$O$2:$O$1184,0),28)</f>
        <v>因幡船岡</v>
      </c>
      <c r="E235" s="46">
        <f t="array" aca="1" ref="E235" ca="1">INDEX(sheet03!$A$2:$BC$1184,MATCH(D$227&amp;$C235&amp;$B$2,sheet03!$M$2:$M$1184&amp;sheet03!$AF$2:$AF$1184&amp;sheet03!$O$2:$O$1184,0),55)</f>
        <v>3</v>
      </c>
      <c r="F235" s="49">
        <f t="array" aca="1" ref="F235" ca="1">INDEX(sheet03!$A$2:$BB$1184,MATCH(D$227&amp;$C235&amp;$B$2,sheet03!$M$2:$M$1184&amp;sheet03!$AF$2:$AF$1184&amp;sheet03!$O$2:$O$1184,0),40)</f>
        <v>162</v>
      </c>
      <c r="G235" s="10" t="str">
        <f t="array" aca="1" ref="G235" ca="1">INDEX(sheet03!$A$2:$BD$1184,MATCH(D$227&amp;$C235&amp;$B$2,sheet03!$M$2:$M$1184&amp;sheet03!$AF$2:$AF$1184&amp;sheet03!$O$2:$O$1184,0),56)</f>
        <v>右</v>
      </c>
      <c r="H235" s="55">
        <f ca="1">IF(ISERROR(SMALL(sheet03!BX:BX,ROW(P2))),"",INDIRECT("sheet03!bx"&amp;SMALL(sheet03!BX:BX,ROW(P2))))</f>
        <v>590</v>
      </c>
      <c r="I235" s="10" t="str">
        <f t="array" aca="1" ref="I235" ca="1">INDEX(sheet03!$A$2:$BB$1184,MATCH(K$227&amp;$J235&amp;$B$2,sheet03!$M$2:$M$1184&amp;sheet03!$AF$2:$AF$1184&amp;sheet03!$O$2:$O$1184,0),31)</f>
        <v>c</v>
      </c>
      <c r="J235" s="11">
        <f ca="1">IF(H235="","",INDIRECT("sheet03!af"&amp;SMALL(sheet03!BX:BX,ROW(P2))))</f>
        <v>2</v>
      </c>
      <c r="K235" s="80" t="str">
        <f t="array" aca="1" ref="K235" ca="1">INDEX(sheet03!$A$2:$BB$1184,MATCH(K$227&amp;$J235&amp;$B$2,sheet03!$M$2:$M$1184&amp;sheet03!$AF$2:$AF$1184&amp;sheet03!$O$2:$O$1184,0),28)</f>
        <v>吉備真備</v>
      </c>
      <c r="L235" s="46">
        <f t="array" aca="1" ref="L235" ca="1">INDEX(sheet03!$A$2:$BC$1184,MATCH(K$227&amp;$J235&amp;$B$2,sheet03!$M$2:$M$1184&amp;sheet03!$AF$2:$AF$1184&amp;sheet03!$O$2:$O$1184,0),55)</f>
        <v>3</v>
      </c>
      <c r="M235" s="49">
        <f t="array" aca="1" ref="M235" ca="1">INDEX(sheet03!$A$2:$BB$1184,MATCH(K$227&amp;$J235&amp;$B$2,sheet03!$M$2:$M$1184&amp;sheet03!$AF$2:$AF$1184&amp;sheet03!$O$2:$O$1184,0),40)</f>
        <v>162.80000000000001</v>
      </c>
      <c r="N235" s="10" t="str">
        <f t="array" aca="1" ref="N235" ca="1">INDEX(sheet03!$A$2:$BD$1184,MATCH(K$227&amp;$J235&amp;$B$2,sheet03!$M$2:$M$1184&amp;sheet03!$AF$2:$AF$1184&amp;sheet03!$O$2:$O$1184,0),56)</f>
        <v>右</v>
      </c>
    </row>
    <row r="236" spans="1:14" ht="15.95" customHeight="1" x14ac:dyDescent="0.15">
      <c r="A236" s="55">
        <f ca="1">IF(ISERROR(SMALL(sheet03!BW:BW,ROW(O3))),"",INDIRECT("sheet03!bw"&amp;SMALL(sheet03!BW:BW,ROW(O3))))</f>
        <v>429</v>
      </c>
      <c r="B236" s="10">
        <f t="array" aca="1" ref="B236" ca="1">INDEX(sheet03!$A$2:$BB$1184,MATCH(D$227&amp;$C236&amp;$B$2,sheet03!$M$2:$M$1184&amp;sheet03!$AF$2:$AF$1184&amp;sheet03!$O$2:$O$1184,0),31)</f>
        <v>0</v>
      </c>
      <c r="C236" s="11">
        <f t="array" aca="1" ref="C236" ca="1">IF(A236="","",INDIRECT("sheet03!af"&amp;SMALL(sheet03!BW:BW,ROW(O3))))</f>
        <v>5</v>
      </c>
      <c r="D236" s="80" t="str">
        <f t="array" aca="1" ref="D236" ca="1">INDEX(sheet03!$A$2:$BB$1184,MATCH(D$227&amp;$C236&amp;$B$2,sheet03!$M$2:$M$1184&amp;sheet03!$AF$2:$AF$1184&amp;sheet03!$O$2:$O$1184,0),28)</f>
        <v>隼</v>
      </c>
      <c r="E236" s="46">
        <f t="array" aca="1" ref="E236" ca="1">INDEX(sheet03!$A$2:$BC$1184,MATCH(D$227&amp;$C236&amp;$B$2,sheet03!$M$2:$M$1184&amp;sheet03!$AF$2:$AF$1184&amp;sheet03!$O$2:$O$1184,0),55)</f>
        <v>2</v>
      </c>
      <c r="F236" s="49">
        <f t="array" aca="1" ref="F236" ca="1">INDEX(sheet03!$A$2:$BB$1184,MATCH(D$227&amp;$C236&amp;$B$2,sheet03!$M$2:$M$1184&amp;sheet03!$AF$2:$AF$1184&amp;sheet03!$O$2:$O$1184,0),40)</f>
        <v>153</v>
      </c>
      <c r="G236" s="10" t="str">
        <f t="array" aca="1" ref="G236" ca="1">INDEX(sheet03!$A$2:$BD$1184,MATCH(D$227&amp;$C236&amp;$B$2,sheet03!$M$2:$M$1184&amp;sheet03!$AF$2:$AF$1184&amp;sheet03!$O$2:$O$1184,0),56)</f>
        <v>右</v>
      </c>
      <c r="H236" s="55">
        <f ca="1">IF(ISERROR(SMALL(sheet03!BX:BX,ROW(P3))),"",INDIRECT("sheet03!bx"&amp;SMALL(sheet03!BX:BX,ROW(P3))))</f>
        <v>591</v>
      </c>
      <c r="I236" s="10">
        <f t="array" aca="1" ref="I236" ca="1">INDEX(sheet03!$A$2:$BB$1184,MATCH(K$227&amp;$J236&amp;$B$2,sheet03!$M$2:$M$1184&amp;sheet03!$AF$2:$AF$1184&amp;sheet03!$O$2:$O$1184,0),31)</f>
        <v>0</v>
      </c>
      <c r="J236" s="11">
        <f ca="1">IF(H236="","",INDIRECT("sheet03!af"&amp;SMALL(sheet03!BX:BX,ROW(P3))))</f>
        <v>3</v>
      </c>
      <c r="K236" s="80" t="str">
        <f t="array" aca="1" ref="K236" ca="1">INDEX(sheet03!$A$2:$BB$1184,MATCH(K$227&amp;$J236&amp;$B$2,sheet03!$M$2:$M$1184&amp;sheet03!$AF$2:$AF$1184&amp;sheet03!$O$2:$O$1184,0),28)</f>
        <v>備中呉妹</v>
      </c>
      <c r="L236" s="46">
        <f t="array" aca="1" ref="L236" ca="1">INDEX(sheet03!$A$2:$BC$1184,MATCH(K$227&amp;$J236&amp;$B$2,sheet03!$M$2:$M$1184&amp;sheet03!$AF$2:$AF$1184&amp;sheet03!$O$2:$O$1184,0),55)</f>
        <v>3</v>
      </c>
      <c r="M236" s="49">
        <f t="array" aca="1" ref="M236" ca="1">INDEX(sheet03!$A$2:$BB$1184,MATCH(K$227&amp;$J236&amp;$B$2,sheet03!$M$2:$M$1184&amp;sheet03!$AF$2:$AF$1184&amp;sheet03!$O$2:$O$1184,0),40)</f>
        <v>170.2</v>
      </c>
      <c r="N236" s="10" t="str">
        <f t="array" aca="1" ref="N236" ca="1">INDEX(sheet03!$A$2:$BD$1184,MATCH(K$227&amp;$J236&amp;$B$2,sheet03!$M$2:$M$1184&amp;sheet03!$AF$2:$AF$1184&amp;sheet03!$O$2:$O$1184,0),56)</f>
        <v>右</v>
      </c>
    </row>
    <row r="237" spans="1:14" ht="15.95" customHeight="1" x14ac:dyDescent="0.15">
      <c r="A237" s="55">
        <f ca="1">IF(ISERROR(SMALL(sheet03!BW:BW,ROW(O4))),"",INDIRECT("sheet03!bw"&amp;SMALL(sheet03!BW:BW,ROW(O4))))</f>
        <v>430</v>
      </c>
      <c r="B237" s="10">
        <f t="array" aca="1" ref="B237" ca="1">INDEX(sheet03!$A$2:$BB$1184,MATCH(D$227&amp;$C237&amp;$B$2,sheet03!$M$2:$M$1184&amp;sheet03!$AF$2:$AF$1184&amp;sheet03!$O$2:$O$1184,0),31)</f>
        <v>0</v>
      </c>
      <c r="C237" s="11">
        <f t="array" aca="1" ref="C237" ca="1">IF(A237="","",INDIRECT("sheet03!af"&amp;SMALL(sheet03!BW:BW,ROW(O4))))</f>
        <v>6</v>
      </c>
      <c r="D237" s="80" t="str">
        <f t="array" aca="1" ref="D237" ca="1">INDEX(sheet03!$A$2:$BB$1184,MATCH(D$227&amp;$C237&amp;$B$2,sheet03!$M$2:$M$1184&amp;sheet03!$AF$2:$AF$1184&amp;sheet03!$O$2:$O$1184,0),28)</f>
        <v>安部</v>
      </c>
      <c r="E237" s="46">
        <f t="array" aca="1" ref="E237" ca="1">INDEX(sheet03!$A$2:$BC$1184,MATCH(D$227&amp;$C237&amp;$B$2,sheet03!$M$2:$M$1184&amp;sheet03!$AF$2:$AF$1184&amp;sheet03!$O$2:$O$1184,0),55)</f>
        <v>2</v>
      </c>
      <c r="F237" s="49">
        <f t="array" aca="1" ref="F237" ca="1">INDEX(sheet03!$A$2:$BB$1184,MATCH(D$227&amp;$C237&amp;$B$2,sheet03!$M$2:$M$1184&amp;sheet03!$AF$2:$AF$1184&amp;sheet03!$O$2:$O$1184,0),40)</f>
        <v>151</v>
      </c>
      <c r="G237" s="10" t="str">
        <f t="array" aca="1" ref="G237" ca="1">INDEX(sheet03!$A$2:$BD$1184,MATCH(D$227&amp;$C237&amp;$B$2,sheet03!$M$2:$M$1184&amp;sheet03!$AF$2:$AF$1184&amp;sheet03!$O$2:$O$1184,0),56)</f>
        <v>右</v>
      </c>
      <c r="H237" s="55">
        <f ca="1">IF(ISERROR(SMALL(sheet03!BX:BX,ROW(P4))),"",INDIRECT("sheet03!bx"&amp;SMALL(sheet03!BX:BX,ROW(P4))))</f>
        <v>592</v>
      </c>
      <c r="I237" s="10">
        <f t="array" aca="1" ref="I237" ca="1">INDEX(sheet03!$A$2:$BB$1184,MATCH(K$227&amp;$J237&amp;$B$2,sheet03!$M$2:$M$1184&amp;sheet03!$AF$2:$AF$1184&amp;sheet03!$O$2:$O$1184,0),31)</f>
        <v>0</v>
      </c>
      <c r="J237" s="11">
        <f ca="1">IF(H237="","",INDIRECT("sheet03!af"&amp;SMALL(sheet03!BX:BX,ROW(P4))))</f>
        <v>6</v>
      </c>
      <c r="K237" s="80" t="str">
        <f t="array" aca="1" ref="K237" ca="1">INDEX(sheet03!$A$2:$BB$1184,MATCH(K$227&amp;$J237&amp;$B$2,sheet03!$M$2:$M$1184&amp;sheet03!$AF$2:$AF$1184&amp;sheet03!$O$2:$O$1184,0),28)</f>
        <v>三谷</v>
      </c>
      <c r="L237" s="46">
        <f t="array" aca="1" ref="L237" ca="1">INDEX(sheet03!$A$2:$BC$1184,MATCH(K$227&amp;$J237&amp;$B$2,sheet03!$M$2:$M$1184&amp;sheet03!$AF$2:$AF$1184&amp;sheet03!$O$2:$O$1184,0),55)</f>
        <v>3</v>
      </c>
      <c r="M237" s="49">
        <f t="array" aca="1" ref="M237" ca="1">INDEX(sheet03!$A$2:$BB$1184,MATCH(K$227&amp;$J237&amp;$B$2,sheet03!$M$2:$M$1184&amp;sheet03!$AF$2:$AF$1184&amp;sheet03!$O$2:$O$1184,0),40)</f>
        <v>172</v>
      </c>
      <c r="N237" s="10" t="str">
        <f t="array" aca="1" ref="N237" ca="1">INDEX(sheet03!$A$2:$BD$1184,MATCH(K$227&amp;$J237&amp;$B$2,sheet03!$M$2:$M$1184&amp;sheet03!$AF$2:$AF$1184&amp;sheet03!$O$2:$O$1184,0),56)</f>
        <v>右</v>
      </c>
    </row>
    <row r="238" spans="1:14" ht="15.95" customHeight="1" x14ac:dyDescent="0.15">
      <c r="A238" s="55">
        <f ca="1">IF(ISERROR(SMALL(sheet03!BW:BW,ROW(O5))),"",INDIRECT("sheet03!bw"&amp;SMALL(sheet03!BW:BW,ROW(O5))))</f>
        <v>431</v>
      </c>
      <c r="B238" s="10">
        <f t="array" aca="1" ref="B238" ca="1">INDEX(sheet03!$A$2:$BB$1184,MATCH(D$227&amp;$C238&amp;$B$2,sheet03!$M$2:$M$1184&amp;sheet03!$AF$2:$AF$1184&amp;sheet03!$O$2:$O$1184,0),31)</f>
        <v>0</v>
      </c>
      <c r="C238" s="11">
        <f t="array" aca="1" ref="C238" ca="1">IF(A238="","",INDIRECT("sheet03!af"&amp;SMALL(sheet03!BW:BW,ROW(O5))))</f>
        <v>7</v>
      </c>
      <c r="D238" s="80" t="str">
        <f t="array" aca="1" ref="D238" ca="1">INDEX(sheet03!$A$2:$BB$1184,MATCH(D$227&amp;$C238&amp;$B$2,sheet03!$M$2:$M$1184&amp;sheet03!$AF$2:$AF$1184&amp;sheet03!$O$2:$O$1184,0),28)</f>
        <v>八東</v>
      </c>
      <c r="E238" s="46">
        <f t="array" aca="1" ref="E238" ca="1">INDEX(sheet03!$A$2:$BC$1184,MATCH(D$227&amp;$C238&amp;$B$2,sheet03!$M$2:$M$1184&amp;sheet03!$AF$2:$AF$1184&amp;sheet03!$O$2:$O$1184,0),55)</f>
        <v>2</v>
      </c>
      <c r="F238" s="49">
        <f t="array" aca="1" ref="F238" ca="1">INDEX(sheet03!$A$2:$BB$1184,MATCH(D$227&amp;$C238&amp;$B$2,sheet03!$M$2:$M$1184&amp;sheet03!$AF$2:$AF$1184&amp;sheet03!$O$2:$O$1184,0),40)</f>
        <v>169.2</v>
      </c>
      <c r="G238" s="10" t="str">
        <f t="array" aca="1" ref="G238" ca="1">INDEX(sheet03!$A$2:$BD$1184,MATCH(D$227&amp;$C238&amp;$B$2,sheet03!$M$2:$M$1184&amp;sheet03!$AF$2:$AF$1184&amp;sheet03!$O$2:$O$1184,0),56)</f>
        <v>右</v>
      </c>
      <c r="H238" s="55">
        <f ca="1">IF(ISERROR(SMALL(sheet03!BX:BX,ROW(P5))),"",INDIRECT("sheet03!bx"&amp;SMALL(sheet03!BX:BX,ROW(P5))))</f>
        <v>593</v>
      </c>
      <c r="I238" s="10">
        <f t="array" aca="1" ref="I238" ca="1">INDEX(sheet03!$A$2:$BB$1184,MATCH(K$227&amp;$J238&amp;$B$2,sheet03!$M$2:$M$1184&amp;sheet03!$AF$2:$AF$1184&amp;sheet03!$O$2:$O$1184,0),31)</f>
        <v>0</v>
      </c>
      <c r="J238" s="11">
        <f ca="1">IF(H238="","",INDIRECT("sheet03!af"&amp;SMALL(sheet03!BX:BX,ROW(P5))))</f>
        <v>7</v>
      </c>
      <c r="K238" s="80" t="str">
        <f t="array" aca="1" ref="K238" ca="1">INDEX(sheet03!$A$2:$BB$1184,MATCH(K$227&amp;$J238&amp;$B$2,sheet03!$M$2:$M$1184&amp;sheet03!$AF$2:$AF$1184&amp;sheet03!$O$2:$O$1184,0),28)</f>
        <v>矢掛</v>
      </c>
      <c r="L238" s="46">
        <f t="array" aca="1" ref="L238" ca="1">INDEX(sheet03!$A$2:$BC$1184,MATCH(K$227&amp;$J238&amp;$B$2,sheet03!$M$2:$M$1184&amp;sheet03!$AF$2:$AF$1184&amp;sheet03!$O$2:$O$1184,0),55)</f>
        <v>3</v>
      </c>
      <c r="M238" s="49">
        <f t="array" aca="1" ref="M238" ca="1">INDEX(sheet03!$A$2:$BB$1184,MATCH(K$227&amp;$J238&amp;$B$2,sheet03!$M$2:$M$1184&amp;sheet03!$AF$2:$AF$1184&amp;sheet03!$O$2:$O$1184,0),40)</f>
        <v>164</v>
      </c>
      <c r="N238" s="10" t="str">
        <f t="array" aca="1" ref="N238" ca="1">INDEX(sheet03!$A$2:$BD$1184,MATCH(K$227&amp;$J238&amp;$B$2,sheet03!$M$2:$M$1184&amp;sheet03!$AF$2:$AF$1184&amp;sheet03!$O$2:$O$1184,0),56)</f>
        <v>右</v>
      </c>
    </row>
    <row r="239" spans="1:14" ht="15.95" customHeight="1" x14ac:dyDescent="0.15">
      <c r="A239" s="55">
        <f ca="1">IF(ISERROR(SMALL(sheet03!BW:BW,ROW(O6))),"",INDIRECT("sheet03!bw"&amp;SMALL(sheet03!BW:BW,ROW(O6))))</f>
        <v>432</v>
      </c>
      <c r="B239" s="10">
        <f t="array" aca="1" ref="B239" ca="1">INDEX(sheet03!$A$2:$BB$1184,MATCH(D$227&amp;$C239&amp;$B$2,sheet03!$M$2:$M$1184&amp;sheet03!$AF$2:$AF$1184&amp;sheet03!$O$2:$O$1184,0),31)</f>
        <v>0</v>
      </c>
      <c r="C239" s="11">
        <f t="array" aca="1" ref="C239" ca="1">IF(A239="","",INDIRECT("sheet03!af"&amp;SMALL(sheet03!BW:BW,ROW(O6))))</f>
        <v>10</v>
      </c>
      <c r="D239" s="80" t="str">
        <f t="array" aca="1" ref="D239" ca="1">INDEX(sheet03!$A$2:$BB$1184,MATCH(D$227&amp;$C239&amp;$B$2,sheet03!$M$2:$M$1184&amp;sheet03!$AF$2:$AF$1184&amp;sheet03!$O$2:$O$1184,0),28)</f>
        <v>徳丸</v>
      </c>
      <c r="E239" s="46">
        <f t="array" aca="1" ref="E239" ca="1">INDEX(sheet03!$A$2:$BC$1184,MATCH(D$227&amp;$C239&amp;$B$2,sheet03!$M$2:$M$1184&amp;sheet03!$AF$2:$AF$1184&amp;sheet03!$O$2:$O$1184,0),55)</f>
        <v>3</v>
      </c>
      <c r="F239" s="49">
        <f t="array" aca="1" ref="F239" ca="1">INDEX(sheet03!$A$2:$BB$1184,MATCH(D$227&amp;$C239&amp;$B$2,sheet03!$M$2:$M$1184&amp;sheet03!$AF$2:$AF$1184&amp;sheet03!$O$2:$O$1184,0),40)</f>
        <v>173</v>
      </c>
      <c r="G239" s="10" t="str">
        <f t="array" aca="1" ref="G239" ca="1">INDEX(sheet03!$A$2:$BD$1184,MATCH(D$227&amp;$C239&amp;$B$2,sheet03!$M$2:$M$1184&amp;sheet03!$AF$2:$AF$1184&amp;sheet03!$O$2:$O$1184,0),56)</f>
        <v>右</v>
      </c>
      <c r="H239" s="55">
        <f ca="1">IF(ISERROR(SMALL(sheet03!BX:BX,ROW(P6))),"",INDIRECT("sheet03!bx"&amp;SMALL(sheet03!BX:BX,ROW(P6))))</f>
        <v>594</v>
      </c>
      <c r="I239" s="10">
        <f t="array" aca="1" ref="I239" ca="1">INDEX(sheet03!$A$2:$BB$1184,MATCH(K$227&amp;$J239&amp;$B$2,sheet03!$M$2:$M$1184&amp;sheet03!$AF$2:$AF$1184&amp;sheet03!$O$2:$O$1184,0),31)</f>
        <v>0</v>
      </c>
      <c r="J239" s="11">
        <f ca="1">IF(H239="","",INDIRECT("sheet03!af"&amp;SMALL(sheet03!BX:BX,ROW(P6))))</f>
        <v>8</v>
      </c>
      <c r="K239" s="80" t="str">
        <f t="array" aca="1" ref="K239" ca="1">INDEX(sheet03!$A$2:$BB$1184,MATCH(K$227&amp;$J239&amp;$B$2,sheet03!$M$2:$M$1184&amp;sheet03!$AF$2:$AF$1184&amp;sheet03!$O$2:$O$1184,0),28)</f>
        <v>小田</v>
      </c>
      <c r="L239" s="46">
        <f t="array" aca="1" ref="L239" ca="1">INDEX(sheet03!$A$2:$BC$1184,MATCH(K$227&amp;$J239&amp;$B$2,sheet03!$M$2:$M$1184&amp;sheet03!$AF$2:$AF$1184&amp;sheet03!$O$2:$O$1184,0),55)</f>
        <v>3</v>
      </c>
      <c r="M239" s="49">
        <f t="array" aca="1" ref="M239" ca="1">INDEX(sheet03!$A$2:$BB$1184,MATCH(K$227&amp;$J239&amp;$B$2,sheet03!$M$2:$M$1184&amp;sheet03!$AF$2:$AF$1184&amp;sheet03!$O$2:$O$1184,0),40)</f>
        <v>162.80000000000001</v>
      </c>
      <c r="N239" s="10" t="str">
        <f t="array" aca="1" ref="N239" ca="1">INDEX(sheet03!$A$2:$BD$1184,MATCH(K$227&amp;$J239&amp;$B$2,sheet03!$M$2:$M$1184&amp;sheet03!$AF$2:$AF$1184&amp;sheet03!$O$2:$O$1184,0),56)</f>
        <v>右</v>
      </c>
    </row>
    <row r="240" spans="1:14" ht="15.95" customHeight="1" x14ac:dyDescent="0.15">
      <c r="A240" s="55">
        <f ca="1">IF(ISERROR(SMALL(sheet03!BW:BW,ROW(O7))),"",INDIRECT("sheet03!bw"&amp;SMALL(sheet03!BW:BW,ROW(O7))))</f>
        <v>433</v>
      </c>
      <c r="B240" s="10">
        <f t="array" aca="1" ref="B240" ca="1">INDEX(sheet03!$A$2:$BB$1184,MATCH(D$227&amp;$C240&amp;$B$2,sheet03!$M$2:$M$1184&amp;sheet03!$AF$2:$AF$1184&amp;sheet03!$O$2:$O$1184,0),31)</f>
        <v>0</v>
      </c>
      <c r="C240" s="11">
        <f t="array" aca="1" ref="C240" ca="1">IF(A240="","",INDIRECT("sheet03!af"&amp;SMALL(sheet03!BW:BW,ROW(O7))))</f>
        <v>12</v>
      </c>
      <c r="D240" s="80" t="str">
        <f t="array" aca="1" ref="D240" ca="1">INDEX(sheet03!$A$2:$BB$1184,MATCH(D$227&amp;$C240&amp;$B$2,sheet03!$M$2:$M$1184&amp;sheet03!$AF$2:$AF$1184&amp;sheet03!$O$2:$O$1184,0),28)</f>
        <v>丹比</v>
      </c>
      <c r="E240" s="46">
        <f t="array" aca="1" ref="E240" ca="1">INDEX(sheet03!$A$2:$BC$1184,MATCH(D$227&amp;$C240&amp;$B$2,sheet03!$M$2:$M$1184&amp;sheet03!$AF$2:$AF$1184&amp;sheet03!$O$2:$O$1184,0),55)</f>
        <v>2</v>
      </c>
      <c r="F240" s="49">
        <f t="array" aca="1" ref="F240" ca="1">INDEX(sheet03!$A$2:$BB$1184,MATCH(D$227&amp;$C240&amp;$B$2,sheet03!$M$2:$M$1184&amp;sheet03!$AF$2:$AF$1184&amp;sheet03!$O$2:$O$1184,0),40)</f>
        <v>163</v>
      </c>
      <c r="G240" s="10" t="str">
        <f t="array" aca="1" ref="G240" ca="1">INDEX(sheet03!$A$2:$BD$1184,MATCH(D$227&amp;$C240&amp;$B$2,sheet03!$M$2:$M$1184&amp;sheet03!$AF$2:$AF$1184&amp;sheet03!$O$2:$O$1184,0),56)</f>
        <v>右</v>
      </c>
      <c r="H240" s="55">
        <f ca="1">IF(ISERROR(SMALL(sheet03!BX:BX,ROW(P7))),"",INDIRECT("sheet03!bx"&amp;SMALL(sheet03!BX:BX,ROW(P7))))</f>
        <v>595</v>
      </c>
      <c r="I240" s="10">
        <f t="array" aca="1" ref="I240" ca="1">INDEX(sheet03!$A$2:$BB$1184,MATCH(K$227&amp;$J240&amp;$B$2,sheet03!$M$2:$M$1184&amp;sheet03!$AF$2:$AF$1184&amp;sheet03!$O$2:$O$1184,0),31)</f>
        <v>0</v>
      </c>
      <c r="J240" s="11">
        <f ca="1">IF(H240="","",INDIRECT("sheet03!af"&amp;SMALL(sheet03!BX:BX,ROW(P7))))</f>
        <v>10</v>
      </c>
      <c r="K240" s="80" t="str">
        <f t="array" aca="1" ref="K240" ca="1">INDEX(sheet03!$A$2:$BB$1184,MATCH(K$227&amp;$J240&amp;$B$2,sheet03!$M$2:$M$1184&amp;sheet03!$AF$2:$AF$1184&amp;sheet03!$O$2:$O$1184,0),28)</f>
        <v>早雲の里荏原</v>
      </c>
      <c r="L240" s="46">
        <f t="array" aca="1" ref="L240" ca="1">INDEX(sheet03!$A$2:$BC$1184,MATCH(K$227&amp;$J240&amp;$B$2,sheet03!$M$2:$M$1184&amp;sheet03!$AF$2:$AF$1184&amp;sheet03!$O$2:$O$1184,0),55)</f>
        <v>3</v>
      </c>
      <c r="M240" s="49">
        <f t="array" aca="1" ref="M240" ca="1">INDEX(sheet03!$A$2:$BB$1184,MATCH(K$227&amp;$J240&amp;$B$2,sheet03!$M$2:$M$1184&amp;sheet03!$AF$2:$AF$1184&amp;sheet03!$O$2:$O$1184,0),40)</f>
        <v>170.2</v>
      </c>
      <c r="N240" s="10" t="str">
        <f t="array" aca="1" ref="N240" ca="1">INDEX(sheet03!$A$2:$BD$1184,MATCH(K$227&amp;$J240&amp;$B$2,sheet03!$M$2:$M$1184&amp;sheet03!$AF$2:$AF$1184&amp;sheet03!$O$2:$O$1184,0),56)</f>
        <v>右</v>
      </c>
    </row>
    <row r="241" spans="1:14" ht="15.95" customHeight="1" x14ac:dyDescent="0.15">
      <c r="A241" s="55">
        <f ca="1">IF(ISERROR(SMALL(sheet03!BW:BW,ROW(O8))),"",INDIRECT("sheet03!bw"&amp;SMALL(sheet03!BW:BW,ROW(O8))))</f>
        <v>0</v>
      </c>
      <c r="B241" s="10" t="e">
        <f t="array" aca="1" ref="B241" ca="1">INDEX(sheet03!$A$2:$BB$1184,MATCH(D$227&amp;$C241&amp;$B$2,sheet03!$M$2:$M$1184&amp;sheet03!$AF$2:$AF$1184&amp;sheet03!$O$2:$O$1184,0),31)</f>
        <v>#N/A</v>
      </c>
      <c r="C241" s="11">
        <f t="array" aca="1" ref="C241" ca="1">IF(A241="","",INDIRECT("sheet03!af"&amp;SMALL(sheet03!BW:BW,ROW(O8))))</f>
        <v>0</v>
      </c>
      <c r="D241" s="80" t="e">
        <f t="array" aca="1" ref="D241" ca="1">INDEX(sheet03!$A$2:$BB$1184,MATCH(D$227&amp;$C241&amp;$B$2,sheet03!$M$2:$M$1184&amp;sheet03!$AF$2:$AF$1184&amp;sheet03!$O$2:$O$1184,0),28)</f>
        <v>#N/A</v>
      </c>
      <c r="E241" s="46" t="e">
        <f t="array" aca="1" ref="E241" ca="1">INDEX(sheet03!$A$2:$BC$1184,MATCH(D$227&amp;$C241&amp;$B$2,sheet03!$M$2:$M$1184&amp;sheet03!$AF$2:$AF$1184&amp;sheet03!$O$2:$O$1184,0),55)</f>
        <v>#N/A</v>
      </c>
      <c r="F241" s="49" t="e">
        <f t="array" aca="1" ref="F241" ca="1">INDEX(sheet03!$A$2:$BB$1184,MATCH(D$227&amp;$C241&amp;$B$2,sheet03!$M$2:$M$1184&amp;sheet03!$AF$2:$AF$1184&amp;sheet03!$O$2:$O$1184,0),40)</f>
        <v>#N/A</v>
      </c>
      <c r="G241" s="10" t="e">
        <f t="array" aca="1" ref="G241" ca="1">INDEX(sheet03!$A$2:$BD$1184,MATCH(D$227&amp;$C241&amp;$B$2,sheet03!$M$2:$M$1184&amp;sheet03!$AF$2:$AF$1184&amp;sheet03!$O$2:$O$1184,0),56)</f>
        <v>#N/A</v>
      </c>
      <c r="H241" s="55">
        <f ca="1">IF(ISERROR(SMALL(sheet03!BX:BX,ROW(P8))),"",INDIRECT("sheet03!bx"&amp;SMALL(sheet03!BX:BX,ROW(P8))))</f>
        <v>596</v>
      </c>
      <c r="I241" s="10">
        <f t="array" aca="1" ref="I241" ca="1">INDEX(sheet03!$A$2:$BB$1184,MATCH(K$227&amp;$J241&amp;$B$2,sheet03!$M$2:$M$1184&amp;sheet03!$AF$2:$AF$1184&amp;sheet03!$O$2:$O$1184,0),31)</f>
        <v>0</v>
      </c>
      <c r="J241" s="11">
        <f ca="1">IF(H241="","",INDIRECT("sheet03!af"&amp;SMALL(sheet03!BX:BX,ROW(P8))))</f>
        <v>11</v>
      </c>
      <c r="K241" s="80" t="str">
        <f t="array" aca="1" ref="K241" ca="1">INDEX(sheet03!$A$2:$BB$1184,MATCH(K$227&amp;$J241&amp;$B$2,sheet03!$M$2:$M$1184&amp;sheet03!$AF$2:$AF$1184&amp;sheet03!$O$2:$O$1184,0),28)</f>
        <v>井原</v>
      </c>
      <c r="L241" s="46">
        <f t="array" aca="1" ref="L241" ca="1">INDEX(sheet03!$A$2:$BC$1184,MATCH(K$227&amp;$J241&amp;$B$2,sheet03!$M$2:$M$1184&amp;sheet03!$AF$2:$AF$1184&amp;sheet03!$O$2:$O$1184,0),55)</f>
        <v>2</v>
      </c>
      <c r="M241" s="49">
        <f t="array" aca="1" ref="M241" ca="1">INDEX(sheet03!$A$2:$BB$1184,MATCH(K$227&amp;$J241&amp;$B$2,sheet03!$M$2:$M$1184&amp;sheet03!$AF$2:$AF$1184&amp;sheet03!$O$2:$O$1184,0),40)</f>
        <v>172</v>
      </c>
      <c r="N241" s="10" t="str">
        <f t="array" aca="1" ref="N241" ca="1">INDEX(sheet03!$A$2:$BD$1184,MATCH(K$227&amp;$J241&amp;$B$2,sheet03!$M$2:$M$1184&amp;sheet03!$AF$2:$AF$1184&amp;sheet03!$O$2:$O$1184,0),56)</f>
        <v>右</v>
      </c>
    </row>
    <row r="242" spans="1:14" ht="15.95" customHeight="1" x14ac:dyDescent="0.15">
      <c r="A242" s="55" t="str">
        <f ca="1">IF(ISERROR(SMALL(sheet03!BW:BW,ROW(O9))),"",INDIRECT("sheet03!bw"&amp;SMALL(sheet03!BW:BW,ROW(O9))))</f>
        <v/>
      </c>
      <c r="B242" s="10" t="e">
        <f t="array" aca="1" ref="B242" ca="1">INDEX(sheet03!$A$2:$BB$1184,MATCH(D$227&amp;$C242&amp;$B$2,sheet03!$M$2:$M$1184&amp;sheet03!$AF$2:$AF$1184&amp;sheet03!$O$2:$O$1184,0),31)</f>
        <v>#N/A</v>
      </c>
      <c r="C242" s="11" t="str">
        <f t="array" aca="1" ref="C242" ca="1">IF(A242="","",INDIRECT("sheet03!af"&amp;SMALL(sheet03!BW:BW,ROW(O9))))</f>
        <v/>
      </c>
      <c r="D242" s="80" t="e">
        <f t="array" aca="1" ref="D242" ca="1">INDEX(sheet03!$A$2:$BB$1184,MATCH(D$227&amp;$C242&amp;$B$2,sheet03!$M$2:$M$1184&amp;sheet03!$AF$2:$AF$1184&amp;sheet03!$O$2:$O$1184,0),28)</f>
        <v>#N/A</v>
      </c>
      <c r="E242" s="46" t="e">
        <f t="array" aca="1" ref="E242" ca="1">INDEX(sheet03!$A$2:$BC$1184,MATCH(D$227&amp;$C242&amp;$B$2,sheet03!$M$2:$M$1184&amp;sheet03!$AF$2:$AF$1184&amp;sheet03!$O$2:$O$1184,0),55)</f>
        <v>#N/A</v>
      </c>
      <c r="F242" s="49" t="e">
        <f t="array" aca="1" ref="F242" ca="1">INDEX(sheet03!$A$2:$BB$1184,MATCH(D$227&amp;$C242&amp;$B$2,sheet03!$M$2:$M$1184&amp;sheet03!$AF$2:$AF$1184&amp;sheet03!$O$2:$O$1184,0),40)</f>
        <v>#N/A</v>
      </c>
      <c r="G242" s="10" t="e">
        <f t="array" aca="1" ref="G242" ca="1">INDEX(sheet03!$A$2:$BD$1184,MATCH(D$227&amp;$C242&amp;$B$2,sheet03!$M$2:$M$1184&amp;sheet03!$AF$2:$AF$1184&amp;sheet03!$O$2:$O$1184,0),56)</f>
        <v>#N/A</v>
      </c>
      <c r="H242" s="55">
        <f ca="1">IF(ISERROR(SMALL(sheet03!BX:BX,ROW(P9))),"",INDIRECT("sheet03!bx"&amp;SMALL(sheet03!BX:BX,ROW(P9))))</f>
        <v>0</v>
      </c>
      <c r="I242" s="10" t="e">
        <f t="array" aca="1" ref="I242" ca="1">INDEX(sheet03!$A$2:$BB$1184,MATCH(K$227&amp;$J242&amp;$B$2,sheet03!$M$2:$M$1184&amp;sheet03!$AF$2:$AF$1184&amp;sheet03!$O$2:$O$1184,0),31)</f>
        <v>#N/A</v>
      </c>
      <c r="J242" s="11">
        <f ca="1">IF(H242="","",INDIRECT("sheet03!af"&amp;SMALL(sheet03!BX:BX,ROW(P9))))</f>
        <v>0</v>
      </c>
      <c r="K242" s="80" t="e">
        <f t="array" aca="1" ref="K242" ca="1">INDEX(sheet03!$A$2:$BB$1184,MATCH(K$227&amp;$J242&amp;$B$2,sheet03!$M$2:$M$1184&amp;sheet03!$AF$2:$AF$1184&amp;sheet03!$O$2:$O$1184,0),28)</f>
        <v>#N/A</v>
      </c>
      <c r="L242" s="46" t="e">
        <f t="array" aca="1" ref="L242" ca="1">INDEX(sheet03!$A$2:$BC$1184,MATCH(K$227&amp;$J242&amp;$B$2,sheet03!$M$2:$M$1184&amp;sheet03!$AF$2:$AF$1184&amp;sheet03!$O$2:$O$1184,0),55)</f>
        <v>#N/A</v>
      </c>
      <c r="M242" s="49" t="e">
        <f t="array" aca="1" ref="M242" ca="1">INDEX(sheet03!$A$2:$BB$1184,MATCH(K$227&amp;$J242&amp;$B$2,sheet03!$M$2:$M$1184&amp;sheet03!$AF$2:$AF$1184&amp;sheet03!$O$2:$O$1184,0),40)</f>
        <v>#N/A</v>
      </c>
      <c r="N242" s="10" t="e">
        <f t="array" aca="1" ref="N242" ca="1">INDEX(sheet03!$A$2:$BD$1184,MATCH(K$227&amp;$J242&amp;$B$2,sheet03!$M$2:$M$1184&amp;sheet03!$AF$2:$AF$1184&amp;sheet03!$O$2:$O$1184,0),56)</f>
        <v>#N/A</v>
      </c>
    </row>
    <row r="243" spans="1:14" ht="15.95" customHeight="1" x14ac:dyDescent="0.15">
      <c r="A243" s="55" t="str">
        <f ca="1">IF(ISERROR(SMALL(sheet03!BW:BW,ROW(O10))),"",INDIRECT("sheet03!bw"&amp;SMALL(sheet03!BW:BW,ROW(O10))))</f>
        <v/>
      </c>
      <c r="B243" s="10" t="e">
        <f t="array" aca="1" ref="B243" ca="1">INDEX(sheet03!$A$2:$BB$1184,MATCH(D$227&amp;$C243&amp;$B$2,sheet03!$M$2:$M$1184&amp;sheet03!$AF$2:$AF$1184&amp;sheet03!$O$2:$O$1184,0),31)</f>
        <v>#N/A</v>
      </c>
      <c r="C243" s="11" t="str">
        <f t="array" aca="1" ref="C243" ca="1">IF(A243="","",INDIRECT("sheet03!af"&amp;SMALL(sheet03!BW:BW,ROW(O10))))</f>
        <v/>
      </c>
      <c r="D243" s="80" t="e">
        <f t="array" aca="1" ref="D243" ca="1">INDEX(sheet03!$A$2:$BB$1184,MATCH(D$227&amp;$C243&amp;$B$2,sheet03!$M$2:$M$1184&amp;sheet03!$AF$2:$AF$1184&amp;sheet03!$O$2:$O$1184,0),28)</f>
        <v>#N/A</v>
      </c>
      <c r="E243" s="46" t="e">
        <f t="array" aca="1" ref="E243" ca="1">INDEX(sheet03!$A$2:$BC$1184,MATCH(D$227&amp;$C243&amp;$B$2,sheet03!$M$2:$M$1184&amp;sheet03!$AF$2:$AF$1184&amp;sheet03!$O$2:$O$1184,0),55)</f>
        <v>#N/A</v>
      </c>
      <c r="F243" s="49" t="e">
        <f t="array" aca="1" ref="F243" ca="1">INDEX(sheet03!$A$2:$BB$1184,MATCH(D$227&amp;$C243&amp;$B$2,sheet03!$M$2:$M$1184&amp;sheet03!$AF$2:$AF$1184&amp;sheet03!$O$2:$O$1184,0),40)</f>
        <v>#N/A</v>
      </c>
      <c r="G243" s="10" t="e">
        <f t="array" aca="1" ref="G243" ca="1">INDEX(sheet03!$A$2:$BD$1184,MATCH(D$227&amp;$C243&amp;$B$2,sheet03!$M$2:$M$1184&amp;sheet03!$AF$2:$AF$1184&amp;sheet03!$O$2:$O$1184,0),56)</f>
        <v>#N/A</v>
      </c>
      <c r="H243" s="55" t="str">
        <f ca="1">IF(ISERROR(SMALL(sheet03!BX:BX,ROW(P10))),"",INDIRECT("sheet03!bx"&amp;SMALL(sheet03!BX:BX,ROW(P10))))</f>
        <v/>
      </c>
      <c r="I243" s="10" t="e">
        <f t="array" aca="1" ref="I243" ca="1">INDEX(sheet03!$A$2:$BB$1184,MATCH(K$227&amp;$J243&amp;$B$2,sheet03!$M$2:$M$1184&amp;sheet03!$AF$2:$AF$1184&amp;sheet03!$O$2:$O$1184,0),31)</f>
        <v>#N/A</v>
      </c>
      <c r="J243" s="11" t="str">
        <f ca="1">IF(H243="","",INDIRECT("sheet03!af"&amp;SMALL(sheet03!BX:BX,ROW(P10))))</f>
        <v/>
      </c>
      <c r="K243" s="80" t="e">
        <f t="array" aca="1" ref="K243" ca="1">INDEX(sheet03!$A$2:$BB$1184,MATCH(K$227&amp;$J243&amp;$B$2,sheet03!$M$2:$M$1184&amp;sheet03!$AF$2:$AF$1184&amp;sheet03!$O$2:$O$1184,0),28)</f>
        <v>#N/A</v>
      </c>
      <c r="L243" s="46" t="e">
        <f t="array" aca="1" ref="L243" ca="1">INDEX(sheet03!$A$2:$BC$1184,MATCH(K$227&amp;$J243&amp;$B$2,sheet03!$M$2:$M$1184&amp;sheet03!$AF$2:$AF$1184&amp;sheet03!$O$2:$O$1184,0),55)</f>
        <v>#N/A</v>
      </c>
      <c r="M243" s="49" t="e">
        <f t="array" aca="1" ref="M243" ca="1">INDEX(sheet03!$A$2:$BB$1184,MATCH(K$227&amp;$J243&amp;$B$2,sheet03!$M$2:$M$1184&amp;sheet03!$AF$2:$AF$1184&amp;sheet03!$O$2:$O$1184,0),40)</f>
        <v>#N/A</v>
      </c>
      <c r="N243" s="10" t="e">
        <f t="array" aca="1" ref="N243" ca="1">INDEX(sheet03!$A$2:$BD$1184,MATCH(K$227&amp;$J243&amp;$B$2,sheet03!$M$2:$M$1184&amp;sheet03!$AF$2:$AF$1184&amp;sheet03!$O$2:$O$1184,0),56)</f>
        <v>#N/A</v>
      </c>
    </row>
    <row r="244" spans="1:14" ht="15.95" customHeight="1" x14ac:dyDescent="0.15">
      <c r="A244" s="55" t="str">
        <f ca="1">IF(ISERROR(SMALL(sheet03!BW:BW,ROW(O11))),"",INDIRECT("sheet03!bw"&amp;SMALL(sheet03!BW:BW,ROW(O11))))</f>
        <v/>
      </c>
      <c r="B244" s="10" t="e">
        <f t="array" aca="1" ref="B244" ca="1">INDEX(sheet03!$A$2:$BB$1184,MATCH(D$227&amp;$C244&amp;$B$2,sheet03!$M$2:$M$1184&amp;sheet03!$AF$2:$AF$1184&amp;sheet03!$O$2:$O$1184,0),31)</f>
        <v>#N/A</v>
      </c>
      <c r="C244" s="11" t="str">
        <f t="array" aca="1" ref="C244" ca="1">IF(A244="","",INDIRECT("sheet03!af"&amp;SMALL(sheet03!BW:BW,ROW(O11))))</f>
        <v/>
      </c>
      <c r="D244" s="80" t="e">
        <f t="array" aca="1" ref="D244" ca="1">INDEX(sheet03!$A$2:$BB$1184,MATCH(D$227&amp;$C244&amp;$B$2,sheet03!$M$2:$M$1184&amp;sheet03!$AF$2:$AF$1184&amp;sheet03!$O$2:$O$1184,0),28)</f>
        <v>#N/A</v>
      </c>
      <c r="E244" s="46" t="e">
        <f t="array" aca="1" ref="E244" ca="1">INDEX(sheet03!$A$2:$BC$1184,MATCH(D$227&amp;$C244&amp;$B$2,sheet03!$M$2:$M$1184&amp;sheet03!$AF$2:$AF$1184&amp;sheet03!$O$2:$O$1184,0),55)</f>
        <v>#N/A</v>
      </c>
      <c r="F244" s="49" t="e">
        <f t="array" aca="1" ref="F244" ca="1">INDEX(sheet03!$A$2:$BB$1184,MATCH(D$227&amp;$C244&amp;$B$2,sheet03!$M$2:$M$1184&amp;sheet03!$AF$2:$AF$1184&amp;sheet03!$O$2:$O$1184,0),40)</f>
        <v>#N/A</v>
      </c>
      <c r="G244" s="10" t="e">
        <f t="array" aca="1" ref="G244" ca="1">INDEX(sheet03!$A$2:$BD$1184,MATCH(D$227&amp;$C244&amp;$B$2,sheet03!$M$2:$M$1184&amp;sheet03!$AF$2:$AF$1184&amp;sheet03!$O$2:$O$1184,0),56)</f>
        <v>#N/A</v>
      </c>
      <c r="H244" s="55" t="str">
        <f ca="1">IF(ISERROR(SMALL(sheet03!BX:BX,ROW(P11))),"",INDIRECT("sheet03!bx"&amp;SMALL(sheet03!BX:BX,ROW(P11))))</f>
        <v/>
      </c>
      <c r="I244" s="10" t="e">
        <f t="array" aca="1" ref="I244" ca="1">INDEX(sheet03!$A$2:$BB$1184,MATCH(K$227&amp;$J244&amp;$B$2,sheet03!$M$2:$M$1184&amp;sheet03!$AF$2:$AF$1184&amp;sheet03!$O$2:$O$1184,0),31)</f>
        <v>#N/A</v>
      </c>
      <c r="J244" s="11" t="str">
        <f ca="1">IF(H244="","",INDIRECT("sheet03!af"&amp;SMALL(sheet03!BX:BX,ROW(P11))))</f>
        <v/>
      </c>
      <c r="K244" s="80" t="e">
        <f t="array" aca="1" ref="K244" ca="1">INDEX(sheet03!$A$2:$BB$1184,MATCH(K$227&amp;$J244&amp;$B$2,sheet03!$M$2:$M$1184&amp;sheet03!$AF$2:$AF$1184&amp;sheet03!$O$2:$O$1184,0),28)</f>
        <v>#N/A</v>
      </c>
      <c r="L244" s="46" t="e">
        <f t="array" aca="1" ref="L244" ca="1">INDEX(sheet03!$A$2:$BC$1184,MATCH(K$227&amp;$J244&amp;$B$2,sheet03!$M$2:$M$1184&amp;sheet03!$AF$2:$AF$1184&amp;sheet03!$O$2:$O$1184,0),55)</f>
        <v>#N/A</v>
      </c>
      <c r="M244" s="49" t="e">
        <f t="array" aca="1" ref="M244" ca="1">INDEX(sheet03!$A$2:$BB$1184,MATCH(K$227&amp;$J244&amp;$B$2,sheet03!$M$2:$M$1184&amp;sheet03!$AF$2:$AF$1184&amp;sheet03!$O$2:$O$1184,0),40)</f>
        <v>#N/A</v>
      </c>
      <c r="N244" s="10" t="e">
        <f t="array" aca="1" ref="N244" ca="1">INDEX(sheet03!$A$2:$BD$1184,MATCH(K$227&amp;$J244&amp;$B$2,sheet03!$M$2:$M$1184&amp;sheet03!$AF$2:$AF$1184&amp;sheet03!$O$2:$O$1184,0),56)</f>
        <v>#N/A</v>
      </c>
    </row>
    <row r="245" spans="1:14" ht="15.95" customHeight="1" x14ac:dyDescent="0.15">
      <c r="A245" s="55" t="str">
        <f ca="1">IF(ISERROR(SMALL(sheet03!BW:BW,ROW(O12))),"",INDIRECT("sheet03!bw"&amp;SMALL(sheet03!BW:BW,ROW(O12))))</f>
        <v/>
      </c>
      <c r="B245" s="10" t="e">
        <f t="array" aca="1" ref="B245" ca="1">INDEX(sheet03!$A$2:$BB$1184,MATCH(D$227&amp;$C245&amp;$B$2,sheet03!$M$2:$M$1184&amp;sheet03!$AF$2:$AF$1184&amp;sheet03!$O$2:$O$1184,0),31)</f>
        <v>#N/A</v>
      </c>
      <c r="C245" s="11" t="str">
        <f t="array" aca="1" ref="C245" ca="1">IF(A245="","",INDIRECT("sheet03!af"&amp;SMALL(sheet03!BW:BW,ROW(O12))))</f>
        <v/>
      </c>
      <c r="D245" s="80" t="e">
        <f t="array" aca="1" ref="D245" ca="1">INDEX(sheet03!$A$2:$BB$1184,MATCH(D$227&amp;$C245&amp;$B$2,sheet03!$M$2:$M$1184&amp;sheet03!$AF$2:$AF$1184&amp;sheet03!$O$2:$O$1184,0),28)</f>
        <v>#N/A</v>
      </c>
      <c r="E245" s="46" t="e">
        <f t="array" aca="1" ref="E245" ca="1">INDEX(sheet03!$A$2:$BC$1184,MATCH(D$227&amp;$C245&amp;$B$2,sheet03!$M$2:$M$1184&amp;sheet03!$AF$2:$AF$1184&amp;sheet03!$O$2:$O$1184,0),55)</f>
        <v>#N/A</v>
      </c>
      <c r="F245" s="49" t="e">
        <f t="array" aca="1" ref="F245" ca="1">INDEX(sheet03!$A$2:$BB$1184,MATCH(D$227&amp;$C245&amp;$B$2,sheet03!$M$2:$M$1184&amp;sheet03!$AF$2:$AF$1184&amp;sheet03!$O$2:$O$1184,0),40)</f>
        <v>#N/A</v>
      </c>
      <c r="G245" s="10" t="e">
        <f t="array" aca="1" ref="G245" ca="1">INDEX(sheet03!$A$2:$BD$1184,MATCH(D$227&amp;$C245&amp;$B$2,sheet03!$M$2:$M$1184&amp;sheet03!$AF$2:$AF$1184&amp;sheet03!$O$2:$O$1184,0),56)</f>
        <v>#N/A</v>
      </c>
      <c r="H245" s="55" t="str">
        <f ca="1">IF(ISERROR(SMALL(sheet03!BX:BX,ROW(P12))),"",INDIRECT("sheet03!bx"&amp;SMALL(sheet03!BX:BX,ROW(P12))))</f>
        <v/>
      </c>
      <c r="I245" s="10" t="e">
        <f t="array" aca="1" ref="I245" ca="1">INDEX(sheet03!$A$2:$BB$1184,MATCH(K$227&amp;$J245&amp;$B$2,sheet03!$M$2:$M$1184&amp;sheet03!$AF$2:$AF$1184&amp;sheet03!$O$2:$O$1184,0),31)</f>
        <v>#N/A</v>
      </c>
      <c r="J245" s="11" t="str">
        <f ca="1">IF(H245="","",INDIRECT("sheet03!af"&amp;SMALL(sheet03!BX:BX,ROW(P12))))</f>
        <v/>
      </c>
      <c r="K245" s="80" t="e">
        <f t="array" aca="1" ref="K245" ca="1">INDEX(sheet03!$A$2:$BB$1184,MATCH(K$227&amp;$J245&amp;$B$2,sheet03!$M$2:$M$1184&amp;sheet03!$AF$2:$AF$1184&amp;sheet03!$O$2:$O$1184,0),28)</f>
        <v>#N/A</v>
      </c>
      <c r="L245" s="46" t="e">
        <f t="array" aca="1" ref="L245" ca="1">INDEX(sheet03!$A$2:$BC$1184,MATCH(K$227&amp;$J245&amp;$B$2,sheet03!$M$2:$M$1184&amp;sheet03!$AF$2:$AF$1184&amp;sheet03!$O$2:$O$1184,0),55)</f>
        <v>#N/A</v>
      </c>
      <c r="M245" s="49" t="e">
        <f t="array" aca="1" ref="M245" ca="1">INDEX(sheet03!$A$2:$BB$1184,MATCH(K$227&amp;$J245&amp;$B$2,sheet03!$M$2:$M$1184&amp;sheet03!$AF$2:$AF$1184&amp;sheet03!$O$2:$O$1184,0),40)</f>
        <v>#N/A</v>
      </c>
      <c r="N245" s="10" t="e">
        <f t="array" aca="1" ref="N245" ca="1">INDEX(sheet03!$A$2:$BD$1184,MATCH(K$227&amp;$J245&amp;$B$2,sheet03!$M$2:$M$1184&amp;sheet03!$AF$2:$AF$1184&amp;sheet03!$O$2:$O$1184,0),56)</f>
        <v>#N/A</v>
      </c>
    </row>
    <row r="246" spans="1:14" ht="15.95" customHeight="1" x14ac:dyDescent="0.15">
      <c r="A246" s="55" t="str">
        <f ca="1">IF(ISERROR(SMALL(sheet03!BW:BW,ROW(O13))),"",INDIRECT("sheet03!bw"&amp;SMALL(sheet03!BW:BW,ROW(O13))))</f>
        <v/>
      </c>
      <c r="B246" s="10" t="e">
        <f t="array" aca="1" ref="B246" ca="1">INDEX(sheet03!$A$2:$BB$1184,MATCH(D$227&amp;$C246&amp;$B$2,sheet03!$M$2:$M$1184&amp;sheet03!$AF$2:$AF$1184&amp;sheet03!$O$2:$O$1184,0),31)</f>
        <v>#N/A</v>
      </c>
      <c r="C246" s="11" t="str">
        <f t="array" aca="1" ref="C246" ca="1">IF(A246="","",INDIRECT("sheet03!af"&amp;SMALL(sheet03!BW:BW,ROW(O13))))</f>
        <v/>
      </c>
      <c r="D246" s="80" t="e">
        <f t="array" aca="1" ref="D246" ca="1">INDEX(sheet03!$A$2:$BB$1184,MATCH(D$227&amp;$C246&amp;$B$2,sheet03!$M$2:$M$1184&amp;sheet03!$AF$2:$AF$1184&amp;sheet03!$O$2:$O$1184,0),28)</f>
        <v>#N/A</v>
      </c>
      <c r="E246" s="46" t="e">
        <f t="array" aca="1" ref="E246" ca="1">INDEX(sheet03!$A$2:$BC$1184,MATCH(D$227&amp;$C246&amp;$B$2,sheet03!$M$2:$M$1184&amp;sheet03!$AF$2:$AF$1184&amp;sheet03!$O$2:$O$1184,0),55)</f>
        <v>#N/A</v>
      </c>
      <c r="F246" s="49" t="e">
        <f t="array" aca="1" ref="F246" ca="1">INDEX(sheet03!$A$2:$BB$1184,MATCH(D$227&amp;$C246&amp;$B$2,sheet03!$M$2:$M$1184&amp;sheet03!$AF$2:$AF$1184&amp;sheet03!$O$2:$O$1184,0),40)</f>
        <v>#N/A</v>
      </c>
      <c r="G246" s="10" t="e">
        <f t="array" aca="1" ref="G246" ca="1">INDEX(sheet03!$A$2:$BD$1184,MATCH(D$227&amp;$C246&amp;$B$2,sheet03!$M$2:$M$1184&amp;sheet03!$AF$2:$AF$1184&amp;sheet03!$O$2:$O$1184,0),56)</f>
        <v>#N/A</v>
      </c>
      <c r="H246" s="55" t="str">
        <f ca="1">IF(ISERROR(SMALL(sheet03!BX:BX,ROW(P13))),"",INDIRECT("sheet03!bx"&amp;SMALL(sheet03!BX:BX,ROW(P13))))</f>
        <v/>
      </c>
      <c r="I246" s="10" t="e">
        <f t="array" aca="1" ref="I246" ca="1">INDEX(sheet03!$A$2:$BB$1184,MATCH(K$227&amp;$J246&amp;$B$2,sheet03!$M$2:$M$1184&amp;sheet03!$AF$2:$AF$1184&amp;sheet03!$O$2:$O$1184,0),31)</f>
        <v>#N/A</v>
      </c>
      <c r="J246" s="11" t="str">
        <f ca="1">IF(H246="","",INDIRECT("sheet03!af"&amp;SMALL(sheet03!BX:BX,ROW(P13))))</f>
        <v/>
      </c>
      <c r="K246" s="80" t="e">
        <f t="array" aca="1" ref="K246" ca="1">INDEX(sheet03!$A$2:$BB$1184,MATCH(K$227&amp;$J246&amp;$B$2,sheet03!$M$2:$M$1184&amp;sheet03!$AF$2:$AF$1184&amp;sheet03!$O$2:$O$1184,0),28)</f>
        <v>#N/A</v>
      </c>
      <c r="L246" s="46" t="e">
        <f t="array" aca="1" ref="L246" ca="1">INDEX(sheet03!$A$2:$BC$1184,MATCH(K$227&amp;$J246&amp;$B$2,sheet03!$M$2:$M$1184&amp;sheet03!$AF$2:$AF$1184&amp;sheet03!$O$2:$O$1184,0),55)</f>
        <v>#N/A</v>
      </c>
      <c r="M246" s="49" t="e">
        <f t="array" aca="1" ref="M246" ca="1">INDEX(sheet03!$A$2:$BB$1184,MATCH(K$227&amp;$J246&amp;$B$2,sheet03!$M$2:$M$1184&amp;sheet03!$AF$2:$AF$1184&amp;sheet03!$O$2:$O$1184,0),40)</f>
        <v>#N/A</v>
      </c>
      <c r="N246" s="10" t="e">
        <f t="array" aca="1" ref="N246" ca="1">INDEX(sheet03!$A$2:$BD$1184,MATCH(K$227&amp;$J246&amp;$B$2,sheet03!$M$2:$M$1184&amp;sheet03!$AF$2:$AF$1184&amp;sheet03!$O$2:$O$1184,0),56)</f>
        <v>#N/A</v>
      </c>
    </row>
    <row r="247" spans="1:14" ht="15.95" customHeight="1" x14ac:dyDescent="0.15">
      <c r="A247" s="55" t="str">
        <f ca="1">IF(ISERROR(SMALL(sheet03!BW:BW,ROW(O14))),"",INDIRECT("sheet03!bw"&amp;SMALL(sheet03!BW:BW,ROW(O14))))</f>
        <v/>
      </c>
      <c r="B247" s="10" t="e">
        <f t="array" aca="1" ref="B247" ca="1">INDEX(sheet03!$A$2:$BB$1184,MATCH(D$227&amp;$C247&amp;$B$2,sheet03!$M$2:$M$1184&amp;sheet03!$AF$2:$AF$1184&amp;sheet03!$O$2:$O$1184,0),31)</f>
        <v>#N/A</v>
      </c>
      <c r="C247" s="11" t="str">
        <f t="array" aca="1" ref="C247" ca="1">IF(A247="","",INDIRECT("sheet03!af"&amp;SMALL(sheet03!BW:BW,ROW(O14))))</f>
        <v/>
      </c>
      <c r="D247" s="80" t="e">
        <f t="array" aca="1" ref="D247" ca="1">INDEX(sheet03!$A$2:$BB$1184,MATCH(D$227&amp;$C247&amp;$B$2,sheet03!$M$2:$M$1184&amp;sheet03!$AF$2:$AF$1184&amp;sheet03!$O$2:$O$1184,0),28)</f>
        <v>#N/A</v>
      </c>
      <c r="E247" s="46" t="e">
        <f t="array" aca="1" ref="E247" ca="1">INDEX(sheet03!$A$2:$BC$1184,MATCH(D$227&amp;$C247&amp;$B$2,sheet03!$M$2:$M$1184&amp;sheet03!$AF$2:$AF$1184&amp;sheet03!$O$2:$O$1184,0),55)</f>
        <v>#N/A</v>
      </c>
      <c r="F247" s="49" t="e">
        <f t="array" aca="1" ref="F247" ca="1">INDEX(sheet03!$A$2:$BB$1184,MATCH(D$227&amp;$C247&amp;$B$2,sheet03!$M$2:$M$1184&amp;sheet03!$AF$2:$AF$1184&amp;sheet03!$O$2:$O$1184,0),40)</f>
        <v>#N/A</v>
      </c>
      <c r="G247" s="10" t="e">
        <f t="array" aca="1" ref="G247" ca="1">INDEX(sheet03!$A$2:$BD$1184,MATCH(D$227&amp;$C247&amp;$B$2,sheet03!$M$2:$M$1184&amp;sheet03!$AF$2:$AF$1184&amp;sheet03!$O$2:$O$1184,0),56)</f>
        <v>#N/A</v>
      </c>
      <c r="H247" s="55" t="str">
        <f ca="1">IF(ISERROR(SMALL(sheet03!BX:BX,ROW(P14))),"",INDIRECT("sheet03!bx"&amp;SMALL(sheet03!BX:BX,ROW(P14))))</f>
        <v/>
      </c>
      <c r="I247" s="10" t="e">
        <f t="array" aca="1" ref="I247" ca="1">INDEX(sheet03!$A$2:$BB$1184,MATCH(K$227&amp;$J247&amp;$B$2,sheet03!$M$2:$M$1184&amp;sheet03!$AF$2:$AF$1184&amp;sheet03!$O$2:$O$1184,0),31)</f>
        <v>#N/A</v>
      </c>
      <c r="J247" s="11" t="str">
        <f ca="1">IF(H247="","",INDIRECT("sheet03!af"&amp;SMALL(sheet03!BX:BX,ROW(P14))))</f>
        <v/>
      </c>
      <c r="K247" s="84" t="e">
        <f t="array" aca="1" ref="K247" ca="1">INDEX(sheet03!$A$2:$BB$1184,MATCH(K$227&amp;$J247&amp;$B$2,sheet03!$M$2:$M$1184&amp;sheet03!$AF$2:$AF$1184&amp;sheet03!$O$2:$O$1184,0),28)</f>
        <v>#N/A</v>
      </c>
      <c r="L247" s="46" t="e">
        <f t="array" aca="1" ref="L247" ca="1">INDEX(sheet03!$A$2:$BC$1184,MATCH(K$227&amp;$J247&amp;$B$2,sheet03!$M$2:$M$1184&amp;sheet03!$AF$2:$AF$1184&amp;sheet03!$O$2:$O$1184,0),55)</f>
        <v>#N/A</v>
      </c>
      <c r="M247" s="49" t="e">
        <f t="array" aca="1" ref="M247" ca="1">INDEX(sheet03!$A$2:$BB$1184,MATCH(K$227&amp;$J247&amp;$B$2,sheet03!$M$2:$M$1184&amp;sheet03!$AF$2:$AF$1184&amp;sheet03!$O$2:$O$1184,0),40)</f>
        <v>#N/A</v>
      </c>
      <c r="N247" s="10" t="e">
        <f t="array" aca="1" ref="N247" ca="1">INDEX(sheet03!$A$2:$BD$1184,MATCH(K$227&amp;$J247&amp;$B$2,sheet03!$M$2:$M$1184&amp;sheet03!$AF$2:$AF$1184&amp;sheet03!$O$2:$O$1184,0),56)</f>
        <v>#N/A</v>
      </c>
    </row>
    <row r="248" spans="1:14" ht="15.95" customHeight="1" x14ac:dyDescent="0.15">
      <c r="A248" s="55" t="str">
        <f ca="1">IF(ISERROR(SMALL(sheet03!BW:BW,ROW(O15))),"",INDIRECT("sheet03!bw"&amp;SMALL(sheet03!BW:BW,ROW(O15))))</f>
        <v/>
      </c>
      <c r="B248" s="10" t="e">
        <f t="array" aca="1" ref="B248" ca="1">INDEX(sheet03!$A$2:$BB$1184,MATCH(D$227&amp;$C248&amp;$B$2,sheet03!$M$2:$M$1184&amp;sheet03!$AF$2:$AF$1184&amp;sheet03!$O$2:$O$1184,0),31)</f>
        <v>#N/A</v>
      </c>
      <c r="C248" s="11" t="str">
        <f t="array" aca="1" ref="C248" ca="1">IF(A248="","",INDIRECT("sheet03!af"&amp;SMALL(sheet03!BW:BW,ROW(O15))))</f>
        <v/>
      </c>
      <c r="D248" s="80" t="e">
        <f t="array" aca="1" ref="D248" ca="1">INDEX(sheet03!$A$2:$BB$1184,MATCH(D$227&amp;$C248&amp;$B$2,sheet03!$M$2:$M$1184&amp;sheet03!$AF$2:$AF$1184&amp;sheet03!$O$2:$O$1184,0),28)</f>
        <v>#N/A</v>
      </c>
      <c r="E248" s="46" t="e">
        <f t="array" aca="1" ref="E248" ca="1">INDEX(sheet03!$A$2:$BC$1184,MATCH(D$227&amp;$C248&amp;$B$2,sheet03!$M$2:$M$1184&amp;sheet03!$AF$2:$AF$1184&amp;sheet03!$O$2:$O$1184,0),55)</f>
        <v>#N/A</v>
      </c>
      <c r="F248" s="49" t="e">
        <f t="array" aca="1" ref="F248" ca="1">INDEX(sheet03!$A$2:$BB$1184,MATCH(D$227&amp;$C248&amp;$B$2,sheet03!$M$2:$M$1184&amp;sheet03!$AF$2:$AF$1184&amp;sheet03!$O$2:$O$1184,0),40)</f>
        <v>#N/A</v>
      </c>
      <c r="G248" s="10" t="e">
        <f t="array" aca="1" ref="G248" ca="1">INDEX(sheet03!$A$2:$BD$1184,MATCH(D$227&amp;$C248&amp;$B$2,sheet03!$M$2:$M$1184&amp;sheet03!$AF$2:$AF$1184&amp;sheet03!$O$2:$O$1184,0),56)</f>
        <v>#N/A</v>
      </c>
      <c r="H248" s="55" t="str">
        <f ca="1">IF(ISERROR(SMALL(sheet03!BX:BX,ROW(P15))),"",INDIRECT("sheet03!bx"&amp;SMALL(sheet03!BX:BX,ROW(P15))))</f>
        <v/>
      </c>
      <c r="I248" s="10" t="e">
        <f t="array" aca="1" ref="I248" ca="1">INDEX(sheet03!$A$2:$BB$1184,MATCH(K$227&amp;$J248&amp;$B$2,sheet03!$M$2:$M$1184&amp;sheet03!$AF$2:$AF$1184&amp;sheet03!$O$2:$O$1184,0),31)</f>
        <v>#N/A</v>
      </c>
      <c r="J248" s="11" t="str">
        <f ca="1">IF(H248="","",INDIRECT("sheet03!af"&amp;SMALL(sheet03!BX:BX,ROW(P15))))</f>
        <v/>
      </c>
      <c r="K248" s="80" t="e">
        <f t="array" aca="1" ref="K248" ca="1">INDEX(sheet03!$A$2:$BB$1184,MATCH(K$227&amp;$J248&amp;$B$2,sheet03!$M$2:$M$1184&amp;sheet03!$AF$2:$AF$1184&amp;sheet03!$O$2:$O$1184,0),28)</f>
        <v>#N/A</v>
      </c>
      <c r="L248" s="46" t="e">
        <f t="array" aca="1" ref="L248" ca="1">INDEX(sheet03!$A$2:$BC$1184,MATCH(K$227&amp;$J248&amp;$B$2,sheet03!$M$2:$M$1184&amp;sheet03!$AF$2:$AF$1184&amp;sheet03!$O$2:$O$1184,0),55)</f>
        <v>#N/A</v>
      </c>
      <c r="M248" s="49" t="e">
        <f t="array" aca="1" ref="M248" ca="1">INDEX(sheet03!$A$2:$BB$1184,MATCH(K$227&amp;$J248&amp;$B$2,sheet03!$M$2:$M$1184&amp;sheet03!$AF$2:$AF$1184&amp;sheet03!$O$2:$O$1184,0),40)</f>
        <v>#N/A</v>
      </c>
      <c r="N248" s="10" t="e">
        <f t="array" aca="1" ref="N248" ca="1">INDEX(sheet03!$A$2:$BD$1184,MATCH(K$227&amp;$J248&amp;$B$2,sheet03!$M$2:$M$1184&amp;sheet03!$AF$2:$AF$1184&amp;sheet03!$O$2:$O$1184,0),56)</f>
        <v>#N/A</v>
      </c>
    </row>
    <row r="249" spans="1:14" ht="15.95" customHeight="1" x14ac:dyDescent="0.15">
      <c r="A249" s="55" t="str">
        <f ca="1">IF(ISERROR(SMALL(sheet03!BW:BW,ROW(O16))),"",INDIRECT("sheet03!bw"&amp;SMALL(sheet03!BW:BW,ROW(O16))))</f>
        <v/>
      </c>
      <c r="B249" s="8" t="e">
        <f t="array" aca="1" ref="B249" ca="1">INDEX(sheet03!$A$2:$BB$1184,MATCH(D$227&amp;$C249&amp;$B$2,sheet03!$M$2:$M$1184&amp;sheet03!$AF$2:$AF$1184&amp;sheet03!$O$2:$O$1184,0),31)</f>
        <v>#N/A</v>
      </c>
      <c r="C249" s="42" t="str">
        <f t="array" aca="1" ref="C249" ca="1">IF(A249="","",INDIRECT("sheet03!af"&amp;SMALL(sheet03!BW:BW,ROW(O16))))</f>
        <v/>
      </c>
      <c r="D249" s="80" t="e">
        <f t="array" aca="1" ref="D249" ca="1">INDEX(sheet03!$A$2:$BB$1184,MATCH(D$227&amp;$C249&amp;$B$2,sheet03!$M$2:$M$1184&amp;sheet03!$AF$2:$AF$1184&amp;sheet03!$O$2:$O$1184,0),28)</f>
        <v>#N/A</v>
      </c>
      <c r="E249" s="47" t="e">
        <f t="array" aca="1" ref="E249" ca="1">INDEX(sheet03!$A$2:$BC$1184,MATCH(D$227&amp;$C249&amp;$B$2,sheet03!$M$2:$M$1184&amp;sheet03!$AF$2:$AF$1184&amp;sheet03!$O$2:$O$1184,0),55)</f>
        <v>#N/A</v>
      </c>
      <c r="F249" s="50" t="e">
        <f t="array" aca="1" ref="F249" ca="1">INDEX(sheet03!$A$2:$BB$1184,MATCH(D$227&amp;$C249&amp;$B$2,sheet03!$M$2:$M$1184&amp;sheet03!$AF$2:$AF$1184&amp;sheet03!$O$2:$O$1184,0),40)</f>
        <v>#N/A</v>
      </c>
      <c r="G249" s="8" t="e">
        <f t="array" aca="1" ref="G249" ca="1">INDEX(sheet03!$A$2:$BD$1184,MATCH(D$227&amp;$C249&amp;$B$2,sheet03!$M$2:$M$1184&amp;sheet03!$AF$2:$AF$1184&amp;sheet03!$O$2:$O$1184,0),56)</f>
        <v>#N/A</v>
      </c>
      <c r="H249" s="55" t="str">
        <f ca="1">IF(ISERROR(SMALL(sheet03!BX:BX,ROW(P16))),"",INDIRECT("sheet03!bx"&amp;SMALL(sheet03!BX:BX,ROW(P16))))</f>
        <v/>
      </c>
      <c r="I249" s="10" t="e">
        <f t="array" aca="1" ref="I249" ca="1">INDEX(sheet03!$A$2:$BB$1184,MATCH(K$227&amp;$J249&amp;$B$2,sheet03!$M$2:$M$1184&amp;sheet03!$AF$2:$AF$1184&amp;sheet03!$O$2:$O$1184,0),31)</f>
        <v>#N/A</v>
      </c>
      <c r="J249" s="9" t="str">
        <f ca="1">IF(H249="","",INDIRECT("sheet03!af"&amp;SMALL(sheet03!BX:BX,ROW(P16))))</f>
        <v/>
      </c>
      <c r="K249" s="80" t="e">
        <f t="array" aca="1" ref="K249" ca="1">INDEX(sheet03!$A$2:$BB$1184,MATCH(K$227&amp;$J249&amp;$B$2,sheet03!$M$2:$M$1184&amp;sheet03!$AF$2:$AF$1184&amp;sheet03!$O$2:$O$1184,0),28)</f>
        <v>#N/A</v>
      </c>
      <c r="L249" s="47" t="e">
        <f t="array" aca="1" ref="L249" ca="1">INDEX(sheet03!$A$2:$BC$1184,MATCH(K$227&amp;$J249&amp;$B$2,sheet03!$M$2:$M$1184&amp;sheet03!$AF$2:$AF$1184&amp;sheet03!$O$2:$O$1184,0),55)</f>
        <v>#N/A</v>
      </c>
      <c r="M249" s="50" t="e">
        <f t="array" aca="1" ref="M249" ca="1">INDEX(sheet03!$A$2:$BB$1184,MATCH(K$227&amp;$J249&amp;$B$2,sheet03!$M$2:$M$1184&amp;sheet03!$AF$2:$AF$1184&amp;sheet03!$O$2:$O$1184,0),40)</f>
        <v>#N/A</v>
      </c>
      <c r="N249" s="8" t="e">
        <f t="array" aca="1" ref="N249" ca="1">INDEX(sheet03!$A$2:$BD$1184,MATCH(K$227&amp;$J249&amp;$B$2,sheet03!$M$2:$M$1184&amp;sheet03!$AF$2:$AF$1184&amp;sheet03!$O$2:$O$1184,0),56)</f>
        <v>#N/A</v>
      </c>
    </row>
    <row r="250" spans="1:14" ht="15.95" customHeight="1" x14ac:dyDescent="0.15">
      <c r="B250" s="7"/>
      <c r="C250" s="6" t="s">
        <v>15</v>
      </c>
      <c r="D250" s="35" t="str">
        <f t="array" ref="D250">INDEX(sheet01!$A$2:$Z$61,MATCH(D$227&amp;$B$2,sheet01!$M$2:$M$61&amp;sheet01!$O$2:$O$61,0),24)</f>
        <v>トレーナー</v>
      </c>
      <c r="E250" s="4" t="s">
        <v>16</v>
      </c>
      <c r="F250" s="3" t="str">
        <f t="array" ref="F250">INDEX(sheet01!$A$2:$Z$61,MATCH(D$227&amp;$B$2,sheet01!$M$2:$M$61&amp;sheet01!$O$2:$O$61,0),22)</f>
        <v>紫/黒</v>
      </c>
      <c r="G250" s="2" t="str">
        <f t="array" ref="G250">INDEX(sheet01!$A$2:$Z$61,MATCH(D$227&amp;$B$2,sheet01!$M$2:$M$61&amp;sheet01!$O$2:$O$61,0),23)</f>
        <v>灰/黒</v>
      </c>
      <c r="I250" s="7"/>
      <c r="J250" s="6" t="s">
        <v>15</v>
      </c>
      <c r="K250" s="35" t="str">
        <f t="array" ref="K250">INDEX(sheet01!$A$2:$Z$61,MATCH(K$227&amp;$B$2,sheet01!$M$2:$M$61&amp;sheet01!$O$2:$O$61,0),24)</f>
        <v>トレーナー</v>
      </c>
      <c r="L250" s="4" t="s">
        <v>16</v>
      </c>
      <c r="M250" s="3" t="str">
        <f t="array" ref="M250">INDEX(sheet01!$A$2:$Z$61,MATCH(K$227&amp;$B$2,sheet01!$M$2:$M$61&amp;sheet01!$O$2:$O$61,0),22)</f>
        <v>紫/黒</v>
      </c>
      <c r="N250" s="2" t="str">
        <f t="array" ref="N250">INDEX(sheet01!$A$2:$Z$61,MATCH(K$227&amp;$B$2,sheet01!$M$2:$M$61&amp;sheet01!$O$2:$O$61,0),23)</f>
        <v>灰/黒</v>
      </c>
    </row>
  </sheetData>
  <sheetProtection selectLockedCells="1"/>
  <phoneticPr fontId="1"/>
  <conditionalFormatting sqref="B9:G24">
    <cfRule type="containsErrors" dxfId="82" priority="62">
      <formula>ISERROR(B9)</formula>
    </cfRule>
  </conditionalFormatting>
  <conditionalFormatting sqref="B34:G49">
    <cfRule type="containsErrors" dxfId="81" priority="56">
      <formula>ISERROR(B34)</formula>
    </cfRule>
  </conditionalFormatting>
  <conditionalFormatting sqref="B59:G74">
    <cfRule type="containsErrors" dxfId="80" priority="49">
      <formula>ISERROR(B59)</formula>
    </cfRule>
  </conditionalFormatting>
  <conditionalFormatting sqref="B84:G99">
    <cfRule type="containsErrors" dxfId="79" priority="41">
      <formula>ISERROR(B84)</formula>
    </cfRule>
  </conditionalFormatting>
  <conditionalFormatting sqref="B109:G124">
    <cfRule type="containsErrors" dxfId="78" priority="35">
      <formula>ISERROR(B109)</formula>
    </cfRule>
  </conditionalFormatting>
  <conditionalFormatting sqref="B134:G149">
    <cfRule type="containsErrors" dxfId="77" priority="30">
      <formula>ISERROR(B134)</formula>
    </cfRule>
  </conditionalFormatting>
  <conditionalFormatting sqref="B159:G174">
    <cfRule type="containsErrors" dxfId="76" priority="24">
      <formula>ISERROR(B159)</formula>
    </cfRule>
  </conditionalFormatting>
  <conditionalFormatting sqref="B184:G199">
    <cfRule type="containsErrors" dxfId="75" priority="18">
      <formula>ISERROR(B184)</formula>
    </cfRule>
  </conditionalFormatting>
  <conditionalFormatting sqref="B209:G224">
    <cfRule type="containsErrors" dxfId="74" priority="12">
      <formula>ISERROR(B209)</formula>
    </cfRule>
  </conditionalFormatting>
  <conditionalFormatting sqref="B234:G249">
    <cfRule type="containsErrors" dxfId="73" priority="6">
      <formula>ISERROR(B234)</formula>
    </cfRule>
  </conditionalFormatting>
  <conditionalFormatting sqref="D4:D7 K4:K7">
    <cfRule type="containsErrors" dxfId="72" priority="59">
      <formula>ISERROR(D4)</formula>
    </cfRule>
  </conditionalFormatting>
  <conditionalFormatting sqref="D29:D32 K29:K32">
    <cfRule type="containsErrors" dxfId="71" priority="53">
      <formula>ISERROR(D29)</formula>
    </cfRule>
  </conditionalFormatting>
  <conditionalFormatting sqref="D54:D57 K54:K57">
    <cfRule type="containsErrors" dxfId="70" priority="52">
      <formula>ISERROR(D54)</formula>
    </cfRule>
  </conditionalFormatting>
  <conditionalFormatting sqref="D79:D82 K79:K82">
    <cfRule type="containsErrors" dxfId="69" priority="44">
      <formula>ISERROR(D79)</formula>
    </cfRule>
  </conditionalFormatting>
  <conditionalFormatting sqref="D104:D107 K104:K107">
    <cfRule type="containsErrors" dxfId="68" priority="38">
      <formula>ISERROR(D104)</formula>
    </cfRule>
  </conditionalFormatting>
  <conditionalFormatting sqref="D129:D132">
    <cfRule type="containsErrors" dxfId="67" priority="1">
      <formula>ISERROR(D129)</formula>
    </cfRule>
  </conditionalFormatting>
  <conditionalFormatting sqref="D154:D157 K154:K157">
    <cfRule type="containsErrors" dxfId="66" priority="22">
      <formula>ISERROR(D154)</formula>
    </cfRule>
  </conditionalFormatting>
  <conditionalFormatting sqref="D179:D182 K179:K182">
    <cfRule type="containsErrors" dxfId="65" priority="16">
      <formula>ISERROR(D179)</formula>
    </cfRule>
  </conditionalFormatting>
  <conditionalFormatting sqref="D202">
    <cfRule type="containsErrors" dxfId="64" priority="2">
      <formula>ISERROR(D202)</formula>
    </cfRule>
  </conditionalFormatting>
  <conditionalFormatting sqref="D204:D207 K204:K207">
    <cfRule type="containsErrors" dxfId="63" priority="10">
      <formula>ISERROR(D204)</formula>
    </cfRule>
  </conditionalFormatting>
  <conditionalFormatting sqref="D229:D232 K229:K232">
    <cfRule type="containsErrors" dxfId="62" priority="4">
      <formula>ISERROR(D229)</formula>
    </cfRule>
  </conditionalFormatting>
  <conditionalFormatting sqref="I9:N24">
    <cfRule type="containsErrors" dxfId="61" priority="60">
      <formula>ISERROR(I9)</formula>
    </cfRule>
  </conditionalFormatting>
  <conditionalFormatting sqref="I34:N49">
    <cfRule type="containsErrors" dxfId="60" priority="54">
      <formula>ISERROR(I34)</formula>
    </cfRule>
  </conditionalFormatting>
  <conditionalFormatting sqref="I59:N74">
    <cfRule type="containsErrors" dxfId="59" priority="47">
      <formula>ISERROR(I59)</formula>
    </cfRule>
  </conditionalFormatting>
  <conditionalFormatting sqref="I84:N99">
    <cfRule type="containsErrors" dxfId="58" priority="40">
      <formula>ISERROR(I84)</formula>
    </cfRule>
  </conditionalFormatting>
  <conditionalFormatting sqref="I109:N124">
    <cfRule type="containsErrors" dxfId="57" priority="34">
      <formula>ISERROR(I109)</formula>
    </cfRule>
  </conditionalFormatting>
  <conditionalFormatting sqref="I134:N149">
    <cfRule type="containsErrors" dxfId="56" priority="29">
      <formula>ISERROR(I134)</formula>
    </cfRule>
  </conditionalFormatting>
  <conditionalFormatting sqref="I159:N174">
    <cfRule type="containsErrors" dxfId="55" priority="23">
      <formula>ISERROR(I159)</formula>
    </cfRule>
  </conditionalFormatting>
  <conditionalFormatting sqref="I184:N199">
    <cfRule type="containsErrors" dxfId="54" priority="17">
      <formula>ISERROR(I184)</formula>
    </cfRule>
  </conditionalFormatting>
  <conditionalFormatting sqref="I209:N224">
    <cfRule type="containsErrors" dxfId="53" priority="11">
      <formula>ISERROR(I209)</formula>
    </cfRule>
  </conditionalFormatting>
  <conditionalFormatting sqref="I234:N249">
    <cfRule type="containsErrors" dxfId="52" priority="5">
      <formula>ISERROR(I234)</formula>
    </cfRule>
  </conditionalFormatting>
  <conditionalFormatting sqref="K129:K132">
    <cfRule type="containsErrors" dxfId="51" priority="28">
      <formula>ISERROR(K129)</formula>
    </cfRule>
  </conditionalFormatting>
  <conditionalFormatting sqref="M25:N25">
    <cfRule type="containsErrors" dxfId="50" priority="61">
      <formula>ISERROR(M25)</formula>
    </cfRule>
  </conditionalFormatting>
  <conditionalFormatting sqref="M50:N50">
    <cfRule type="containsErrors" dxfId="49" priority="46">
      <formula>ISERROR(M50)</formula>
    </cfRule>
  </conditionalFormatting>
  <conditionalFormatting sqref="M75:N75">
    <cfRule type="containsErrors" dxfId="48" priority="45">
      <formula>ISERROR(M75)</formula>
    </cfRule>
  </conditionalFormatting>
  <conditionalFormatting sqref="M100:N100">
    <cfRule type="containsErrors" dxfId="47" priority="39">
      <formula>ISERROR(M100)</formula>
    </cfRule>
  </conditionalFormatting>
  <conditionalFormatting sqref="M125:N125">
    <cfRule type="containsErrors" dxfId="46" priority="33">
      <formula>ISERROR(M125)</formula>
    </cfRule>
  </conditionalFormatting>
  <conditionalFormatting sqref="M150:N150">
    <cfRule type="containsErrors" dxfId="45" priority="27">
      <formula>ISERROR(M150)</formula>
    </cfRule>
  </conditionalFormatting>
  <conditionalFormatting sqref="M175:N175">
    <cfRule type="containsErrors" dxfId="44" priority="21">
      <formula>ISERROR(M175)</formula>
    </cfRule>
  </conditionalFormatting>
  <conditionalFormatting sqref="M200:N200">
    <cfRule type="containsErrors" dxfId="43" priority="15">
      <formula>ISERROR(M200)</formula>
    </cfRule>
  </conditionalFormatting>
  <conditionalFormatting sqref="M225:N225">
    <cfRule type="containsErrors" dxfId="42" priority="9">
      <formula>ISERROR(M225)</formula>
    </cfRule>
  </conditionalFormatting>
  <conditionalFormatting sqref="M250:N250">
    <cfRule type="containsErrors" dxfId="41" priority="3">
      <formula>ISERROR(M250)</formula>
    </cfRule>
  </conditionalFormatting>
  <printOptions horizontalCentered="1"/>
  <pageMargins left="0.9055118110236221" right="0.59055118110236227" top="0.98425196850393704" bottom="0.59055118110236227" header="0.62992125984251968" footer="0.31496062992125984"/>
  <pageSetup paperSize="9" firstPageNumber="7" orientation="portrait" useFirstPageNumber="1" r:id="rId1"/>
  <headerFooter alignWithMargins="0">
    <oddHeader>&amp;L&amp;14選手名簿【男子】</oddHeader>
    <oddFooter>&amp;C－&amp;P－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28E69-BF91-4C6F-9B88-67A7DCEF19F1}">
  <dimension ref="A1:N250"/>
  <sheetViews>
    <sheetView showZeros="0" tabSelected="1" zoomScaleNormal="100" zoomScaleSheetLayoutView="100" workbookViewId="0"/>
  </sheetViews>
  <sheetFormatPr defaultColWidth="8.75" defaultRowHeight="15.95" customHeight="1" x14ac:dyDescent="0.15"/>
  <cols>
    <col min="1" max="1" width="2.125" style="55" customWidth="1"/>
    <col min="2" max="2" width="2.75" style="1" customWidth="1"/>
    <col min="3" max="3" width="4.875" style="1" customWidth="1"/>
    <col min="4" max="4" width="15.5" style="1" customWidth="1"/>
    <col min="5" max="7" width="6.375" style="1" customWidth="1"/>
    <col min="8" max="8" width="3.125" style="55" customWidth="1"/>
    <col min="9" max="9" width="2.75" style="1" customWidth="1"/>
    <col min="10" max="10" width="4.75" style="1" customWidth="1"/>
    <col min="11" max="11" width="15.5" style="1" customWidth="1"/>
    <col min="12" max="14" width="6.375" style="1" customWidth="1"/>
    <col min="15" max="16384" width="8.75" style="1"/>
  </cols>
  <sheetData>
    <row r="1" spans="1:14" ht="9.6" customHeight="1" x14ac:dyDescent="0.15"/>
    <row r="2" spans="1:14" ht="17.100000000000001" customHeight="1" x14ac:dyDescent="0.2">
      <c r="B2" s="51" t="s">
        <v>17</v>
      </c>
      <c r="C2" s="38">
        <v>1</v>
      </c>
      <c r="D2" s="37" t="str">
        <f t="array" ref="D2">INDEX(sheet01!$K$2:$Z$61,MATCH(C2&amp;$B$2,sheet01!$K$2:$K$61&amp;sheet01!$O$2:$O$61,0),3)</f>
        <v>山陰本線鳥取倉吉</v>
      </c>
      <c r="E2" s="36"/>
      <c r="F2" s="36"/>
      <c r="G2" s="35"/>
      <c r="I2" s="39"/>
      <c r="J2" s="38">
        <v>2</v>
      </c>
      <c r="K2" s="37" t="str">
        <f t="array" ref="K2">INDEX(sheet01!$K$2:$Z$61,MATCH(J2&amp;$B$2,sheet01!$K$2:$K$61&amp;sheet01!$O$2:$O$61,0),3)</f>
        <v>山陰本線倉吉米子</v>
      </c>
      <c r="L2" s="36"/>
      <c r="M2" s="36"/>
      <c r="N2" s="35"/>
    </row>
    <row r="3" spans="1:14" ht="15.95" customHeight="1" x14ac:dyDescent="0.15">
      <c r="B3" s="34" t="s">
        <v>1</v>
      </c>
      <c r="C3" s="33"/>
      <c r="D3" s="32" t="str">
        <f t="array" ref="D3">INDEX(sheet03!$A$2:$BB$1003,MATCH($D$2&amp;"101"&amp;$B$2,sheet03!$M$2:$M$1003&amp;sheet03!$AF$2:$AF$1003&amp;sheet03!$O$2:$O$1003,0),28)</f>
        <v>松崎</v>
      </c>
      <c r="E3" s="31" t="s">
        <v>2</v>
      </c>
      <c r="F3" s="30"/>
      <c r="G3" s="29" t="str">
        <f t="array" ref="G3">INDEX(sheet01!$A$2:$Z$61,MATCH(D$2&amp;$B$2,sheet01!$M$2:$M$61&amp;sheet01!$O$2:$O$61,0),18)</f>
        <v>黄/紺</v>
      </c>
      <c r="I3" s="34" t="s">
        <v>1</v>
      </c>
      <c r="J3" s="33"/>
      <c r="K3" s="32" t="str">
        <f t="array" ref="K3">INDEX(sheet03!$A$2:$BB$1003,MATCH($K$2&amp;"101"&amp;$B$2,sheet03!$M$2:$M$1003&amp;sheet03!$AF$2:$AF$1003&amp;sheet03!$O$2:$O$1003,0),28)</f>
        <v>淀江</v>
      </c>
      <c r="L3" s="31" t="s">
        <v>2</v>
      </c>
      <c r="M3" s="30"/>
      <c r="N3" s="29" t="str">
        <f t="array" ref="N3">INDEX(sheet01!$A$2:$Z$61,MATCH(K$2&amp;$B$2,sheet01!$M$2:$M$61&amp;sheet01!$O$2:$O$61,0),18)</f>
        <v>紺/紺</v>
      </c>
    </row>
    <row r="4" spans="1:14" ht="15.95" customHeight="1" x14ac:dyDescent="0.15">
      <c r="B4" s="28" t="s">
        <v>3</v>
      </c>
      <c r="C4" s="27"/>
      <c r="D4" s="26" t="str">
        <f t="array" ref="D4">INDEX(sheet03!$A$2:$BB$1003,MATCH($D$2&amp;"102"&amp;$B$2,sheet03!$M$2:$M$1003&amp;sheet03!$AF$2:$AF$1003&amp;sheet03!$O$2:$O$1003,0),28)</f>
        <v>倉吉</v>
      </c>
      <c r="E4" s="25" t="s">
        <v>4</v>
      </c>
      <c r="F4" s="24"/>
      <c r="G4" s="23" t="str">
        <f t="array" ref="G4">INDEX(sheet01!$A$2:$Z$61,MATCH(D$2&amp;$B$2,sheet01!$M$2:$M$61&amp;sheet01!$O$2:$O$61,0),20)</f>
        <v>紫/黒</v>
      </c>
      <c r="I4" s="28" t="s">
        <v>3</v>
      </c>
      <c r="J4" s="27"/>
      <c r="K4" s="26" t="str">
        <f t="array" ref="K4">INDEX(sheet03!$A$2:$BB$1003,MATCH($K$2&amp;"102"&amp;$B$2,sheet03!$M$2:$M$1003&amp;sheet03!$AF$2:$AF$1003&amp;sheet03!$O$2:$O$1003,0),28)</f>
        <v>伯耆大山</v>
      </c>
      <c r="L4" s="25" t="s">
        <v>4</v>
      </c>
      <c r="M4" s="24"/>
      <c r="N4" s="23" t="str">
        <f t="array" ref="N4">INDEX(sheet01!$A$2:$Z$61,MATCH(K$2&amp;$B$2,sheet01!$M$2:$M$61&amp;sheet01!$O$2:$O$61,0),20)</f>
        <v>黄/紺</v>
      </c>
    </row>
    <row r="5" spans="1:14" ht="15.95" customHeight="1" x14ac:dyDescent="0.15">
      <c r="B5" s="28" t="s">
        <v>5</v>
      </c>
      <c r="C5" s="27"/>
      <c r="D5" s="26" t="e">
        <f t="array" ref="D5">INDEX(sheet03!$A$2:$BB$1003,MATCH($D$2&amp;"103"&amp;$B$2,sheet03!$M$2:$M$1003&amp;sheet03!$AF$2:$AF$1003&amp;sheet03!$O$2:$O$1003,0),28)</f>
        <v>#N/A</v>
      </c>
      <c r="E5" s="25" t="s">
        <v>6</v>
      </c>
      <c r="F5" s="24"/>
      <c r="G5" s="23" t="str">
        <f t="array" ref="G5">INDEX(sheet01!$A$2:$Z$61,MATCH(D$2&amp;$B$2,sheet01!$M$2:$M$61&amp;sheet01!$O$2:$O$61,0),19)</f>
        <v>赤/黒</v>
      </c>
      <c r="I5" s="28" t="s">
        <v>5</v>
      </c>
      <c r="J5" s="27"/>
      <c r="K5" s="26" t="str">
        <f t="array" ref="K5">INDEX(sheet03!$A$2:$BB$1003,MATCH($K$2&amp;"103"&amp;$B$2,sheet03!$M$2:$M$1003&amp;sheet03!$AF$2:$AF$1003&amp;sheet03!$O$2:$O$1003,0),28)</f>
        <v>東山公園</v>
      </c>
      <c r="L5" s="25" t="s">
        <v>6</v>
      </c>
      <c r="M5" s="24"/>
      <c r="N5" s="23" t="str">
        <f t="array" ref="N5">INDEX(sheet01!$A$2:$Z$61,MATCH(K$2&amp;$B$2,sheet01!$M$2:$M$61&amp;sheet01!$O$2:$O$61,0),19)</f>
        <v>桃/黒</v>
      </c>
    </row>
    <row r="6" spans="1:14" ht="15.95" customHeight="1" x14ac:dyDescent="0.15">
      <c r="B6" s="28" t="s">
        <v>7</v>
      </c>
      <c r="C6" s="27"/>
      <c r="D6" s="10" t="e">
        <f t="array" ref="D6">INDEX(sheet03!$A$2:$BB$1003,MATCH($D$2&amp;"104"&amp;$B$2,sheet03!$M$2:$M$1003&amp;sheet03!$AF$2:$AF$1003&amp;sheet03!$O$2:$O$1003,0),28)</f>
        <v>#N/A</v>
      </c>
      <c r="E6" s="20" t="s">
        <v>8</v>
      </c>
      <c r="F6" s="19"/>
      <c r="G6" s="18" t="str">
        <f t="array" ref="G6">INDEX(sheet01!$A$2:$Z$61,MATCH(D$2&amp;$B$2,sheet01!$M$2:$M$61&amp;sheet01!$O$2:$O$61,0),21)</f>
        <v>灰/黒</v>
      </c>
      <c r="I6" s="28" t="s">
        <v>7</v>
      </c>
      <c r="J6" s="27"/>
      <c r="K6" s="10" t="str">
        <f t="array" ref="K6">INDEX(sheet03!$A$2:$BB$1003,MATCH($K$2&amp;"104"&amp;$B$2,sheet03!$M$2:$M$1003&amp;sheet03!$AF$2:$AF$1003&amp;sheet03!$O$2:$O$1003,0),28)</f>
        <v>米子</v>
      </c>
      <c r="L6" s="20" t="s">
        <v>8</v>
      </c>
      <c r="M6" s="19"/>
      <c r="N6" s="18" t="str">
        <f t="array" ref="N6">INDEX(sheet01!$A$2:$Z$61,MATCH(K$2&amp;$B$2,sheet01!$M$2:$M$61&amp;sheet01!$O$2:$O$61,0),21)</f>
        <v>灰/灰</v>
      </c>
    </row>
    <row r="7" spans="1:14" ht="15.95" customHeight="1" x14ac:dyDescent="0.15">
      <c r="B7" s="71" t="s">
        <v>173</v>
      </c>
      <c r="C7" s="63"/>
      <c r="D7" s="64" t="e" cm="1">
        <f t="array" ref="D7">INDEX(sheet03!$A$2:$BB$1003,MATCH($D$2&amp;"105"&amp;$B$2,sheet03!$M$2:$M$1003&amp;sheet03!$AF$2:$AF$1003&amp;sheet03!$O$2:$O$1003,0),28)</f>
        <v>#N/A</v>
      </c>
      <c r="E7" s="67"/>
      <c r="F7" s="65"/>
      <c r="G7" s="66"/>
      <c r="I7" s="71" t="s">
        <v>173</v>
      </c>
      <c r="J7" s="63"/>
      <c r="K7" s="64" t="e" cm="1">
        <f t="array" ref="K7">INDEX(sheet03!$A$2:$BB$1003,MATCH($K$2&amp;"105"&amp;$B$2,sheet03!$M$2:$M$1003&amp;sheet03!$AF$2:$AF$1003&amp;sheet03!$O$2:$O$1003,0),28)</f>
        <v>#N/A</v>
      </c>
      <c r="L7" s="67"/>
      <c r="M7" s="65"/>
      <c r="N7" s="66"/>
    </row>
    <row r="8" spans="1:14" ht="15.95" customHeight="1" x14ac:dyDescent="0.15">
      <c r="B8" s="17" t="s">
        <v>9</v>
      </c>
      <c r="C8" s="16" t="s">
        <v>10</v>
      </c>
      <c r="D8" s="15" t="s">
        <v>11</v>
      </c>
      <c r="E8" s="15" t="s">
        <v>12</v>
      </c>
      <c r="F8" s="15" t="s">
        <v>13</v>
      </c>
      <c r="G8" s="14" t="s">
        <v>14</v>
      </c>
      <c r="I8" s="17" t="s">
        <v>9</v>
      </c>
      <c r="J8" s="16" t="s">
        <v>10</v>
      </c>
      <c r="K8" s="15" t="s">
        <v>11</v>
      </c>
      <c r="L8" s="15" t="s">
        <v>12</v>
      </c>
      <c r="M8" s="15" t="s">
        <v>13</v>
      </c>
      <c r="N8" s="14" t="s">
        <v>14</v>
      </c>
    </row>
    <row r="9" spans="1:14" ht="15.95" customHeight="1" x14ac:dyDescent="0.15">
      <c r="A9" s="55">
        <f ca="1">IF(ISERROR(SMALL(sheet03!BY:BY,ROW(O1))),"",INDIRECT("sheet03!by"&amp;SMALL(sheet03!BY:BY,ROW(O1))))</f>
        <v>265</v>
      </c>
      <c r="B9" s="12">
        <f t="array" aca="1" ref="B9" ca="1">INDEX(sheet03!$A$2:$BB$1003,MATCH(D$2&amp;$C9&amp;$B$2,sheet03!$M$2:$M$1003&amp;sheet03!$AF$2:$AF$1003&amp;sheet03!$O$2:$O$1003,0),31)</f>
        <v>0</v>
      </c>
      <c r="C9" s="13">
        <f t="array" aca="1" ref="C9" ca="1">IF(A9="","",INDIRECT("sheet03!af"&amp;SMALL(sheet03!BY:BY,ROW(O1))))</f>
        <v>1</v>
      </c>
      <c r="D9" s="12" t="str">
        <f t="array" aca="1" ref="D9" ca="1">INDEX(sheet03!$A$2:$BB$1003,MATCH(D$2&amp;$C9&amp;$B$2,sheet03!$M$2:$M$1003&amp;sheet03!$AF$2:$AF$1003&amp;sheet03!$O$2:$O$1003,0),28)</f>
        <v>鳥取</v>
      </c>
      <c r="E9" s="45">
        <f t="array" aca="1" ref="E9" ca="1">INDEX(sheet03!$A$2:$BC$1003,MATCH(D$2&amp;$C9&amp;$B$2,sheet03!$M$2:$M$1003&amp;sheet03!$AF$2:$AF$1003&amp;sheet03!$O$2:$O$1003,0),55)</f>
        <v>3</v>
      </c>
      <c r="F9" s="48">
        <f t="array" aca="1" ref="F9" ca="1">INDEX(sheet03!$A$2:$BB$1003,MATCH(D$2&amp;$C9&amp;$B$2,sheet03!$M$2:$M$1003&amp;sheet03!$AF$2:$AF$1003&amp;sheet03!$O$2:$O$1003,0),40)</f>
        <v>171</v>
      </c>
      <c r="G9" s="12" t="str">
        <f t="array" aca="1" ref="G9" ca="1">INDEX(sheet03!$A$2:$BD$1003,MATCH(D$2&amp;$C9&amp;$B$2,sheet03!$M$2:$M$1003&amp;sheet03!$AF$2:$AF$1003&amp;sheet03!$O$2:$O$1003,0),56)</f>
        <v>右</v>
      </c>
      <c r="H9" s="55">
        <f ca="1">IF(ISERROR(SMALL(sheet03!BZ:BZ,ROW(O1))),"",INDIRECT("sheet03!bz"&amp;SMALL(sheet03!BZ:BZ,ROW(O1))))</f>
        <v>360</v>
      </c>
      <c r="I9" s="12">
        <f t="array" aca="1" ref="I9" ca="1">INDEX(sheet03!$A$2:$BB$1003,MATCH(K$2&amp;$J9&amp;$B$2,sheet03!$M$2:$M$1003&amp;sheet03!$AF$2:$AF$1003&amp;sheet03!$O$2:$O$1003,0),31)</f>
        <v>0</v>
      </c>
      <c r="J9" s="13">
        <f ca="1">IF(H9="","",INDIRECT("sheet03!af"&amp;SMALL(sheet03!BZ:BZ,ROW(O1))))</f>
        <v>1</v>
      </c>
      <c r="K9" s="12" t="str">
        <f t="array" aca="1" ref="K9" ca="1">INDEX(sheet03!$A$2:$BB$1003,MATCH(K$2&amp;$J9&amp;$B$2,sheet03!$M$2:$M$1003&amp;sheet03!$AF$2:$AF$1003&amp;sheet03!$O$2:$O$1003,0),28)</f>
        <v>下北条</v>
      </c>
      <c r="L9" s="45">
        <f t="array" aca="1" ref="L9" ca="1">INDEX(sheet03!$A$2:$BC$1003,MATCH(K$2&amp;$J9&amp;$B$2,sheet03!$M$2:$M$1003&amp;sheet03!$AF$2:$AF$1003&amp;sheet03!$O$2:$O$1003,0),55)</f>
        <v>2</v>
      </c>
      <c r="M9" s="48">
        <f t="array" aca="1" ref="M9" ca="1">INDEX(sheet03!$A$2:$BB$1003,MATCH(K$2&amp;$J9&amp;$B$2,sheet03!$M$2:$M$1003&amp;sheet03!$AF$2:$AF$1003&amp;sheet03!$O$2:$O$1003,0),40)</f>
        <v>158</v>
      </c>
      <c r="N9" s="12" t="str">
        <f t="array" aca="1" ref="N9" ca="1">INDEX(sheet03!$A$2:$BD$1003,MATCH(K$2&amp;$J9&amp;$B$2,sheet03!$M$2:$M$1003&amp;sheet03!$AF$2:$AF$1003&amp;sheet03!$O$2:$O$1003,0),56)</f>
        <v>右</v>
      </c>
    </row>
    <row r="10" spans="1:14" ht="15.95" customHeight="1" x14ac:dyDescent="0.15">
      <c r="A10" s="55">
        <f ca="1">IF(ISERROR(SMALL(sheet03!BY:BY,ROW(O2))),"",INDIRECT("sheet03!by"&amp;SMALL(sheet03!BY:BY,ROW(O2))))</f>
        <v>266</v>
      </c>
      <c r="B10" s="10">
        <f t="array" aca="1" ref="B10" ca="1">INDEX(sheet03!$A$2:$BB$1003,MATCH(D$2&amp;$C10&amp;$B$2,sheet03!$M$2:$M$1003&amp;sheet03!$AF$2:$AF$1003&amp;sheet03!$O$2:$O$1003,0),31)</f>
        <v>0</v>
      </c>
      <c r="C10" s="11">
        <f t="array" aca="1" ref="C10" ca="1">IF(A10="","",INDIRECT("sheet03!af"&amp;SMALL(sheet03!BY:BY,ROW(O2))))</f>
        <v>2</v>
      </c>
      <c r="D10" s="10" t="str">
        <f t="array" aca="1" ref="D10" ca="1">INDEX(sheet03!$A$2:$BB$1003,MATCH(D$2&amp;$C10&amp;$B$2,sheet03!$M$2:$M$1003&amp;sheet03!$AF$2:$AF$1003&amp;sheet03!$O$2:$O$1003,0),28)</f>
        <v>湖山</v>
      </c>
      <c r="E10" s="46">
        <f t="array" aca="1" ref="E10" ca="1">INDEX(sheet03!$A$2:$BC$1003,MATCH(D$2&amp;$C10&amp;$B$2,sheet03!$M$2:$M$1003&amp;sheet03!$AF$2:$AF$1003&amp;sheet03!$O$2:$O$1003,0),55)</f>
        <v>3</v>
      </c>
      <c r="F10" s="49">
        <f t="array" aca="1" ref="F10" ca="1">INDEX(sheet03!$A$2:$BB$1003,MATCH(D$2&amp;$C10&amp;$B$2,sheet03!$M$2:$M$1003&amp;sheet03!$AF$2:$AF$1003&amp;sheet03!$O$2:$O$1003,0),40)</f>
        <v>156</v>
      </c>
      <c r="G10" s="10" t="str">
        <f t="array" aca="1" ref="G10" ca="1">INDEX(sheet03!$A$2:$BD$1003,MATCH(D$2&amp;$C10&amp;$B$2,sheet03!$M$2:$M$1003&amp;sheet03!$AF$2:$AF$1003&amp;sheet03!$O$2:$O$1003,0),56)</f>
        <v>右</v>
      </c>
      <c r="H10" s="55">
        <f ca="1">IF(ISERROR(SMALL(sheet03!BZ:BZ,ROW(O2))),"",INDIRECT("sheet03!bz"&amp;SMALL(sheet03!BZ:BZ,ROW(O2))))</f>
        <v>361</v>
      </c>
      <c r="I10" s="10">
        <f t="array" aca="1" ref="I10" ca="1">INDEX(sheet03!$A$2:$BB$1003,MATCH(K$2&amp;$J10&amp;$B$2,sheet03!$M$2:$M$1003&amp;sheet03!$AF$2:$AF$1003&amp;sheet03!$O$2:$O$1003,0),31)</f>
        <v>0</v>
      </c>
      <c r="J10" s="11">
        <f ca="1">IF(H10="","",INDIRECT("sheet03!af"&amp;SMALL(sheet03!BZ:BZ,ROW(O2))))</f>
        <v>2</v>
      </c>
      <c r="K10" s="10" t="str">
        <f t="array" aca="1" ref="K10" ca="1">INDEX(sheet03!$A$2:$BB$1003,MATCH(K$2&amp;$J10&amp;$B$2,sheet03!$M$2:$M$1003&amp;sheet03!$AF$2:$AF$1003&amp;sheet03!$O$2:$O$1003,0),28)</f>
        <v>由良</v>
      </c>
      <c r="L10" s="46">
        <f t="array" aca="1" ref="L10" ca="1">INDEX(sheet03!$A$2:$BC$1003,MATCH(K$2&amp;$J10&amp;$B$2,sheet03!$M$2:$M$1003&amp;sheet03!$AF$2:$AF$1003&amp;sheet03!$O$2:$O$1003,0),55)</f>
        <v>3</v>
      </c>
      <c r="M10" s="49">
        <f t="array" aca="1" ref="M10" ca="1">INDEX(sheet03!$A$2:$BB$1003,MATCH(K$2&amp;$J10&amp;$B$2,sheet03!$M$2:$M$1003&amp;sheet03!$AF$2:$AF$1003&amp;sheet03!$O$2:$O$1003,0),40)</f>
        <v>160</v>
      </c>
      <c r="N10" s="10" t="str">
        <f t="array" aca="1" ref="N10" ca="1">INDEX(sheet03!$A$2:$BD$1003,MATCH(K$2&amp;$J10&amp;$B$2,sheet03!$M$2:$M$1003&amp;sheet03!$AF$2:$AF$1003&amp;sheet03!$O$2:$O$1003,0),56)</f>
        <v>右</v>
      </c>
    </row>
    <row r="11" spans="1:14" ht="15.95" customHeight="1" x14ac:dyDescent="0.15">
      <c r="A11" s="55">
        <f ca="1">IF(ISERROR(SMALL(sheet03!BY:BY,ROW(O3))),"",INDIRECT("sheet03!by"&amp;SMALL(sheet03!BY:BY,ROW(O3))))</f>
        <v>267</v>
      </c>
      <c r="B11" s="10" t="str">
        <f t="array" aca="1" ref="B11" ca="1">INDEX(sheet03!$A$2:$BB$1003,MATCH(D$2&amp;$C11&amp;$B$2,sheet03!$M$2:$M$1003&amp;sheet03!$AF$2:$AF$1003&amp;sheet03!$O$2:$O$1003,0),31)</f>
        <v>c</v>
      </c>
      <c r="C11" s="11">
        <f t="array" aca="1" ref="C11" ca="1">IF(A11="","",INDIRECT("sheet03!af"&amp;SMALL(sheet03!BY:BY,ROW(O3))))</f>
        <v>3</v>
      </c>
      <c r="D11" s="10" t="str">
        <f t="array" aca="1" ref="D11" ca="1">INDEX(sheet03!$A$2:$BB$1003,MATCH(D$2&amp;$C11&amp;$B$2,sheet03!$M$2:$M$1003&amp;sheet03!$AF$2:$AF$1003&amp;sheet03!$O$2:$O$1003,0),28)</f>
        <v>鳥取大学前</v>
      </c>
      <c r="E11" s="46">
        <f t="array" aca="1" ref="E11" ca="1">INDEX(sheet03!$A$2:$BC$1003,MATCH(D$2&amp;$C11&amp;$B$2,sheet03!$M$2:$M$1003&amp;sheet03!$AF$2:$AF$1003&amp;sheet03!$O$2:$O$1003,0),55)</f>
        <v>3</v>
      </c>
      <c r="F11" s="49">
        <f t="array" aca="1" ref="F11" ca="1">INDEX(sheet03!$A$2:$BB$1003,MATCH(D$2&amp;$C11&amp;$B$2,sheet03!$M$2:$M$1003&amp;sheet03!$AF$2:$AF$1003&amp;sheet03!$O$2:$O$1003,0),40)</f>
        <v>161</v>
      </c>
      <c r="G11" s="10" t="str">
        <f t="array" aca="1" ref="G11" ca="1">INDEX(sheet03!$A$2:$BD$1003,MATCH(D$2&amp;$C11&amp;$B$2,sheet03!$M$2:$M$1003&amp;sheet03!$AF$2:$AF$1003&amp;sheet03!$O$2:$O$1003,0),56)</f>
        <v>右</v>
      </c>
      <c r="H11" s="55">
        <f ca="1">IF(ISERROR(SMALL(sheet03!BZ:BZ,ROW(O3))),"",INDIRECT("sheet03!bz"&amp;SMALL(sheet03!BZ:BZ,ROW(O3))))</f>
        <v>362</v>
      </c>
      <c r="I11" s="10" t="str">
        <f t="array" aca="1" ref="I11" ca="1">INDEX(sheet03!$A$2:$BB$1003,MATCH(K$2&amp;$J11&amp;$B$2,sheet03!$M$2:$M$1003&amp;sheet03!$AF$2:$AF$1003&amp;sheet03!$O$2:$O$1003,0),31)</f>
        <v>c</v>
      </c>
      <c r="J11" s="11">
        <f ca="1">IF(H11="","",INDIRECT("sheet03!af"&amp;SMALL(sheet03!BZ:BZ,ROW(O3))))</f>
        <v>3</v>
      </c>
      <c r="K11" s="10" t="str">
        <f t="array" aca="1" ref="K11" ca="1">INDEX(sheet03!$A$2:$BB$1003,MATCH(K$2&amp;$J11&amp;$B$2,sheet03!$M$2:$M$1003&amp;sheet03!$AF$2:$AF$1003&amp;sheet03!$O$2:$O$1003,0),28)</f>
        <v>浦安</v>
      </c>
      <c r="L11" s="46">
        <f t="array" aca="1" ref="L11" ca="1">INDEX(sheet03!$A$2:$BC$1003,MATCH(K$2&amp;$J11&amp;$B$2,sheet03!$M$2:$M$1003&amp;sheet03!$AF$2:$AF$1003&amp;sheet03!$O$2:$O$1003,0),55)</f>
        <v>2</v>
      </c>
      <c r="M11" s="49">
        <f t="array" aca="1" ref="M11" ca="1">INDEX(sheet03!$A$2:$BB$1003,MATCH(K$2&amp;$J11&amp;$B$2,sheet03!$M$2:$M$1003&amp;sheet03!$AF$2:$AF$1003&amp;sheet03!$O$2:$O$1003,0),40)</f>
        <v>156</v>
      </c>
      <c r="N11" s="10" t="str">
        <f t="array" aca="1" ref="N11" ca="1">INDEX(sheet03!$A$2:$BD$1003,MATCH(K$2&amp;$J11&amp;$B$2,sheet03!$M$2:$M$1003&amp;sheet03!$AF$2:$AF$1003&amp;sheet03!$O$2:$O$1003,0),56)</f>
        <v>右</v>
      </c>
    </row>
    <row r="12" spans="1:14" ht="15.95" customHeight="1" x14ac:dyDescent="0.15">
      <c r="A12" s="55">
        <f ca="1">IF(ISERROR(SMALL(sheet03!BY:BY,ROW(O4))),"",INDIRECT("sheet03!by"&amp;SMALL(sheet03!BY:BY,ROW(O4))))</f>
        <v>268</v>
      </c>
      <c r="B12" s="10">
        <f t="array" aca="1" ref="B12" ca="1">INDEX(sheet03!$A$2:$BB$1003,MATCH(D$2&amp;$C12&amp;$B$2,sheet03!$M$2:$M$1003&amp;sheet03!$AF$2:$AF$1003&amp;sheet03!$O$2:$O$1003,0),31)</f>
        <v>0</v>
      </c>
      <c r="C12" s="11">
        <f t="array" aca="1" ref="C12" ca="1">IF(A12="","",INDIRECT("sheet03!af"&amp;SMALL(sheet03!BY:BY,ROW(O4))))</f>
        <v>4</v>
      </c>
      <c r="D12" s="10" t="str">
        <f t="array" aca="1" ref="D12" ca="1">INDEX(sheet03!$A$2:$BB$1003,MATCH(D$2&amp;$C12&amp;$B$2,sheet03!$M$2:$M$1003&amp;sheet03!$AF$2:$AF$1003&amp;sheet03!$O$2:$O$1003,0),28)</f>
        <v>末恒</v>
      </c>
      <c r="E12" s="46">
        <f t="array" aca="1" ref="E12" ca="1">INDEX(sheet03!$A$2:$BC$1003,MATCH(D$2&amp;$C12&amp;$B$2,sheet03!$M$2:$M$1003&amp;sheet03!$AF$2:$AF$1003&amp;sheet03!$O$2:$O$1003,0),55)</f>
        <v>3</v>
      </c>
      <c r="F12" s="49">
        <f t="array" aca="1" ref="F12" ca="1">INDEX(sheet03!$A$2:$BB$1003,MATCH(D$2&amp;$C12&amp;$B$2,sheet03!$M$2:$M$1003&amp;sheet03!$AF$2:$AF$1003&amp;sheet03!$O$2:$O$1003,0),40)</f>
        <v>160</v>
      </c>
      <c r="G12" s="10" t="str">
        <f t="array" aca="1" ref="G12" ca="1">INDEX(sheet03!$A$2:$BD$1003,MATCH(D$2&amp;$C12&amp;$B$2,sheet03!$M$2:$M$1003&amp;sheet03!$AF$2:$AF$1003&amp;sheet03!$O$2:$O$1003,0),56)</f>
        <v>右</v>
      </c>
      <c r="H12" s="55">
        <f ca="1">IF(ISERROR(SMALL(sheet03!BZ:BZ,ROW(O4))),"",INDIRECT("sheet03!bz"&amp;SMALL(sheet03!BZ:BZ,ROW(O4))))</f>
        <v>363</v>
      </c>
      <c r="I12" s="10">
        <f t="array" aca="1" ref="I12" ca="1">INDEX(sheet03!$A$2:$BB$1003,MATCH(K$2&amp;$J12&amp;$B$2,sheet03!$M$2:$M$1003&amp;sheet03!$AF$2:$AF$1003&amp;sheet03!$O$2:$O$1003,0),31)</f>
        <v>0</v>
      </c>
      <c r="J12" s="11">
        <f ca="1">IF(H12="","",INDIRECT("sheet03!af"&amp;SMALL(sheet03!BZ:BZ,ROW(O4))))</f>
        <v>4</v>
      </c>
      <c r="K12" s="10" t="str">
        <f t="array" aca="1" ref="K12" ca="1">INDEX(sheet03!$A$2:$BB$1003,MATCH(K$2&amp;$J12&amp;$B$2,sheet03!$M$2:$M$1003&amp;sheet03!$AF$2:$AF$1003&amp;sheet03!$O$2:$O$1003,0),28)</f>
        <v>八橋</v>
      </c>
      <c r="L12" s="46">
        <f t="array" aca="1" ref="L12" ca="1">INDEX(sheet03!$A$2:$BC$1003,MATCH(K$2&amp;$J12&amp;$B$2,sheet03!$M$2:$M$1003&amp;sheet03!$AF$2:$AF$1003&amp;sheet03!$O$2:$O$1003,0),55)</f>
        <v>2</v>
      </c>
      <c r="M12" s="49">
        <f t="array" aca="1" ref="M12" ca="1">INDEX(sheet03!$A$2:$BB$1003,MATCH(K$2&amp;$J12&amp;$B$2,sheet03!$M$2:$M$1003&amp;sheet03!$AF$2:$AF$1003&amp;sheet03!$O$2:$O$1003,0),40)</f>
        <v>155</v>
      </c>
      <c r="N12" s="10" t="str">
        <f t="array" aca="1" ref="N12" ca="1">INDEX(sheet03!$A$2:$BD$1003,MATCH(K$2&amp;$J12&amp;$B$2,sheet03!$M$2:$M$1003&amp;sheet03!$AF$2:$AF$1003&amp;sheet03!$O$2:$O$1003,0),56)</f>
        <v>右</v>
      </c>
    </row>
    <row r="13" spans="1:14" ht="15.95" customHeight="1" x14ac:dyDescent="0.15">
      <c r="A13" s="55">
        <f ca="1">IF(ISERROR(SMALL(sheet03!BY:BY,ROW(O5))),"",INDIRECT("sheet03!by"&amp;SMALL(sheet03!BY:BY,ROW(O5))))</f>
        <v>269</v>
      </c>
      <c r="B13" s="10">
        <f t="array" aca="1" ref="B13" ca="1">INDEX(sheet03!$A$2:$BB$1003,MATCH(D$2&amp;$C13&amp;$B$2,sheet03!$M$2:$M$1003&amp;sheet03!$AF$2:$AF$1003&amp;sheet03!$O$2:$O$1003,0),31)</f>
        <v>0</v>
      </c>
      <c r="C13" s="11">
        <f t="array" aca="1" ref="C13" ca="1">IF(A13="","",INDIRECT("sheet03!af"&amp;SMALL(sheet03!BY:BY,ROW(O5))))</f>
        <v>5</v>
      </c>
      <c r="D13" s="10" t="str">
        <f t="array" aca="1" ref="D13" ca="1">INDEX(sheet03!$A$2:$BB$1003,MATCH(D$2&amp;$C13&amp;$B$2,sheet03!$M$2:$M$1003&amp;sheet03!$AF$2:$AF$1003&amp;sheet03!$O$2:$O$1003,0),28)</f>
        <v>宝木</v>
      </c>
      <c r="E13" s="46">
        <f t="array" aca="1" ref="E13" ca="1">INDEX(sheet03!$A$2:$BC$1003,MATCH(D$2&amp;$C13&amp;$B$2,sheet03!$M$2:$M$1003&amp;sheet03!$AF$2:$AF$1003&amp;sheet03!$O$2:$O$1003,0),55)</f>
        <v>3</v>
      </c>
      <c r="F13" s="49">
        <f t="array" aca="1" ref="F13" ca="1">INDEX(sheet03!$A$2:$BB$1003,MATCH(D$2&amp;$C13&amp;$B$2,sheet03!$M$2:$M$1003&amp;sheet03!$AF$2:$AF$1003&amp;sheet03!$O$2:$O$1003,0),40)</f>
        <v>163</v>
      </c>
      <c r="G13" s="10" t="str">
        <f t="array" aca="1" ref="G13" ca="1">INDEX(sheet03!$A$2:$BD$1003,MATCH(D$2&amp;$C13&amp;$B$2,sheet03!$M$2:$M$1003&amp;sheet03!$AF$2:$AF$1003&amp;sheet03!$O$2:$O$1003,0),56)</f>
        <v>右</v>
      </c>
      <c r="H13" s="55">
        <f ca="1">IF(ISERROR(SMALL(sheet03!BZ:BZ,ROW(O5))),"",INDIRECT("sheet03!bz"&amp;SMALL(sheet03!BZ:BZ,ROW(O5))))</f>
        <v>364</v>
      </c>
      <c r="I13" s="10">
        <f t="array" aca="1" ref="I13" ca="1">INDEX(sheet03!$A$2:$BB$1003,MATCH(K$2&amp;$J13&amp;$B$2,sheet03!$M$2:$M$1003&amp;sheet03!$AF$2:$AF$1003&amp;sheet03!$O$2:$O$1003,0),31)</f>
        <v>0</v>
      </c>
      <c r="J13" s="11">
        <f ca="1">IF(H13="","",INDIRECT("sheet03!af"&amp;SMALL(sheet03!BZ:BZ,ROW(O5))))</f>
        <v>5</v>
      </c>
      <c r="K13" s="10" t="str">
        <f t="array" aca="1" ref="K13" ca="1">INDEX(sheet03!$A$2:$BB$1003,MATCH(K$2&amp;$J13&amp;$B$2,sheet03!$M$2:$M$1003&amp;sheet03!$AF$2:$AF$1003&amp;sheet03!$O$2:$O$1003,0),28)</f>
        <v>赤碕</v>
      </c>
      <c r="L13" s="46">
        <f t="array" aca="1" ref="L13" ca="1">INDEX(sheet03!$A$2:$BC$1003,MATCH(K$2&amp;$J13&amp;$B$2,sheet03!$M$2:$M$1003&amp;sheet03!$AF$2:$AF$1003&amp;sheet03!$O$2:$O$1003,0),55)</f>
        <v>3</v>
      </c>
      <c r="M13" s="49">
        <f t="array" aca="1" ref="M13" ca="1">INDEX(sheet03!$A$2:$BB$1003,MATCH(K$2&amp;$J13&amp;$B$2,sheet03!$M$2:$M$1003&amp;sheet03!$AF$2:$AF$1003&amp;sheet03!$O$2:$O$1003,0),40)</f>
        <v>160</v>
      </c>
      <c r="N13" s="10" t="str">
        <f t="array" aca="1" ref="N13" ca="1">INDEX(sheet03!$A$2:$BD$1003,MATCH(K$2&amp;$J13&amp;$B$2,sheet03!$M$2:$M$1003&amp;sheet03!$AF$2:$AF$1003&amp;sheet03!$O$2:$O$1003,0),56)</f>
        <v>右</v>
      </c>
    </row>
    <row r="14" spans="1:14" ht="15.95" customHeight="1" x14ac:dyDescent="0.15">
      <c r="A14" s="55">
        <f ca="1">IF(ISERROR(SMALL(sheet03!BY:BY,ROW(O6))),"",INDIRECT("sheet03!by"&amp;SMALL(sheet03!BY:BY,ROW(O6))))</f>
        <v>270</v>
      </c>
      <c r="B14" s="10">
        <f t="array" aca="1" ref="B14" ca="1">INDEX(sheet03!$A$2:$BB$1003,MATCH(D$2&amp;$C14&amp;$B$2,sheet03!$M$2:$M$1003&amp;sheet03!$AF$2:$AF$1003&amp;sheet03!$O$2:$O$1003,0),31)</f>
        <v>0</v>
      </c>
      <c r="C14" s="11">
        <f t="array" aca="1" ref="C14" ca="1">IF(A14="","",INDIRECT("sheet03!af"&amp;SMALL(sheet03!BY:BY,ROW(O6))))</f>
        <v>6</v>
      </c>
      <c r="D14" s="10" t="str">
        <f t="array" aca="1" ref="D14" ca="1">INDEX(sheet03!$A$2:$BB$1003,MATCH(D$2&amp;$C14&amp;$B$2,sheet03!$M$2:$M$1003&amp;sheet03!$AF$2:$AF$1003&amp;sheet03!$O$2:$O$1003,0),28)</f>
        <v>浜村</v>
      </c>
      <c r="E14" s="46">
        <f t="array" aca="1" ref="E14" ca="1">INDEX(sheet03!$A$2:$BC$1003,MATCH(D$2&amp;$C14&amp;$B$2,sheet03!$M$2:$M$1003&amp;sheet03!$AF$2:$AF$1003&amp;sheet03!$O$2:$O$1003,0),55)</f>
        <v>3</v>
      </c>
      <c r="F14" s="49">
        <f t="array" aca="1" ref="F14" ca="1">INDEX(sheet03!$A$2:$BB$1003,MATCH(D$2&amp;$C14&amp;$B$2,sheet03!$M$2:$M$1003&amp;sheet03!$AF$2:$AF$1003&amp;sheet03!$O$2:$O$1003,0),40)</f>
        <v>155</v>
      </c>
      <c r="G14" s="10" t="str">
        <f t="array" aca="1" ref="G14" ca="1">INDEX(sheet03!$A$2:$BD$1003,MATCH(D$2&amp;$C14&amp;$B$2,sheet03!$M$2:$M$1003&amp;sheet03!$AF$2:$AF$1003&amp;sheet03!$O$2:$O$1003,0),56)</f>
        <v>右</v>
      </c>
      <c r="H14" s="55">
        <f ca="1">IF(ISERROR(SMALL(sheet03!BZ:BZ,ROW(O6))),"",INDIRECT("sheet03!bz"&amp;SMALL(sheet03!BZ:BZ,ROW(O6))))</f>
        <v>365</v>
      </c>
      <c r="I14" s="10">
        <f t="array" aca="1" ref="I14" ca="1">INDEX(sheet03!$A$2:$BB$1003,MATCH(K$2&amp;$J14&amp;$B$2,sheet03!$M$2:$M$1003&amp;sheet03!$AF$2:$AF$1003&amp;sheet03!$O$2:$O$1003,0),31)</f>
        <v>0</v>
      </c>
      <c r="J14" s="11">
        <f ca="1">IF(H14="","",INDIRECT("sheet03!af"&amp;SMALL(sheet03!BZ:BZ,ROW(O6))))</f>
        <v>6</v>
      </c>
      <c r="K14" s="10" t="str">
        <f t="array" aca="1" ref="K14" ca="1">INDEX(sheet03!$A$2:$BB$1003,MATCH(K$2&amp;$J14&amp;$B$2,sheet03!$M$2:$M$1003&amp;sheet03!$AF$2:$AF$1003&amp;sheet03!$O$2:$O$1003,0),28)</f>
        <v>中山口</v>
      </c>
      <c r="L14" s="46">
        <f t="array" aca="1" ref="L14" ca="1">INDEX(sheet03!$A$2:$BC$1003,MATCH(K$2&amp;$J14&amp;$B$2,sheet03!$M$2:$M$1003&amp;sheet03!$AF$2:$AF$1003&amp;sheet03!$O$2:$O$1003,0),55)</f>
        <v>2</v>
      </c>
      <c r="M14" s="49">
        <f t="array" aca="1" ref="M14" ca="1">INDEX(sheet03!$A$2:$BB$1003,MATCH(K$2&amp;$J14&amp;$B$2,sheet03!$M$2:$M$1003&amp;sheet03!$AF$2:$AF$1003&amp;sheet03!$O$2:$O$1003,0),40)</f>
        <v>150</v>
      </c>
      <c r="N14" s="10" t="str">
        <f t="array" aca="1" ref="N14" ca="1">INDEX(sheet03!$A$2:$BD$1003,MATCH(K$2&amp;$J14&amp;$B$2,sheet03!$M$2:$M$1003&amp;sheet03!$AF$2:$AF$1003&amp;sheet03!$O$2:$O$1003,0),56)</f>
        <v>右</v>
      </c>
    </row>
    <row r="15" spans="1:14" ht="15.95" customHeight="1" x14ac:dyDescent="0.15">
      <c r="A15" s="55">
        <f ca="1">IF(ISERROR(SMALL(sheet03!BY:BY,ROW(O7))),"",INDIRECT("sheet03!by"&amp;SMALL(sheet03!BY:BY,ROW(O7))))</f>
        <v>271</v>
      </c>
      <c r="B15" s="10">
        <f t="array" aca="1" ref="B15" ca="1">INDEX(sheet03!$A$2:$BB$1003,MATCH(D$2&amp;$C15&amp;$B$2,sheet03!$M$2:$M$1003&amp;sheet03!$AF$2:$AF$1003&amp;sheet03!$O$2:$O$1003,0),31)</f>
        <v>0</v>
      </c>
      <c r="C15" s="11">
        <f t="array" aca="1" ref="C15" ca="1">IF(A15="","",INDIRECT("sheet03!af"&amp;SMALL(sheet03!BY:BY,ROW(O7))))</f>
        <v>7</v>
      </c>
      <c r="D15" s="10" t="str">
        <f t="array" aca="1" ref="D15" ca="1">INDEX(sheet03!$A$2:$BB$1003,MATCH(D$2&amp;$C15&amp;$B$2,sheet03!$M$2:$M$1003&amp;sheet03!$AF$2:$AF$1003&amp;sheet03!$O$2:$O$1003,0),28)</f>
        <v>青谷</v>
      </c>
      <c r="E15" s="46">
        <f t="array" aca="1" ref="E15" ca="1">INDEX(sheet03!$A$2:$BC$1003,MATCH(D$2&amp;$C15&amp;$B$2,sheet03!$M$2:$M$1003&amp;sheet03!$AF$2:$AF$1003&amp;sheet03!$O$2:$O$1003,0),55)</f>
        <v>3</v>
      </c>
      <c r="F15" s="49">
        <f t="array" aca="1" ref="F15" ca="1">INDEX(sheet03!$A$2:$BB$1003,MATCH(D$2&amp;$C15&amp;$B$2,sheet03!$M$2:$M$1003&amp;sheet03!$AF$2:$AF$1003&amp;sheet03!$O$2:$O$1003,0),40)</f>
        <v>163</v>
      </c>
      <c r="G15" s="10" t="str">
        <f t="array" aca="1" ref="G15" ca="1">INDEX(sheet03!$A$2:$BD$1003,MATCH(D$2&amp;$C15&amp;$B$2,sheet03!$M$2:$M$1003&amp;sheet03!$AF$2:$AF$1003&amp;sheet03!$O$2:$O$1003,0),56)</f>
        <v>右</v>
      </c>
      <c r="H15" s="55">
        <f ca="1">IF(ISERROR(SMALL(sheet03!BZ:BZ,ROW(O7))),"",INDIRECT("sheet03!bz"&amp;SMALL(sheet03!BZ:BZ,ROW(O7))))</f>
        <v>366</v>
      </c>
      <c r="I15" s="10">
        <f t="array" aca="1" ref="I15" ca="1">INDEX(sheet03!$A$2:$BB$1003,MATCH(K$2&amp;$J15&amp;$B$2,sheet03!$M$2:$M$1003&amp;sheet03!$AF$2:$AF$1003&amp;sheet03!$O$2:$O$1003,0),31)</f>
        <v>0</v>
      </c>
      <c r="J15" s="11">
        <f ca="1">IF(H15="","",INDIRECT("sheet03!af"&amp;SMALL(sheet03!BZ:BZ,ROW(O7))))</f>
        <v>7</v>
      </c>
      <c r="K15" s="10" t="str">
        <f t="array" aca="1" ref="K15" ca="1">INDEX(sheet03!$A$2:$BB$1003,MATCH(K$2&amp;$J15&amp;$B$2,sheet03!$M$2:$M$1003&amp;sheet03!$AF$2:$AF$1003&amp;sheet03!$O$2:$O$1003,0),28)</f>
        <v>下市</v>
      </c>
      <c r="L15" s="46">
        <f t="array" aca="1" ref="L15" ca="1">INDEX(sheet03!$A$2:$BC$1003,MATCH(K$2&amp;$J15&amp;$B$2,sheet03!$M$2:$M$1003&amp;sheet03!$AF$2:$AF$1003&amp;sheet03!$O$2:$O$1003,0),55)</f>
        <v>2</v>
      </c>
      <c r="M15" s="49">
        <f t="array" aca="1" ref="M15" ca="1">INDEX(sheet03!$A$2:$BB$1003,MATCH(K$2&amp;$J15&amp;$B$2,sheet03!$M$2:$M$1003&amp;sheet03!$AF$2:$AF$1003&amp;sheet03!$O$2:$O$1003,0),40)</f>
        <v>163.4</v>
      </c>
      <c r="N15" s="10" t="str">
        <f t="array" aca="1" ref="N15" ca="1">INDEX(sheet03!$A$2:$BD$1003,MATCH(K$2&amp;$J15&amp;$B$2,sheet03!$M$2:$M$1003&amp;sheet03!$AF$2:$AF$1003&amp;sheet03!$O$2:$O$1003,0),56)</f>
        <v>右</v>
      </c>
    </row>
    <row r="16" spans="1:14" ht="15.95" customHeight="1" x14ac:dyDescent="0.15">
      <c r="A16" s="55">
        <f ca="1">IF(ISERROR(SMALL(sheet03!BY:BY,ROW(O8))),"",INDIRECT("sheet03!by"&amp;SMALL(sheet03!BY:BY,ROW(O8))))</f>
        <v>272</v>
      </c>
      <c r="B16" s="10">
        <f t="array" aca="1" ref="B16" ca="1">INDEX(sheet03!$A$2:$BB$1003,MATCH(D$2&amp;$C16&amp;$B$2,sheet03!$M$2:$M$1003&amp;sheet03!$AF$2:$AF$1003&amp;sheet03!$O$2:$O$1003,0),31)</f>
        <v>0</v>
      </c>
      <c r="C16" s="11">
        <f t="array" aca="1" ref="C16" ca="1">IF(A16="","",INDIRECT("sheet03!af"&amp;SMALL(sheet03!BY:BY,ROW(O8))))</f>
        <v>8</v>
      </c>
      <c r="D16" s="10" t="str">
        <f t="array" aca="1" ref="D16" ca="1">INDEX(sheet03!$A$2:$BB$1003,MATCH(D$2&amp;$C16&amp;$B$2,sheet03!$M$2:$M$1003&amp;sheet03!$AF$2:$AF$1003&amp;sheet03!$O$2:$O$1003,0),28)</f>
        <v>泊</v>
      </c>
      <c r="E16" s="46">
        <f t="array" aca="1" ref="E16" ca="1">INDEX(sheet03!$A$2:$BC$1003,MATCH(D$2&amp;$C16&amp;$B$2,sheet03!$M$2:$M$1003&amp;sheet03!$AF$2:$AF$1003&amp;sheet03!$O$2:$O$1003,0),55)</f>
        <v>2</v>
      </c>
      <c r="F16" s="49">
        <f t="array" aca="1" ref="F16" ca="1">INDEX(sheet03!$A$2:$BB$1003,MATCH(D$2&amp;$C16&amp;$B$2,sheet03!$M$2:$M$1003&amp;sheet03!$AF$2:$AF$1003&amp;sheet03!$O$2:$O$1003,0),40)</f>
        <v>158.69999999999999</v>
      </c>
      <c r="G16" s="10" t="str">
        <f t="array" aca="1" ref="G16" ca="1">INDEX(sheet03!$A$2:$BD$1003,MATCH(D$2&amp;$C16&amp;$B$2,sheet03!$M$2:$M$1003&amp;sheet03!$AF$2:$AF$1003&amp;sheet03!$O$2:$O$1003,0),56)</f>
        <v>右</v>
      </c>
      <c r="H16" s="55">
        <f ca="1">IF(ISERROR(SMALL(sheet03!BZ:BZ,ROW(O8))),"",INDIRECT("sheet03!bz"&amp;SMALL(sheet03!BZ:BZ,ROW(O8))))</f>
        <v>367</v>
      </c>
      <c r="I16" s="10">
        <f t="array" aca="1" ref="I16" ca="1">INDEX(sheet03!$A$2:$BB$1003,MATCH(K$2&amp;$J16&amp;$B$2,sheet03!$M$2:$M$1003&amp;sheet03!$AF$2:$AF$1003&amp;sheet03!$O$2:$O$1003,0),31)</f>
        <v>0</v>
      </c>
      <c r="J16" s="11">
        <f ca="1">IF(H16="","",INDIRECT("sheet03!af"&amp;SMALL(sheet03!BZ:BZ,ROW(O8))))</f>
        <v>8</v>
      </c>
      <c r="K16" s="10" t="str">
        <f t="array" aca="1" ref="K16" ca="1">INDEX(sheet03!$A$2:$BB$1003,MATCH(K$2&amp;$J16&amp;$B$2,sheet03!$M$2:$M$1003&amp;sheet03!$AF$2:$AF$1003&amp;sheet03!$O$2:$O$1003,0),28)</f>
        <v>御来屋</v>
      </c>
      <c r="L16" s="46">
        <f t="array" aca="1" ref="L16" ca="1">INDEX(sheet03!$A$2:$BC$1003,MATCH(K$2&amp;$J16&amp;$B$2,sheet03!$M$2:$M$1003&amp;sheet03!$AF$2:$AF$1003&amp;sheet03!$O$2:$O$1003,0),55)</f>
        <v>2</v>
      </c>
      <c r="M16" s="49">
        <f t="array" aca="1" ref="M16" ca="1">INDEX(sheet03!$A$2:$BB$1003,MATCH(K$2&amp;$J16&amp;$B$2,sheet03!$M$2:$M$1003&amp;sheet03!$AF$2:$AF$1003&amp;sheet03!$O$2:$O$1003,0),40)</f>
        <v>167</v>
      </c>
      <c r="N16" s="10" t="str">
        <f t="array" aca="1" ref="N16" ca="1">INDEX(sheet03!$A$2:$BD$1003,MATCH(K$2&amp;$J16&amp;$B$2,sheet03!$M$2:$M$1003&amp;sheet03!$AF$2:$AF$1003&amp;sheet03!$O$2:$O$1003,0),56)</f>
        <v>右</v>
      </c>
    </row>
    <row r="17" spans="1:14" ht="15.95" customHeight="1" x14ac:dyDescent="0.15">
      <c r="A17" s="55">
        <f ca="1">IF(ISERROR(SMALL(sheet03!BY:BY,ROW(O9))),"",INDIRECT("sheet03!by"&amp;SMALL(sheet03!BY:BY,ROW(O9))))</f>
        <v>0</v>
      </c>
      <c r="B17" s="10" t="e">
        <f t="array" aca="1" ref="B17" ca="1">INDEX(sheet03!$A$2:$BB$1003,MATCH(D$2&amp;$C17&amp;$B$2,sheet03!$M$2:$M$1003&amp;sheet03!$AF$2:$AF$1003&amp;sheet03!$O$2:$O$1003,0),31)</f>
        <v>#N/A</v>
      </c>
      <c r="C17" s="11">
        <f t="array" aca="1" ref="C17" ca="1">IF(A17="","",INDIRECT("sheet03!af"&amp;SMALL(sheet03!BY:BY,ROW(O9))))</f>
        <v>0</v>
      </c>
      <c r="D17" s="10" t="e">
        <f t="array" aca="1" ref="D17" ca="1">INDEX(sheet03!$A$2:$BB$1003,MATCH(D$2&amp;$C17&amp;$B$2,sheet03!$M$2:$M$1003&amp;sheet03!$AF$2:$AF$1003&amp;sheet03!$O$2:$O$1003,0),28)</f>
        <v>#N/A</v>
      </c>
      <c r="E17" s="46" t="e">
        <f t="array" aca="1" ref="E17" ca="1">INDEX(sheet03!$A$2:$BC$1003,MATCH(D$2&amp;$C17&amp;$B$2,sheet03!$M$2:$M$1003&amp;sheet03!$AF$2:$AF$1003&amp;sheet03!$O$2:$O$1003,0),55)</f>
        <v>#N/A</v>
      </c>
      <c r="F17" s="49" t="e">
        <f t="array" aca="1" ref="F17" ca="1">INDEX(sheet03!$A$2:$BB$1003,MATCH(D$2&amp;$C17&amp;$B$2,sheet03!$M$2:$M$1003&amp;sheet03!$AF$2:$AF$1003&amp;sheet03!$O$2:$O$1003,0),40)</f>
        <v>#N/A</v>
      </c>
      <c r="G17" s="10" t="e">
        <f t="array" aca="1" ref="G17" ca="1">INDEX(sheet03!$A$2:$BD$1003,MATCH(D$2&amp;$C17&amp;$B$2,sheet03!$M$2:$M$1003&amp;sheet03!$AF$2:$AF$1003&amp;sheet03!$O$2:$O$1003,0),56)</f>
        <v>#N/A</v>
      </c>
      <c r="H17" s="55">
        <f ca="1">IF(ISERROR(SMALL(sheet03!BZ:BZ,ROW(O9))),"",INDIRECT("sheet03!bz"&amp;SMALL(sheet03!BZ:BZ,ROW(O9))))</f>
        <v>368</v>
      </c>
      <c r="I17" s="10">
        <f t="array" aca="1" ref="I17" ca="1">INDEX(sheet03!$A$2:$BB$1003,MATCH(K$2&amp;$J17&amp;$B$2,sheet03!$M$2:$M$1003&amp;sheet03!$AF$2:$AF$1003&amp;sheet03!$O$2:$O$1003,0),31)</f>
        <v>0</v>
      </c>
      <c r="J17" s="11">
        <f ca="1">IF(H17="","",INDIRECT("sheet03!af"&amp;SMALL(sheet03!BZ:BZ,ROW(O9))))</f>
        <v>9</v>
      </c>
      <c r="K17" s="10" t="str">
        <f t="array" aca="1" ref="K17" ca="1">INDEX(sheet03!$A$2:$BB$1003,MATCH(K$2&amp;$J17&amp;$B$2,sheet03!$M$2:$M$1003&amp;sheet03!$AF$2:$AF$1003&amp;sheet03!$O$2:$O$1003,0),28)</f>
        <v>名和</v>
      </c>
      <c r="L17" s="46">
        <f t="array" aca="1" ref="L17" ca="1">INDEX(sheet03!$A$2:$BC$1003,MATCH(K$2&amp;$J17&amp;$B$2,sheet03!$M$2:$M$1003&amp;sheet03!$AF$2:$AF$1003&amp;sheet03!$O$2:$O$1003,0),55)</f>
        <v>3</v>
      </c>
      <c r="M17" s="49">
        <f t="array" aca="1" ref="M17" ca="1">INDEX(sheet03!$A$2:$BB$1003,MATCH(K$2&amp;$J17&amp;$B$2,sheet03!$M$2:$M$1003&amp;sheet03!$AF$2:$AF$1003&amp;sheet03!$O$2:$O$1003,0),40)</f>
        <v>159</v>
      </c>
      <c r="N17" s="10" t="str">
        <f t="array" aca="1" ref="N17" ca="1">INDEX(sheet03!$A$2:$BD$1003,MATCH(K$2&amp;$J17&amp;$B$2,sheet03!$M$2:$M$1003&amp;sheet03!$AF$2:$AF$1003&amp;sheet03!$O$2:$O$1003,0),56)</f>
        <v>右</v>
      </c>
    </row>
    <row r="18" spans="1:14" ht="15.95" customHeight="1" x14ac:dyDescent="0.15">
      <c r="A18" s="55" t="str">
        <f ca="1">IF(ISERROR(SMALL(sheet03!BY:BY,ROW(O10))),"",INDIRECT("sheet03!by"&amp;SMALL(sheet03!BY:BY,ROW(O10))))</f>
        <v/>
      </c>
      <c r="B18" s="10" t="e">
        <f t="array" aca="1" ref="B18" ca="1">INDEX(sheet03!$A$2:$BB$1003,MATCH(D$2&amp;$C18&amp;$B$2,sheet03!$M$2:$M$1003&amp;sheet03!$AF$2:$AF$1003&amp;sheet03!$O$2:$O$1003,0),31)</f>
        <v>#N/A</v>
      </c>
      <c r="C18" s="11" t="str">
        <f t="array" aca="1" ref="C18" ca="1">IF(A18="","",INDIRECT("sheet03!af"&amp;SMALL(sheet03!BY:BY,ROW(O10))))</f>
        <v/>
      </c>
      <c r="D18" s="10" t="e">
        <f t="array" aca="1" ref="D18" ca="1">INDEX(sheet03!$A$2:$BB$1003,MATCH(D$2&amp;$C18&amp;$B$2,sheet03!$M$2:$M$1003&amp;sheet03!$AF$2:$AF$1003&amp;sheet03!$O$2:$O$1003,0),28)</f>
        <v>#N/A</v>
      </c>
      <c r="E18" s="46" t="e">
        <f t="array" aca="1" ref="E18" ca="1">INDEX(sheet03!$A$2:$BC$1003,MATCH(D$2&amp;$C18&amp;$B$2,sheet03!$M$2:$M$1003&amp;sheet03!$AF$2:$AF$1003&amp;sheet03!$O$2:$O$1003,0),55)</f>
        <v>#N/A</v>
      </c>
      <c r="F18" s="49" t="e">
        <f t="array" aca="1" ref="F18" ca="1">INDEX(sheet03!$A$2:$BB$1003,MATCH(D$2&amp;$C18&amp;$B$2,sheet03!$M$2:$M$1003&amp;sheet03!$AF$2:$AF$1003&amp;sheet03!$O$2:$O$1003,0),40)</f>
        <v>#N/A</v>
      </c>
      <c r="G18" s="10" t="e">
        <f t="array" aca="1" ref="G18" ca="1">INDEX(sheet03!$A$2:$BD$1003,MATCH(D$2&amp;$C18&amp;$B$2,sheet03!$M$2:$M$1003&amp;sheet03!$AF$2:$AF$1003&amp;sheet03!$O$2:$O$1003,0),56)</f>
        <v>#N/A</v>
      </c>
      <c r="H18" s="55">
        <f ca="1">IF(ISERROR(SMALL(sheet03!BZ:BZ,ROW(O10))),"",INDIRECT("sheet03!bz"&amp;SMALL(sheet03!BZ:BZ,ROW(O10))))</f>
        <v>369</v>
      </c>
      <c r="I18" s="10">
        <f t="array" aca="1" ref="I18" ca="1">INDEX(sheet03!$A$2:$BB$1003,MATCH(K$2&amp;$J18&amp;$B$2,sheet03!$M$2:$M$1003&amp;sheet03!$AF$2:$AF$1003&amp;sheet03!$O$2:$O$1003,0),31)</f>
        <v>0</v>
      </c>
      <c r="J18" s="11">
        <f ca="1">IF(H18="","",INDIRECT("sheet03!af"&amp;SMALL(sheet03!BZ:BZ,ROW(O10))))</f>
        <v>10</v>
      </c>
      <c r="K18" s="10" t="str">
        <f t="array" aca="1" ref="K18" ca="1">INDEX(sheet03!$A$2:$BB$1003,MATCH(K$2&amp;$J18&amp;$B$2,sheet03!$M$2:$M$1003&amp;sheet03!$AF$2:$AF$1003&amp;sheet03!$O$2:$O$1003,0),28)</f>
        <v>大山口</v>
      </c>
      <c r="L18" s="46">
        <f t="array" aca="1" ref="L18" ca="1">INDEX(sheet03!$A$2:$BC$1003,MATCH(K$2&amp;$J18&amp;$B$2,sheet03!$M$2:$M$1003&amp;sheet03!$AF$2:$AF$1003&amp;sheet03!$O$2:$O$1003,0),55)</f>
        <v>2</v>
      </c>
      <c r="M18" s="49">
        <f t="array" aca="1" ref="M18" ca="1">INDEX(sheet03!$A$2:$BB$1003,MATCH(K$2&amp;$J18&amp;$B$2,sheet03!$M$2:$M$1003&amp;sheet03!$AF$2:$AF$1003&amp;sheet03!$O$2:$O$1003,0),40)</f>
        <v>164</v>
      </c>
      <c r="N18" s="10" t="str">
        <f t="array" aca="1" ref="N18" ca="1">INDEX(sheet03!$A$2:$BD$1003,MATCH(K$2&amp;$J18&amp;$B$2,sheet03!$M$2:$M$1003&amp;sheet03!$AF$2:$AF$1003&amp;sheet03!$O$2:$O$1003,0),56)</f>
        <v>右</v>
      </c>
    </row>
    <row r="19" spans="1:14" ht="15.95" customHeight="1" x14ac:dyDescent="0.15">
      <c r="A19" s="55" t="str">
        <f ca="1">IF(ISERROR(SMALL(sheet03!BY:BY,ROW(O11))),"",INDIRECT("sheet03!by"&amp;SMALL(sheet03!BY:BY,ROW(O11))))</f>
        <v/>
      </c>
      <c r="B19" s="10" t="e">
        <f t="array" aca="1" ref="B19" ca="1">INDEX(sheet03!$A$2:$BB$1003,MATCH(D$2&amp;$C19&amp;$B$2,sheet03!$M$2:$M$1003&amp;sheet03!$AF$2:$AF$1003&amp;sheet03!$O$2:$O$1003,0),31)</f>
        <v>#N/A</v>
      </c>
      <c r="C19" s="11" t="str">
        <f t="array" aca="1" ref="C19" ca="1">IF(A19="","",INDIRECT("sheet03!af"&amp;SMALL(sheet03!BY:BY,ROW(O11))))</f>
        <v/>
      </c>
      <c r="D19" s="10" t="e">
        <f t="array" aca="1" ref="D19" ca="1">INDEX(sheet03!$A$2:$BB$1003,MATCH(D$2&amp;$C19&amp;$B$2,sheet03!$M$2:$M$1003&amp;sheet03!$AF$2:$AF$1003&amp;sheet03!$O$2:$O$1003,0),28)</f>
        <v>#N/A</v>
      </c>
      <c r="E19" s="46" t="e">
        <f t="array" aca="1" ref="E19" ca="1">INDEX(sheet03!$A$2:$BC$1003,MATCH(D$2&amp;$C19&amp;$B$2,sheet03!$M$2:$M$1003&amp;sheet03!$AF$2:$AF$1003&amp;sheet03!$O$2:$O$1003,0),55)</f>
        <v>#N/A</v>
      </c>
      <c r="F19" s="49" t="e">
        <f t="array" aca="1" ref="F19" ca="1">INDEX(sheet03!$A$2:$BB$1003,MATCH(D$2&amp;$C19&amp;$B$2,sheet03!$M$2:$M$1003&amp;sheet03!$AF$2:$AF$1003&amp;sheet03!$O$2:$O$1003,0),40)</f>
        <v>#N/A</v>
      </c>
      <c r="G19" s="10" t="e">
        <f t="array" aca="1" ref="G19" ca="1">INDEX(sheet03!$A$2:$BD$1003,MATCH(D$2&amp;$C19&amp;$B$2,sheet03!$M$2:$M$1003&amp;sheet03!$AF$2:$AF$1003&amp;sheet03!$O$2:$O$1003,0),56)</f>
        <v>#N/A</v>
      </c>
      <c r="H19" s="55">
        <f ca="1">IF(ISERROR(SMALL(sheet03!BZ:BZ,ROW(O11))),"",INDIRECT("sheet03!bz"&amp;SMALL(sheet03!BZ:BZ,ROW(O11))))</f>
        <v>0</v>
      </c>
      <c r="I19" s="10" t="e">
        <f t="array" aca="1" ref="I19" ca="1">INDEX(sheet03!$A$2:$BB$1003,MATCH(K$2&amp;$J19&amp;$B$2,sheet03!$M$2:$M$1003&amp;sheet03!$AF$2:$AF$1003&amp;sheet03!$O$2:$O$1003,0),31)</f>
        <v>#N/A</v>
      </c>
      <c r="J19" s="11">
        <f ca="1">IF(H19="","",INDIRECT("sheet03!af"&amp;SMALL(sheet03!BZ:BZ,ROW(O11))))</f>
        <v>0</v>
      </c>
      <c r="K19" s="10" t="e">
        <f t="array" aca="1" ref="K19" ca="1">INDEX(sheet03!$A$2:$BB$1003,MATCH(K$2&amp;$J19&amp;$B$2,sheet03!$M$2:$M$1003&amp;sheet03!$AF$2:$AF$1003&amp;sheet03!$O$2:$O$1003,0),28)</f>
        <v>#N/A</v>
      </c>
      <c r="L19" s="46" t="e">
        <f t="array" aca="1" ref="L19" ca="1">INDEX(sheet03!$A$2:$BC$1003,MATCH(K$2&amp;$J19&amp;$B$2,sheet03!$M$2:$M$1003&amp;sheet03!$AF$2:$AF$1003&amp;sheet03!$O$2:$O$1003,0),55)</f>
        <v>#N/A</v>
      </c>
      <c r="M19" s="49" t="e">
        <f t="array" aca="1" ref="M19" ca="1">INDEX(sheet03!$A$2:$BB$1003,MATCH(K$2&amp;$J19&amp;$B$2,sheet03!$M$2:$M$1003&amp;sheet03!$AF$2:$AF$1003&amp;sheet03!$O$2:$O$1003,0),40)</f>
        <v>#N/A</v>
      </c>
      <c r="N19" s="10" t="e">
        <f t="array" aca="1" ref="N19" ca="1">INDEX(sheet03!$A$2:$BD$1003,MATCH(K$2&amp;$J19&amp;$B$2,sheet03!$M$2:$M$1003&amp;sheet03!$AF$2:$AF$1003&amp;sheet03!$O$2:$O$1003,0),56)</f>
        <v>#N/A</v>
      </c>
    </row>
    <row r="20" spans="1:14" ht="15.95" customHeight="1" x14ac:dyDescent="0.15">
      <c r="A20" s="55" t="str">
        <f ca="1">IF(ISERROR(SMALL(sheet03!BY:BY,ROW(O12))),"",INDIRECT("sheet03!by"&amp;SMALL(sheet03!BY:BY,ROW(O12))))</f>
        <v/>
      </c>
      <c r="B20" s="10" t="e">
        <f t="array" aca="1" ref="B20" ca="1">INDEX(sheet03!$A$2:$BB$1003,MATCH(D$2&amp;$C20&amp;$B$2,sheet03!$M$2:$M$1003&amp;sheet03!$AF$2:$AF$1003&amp;sheet03!$O$2:$O$1003,0),31)</f>
        <v>#N/A</v>
      </c>
      <c r="C20" s="11" t="str">
        <f t="array" aca="1" ref="C20" ca="1">IF(A20="","",INDIRECT("sheet03!af"&amp;SMALL(sheet03!BY:BY,ROW(O12))))</f>
        <v/>
      </c>
      <c r="D20" s="10" t="e">
        <f t="array" aca="1" ref="D20" ca="1">INDEX(sheet03!$A$2:$BB$1003,MATCH(D$2&amp;$C20&amp;$B$2,sheet03!$M$2:$M$1003&amp;sheet03!$AF$2:$AF$1003&amp;sheet03!$O$2:$O$1003,0),28)</f>
        <v>#N/A</v>
      </c>
      <c r="E20" s="46" t="e">
        <f t="array" aca="1" ref="E20" ca="1">INDEX(sheet03!$A$2:$BC$1003,MATCH(D$2&amp;$C20&amp;$B$2,sheet03!$M$2:$M$1003&amp;sheet03!$AF$2:$AF$1003&amp;sheet03!$O$2:$O$1003,0),55)</f>
        <v>#N/A</v>
      </c>
      <c r="F20" s="49" t="e">
        <f t="array" aca="1" ref="F20" ca="1">INDEX(sheet03!$A$2:$BB$1003,MATCH(D$2&amp;$C20&amp;$B$2,sheet03!$M$2:$M$1003&amp;sheet03!$AF$2:$AF$1003&amp;sheet03!$O$2:$O$1003,0),40)</f>
        <v>#N/A</v>
      </c>
      <c r="G20" s="10" t="e">
        <f t="array" aca="1" ref="G20" ca="1">INDEX(sheet03!$A$2:$BD$1003,MATCH(D$2&amp;$C20&amp;$B$2,sheet03!$M$2:$M$1003&amp;sheet03!$AF$2:$AF$1003&amp;sheet03!$O$2:$O$1003,0),56)</f>
        <v>#N/A</v>
      </c>
      <c r="H20" s="55" t="str">
        <f ca="1">IF(ISERROR(SMALL(sheet03!BZ:BZ,ROW(O12))),"",INDIRECT("sheet03!bz"&amp;SMALL(sheet03!BZ:BZ,ROW(O12))))</f>
        <v/>
      </c>
      <c r="I20" s="10" t="e">
        <f t="array" aca="1" ref="I20" ca="1">INDEX(sheet03!$A$2:$BB$1003,MATCH(K$2&amp;$J20&amp;$B$2,sheet03!$M$2:$M$1003&amp;sheet03!$AF$2:$AF$1003&amp;sheet03!$O$2:$O$1003,0),31)</f>
        <v>#N/A</v>
      </c>
      <c r="J20" s="11" t="str">
        <f ca="1">IF(H20="","",INDIRECT("sheet03!af"&amp;SMALL(sheet03!BZ:BZ,ROW(O12))))</f>
        <v/>
      </c>
      <c r="K20" s="10" t="e">
        <f t="array" aca="1" ref="K20" ca="1">INDEX(sheet03!$A$2:$BB$1003,MATCH(K$2&amp;$J20&amp;$B$2,sheet03!$M$2:$M$1003&amp;sheet03!$AF$2:$AF$1003&amp;sheet03!$O$2:$O$1003,0),28)</f>
        <v>#N/A</v>
      </c>
      <c r="L20" s="46" t="e">
        <f t="array" aca="1" ref="L20" ca="1">INDEX(sheet03!$A$2:$BC$1003,MATCH(K$2&amp;$J20&amp;$B$2,sheet03!$M$2:$M$1003&amp;sheet03!$AF$2:$AF$1003&amp;sheet03!$O$2:$O$1003,0),55)</f>
        <v>#N/A</v>
      </c>
      <c r="M20" s="49" t="e">
        <f t="array" aca="1" ref="M20" ca="1">INDEX(sheet03!$A$2:$BB$1003,MATCH(K$2&amp;$J20&amp;$B$2,sheet03!$M$2:$M$1003&amp;sheet03!$AF$2:$AF$1003&amp;sheet03!$O$2:$O$1003,0),40)</f>
        <v>#N/A</v>
      </c>
      <c r="N20" s="10" t="e">
        <f t="array" aca="1" ref="N20" ca="1">INDEX(sheet03!$A$2:$BD$1003,MATCH(K$2&amp;$J20&amp;$B$2,sheet03!$M$2:$M$1003&amp;sheet03!$AF$2:$AF$1003&amp;sheet03!$O$2:$O$1003,0),56)</f>
        <v>#N/A</v>
      </c>
    </row>
    <row r="21" spans="1:14" ht="15.95" customHeight="1" x14ac:dyDescent="0.15">
      <c r="A21" s="55" t="str">
        <f ca="1">IF(ISERROR(SMALL(sheet03!BY:BY,ROW(O13))),"",INDIRECT("sheet03!by"&amp;SMALL(sheet03!BY:BY,ROW(O13))))</f>
        <v/>
      </c>
      <c r="B21" s="10" t="e">
        <f t="array" aca="1" ref="B21" ca="1">INDEX(sheet03!$A$2:$BB$1003,MATCH(D$2&amp;$C21&amp;$B$2,sheet03!$M$2:$M$1003&amp;sheet03!$AF$2:$AF$1003&amp;sheet03!$O$2:$O$1003,0),31)</f>
        <v>#N/A</v>
      </c>
      <c r="C21" s="11" t="str">
        <f t="array" aca="1" ref="C21" ca="1">IF(A21="","",INDIRECT("sheet03!af"&amp;SMALL(sheet03!BY:BY,ROW(O13))))</f>
        <v/>
      </c>
      <c r="D21" s="10" t="e">
        <f t="array" aca="1" ref="D21" ca="1">INDEX(sheet03!$A$2:$BB$1003,MATCH(D$2&amp;$C21&amp;$B$2,sheet03!$M$2:$M$1003&amp;sheet03!$AF$2:$AF$1003&amp;sheet03!$O$2:$O$1003,0),28)</f>
        <v>#N/A</v>
      </c>
      <c r="E21" s="46" t="e">
        <f t="array" aca="1" ref="E21" ca="1">INDEX(sheet03!$A$2:$BC$1003,MATCH(D$2&amp;$C21&amp;$B$2,sheet03!$M$2:$M$1003&amp;sheet03!$AF$2:$AF$1003&amp;sheet03!$O$2:$O$1003,0),55)</f>
        <v>#N/A</v>
      </c>
      <c r="F21" s="49" t="e">
        <f t="array" aca="1" ref="F21" ca="1">INDEX(sheet03!$A$2:$BB$1003,MATCH(D$2&amp;$C21&amp;$B$2,sheet03!$M$2:$M$1003&amp;sheet03!$AF$2:$AF$1003&amp;sheet03!$O$2:$O$1003,0),40)</f>
        <v>#N/A</v>
      </c>
      <c r="G21" s="10" t="e">
        <f t="array" aca="1" ref="G21" ca="1">INDEX(sheet03!$A$2:$BD$1003,MATCH(D$2&amp;$C21&amp;$B$2,sheet03!$M$2:$M$1003&amp;sheet03!$AF$2:$AF$1003&amp;sheet03!$O$2:$O$1003,0),56)</f>
        <v>#N/A</v>
      </c>
      <c r="H21" s="55" t="str">
        <f ca="1">IF(ISERROR(SMALL(sheet03!BZ:BZ,ROW(O13))),"",INDIRECT("sheet03!bz"&amp;SMALL(sheet03!BZ:BZ,ROW(O13))))</f>
        <v/>
      </c>
      <c r="I21" s="10" t="e">
        <f t="array" aca="1" ref="I21" ca="1">INDEX(sheet03!$A$2:$BB$1003,MATCH(K$2&amp;$J21&amp;$B$2,sheet03!$M$2:$M$1003&amp;sheet03!$AF$2:$AF$1003&amp;sheet03!$O$2:$O$1003,0),31)</f>
        <v>#N/A</v>
      </c>
      <c r="J21" s="11" t="str">
        <f ca="1">IF(H21="","",INDIRECT("sheet03!af"&amp;SMALL(sheet03!BZ:BZ,ROW(O13))))</f>
        <v/>
      </c>
      <c r="K21" s="10" t="e">
        <f t="array" aca="1" ref="K21" ca="1">INDEX(sheet03!$A$2:$BB$1003,MATCH(K$2&amp;$J21&amp;$B$2,sheet03!$M$2:$M$1003&amp;sheet03!$AF$2:$AF$1003&amp;sheet03!$O$2:$O$1003,0),28)</f>
        <v>#N/A</v>
      </c>
      <c r="L21" s="46" t="e">
        <f t="array" aca="1" ref="L21" ca="1">INDEX(sheet03!$A$2:$BC$1003,MATCH(K$2&amp;$J21&amp;$B$2,sheet03!$M$2:$M$1003&amp;sheet03!$AF$2:$AF$1003&amp;sheet03!$O$2:$O$1003,0),55)</f>
        <v>#N/A</v>
      </c>
      <c r="M21" s="49" t="e">
        <f t="array" aca="1" ref="M21" ca="1">INDEX(sheet03!$A$2:$BB$1003,MATCH(K$2&amp;$J21&amp;$B$2,sheet03!$M$2:$M$1003&amp;sheet03!$AF$2:$AF$1003&amp;sheet03!$O$2:$O$1003,0),40)</f>
        <v>#N/A</v>
      </c>
      <c r="N21" s="10" t="e">
        <f t="array" aca="1" ref="N21" ca="1">INDEX(sheet03!$A$2:$BD$1003,MATCH(K$2&amp;$J21&amp;$B$2,sheet03!$M$2:$M$1003&amp;sheet03!$AF$2:$AF$1003&amp;sheet03!$O$2:$O$1003,0),56)</f>
        <v>#N/A</v>
      </c>
    </row>
    <row r="22" spans="1:14" ht="15.95" customHeight="1" x14ac:dyDescent="0.15">
      <c r="A22" s="55" t="str">
        <f ca="1">IF(ISERROR(SMALL(sheet03!BY:BY,ROW(O14))),"",INDIRECT("sheet03!by"&amp;SMALL(sheet03!BY:BY,ROW(O14))))</f>
        <v/>
      </c>
      <c r="B22" s="10" t="e">
        <f t="array" aca="1" ref="B22" ca="1">INDEX(sheet03!$A$2:$BB$1003,MATCH(D$2&amp;$C22&amp;$B$2,sheet03!$M$2:$M$1003&amp;sheet03!$AF$2:$AF$1003&amp;sheet03!$O$2:$O$1003,0),31)</f>
        <v>#N/A</v>
      </c>
      <c r="C22" s="11" t="str">
        <f t="array" aca="1" ref="C22" ca="1">IF(A22="","",INDIRECT("sheet03!af"&amp;SMALL(sheet03!BY:BY,ROW(O14))))</f>
        <v/>
      </c>
      <c r="D22" s="10" t="e">
        <f t="array" aca="1" ref="D22" ca="1">INDEX(sheet03!$A$2:$BB$1003,MATCH(D$2&amp;$C22&amp;$B$2,sheet03!$M$2:$M$1003&amp;sheet03!$AF$2:$AF$1003&amp;sheet03!$O$2:$O$1003,0),28)</f>
        <v>#N/A</v>
      </c>
      <c r="E22" s="46" t="e">
        <f t="array" aca="1" ref="E22" ca="1">INDEX(sheet03!$A$2:$BC$1003,MATCH(D$2&amp;$C22&amp;$B$2,sheet03!$M$2:$M$1003&amp;sheet03!$AF$2:$AF$1003&amp;sheet03!$O$2:$O$1003,0),55)</f>
        <v>#N/A</v>
      </c>
      <c r="F22" s="49" t="e">
        <f t="array" aca="1" ref="F22" ca="1">INDEX(sheet03!$A$2:$BB$1003,MATCH(D$2&amp;$C22&amp;$B$2,sheet03!$M$2:$M$1003&amp;sheet03!$AF$2:$AF$1003&amp;sheet03!$O$2:$O$1003,0),40)</f>
        <v>#N/A</v>
      </c>
      <c r="G22" s="10" t="e">
        <f t="array" aca="1" ref="G22" ca="1">INDEX(sheet03!$A$2:$BD$1003,MATCH(D$2&amp;$C22&amp;$B$2,sheet03!$M$2:$M$1003&amp;sheet03!$AF$2:$AF$1003&amp;sheet03!$O$2:$O$1003,0),56)</f>
        <v>#N/A</v>
      </c>
      <c r="H22" s="55" t="str">
        <f ca="1">IF(ISERROR(SMALL(sheet03!BZ:BZ,ROW(O14))),"",INDIRECT("sheet03!bz"&amp;SMALL(sheet03!BZ:BZ,ROW(O14))))</f>
        <v/>
      </c>
      <c r="I22" s="10" t="e">
        <f t="array" aca="1" ref="I22" ca="1">INDEX(sheet03!$A$2:$BB$1003,MATCH(K$2&amp;$J22&amp;$B$2,sheet03!$M$2:$M$1003&amp;sheet03!$AF$2:$AF$1003&amp;sheet03!$O$2:$O$1003,0),31)</f>
        <v>#N/A</v>
      </c>
      <c r="J22" s="11" t="str">
        <f ca="1">IF(H22="","",INDIRECT("sheet03!af"&amp;SMALL(sheet03!BZ:BZ,ROW(O14))))</f>
        <v/>
      </c>
      <c r="K22" s="10" t="e">
        <f t="array" aca="1" ref="K22" ca="1">INDEX(sheet03!$A$2:$BB$1003,MATCH(K$2&amp;$J22&amp;$B$2,sheet03!$M$2:$M$1003&amp;sheet03!$AF$2:$AF$1003&amp;sheet03!$O$2:$O$1003,0),28)</f>
        <v>#N/A</v>
      </c>
      <c r="L22" s="46" t="e">
        <f t="array" aca="1" ref="L22" ca="1">INDEX(sheet03!$A$2:$BC$1003,MATCH(K$2&amp;$J22&amp;$B$2,sheet03!$M$2:$M$1003&amp;sheet03!$AF$2:$AF$1003&amp;sheet03!$O$2:$O$1003,0),55)</f>
        <v>#N/A</v>
      </c>
      <c r="M22" s="49" t="e">
        <f t="array" aca="1" ref="M22" ca="1">INDEX(sheet03!$A$2:$BB$1003,MATCH(K$2&amp;$J22&amp;$B$2,sheet03!$M$2:$M$1003&amp;sheet03!$AF$2:$AF$1003&amp;sheet03!$O$2:$O$1003,0),40)</f>
        <v>#N/A</v>
      </c>
      <c r="N22" s="10" t="e">
        <f t="array" aca="1" ref="N22" ca="1">INDEX(sheet03!$A$2:$BD$1003,MATCH(K$2&amp;$J22&amp;$B$2,sheet03!$M$2:$M$1003&amp;sheet03!$AF$2:$AF$1003&amp;sheet03!$O$2:$O$1003,0),56)</f>
        <v>#N/A</v>
      </c>
    </row>
    <row r="23" spans="1:14" ht="15.95" customHeight="1" x14ac:dyDescent="0.15">
      <c r="A23" s="55" t="str">
        <f ca="1">IF(ISERROR(SMALL(sheet03!BY:BY,ROW(O15))),"",INDIRECT("sheet03!by"&amp;SMALL(sheet03!BY:BY,ROW(O15))))</f>
        <v/>
      </c>
      <c r="B23" s="10" t="e">
        <f t="array" aca="1" ref="B23" ca="1">INDEX(sheet03!$A$2:$BB$1003,MATCH(D$2&amp;$C23&amp;$B$2,sheet03!$M$2:$M$1003&amp;sheet03!$AF$2:$AF$1003&amp;sheet03!$O$2:$O$1003,0),31)</f>
        <v>#N/A</v>
      </c>
      <c r="C23" s="11" t="str">
        <f t="array" aca="1" ref="C23" ca="1">IF(A23="","",INDIRECT("sheet03!af"&amp;SMALL(sheet03!BY:BY,ROW(O15))))</f>
        <v/>
      </c>
      <c r="D23" s="10" t="e">
        <f t="array" aca="1" ref="D23" ca="1">INDEX(sheet03!$A$2:$BB$1003,MATCH(D$2&amp;$C23&amp;$B$2,sheet03!$M$2:$M$1003&amp;sheet03!$AF$2:$AF$1003&amp;sheet03!$O$2:$O$1003,0),28)</f>
        <v>#N/A</v>
      </c>
      <c r="E23" s="46" t="e">
        <f t="array" aca="1" ref="E23" ca="1">INDEX(sheet03!$A$2:$BC$1003,MATCH(D$2&amp;$C23&amp;$B$2,sheet03!$M$2:$M$1003&amp;sheet03!$AF$2:$AF$1003&amp;sheet03!$O$2:$O$1003,0),55)</f>
        <v>#N/A</v>
      </c>
      <c r="F23" s="49" t="e">
        <f t="array" aca="1" ref="F23" ca="1">INDEX(sheet03!$A$2:$BB$1003,MATCH(D$2&amp;$C23&amp;$B$2,sheet03!$M$2:$M$1003&amp;sheet03!$AF$2:$AF$1003&amp;sheet03!$O$2:$O$1003,0),40)</f>
        <v>#N/A</v>
      </c>
      <c r="G23" s="10" t="e">
        <f t="array" aca="1" ref="G23" ca="1">INDEX(sheet03!$A$2:$BD$1003,MATCH(D$2&amp;$C23&amp;$B$2,sheet03!$M$2:$M$1003&amp;sheet03!$AF$2:$AF$1003&amp;sheet03!$O$2:$O$1003,0),56)</f>
        <v>#N/A</v>
      </c>
      <c r="H23" s="55" t="str">
        <f ca="1">IF(ISERROR(SMALL(sheet03!BZ:BZ,ROW(O15))),"",INDIRECT("sheet03!bz"&amp;SMALL(sheet03!BZ:BZ,ROW(O15))))</f>
        <v/>
      </c>
      <c r="I23" s="10" t="e">
        <f t="array" aca="1" ref="I23" ca="1">INDEX(sheet03!$A$2:$BB$1003,MATCH(K$2&amp;$J23&amp;$B$2,sheet03!$M$2:$M$1003&amp;sheet03!$AF$2:$AF$1003&amp;sheet03!$O$2:$O$1003,0),31)</f>
        <v>#N/A</v>
      </c>
      <c r="J23" s="11" t="str">
        <f ca="1">IF(H23="","",INDIRECT("sheet03!af"&amp;SMALL(sheet03!BZ:BZ,ROW(O15))))</f>
        <v/>
      </c>
      <c r="K23" s="10" t="e">
        <f t="array" aca="1" ref="K23" ca="1">INDEX(sheet03!$A$2:$BB$1003,MATCH(K$2&amp;$J23&amp;$B$2,sheet03!$M$2:$M$1003&amp;sheet03!$AF$2:$AF$1003&amp;sheet03!$O$2:$O$1003,0),28)</f>
        <v>#N/A</v>
      </c>
      <c r="L23" s="46" t="e">
        <f t="array" aca="1" ref="L23" ca="1">INDEX(sheet03!$A$2:$BC$1003,MATCH(K$2&amp;$J23&amp;$B$2,sheet03!$M$2:$M$1003&amp;sheet03!$AF$2:$AF$1003&amp;sheet03!$O$2:$O$1003,0),55)</f>
        <v>#N/A</v>
      </c>
      <c r="M23" s="49" t="e">
        <f t="array" aca="1" ref="M23" ca="1">INDEX(sheet03!$A$2:$BB$1003,MATCH(K$2&amp;$J23&amp;$B$2,sheet03!$M$2:$M$1003&amp;sheet03!$AF$2:$AF$1003&amp;sheet03!$O$2:$O$1003,0),40)</f>
        <v>#N/A</v>
      </c>
      <c r="N23" s="10" t="e">
        <f t="array" aca="1" ref="N23" ca="1">INDEX(sheet03!$A$2:$BD$1003,MATCH(K$2&amp;$J23&amp;$B$2,sheet03!$M$2:$M$1003&amp;sheet03!$AF$2:$AF$1003&amp;sheet03!$O$2:$O$1003,0),56)</f>
        <v>#N/A</v>
      </c>
    </row>
    <row r="24" spans="1:14" ht="15.95" customHeight="1" x14ac:dyDescent="0.15">
      <c r="A24" s="55" t="str">
        <f ca="1">IF(ISERROR(SMALL(sheet03!BY:BY,ROW(O16))),"",INDIRECT("sheet03!by"&amp;SMALL(sheet03!BY:BY,ROW(O16))))</f>
        <v/>
      </c>
      <c r="B24" s="8" t="e">
        <f t="array" aca="1" ref="B24" ca="1">INDEX(sheet03!$A$2:$BB$1003,MATCH(D$2&amp;$C24&amp;$B$2,sheet03!$M$2:$M$1003&amp;sheet03!$AF$2:$AF$1003&amp;sheet03!$O$2:$O$1003,0),31)</f>
        <v>#N/A</v>
      </c>
      <c r="C24" s="42" t="str">
        <f t="array" aca="1" ref="C24" ca="1">IF(A24="","",INDIRECT("sheet03!af"&amp;SMALL(sheet03!BY:BY,ROW(O16))))</f>
        <v/>
      </c>
      <c r="D24" s="10" t="e">
        <f t="array" aca="1" ref="D24" ca="1">INDEX(sheet03!$A$2:$BB$1003,MATCH(D$2&amp;$C24&amp;$B$2,sheet03!$M$2:$M$1003&amp;sheet03!$AF$2:$AF$1003&amp;sheet03!$O$2:$O$1003,0),28)</f>
        <v>#N/A</v>
      </c>
      <c r="E24" s="47" t="e">
        <f t="array" aca="1" ref="E24" ca="1">INDEX(sheet03!$A$2:$BC$1003,MATCH(D$2&amp;$C24&amp;$B$2,sheet03!$M$2:$M$1003&amp;sheet03!$AF$2:$AF$1003&amp;sheet03!$O$2:$O$1003,0),55)</f>
        <v>#N/A</v>
      </c>
      <c r="F24" s="50" t="e">
        <f t="array" aca="1" ref="F24" ca="1">INDEX(sheet03!$A$2:$BB$1003,MATCH(D$2&amp;$C24&amp;$B$2,sheet03!$M$2:$M$1003&amp;sheet03!$AF$2:$AF$1003&amp;sheet03!$O$2:$O$1003,0),40)</f>
        <v>#N/A</v>
      </c>
      <c r="G24" s="8" t="e">
        <f t="array" aca="1" ref="G24" ca="1">INDEX(sheet03!$A$2:$BD$1003,MATCH(D$2&amp;$C24&amp;$B$2,sheet03!$M$2:$M$1003&amp;sheet03!$AF$2:$AF$1003&amp;sheet03!$O$2:$O$1003,0),56)</f>
        <v>#N/A</v>
      </c>
      <c r="H24" s="55" t="str">
        <f ca="1">IF(ISERROR(SMALL(sheet03!BZ:BZ,ROW(O16))),"",INDIRECT("sheet03!bz"&amp;SMALL(sheet03!BZ:BZ,ROW(O16))))</f>
        <v/>
      </c>
      <c r="I24" s="10" t="e">
        <f t="array" aca="1" ref="I24" ca="1">INDEX(sheet03!$A$2:$BB$1003,MATCH(K$2&amp;$J24&amp;$B$2,sheet03!$M$2:$M$1003&amp;sheet03!$AF$2:$AF$1003&amp;sheet03!$O$2:$O$1003,0),31)</f>
        <v>#N/A</v>
      </c>
      <c r="J24" s="9" t="str">
        <f ca="1">IF(H24="","",INDIRECT("sheet03!af"&amp;SMALL(sheet03!BZ:BZ,ROW(O16))))</f>
        <v/>
      </c>
      <c r="K24" s="10" t="e">
        <f t="array" aca="1" ref="K24" ca="1">INDEX(sheet03!$A$2:$BB$1003,MATCH(K$2&amp;$J24&amp;$B$2,sheet03!$M$2:$M$1003&amp;sheet03!$AF$2:$AF$1003&amp;sheet03!$O$2:$O$1003,0),28)</f>
        <v>#N/A</v>
      </c>
      <c r="L24" s="47" t="e">
        <f t="array" aca="1" ref="L24" ca="1">INDEX(sheet03!$A$2:$BC$1003,MATCH(K$2&amp;$J24&amp;$B$2,sheet03!$M$2:$M$1003&amp;sheet03!$AF$2:$AF$1003&amp;sheet03!$O$2:$O$1003,0),55)</f>
        <v>#N/A</v>
      </c>
      <c r="M24" s="50" t="e">
        <f t="array" aca="1" ref="M24" ca="1">INDEX(sheet03!$A$2:$BB$1003,MATCH(K$2&amp;$J24&amp;$B$2,sheet03!$M$2:$M$1003&amp;sheet03!$AF$2:$AF$1003&amp;sheet03!$O$2:$O$1003,0),40)</f>
        <v>#N/A</v>
      </c>
      <c r="N24" s="8" t="e">
        <f t="array" aca="1" ref="N24" ca="1">INDEX(sheet03!$A$2:$BD$1003,MATCH(K$2&amp;$J24&amp;$B$2,sheet03!$M$2:$M$1003&amp;sheet03!$AF$2:$AF$1003&amp;sheet03!$O$2:$O$1003,0),56)</f>
        <v>#N/A</v>
      </c>
    </row>
    <row r="25" spans="1:14" ht="15.95" customHeight="1" x14ac:dyDescent="0.15">
      <c r="B25" s="7"/>
      <c r="C25" s="6" t="s">
        <v>15</v>
      </c>
      <c r="D25" s="5" t="str">
        <f t="array" ref="D25">INDEX(sheet01!$A$2:$Z$61,MATCH(D$2&amp;$B$2,sheet01!$M$2:$M$61&amp;sheet01!$O$2:$O$61,0),24)</f>
        <v>トレーナー</v>
      </c>
      <c r="E25" s="4" t="s">
        <v>16</v>
      </c>
      <c r="F25" s="3" t="str">
        <f t="array" ref="F25">INDEX(sheet01!$A$2:$Z$61,MATCH(D$2&amp;$B$2,sheet01!$M$2:$M$61&amp;sheet01!$O$2:$O$61,0),22)</f>
        <v>紫/黒</v>
      </c>
      <c r="G25" s="2" t="str">
        <f t="array" ref="G25">INDEX(sheet01!$A$2:$Z$61,MATCH(D$2&amp;$B$2,sheet01!$M$2:$M$61&amp;sheet01!$O$2:$O$61,0),23)</f>
        <v>灰/黒</v>
      </c>
      <c r="I25" s="7"/>
      <c r="J25" s="6" t="s">
        <v>15</v>
      </c>
      <c r="K25" s="5" t="str">
        <f t="array" ref="K25">INDEX(sheet01!$A$2:$Z$61,MATCH(K$2&amp;$B$2,sheet01!$M$2:$M$61&amp;sheet01!$O$2:$O$61,0),24)</f>
        <v>トレーナー</v>
      </c>
      <c r="L25" s="4" t="s">
        <v>16</v>
      </c>
      <c r="M25" s="3" t="str">
        <f t="array" ref="M25">INDEX(sheet01!$A$2:$Z$61,MATCH(K$2&amp;$B$2,sheet01!$M$2:$M$61&amp;sheet01!$O$2:$O$61,0),22)</f>
        <v>紫/黒</v>
      </c>
      <c r="N25" s="2" t="str">
        <f t="array" ref="N25">INDEX(sheet01!$A$2:$Z$61,MATCH(K$2&amp;$B$2,sheet01!$M$2:$M$61&amp;sheet01!$O$2:$O$61,0),23)</f>
        <v>灰/黒</v>
      </c>
    </row>
    <row r="26" spans="1:14" ht="9.9499999999999993" customHeight="1" x14ac:dyDescent="0.15"/>
    <row r="27" spans="1:14" ht="17.100000000000001" customHeight="1" x14ac:dyDescent="0.2">
      <c r="B27" s="39"/>
      <c r="C27" s="38">
        <v>3</v>
      </c>
      <c r="D27" s="37" t="str">
        <f t="array" ref="D27">INDEX(sheet01!$K$2:$Z$61,MATCH(C27&amp;$B$2,sheet01!$K$2:$K$61&amp;sheet01!$O$2:$O$61,0),3)</f>
        <v>山陰本線米子出雲市</v>
      </c>
      <c r="E27" s="36"/>
      <c r="F27" s="36"/>
      <c r="G27" s="35"/>
      <c r="I27" s="39"/>
      <c r="J27" s="38">
        <v>4</v>
      </c>
      <c r="K27" s="37" t="str">
        <f t="array" ref="K27">INDEX(sheet01!$K$2:$Z$61,MATCH(J27&amp;$B$2,sheet01!$K$2:$K$61&amp;sheet01!$O$2:$O$61,0),3)</f>
        <v>山陰本線出雲市江津</v>
      </c>
      <c r="L27" s="36"/>
      <c r="M27" s="36"/>
      <c r="N27" s="35"/>
    </row>
    <row r="28" spans="1:14" ht="15.95" customHeight="1" x14ac:dyDescent="0.15">
      <c r="B28" s="34" t="s">
        <v>1</v>
      </c>
      <c r="C28" s="33"/>
      <c r="D28" s="32" t="str">
        <f t="array" ref="D28">INDEX(sheet03!$A$2:$BB$1003,MATCH($D$27&amp;"101"&amp;$B$2,sheet03!$M$2:$M$1003&amp;sheet03!$AF$2:$AF$1003&amp;sheet03!$O$2:$O$1003,0),28)</f>
        <v>出雲市</v>
      </c>
      <c r="E28" s="31" t="s">
        <v>2</v>
      </c>
      <c r="F28" s="30"/>
      <c r="G28" s="29" t="str">
        <f t="array" ref="G28">INDEX(sheet01!$A$2:$Z$61,MATCH(D$27&amp;$B$2,sheet01!$M$2:$M$61&amp;sheet01!$O$2:$O$61,0),18)</f>
        <v>黄/黄</v>
      </c>
      <c r="I28" s="34" t="s">
        <v>1</v>
      </c>
      <c r="J28" s="33"/>
      <c r="K28" s="77" t="str" cm="1">
        <f t="array" ref="K28">INDEX(sheet03!$A$2:$BB$1003,MATCH($K$27&amp;"101"&amp;$B$2,sheet03!$M$2:$M$1003&amp;sheet03!$AF$2:$AF$1003&amp;sheet03!$O$2:$O$1003,0),28)</f>
        <v>黒松</v>
      </c>
      <c r="L28" s="31" t="s">
        <v>2</v>
      </c>
      <c r="M28" s="30"/>
      <c r="N28" s="29" t="str">
        <f t="array" ref="N28">INDEX(sheet01!$A$2:$Z$61,MATCH(K$27&amp;$B$2,sheet01!$M$2:$M$61&amp;sheet01!$O$2:$O$61,0),18)</f>
        <v>紺/紺</v>
      </c>
    </row>
    <row r="29" spans="1:14" ht="15.95" customHeight="1" x14ac:dyDescent="0.15">
      <c r="B29" s="28" t="s">
        <v>3</v>
      </c>
      <c r="C29" s="27"/>
      <c r="D29" s="26" t="e">
        <f t="array" ref="D29">INDEX(sheet03!$A$2:$BB$1003,MATCH($D$27&amp;"102"&amp;$B$2,sheet03!$M$2:$M$1003&amp;sheet03!$AF$2:$AF$1003&amp;sheet03!$O$2:$O$1003,0),28)</f>
        <v>#N/A</v>
      </c>
      <c r="E29" s="25" t="s">
        <v>4</v>
      </c>
      <c r="F29" s="24"/>
      <c r="G29" s="23" t="str">
        <f t="array" ref="G29">INDEX(sheet01!$A$2:$Z$61,MATCH(D$27&amp;$B$2,sheet01!$M$2:$M$61&amp;sheet01!$O$2:$O$61,0),20)</f>
        <v>緑/紺</v>
      </c>
      <c r="I29" s="28" t="s">
        <v>3</v>
      </c>
      <c r="J29" s="27"/>
      <c r="K29" s="26" t="str">
        <f t="array" ref="K29">INDEX(sheet03!$A$2:$BB$1003,MATCH($K$27&amp;"102"&amp;$B$2,sheet03!$M$2:$M$1003&amp;sheet03!$AF$2:$AF$1003&amp;sheet03!$O$2:$O$1003,0),28)</f>
        <v>浅利</v>
      </c>
      <c r="L29" s="25" t="s">
        <v>4</v>
      </c>
      <c r="M29" s="24"/>
      <c r="N29" s="23" t="str">
        <f t="array" ref="N29">INDEX(sheet01!$A$2:$Z$61,MATCH(K$27&amp;$B$2,sheet01!$M$2:$M$61&amp;sheet01!$O$2:$O$61,0),20)</f>
        <v>赤/黒</v>
      </c>
    </row>
    <row r="30" spans="1:14" ht="15.95" customHeight="1" x14ac:dyDescent="0.15">
      <c r="B30" s="28" t="s">
        <v>5</v>
      </c>
      <c r="C30" s="27"/>
      <c r="D30" s="26" t="e">
        <f t="array" ref="D30">INDEX(sheet03!$A$2:$BB$1003,MATCH($D$27&amp;"103"&amp;$B$2,sheet03!$M$2:$M$1003&amp;sheet03!$AF$2:$AF$1003&amp;sheet03!$O$2:$O$1003,0),28)</f>
        <v>#N/A</v>
      </c>
      <c r="E30" s="25" t="s">
        <v>6</v>
      </c>
      <c r="F30" s="24"/>
      <c r="G30" s="23" t="str">
        <f t="array" ref="G30">INDEX(sheet01!$A$2:$Z$61,MATCH(D$27&amp;$B$2,sheet01!$M$2:$M$61&amp;sheet01!$O$2:$O$61,0),19)</f>
        <v>桃/桃</v>
      </c>
      <c r="I30" s="28" t="s">
        <v>5</v>
      </c>
      <c r="J30" s="27"/>
      <c r="K30" s="26" t="str">
        <f t="array" ref="K30">INDEX(sheet03!$A$2:$BB$1003,MATCH($K$27&amp;"103"&amp;$B$2,sheet03!$M$2:$M$1003&amp;sheet03!$AF$2:$AF$1003&amp;sheet03!$O$2:$O$1003,0),28)</f>
        <v>江津</v>
      </c>
      <c r="L30" s="25" t="s">
        <v>6</v>
      </c>
      <c r="M30" s="24"/>
      <c r="N30" s="23" t="str">
        <f t="array" ref="N30">INDEX(sheet01!$A$2:$Z$61,MATCH(K$27&amp;$B$2,sheet01!$M$2:$M$61&amp;sheet01!$O$2:$O$61,0),19)</f>
        <v>黒/黒</v>
      </c>
    </row>
    <row r="31" spans="1:14" ht="15.95" customHeight="1" x14ac:dyDescent="0.15">
      <c r="B31" s="28" t="s">
        <v>7</v>
      </c>
      <c r="C31" s="27"/>
      <c r="D31" s="10" t="e">
        <f t="array" ref="D31">INDEX(sheet03!$A$2:$BB$1003,MATCH($D$27&amp;"104"&amp;$B$2,sheet03!$M$2:$M$1003&amp;sheet03!$AF$2:$AF$1003&amp;sheet03!$O$2:$O$1003,0),28)</f>
        <v>#N/A</v>
      </c>
      <c r="E31" s="20" t="s">
        <v>8</v>
      </c>
      <c r="F31" s="19"/>
      <c r="G31" s="18" t="str">
        <f t="array" ref="G31">INDEX(sheet01!$A$2:$Z$61,MATCH(D$27&amp;$B$2,sheet01!$M$2:$M$61&amp;sheet01!$O$2:$O$61,0),21)</f>
        <v>水/黒</v>
      </c>
      <c r="I31" s="28" t="s">
        <v>7</v>
      </c>
      <c r="J31" s="27"/>
      <c r="K31" s="10" t="e">
        <f t="array" ref="K31">INDEX(sheet03!$A$2:$BB$1003,MATCH($K$27&amp;"104"&amp;$B$2,sheet03!$M$2:$M$1003&amp;sheet03!$AF$2:$AF$1003&amp;sheet03!$O$2:$O$1003,0),28)</f>
        <v>#N/A</v>
      </c>
      <c r="L31" s="20" t="s">
        <v>8</v>
      </c>
      <c r="M31" s="19"/>
      <c r="N31" s="18" t="str">
        <f t="array" ref="N31">INDEX(sheet01!$A$2:$Z$61,MATCH(K$27&amp;$B$2,sheet01!$M$2:$M$61&amp;sheet01!$O$2:$O$61,0),21)</f>
        <v>黄/紺</v>
      </c>
    </row>
    <row r="32" spans="1:14" ht="15.95" customHeight="1" x14ac:dyDescent="0.15">
      <c r="B32" s="71" t="s">
        <v>173</v>
      </c>
      <c r="C32" s="63"/>
      <c r="D32" s="64" t="e" cm="1">
        <f t="array" ref="D32">INDEX(sheet03!$A$2:$BB$1003,MATCH($D$27&amp;"105"&amp;$B$2,sheet03!$M$2:$M$1003&amp;sheet03!$AF$2:$AF$1003&amp;sheet03!$O$2:$O$1003,0),28)</f>
        <v>#N/A</v>
      </c>
      <c r="E32" s="67"/>
      <c r="F32" s="65"/>
      <c r="G32" s="66"/>
      <c r="I32" s="71" t="s">
        <v>173</v>
      </c>
      <c r="J32" s="63"/>
      <c r="K32" s="64" t="e" cm="1">
        <f t="array" ref="K32">INDEX(sheet03!$A$2:$BB$1003,MATCH($K$27&amp;"105"&amp;$B$2,sheet03!$M$2:$M$1003&amp;sheet03!$AF$2:$AF$1003&amp;sheet03!$O$2:$O$1003,0),28)</f>
        <v>#N/A</v>
      </c>
      <c r="L32" s="67"/>
      <c r="M32" s="65"/>
      <c r="N32" s="66"/>
    </row>
    <row r="33" spans="1:14" ht="15.95" customHeight="1" x14ac:dyDescent="0.15">
      <c r="B33" s="17" t="s">
        <v>9</v>
      </c>
      <c r="C33" s="16" t="s">
        <v>10</v>
      </c>
      <c r="D33" s="15" t="s">
        <v>11</v>
      </c>
      <c r="E33" s="15" t="s">
        <v>12</v>
      </c>
      <c r="F33" s="15" t="s">
        <v>13</v>
      </c>
      <c r="G33" s="14" t="s">
        <v>14</v>
      </c>
      <c r="I33" s="17" t="s">
        <v>9</v>
      </c>
      <c r="J33" s="16" t="s">
        <v>10</v>
      </c>
      <c r="K33" s="15" t="s">
        <v>11</v>
      </c>
      <c r="L33" s="15" t="s">
        <v>12</v>
      </c>
      <c r="M33" s="15" t="s">
        <v>13</v>
      </c>
      <c r="N33" s="14" t="s">
        <v>14</v>
      </c>
    </row>
    <row r="34" spans="1:14" ht="15.95" customHeight="1" x14ac:dyDescent="0.15">
      <c r="A34" s="55">
        <f ca="1">IF(ISERROR(SMALL(sheet03!CA:CA,ROW(O1))),"",INDIRECT("sheet03!ca"&amp;SMALL(sheet03!CA:CA,ROW(O1))))</f>
        <v>394</v>
      </c>
      <c r="B34" s="12">
        <f t="array" aca="1" ref="B34" ca="1">INDEX(sheet03!$A$2:$BB$1003,MATCH(D$27&amp;$C34&amp;$B$2,sheet03!$M$2:$M$1003&amp;sheet03!$AF$2:$AF$1003&amp;sheet03!$O$2:$O$1003,0),31)</f>
        <v>0</v>
      </c>
      <c r="C34" s="13">
        <f ca="1">IF(A34="","",INDIRECT("sheet03!af"&amp;SMALL(sheet03!CA:CA,ROW(O1))))</f>
        <v>1</v>
      </c>
      <c r="D34" s="12" t="str">
        <f t="array" aca="1" ref="D34" ca="1">INDEX(sheet03!$A$2:$BB$1003,MATCH(D$27&amp;$C34&amp;$B$2,sheet03!$M$2:$M$1003&amp;sheet03!$AF$2:$AF$1003&amp;sheet03!$O$2:$O$1003,0),28)</f>
        <v>安来</v>
      </c>
      <c r="E34" s="45">
        <f t="array" aca="1" ref="E34" ca="1">INDEX(sheet03!$A$2:$BC$1003,MATCH(D$27&amp;$C34&amp;$B$2,sheet03!$M$2:$M$1003&amp;sheet03!$AF$2:$AF$1003&amp;sheet03!$O$2:$O$1003,0),55)</f>
        <v>3</v>
      </c>
      <c r="F34" s="48">
        <f t="array" aca="1" ref="F34" ca="1">INDEX(sheet03!$A$2:$BB$1003,MATCH(D$27&amp;$C34&amp;$B$2,sheet03!$M$2:$M$1003&amp;sheet03!$AF$2:$AF$1003&amp;sheet03!$O$2:$O$1003,0),40)</f>
        <v>160</v>
      </c>
      <c r="G34" s="12" t="str">
        <f t="array" aca="1" ref="G34" ca="1">INDEX(sheet03!$A$2:$BD$1003,MATCH(D$27&amp;$C34&amp;$B$2,sheet03!$M$2:$M$1003&amp;sheet03!$AF$2:$AF$1003&amp;sheet03!$O$2:$O$1003,0),56)</f>
        <v>右</v>
      </c>
      <c r="H34" s="55">
        <f ca="1">IF(ISERROR(SMALL(sheet03!CB:CB,ROW(P1))),"",INDIRECT("sheet03!cb"&amp;SMALL(sheet03!CB:CB,ROW(P1))))</f>
        <v>342</v>
      </c>
      <c r="I34" s="12">
        <f t="array" aca="1" ref="I34" ca="1">INDEX(sheet03!$A$2:$BB$1003,MATCH(K$27&amp;$J34&amp;$B$2,sheet03!$M$2:$M$1003&amp;sheet03!$AF$2:$AF$1003&amp;sheet03!$O$2:$O$1003,0),31)</f>
        <v>0</v>
      </c>
      <c r="J34" s="13">
        <f ca="1">IF(H34="","",INDIRECT("sheet03!af"&amp;SMALL(sheet03!CB:CB,ROW(P1))))</f>
        <v>1</v>
      </c>
      <c r="K34" s="12" t="str">
        <f t="array" aca="1" ref="K34" ca="1">INDEX(sheet03!$A$2:$BB$1003,MATCH(K$27&amp;$J34&amp;$B$2,sheet03!$M$2:$M$1003&amp;sheet03!$AF$2:$AF$1003&amp;sheet03!$O$2:$O$1003,0),28)</f>
        <v>西出雲</v>
      </c>
      <c r="L34" s="45">
        <f t="array" aca="1" ref="L34" ca="1">INDEX(sheet03!$A$2:$BC$1003,MATCH(K$27&amp;$J34&amp;$B$2,sheet03!$M$2:$M$1003&amp;sheet03!$AF$2:$AF$1003&amp;sheet03!$O$2:$O$1003,0),55)</f>
        <v>3</v>
      </c>
      <c r="M34" s="48">
        <f t="array" aca="1" ref="M34" ca="1">INDEX(sheet03!$A$2:$BB$1003,MATCH(K$27&amp;$J34&amp;$B$2,sheet03!$M$2:$M$1003&amp;sheet03!$AF$2:$AF$1003&amp;sheet03!$O$2:$O$1003,0),40)</f>
        <v>155</v>
      </c>
      <c r="N34" s="12" t="str">
        <f t="array" aca="1" ref="N34" ca="1">INDEX(sheet03!$A$2:$BD$1003,MATCH(K$27&amp;$J34&amp;$B$2,sheet03!$M$2:$M$1003&amp;sheet03!$AF$2:$AF$1003&amp;sheet03!$O$2:$O$1003,0),56)</f>
        <v>右</v>
      </c>
    </row>
    <row r="35" spans="1:14" ht="15.95" customHeight="1" x14ac:dyDescent="0.15">
      <c r="A35" s="55">
        <f ca="1">IF(ISERROR(SMALL(sheet03!CA:CA,ROW(O2))),"",INDIRECT("sheet03!ca"&amp;SMALL(sheet03!CA:CA,ROW(O2))))</f>
        <v>395</v>
      </c>
      <c r="B35" s="10">
        <f t="array" aca="1" ref="B35" ca="1">INDEX(sheet03!$A$2:$BB$1003,MATCH(D$27&amp;$C35&amp;$B$2,sheet03!$M$2:$M$1003&amp;sheet03!$AF$2:$AF$1003&amp;sheet03!$O$2:$O$1003,0),31)</f>
        <v>0</v>
      </c>
      <c r="C35" s="11">
        <f ca="1">IF(A35="","",INDIRECT("sheet03!af"&amp;SMALL(sheet03!CA:CA,ROW(O2))))</f>
        <v>2</v>
      </c>
      <c r="D35" s="10" t="str">
        <f t="array" aca="1" ref="D35" ca="1">INDEX(sheet03!$A$2:$BB$1003,MATCH(D$27&amp;$C35&amp;$B$2,sheet03!$M$2:$M$1003&amp;sheet03!$AF$2:$AF$1003&amp;sheet03!$O$2:$O$1003,0),28)</f>
        <v>荒島</v>
      </c>
      <c r="E35" s="46">
        <f t="array" aca="1" ref="E35" ca="1">INDEX(sheet03!$A$2:$BC$1003,MATCH(D$27&amp;$C35&amp;$B$2,sheet03!$M$2:$M$1003&amp;sheet03!$AF$2:$AF$1003&amp;sheet03!$O$2:$O$1003,0),55)</f>
        <v>2</v>
      </c>
      <c r="F35" s="49">
        <f t="array" aca="1" ref="F35" ca="1">INDEX(sheet03!$A$2:$BB$1003,MATCH(D$27&amp;$C35&amp;$B$2,sheet03!$M$2:$M$1003&amp;sheet03!$AF$2:$AF$1003&amp;sheet03!$O$2:$O$1003,0),40)</f>
        <v>156</v>
      </c>
      <c r="G35" s="10" t="str">
        <f t="array" aca="1" ref="G35" ca="1">INDEX(sheet03!$A$2:$BD$1003,MATCH(D$27&amp;$C35&amp;$B$2,sheet03!$M$2:$M$1003&amp;sheet03!$AF$2:$AF$1003&amp;sheet03!$O$2:$O$1003,0),56)</f>
        <v>右</v>
      </c>
      <c r="H35" s="55">
        <f ca="1">IF(ISERROR(SMALL(sheet03!CB:CB,ROW(P2))),"",INDIRECT("sheet03!cb"&amp;SMALL(sheet03!CB:CB,ROW(P2))))</f>
        <v>343</v>
      </c>
      <c r="I35" s="10">
        <f t="array" aca="1" ref="I35" ca="1">INDEX(sheet03!$A$2:$BB$1003,MATCH(K$27&amp;$J35&amp;$B$2,sheet03!$M$2:$M$1003&amp;sheet03!$AF$2:$AF$1003&amp;sheet03!$O$2:$O$1003,0),31)</f>
        <v>0</v>
      </c>
      <c r="J35" s="11">
        <f ca="1">IF(H35="","",INDIRECT("sheet03!af"&amp;SMALL(sheet03!CB:CB,ROW(P2))))</f>
        <v>2</v>
      </c>
      <c r="K35" s="10" t="str">
        <f t="array" aca="1" ref="K35" ca="1">INDEX(sheet03!$A$2:$BB$1003,MATCH(K$27&amp;$J35&amp;$B$2,sheet03!$M$2:$M$1003&amp;sheet03!$AF$2:$AF$1003&amp;sheet03!$O$2:$O$1003,0),28)</f>
        <v>出雲神西</v>
      </c>
      <c r="L35" s="46">
        <f t="array" aca="1" ref="L35" ca="1">INDEX(sheet03!$A$2:$BC$1003,MATCH(K$27&amp;$J35&amp;$B$2,sheet03!$M$2:$M$1003&amp;sheet03!$AF$2:$AF$1003&amp;sheet03!$O$2:$O$1003,0),55)</f>
        <v>3</v>
      </c>
      <c r="M35" s="49">
        <f t="array" aca="1" ref="M35" ca="1">INDEX(sheet03!$A$2:$BB$1003,MATCH(K$27&amp;$J35&amp;$B$2,sheet03!$M$2:$M$1003&amp;sheet03!$AF$2:$AF$1003&amp;sheet03!$O$2:$O$1003,0),40)</f>
        <v>155</v>
      </c>
      <c r="N35" s="10" t="str">
        <f t="array" aca="1" ref="N35" ca="1">INDEX(sheet03!$A$2:$BD$1003,MATCH(K$27&amp;$J35&amp;$B$2,sheet03!$M$2:$M$1003&amp;sheet03!$AF$2:$AF$1003&amp;sheet03!$O$2:$O$1003,0),56)</f>
        <v>右</v>
      </c>
    </row>
    <row r="36" spans="1:14" ht="15.95" customHeight="1" x14ac:dyDescent="0.15">
      <c r="A36" s="55">
        <f ca="1">IF(ISERROR(SMALL(sheet03!CA:CA,ROW(O3))),"",INDIRECT("sheet03!ca"&amp;SMALL(sheet03!CA:CA,ROW(O3))))</f>
        <v>396</v>
      </c>
      <c r="B36" s="10">
        <f t="array" aca="1" ref="B36" ca="1">INDEX(sheet03!$A$2:$BB$1003,MATCH(D$27&amp;$C36&amp;$B$2,sheet03!$M$2:$M$1003&amp;sheet03!$AF$2:$AF$1003&amp;sheet03!$O$2:$O$1003,0),31)</f>
        <v>0</v>
      </c>
      <c r="C36" s="11">
        <f ca="1">IF(A36="","",INDIRECT("sheet03!af"&amp;SMALL(sheet03!CA:CA,ROW(O3))))</f>
        <v>3</v>
      </c>
      <c r="D36" s="10" t="str">
        <f t="array" aca="1" ref="D36" ca="1">INDEX(sheet03!$A$2:$BB$1003,MATCH(D$27&amp;$C36&amp;$B$2,sheet03!$M$2:$M$1003&amp;sheet03!$AF$2:$AF$1003&amp;sheet03!$O$2:$O$1003,0),28)</f>
        <v>揖屋</v>
      </c>
      <c r="E36" s="46">
        <f t="array" aca="1" ref="E36" ca="1">INDEX(sheet03!$A$2:$BC$1003,MATCH(D$27&amp;$C36&amp;$B$2,sheet03!$M$2:$M$1003&amp;sheet03!$AF$2:$AF$1003&amp;sheet03!$O$2:$O$1003,0),55)</f>
        <v>2</v>
      </c>
      <c r="F36" s="49">
        <f t="array" aca="1" ref="F36" ca="1">INDEX(sheet03!$A$2:$BB$1003,MATCH(D$27&amp;$C36&amp;$B$2,sheet03!$M$2:$M$1003&amp;sheet03!$AF$2:$AF$1003&amp;sheet03!$O$2:$O$1003,0),40)</f>
        <v>155</v>
      </c>
      <c r="G36" s="10" t="str">
        <f t="array" aca="1" ref="G36" ca="1">INDEX(sheet03!$A$2:$BD$1003,MATCH(D$27&amp;$C36&amp;$B$2,sheet03!$M$2:$M$1003&amp;sheet03!$AF$2:$AF$1003&amp;sheet03!$O$2:$O$1003,0),56)</f>
        <v>右</v>
      </c>
      <c r="H36" s="55">
        <f ca="1">IF(ISERROR(SMALL(sheet03!CB:CB,ROW(P3))),"",INDIRECT("sheet03!cb"&amp;SMALL(sheet03!CB:CB,ROW(P3))))</f>
        <v>344</v>
      </c>
      <c r="I36" s="10">
        <f t="array" aca="1" ref="I36" ca="1">INDEX(sheet03!$A$2:$BB$1003,MATCH(K$27&amp;$J36&amp;$B$2,sheet03!$M$2:$M$1003&amp;sheet03!$AF$2:$AF$1003&amp;sheet03!$O$2:$O$1003,0),31)</f>
        <v>0</v>
      </c>
      <c r="J36" s="11">
        <f ca="1">IF(H36="","",INDIRECT("sheet03!af"&amp;SMALL(sheet03!CB:CB,ROW(P3))))</f>
        <v>3</v>
      </c>
      <c r="K36" s="10" t="str">
        <f t="array" aca="1" ref="K36" ca="1">INDEX(sheet03!$A$2:$BB$1003,MATCH(K$27&amp;$J36&amp;$B$2,sheet03!$M$2:$M$1003&amp;sheet03!$AF$2:$AF$1003&amp;sheet03!$O$2:$O$1003,0),28)</f>
        <v>江南</v>
      </c>
      <c r="L36" s="46">
        <f t="array" aca="1" ref="L36" ca="1">INDEX(sheet03!$A$2:$BC$1003,MATCH(K$27&amp;$J36&amp;$B$2,sheet03!$M$2:$M$1003&amp;sheet03!$AF$2:$AF$1003&amp;sheet03!$O$2:$O$1003,0),55)</f>
        <v>3</v>
      </c>
      <c r="M36" s="49">
        <f t="array" aca="1" ref="M36" ca="1">INDEX(sheet03!$A$2:$BB$1003,MATCH(K$27&amp;$J36&amp;$B$2,sheet03!$M$2:$M$1003&amp;sheet03!$AF$2:$AF$1003&amp;sheet03!$O$2:$O$1003,0),40)</f>
        <v>165.8</v>
      </c>
      <c r="N36" s="10" t="str">
        <f t="array" aca="1" ref="N36" ca="1">INDEX(sheet03!$A$2:$BD$1003,MATCH(K$27&amp;$J36&amp;$B$2,sheet03!$M$2:$M$1003&amp;sheet03!$AF$2:$AF$1003&amp;sheet03!$O$2:$O$1003,0),56)</f>
        <v>右</v>
      </c>
    </row>
    <row r="37" spans="1:14" ht="15.95" customHeight="1" x14ac:dyDescent="0.15">
      <c r="A37" s="55">
        <f ca="1">IF(ISERROR(SMALL(sheet03!CA:CA,ROW(O4))),"",INDIRECT("sheet03!ca"&amp;SMALL(sheet03!CA:CA,ROW(O4))))</f>
        <v>397</v>
      </c>
      <c r="B37" s="10" t="str">
        <f t="array" aca="1" ref="B37" ca="1">INDEX(sheet03!$A$2:$BB$1003,MATCH(D$27&amp;$C37&amp;$B$2,sheet03!$M$2:$M$1003&amp;sheet03!$AF$2:$AF$1003&amp;sheet03!$O$2:$O$1003,0),31)</f>
        <v>c</v>
      </c>
      <c r="C37" s="11">
        <f ca="1">IF(A37="","",INDIRECT("sheet03!af"&amp;SMALL(sheet03!CA:CA,ROW(O4))))</f>
        <v>4</v>
      </c>
      <c r="D37" s="10" t="str">
        <f t="array" aca="1" ref="D37" ca="1">INDEX(sheet03!$A$2:$BB$1003,MATCH(D$27&amp;$C37&amp;$B$2,sheet03!$M$2:$M$1003&amp;sheet03!$AF$2:$AF$1003&amp;sheet03!$O$2:$O$1003,0),28)</f>
        <v>東松江</v>
      </c>
      <c r="E37" s="46">
        <f t="array" aca="1" ref="E37" ca="1">INDEX(sheet03!$A$2:$BC$1003,MATCH(D$27&amp;$C37&amp;$B$2,sheet03!$M$2:$M$1003&amp;sheet03!$AF$2:$AF$1003&amp;sheet03!$O$2:$O$1003,0),55)</f>
        <v>3</v>
      </c>
      <c r="F37" s="49">
        <f t="array" aca="1" ref="F37" ca="1">INDEX(sheet03!$A$2:$BB$1003,MATCH(D$27&amp;$C37&amp;$B$2,sheet03!$M$2:$M$1003&amp;sheet03!$AF$2:$AF$1003&amp;sheet03!$O$2:$O$1003,0),40)</f>
        <v>160</v>
      </c>
      <c r="G37" s="10" t="str">
        <f t="array" aca="1" ref="G37" ca="1">INDEX(sheet03!$A$2:$BD$1003,MATCH(D$27&amp;$C37&amp;$B$2,sheet03!$M$2:$M$1003&amp;sheet03!$AF$2:$AF$1003&amp;sheet03!$O$2:$O$1003,0),56)</f>
        <v>右</v>
      </c>
      <c r="H37" s="55">
        <f ca="1">IF(ISERROR(SMALL(sheet03!CB:CB,ROW(P4))),"",INDIRECT("sheet03!cb"&amp;SMALL(sheet03!CB:CB,ROW(P4))))</f>
        <v>345</v>
      </c>
      <c r="I37" s="10">
        <f t="array" aca="1" ref="I37" ca="1">INDEX(sheet03!$A$2:$BB$1003,MATCH(K$27&amp;$J37&amp;$B$2,sheet03!$M$2:$M$1003&amp;sheet03!$AF$2:$AF$1003&amp;sheet03!$O$2:$O$1003,0),31)</f>
        <v>0</v>
      </c>
      <c r="J37" s="11">
        <f ca="1">IF(H37="","",INDIRECT("sheet03!af"&amp;SMALL(sheet03!CB:CB,ROW(P4))))</f>
        <v>4</v>
      </c>
      <c r="K37" s="10" t="str">
        <f t="array" aca="1" ref="K37" ca="1">INDEX(sheet03!$A$2:$BB$1003,MATCH(K$27&amp;$J37&amp;$B$2,sheet03!$M$2:$M$1003&amp;sheet03!$AF$2:$AF$1003&amp;sheet03!$O$2:$O$1003,0),28)</f>
        <v>小田</v>
      </c>
      <c r="L37" s="46">
        <f t="array" aca="1" ref="L37" ca="1">INDEX(sheet03!$A$2:$BC$1003,MATCH(K$27&amp;$J37&amp;$B$2,sheet03!$M$2:$M$1003&amp;sheet03!$AF$2:$AF$1003&amp;sheet03!$O$2:$O$1003,0),55)</f>
        <v>2</v>
      </c>
      <c r="M37" s="49">
        <f t="array" aca="1" ref="M37" ca="1">INDEX(sheet03!$A$2:$BB$1003,MATCH(K$27&amp;$J37&amp;$B$2,sheet03!$M$2:$M$1003&amp;sheet03!$AF$2:$AF$1003&amp;sheet03!$O$2:$O$1003,0),40)</f>
        <v>157</v>
      </c>
      <c r="N37" s="10" t="str">
        <f t="array" aca="1" ref="N37" ca="1">INDEX(sheet03!$A$2:$BD$1003,MATCH(K$27&amp;$J37&amp;$B$2,sheet03!$M$2:$M$1003&amp;sheet03!$AF$2:$AF$1003&amp;sheet03!$O$2:$O$1003,0),56)</f>
        <v>右</v>
      </c>
    </row>
    <row r="38" spans="1:14" ht="15.95" customHeight="1" x14ac:dyDescent="0.15">
      <c r="A38" s="55">
        <f ca="1">IF(ISERROR(SMALL(sheet03!CA:CA,ROW(O5))),"",INDIRECT("sheet03!ca"&amp;SMALL(sheet03!CA:CA,ROW(O5))))</f>
        <v>398</v>
      </c>
      <c r="B38" s="10">
        <f t="array" aca="1" ref="B38" ca="1">INDEX(sheet03!$A$2:$BB$1003,MATCH(D$27&amp;$C38&amp;$B$2,sheet03!$M$2:$M$1003&amp;sheet03!$AF$2:$AF$1003&amp;sheet03!$O$2:$O$1003,0),31)</f>
        <v>0</v>
      </c>
      <c r="C38" s="11">
        <f ca="1">IF(A38="","",INDIRECT("sheet03!af"&amp;SMALL(sheet03!CA:CA,ROW(O5))))</f>
        <v>5</v>
      </c>
      <c r="D38" s="10" t="str">
        <f t="array" aca="1" ref="D38" ca="1">INDEX(sheet03!$A$2:$BB$1003,MATCH(D$27&amp;$C38&amp;$B$2,sheet03!$M$2:$M$1003&amp;sheet03!$AF$2:$AF$1003&amp;sheet03!$O$2:$O$1003,0),28)</f>
        <v>松江</v>
      </c>
      <c r="E38" s="46">
        <f t="array" aca="1" ref="E38" ca="1">INDEX(sheet03!$A$2:$BC$1003,MATCH(D$27&amp;$C38&amp;$B$2,sheet03!$M$2:$M$1003&amp;sheet03!$AF$2:$AF$1003&amp;sheet03!$O$2:$O$1003,0),55)</f>
        <v>2</v>
      </c>
      <c r="F38" s="49">
        <f t="array" aca="1" ref="F38" ca="1">INDEX(sheet03!$A$2:$BB$1003,MATCH(D$27&amp;$C38&amp;$B$2,sheet03!$M$2:$M$1003&amp;sheet03!$AF$2:$AF$1003&amp;sheet03!$O$2:$O$1003,0),40)</f>
        <v>150</v>
      </c>
      <c r="G38" s="10" t="str">
        <f t="array" aca="1" ref="G38" ca="1">INDEX(sheet03!$A$2:$BD$1003,MATCH(D$27&amp;$C38&amp;$B$2,sheet03!$M$2:$M$1003&amp;sheet03!$AF$2:$AF$1003&amp;sheet03!$O$2:$O$1003,0),56)</f>
        <v>右</v>
      </c>
      <c r="H38" s="55">
        <f ca="1">IF(ISERROR(SMALL(sheet03!CB:CB,ROW(P5))),"",INDIRECT("sheet03!cb"&amp;SMALL(sheet03!CB:CB,ROW(P5))))</f>
        <v>346</v>
      </c>
      <c r="I38" s="10">
        <f t="array" aca="1" ref="I38" ca="1">INDEX(sheet03!$A$2:$BB$1003,MATCH(K$27&amp;$J38&amp;$B$2,sheet03!$M$2:$M$1003&amp;sheet03!$AF$2:$AF$1003&amp;sheet03!$O$2:$O$1003,0),31)</f>
        <v>0</v>
      </c>
      <c r="J38" s="11">
        <f ca="1">IF(H38="","",INDIRECT("sheet03!af"&amp;SMALL(sheet03!CB:CB,ROW(P5))))</f>
        <v>5</v>
      </c>
      <c r="K38" s="10" t="str">
        <f t="array" aca="1" ref="K38" ca="1">INDEX(sheet03!$A$2:$BB$1003,MATCH(K$27&amp;$J38&amp;$B$2,sheet03!$M$2:$M$1003&amp;sheet03!$AF$2:$AF$1003&amp;sheet03!$O$2:$O$1003,0),28)</f>
        <v>田儀</v>
      </c>
      <c r="L38" s="46">
        <f t="array" aca="1" ref="L38" ca="1">INDEX(sheet03!$A$2:$BC$1003,MATCH(K$27&amp;$J38&amp;$B$2,sheet03!$M$2:$M$1003&amp;sheet03!$AF$2:$AF$1003&amp;sheet03!$O$2:$O$1003,0),55)</f>
        <v>2</v>
      </c>
      <c r="M38" s="49">
        <f t="array" aca="1" ref="M38" ca="1">INDEX(sheet03!$A$2:$BB$1003,MATCH(K$27&amp;$J38&amp;$B$2,sheet03!$M$2:$M$1003&amp;sheet03!$AF$2:$AF$1003&amp;sheet03!$O$2:$O$1003,0),40)</f>
        <v>164</v>
      </c>
      <c r="N38" s="10" t="str">
        <f t="array" aca="1" ref="N38" ca="1">INDEX(sheet03!$A$2:$BD$1003,MATCH(K$27&amp;$J38&amp;$B$2,sheet03!$M$2:$M$1003&amp;sheet03!$AF$2:$AF$1003&amp;sheet03!$O$2:$O$1003,0),56)</f>
        <v>右</v>
      </c>
    </row>
    <row r="39" spans="1:14" ht="15.95" customHeight="1" x14ac:dyDescent="0.15">
      <c r="A39" s="55">
        <f ca="1">IF(ISERROR(SMALL(sheet03!CA:CA,ROW(O6))),"",INDIRECT("sheet03!ca"&amp;SMALL(sheet03!CA:CA,ROW(O6))))</f>
        <v>399</v>
      </c>
      <c r="B39" s="10">
        <f t="array" aca="1" ref="B39" ca="1">INDEX(sheet03!$A$2:$BB$1003,MATCH(D$27&amp;$C39&amp;$B$2,sheet03!$M$2:$M$1003&amp;sheet03!$AF$2:$AF$1003&amp;sheet03!$O$2:$O$1003,0),31)</f>
        <v>0</v>
      </c>
      <c r="C39" s="11">
        <f ca="1">IF(A39="","",INDIRECT("sheet03!af"&amp;SMALL(sheet03!CA:CA,ROW(O6))))</f>
        <v>6</v>
      </c>
      <c r="D39" s="10" t="str">
        <f t="array" aca="1" ref="D39" ca="1">INDEX(sheet03!$A$2:$BB$1003,MATCH(D$27&amp;$C39&amp;$B$2,sheet03!$M$2:$M$1003&amp;sheet03!$AF$2:$AF$1003&amp;sheet03!$O$2:$O$1003,0),28)</f>
        <v>乃木</v>
      </c>
      <c r="E39" s="46">
        <f t="array" aca="1" ref="E39" ca="1">INDEX(sheet03!$A$2:$BC$1003,MATCH(D$27&amp;$C39&amp;$B$2,sheet03!$M$2:$M$1003&amp;sheet03!$AF$2:$AF$1003&amp;sheet03!$O$2:$O$1003,0),55)</f>
        <v>2</v>
      </c>
      <c r="F39" s="49">
        <f t="array" aca="1" ref="F39" ca="1">INDEX(sheet03!$A$2:$BB$1003,MATCH(D$27&amp;$C39&amp;$B$2,sheet03!$M$2:$M$1003&amp;sheet03!$AF$2:$AF$1003&amp;sheet03!$O$2:$O$1003,0),40)</f>
        <v>158</v>
      </c>
      <c r="G39" s="10" t="str">
        <f t="array" aca="1" ref="G39" ca="1">INDEX(sheet03!$A$2:$BD$1003,MATCH(D$27&amp;$C39&amp;$B$2,sheet03!$M$2:$M$1003&amp;sheet03!$AF$2:$AF$1003&amp;sheet03!$O$2:$O$1003,0),56)</f>
        <v>右</v>
      </c>
      <c r="H39" s="55">
        <f ca="1">IF(ISERROR(SMALL(sheet03!CB:CB,ROW(P6))),"",INDIRECT("sheet03!cb"&amp;SMALL(sheet03!CB:CB,ROW(P6))))</f>
        <v>347</v>
      </c>
      <c r="I39" s="10">
        <f t="array" aca="1" ref="I39" ca="1">INDEX(sheet03!$A$2:$BB$1003,MATCH(K$27&amp;$J39&amp;$B$2,sheet03!$M$2:$M$1003&amp;sheet03!$AF$2:$AF$1003&amp;sheet03!$O$2:$O$1003,0),31)</f>
        <v>0</v>
      </c>
      <c r="J39" s="11">
        <f ca="1">IF(H39="","",INDIRECT("sheet03!af"&amp;SMALL(sheet03!CB:CB,ROW(P6))))</f>
        <v>6</v>
      </c>
      <c r="K39" s="10" t="str">
        <f t="array" aca="1" ref="K39" ca="1">INDEX(sheet03!$A$2:$BB$1003,MATCH(K$27&amp;$J39&amp;$B$2,sheet03!$M$2:$M$1003&amp;sheet03!$AF$2:$AF$1003&amp;sheet03!$O$2:$O$1003,0),28)</f>
        <v>波根</v>
      </c>
      <c r="L39" s="46">
        <f t="array" aca="1" ref="L39" ca="1">INDEX(sheet03!$A$2:$BC$1003,MATCH(K$27&amp;$J39&amp;$B$2,sheet03!$M$2:$M$1003&amp;sheet03!$AF$2:$AF$1003&amp;sheet03!$O$2:$O$1003,0),55)</f>
        <v>2</v>
      </c>
      <c r="M39" s="49">
        <f t="array" aca="1" ref="M39" ca="1">INDEX(sheet03!$A$2:$BB$1003,MATCH(K$27&amp;$J39&amp;$B$2,sheet03!$M$2:$M$1003&amp;sheet03!$AF$2:$AF$1003&amp;sheet03!$O$2:$O$1003,0),40)</f>
        <v>163</v>
      </c>
      <c r="N39" s="10" t="str">
        <f t="array" aca="1" ref="N39" ca="1">INDEX(sheet03!$A$2:$BD$1003,MATCH(K$27&amp;$J39&amp;$B$2,sheet03!$M$2:$M$1003&amp;sheet03!$AF$2:$AF$1003&amp;sheet03!$O$2:$O$1003,0),56)</f>
        <v>右</v>
      </c>
    </row>
    <row r="40" spans="1:14" ht="15.95" customHeight="1" x14ac:dyDescent="0.15">
      <c r="A40" s="55">
        <f ca="1">IF(ISERROR(SMALL(sheet03!CA:CA,ROW(O7))),"",INDIRECT("sheet03!ca"&amp;SMALL(sheet03!CA:CA,ROW(O7))))</f>
        <v>400</v>
      </c>
      <c r="B40" s="10">
        <f t="array" aca="1" ref="B40" ca="1">INDEX(sheet03!$A$2:$BB$1003,MATCH(D$27&amp;$C40&amp;$B$2,sheet03!$M$2:$M$1003&amp;sheet03!$AF$2:$AF$1003&amp;sheet03!$O$2:$O$1003,0),31)</f>
        <v>0</v>
      </c>
      <c r="C40" s="11">
        <f ca="1">IF(A40="","",INDIRECT("sheet03!af"&amp;SMALL(sheet03!CA:CA,ROW(O7))))</f>
        <v>7</v>
      </c>
      <c r="D40" s="10" t="str">
        <f t="array" aca="1" ref="D40" ca="1">INDEX(sheet03!$A$2:$BB$1003,MATCH(D$27&amp;$C40&amp;$B$2,sheet03!$M$2:$M$1003&amp;sheet03!$AF$2:$AF$1003&amp;sheet03!$O$2:$O$1003,0),28)</f>
        <v>玉造温泉</v>
      </c>
      <c r="E40" s="46">
        <f t="array" aca="1" ref="E40" ca="1">INDEX(sheet03!$A$2:$BC$1003,MATCH(D$27&amp;$C40&amp;$B$2,sheet03!$M$2:$M$1003&amp;sheet03!$AF$2:$AF$1003&amp;sheet03!$O$2:$O$1003,0),55)</f>
        <v>2</v>
      </c>
      <c r="F40" s="49">
        <f t="array" aca="1" ref="F40" ca="1">INDEX(sheet03!$A$2:$BB$1003,MATCH(D$27&amp;$C40&amp;$B$2,sheet03!$M$2:$M$1003&amp;sheet03!$AF$2:$AF$1003&amp;sheet03!$O$2:$O$1003,0),40)</f>
        <v>150</v>
      </c>
      <c r="G40" s="10" t="str">
        <f t="array" aca="1" ref="G40" ca="1">INDEX(sheet03!$A$2:$BD$1003,MATCH(D$27&amp;$C40&amp;$B$2,sheet03!$M$2:$M$1003&amp;sheet03!$AF$2:$AF$1003&amp;sheet03!$O$2:$O$1003,0),56)</f>
        <v>右</v>
      </c>
      <c r="H40" s="55">
        <f ca="1">IF(ISERROR(SMALL(sheet03!CB:CB,ROW(P7))),"",INDIRECT("sheet03!cb"&amp;SMALL(sheet03!CB:CB,ROW(P7))))</f>
        <v>348</v>
      </c>
      <c r="I40" s="10">
        <f t="array" aca="1" ref="I40" ca="1">INDEX(sheet03!$A$2:$BB$1003,MATCH(K$27&amp;$J40&amp;$B$2,sheet03!$M$2:$M$1003&amp;sheet03!$AF$2:$AF$1003&amp;sheet03!$O$2:$O$1003,0),31)</f>
        <v>0</v>
      </c>
      <c r="J40" s="11">
        <f ca="1">IF(H40="","",INDIRECT("sheet03!af"&amp;SMALL(sheet03!CB:CB,ROW(P7))))</f>
        <v>7</v>
      </c>
      <c r="K40" s="10" t="str">
        <f t="array" aca="1" ref="K40" ca="1">INDEX(sheet03!$A$2:$BB$1003,MATCH(K$27&amp;$J40&amp;$B$2,sheet03!$M$2:$M$1003&amp;sheet03!$AF$2:$AF$1003&amp;sheet03!$O$2:$O$1003,0),28)</f>
        <v>久手</v>
      </c>
      <c r="L40" s="46">
        <f t="array" aca="1" ref="L40" ca="1">INDEX(sheet03!$A$2:$BC$1003,MATCH(K$27&amp;$J40&amp;$B$2,sheet03!$M$2:$M$1003&amp;sheet03!$AF$2:$AF$1003&amp;sheet03!$O$2:$O$1003,0),55)</f>
        <v>2</v>
      </c>
      <c r="M40" s="49">
        <f t="array" aca="1" ref="M40" ca="1">INDEX(sheet03!$A$2:$BB$1003,MATCH(K$27&amp;$J40&amp;$B$2,sheet03!$M$2:$M$1003&amp;sheet03!$AF$2:$AF$1003&amp;sheet03!$O$2:$O$1003,0),40)</f>
        <v>150</v>
      </c>
      <c r="N40" s="10" t="str">
        <f t="array" aca="1" ref="N40" ca="1">INDEX(sheet03!$A$2:$BD$1003,MATCH(K$27&amp;$J40&amp;$B$2,sheet03!$M$2:$M$1003&amp;sheet03!$AF$2:$AF$1003&amp;sheet03!$O$2:$O$1003,0),56)</f>
        <v>右</v>
      </c>
    </row>
    <row r="41" spans="1:14" ht="15.95" customHeight="1" x14ac:dyDescent="0.15">
      <c r="A41" s="55">
        <f ca="1">IF(ISERROR(SMALL(sheet03!CA:CA,ROW(O8))),"",INDIRECT("sheet03!ca"&amp;SMALL(sheet03!CA:CA,ROW(O8))))</f>
        <v>401</v>
      </c>
      <c r="B41" s="10">
        <f t="array" aca="1" ref="B41" ca="1">INDEX(sheet03!$A$2:$BB$1003,MATCH(D$27&amp;$C41&amp;$B$2,sheet03!$M$2:$M$1003&amp;sheet03!$AF$2:$AF$1003&amp;sheet03!$O$2:$O$1003,0),31)</f>
        <v>0</v>
      </c>
      <c r="C41" s="11">
        <f ca="1">IF(A41="","",INDIRECT("sheet03!af"&amp;SMALL(sheet03!CA:CA,ROW(O8))))</f>
        <v>8</v>
      </c>
      <c r="D41" s="10" t="str">
        <f t="array" aca="1" ref="D41" ca="1">INDEX(sheet03!$A$2:$BB$1003,MATCH(D$27&amp;$C41&amp;$B$2,sheet03!$M$2:$M$1003&amp;sheet03!$AF$2:$AF$1003&amp;sheet03!$O$2:$O$1003,0),28)</f>
        <v>来待</v>
      </c>
      <c r="E41" s="46">
        <f t="array" aca="1" ref="E41" ca="1">INDEX(sheet03!$A$2:$BC$1003,MATCH(D$27&amp;$C41&amp;$B$2,sheet03!$M$2:$M$1003&amp;sheet03!$AF$2:$AF$1003&amp;sheet03!$O$2:$O$1003,0),55)</f>
        <v>2</v>
      </c>
      <c r="F41" s="49">
        <f t="array" aca="1" ref="F41" ca="1">INDEX(sheet03!$A$2:$BB$1003,MATCH(D$27&amp;$C41&amp;$B$2,sheet03!$M$2:$M$1003&amp;sheet03!$AF$2:$AF$1003&amp;sheet03!$O$2:$O$1003,0),40)</f>
        <v>157</v>
      </c>
      <c r="G41" s="10" t="str">
        <f t="array" aca="1" ref="G41" ca="1">INDEX(sheet03!$A$2:$BD$1003,MATCH(D$27&amp;$C41&amp;$B$2,sheet03!$M$2:$M$1003&amp;sheet03!$AF$2:$AF$1003&amp;sheet03!$O$2:$O$1003,0),56)</f>
        <v>右</v>
      </c>
      <c r="H41" s="55">
        <f ca="1">IF(ISERROR(SMALL(sheet03!CB:CB,ROW(P8))),"",INDIRECT("sheet03!cb"&amp;SMALL(sheet03!CB:CB,ROW(P8))))</f>
        <v>349</v>
      </c>
      <c r="I41" s="10" t="str">
        <f t="array" aca="1" ref="I41" ca="1">INDEX(sheet03!$A$2:$BB$1003,MATCH(K$27&amp;$J41&amp;$B$2,sheet03!$M$2:$M$1003&amp;sheet03!$AF$2:$AF$1003&amp;sheet03!$O$2:$O$1003,0),31)</f>
        <v>c</v>
      </c>
      <c r="J41" s="11">
        <f ca="1">IF(H41="","",INDIRECT("sheet03!af"&amp;SMALL(sheet03!CB:CB,ROW(P8))))</f>
        <v>8</v>
      </c>
      <c r="K41" s="10" t="str">
        <f t="array" aca="1" ref="K41" ca="1">INDEX(sheet03!$A$2:$BB$1003,MATCH(K$27&amp;$J41&amp;$B$2,sheet03!$M$2:$M$1003&amp;sheet03!$AF$2:$AF$1003&amp;sheet03!$O$2:$O$1003,0),28)</f>
        <v>大田市</v>
      </c>
      <c r="L41" s="46">
        <f t="array" aca="1" ref="L41" ca="1">INDEX(sheet03!$A$2:$BC$1003,MATCH(K$27&amp;$J41&amp;$B$2,sheet03!$M$2:$M$1003&amp;sheet03!$AF$2:$AF$1003&amp;sheet03!$O$2:$O$1003,0),55)</f>
        <v>2</v>
      </c>
      <c r="M41" s="49">
        <f t="array" aca="1" ref="M41" ca="1">INDEX(sheet03!$A$2:$BB$1003,MATCH(K$27&amp;$J41&amp;$B$2,sheet03!$M$2:$M$1003&amp;sheet03!$AF$2:$AF$1003&amp;sheet03!$O$2:$O$1003,0),40)</f>
        <v>163</v>
      </c>
      <c r="N41" s="10" t="str">
        <f t="array" aca="1" ref="N41" ca="1">INDEX(sheet03!$A$2:$BD$1003,MATCH(K$27&amp;$J41&amp;$B$2,sheet03!$M$2:$M$1003&amp;sheet03!$AF$2:$AF$1003&amp;sheet03!$O$2:$O$1003,0),56)</f>
        <v>右</v>
      </c>
    </row>
    <row r="42" spans="1:14" ht="15.95" customHeight="1" x14ac:dyDescent="0.15">
      <c r="A42" s="55">
        <f ca="1">IF(ISERROR(SMALL(sheet03!CA:CA,ROW(O9))),"",INDIRECT("sheet03!ca"&amp;SMALL(sheet03!CA:CA,ROW(O9))))</f>
        <v>402</v>
      </c>
      <c r="B42" s="10">
        <f t="array" aca="1" ref="B42" ca="1">INDEX(sheet03!$A$2:$BB$1003,MATCH(D$27&amp;$C42&amp;$B$2,sheet03!$M$2:$M$1003&amp;sheet03!$AF$2:$AF$1003&amp;sheet03!$O$2:$O$1003,0),31)</f>
        <v>0</v>
      </c>
      <c r="C42" s="11">
        <f ca="1">IF(A42="","",INDIRECT("sheet03!af"&amp;SMALL(sheet03!CA:CA,ROW(O9))))</f>
        <v>9</v>
      </c>
      <c r="D42" s="10" t="str">
        <f t="array" aca="1" ref="D42" ca="1">INDEX(sheet03!$A$2:$BB$1003,MATCH(D$27&amp;$C42&amp;$B$2,sheet03!$M$2:$M$1003&amp;sheet03!$AF$2:$AF$1003&amp;sheet03!$O$2:$O$1003,0),28)</f>
        <v>宍道</v>
      </c>
      <c r="E42" s="46">
        <f t="array" aca="1" ref="E42" ca="1">INDEX(sheet03!$A$2:$BC$1003,MATCH(D$27&amp;$C42&amp;$B$2,sheet03!$M$2:$M$1003&amp;sheet03!$AF$2:$AF$1003&amp;sheet03!$O$2:$O$1003,0),55)</f>
        <v>3</v>
      </c>
      <c r="F42" s="49">
        <f t="array" aca="1" ref="F42" ca="1">INDEX(sheet03!$A$2:$BB$1003,MATCH(D$27&amp;$C42&amp;$B$2,sheet03!$M$2:$M$1003&amp;sheet03!$AF$2:$AF$1003&amp;sheet03!$O$2:$O$1003,0),40)</f>
        <v>158</v>
      </c>
      <c r="G42" s="10" t="str">
        <f t="array" aca="1" ref="G42" ca="1">INDEX(sheet03!$A$2:$BD$1003,MATCH(D$27&amp;$C42&amp;$B$2,sheet03!$M$2:$M$1003&amp;sheet03!$AF$2:$AF$1003&amp;sheet03!$O$2:$O$1003,0),56)</f>
        <v>右</v>
      </c>
      <c r="H42" s="55">
        <f ca="1">IF(ISERROR(SMALL(sheet03!CB:CB,ROW(P9))),"",INDIRECT("sheet03!cb"&amp;SMALL(sheet03!CB:CB,ROW(P9))))</f>
        <v>350</v>
      </c>
      <c r="I42" s="10">
        <f t="array" aca="1" ref="I42" ca="1">INDEX(sheet03!$A$2:$BB$1003,MATCH(K$27&amp;$J42&amp;$B$2,sheet03!$M$2:$M$1003&amp;sheet03!$AF$2:$AF$1003&amp;sheet03!$O$2:$O$1003,0),31)</f>
        <v>0</v>
      </c>
      <c r="J42" s="11">
        <f ca="1">IF(H42="","",INDIRECT("sheet03!af"&amp;SMALL(sheet03!CB:CB,ROW(P9))))</f>
        <v>9</v>
      </c>
      <c r="K42" s="10" t="str">
        <f t="array" aca="1" ref="K42" ca="1">INDEX(sheet03!$A$2:$BB$1003,MATCH(K$27&amp;$J42&amp;$B$2,sheet03!$M$2:$M$1003&amp;sheet03!$AF$2:$AF$1003&amp;sheet03!$O$2:$O$1003,0),28)</f>
        <v>静間</v>
      </c>
      <c r="L42" s="46">
        <f t="array" aca="1" ref="L42" ca="1">INDEX(sheet03!$A$2:$BC$1003,MATCH(K$27&amp;$J42&amp;$B$2,sheet03!$M$2:$M$1003&amp;sheet03!$AF$2:$AF$1003&amp;sheet03!$O$2:$O$1003,0),55)</f>
        <v>2</v>
      </c>
      <c r="M42" s="49">
        <f t="array" aca="1" ref="M42" ca="1">INDEX(sheet03!$A$2:$BB$1003,MATCH(K$27&amp;$J42&amp;$B$2,sheet03!$M$2:$M$1003&amp;sheet03!$AF$2:$AF$1003&amp;sheet03!$O$2:$O$1003,0),40)</f>
        <v>153</v>
      </c>
      <c r="N42" s="10" t="str">
        <f t="array" aca="1" ref="N42" ca="1">INDEX(sheet03!$A$2:$BD$1003,MATCH(K$27&amp;$J42&amp;$B$2,sheet03!$M$2:$M$1003&amp;sheet03!$AF$2:$AF$1003&amp;sheet03!$O$2:$O$1003,0),56)</f>
        <v>右</v>
      </c>
    </row>
    <row r="43" spans="1:14" ht="15.95" customHeight="1" x14ac:dyDescent="0.15">
      <c r="A43" s="55">
        <f ca="1">IF(ISERROR(SMALL(sheet03!CA:CA,ROW(O10))),"",INDIRECT("sheet03!ca"&amp;SMALL(sheet03!CA:CA,ROW(O10))))</f>
        <v>403</v>
      </c>
      <c r="B43" s="10">
        <f t="array" aca="1" ref="B43" ca="1">INDEX(sheet03!$A$2:$BB$1003,MATCH(D$27&amp;$C43&amp;$B$2,sheet03!$M$2:$M$1003&amp;sheet03!$AF$2:$AF$1003&amp;sheet03!$O$2:$O$1003,0),31)</f>
        <v>0</v>
      </c>
      <c r="C43" s="11">
        <f ca="1">IF(A43="","",INDIRECT("sheet03!af"&amp;SMALL(sheet03!CA:CA,ROW(O10))))</f>
        <v>10</v>
      </c>
      <c r="D43" s="10" t="str">
        <f t="array" aca="1" ref="D43" ca="1">INDEX(sheet03!$A$2:$BB$1003,MATCH(D$27&amp;$C43&amp;$B$2,sheet03!$M$2:$M$1003&amp;sheet03!$AF$2:$AF$1003&amp;sheet03!$O$2:$O$1003,0),28)</f>
        <v>荘原</v>
      </c>
      <c r="E43" s="46">
        <f t="array" aca="1" ref="E43" ca="1">INDEX(sheet03!$A$2:$BC$1003,MATCH(D$27&amp;$C43&amp;$B$2,sheet03!$M$2:$M$1003&amp;sheet03!$AF$2:$AF$1003&amp;sheet03!$O$2:$O$1003,0),55)</f>
        <v>2</v>
      </c>
      <c r="F43" s="49">
        <f t="array" aca="1" ref="F43" ca="1">INDEX(sheet03!$A$2:$BB$1003,MATCH(D$27&amp;$C43&amp;$B$2,sheet03!$M$2:$M$1003&amp;sheet03!$AF$2:$AF$1003&amp;sheet03!$O$2:$O$1003,0),40)</f>
        <v>160</v>
      </c>
      <c r="G43" s="10" t="str">
        <f t="array" aca="1" ref="G43" ca="1">INDEX(sheet03!$A$2:$BD$1003,MATCH(D$27&amp;$C43&amp;$B$2,sheet03!$M$2:$M$1003&amp;sheet03!$AF$2:$AF$1003&amp;sheet03!$O$2:$O$1003,0),56)</f>
        <v>右</v>
      </c>
      <c r="H43" s="55">
        <f ca="1">IF(ISERROR(SMALL(sheet03!CB:CB,ROW(P10))),"",INDIRECT("sheet03!cb"&amp;SMALL(sheet03!CB:CB,ROW(P10))))</f>
        <v>351</v>
      </c>
      <c r="I43" s="10">
        <f t="array" aca="1" ref="I43" ca="1">INDEX(sheet03!$A$2:$BB$1003,MATCH(K$27&amp;$J43&amp;$B$2,sheet03!$M$2:$M$1003&amp;sheet03!$AF$2:$AF$1003&amp;sheet03!$O$2:$O$1003,0),31)</f>
        <v>0</v>
      </c>
      <c r="J43" s="11">
        <f ca="1">IF(H43="","",INDIRECT("sheet03!af"&amp;SMALL(sheet03!CB:CB,ROW(P10))))</f>
        <v>10</v>
      </c>
      <c r="K43" s="10" t="str">
        <f t="array" aca="1" ref="K43" ca="1">INDEX(sheet03!$A$2:$BB$1003,MATCH(K$27&amp;$J43&amp;$B$2,sheet03!$M$2:$M$1003&amp;sheet03!$AF$2:$AF$1003&amp;sheet03!$O$2:$O$1003,0),28)</f>
        <v>五十猛</v>
      </c>
      <c r="L43" s="46">
        <f t="array" aca="1" ref="L43" ca="1">INDEX(sheet03!$A$2:$BC$1003,MATCH(K$27&amp;$J43&amp;$B$2,sheet03!$M$2:$M$1003&amp;sheet03!$AF$2:$AF$1003&amp;sheet03!$O$2:$O$1003,0),55)</f>
        <v>2</v>
      </c>
      <c r="M43" s="49">
        <f t="array" aca="1" ref="M43" ca="1">INDEX(sheet03!$A$2:$BB$1003,MATCH(K$27&amp;$J43&amp;$B$2,sheet03!$M$2:$M$1003&amp;sheet03!$AF$2:$AF$1003&amp;sheet03!$O$2:$O$1003,0),40)</f>
        <v>160</v>
      </c>
      <c r="N43" s="10" t="str">
        <f t="array" aca="1" ref="N43" ca="1">INDEX(sheet03!$A$2:$BD$1003,MATCH(K$27&amp;$J43&amp;$B$2,sheet03!$M$2:$M$1003&amp;sheet03!$AF$2:$AF$1003&amp;sheet03!$O$2:$O$1003,0),56)</f>
        <v>右</v>
      </c>
    </row>
    <row r="44" spans="1:14" ht="15.95" customHeight="1" x14ac:dyDescent="0.15">
      <c r="A44" s="55">
        <f ca="1">IF(ISERROR(SMALL(sheet03!CA:CA,ROW(O11))),"",INDIRECT("sheet03!ca"&amp;SMALL(sheet03!CA:CA,ROW(O11))))</f>
        <v>404</v>
      </c>
      <c r="B44" s="10">
        <f t="array" aca="1" ref="B44" ca="1">INDEX(sheet03!$A$2:$BB$1003,MATCH(D$27&amp;$C44&amp;$B$2,sheet03!$M$2:$M$1003&amp;sheet03!$AF$2:$AF$1003&amp;sheet03!$O$2:$O$1003,0),31)</f>
        <v>0</v>
      </c>
      <c r="C44" s="11">
        <f ca="1">IF(A44="","",INDIRECT("sheet03!af"&amp;SMALL(sheet03!CA:CA,ROW(O11))))</f>
        <v>11</v>
      </c>
      <c r="D44" s="10" t="str">
        <f t="array" aca="1" ref="D44" ca="1">INDEX(sheet03!$A$2:$BB$1003,MATCH(D$27&amp;$C44&amp;$B$2,sheet03!$M$2:$M$1003&amp;sheet03!$AF$2:$AF$1003&amp;sheet03!$O$2:$O$1003,0),28)</f>
        <v>直江</v>
      </c>
      <c r="E44" s="46">
        <f t="array" aca="1" ref="E44" ca="1">INDEX(sheet03!$A$2:$BC$1003,MATCH(D$27&amp;$C44&amp;$B$2,sheet03!$M$2:$M$1003&amp;sheet03!$AF$2:$AF$1003&amp;sheet03!$O$2:$O$1003,0),55)</f>
        <v>2</v>
      </c>
      <c r="F44" s="49">
        <f t="array" aca="1" ref="F44" ca="1">INDEX(sheet03!$A$2:$BB$1003,MATCH(D$27&amp;$C44&amp;$B$2,sheet03!$M$2:$M$1003&amp;sheet03!$AF$2:$AF$1003&amp;sheet03!$O$2:$O$1003,0),40)</f>
        <v>153</v>
      </c>
      <c r="G44" s="10" t="str">
        <f t="array" aca="1" ref="G44" ca="1">INDEX(sheet03!$A$2:$BD$1003,MATCH(D$27&amp;$C44&amp;$B$2,sheet03!$M$2:$M$1003&amp;sheet03!$AF$2:$AF$1003&amp;sheet03!$O$2:$O$1003,0),56)</f>
        <v>右</v>
      </c>
      <c r="H44" s="55">
        <f ca="1">IF(ISERROR(SMALL(sheet03!CB:CB,ROW(P11))),"",INDIRECT("sheet03!cb"&amp;SMALL(sheet03!CB:CB,ROW(P11))))</f>
        <v>352</v>
      </c>
      <c r="I44" s="10">
        <f t="array" aca="1" ref="I44" ca="1">INDEX(sheet03!$A$2:$BB$1003,MATCH(K$27&amp;$J44&amp;$B$2,sheet03!$M$2:$M$1003&amp;sheet03!$AF$2:$AF$1003&amp;sheet03!$O$2:$O$1003,0),31)</f>
        <v>0</v>
      </c>
      <c r="J44" s="11">
        <f ca="1">IF(H44="","",INDIRECT("sheet03!af"&amp;SMALL(sheet03!CB:CB,ROW(P11))))</f>
        <v>11</v>
      </c>
      <c r="K44" s="10" t="str">
        <f t="array" aca="1" ref="K44" ca="1">INDEX(sheet03!$A$2:$BB$1003,MATCH(K$27&amp;$J44&amp;$B$2,sheet03!$M$2:$M$1003&amp;sheet03!$AF$2:$AF$1003&amp;sheet03!$O$2:$O$1003,0),28)</f>
        <v>仁万</v>
      </c>
      <c r="L44" s="46">
        <f t="array" aca="1" ref="L44" ca="1">INDEX(sheet03!$A$2:$BC$1003,MATCH(K$27&amp;$J44&amp;$B$2,sheet03!$M$2:$M$1003&amp;sheet03!$AF$2:$AF$1003&amp;sheet03!$O$2:$O$1003,0),55)</f>
        <v>2</v>
      </c>
      <c r="M44" s="49">
        <f t="array" aca="1" ref="M44" ca="1">INDEX(sheet03!$A$2:$BB$1003,MATCH(K$27&amp;$J44&amp;$B$2,sheet03!$M$2:$M$1003&amp;sheet03!$AF$2:$AF$1003&amp;sheet03!$O$2:$O$1003,0),40)</f>
        <v>162</v>
      </c>
      <c r="N44" s="10" t="str">
        <f t="array" aca="1" ref="N44" ca="1">INDEX(sheet03!$A$2:$BD$1003,MATCH(K$27&amp;$J44&amp;$B$2,sheet03!$M$2:$M$1003&amp;sheet03!$AF$2:$AF$1003&amp;sheet03!$O$2:$O$1003,0),56)</f>
        <v>右</v>
      </c>
    </row>
    <row r="45" spans="1:14" ht="15.95" customHeight="1" x14ac:dyDescent="0.15">
      <c r="A45" s="55">
        <f ca="1">IF(ISERROR(SMALL(sheet03!CA:CA,ROW(O12))),"",INDIRECT("sheet03!ca"&amp;SMALL(sheet03!CA:CA,ROW(O12))))</f>
        <v>0</v>
      </c>
      <c r="B45" s="10" t="e">
        <f t="array" aca="1" ref="B45" ca="1">INDEX(sheet03!$A$2:$BB$1003,MATCH(D$27&amp;$C45&amp;$B$2,sheet03!$M$2:$M$1003&amp;sheet03!$AF$2:$AF$1003&amp;sheet03!$O$2:$O$1003,0),31)</f>
        <v>#N/A</v>
      </c>
      <c r="C45" s="11">
        <f ca="1">IF(A45="","",INDIRECT("sheet03!af"&amp;SMALL(sheet03!CA:CA,ROW(O12))))</f>
        <v>0</v>
      </c>
      <c r="D45" s="10" t="e">
        <f t="array" aca="1" ref="D45" ca="1">INDEX(sheet03!$A$2:$BB$1003,MATCH(D$27&amp;$C45&amp;$B$2,sheet03!$M$2:$M$1003&amp;sheet03!$AF$2:$AF$1003&amp;sheet03!$O$2:$O$1003,0),28)</f>
        <v>#N/A</v>
      </c>
      <c r="E45" s="46" t="e">
        <f t="array" aca="1" ref="E45" ca="1">INDEX(sheet03!$A$2:$BC$1003,MATCH(D$27&amp;$C45&amp;$B$2,sheet03!$M$2:$M$1003&amp;sheet03!$AF$2:$AF$1003&amp;sheet03!$O$2:$O$1003,0),55)</f>
        <v>#N/A</v>
      </c>
      <c r="F45" s="49" t="e">
        <f t="array" aca="1" ref="F45" ca="1">INDEX(sheet03!$A$2:$BB$1003,MATCH(D$27&amp;$C45&amp;$B$2,sheet03!$M$2:$M$1003&amp;sheet03!$AF$2:$AF$1003&amp;sheet03!$O$2:$O$1003,0),40)</f>
        <v>#N/A</v>
      </c>
      <c r="G45" s="10" t="e">
        <f t="array" aca="1" ref="G45" ca="1">INDEX(sheet03!$A$2:$BD$1003,MATCH(D$27&amp;$C45&amp;$B$2,sheet03!$M$2:$M$1003&amp;sheet03!$AF$2:$AF$1003&amp;sheet03!$O$2:$O$1003,0),56)</f>
        <v>#N/A</v>
      </c>
      <c r="H45" s="55">
        <f ca="1">IF(ISERROR(SMALL(sheet03!CB:CB,ROW(P12))),"",INDIRECT("sheet03!cb"&amp;SMALL(sheet03!CB:CB,ROW(P12))))</f>
        <v>353</v>
      </c>
      <c r="I45" s="10">
        <f t="array" aca="1" ref="I45" ca="1">INDEX(sheet03!$A$2:$BB$1003,MATCH(K$27&amp;$J45&amp;$B$2,sheet03!$M$2:$M$1003&amp;sheet03!$AF$2:$AF$1003&amp;sheet03!$O$2:$O$1003,0),31)</f>
        <v>0</v>
      </c>
      <c r="J45" s="11">
        <f ca="1">IF(H45="","",INDIRECT("sheet03!af"&amp;SMALL(sheet03!CB:CB,ROW(P12))))</f>
        <v>12</v>
      </c>
      <c r="K45" s="10" t="str">
        <f t="array" aca="1" ref="K45" ca="1">INDEX(sheet03!$A$2:$BB$1003,MATCH(K$27&amp;$J45&amp;$B$2,sheet03!$M$2:$M$1003&amp;sheet03!$AF$2:$AF$1003&amp;sheet03!$O$2:$O$1003,0),28)</f>
        <v>馬路</v>
      </c>
      <c r="L45" s="46">
        <f t="array" aca="1" ref="L45" ca="1">INDEX(sheet03!$A$2:$BC$1003,MATCH(K$27&amp;$J45&amp;$B$2,sheet03!$M$2:$M$1003&amp;sheet03!$AF$2:$AF$1003&amp;sheet03!$O$2:$O$1003,0),55)</f>
        <v>2</v>
      </c>
      <c r="M45" s="49">
        <f t="array" aca="1" ref="M45" ca="1">INDEX(sheet03!$A$2:$BB$1003,MATCH(K$27&amp;$J45&amp;$B$2,sheet03!$M$2:$M$1003&amp;sheet03!$AF$2:$AF$1003&amp;sheet03!$O$2:$O$1003,0),40)</f>
        <v>153</v>
      </c>
      <c r="N45" s="10" t="str">
        <f t="array" aca="1" ref="N45" ca="1">INDEX(sheet03!$A$2:$BD$1003,MATCH(K$27&amp;$J45&amp;$B$2,sheet03!$M$2:$M$1003&amp;sheet03!$AF$2:$AF$1003&amp;sheet03!$O$2:$O$1003,0),56)</f>
        <v>右</v>
      </c>
    </row>
    <row r="46" spans="1:14" ht="15.95" customHeight="1" x14ac:dyDescent="0.15">
      <c r="A46" s="55" t="str">
        <f ca="1">IF(ISERROR(SMALL(sheet03!CA:CA,ROW(O13))),"",INDIRECT("sheet03!ca"&amp;SMALL(sheet03!CA:CA,ROW(O13))))</f>
        <v/>
      </c>
      <c r="B46" s="10" t="e">
        <f t="array" aca="1" ref="B46" ca="1">INDEX(sheet03!$A$2:$BB$1003,MATCH(D$27&amp;$C46&amp;$B$2,sheet03!$M$2:$M$1003&amp;sheet03!$AF$2:$AF$1003&amp;sheet03!$O$2:$O$1003,0),31)</f>
        <v>#N/A</v>
      </c>
      <c r="C46" s="11" t="str">
        <f ca="1">IF(A46="","",INDIRECT("sheet03!af"&amp;SMALL(sheet03!CA:CA,ROW(O13))))</f>
        <v/>
      </c>
      <c r="D46" s="10" t="e">
        <f t="array" aca="1" ref="D46" ca="1">INDEX(sheet03!$A$2:$BB$1003,MATCH(D$27&amp;$C46&amp;$B$2,sheet03!$M$2:$M$1003&amp;sheet03!$AF$2:$AF$1003&amp;sheet03!$O$2:$O$1003,0),28)</f>
        <v>#N/A</v>
      </c>
      <c r="E46" s="46" t="e">
        <f t="array" aca="1" ref="E46" ca="1">INDEX(sheet03!$A$2:$BC$1003,MATCH(D$27&amp;$C46&amp;$B$2,sheet03!$M$2:$M$1003&amp;sheet03!$AF$2:$AF$1003&amp;sheet03!$O$2:$O$1003,0),55)</f>
        <v>#N/A</v>
      </c>
      <c r="F46" s="49" t="e">
        <f t="array" aca="1" ref="F46" ca="1">INDEX(sheet03!$A$2:$BB$1003,MATCH(D$27&amp;$C46&amp;$B$2,sheet03!$M$2:$M$1003&amp;sheet03!$AF$2:$AF$1003&amp;sheet03!$O$2:$O$1003,0),40)</f>
        <v>#N/A</v>
      </c>
      <c r="G46" s="10" t="e">
        <f t="array" aca="1" ref="G46" ca="1">INDEX(sheet03!$A$2:$BD$1003,MATCH(D$27&amp;$C46&amp;$B$2,sheet03!$M$2:$M$1003&amp;sheet03!$AF$2:$AF$1003&amp;sheet03!$O$2:$O$1003,0),56)</f>
        <v>#N/A</v>
      </c>
      <c r="H46" s="55">
        <f ca="1">IF(ISERROR(SMALL(sheet03!CB:CB,ROW(P13))),"",INDIRECT("sheet03!cb"&amp;SMALL(sheet03!CB:CB,ROW(P13))))</f>
        <v>354</v>
      </c>
      <c r="I46" s="10">
        <f t="array" aca="1" ref="I46" ca="1">INDEX(sheet03!$A$2:$BB$1003,MATCH(K$27&amp;$J46&amp;$B$2,sheet03!$M$2:$M$1003&amp;sheet03!$AF$2:$AF$1003&amp;sheet03!$O$2:$O$1003,0),31)</f>
        <v>0</v>
      </c>
      <c r="J46" s="11">
        <f ca="1">IF(H46="","",INDIRECT("sheet03!af"&amp;SMALL(sheet03!CB:CB,ROW(P13))))</f>
        <v>13</v>
      </c>
      <c r="K46" s="10" t="str">
        <f t="array" aca="1" ref="K46" ca="1">INDEX(sheet03!$A$2:$BB$1003,MATCH(K$27&amp;$J46&amp;$B$2,sheet03!$M$2:$M$1003&amp;sheet03!$AF$2:$AF$1003&amp;sheet03!$O$2:$O$1003,0),28)</f>
        <v>湯里</v>
      </c>
      <c r="L46" s="46">
        <f t="array" aca="1" ref="L46" ca="1">INDEX(sheet03!$A$2:$BC$1003,MATCH(K$27&amp;$J46&amp;$B$2,sheet03!$M$2:$M$1003&amp;sheet03!$AF$2:$AF$1003&amp;sheet03!$O$2:$O$1003,0),55)</f>
        <v>2</v>
      </c>
      <c r="M46" s="49">
        <f t="array" aca="1" ref="M46" ca="1">INDEX(sheet03!$A$2:$BB$1003,MATCH(K$27&amp;$J46&amp;$B$2,sheet03!$M$2:$M$1003&amp;sheet03!$AF$2:$AF$1003&amp;sheet03!$O$2:$O$1003,0),40)</f>
        <v>156.69999999999999</v>
      </c>
      <c r="N46" s="10" t="str">
        <f t="array" aca="1" ref="N46" ca="1">INDEX(sheet03!$A$2:$BD$1003,MATCH(K$27&amp;$J46&amp;$B$2,sheet03!$M$2:$M$1003&amp;sheet03!$AF$2:$AF$1003&amp;sheet03!$O$2:$O$1003,0),56)</f>
        <v>右</v>
      </c>
    </row>
    <row r="47" spans="1:14" ht="15.95" customHeight="1" x14ac:dyDescent="0.15">
      <c r="A47" s="55" t="str">
        <f ca="1">IF(ISERROR(SMALL(sheet03!CA:CA,ROW(O14))),"",INDIRECT("sheet03!ca"&amp;SMALL(sheet03!CA:CA,ROW(O14))))</f>
        <v/>
      </c>
      <c r="B47" s="10" t="e">
        <f t="array" aca="1" ref="B47" ca="1">INDEX(sheet03!$A$2:$BB$1003,MATCH(D$27&amp;$C47&amp;$B$2,sheet03!$M$2:$M$1003&amp;sheet03!$AF$2:$AF$1003&amp;sheet03!$O$2:$O$1003,0),31)</f>
        <v>#N/A</v>
      </c>
      <c r="C47" s="11" t="str">
        <f ca="1">IF(A47="","",INDIRECT("sheet03!af"&amp;SMALL(sheet03!CA:CA,ROW(O14))))</f>
        <v/>
      </c>
      <c r="D47" s="10" t="e">
        <f t="array" aca="1" ref="D47" ca="1">INDEX(sheet03!$A$2:$BB$1003,MATCH(D$27&amp;$C47&amp;$B$2,sheet03!$M$2:$M$1003&amp;sheet03!$AF$2:$AF$1003&amp;sheet03!$O$2:$O$1003,0),28)</f>
        <v>#N/A</v>
      </c>
      <c r="E47" s="46" t="e">
        <f t="array" aca="1" ref="E47" ca="1">INDEX(sheet03!$A$2:$BC$1003,MATCH(D$27&amp;$C47&amp;$B$2,sheet03!$M$2:$M$1003&amp;sheet03!$AF$2:$AF$1003&amp;sheet03!$O$2:$O$1003,0),55)</f>
        <v>#N/A</v>
      </c>
      <c r="F47" s="49" t="e">
        <f t="array" aca="1" ref="F47" ca="1">INDEX(sheet03!$A$2:$BB$1003,MATCH(D$27&amp;$C47&amp;$B$2,sheet03!$M$2:$M$1003&amp;sheet03!$AF$2:$AF$1003&amp;sheet03!$O$2:$O$1003,0),40)</f>
        <v>#N/A</v>
      </c>
      <c r="G47" s="10" t="e">
        <f t="array" aca="1" ref="G47" ca="1">INDEX(sheet03!$A$2:$BD$1003,MATCH(D$27&amp;$C47&amp;$B$2,sheet03!$M$2:$M$1003&amp;sheet03!$AF$2:$AF$1003&amp;sheet03!$O$2:$O$1003,0),56)</f>
        <v>#N/A</v>
      </c>
      <c r="H47" s="55">
        <f ca="1">IF(ISERROR(SMALL(sheet03!CB:CB,ROW(P14))),"",INDIRECT("sheet03!cb"&amp;SMALL(sheet03!CB:CB,ROW(P14))))</f>
        <v>355</v>
      </c>
      <c r="I47" s="10">
        <f t="array" aca="1" ref="I47" ca="1">INDEX(sheet03!$A$2:$BB$1003,MATCH(K$27&amp;$J47&amp;$B$2,sheet03!$M$2:$M$1003&amp;sheet03!$AF$2:$AF$1003&amp;sheet03!$O$2:$O$1003,0),31)</f>
        <v>0</v>
      </c>
      <c r="J47" s="11">
        <f ca="1">IF(H47="","",INDIRECT("sheet03!af"&amp;SMALL(sheet03!CB:CB,ROW(P14))))</f>
        <v>15</v>
      </c>
      <c r="K47" s="43" t="str">
        <f t="array" aca="1" ref="K47" ca="1">INDEX(sheet03!$A$2:$BB$1003,MATCH(K$27&amp;$J47&amp;$B$2,sheet03!$M$2:$M$1003&amp;sheet03!$AF$2:$AF$1003&amp;sheet03!$O$2:$O$1003,0),28)</f>
        <v>湯野津</v>
      </c>
      <c r="L47" s="46">
        <f t="array" aca="1" ref="L47" ca="1">INDEX(sheet03!$A$2:$BC$1003,MATCH(K$27&amp;$J47&amp;$B$2,sheet03!$M$2:$M$1003&amp;sheet03!$AF$2:$AF$1003&amp;sheet03!$O$2:$O$1003,0),55)</f>
        <v>2</v>
      </c>
      <c r="M47" s="49">
        <f t="array" aca="1" ref="M47" ca="1">INDEX(sheet03!$A$2:$BB$1003,MATCH(K$27&amp;$J47&amp;$B$2,sheet03!$M$2:$M$1003&amp;sheet03!$AF$2:$AF$1003&amp;sheet03!$O$2:$O$1003,0),40)</f>
        <v>162</v>
      </c>
      <c r="N47" s="10" t="str">
        <f t="array" aca="1" ref="N47" ca="1">INDEX(sheet03!$A$2:$BD$1003,MATCH(K$27&amp;$J47&amp;$B$2,sheet03!$M$2:$M$1003&amp;sheet03!$AF$2:$AF$1003&amp;sheet03!$O$2:$O$1003,0),56)</f>
        <v>右</v>
      </c>
    </row>
    <row r="48" spans="1:14" ht="15.95" customHeight="1" x14ac:dyDescent="0.15">
      <c r="A48" s="55" t="str">
        <f ca="1">IF(ISERROR(SMALL(sheet03!CA:CA,ROW(O15))),"",INDIRECT("sheet03!ca"&amp;SMALL(sheet03!CA:CA,ROW(O15))))</f>
        <v/>
      </c>
      <c r="B48" s="10" t="e">
        <f t="array" aca="1" ref="B48" ca="1">INDEX(sheet03!$A$2:$BB$1003,MATCH(D$27&amp;$C48&amp;$B$2,sheet03!$M$2:$M$1003&amp;sheet03!$AF$2:$AF$1003&amp;sheet03!$O$2:$O$1003,0),31)</f>
        <v>#N/A</v>
      </c>
      <c r="C48" s="11" t="str">
        <f ca="1">IF(A48="","",INDIRECT("sheet03!af"&amp;SMALL(sheet03!CA:CA,ROW(O15))))</f>
        <v/>
      </c>
      <c r="D48" s="10" t="e">
        <f t="array" aca="1" ref="D48" ca="1">INDEX(sheet03!$A$2:$BB$1003,MATCH(D$27&amp;$C48&amp;$B$2,sheet03!$M$2:$M$1003&amp;sheet03!$AF$2:$AF$1003&amp;sheet03!$O$2:$O$1003,0),28)</f>
        <v>#N/A</v>
      </c>
      <c r="E48" s="46" t="e">
        <f t="array" aca="1" ref="E48" ca="1">INDEX(sheet03!$A$2:$BC$1003,MATCH(D$27&amp;$C48&amp;$B$2,sheet03!$M$2:$M$1003&amp;sheet03!$AF$2:$AF$1003&amp;sheet03!$O$2:$O$1003,0),55)</f>
        <v>#N/A</v>
      </c>
      <c r="F48" s="49" t="e">
        <f t="array" aca="1" ref="F48" ca="1">INDEX(sheet03!$A$2:$BB$1003,MATCH(D$27&amp;$C48&amp;$B$2,sheet03!$M$2:$M$1003&amp;sheet03!$AF$2:$AF$1003&amp;sheet03!$O$2:$O$1003,0),40)</f>
        <v>#N/A</v>
      </c>
      <c r="G48" s="10" t="e">
        <f t="array" aca="1" ref="G48" ca="1">INDEX(sheet03!$A$2:$BD$1003,MATCH(D$27&amp;$C48&amp;$B$2,sheet03!$M$2:$M$1003&amp;sheet03!$AF$2:$AF$1003&amp;sheet03!$O$2:$O$1003,0),56)</f>
        <v>#N/A</v>
      </c>
      <c r="H48" s="55">
        <f ca="1">IF(ISERROR(SMALL(sheet03!CB:CB,ROW(P15))),"",INDIRECT("sheet03!cb"&amp;SMALL(sheet03!CB:CB,ROW(P15))))</f>
        <v>356</v>
      </c>
      <c r="I48" s="10">
        <f t="array" aca="1" ref="I48" ca="1">INDEX(sheet03!$A$2:$BB$1003,MATCH(K$27&amp;$J48&amp;$B$2,sheet03!$M$2:$M$1003&amp;sheet03!$AF$2:$AF$1003&amp;sheet03!$O$2:$O$1003,0),31)</f>
        <v>0</v>
      </c>
      <c r="J48" s="11">
        <f ca="1">IF(H48="","",INDIRECT("sheet03!af"&amp;SMALL(sheet03!CB:CB,ROW(P15))))</f>
        <v>16</v>
      </c>
      <c r="K48" s="10" t="str">
        <f t="array" aca="1" ref="K48" ca="1">INDEX(sheet03!$A$2:$BB$1003,MATCH(K$27&amp;$J48&amp;$B$2,sheet03!$M$2:$M$1003&amp;sheet03!$AF$2:$AF$1003&amp;sheet03!$O$2:$O$1003,0),28)</f>
        <v>石見福光</v>
      </c>
      <c r="L48" s="46">
        <f t="array" aca="1" ref="L48" ca="1">INDEX(sheet03!$A$2:$BC$1003,MATCH(K$27&amp;$J48&amp;$B$2,sheet03!$M$2:$M$1003&amp;sheet03!$AF$2:$AF$1003&amp;sheet03!$O$2:$O$1003,0),55)</f>
        <v>2</v>
      </c>
      <c r="M48" s="49">
        <f t="array" aca="1" ref="M48" ca="1">INDEX(sheet03!$A$2:$BB$1003,MATCH(K$27&amp;$J48&amp;$B$2,sheet03!$M$2:$M$1003&amp;sheet03!$AF$2:$AF$1003&amp;sheet03!$O$2:$O$1003,0),40)</f>
        <v>153</v>
      </c>
      <c r="N48" s="10" t="str">
        <f t="array" aca="1" ref="N48" ca="1">INDEX(sheet03!$A$2:$BD$1003,MATCH(K$27&amp;$J48&amp;$B$2,sheet03!$M$2:$M$1003&amp;sheet03!$AF$2:$AF$1003&amp;sheet03!$O$2:$O$1003,0),56)</f>
        <v>右</v>
      </c>
    </row>
    <row r="49" spans="1:14" ht="15.95" customHeight="1" x14ac:dyDescent="0.15">
      <c r="A49" s="55" t="str">
        <f ca="1">IF(ISERROR(SMALL(sheet03!CA:CA,ROW(O16))),"",INDIRECT("sheet03!ca"&amp;SMALL(sheet03!CA:CA,ROW(O16))))</f>
        <v/>
      </c>
      <c r="B49" s="8" t="e">
        <f t="array" aca="1" ref="B49" ca="1">INDEX(sheet03!$A$2:$BB$1003,MATCH(D$27&amp;$C49&amp;$B$2,sheet03!$M$2:$M$1003&amp;sheet03!$AF$2:$AF$1003&amp;sheet03!$O$2:$O$1003,0),31)</f>
        <v>#N/A</v>
      </c>
      <c r="C49" s="42" t="str">
        <f ca="1">IF(A49="","",INDIRECT("sheet03!af"&amp;SMALL(sheet03!CA:CA,ROW(O16))))</f>
        <v/>
      </c>
      <c r="D49" s="10" t="e">
        <f t="array" aca="1" ref="D49" ca="1">INDEX(sheet03!$A$2:$BB$1003,MATCH(D$27&amp;$C49&amp;$B$2,sheet03!$M$2:$M$1003&amp;sheet03!$AF$2:$AF$1003&amp;sheet03!$O$2:$O$1003,0),28)</f>
        <v>#N/A</v>
      </c>
      <c r="E49" s="47" t="e">
        <f t="array" aca="1" ref="E49" ca="1">INDEX(sheet03!$A$2:$BC$1003,MATCH(D$27&amp;$C49&amp;$B$2,sheet03!$M$2:$M$1003&amp;sheet03!$AF$2:$AF$1003&amp;sheet03!$O$2:$O$1003,0),55)</f>
        <v>#N/A</v>
      </c>
      <c r="F49" s="50" t="e">
        <f t="array" aca="1" ref="F49" ca="1">INDEX(sheet03!$A$2:$BB$1003,MATCH(D$27&amp;$C49&amp;$B$2,sheet03!$M$2:$M$1003&amp;sheet03!$AF$2:$AF$1003&amp;sheet03!$O$2:$O$1003,0),40)</f>
        <v>#N/A</v>
      </c>
      <c r="G49" s="8" t="e">
        <f t="array" aca="1" ref="G49" ca="1">INDEX(sheet03!$A$2:$BD$1003,MATCH(D$27&amp;$C49&amp;$B$2,sheet03!$M$2:$M$1003&amp;sheet03!$AF$2:$AF$1003&amp;sheet03!$O$2:$O$1003,0),56)</f>
        <v>#N/A</v>
      </c>
      <c r="H49" s="55">
        <f ca="1">IF(ISERROR(SMALL(sheet03!CB:CB,ROW(P16))),"",INDIRECT("sheet03!cb"&amp;SMALL(sheet03!CB:CB,ROW(P16))))</f>
        <v>0</v>
      </c>
      <c r="I49" s="10" t="e">
        <f t="array" aca="1" ref="I49" ca="1">INDEX(sheet03!$A$2:$BB$1003,MATCH(K$27&amp;$J49&amp;$B$2,sheet03!$M$2:$M$1003&amp;sheet03!$AF$2:$AF$1003&amp;sheet03!$O$2:$O$1003,0),31)</f>
        <v>#N/A</v>
      </c>
      <c r="J49" s="9">
        <f ca="1">IF(H49="","",INDIRECT("sheet03!af"&amp;SMALL(sheet03!CB:CB,ROW(P16))))</f>
        <v>0</v>
      </c>
      <c r="K49" s="10" t="e">
        <f t="array" aca="1" ref="K49" ca="1">INDEX(sheet03!$A$2:$BB$1003,MATCH(K$27&amp;$J49&amp;$B$2,sheet03!$M$2:$M$1003&amp;sheet03!$AF$2:$AF$1003&amp;sheet03!$O$2:$O$1003,0),28)</f>
        <v>#N/A</v>
      </c>
      <c r="L49" s="47" t="e">
        <f t="array" aca="1" ref="L49" ca="1">INDEX(sheet03!$A$2:$BC$1003,MATCH(K$27&amp;$J49&amp;$B$2,sheet03!$M$2:$M$1003&amp;sheet03!$AF$2:$AF$1003&amp;sheet03!$O$2:$O$1003,0),55)</f>
        <v>#N/A</v>
      </c>
      <c r="M49" s="50" t="e">
        <f t="array" aca="1" ref="M49" ca="1">INDEX(sheet03!$A$2:$BB$1003,MATCH(K$27&amp;$J49&amp;$B$2,sheet03!$M$2:$M$1003&amp;sheet03!$AF$2:$AF$1003&amp;sheet03!$O$2:$O$1003,0),40)</f>
        <v>#N/A</v>
      </c>
      <c r="N49" s="8" t="e">
        <f t="array" aca="1" ref="N49" ca="1">INDEX(sheet03!$A$2:$BD$1003,MATCH(K$27&amp;$J49&amp;$B$2,sheet03!$M$2:$M$1003&amp;sheet03!$AF$2:$AF$1003&amp;sheet03!$O$2:$O$1003,0),56)</f>
        <v>#N/A</v>
      </c>
    </row>
    <row r="50" spans="1:14" ht="15.95" customHeight="1" x14ac:dyDescent="0.15">
      <c r="B50" s="7"/>
      <c r="C50" s="6" t="s">
        <v>15</v>
      </c>
      <c r="D50" s="5" t="str">
        <f t="array" ref="D50">INDEX(sheet01!$A$2:$Z$61,MATCH(D$27&amp;$B$2,sheet01!$M$2:$M$61&amp;sheet01!$O$2:$O$61,0),24)</f>
        <v>トレーナー</v>
      </c>
      <c r="E50" s="4" t="s">
        <v>16</v>
      </c>
      <c r="F50" s="3" t="str">
        <f t="array" ref="F50">INDEX(sheet01!$A$2:$Z$61,MATCH(D$27&amp;$B$2,sheet01!$M$2:$M$61&amp;sheet01!$O$2:$O$61,0),22)</f>
        <v>紫/黒</v>
      </c>
      <c r="G50" s="2" t="str">
        <f t="array" ref="G50">INDEX(sheet01!$A$2:$Z$61,MATCH(D$27&amp;$B$2,sheet01!$M$2:$M$61&amp;sheet01!$O$2:$O$61,0),23)</f>
        <v>灰/黒</v>
      </c>
      <c r="I50" s="7"/>
      <c r="J50" s="6" t="s">
        <v>15</v>
      </c>
      <c r="K50" s="60" t="str">
        <f t="array" ref="K50">INDEX(sheet01!$A$2:$Z$61,MATCH(K$27&amp;$B$2,sheet01!$M$2:$M$61&amp;sheet01!$O$2:$O$61,0),24)</f>
        <v>トレーナー</v>
      </c>
      <c r="L50" s="4" t="s">
        <v>16</v>
      </c>
      <c r="M50" s="3" t="str">
        <f t="array" ref="M50">INDEX(sheet01!$A$2:$Z$61,MATCH(K$27&amp;$B$2,sheet01!$M$2:$M$61&amp;sheet01!$O$2:$O$61,0),22)</f>
        <v>灰/黒</v>
      </c>
      <c r="N50" s="2" t="str">
        <f t="array" ref="N50">INDEX(sheet01!$A$2:$Z$61,MATCH(K$27&amp;$B$2,sheet01!$M$2:$M$61&amp;sheet01!$O$2:$O$61,0),23)</f>
        <v>水/紺</v>
      </c>
    </row>
    <row r="51" spans="1:14" ht="5.45" customHeight="1" x14ac:dyDescent="0.15"/>
    <row r="52" spans="1:14" ht="17.45" customHeight="1" x14ac:dyDescent="0.2">
      <c r="B52" s="39"/>
      <c r="C52" s="38">
        <v>5</v>
      </c>
      <c r="D52" s="37" t="str">
        <f t="array" ref="D52">INDEX(sheet01!$K$2:$Z$61,MATCH(C52&amp;$B$2,sheet01!$K$2:$K$61&amp;sheet01!$O$2:$O$61,0),3)</f>
        <v>山陰本線江津益田</v>
      </c>
      <c r="E52" s="36"/>
      <c r="F52" s="36"/>
      <c r="G52" s="35"/>
      <c r="I52" s="39"/>
      <c r="J52" s="38">
        <v>6</v>
      </c>
      <c r="K52" s="37" t="str">
        <f t="array" ref="K52">INDEX(sheet01!$K$2:$Z$61,MATCH(J52&amp;$B$2,sheet01!$K$2:$K$61&amp;sheet01!$O$2:$O$61,0),3)</f>
        <v>山陰本線益田長門市</v>
      </c>
      <c r="L52" s="36"/>
      <c r="M52" s="36"/>
      <c r="N52" s="35"/>
    </row>
    <row r="53" spans="1:14" ht="15.95" customHeight="1" x14ac:dyDescent="0.15">
      <c r="B53" s="34" t="s">
        <v>1</v>
      </c>
      <c r="C53" s="33"/>
      <c r="D53" s="32" t="str">
        <f t="array" ref="D53">INDEX(sheet03!$A$2:$BB$1003,MATCH($D$52&amp;"101"&amp;$B$2,sheet03!$M$2:$M$1003&amp;sheet03!$AF$2:$AF$1003&amp;sheet03!$O$2:$O$1003,0),28)</f>
        <v>益田</v>
      </c>
      <c r="E53" s="31" t="s">
        <v>2</v>
      </c>
      <c r="F53" s="30"/>
      <c r="G53" s="29" t="str">
        <f t="array" ref="G53">INDEX(sheet01!$A$2:$Z$61,MATCH(D$52&amp;$B$2,sheet01!$M$2:$M$61&amp;sheet01!$O$2:$O$61,0),18)</f>
        <v>紺/紺</v>
      </c>
      <c r="I53" s="34" t="s">
        <v>1</v>
      </c>
      <c r="J53" s="33"/>
      <c r="K53" s="32" t="str">
        <f t="array" ref="K53">INDEX(sheet03!$A$2:$BB$1003,MATCH($K$52&amp;"101"&amp;$B$2,sheet03!$M$2:$M$1003&amp;sheet03!$AF$2:$AF$1003&amp;sheet03!$O$2:$O$1003,0),28)</f>
        <v>長門市</v>
      </c>
      <c r="L53" s="31" t="s">
        <v>2</v>
      </c>
      <c r="M53" s="30"/>
      <c r="N53" s="29" t="str">
        <f t="array" ref="N53">INDEX(sheet01!$A$2:$Z$61,MATCH(K$52&amp;$B$2,sheet01!$M$2:$M$61&amp;sheet01!$O$2:$O$61,0),18)</f>
        <v>黄/紺</v>
      </c>
    </row>
    <row r="54" spans="1:14" ht="15.95" customHeight="1" x14ac:dyDescent="0.15">
      <c r="B54" s="28" t="s">
        <v>3</v>
      </c>
      <c r="C54" s="27"/>
      <c r="D54" s="26" t="e">
        <f t="array" ref="D54">INDEX(sheet03!$A$2:$BB$1003,MATCH($D$52&amp;"102"&amp;$B$2,sheet03!$M$2:$M$1003&amp;sheet03!$AF$2:$AF$1003&amp;sheet03!$O$2:$O$1003,0),28)</f>
        <v>#N/A</v>
      </c>
      <c r="E54" s="25" t="s">
        <v>4</v>
      </c>
      <c r="F54" s="24"/>
      <c r="G54" s="23" t="str">
        <f t="array" ref="G54">INDEX(sheet01!$A$2:$Z$61,MATCH(D$52&amp;$B$2,sheet01!$M$2:$M$61&amp;sheet01!$O$2:$O$61,0),20)</f>
        <v>白/白</v>
      </c>
      <c r="I54" s="28" t="s">
        <v>3</v>
      </c>
      <c r="J54" s="27"/>
      <c r="K54" s="26" t="e">
        <f t="array" ref="K54">INDEX(sheet03!$A$2:$BB$1003,MATCH($K$52&amp;"102"&amp;$B$2,sheet03!$M$2:$M$1003&amp;sheet03!$AF$2:$AF$1003&amp;sheet03!$O$2:$O$1003,0),28)</f>
        <v>#N/A</v>
      </c>
      <c r="L54" s="25" t="s">
        <v>4</v>
      </c>
      <c r="M54" s="24"/>
      <c r="N54" s="23" t="str">
        <f t="array" ref="N54">INDEX(sheet01!$A$2:$Z$61,MATCH(K$52&amp;$B$2,sheet01!$M$2:$M$61&amp;sheet01!$O$2:$O$61,0),20)</f>
        <v>赤紺/紺</v>
      </c>
    </row>
    <row r="55" spans="1:14" ht="15.95" customHeight="1" x14ac:dyDescent="0.15">
      <c r="B55" s="28" t="s">
        <v>5</v>
      </c>
      <c r="C55" s="27"/>
      <c r="D55" s="61" t="e">
        <f t="array" ref="D55">INDEX(sheet03!$A$2:$BB$1003,MATCH($D$52&amp;"103"&amp;$B$2,sheet03!$M$2:$M$1003&amp;sheet03!$AF$2:$AF$1003&amp;sheet03!$O$2:$O$1003,0),28)</f>
        <v>#N/A</v>
      </c>
      <c r="E55" s="25" t="s">
        <v>6</v>
      </c>
      <c r="F55" s="24"/>
      <c r="G55" s="23" t="str">
        <f t="array" ref="G55">INDEX(sheet01!$A$2:$Z$61,MATCH(D$52&amp;$B$2,sheet01!$M$2:$M$61&amp;sheet01!$O$2:$O$61,0),19)</f>
        <v>橙/黒</v>
      </c>
      <c r="I55" s="28" t="s">
        <v>5</v>
      </c>
      <c r="J55" s="27"/>
      <c r="K55" s="26" t="e">
        <f t="array" ref="K55">INDEX(sheet03!$A$2:$BB$1003,MATCH($K$52&amp;"103"&amp;$B$2,sheet03!$M$2:$M$1003&amp;sheet03!$AF$2:$AF$1003&amp;sheet03!$O$2:$O$1003,0),28)</f>
        <v>#N/A</v>
      </c>
      <c r="L55" s="25" t="s">
        <v>6</v>
      </c>
      <c r="M55" s="24"/>
      <c r="N55" s="23" t="str">
        <f t="array" ref="N55">INDEX(sheet01!$A$2:$Z$61,MATCH(K$52&amp;$B$2,sheet01!$M$2:$M$61&amp;sheet01!$O$2:$O$61,0),19)</f>
        <v>白/青</v>
      </c>
    </row>
    <row r="56" spans="1:14" ht="15.95" customHeight="1" x14ac:dyDescent="0.15">
      <c r="B56" s="28" t="s">
        <v>7</v>
      </c>
      <c r="C56" s="27"/>
      <c r="D56" s="10" t="e">
        <f t="array" ref="D56">INDEX(sheet03!$A$2:$BB$1003,MATCH($D$52&amp;"104"&amp;$B$2,sheet03!$M$2:$M$1003&amp;sheet03!$AF$2:$AF$1003&amp;sheet03!$O$2:$O$1003,0),28)</f>
        <v>#N/A</v>
      </c>
      <c r="E56" s="20" t="s">
        <v>8</v>
      </c>
      <c r="F56" s="19"/>
      <c r="G56" s="18" t="str">
        <f t="array" ref="G56">INDEX(sheet01!$A$2:$Z$61,MATCH(D$52&amp;$B$2,sheet01!$M$2:$M$61&amp;sheet01!$O$2:$O$61,0),21)</f>
        <v>黄/黒</v>
      </c>
      <c r="I56" s="28" t="s">
        <v>7</v>
      </c>
      <c r="J56" s="27"/>
      <c r="K56" s="10" t="e">
        <f t="array" ref="K56">INDEX(sheet03!$A$2:$BB$1003,MATCH($K$52&amp;"104"&amp;$B$2,sheet03!$M$2:$M$1003&amp;sheet03!$AF$2:$AF$1003&amp;sheet03!$O$2:$O$1003,0),28)</f>
        <v>#N/A</v>
      </c>
      <c r="L56" s="20" t="s">
        <v>8</v>
      </c>
      <c r="M56" s="19"/>
      <c r="N56" s="18" t="str">
        <f t="array" ref="N56">INDEX(sheet01!$A$2:$Z$61,MATCH(K$52&amp;$B$2,sheet01!$M$2:$M$61&amp;sheet01!$O$2:$O$61,0),21)</f>
        <v>白/白</v>
      </c>
    </row>
    <row r="57" spans="1:14" ht="15.95" customHeight="1" x14ac:dyDescent="0.15">
      <c r="B57" s="71" t="s">
        <v>173</v>
      </c>
      <c r="C57" s="63"/>
      <c r="D57" s="64" t="e">
        <f t="array" ref="D57">INDEX(sheet03!$A$2:$BB$1003,MATCH($D$52&amp;"105"&amp;$B$2,sheet03!$M$2:$M$1003&amp;sheet03!$AF$2:$AF$1003&amp;sheet03!$O$2:$O$1003,0),28)</f>
        <v>#N/A</v>
      </c>
      <c r="E57" s="67"/>
      <c r="F57" s="65"/>
      <c r="G57" s="66"/>
      <c r="I57" s="71" t="s">
        <v>173</v>
      </c>
      <c r="J57" s="63"/>
      <c r="K57" s="64" t="e" cm="1">
        <f t="array" ref="K57">INDEX(sheet03!$A$2:$BB$1003,MATCH($K$52&amp;"105"&amp;$B$2,sheet03!$M$2:$M$1003&amp;sheet03!$AF$2:$AF$1003&amp;sheet03!$O$2:$O$1003,0),28)</f>
        <v>#N/A</v>
      </c>
      <c r="L57" s="67"/>
      <c r="M57" s="65"/>
      <c r="N57" s="66"/>
    </row>
    <row r="58" spans="1:14" ht="15.95" customHeight="1" x14ac:dyDescent="0.15">
      <c r="B58" s="17" t="s">
        <v>9</v>
      </c>
      <c r="C58" s="16" t="s">
        <v>10</v>
      </c>
      <c r="D58" s="15" t="s">
        <v>11</v>
      </c>
      <c r="E58" s="15" t="s">
        <v>12</v>
      </c>
      <c r="F58" s="15" t="s">
        <v>13</v>
      </c>
      <c r="G58" s="14" t="s">
        <v>14</v>
      </c>
      <c r="I58" s="17" t="s">
        <v>9</v>
      </c>
      <c r="J58" s="16" t="s">
        <v>10</v>
      </c>
      <c r="K58" s="15" t="s">
        <v>11</v>
      </c>
      <c r="L58" s="15" t="s">
        <v>12</v>
      </c>
      <c r="M58" s="15" t="s">
        <v>13</v>
      </c>
      <c r="N58" s="14" t="s">
        <v>14</v>
      </c>
    </row>
    <row r="59" spans="1:14" ht="15.95" customHeight="1" x14ac:dyDescent="0.15">
      <c r="A59" s="55">
        <f ca="1">IF(ISERROR(SMALL(sheet03!CC:CC,ROW(O1))),"",INDIRECT("sheet03!cc"&amp;SMALL(sheet03!CC:CC,ROW(O1))))</f>
        <v>328</v>
      </c>
      <c r="B59" s="12">
        <f t="array" aca="1" ref="B59" ca="1">INDEX(sheet03!$A$2:$BB$1003,MATCH(D$52&amp;$C59&amp;$B$2,sheet03!$M$2:$M$1003&amp;sheet03!$AF$2:$AF$1003&amp;sheet03!$O$2:$O$1003,0),31)</f>
        <v>0</v>
      </c>
      <c r="C59" s="13">
        <f ca="1">IF(A59="","",INDIRECT("sheet03!af"&amp;SMALL(sheet03!CC:CC,ROW(O1))))</f>
        <v>1</v>
      </c>
      <c r="D59" s="12" t="str">
        <f t="array" aca="1" ref="D59" ca="1">INDEX(sheet03!$A$2:$BB$1003,MATCH(D$52&amp;$C59&amp;$B$2,sheet03!$M$2:$M$1003&amp;sheet03!$AF$2:$AF$1003&amp;sheet03!$O$2:$O$1003,0),28)</f>
        <v>都野津</v>
      </c>
      <c r="E59" s="45">
        <f t="array" aca="1" ref="E59" ca="1">INDEX(sheet03!$A$2:$BC$1003,MATCH(D$52&amp;$C59&amp;$B$2,sheet03!$M$2:$M$1003&amp;sheet03!$AF$2:$AF$1003&amp;sheet03!$O$2:$O$1003,0),55)</f>
        <v>3</v>
      </c>
      <c r="F59" s="48">
        <f t="array" aca="1" ref="F59" ca="1">INDEX(sheet03!$A$2:$BB$1003,MATCH(D$52&amp;$C59&amp;$B$2,sheet03!$M$2:$M$1003&amp;sheet03!$AF$2:$AF$1003&amp;sheet03!$O$2:$O$1003,0),40)</f>
        <v>155</v>
      </c>
      <c r="G59" s="12" t="str">
        <f t="array" aca="1" ref="G59" ca="1">INDEX(sheet03!$A$2:$BD$1003,MATCH(D$52&amp;$C59&amp;$B$2,sheet03!$M$2:$M$1003&amp;sheet03!$AF$2:$AF$1003&amp;sheet03!$O$2:$O$1003,0),56)</f>
        <v>右</v>
      </c>
      <c r="H59" s="55">
        <f ca="1">IF(ISERROR(SMALL(sheet03!CD:CD,ROW(P1))),"",INDIRECT("sheet03!cd"&amp;SMALL(sheet03!CD:CD,ROW(P1))))</f>
        <v>312</v>
      </c>
      <c r="I59" s="12">
        <f t="array" aca="1" ref="I59" ca="1">INDEX(sheet03!$A$2:$BB$1003,MATCH(K$52&amp;$J59&amp;$B$2,sheet03!$M$2:$M$1003&amp;sheet03!$AF$2:$AF$1003&amp;sheet03!$O$2:$O$1003,0),31)</f>
        <v>0</v>
      </c>
      <c r="J59" s="13">
        <f ca="1">IF(H59="","",INDIRECT("sheet03!af"&amp;SMALL(sheet03!CD:CD,ROW(P1))))</f>
        <v>1</v>
      </c>
      <c r="K59" s="12" t="str">
        <f t="array" aca="1" ref="K59" ca="1">INDEX(sheet03!$A$2:$BB$1003,MATCH(K$52&amp;$J59&amp;$B$2,sheet03!$M$2:$M$1003&amp;sheet03!$AF$2:$AF$1003&amp;sheet03!$O$2:$O$1003,0),28)</f>
        <v>戸田小浜</v>
      </c>
      <c r="L59" s="45">
        <f t="array" aca="1" ref="L59" ca="1">INDEX(sheet03!$A$2:$BC$1003,MATCH(K$52&amp;$J59&amp;$B$2,sheet03!$M$2:$M$1003&amp;sheet03!$AF$2:$AF$1003&amp;sheet03!$O$2:$O$1003,0),55)</f>
        <v>3</v>
      </c>
      <c r="M59" s="48">
        <f t="array" aca="1" ref="M59" ca="1">INDEX(sheet03!$A$2:$BB$1003,MATCH(K$52&amp;$J59&amp;$B$2,sheet03!$M$2:$M$1003&amp;sheet03!$AF$2:$AF$1003&amp;sheet03!$O$2:$O$1003,0),40)</f>
        <v>169.2</v>
      </c>
      <c r="N59" s="12" t="str">
        <f t="array" aca="1" ref="N59" ca="1">INDEX(sheet03!$A$2:$BD$1003,MATCH(K$52&amp;$J59&amp;$B$2,sheet03!$M$2:$M$1003&amp;sheet03!$AF$2:$AF$1003&amp;sheet03!$O$2:$O$1003,0),56)</f>
        <v>右</v>
      </c>
    </row>
    <row r="60" spans="1:14" ht="15.95" customHeight="1" x14ac:dyDescent="0.15">
      <c r="A60" s="55">
        <f ca="1">IF(ISERROR(SMALL(sheet03!CC:CC,ROW(O2))),"",INDIRECT("sheet03!cc"&amp;SMALL(sheet03!CC:CC,ROW(O2))))</f>
        <v>329</v>
      </c>
      <c r="B60" s="10">
        <f t="array" aca="1" ref="B60" ca="1">INDEX(sheet03!$A$2:$BB$1003,MATCH(D$52&amp;$C60&amp;$B$2,sheet03!$M$2:$M$1003&amp;sheet03!$AF$2:$AF$1003&amp;sheet03!$O$2:$O$1003,0),31)</f>
        <v>0</v>
      </c>
      <c r="C60" s="11">
        <f ca="1">IF(A60="","",INDIRECT("sheet03!af"&amp;SMALL(sheet03!CC:CC,ROW(O2))))</f>
        <v>2</v>
      </c>
      <c r="D60" s="10" t="str">
        <f t="array" aca="1" ref="D60" ca="1">INDEX(sheet03!$A$2:$BB$1003,MATCH(D$52&amp;$C60&amp;$B$2,sheet03!$M$2:$M$1003&amp;sheet03!$AF$2:$AF$1003&amp;sheet03!$O$2:$O$1003,0),28)</f>
        <v>敬川</v>
      </c>
      <c r="E60" s="46">
        <f t="array" aca="1" ref="E60" ca="1">INDEX(sheet03!$A$2:$BC$1003,MATCH(D$52&amp;$C60&amp;$B$2,sheet03!$M$2:$M$1003&amp;sheet03!$AF$2:$AF$1003&amp;sheet03!$O$2:$O$1003,0),55)</f>
        <v>3</v>
      </c>
      <c r="F60" s="49">
        <f t="array" aca="1" ref="F60" ca="1">INDEX(sheet03!$A$2:$BB$1003,MATCH(D$52&amp;$C60&amp;$B$2,sheet03!$M$2:$M$1003&amp;sheet03!$AF$2:$AF$1003&amp;sheet03!$O$2:$O$1003,0),40)</f>
        <v>165.8</v>
      </c>
      <c r="G60" s="10" t="str">
        <f t="array" aca="1" ref="G60" ca="1">INDEX(sheet03!$A$2:$BD$1003,MATCH(D$52&amp;$C60&amp;$B$2,sheet03!$M$2:$M$1003&amp;sheet03!$AF$2:$AF$1003&amp;sheet03!$O$2:$O$1003,0),56)</f>
        <v>右</v>
      </c>
      <c r="H60" s="55">
        <f ca="1">IF(ISERROR(SMALL(sheet03!CD:CD,ROW(P2))),"",INDIRECT("sheet03!cd"&amp;SMALL(sheet03!CD:CD,ROW(P2))))</f>
        <v>313</v>
      </c>
      <c r="I60" s="10">
        <f t="array" aca="1" ref="I60" ca="1">INDEX(sheet03!$A$2:$BB$1003,MATCH(K$52&amp;$J60&amp;$B$2,sheet03!$M$2:$M$1003&amp;sheet03!$AF$2:$AF$1003&amp;sheet03!$O$2:$O$1003,0),31)</f>
        <v>0</v>
      </c>
      <c r="J60" s="11">
        <f ca="1">IF(H60="","",INDIRECT("sheet03!af"&amp;SMALL(sheet03!CD:CD,ROW(P2))))</f>
        <v>2</v>
      </c>
      <c r="K60" s="10" t="str">
        <f t="array" aca="1" ref="K60" ca="1">INDEX(sheet03!$A$2:$BB$1003,MATCH(K$52&amp;$J60&amp;$B$2,sheet03!$M$2:$M$1003&amp;sheet03!$AF$2:$AF$1003&amp;sheet03!$O$2:$O$1003,0),28)</f>
        <v>飯浦</v>
      </c>
      <c r="L60" s="46">
        <f t="array" aca="1" ref="L60" ca="1">INDEX(sheet03!$A$2:$BC$1003,MATCH(K$52&amp;$J60&amp;$B$2,sheet03!$M$2:$M$1003&amp;sheet03!$AF$2:$AF$1003&amp;sheet03!$O$2:$O$1003,0),55)</f>
        <v>2</v>
      </c>
      <c r="M60" s="49">
        <f t="array" aca="1" ref="M60" ca="1">INDEX(sheet03!$A$2:$BB$1003,MATCH(K$52&amp;$J60&amp;$B$2,sheet03!$M$2:$M$1003&amp;sheet03!$AF$2:$AF$1003&amp;sheet03!$O$2:$O$1003,0),40)</f>
        <v>173</v>
      </c>
      <c r="N60" s="10" t="str">
        <f t="array" aca="1" ref="N60" ca="1">INDEX(sheet03!$A$2:$BD$1003,MATCH(K$52&amp;$J60&amp;$B$2,sheet03!$M$2:$M$1003&amp;sheet03!$AF$2:$AF$1003&amp;sheet03!$O$2:$O$1003,0),56)</f>
        <v>右</v>
      </c>
    </row>
    <row r="61" spans="1:14" ht="15.95" customHeight="1" x14ac:dyDescent="0.15">
      <c r="A61" s="55">
        <f ca="1">IF(ISERROR(SMALL(sheet03!CC:CC,ROW(O3))),"",INDIRECT("sheet03!cc"&amp;SMALL(sheet03!CC:CC,ROW(O3))))</f>
        <v>330</v>
      </c>
      <c r="B61" s="10">
        <f t="array" aca="1" ref="B61" ca="1">INDEX(sheet03!$A$2:$BB$1003,MATCH(D$52&amp;$C61&amp;$B$2,sheet03!$M$2:$M$1003&amp;sheet03!$AF$2:$AF$1003&amp;sheet03!$O$2:$O$1003,0),31)</f>
        <v>0</v>
      </c>
      <c r="C61" s="11">
        <f ca="1">IF(A61="","",INDIRECT("sheet03!af"&amp;SMALL(sheet03!CC:CC,ROW(O3))))</f>
        <v>3</v>
      </c>
      <c r="D61" s="10" t="str">
        <f t="array" aca="1" ref="D61" ca="1">INDEX(sheet03!$A$2:$BB$1003,MATCH(D$52&amp;$C61&amp;$B$2,sheet03!$M$2:$M$1003&amp;sheet03!$AF$2:$AF$1003&amp;sheet03!$O$2:$O$1003,0),28)</f>
        <v>波子</v>
      </c>
      <c r="E61" s="46">
        <f t="array" aca="1" ref="E61" ca="1">INDEX(sheet03!$A$2:$BC$1003,MATCH(D$52&amp;$C61&amp;$B$2,sheet03!$M$2:$M$1003&amp;sheet03!$AF$2:$AF$1003&amp;sheet03!$O$2:$O$1003,0),55)</f>
        <v>3</v>
      </c>
      <c r="F61" s="49">
        <f t="array" aca="1" ref="F61" ca="1">INDEX(sheet03!$A$2:$BB$1003,MATCH(D$52&amp;$C61&amp;$B$2,sheet03!$M$2:$M$1003&amp;sheet03!$AF$2:$AF$1003&amp;sheet03!$O$2:$O$1003,0),40)</f>
        <v>157</v>
      </c>
      <c r="G61" s="10" t="str">
        <f t="array" aca="1" ref="G61" ca="1">INDEX(sheet03!$A$2:$BD$1003,MATCH(D$52&amp;$C61&amp;$B$2,sheet03!$M$2:$M$1003&amp;sheet03!$AF$2:$AF$1003&amp;sheet03!$O$2:$O$1003,0),56)</f>
        <v>右</v>
      </c>
      <c r="H61" s="55">
        <f ca="1">IF(ISERROR(SMALL(sheet03!CD:CD,ROW(P3))),"",INDIRECT("sheet03!cd"&amp;SMALL(sheet03!CD:CD,ROW(P3))))</f>
        <v>314</v>
      </c>
      <c r="I61" s="10">
        <f t="array" aca="1" ref="I61" ca="1">INDEX(sheet03!$A$2:$BB$1003,MATCH(K$52&amp;$J61&amp;$B$2,sheet03!$M$2:$M$1003&amp;sheet03!$AF$2:$AF$1003&amp;sheet03!$O$2:$O$1003,0),31)</f>
        <v>0</v>
      </c>
      <c r="J61" s="11">
        <f ca="1">IF(H61="","",INDIRECT("sheet03!af"&amp;SMALL(sheet03!CD:CD,ROW(P3))))</f>
        <v>3</v>
      </c>
      <c r="K61" s="10" t="str">
        <f t="array" aca="1" ref="K61" ca="1">INDEX(sheet03!$A$2:$BB$1003,MATCH(K$52&amp;$J61&amp;$B$2,sheet03!$M$2:$M$1003&amp;sheet03!$AF$2:$AF$1003&amp;sheet03!$O$2:$O$1003,0),28)</f>
        <v>江崎</v>
      </c>
      <c r="L61" s="46">
        <f t="array" aca="1" ref="L61" ca="1">INDEX(sheet03!$A$2:$BC$1003,MATCH(K$52&amp;$J61&amp;$B$2,sheet03!$M$2:$M$1003&amp;sheet03!$AF$2:$AF$1003&amp;sheet03!$O$2:$O$1003,0),55)</f>
        <v>3</v>
      </c>
      <c r="M61" s="49">
        <f t="array" aca="1" ref="M61" ca="1">INDEX(sheet03!$A$2:$BB$1003,MATCH(K$52&amp;$J61&amp;$B$2,sheet03!$M$2:$M$1003&amp;sheet03!$AF$2:$AF$1003&amp;sheet03!$O$2:$O$1003,0),40)</f>
        <v>155</v>
      </c>
      <c r="N61" s="10" t="str">
        <f t="array" aca="1" ref="N61" ca="1">INDEX(sheet03!$A$2:$BD$1003,MATCH(K$52&amp;$J61&amp;$B$2,sheet03!$M$2:$M$1003&amp;sheet03!$AF$2:$AF$1003&amp;sheet03!$O$2:$O$1003,0),56)</f>
        <v>右</v>
      </c>
    </row>
    <row r="62" spans="1:14" ht="15.95" customHeight="1" x14ac:dyDescent="0.15">
      <c r="A62" s="55">
        <f ca="1">IF(ISERROR(SMALL(sheet03!CC:CC,ROW(O4))),"",INDIRECT("sheet03!cc"&amp;SMALL(sheet03!CC:CC,ROW(O4))))</f>
        <v>331</v>
      </c>
      <c r="B62" s="10">
        <f t="array" aca="1" ref="B62" ca="1">INDEX(sheet03!$A$2:$BB$1003,MATCH(D$52&amp;$C62&amp;$B$2,sheet03!$M$2:$M$1003&amp;sheet03!$AF$2:$AF$1003&amp;sheet03!$O$2:$O$1003,0),31)</f>
        <v>0</v>
      </c>
      <c r="C62" s="11">
        <f ca="1">IF(A62="","",INDIRECT("sheet03!af"&amp;SMALL(sheet03!CC:CC,ROW(O4))))</f>
        <v>4</v>
      </c>
      <c r="D62" s="10" t="str">
        <f t="array" aca="1" ref="D62" ca="1">INDEX(sheet03!$A$2:$BB$1003,MATCH(D$52&amp;$C62&amp;$B$2,sheet03!$M$2:$M$1003&amp;sheet03!$AF$2:$AF$1003&amp;sheet03!$O$2:$O$1003,0),28)</f>
        <v>久代</v>
      </c>
      <c r="E62" s="46">
        <f t="array" aca="1" ref="E62" ca="1">INDEX(sheet03!$A$2:$BC$1003,MATCH(D$52&amp;$C62&amp;$B$2,sheet03!$M$2:$M$1003&amp;sheet03!$AF$2:$AF$1003&amp;sheet03!$O$2:$O$1003,0),55)</f>
        <v>2</v>
      </c>
      <c r="F62" s="49">
        <f t="array" aca="1" ref="F62" ca="1">INDEX(sheet03!$A$2:$BB$1003,MATCH(D$52&amp;$C62&amp;$B$2,sheet03!$M$2:$M$1003&amp;sheet03!$AF$2:$AF$1003&amp;sheet03!$O$2:$O$1003,0),40)</f>
        <v>164</v>
      </c>
      <c r="G62" s="10" t="str">
        <f t="array" aca="1" ref="G62" ca="1">INDEX(sheet03!$A$2:$BD$1003,MATCH(D$52&amp;$C62&amp;$B$2,sheet03!$M$2:$M$1003&amp;sheet03!$AF$2:$AF$1003&amp;sheet03!$O$2:$O$1003,0),56)</f>
        <v>右</v>
      </c>
      <c r="H62" s="55">
        <f ca="1">IF(ISERROR(SMALL(sheet03!CD:CD,ROW(P4))),"",INDIRECT("sheet03!cd"&amp;SMALL(sheet03!CD:CD,ROW(P4))))</f>
        <v>315</v>
      </c>
      <c r="I62" s="10">
        <f t="array" aca="1" ref="I62" ca="1">INDEX(sheet03!$A$2:$BB$1003,MATCH(K$52&amp;$J62&amp;$B$2,sheet03!$M$2:$M$1003&amp;sheet03!$AF$2:$AF$1003&amp;sheet03!$O$2:$O$1003,0),31)</f>
        <v>0</v>
      </c>
      <c r="J62" s="11">
        <f ca="1">IF(H62="","",INDIRECT("sheet03!af"&amp;SMALL(sheet03!CD:CD,ROW(P4))))</f>
        <v>4</v>
      </c>
      <c r="K62" s="10" t="str">
        <f t="array" aca="1" ref="K62" ca="1">INDEX(sheet03!$A$2:$BB$1003,MATCH(K$52&amp;$J62&amp;$B$2,sheet03!$M$2:$M$1003&amp;sheet03!$AF$2:$AF$1003&amp;sheet03!$O$2:$O$1003,0),28)</f>
        <v>須佐</v>
      </c>
      <c r="L62" s="46">
        <f t="array" aca="1" ref="L62" ca="1">INDEX(sheet03!$A$2:$BC$1003,MATCH(K$52&amp;$J62&amp;$B$2,sheet03!$M$2:$M$1003&amp;sheet03!$AF$2:$AF$1003&amp;sheet03!$O$2:$O$1003,0),55)</f>
        <v>3</v>
      </c>
      <c r="M62" s="49">
        <f t="array" aca="1" ref="M62" ca="1">INDEX(sheet03!$A$2:$BB$1003,MATCH(K$52&amp;$J62&amp;$B$2,sheet03!$M$2:$M$1003&amp;sheet03!$AF$2:$AF$1003&amp;sheet03!$O$2:$O$1003,0),40)</f>
        <v>165.8</v>
      </c>
      <c r="N62" s="10" t="str">
        <f t="array" aca="1" ref="N62" ca="1">INDEX(sheet03!$A$2:$BD$1003,MATCH(K$52&amp;$J62&amp;$B$2,sheet03!$M$2:$M$1003&amp;sheet03!$AF$2:$AF$1003&amp;sheet03!$O$2:$O$1003,0),56)</f>
        <v>右</v>
      </c>
    </row>
    <row r="63" spans="1:14" ht="15.95" customHeight="1" x14ac:dyDescent="0.15">
      <c r="A63" s="55">
        <f ca="1">IF(ISERROR(SMALL(sheet03!CC:CC,ROW(O5))),"",INDIRECT("sheet03!cc"&amp;SMALL(sheet03!CC:CC,ROW(O5))))</f>
        <v>332</v>
      </c>
      <c r="B63" s="10">
        <f t="array" aca="1" ref="B63" ca="1">INDEX(sheet03!$A$2:$BB$1003,MATCH(D$52&amp;$C63&amp;$B$2,sheet03!$M$2:$M$1003&amp;sheet03!$AF$2:$AF$1003&amp;sheet03!$O$2:$O$1003,0),31)</f>
        <v>0</v>
      </c>
      <c r="C63" s="11">
        <f ca="1">IF(A63="","",INDIRECT("sheet03!af"&amp;SMALL(sheet03!CC:CC,ROW(O5))))</f>
        <v>5</v>
      </c>
      <c r="D63" s="10" t="str">
        <f t="array" aca="1" ref="D63" ca="1">INDEX(sheet03!$A$2:$BB$1003,MATCH(D$52&amp;$C63&amp;$B$2,sheet03!$M$2:$M$1003&amp;sheet03!$AF$2:$AF$1003&amp;sheet03!$O$2:$O$1003,0),28)</f>
        <v>下府</v>
      </c>
      <c r="E63" s="46">
        <f t="array" aca="1" ref="E63" ca="1">INDEX(sheet03!$A$2:$BC$1003,MATCH(D$52&amp;$C63&amp;$B$2,sheet03!$M$2:$M$1003&amp;sheet03!$AF$2:$AF$1003&amp;sheet03!$O$2:$O$1003,0),55)</f>
        <v>2</v>
      </c>
      <c r="F63" s="49">
        <f t="array" aca="1" ref="F63" ca="1">INDEX(sheet03!$A$2:$BB$1003,MATCH(D$52&amp;$C63&amp;$B$2,sheet03!$M$2:$M$1003&amp;sheet03!$AF$2:$AF$1003&amp;sheet03!$O$2:$O$1003,0),40)</f>
        <v>163</v>
      </c>
      <c r="G63" s="10" t="str">
        <f t="array" aca="1" ref="G63" ca="1">INDEX(sheet03!$A$2:$BD$1003,MATCH(D$52&amp;$C63&amp;$B$2,sheet03!$M$2:$M$1003&amp;sheet03!$AF$2:$AF$1003&amp;sheet03!$O$2:$O$1003,0),56)</f>
        <v>右</v>
      </c>
      <c r="H63" s="55">
        <f ca="1">IF(ISERROR(SMALL(sheet03!CD:CD,ROW(P5))),"",INDIRECT("sheet03!cd"&amp;SMALL(sheet03!CD:CD,ROW(P5))))</f>
        <v>316</v>
      </c>
      <c r="I63" s="10">
        <f t="array" aca="1" ref="I63" ca="1">INDEX(sheet03!$A$2:$BB$1003,MATCH(K$52&amp;$J63&amp;$B$2,sheet03!$M$2:$M$1003&amp;sheet03!$AF$2:$AF$1003&amp;sheet03!$O$2:$O$1003,0),31)</f>
        <v>0</v>
      </c>
      <c r="J63" s="11">
        <f ca="1">IF(H63="","",INDIRECT("sheet03!af"&amp;SMALL(sheet03!CD:CD,ROW(P5))))</f>
        <v>5</v>
      </c>
      <c r="K63" s="10" t="str">
        <f t="array" aca="1" ref="K63" ca="1">INDEX(sheet03!$A$2:$BB$1003,MATCH(K$52&amp;$J63&amp;$B$2,sheet03!$M$2:$M$1003&amp;sheet03!$AF$2:$AF$1003&amp;sheet03!$O$2:$O$1003,0),28)</f>
        <v>宇田郷</v>
      </c>
      <c r="L63" s="46">
        <f t="array" aca="1" ref="L63" ca="1">INDEX(sheet03!$A$2:$BC$1003,MATCH(K$52&amp;$J63&amp;$B$2,sheet03!$M$2:$M$1003&amp;sheet03!$AF$2:$AF$1003&amp;sheet03!$O$2:$O$1003,0),55)</f>
        <v>3</v>
      </c>
      <c r="M63" s="49">
        <f t="array" aca="1" ref="M63" ca="1">INDEX(sheet03!$A$2:$BB$1003,MATCH(K$52&amp;$J63&amp;$B$2,sheet03!$M$2:$M$1003&amp;sheet03!$AF$2:$AF$1003&amp;sheet03!$O$2:$O$1003,0),40)</f>
        <v>157</v>
      </c>
      <c r="N63" s="10" t="str">
        <f t="array" aca="1" ref="N63" ca="1">INDEX(sheet03!$A$2:$BD$1003,MATCH(K$52&amp;$J63&amp;$B$2,sheet03!$M$2:$M$1003&amp;sheet03!$AF$2:$AF$1003&amp;sheet03!$O$2:$O$1003,0),56)</f>
        <v>右</v>
      </c>
    </row>
    <row r="64" spans="1:14" ht="15.95" customHeight="1" x14ac:dyDescent="0.15">
      <c r="A64" s="55">
        <f ca="1">IF(ISERROR(SMALL(sheet03!CC:CC,ROW(O6))),"",INDIRECT("sheet03!cc"&amp;SMALL(sheet03!CC:CC,ROW(O6))))</f>
        <v>333</v>
      </c>
      <c r="B64" s="10" t="str">
        <f t="array" aca="1" ref="B64" ca="1">INDEX(sheet03!$A$2:$BB$1003,MATCH(D$52&amp;$C64&amp;$B$2,sheet03!$M$2:$M$1003&amp;sheet03!$AF$2:$AF$1003&amp;sheet03!$O$2:$O$1003,0),31)</f>
        <v>c</v>
      </c>
      <c r="C64" s="11">
        <f ca="1">IF(A64="","",INDIRECT("sheet03!af"&amp;SMALL(sheet03!CC:CC,ROW(O6))))</f>
        <v>6</v>
      </c>
      <c r="D64" s="10" t="str">
        <f t="array" aca="1" ref="D64" ca="1">INDEX(sheet03!$A$2:$BB$1003,MATCH(D$52&amp;$C64&amp;$B$2,sheet03!$M$2:$M$1003&amp;sheet03!$AF$2:$AF$1003&amp;sheet03!$O$2:$O$1003,0),28)</f>
        <v>浜田</v>
      </c>
      <c r="E64" s="46">
        <f t="array" aca="1" ref="E64" ca="1">INDEX(sheet03!$A$2:$BC$1003,MATCH(D$52&amp;$C64&amp;$B$2,sheet03!$M$2:$M$1003&amp;sheet03!$AF$2:$AF$1003&amp;sheet03!$O$2:$O$1003,0),55)</f>
        <v>2</v>
      </c>
      <c r="F64" s="49">
        <f t="array" aca="1" ref="F64" ca="1">INDEX(sheet03!$A$2:$BB$1003,MATCH(D$52&amp;$C64&amp;$B$2,sheet03!$M$2:$M$1003&amp;sheet03!$AF$2:$AF$1003&amp;sheet03!$O$2:$O$1003,0),40)</f>
        <v>150</v>
      </c>
      <c r="G64" s="10" t="str">
        <f t="array" aca="1" ref="G64" ca="1">INDEX(sheet03!$A$2:$BD$1003,MATCH(D$52&amp;$C64&amp;$B$2,sheet03!$M$2:$M$1003&amp;sheet03!$AF$2:$AF$1003&amp;sheet03!$O$2:$O$1003,0),56)</f>
        <v>右</v>
      </c>
      <c r="H64" s="55">
        <f ca="1">IF(ISERROR(SMALL(sheet03!CD:CD,ROW(P6))),"",INDIRECT("sheet03!cd"&amp;SMALL(sheet03!CD:CD,ROW(P6))))</f>
        <v>317</v>
      </c>
      <c r="I64" s="10">
        <f t="array" aca="1" ref="I64" ca="1">INDEX(sheet03!$A$2:$BB$1003,MATCH(K$52&amp;$J64&amp;$B$2,sheet03!$M$2:$M$1003&amp;sheet03!$AF$2:$AF$1003&amp;sheet03!$O$2:$O$1003,0),31)</f>
        <v>0</v>
      </c>
      <c r="J64" s="11">
        <f ca="1">IF(H64="","",INDIRECT("sheet03!af"&amp;SMALL(sheet03!CD:CD,ROW(P6))))</f>
        <v>6</v>
      </c>
      <c r="K64" s="10" t="str">
        <f t="array" aca="1" ref="K64" ca="1">INDEX(sheet03!$A$2:$BB$1003,MATCH(K$52&amp;$J64&amp;$B$2,sheet03!$M$2:$M$1003&amp;sheet03!$AF$2:$AF$1003&amp;sheet03!$O$2:$O$1003,0),28)</f>
        <v>木与</v>
      </c>
      <c r="L64" s="46">
        <f t="array" aca="1" ref="L64" ca="1">INDEX(sheet03!$A$2:$BC$1003,MATCH(K$52&amp;$J64&amp;$B$2,sheet03!$M$2:$M$1003&amp;sheet03!$AF$2:$AF$1003&amp;sheet03!$O$2:$O$1003,0),55)</f>
        <v>3</v>
      </c>
      <c r="M64" s="49">
        <f t="array" aca="1" ref="M64" ca="1">INDEX(sheet03!$A$2:$BB$1003,MATCH(K$52&amp;$J64&amp;$B$2,sheet03!$M$2:$M$1003&amp;sheet03!$AF$2:$AF$1003&amp;sheet03!$O$2:$O$1003,0),40)</f>
        <v>164</v>
      </c>
      <c r="N64" s="10" t="str">
        <f t="array" aca="1" ref="N64" ca="1">INDEX(sheet03!$A$2:$BD$1003,MATCH(K$52&amp;$J64&amp;$B$2,sheet03!$M$2:$M$1003&amp;sheet03!$AF$2:$AF$1003&amp;sheet03!$O$2:$O$1003,0),56)</f>
        <v>右</v>
      </c>
    </row>
    <row r="65" spans="1:14" ht="15.95" customHeight="1" x14ac:dyDescent="0.15">
      <c r="A65" s="55">
        <f ca="1">IF(ISERROR(SMALL(sheet03!CC:CC,ROW(O7))),"",INDIRECT("sheet03!cc"&amp;SMALL(sheet03!CC:CC,ROW(O7))))</f>
        <v>334</v>
      </c>
      <c r="B65" s="10">
        <f t="array" aca="1" ref="B65" ca="1">INDEX(sheet03!$A$2:$BB$1003,MATCH(D$52&amp;$C65&amp;$B$2,sheet03!$M$2:$M$1003&amp;sheet03!$AF$2:$AF$1003&amp;sheet03!$O$2:$O$1003,0),31)</f>
        <v>0</v>
      </c>
      <c r="C65" s="11">
        <f ca="1">IF(A65="","",INDIRECT("sheet03!af"&amp;SMALL(sheet03!CC:CC,ROW(O7))))</f>
        <v>7</v>
      </c>
      <c r="D65" s="10" t="str">
        <f t="array" aca="1" ref="D65" ca="1">INDEX(sheet03!$A$2:$BB$1003,MATCH(D$52&amp;$C65&amp;$B$2,sheet03!$M$2:$M$1003&amp;sheet03!$AF$2:$AF$1003&amp;sheet03!$O$2:$O$1003,0),28)</f>
        <v>西浜田</v>
      </c>
      <c r="E65" s="46">
        <f t="array" aca="1" ref="E65" ca="1">INDEX(sheet03!$A$2:$BC$1003,MATCH(D$52&amp;$C65&amp;$B$2,sheet03!$M$2:$M$1003&amp;sheet03!$AF$2:$AF$1003&amp;sheet03!$O$2:$O$1003,0),55)</f>
        <v>2</v>
      </c>
      <c r="F65" s="49">
        <f t="array" aca="1" ref="F65" ca="1">INDEX(sheet03!$A$2:$BB$1003,MATCH(D$52&amp;$C65&amp;$B$2,sheet03!$M$2:$M$1003&amp;sheet03!$AF$2:$AF$1003&amp;sheet03!$O$2:$O$1003,0),40)</f>
        <v>163</v>
      </c>
      <c r="G65" s="10" t="str">
        <f t="array" aca="1" ref="G65" ca="1">INDEX(sheet03!$A$2:$BD$1003,MATCH(D$52&amp;$C65&amp;$B$2,sheet03!$M$2:$M$1003&amp;sheet03!$AF$2:$AF$1003&amp;sheet03!$O$2:$O$1003,0),56)</f>
        <v>右</v>
      </c>
      <c r="H65" s="55">
        <f ca="1">IF(ISERROR(SMALL(sheet03!CD:CD,ROW(P7))),"",INDIRECT("sheet03!cd"&amp;SMALL(sheet03!CD:CD,ROW(P7))))</f>
        <v>318</v>
      </c>
      <c r="I65" s="10">
        <f t="array" aca="1" ref="I65" ca="1">INDEX(sheet03!$A$2:$BB$1003,MATCH(K$52&amp;$J65&amp;$B$2,sheet03!$M$2:$M$1003&amp;sheet03!$AF$2:$AF$1003&amp;sheet03!$O$2:$O$1003,0),31)</f>
        <v>0</v>
      </c>
      <c r="J65" s="11">
        <f ca="1">IF(H65="","",INDIRECT("sheet03!af"&amp;SMALL(sheet03!CD:CD,ROW(P7))))</f>
        <v>7</v>
      </c>
      <c r="K65" s="10" t="str">
        <f t="array" aca="1" ref="K65" ca="1">INDEX(sheet03!$A$2:$BB$1003,MATCH(K$52&amp;$J65&amp;$B$2,sheet03!$M$2:$M$1003&amp;sheet03!$AF$2:$AF$1003&amp;sheet03!$O$2:$O$1003,0),28)</f>
        <v>奈古</v>
      </c>
      <c r="L65" s="46">
        <f t="array" aca="1" ref="L65" ca="1">INDEX(sheet03!$A$2:$BC$1003,MATCH(K$52&amp;$J65&amp;$B$2,sheet03!$M$2:$M$1003&amp;sheet03!$AF$2:$AF$1003&amp;sheet03!$O$2:$O$1003,0),55)</f>
        <v>2</v>
      </c>
      <c r="M65" s="49">
        <f t="array" aca="1" ref="M65" ca="1">INDEX(sheet03!$A$2:$BB$1003,MATCH(K$52&amp;$J65&amp;$B$2,sheet03!$M$2:$M$1003&amp;sheet03!$AF$2:$AF$1003&amp;sheet03!$O$2:$O$1003,0),40)</f>
        <v>163</v>
      </c>
      <c r="N65" s="10" t="str">
        <f t="array" aca="1" ref="N65" ca="1">INDEX(sheet03!$A$2:$BD$1003,MATCH(K$52&amp;$J65&amp;$B$2,sheet03!$M$2:$M$1003&amp;sheet03!$AF$2:$AF$1003&amp;sheet03!$O$2:$O$1003,0),56)</f>
        <v>右</v>
      </c>
    </row>
    <row r="66" spans="1:14" ht="15.95" customHeight="1" x14ac:dyDescent="0.15">
      <c r="A66" s="55">
        <f ca="1">IF(ISERROR(SMALL(sheet03!CC:CC,ROW(O8))),"",INDIRECT("sheet03!cc"&amp;SMALL(sheet03!CC:CC,ROW(O8))))</f>
        <v>335</v>
      </c>
      <c r="B66" s="10">
        <f t="array" aca="1" ref="B66" ca="1">INDEX(sheet03!$A$2:$BB$1003,MATCH(D$52&amp;$C66&amp;$B$2,sheet03!$M$2:$M$1003&amp;sheet03!$AF$2:$AF$1003&amp;sheet03!$O$2:$O$1003,0),31)</f>
        <v>0</v>
      </c>
      <c r="C66" s="11">
        <f ca="1">IF(A66="","",INDIRECT("sheet03!af"&amp;SMALL(sheet03!CC:CC,ROW(O8))))</f>
        <v>8</v>
      </c>
      <c r="D66" s="10" t="str">
        <f t="array" aca="1" ref="D66" ca="1">INDEX(sheet03!$A$2:$BB$1003,MATCH(D$52&amp;$C66&amp;$B$2,sheet03!$M$2:$M$1003&amp;sheet03!$AF$2:$AF$1003&amp;sheet03!$O$2:$O$1003,0),28)</f>
        <v>周布</v>
      </c>
      <c r="E66" s="46">
        <f t="array" aca="1" ref="E66" ca="1">INDEX(sheet03!$A$2:$BC$1003,MATCH(D$52&amp;$C66&amp;$B$2,sheet03!$M$2:$M$1003&amp;sheet03!$AF$2:$AF$1003&amp;sheet03!$O$2:$O$1003,0),55)</f>
        <v>2</v>
      </c>
      <c r="F66" s="49">
        <f t="array" aca="1" ref="F66" ca="1">INDEX(sheet03!$A$2:$BB$1003,MATCH(D$52&amp;$C66&amp;$B$2,sheet03!$M$2:$M$1003&amp;sheet03!$AF$2:$AF$1003&amp;sheet03!$O$2:$O$1003,0),40)</f>
        <v>153</v>
      </c>
      <c r="G66" s="10" t="str">
        <f t="array" aca="1" ref="G66" ca="1">INDEX(sheet03!$A$2:$BD$1003,MATCH(D$52&amp;$C66&amp;$B$2,sheet03!$M$2:$M$1003&amp;sheet03!$AF$2:$AF$1003&amp;sheet03!$O$2:$O$1003,0),56)</f>
        <v>右</v>
      </c>
      <c r="H66" s="55">
        <f ca="1">IF(ISERROR(SMALL(sheet03!CD:CD,ROW(P8))),"",INDIRECT("sheet03!cd"&amp;SMALL(sheet03!CD:CD,ROW(P8))))</f>
        <v>319</v>
      </c>
      <c r="I66" s="10">
        <f t="array" aca="1" ref="I66" ca="1">INDEX(sheet03!$A$2:$BB$1003,MATCH(K$52&amp;$J66&amp;$B$2,sheet03!$M$2:$M$1003&amp;sheet03!$AF$2:$AF$1003&amp;sheet03!$O$2:$O$1003,0),31)</f>
        <v>0</v>
      </c>
      <c r="J66" s="11">
        <f ca="1">IF(H66="","",INDIRECT("sheet03!af"&amp;SMALL(sheet03!CD:CD,ROW(P8))))</f>
        <v>8</v>
      </c>
      <c r="K66" s="10" t="str">
        <f t="array" aca="1" ref="K66" ca="1">INDEX(sheet03!$A$2:$BB$1003,MATCH(K$52&amp;$J66&amp;$B$2,sheet03!$M$2:$M$1003&amp;sheet03!$AF$2:$AF$1003&amp;sheet03!$O$2:$O$1003,0),28)</f>
        <v>長門大井</v>
      </c>
      <c r="L66" s="46">
        <f t="array" aca="1" ref="L66" ca="1">INDEX(sheet03!$A$2:$BC$1003,MATCH(K$52&amp;$J66&amp;$B$2,sheet03!$M$2:$M$1003&amp;sheet03!$AF$2:$AF$1003&amp;sheet03!$O$2:$O$1003,0),55)</f>
        <v>2</v>
      </c>
      <c r="M66" s="49">
        <f t="array" aca="1" ref="M66" ca="1">INDEX(sheet03!$A$2:$BB$1003,MATCH(K$52&amp;$J66&amp;$B$2,sheet03!$M$2:$M$1003&amp;sheet03!$AF$2:$AF$1003&amp;sheet03!$O$2:$O$1003,0),40)</f>
        <v>150</v>
      </c>
      <c r="N66" s="10" t="str">
        <f t="array" aca="1" ref="N66" ca="1">INDEX(sheet03!$A$2:$BD$1003,MATCH(K$52&amp;$J66&amp;$B$2,sheet03!$M$2:$M$1003&amp;sheet03!$AF$2:$AF$1003&amp;sheet03!$O$2:$O$1003,0),56)</f>
        <v>右</v>
      </c>
    </row>
    <row r="67" spans="1:14" ht="15.95" customHeight="1" x14ac:dyDescent="0.15">
      <c r="A67" s="55">
        <f ca="1">IF(ISERROR(SMALL(sheet03!CC:CC,ROW(O9))),"",INDIRECT("sheet03!cc"&amp;SMALL(sheet03!CC:CC,ROW(O9))))</f>
        <v>336</v>
      </c>
      <c r="B67" s="10">
        <f t="array" aca="1" ref="B67" ca="1">INDEX(sheet03!$A$2:$BB$1003,MATCH(D$52&amp;$C67&amp;$B$2,sheet03!$M$2:$M$1003&amp;sheet03!$AF$2:$AF$1003&amp;sheet03!$O$2:$O$1003,0),31)</f>
        <v>0</v>
      </c>
      <c r="C67" s="11">
        <f ca="1">IF(A67="","",INDIRECT("sheet03!af"&amp;SMALL(sheet03!CC:CC,ROW(O9))))</f>
        <v>9</v>
      </c>
      <c r="D67" s="10" t="str">
        <f t="array" aca="1" ref="D67" ca="1">INDEX(sheet03!$A$2:$BB$1003,MATCH(D$52&amp;$C67&amp;$B$2,sheet03!$M$2:$M$1003&amp;sheet03!$AF$2:$AF$1003&amp;sheet03!$O$2:$O$1003,0),28)</f>
        <v>折居</v>
      </c>
      <c r="E67" s="46">
        <f t="array" aca="1" ref="E67" ca="1">INDEX(sheet03!$A$2:$BC$1003,MATCH(D$52&amp;$C67&amp;$B$2,sheet03!$M$2:$M$1003&amp;sheet03!$AF$2:$AF$1003&amp;sheet03!$O$2:$O$1003,0),55)</f>
        <v>2</v>
      </c>
      <c r="F67" s="49">
        <f t="array" aca="1" ref="F67" ca="1">INDEX(sheet03!$A$2:$BB$1003,MATCH(D$52&amp;$C67&amp;$B$2,sheet03!$M$2:$M$1003&amp;sheet03!$AF$2:$AF$1003&amp;sheet03!$O$2:$O$1003,0),40)</f>
        <v>160</v>
      </c>
      <c r="G67" s="10" t="str">
        <f t="array" aca="1" ref="G67" ca="1">INDEX(sheet03!$A$2:$BD$1003,MATCH(D$52&amp;$C67&amp;$B$2,sheet03!$M$2:$M$1003&amp;sheet03!$AF$2:$AF$1003&amp;sheet03!$O$2:$O$1003,0),56)</f>
        <v>右</v>
      </c>
      <c r="H67" s="55">
        <f ca="1">IF(ISERROR(SMALL(sheet03!CD:CD,ROW(P9))),"",INDIRECT("sheet03!cd"&amp;SMALL(sheet03!CD:CD,ROW(P9))))</f>
        <v>320</v>
      </c>
      <c r="I67" s="10">
        <f t="array" aca="1" ref="I67" ca="1">INDEX(sheet03!$A$2:$BB$1003,MATCH(K$52&amp;$J67&amp;$B$2,sheet03!$M$2:$M$1003&amp;sheet03!$AF$2:$AF$1003&amp;sheet03!$O$2:$O$1003,0),31)</f>
        <v>0</v>
      </c>
      <c r="J67" s="11">
        <f ca="1">IF(H67="","",INDIRECT("sheet03!af"&amp;SMALL(sheet03!CD:CD,ROW(P9))))</f>
        <v>9</v>
      </c>
      <c r="K67" s="10" t="str">
        <f t="array" aca="1" ref="K67" ca="1">INDEX(sheet03!$A$2:$BB$1003,MATCH(K$52&amp;$J67&amp;$B$2,sheet03!$M$2:$M$1003&amp;sheet03!$AF$2:$AF$1003&amp;sheet03!$O$2:$O$1003,0),28)</f>
        <v>越ケ浜</v>
      </c>
      <c r="L67" s="46">
        <f t="array" aca="1" ref="L67" ca="1">INDEX(sheet03!$A$2:$BC$1003,MATCH(K$52&amp;$J67&amp;$B$2,sheet03!$M$2:$M$1003&amp;sheet03!$AF$2:$AF$1003&amp;sheet03!$O$2:$O$1003,0),55)</f>
        <v>2</v>
      </c>
      <c r="M67" s="49">
        <f t="array" aca="1" ref="M67" ca="1">INDEX(sheet03!$A$2:$BB$1003,MATCH(K$52&amp;$J67&amp;$B$2,sheet03!$M$2:$M$1003&amp;sheet03!$AF$2:$AF$1003&amp;sheet03!$O$2:$O$1003,0),40)</f>
        <v>163</v>
      </c>
      <c r="N67" s="10" t="str">
        <f t="array" aca="1" ref="N67" ca="1">INDEX(sheet03!$A$2:$BD$1003,MATCH(K$52&amp;$J67&amp;$B$2,sheet03!$M$2:$M$1003&amp;sheet03!$AF$2:$AF$1003&amp;sheet03!$O$2:$O$1003,0),56)</f>
        <v>右</v>
      </c>
    </row>
    <row r="68" spans="1:14" ht="15.95" customHeight="1" x14ac:dyDescent="0.15">
      <c r="A68" s="55">
        <f ca="1">IF(ISERROR(SMALL(sheet03!CC:CC,ROW(O10))),"",INDIRECT("sheet03!cc"&amp;SMALL(sheet03!CC:CC,ROW(O10))))</f>
        <v>337</v>
      </c>
      <c r="B68" s="10">
        <f t="array" aca="1" ref="B68" ca="1">INDEX(sheet03!$A$2:$BB$1003,MATCH(D$52&amp;$C68&amp;$B$2,sheet03!$M$2:$M$1003&amp;sheet03!$AF$2:$AF$1003&amp;sheet03!$O$2:$O$1003,0),31)</f>
        <v>0</v>
      </c>
      <c r="C68" s="11">
        <f ca="1">IF(A68="","",INDIRECT("sheet03!af"&amp;SMALL(sheet03!CC:CC,ROW(O10))))</f>
        <v>10</v>
      </c>
      <c r="D68" s="10" t="str">
        <f t="array" aca="1" ref="D68" ca="1">INDEX(sheet03!$A$2:$BB$1003,MATCH(D$52&amp;$C68&amp;$B$2,sheet03!$M$2:$M$1003&amp;sheet03!$AF$2:$AF$1003&amp;sheet03!$O$2:$O$1003,0),28)</f>
        <v>三保三隅</v>
      </c>
      <c r="E68" s="46">
        <f t="array" aca="1" ref="E68" ca="1">INDEX(sheet03!$A$2:$BC$1003,MATCH(D$52&amp;$C68&amp;$B$2,sheet03!$M$2:$M$1003&amp;sheet03!$AF$2:$AF$1003&amp;sheet03!$O$2:$O$1003,0),55)</f>
        <v>2</v>
      </c>
      <c r="F68" s="49">
        <f t="array" aca="1" ref="F68" ca="1">INDEX(sheet03!$A$2:$BB$1003,MATCH(D$52&amp;$C68&amp;$B$2,sheet03!$M$2:$M$1003&amp;sheet03!$AF$2:$AF$1003&amp;sheet03!$O$2:$O$1003,0),40)</f>
        <v>162</v>
      </c>
      <c r="G68" s="10" t="str">
        <f t="array" aca="1" ref="G68" ca="1">INDEX(sheet03!$A$2:$BD$1003,MATCH(D$52&amp;$C68&amp;$B$2,sheet03!$M$2:$M$1003&amp;sheet03!$AF$2:$AF$1003&amp;sheet03!$O$2:$O$1003,0),56)</f>
        <v>右</v>
      </c>
      <c r="H68" s="55">
        <f ca="1">IF(ISERROR(SMALL(sheet03!CD:CD,ROW(P10))),"",INDIRECT("sheet03!cd"&amp;SMALL(sheet03!CD:CD,ROW(P10))))</f>
        <v>321</v>
      </c>
      <c r="I68" s="10" t="str">
        <f t="array" aca="1" ref="I68" ca="1">INDEX(sheet03!$A$2:$BB$1003,MATCH(K$52&amp;$J68&amp;$B$2,sheet03!$M$2:$M$1003&amp;sheet03!$AF$2:$AF$1003&amp;sheet03!$O$2:$O$1003,0),31)</f>
        <v>c</v>
      </c>
      <c r="J68" s="11">
        <f ca="1">IF(H68="","",INDIRECT("sheet03!af"&amp;SMALL(sheet03!CD:CD,ROW(P10))))</f>
        <v>10</v>
      </c>
      <c r="K68" s="10" t="str">
        <f t="array" aca="1" ref="K68" ca="1">INDEX(sheet03!$A$2:$BB$1003,MATCH(K$52&amp;$J68&amp;$B$2,sheet03!$M$2:$M$1003&amp;sheet03!$AF$2:$AF$1003&amp;sheet03!$O$2:$O$1003,0),28)</f>
        <v>東萩</v>
      </c>
      <c r="L68" s="46">
        <f t="array" aca="1" ref="L68" ca="1">INDEX(sheet03!$A$2:$BC$1003,MATCH(K$52&amp;$J68&amp;$B$2,sheet03!$M$2:$M$1003&amp;sheet03!$AF$2:$AF$1003&amp;sheet03!$O$2:$O$1003,0),55)</f>
        <v>3</v>
      </c>
      <c r="M68" s="49">
        <f t="array" aca="1" ref="M68" ca="1">INDEX(sheet03!$A$2:$BB$1003,MATCH(K$52&amp;$J68&amp;$B$2,sheet03!$M$2:$M$1003&amp;sheet03!$AF$2:$AF$1003&amp;sheet03!$O$2:$O$1003,0),40)</f>
        <v>153</v>
      </c>
      <c r="N68" s="10" t="str">
        <f t="array" aca="1" ref="N68" ca="1">INDEX(sheet03!$A$2:$BD$1003,MATCH(K$52&amp;$J68&amp;$B$2,sheet03!$M$2:$M$1003&amp;sheet03!$AF$2:$AF$1003&amp;sheet03!$O$2:$O$1003,0),56)</f>
        <v>右</v>
      </c>
    </row>
    <row r="69" spans="1:14" ht="15.95" customHeight="1" x14ac:dyDescent="0.15">
      <c r="A69" s="55">
        <f ca="1">IF(ISERROR(SMALL(sheet03!CC:CC,ROW(O11))),"",INDIRECT("sheet03!cc"&amp;SMALL(sheet03!CC:CC,ROW(O11))))</f>
        <v>338</v>
      </c>
      <c r="B69" s="10">
        <f t="array" aca="1" ref="B69" ca="1">INDEX(sheet03!$A$2:$BB$1003,MATCH(D$52&amp;$C69&amp;$B$2,sheet03!$M$2:$M$1003&amp;sheet03!$AF$2:$AF$1003&amp;sheet03!$O$2:$O$1003,0),31)</f>
        <v>0</v>
      </c>
      <c r="C69" s="11">
        <f ca="1">IF(A69="","",INDIRECT("sheet03!af"&amp;SMALL(sheet03!CC:CC,ROW(O11))))</f>
        <v>11</v>
      </c>
      <c r="D69" s="10" t="str">
        <f t="array" aca="1" ref="D69" ca="1">INDEX(sheet03!$A$2:$BB$1003,MATCH(D$52&amp;$C69&amp;$B$2,sheet03!$M$2:$M$1003&amp;sheet03!$AF$2:$AF$1003&amp;sheet03!$O$2:$O$1003,0),28)</f>
        <v>岡見</v>
      </c>
      <c r="E69" s="46">
        <f t="array" aca="1" ref="E69" ca="1">INDEX(sheet03!$A$2:$BC$1003,MATCH(D$52&amp;$C69&amp;$B$2,sheet03!$M$2:$M$1003&amp;sheet03!$AF$2:$AF$1003&amp;sheet03!$O$2:$O$1003,0),55)</f>
        <v>2</v>
      </c>
      <c r="F69" s="49">
        <f t="array" aca="1" ref="F69" ca="1">INDEX(sheet03!$A$2:$BB$1003,MATCH(D$52&amp;$C69&amp;$B$2,sheet03!$M$2:$M$1003&amp;sheet03!$AF$2:$AF$1003&amp;sheet03!$O$2:$O$1003,0),40)</f>
        <v>153</v>
      </c>
      <c r="G69" s="10" t="str">
        <f t="array" aca="1" ref="G69" ca="1">INDEX(sheet03!$A$2:$BD$1003,MATCH(D$52&amp;$C69&amp;$B$2,sheet03!$M$2:$M$1003&amp;sheet03!$AF$2:$AF$1003&amp;sheet03!$O$2:$O$1003,0),56)</f>
        <v>右</v>
      </c>
      <c r="H69" s="55">
        <f ca="1">IF(ISERROR(SMALL(sheet03!CD:CD,ROW(P11))),"",INDIRECT("sheet03!cd"&amp;SMALL(sheet03!CD:CD,ROW(P11))))</f>
        <v>322</v>
      </c>
      <c r="I69" s="10">
        <f t="array" aca="1" ref="I69" ca="1">INDEX(sheet03!$A$2:$BB$1003,MATCH(K$52&amp;$J69&amp;$B$2,sheet03!$M$2:$M$1003&amp;sheet03!$AF$2:$AF$1003&amp;sheet03!$O$2:$O$1003,0),31)</f>
        <v>0</v>
      </c>
      <c r="J69" s="11">
        <f ca="1">IF(H69="","",INDIRECT("sheet03!af"&amp;SMALL(sheet03!CD:CD,ROW(P11))))</f>
        <v>11</v>
      </c>
      <c r="K69" s="10" t="str">
        <f t="array" aca="1" ref="K69" ca="1">INDEX(sheet03!$A$2:$BB$1003,MATCH(K$52&amp;$J69&amp;$B$2,sheet03!$M$2:$M$1003&amp;sheet03!$AF$2:$AF$1003&amp;sheet03!$O$2:$O$1003,0),28)</f>
        <v>萩</v>
      </c>
      <c r="L69" s="46">
        <f t="array" aca="1" ref="L69" ca="1">INDEX(sheet03!$A$2:$BC$1003,MATCH(K$52&amp;$J69&amp;$B$2,sheet03!$M$2:$M$1003&amp;sheet03!$AF$2:$AF$1003&amp;sheet03!$O$2:$O$1003,0),55)</f>
        <v>3</v>
      </c>
      <c r="M69" s="49">
        <f t="array" aca="1" ref="M69" ca="1">INDEX(sheet03!$A$2:$BB$1003,MATCH(K$52&amp;$J69&amp;$B$2,sheet03!$M$2:$M$1003&amp;sheet03!$AF$2:$AF$1003&amp;sheet03!$O$2:$O$1003,0),40)</f>
        <v>160</v>
      </c>
      <c r="N69" s="10" t="str">
        <f t="array" aca="1" ref="N69" ca="1">INDEX(sheet03!$A$2:$BD$1003,MATCH(K$52&amp;$J69&amp;$B$2,sheet03!$M$2:$M$1003&amp;sheet03!$AF$2:$AF$1003&amp;sheet03!$O$2:$O$1003,0),56)</f>
        <v>右</v>
      </c>
    </row>
    <row r="70" spans="1:14" ht="15.95" customHeight="1" x14ac:dyDescent="0.15">
      <c r="A70" s="55">
        <f ca="1">IF(ISERROR(SMALL(sheet03!CC:CC,ROW(O12))),"",INDIRECT("sheet03!cc"&amp;SMALL(sheet03!CC:CC,ROW(O12))))</f>
        <v>339</v>
      </c>
      <c r="B70" s="10">
        <f t="array" aca="1" ref="B70" ca="1">INDEX(sheet03!$A$2:$BB$1003,MATCH(D$52&amp;$C70&amp;$B$2,sheet03!$M$2:$M$1003&amp;sheet03!$AF$2:$AF$1003&amp;sheet03!$O$2:$O$1003,0),31)</f>
        <v>0</v>
      </c>
      <c r="C70" s="11">
        <f ca="1">IF(A70="","",INDIRECT("sheet03!af"&amp;SMALL(sheet03!CC:CC,ROW(O12))))</f>
        <v>12</v>
      </c>
      <c r="D70" s="10" t="str">
        <f t="array" aca="1" ref="D70" ca="1">INDEX(sheet03!$A$2:$BB$1003,MATCH(D$52&amp;$C70&amp;$B$2,sheet03!$M$2:$M$1003&amp;sheet03!$AF$2:$AF$1003&amp;sheet03!$O$2:$O$1003,0),28)</f>
        <v>鎌手</v>
      </c>
      <c r="E70" s="46">
        <f t="array" aca="1" ref="E70" ca="1">INDEX(sheet03!$A$2:$BC$1003,MATCH(D$52&amp;$C70&amp;$B$2,sheet03!$M$2:$M$1003&amp;sheet03!$AF$2:$AF$1003&amp;sheet03!$O$2:$O$1003,0),55)</f>
        <v>2</v>
      </c>
      <c r="F70" s="49">
        <f t="array" aca="1" ref="F70" ca="1">INDEX(sheet03!$A$2:$BB$1003,MATCH(D$52&amp;$C70&amp;$B$2,sheet03!$M$2:$M$1003&amp;sheet03!$AF$2:$AF$1003&amp;sheet03!$O$2:$O$1003,0),40)</f>
        <v>156.69999999999999</v>
      </c>
      <c r="G70" s="10" t="str">
        <f t="array" aca="1" ref="G70" ca="1">INDEX(sheet03!$A$2:$BD$1003,MATCH(D$52&amp;$C70&amp;$B$2,sheet03!$M$2:$M$1003&amp;sheet03!$AF$2:$AF$1003&amp;sheet03!$O$2:$O$1003,0),56)</f>
        <v>右</v>
      </c>
      <c r="H70" s="55">
        <f ca="1">IF(ISERROR(SMALL(sheet03!CD:CD,ROW(P12))),"",INDIRECT("sheet03!cd"&amp;SMALL(sheet03!CD:CD,ROW(P12))))</f>
        <v>323</v>
      </c>
      <c r="I70" s="10">
        <f t="array" aca="1" ref="I70" ca="1">INDEX(sheet03!$A$2:$BB$1003,MATCH(K$52&amp;$J70&amp;$B$2,sheet03!$M$2:$M$1003&amp;sheet03!$AF$2:$AF$1003&amp;sheet03!$O$2:$O$1003,0),31)</f>
        <v>0</v>
      </c>
      <c r="J70" s="11">
        <f ca="1">IF(H70="","",INDIRECT("sheet03!af"&amp;SMALL(sheet03!CD:CD,ROW(P12))))</f>
        <v>12</v>
      </c>
      <c r="K70" s="10" t="str">
        <f t="array" aca="1" ref="K70" ca="1">INDEX(sheet03!$A$2:$BB$1003,MATCH(K$52&amp;$J70&amp;$B$2,sheet03!$M$2:$M$1003&amp;sheet03!$AF$2:$AF$1003&amp;sheet03!$O$2:$O$1003,0),28)</f>
        <v>玉江</v>
      </c>
      <c r="L70" s="46">
        <f t="array" aca="1" ref="L70" ca="1">INDEX(sheet03!$A$2:$BC$1003,MATCH(K$52&amp;$J70&amp;$B$2,sheet03!$M$2:$M$1003&amp;sheet03!$AF$2:$AF$1003&amp;sheet03!$O$2:$O$1003,0),55)</f>
        <v>3</v>
      </c>
      <c r="M70" s="49">
        <f t="array" aca="1" ref="M70" ca="1">INDEX(sheet03!$A$2:$BB$1003,MATCH(K$52&amp;$J70&amp;$B$2,sheet03!$M$2:$M$1003&amp;sheet03!$AF$2:$AF$1003&amp;sheet03!$O$2:$O$1003,0),40)</f>
        <v>162</v>
      </c>
      <c r="N70" s="10" t="str">
        <f t="array" aca="1" ref="N70" ca="1">INDEX(sheet03!$A$2:$BD$1003,MATCH(K$52&amp;$J70&amp;$B$2,sheet03!$M$2:$M$1003&amp;sheet03!$AF$2:$AF$1003&amp;sheet03!$O$2:$O$1003,0),56)</f>
        <v>右</v>
      </c>
    </row>
    <row r="71" spans="1:14" ht="15.95" customHeight="1" x14ac:dyDescent="0.15">
      <c r="A71" s="55">
        <f ca="1">IF(ISERROR(SMALL(sheet03!CC:CC,ROW(O13))),"",INDIRECT("sheet03!cc"&amp;SMALL(sheet03!CC:CC,ROW(O13))))</f>
        <v>340</v>
      </c>
      <c r="B71" s="10">
        <f t="array" aca="1" ref="B71" ca="1">INDEX(sheet03!$A$2:$BB$1003,MATCH(D$52&amp;$C71&amp;$B$2,sheet03!$M$2:$M$1003&amp;sheet03!$AF$2:$AF$1003&amp;sheet03!$O$2:$O$1003,0),31)</f>
        <v>0</v>
      </c>
      <c r="C71" s="11">
        <f ca="1">IF(A71="","",INDIRECT("sheet03!af"&amp;SMALL(sheet03!CC:CC,ROW(O13))))</f>
        <v>13</v>
      </c>
      <c r="D71" s="10" t="str">
        <f t="array" aca="1" ref="D71" ca="1">INDEX(sheet03!$A$2:$BB$1003,MATCH(D$52&amp;$C71&amp;$B$2,sheet03!$M$2:$M$1003&amp;sheet03!$AF$2:$AF$1003&amp;sheet03!$O$2:$O$1003,0),28)</f>
        <v>石見津田</v>
      </c>
      <c r="E71" s="46">
        <f t="array" aca="1" ref="E71" ca="1">INDEX(sheet03!$A$2:$BC$1003,MATCH(D$52&amp;$C71&amp;$B$2,sheet03!$M$2:$M$1003&amp;sheet03!$AF$2:$AF$1003&amp;sheet03!$O$2:$O$1003,0),55)</f>
        <v>2</v>
      </c>
      <c r="F71" s="49">
        <f t="array" aca="1" ref="F71" ca="1">INDEX(sheet03!$A$2:$BB$1003,MATCH(D$52&amp;$C71&amp;$B$2,sheet03!$M$2:$M$1003&amp;sheet03!$AF$2:$AF$1003&amp;sheet03!$O$2:$O$1003,0),40)</f>
        <v>162</v>
      </c>
      <c r="G71" s="10" t="str">
        <f t="array" aca="1" ref="G71" ca="1">INDEX(sheet03!$A$2:$BD$1003,MATCH(D$52&amp;$C71&amp;$B$2,sheet03!$M$2:$M$1003&amp;sheet03!$AF$2:$AF$1003&amp;sheet03!$O$2:$O$1003,0),56)</f>
        <v>右</v>
      </c>
      <c r="H71" s="55">
        <f ca="1">IF(ISERROR(SMALL(sheet03!CD:CD,ROW(P13))),"",INDIRECT("sheet03!cd"&amp;SMALL(sheet03!CD:CD,ROW(P13))))</f>
        <v>324</v>
      </c>
      <c r="I71" s="10">
        <f t="array" aca="1" ref="I71" ca="1">INDEX(sheet03!$A$2:$BB$1003,MATCH(K$52&amp;$J71&amp;$B$2,sheet03!$M$2:$M$1003&amp;sheet03!$AF$2:$AF$1003&amp;sheet03!$O$2:$O$1003,0),31)</f>
        <v>0</v>
      </c>
      <c r="J71" s="11">
        <f ca="1">IF(H71="","",INDIRECT("sheet03!af"&amp;SMALL(sheet03!CD:CD,ROW(P13))))</f>
        <v>13</v>
      </c>
      <c r="K71" s="10" t="str">
        <f t="array" aca="1" ref="K71" ca="1">INDEX(sheet03!$A$2:$BB$1003,MATCH(K$52&amp;$J71&amp;$B$2,sheet03!$M$2:$M$1003&amp;sheet03!$AF$2:$AF$1003&amp;sheet03!$O$2:$O$1003,0),28)</f>
        <v>三見</v>
      </c>
      <c r="L71" s="46">
        <f t="array" aca="1" ref="L71" ca="1">INDEX(sheet03!$A$2:$BC$1003,MATCH(K$52&amp;$J71&amp;$B$2,sheet03!$M$2:$M$1003&amp;sheet03!$AF$2:$AF$1003&amp;sheet03!$O$2:$O$1003,0),55)</f>
        <v>3</v>
      </c>
      <c r="M71" s="49">
        <f t="array" aca="1" ref="M71" ca="1">INDEX(sheet03!$A$2:$BB$1003,MATCH(K$52&amp;$J71&amp;$B$2,sheet03!$M$2:$M$1003&amp;sheet03!$AF$2:$AF$1003&amp;sheet03!$O$2:$O$1003,0),40)</f>
        <v>153</v>
      </c>
      <c r="N71" s="10" t="str">
        <f t="array" aca="1" ref="N71" ca="1">INDEX(sheet03!$A$2:$BD$1003,MATCH(K$52&amp;$J71&amp;$B$2,sheet03!$M$2:$M$1003&amp;sheet03!$AF$2:$AF$1003&amp;sheet03!$O$2:$O$1003,0),56)</f>
        <v>右</v>
      </c>
    </row>
    <row r="72" spans="1:14" ht="15.95" customHeight="1" x14ac:dyDescent="0.15">
      <c r="A72" s="55">
        <f ca="1">IF(ISERROR(SMALL(sheet03!CC:CC,ROW(O14))),"",INDIRECT("sheet03!cc"&amp;SMALL(sheet03!CC:CC,ROW(O14))))</f>
        <v>0</v>
      </c>
      <c r="B72" s="10" t="e">
        <f t="array" aca="1" ref="B72" ca="1">INDEX(sheet03!$A$2:$BB$1003,MATCH(D$52&amp;$C72&amp;$B$2,sheet03!$M$2:$M$1003&amp;sheet03!$AF$2:$AF$1003&amp;sheet03!$O$2:$O$1003,0),31)</f>
        <v>#N/A</v>
      </c>
      <c r="C72" s="11">
        <f ca="1">IF(A72="","",INDIRECT("sheet03!af"&amp;SMALL(sheet03!CC:CC,ROW(O14))))</f>
        <v>0</v>
      </c>
      <c r="D72" s="10" t="e">
        <f t="array" aca="1" ref="D72" ca="1">INDEX(sheet03!$A$2:$BB$1003,MATCH(D$52&amp;$C72&amp;$B$2,sheet03!$M$2:$M$1003&amp;sheet03!$AF$2:$AF$1003&amp;sheet03!$O$2:$O$1003,0),28)</f>
        <v>#N/A</v>
      </c>
      <c r="E72" s="46" t="e">
        <f t="array" aca="1" ref="E72" ca="1">INDEX(sheet03!$A$2:$BC$1003,MATCH(D$52&amp;$C72&amp;$B$2,sheet03!$M$2:$M$1003&amp;sheet03!$AF$2:$AF$1003&amp;sheet03!$O$2:$O$1003,0),55)</f>
        <v>#N/A</v>
      </c>
      <c r="F72" s="49" t="e">
        <f t="array" aca="1" ref="F72" ca="1">INDEX(sheet03!$A$2:$BB$1003,MATCH(D$52&amp;$C72&amp;$B$2,sheet03!$M$2:$M$1003&amp;sheet03!$AF$2:$AF$1003&amp;sheet03!$O$2:$O$1003,0),40)</f>
        <v>#N/A</v>
      </c>
      <c r="G72" s="10" t="e">
        <f t="array" aca="1" ref="G72" ca="1">INDEX(sheet03!$A$2:$BD$1003,MATCH(D$52&amp;$C72&amp;$B$2,sheet03!$M$2:$M$1003&amp;sheet03!$AF$2:$AF$1003&amp;sheet03!$O$2:$O$1003,0),56)</f>
        <v>#N/A</v>
      </c>
      <c r="H72" s="55">
        <f ca="1">IF(ISERROR(SMALL(sheet03!CD:CD,ROW(P14))),"",INDIRECT("sheet03!cd"&amp;SMALL(sheet03!CD:CD,ROW(P14))))</f>
        <v>325</v>
      </c>
      <c r="I72" s="10">
        <f t="array" aca="1" ref="I72" ca="1">INDEX(sheet03!$A$2:$BB$1003,MATCH(K$52&amp;$J72&amp;$B$2,sheet03!$M$2:$M$1003&amp;sheet03!$AF$2:$AF$1003&amp;sheet03!$O$2:$O$1003,0),31)</f>
        <v>0</v>
      </c>
      <c r="J72" s="11">
        <f ca="1">IF(H72="","",INDIRECT("sheet03!af"&amp;SMALL(sheet03!CD:CD,ROW(P14))))</f>
        <v>14</v>
      </c>
      <c r="K72" s="43" t="str">
        <f t="array" aca="1" ref="K72" ca="1">INDEX(sheet03!$A$2:$BB$1003,MATCH(K$52&amp;$J72&amp;$B$2,sheet03!$M$2:$M$1003&amp;sheet03!$AF$2:$AF$1003&amp;sheet03!$O$2:$O$1003,0),28)</f>
        <v>飯井</v>
      </c>
      <c r="L72" s="46">
        <f t="array" aca="1" ref="L72" ca="1">INDEX(sheet03!$A$2:$BC$1003,MATCH(K$52&amp;$J72&amp;$B$2,sheet03!$M$2:$M$1003&amp;sheet03!$AF$2:$AF$1003&amp;sheet03!$O$2:$O$1003,0),55)</f>
        <v>2</v>
      </c>
      <c r="M72" s="49">
        <f t="array" aca="1" ref="M72" ca="1">INDEX(sheet03!$A$2:$BB$1003,MATCH(K$52&amp;$J72&amp;$B$2,sheet03!$M$2:$M$1003&amp;sheet03!$AF$2:$AF$1003&amp;sheet03!$O$2:$O$1003,0),40)</f>
        <v>156.69999999999999</v>
      </c>
      <c r="N72" s="10" t="str">
        <f t="array" aca="1" ref="N72" ca="1">INDEX(sheet03!$A$2:$BD$1003,MATCH(K$52&amp;$J72&amp;$B$2,sheet03!$M$2:$M$1003&amp;sheet03!$AF$2:$AF$1003&amp;sheet03!$O$2:$O$1003,0),56)</f>
        <v>右</v>
      </c>
    </row>
    <row r="73" spans="1:14" ht="15.95" customHeight="1" x14ac:dyDescent="0.15">
      <c r="A73" s="55" t="str">
        <f ca="1">IF(ISERROR(SMALL(sheet03!CC:CC,ROW(O15))),"",INDIRECT("sheet03!cc"&amp;SMALL(sheet03!CC:CC,ROW(O15))))</f>
        <v/>
      </c>
      <c r="B73" s="10" t="e">
        <f t="array" aca="1" ref="B73" ca="1">INDEX(sheet03!$A$2:$BB$1003,MATCH(D$52&amp;$C73&amp;$B$2,sheet03!$M$2:$M$1003&amp;sheet03!$AF$2:$AF$1003&amp;sheet03!$O$2:$O$1003,0),31)</f>
        <v>#N/A</v>
      </c>
      <c r="C73" s="11" t="str">
        <f ca="1">IF(A73="","",INDIRECT("sheet03!af"&amp;SMALL(sheet03!CC:CC,ROW(O15))))</f>
        <v/>
      </c>
      <c r="D73" s="10" t="e">
        <f t="array" aca="1" ref="D73" ca="1">INDEX(sheet03!$A$2:$BB$1003,MATCH(D$52&amp;$C73&amp;$B$2,sheet03!$M$2:$M$1003&amp;sheet03!$AF$2:$AF$1003&amp;sheet03!$O$2:$O$1003,0),28)</f>
        <v>#N/A</v>
      </c>
      <c r="E73" s="46" t="e">
        <f t="array" aca="1" ref="E73" ca="1">INDEX(sheet03!$A$2:$BC$1003,MATCH(D$52&amp;$C73&amp;$B$2,sheet03!$M$2:$M$1003&amp;sheet03!$AF$2:$AF$1003&amp;sheet03!$O$2:$O$1003,0),55)</f>
        <v>#N/A</v>
      </c>
      <c r="F73" s="49" t="e">
        <f t="array" aca="1" ref="F73" ca="1">INDEX(sheet03!$A$2:$BB$1003,MATCH(D$52&amp;$C73&amp;$B$2,sheet03!$M$2:$M$1003&amp;sheet03!$AF$2:$AF$1003&amp;sheet03!$O$2:$O$1003,0),40)</f>
        <v>#N/A</v>
      </c>
      <c r="G73" s="10" t="e">
        <f t="array" aca="1" ref="G73" ca="1">INDEX(sheet03!$A$2:$BD$1003,MATCH(D$52&amp;$C73&amp;$B$2,sheet03!$M$2:$M$1003&amp;sheet03!$AF$2:$AF$1003&amp;sheet03!$O$2:$O$1003,0),56)</f>
        <v>#N/A</v>
      </c>
      <c r="H73" s="55">
        <f ca="1">IF(ISERROR(SMALL(sheet03!CD:CD,ROW(P15))),"",INDIRECT("sheet03!cd"&amp;SMALL(sheet03!CD:CD,ROW(P15))))</f>
        <v>326</v>
      </c>
      <c r="I73" s="10">
        <f t="array" aca="1" ref="I73" ca="1">INDEX(sheet03!$A$2:$BB$1003,MATCH(K$52&amp;$J73&amp;$B$2,sheet03!$M$2:$M$1003&amp;sheet03!$AF$2:$AF$1003&amp;sheet03!$O$2:$O$1003,0),31)</f>
        <v>0</v>
      </c>
      <c r="J73" s="11">
        <f ca="1">IF(H73="","",INDIRECT("sheet03!af"&amp;SMALL(sheet03!CD:CD,ROW(P15))))</f>
        <v>15</v>
      </c>
      <c r="K73" s="10" t="str">
        <f t="array" aca="1" ref="K73" ca="1">INDEX(sheet03!$A$2:$BB$1003,MATCH(K$52&amp;$J73&amp;$B$2,sheet03!$M$2:$M$1003&amp;sheet03!$AF$2:$AF$1003&amp;sheet03!$O$2:$O$1003,0),28)</f>
        <v>長門三隅</v>
      </c>
      <c r="L73" s="46">
        <f t="array" aca="1" ref="L73" ca="1">INDEX(sheet03!$A$2:$BC$1003,MATCH(K$52&amp;$J73&amp;$B$2,sheet03!$M$2:$M$1003&amp;sheet03!$AF$2:$AF$1003&amp;sheet03!$O$2:$O$1003,0),55)</f>
        <v>2</v>
      </c>
      <c r="M73" s="49">
        <f t="array" aca="1" ref="M73" ca="1">INDEX(sheet03!$A$2:$BB$1003,MATCH(K$52&amp;$J73&amp;$B$2,sheet03!$M$2:$M$1003&amp;sheet03!$AF$2:$AF$1003&amp;sheet03!$O$2:$O$1003,0),40)</f>
        <v>162</v>
      </c>
      <c r="N73" s="10" t="str">
        <f t="array" aca="1" ref="N73" ca="1">INDEX(sheet03!$A$2:$BD$1003,MATCH(K$52&amp;$J73&amp;$B$2,sheet03!$M$2:$M$1003&amp;sheet03!$AF$2:$AF$1003&amp;sheet03!$O$2:$O$1003,0),56)</f>
        <v>右</v>
      </c>
    </row>
    <row r="74" spans="1:14" ht="15.95" customHeight="1" x14ac:dyDescent="0.15">
      <c r="A74" s="55" t="str">
        <f ca="1">IF(ISERROR(SMALL(sheet03!CC:CC,ROW(O16))),"",INDIRECT("sheet03!cc"&amp;SMALL(sheet03!CC:CC,ROW(O16))))</f>
        <v/>
      </c>
      <c r="B74" s="8" t="e">
        <f t="array" aca="1" ref="B74" ca="1">INDEX(sheet03!$A$2:$BB$1003,MATCH(D$52&amp;$C74&amp;$B$2,sheet03!$M$2:$M$1003&amp;sheet03!$AF$2:$AF$1003&amp;sheet03!$O$2:$O$1003,0),31)</f>
        <v>#N/A</v>
      </c>
      <c r="C74" s="42" t="str">
        <f ca="1">IF(A74="","",INDIRECT("sheet03!af"&amp;SMALL(sheet03!CC:CC,ROW(O16))))</f>
        <v/>
      </c>
      <c r="D74" s="10" t="e">
        <f t="array" aca="1" ref="D74" ca="1">INDEX(sheet03!$A$2:$BB$1003,MATCH(D$52&amp;$C74&amp;$B$2,sheet03!$M$2:$M$1003&amp;sheet03!$AF$2:$AF$1003&amp;sheet03!$O$2:$O$1003,0),28)</f>
        <v>#N/A</v>
      </c>
      <c r="E74" s="47" t="e">
        <f t="array" aca="1" ref="E74" ca="1">INDEX(sheet03!$A$2:$BC$1003,MATCH(D$52&amp;$C74&amp;$B$2,sheet03!$M$2:$M$1003&amp;sheet03!$AF$2:$AF$1003&amp;sheet03!$O$2:$O$1003,0),55)</f>
        <v>#N/A</v>
      </c>
      <c r="F74" s="50" t="e">
        <f t="array" aca="1" ref="F74" ca="1">INDEX(sheet03!$A$2:$BB$1003,MATCH(D$52&amp;$C74&amp;$B$2,sheet03!$M$2:$M$1003&amp;sheet03!$AF$2:$AF$1003&amp;sheet03!$O$2:$O$1003,0),40)</f>
        <v>#N/A</v>
      </c>
      <c r="G74" s="8" t="e">
        <f t="array" aca="1" ref="G74" ca="1">INDEX(sheet03!$A$2:$BD$1003,MATCH(D$52&amp;$C74&amp;$B$2,sheet03!$M$2:$M$1003&amp;sheet03!$AF$2:$AF$1003&amp;sheet03!$O$2:$O$1003,0),56)</f>
        <v>#N/A</v>
      </c>
      <c r="H74" s="55">
        <f ca="1">IF(ISERROR(SMALL(sheet03!CD:CD,ROW(P16))),"",INDIRECT("sheet03!cd"&amp;SMALL(sheet03!CD:CD,ROW(P16))))</f>
        <v>0</v>
      </c>
      <c r="I74" s="10" t="e">
        <f t="array" aca="1" ref="I74" ca="1">INDEX(sheet03!$A$2:$BB$1003,MATCH(K$52&amp;$J74&amp;$B$2,sheet03!$M$2:$M$1003&amp;sheet03!$AF$2:$AF$1003&amp;sheet03!$O$2:$O$1003,0),31)</f>
        <v>#N/A</v>
      </c>
      <c r="J74" s="9">
        <f ca="1">IF(H74="","",INDIRECT("sheet03!af"&amp;SMALL(sheet03!CD:CD,ROW(P16))))</f>
        <v>0</v>
      </c>
      <c r="K74" s="10" t="e">
        <f t="array" aca="1" ref="K74" ca="1">INDEX(sheet03!$A$2:$BB$1003,MATCH(K$52&amp;$J74&amp;$B$2,sheet03!$M$2:$M$1003&amp;sheet03!$AF$2:$AF$1003&amp;sheet03!$O$2:$O$1003,0),28)</f>
        <v>#N/A</v>
      </c>
      <c r="L74" s="47" t="e">
        <f t="array" aca="1" ref="L74" ca="1">INDEX(sheet03!$A$2:$BC$1003,MATCH(K$52&amp;$J74&amp;$B$2,sheet03!$M$2:$M$1003&amp;sheet03!$AF$2:$AF$1003&amp;sheet03!$O$2:$O$1003,0),55)</f>
        <v>#N/A</v>
      </c>
      <c r="M74" s="50" t="e">
        <f t="array" aca="1" ref="M74" ca="1">INDEX(sheet03!$A$2:$BB$1003,MATCH(K$52&amp;$J74&amp;$B$2,sheet03!$M$2:$M$1003&amp;sheet03!$AF$2:$AF$1003&amp;sheet03!$O$2:$O$1003,0),40)</f>
        <v>#N/A</v>
      </c>
      <c r="N74" s="8" t="e">
        <f t="array" aca="1" ref="N74" ca="1">INDEX(sheet03!$A$2:$BD$1003,MATCH(K$52&amp;$J74&amp;$B$2,sheet03!$M$2:$M$1003&amp;sheet03!$AF$2:$AF$1003&amp;sheet03!$O$2:$O$1003,0),56)</f>
        <v>#N/A</v>
      </c>
    </row>
    <row r="75" spans="1:14" ht="15.95" customHeight="1" x14ac:dyDescent="0.15">
      <c r="B75" s="7"/>
      <c r="C75" s="6"/>
      <c r="D75" s="5" t="str">
        <f t="array" ref="D75">INDEX(sheet01!$A$2:$Z$61,MATCH(D$52&amp;$B$2,sheet01!$M$2:$M$61&amp;sheet01!$O$2:$O$61,0),24)</f>
        <v>トレーナー</v>
      </c>
      <c r="E75" s="4" t="s">
        <v>16</v>
      </c>
      <c r="F75" s="3" t="str">
        <f t="array" ref="F75">INDEX(sheet01!$A$2:$Z$61,MATCH(D$52&amp;$B$2,sheet01!$M$2:$M$61&amp;sheet01!$O$2:$O$61,0),22)</f>
        <v>紫/黒</v>
      </c>
      <c r="G75" s="2" t="str">
        <f t="array" ref="G75">INDEX(sheet01!$A$2:$Z$61,MATCH(D$52&amp;$B$2,sheet01!$M$2:$M$61&amp;sheet01!$O$2:$O$61,0),23)</f>
        <v>灰/黒</v>
      </c>
      <c r="H75" s="55" t="str">
        <f ca="1">IF(ISERROR(SMALL(sheet03!CD:CD,ROW(P17))),"",INDIRECT("sheet03!cd"&amp;SMALL(sheet03!CD:CD,ROW(P17))))</f>
        <v/>
      </c>
      <c r="I75" s="7"/>
      <c r="J75" s="6"/>
      <c r="K75" s="5" t="str">
        <f t="array" ref="K75">INDEX(sheet01!$A$2:$Z$61,MATCH(K$52&amp;$B$2,sheet01!$M$2:$M$61&amp;sheet01!$O$2:$O$61,0),24)</f>
        <v>トレーナー</v>
      </c>
      <c r="L75" s="4" t="s">
        <v>16</v>
      </c>
      <c r="M75" s="3" t="str">
        <f t="array" ref="M75">INDEX(sheet01!$A$2:$Z$61,MATCH(K$52&amp;$B$2,sheet01!$M$2:$M$61&amp;sheet01!$O$2:$O$61,0),22)</f>
        <v>紫/黒</v>
      </c>
      <c r="N75" s="2" t="str">
        <f t="array" ref="N75">INDEX(sheet01!$A$2:$Z$61,MATCH(K$52&amp;$B$2,sheet01!$M$2:$M$61&amp;sheet01!$O$2:$O$61,0),23)</f>
        <v>灰/黒</v>
      </c>
    </row>
    <row r="76" spans="1:14" ht="9.9499999999999993" customHeight="1" x14ac:dyDescent="0.15"/>
    <row r="77" spans="1:14" ht="17.45" customHeight="1" x14ac:dyDescent="0.2">
      <c r="B77" s="39"/>
      <c r="C77" s="38">
        <v>7</v>
      </c>
      <c r="D77" s="37" t="str">
        <f t="array" ref="D77">INDEX(sheet01!$K$2:$Z$61,MATCH(C77&amp;$B$2,sheet01!$K$2:$K$61&amp;sheet01!$O$2:$O$61,0),3)</f>
        <v>山陰本線長門市幡生</v>
      </c>
      <c r="E77" s="36"/>
      <c r="F77" s="36"/>
      <c r="G77" s="35"/>
      <c r="I77" s="39"/>
      <c r="J77" s="38">
        <v>8</v>
      </c>
      <c r="K77" s="37" t="str">
        <f t="array" ref="K77">INDEX(sheet01!$K$2:$Z$61,MATCH(J77&amp;$B$2,sheet01!$K$2:$K$61&amp;sheet01!$O$2:$O$61,0),3)</f>
        <v>山陽本線姫路岡山</v>
      </c>
      <c r="L77" s="36"/>
      <c r="M77" s="36"/>
      <c r="N77" s="35"/>
    </row>
    <row r="78" spans="1:14" ht="15.95" customHeight="1" x14ac:dyDescent="0.15">
      <c r="B78" s="34" t="s">
        <v>1</v>
      </c>
      <c r="C78" s="33"/>
      <c r="D78" s="32" t="str">
        <f t="array" ref="D78">INDEX(sheet03!$A$2:$BB$1003,MATCH($D$77&amp;"101"&amp;$B$2,sheet03!$M$2:$M$1003&amp;sheet03!$AF$2:$AF$1003&amp;sheet03!$O$2:$O$1003,0),28)</f>
        <v>福江</v>
      </c>
      <c r="E78" s="31" t="s">
        <v>2</v>
      </c>
      <c r="F78" s="30"/>
      <c r="G78" s="29" t="str">
        <f t="array" ref="G78">INDEX(sheet01!$A$2:$Z$61,MATCH(D$77&amp;$B$2,sheet01!$M$2:$M$61&amp;sheet01!$O$2:$O$61,0),18)</f>
        <v>臙脂/臙脂</v>
      </c>
      <c r="I78" s="34" t="s">
        <v>1</v>
      </c>
      <c r="J78" s="33"/>
      <c r="K78" s="32" t="str">
        <f t="array" ref="K78">INDEX(sheet03!$A$2:$BB$1003,MATCH($K$77&amp;"101"&amp;$B$2,sheet03!$M$2:$M$1003&amp;sheet03!$AF$2:$AF$1003&amp;sheet03!$O$2:$O$1003,0),28)</f>
        <v>高島</v>
      </c>
      <c r="L78" s="31" t="s">
        <v>2</v>
      </c>
      <c r="M78" s="30"/>
      <c r="N78" s="29" t="str">
        <f t="array" ref="N78">INDEX(sheet01!$A$2:$Z$61,MATCH(K$77&amp;$B$2,sheet01!$M$2:$M$61&amp;sheet01!$O$2:$O$61,0),18)</f>
        <v>赤/赤</v>
      </c>
    </row>
    <row r="79" spans="1:14" ht="15.95" customHeight="1" x14ac:dyDescent="0.15">
      <c r="B79" s="28" t="s">
        <v>3</v>
      </c>
      <c r="C79" s="27"/>
      <c r="D79" s="26" t="str">
        <f t="array" ref="D79">INDEX(sheet03!$A$2:$BB$1003,MATCH($D$77&amp;"102"&amp;$B$2,sheet03!$M$2:$M$1003&amp;sheet03!$AF$2:$AF$1003&amp;sheet03!$O$2:$O$1003,0),28)</f>
        <v>安岡</v>
      </c>
      <c r="E79" s="25" t="s">
        <v>4</v>
      </c>
      <c r="F79" s="24"/>
      <c r="G79" s="23" t="str">
        <f t="array" ref="G79">INDEX(sheet01!$A$2:$Z$61,MATCH(D$77&amp;$B$2,sheet01!$M$2:$M$61&amp;sheet01!$O$2:$O$61,0),20)</f>
        <v>白/青</v>
      </c>
      <c r="I79" s="28" t="s">
        <v>3</v>
      </c>
      <c r="J79" s="27"/>
      <c r="K79" s="26" t="str">
        <f t="array" ref="K79">INDEX(sheet03!$A$2:$BB$1003,MATCH($K$77&amp;"102"&amp;$B$2,sheet03!$M$2:$M$1003&amp;sheet03!$AF$2:$AF$1003&amp;sheet03!$O$2:$O$1003,0),28)</f>
        <v>西川原</v>
      </c>
      <c r="L79" s="25" t="s">
        <v>4</v>
      </c>
      <c r="M79" s="24"/>
      <c r="N79" s="23" t="str">
        <f t="array" ref="N79">INDEX(sheet01!$A$2:$Z$61,MATCH(K$77&amp;$B$2,sheet01!$M$2:$M$61&amp;sheet01!$O$2:$O$61,0),20)</f>
        <v>青/青</v>
      </c>
    </row>
    <row r="80" spans="1:14" ht="15.95" customHeight="1" x14ac:dyDescent="0.15">
      <c r="B80" s="28" t="s">
        <v>5</v>
      </c>
      <c r="C80" s="27"/>
      <c r="D80" s="26" t="str">
        <f t="array" ref="D80">INDEX(sheet03!$A$2:$BB$1003,MATCH($D$77&amp;"103"&amp;$B$2,sheet03!$M$2:$M$1003&amp;sheet03!$AF$2:$AF$1003&amp;sheet03!$O$2:$O$1003,0),28)</f>
        <v>梶栗郷大地</v>
      </c>
      <c r="E80" s="25" t="s">
        <v>6</v>
      </c>
      <c r="F80" s="24"/>
      <c r="G80" s="23" t="str">
        <f t="array" ref="G80">INDEX(sheet01!$A$2:$Z$61,MATCH(D$77&amp;$B$2,sheet01!$M$2:$M$61&amp;sheet01!$O$2:$O$61,0),19)</f>
        <v>紺/紺</v>
      </c>
      <c r="I80" s="28" t="s">
        <v>5</v>
      </c>
      <c r="J80" s="27"/>
      <c r="K80" s="26" t="str">
        <f t="array" ref="K80">INDEX(sheet03!$A$2:$BB$1003,MATCH($K$77&amp;"103"&amp;$B$2,sheet03!$M$2:$M$1003&amp;sheet03!$AF$2:$AF$1003&amp;sheet03!$O$2:$O$1003,0),28)</f>
        <v>岡山</v>
      </c>
      <c r="L80" s="25" t="s">
        <v>6</v>
      </c>
      <c r="M80" s="24"/>
      <c r="N80" s="23" t="str">
        <f t="array" ref="N80">INDEX(sheet01!$A$2:$Z$61,MATCH(K$77&amp;$B$2,sheet01!$M$2:$M$61&amp;sheet01!$O$2:$O$61,0),19)</f>
        <v>緑/黒</v>
      </c>
    </row>
    <row r="81" spans="1:14" ht="15.95" customHeight="1" x14ac:dyDescent="0.15">
      <c r="B81" s="28" t="s">
        <v>7</v>
      </c>
      <c r="C81" s="27"/>
      <c r="D81" s="10" t="str">
        <f t="array" ref="D81">INDEX(sheet03!$A$2:$BB$1003,MATCH($D$77&amp;"104"&amp;$B$2,sheet03!$M$2:$M$1003&amp;sheet03!$AF$2:$AF$1003&amp;sheet03!$O$2:$O$1003,0),28)</f>
        <v>綾羅木</v>
      </c>
      <c r="E81" s="20" t="s">
        <v>8</v>
      </c>
      <c r="F81" s="19"/>
      <c r="G81" s="18" t="str">
        <f t="array" ref="G81">INDEX(sheet01!$A$2:$Z$61,MATCH(D$77&amp;$B$2,sheet01!$M$2:$M$61&amp;sheet01!$O$2:$O$61,0),21)</f>
        <v>灰/灰</v>
      </c>
      <c r="H81" s="75"/>
      <c r="I81" s="74" t="s">
        <v>7</v>
      </c>
      <c r="J81" s="27"/>
      <c r="K81" s="73" t="e">
        <f t="array" ref="K81">INDEX(sheet03!$A$2:$BB$1003,MATCH($K$77&amp;"104"&amp;$B$2,sheet03!$M$2:$M$1003&amp;sheet03!$AF$2:$AF$1003&amp;sheet03!$O$2:$O$1003,0),28)</f>
        <v>#N/A</v>
      </c>
      <c r="L81" s="72" t="s">
        <v>8</v>
      </c>
      <c r="M81" s="19"/>
      <c r="N81" s="18" t="str">
        <f t="array" ref="N81">INDEX(sheet01!$A$2:$Z$61,MATCH(K$77&amp;$B$2,sheet01!$M$2:$M$61&amp;sheet01!$O$2:$O$61,0),21)</f>
        <v>白/黒</v>
      </c>
    </row>
    <row r="82" spans="1:14" ht="15.95" customHeight="1" x14ac:dyDescent="0.15">
      <c r="B82" s="71" t="s">
        <v>173</v>
      </c>
      <c r="C82" s="63"/>
      <c r="D82" s="64" t="e" cm="1">
        <f t="array" ref="D82">INDEX(sheet03!$A$2:$BB$1003,MATCH($D$77&amp;"105"&amp;$B$2,sheet03!$M$2:$M$1003&amp;sheet03!$AF$2:$AF$1003&amp;sheet03!$O$2:$O$1003,0),28)</f>
        <v>#N/A</v>
      </c>
      <c r="E82" s="67"/>
      <c r="F82" s="65"/>
      <c r="G82" s="66"/>
      <c r="I82" s="71" t="s">
        <v>173</v>
      </c>
      <c r="J82" s="63"/>
      <c r="K82" s="64" t="e" cm="1">
        <f t="array" ref="K82">INDEX(sheet03!$A$2:$BB$1003,MATCH($K$77&amp;"105"&amp;$B$2,sheet03!$M$2:$M$1003&amp;sheet03!$AF$2:$AF$1003&amp;sheet03!$O$2:$O$1003,0),28)</f>
        <v>#N/A</v>
      </c>
      <c r="L82" s="67"/>
      <c r="M82" s="65"/>
      <c r="N82" s="66"/>
    </row>
    <row r="83" spans="1:14" ht="15.95" customHeight="1" x14ac:dyDescent="0.15">
      <c r="B83" s="17" t="s">
        <v>9</v>
      </c>
      <c r="C83" s="16" t="s">
        <v>10</v>
      </c>
      <c r="D83" s="15" t="s">
        <v>11</v>
      </c>
      <c r="E83" s="15" t="s">
        <v>12</v>
      </c>
      <c r="F83" s="15" t="s">
        <v>13</v>
      </c>
      <c r="G83" s="14" t="s">
        <v>14</v>
      </c>
      <c r="I83" s="17" t="s">
        <v>9</v>
      </c>
      <c r="J83" s="16" t="s">
        <v>10</v>
      </c>
      <c r="K83" s="15" t="s">
        <v>11</v>
      </c>
      <c r="L83" s="15" t="s">
        <v>12</v>
      </c>
      <c r="M83" s="15" t="s">
        <v>13</v>
      </c>
      <c r="N83" s="14" t="s">
        <v>14</v>
      </c>
    </row>
    <row r="84" spans="1:14" ht="15.95" customHeight="1" x14ac:dyDescent="0.15">
      <c r="A84" s="55">
        <f ca="1">IF(ISERROR(SMALL(sheet03!CE:CE,ROW(O1))),"",INDIRECT("sheet03!ce"&amp;SMALL(sheet03!CE:CE,ROW(O1))))</f>
        <v>374</v>
      </c>
      <c r="B84" s="12">
        <f t="array" aca="1" ref="B84" ca="1">INDEX(sheet03!$A$2:$BB$1003,MATCH(D$77&amp;$C84&amp;$B$2,sheet03!$M$2:$M$1003&amp;sheet03!$AF$2:$AF$1003&amp;sheet03!$O$2:$O$1003,0),31)</f>
        <v>0</v>
      </c>
      <c r="C84" s="13">
        <f ca="1">IF(A84="","",INDIRECT("sheet03!af"&amp;SMALL(sheet03!CE:CE,ROW(O1))))</f>
        <v>1</v>
      </c>
      <c r="D84" s="12" t="str">
        <f t="array" aca="1" ref="D84" ca="1">INDEX(sheet03!$A$2:$BB$1003,MATCH(D$77&amp;$C84&amp;$B$2,sheet03!$M$2:$M$1003&amp;sheet03!$AF$2:$AF$1003&amp;sheet03!$O$2:$O$1003,0),28)</f>
        <v>黄波戸</v>
      </c>
      <c r="E84" s="45">
        <f t="array" aca="1" ref="E84" ca="1">INDEX(sheet03!$A$2:$BC$1003,MATCH(D$77&amp;$C84&amp;$B$2,sheet03!$M$2:$M$1003&amp;sheet03!$AF$2:$AF$1003&amp;sheet03!$O$2:$O$1003,0),55)</f>
        <v>3</v>
      </c>
      <c r="F84" s="48">
        <f t="array" aca="1" ref="F84" ca="1">INDEX(sheet03!$A$2:$BB$1003,MATCH(D$77&amp;$C84&amp;$B$2,sheet03!$M$2:$M$1003&amp;sheet03!$AF$2:$AF$1003&amp;sheet03!$O$2:$O$1003,0),40)</f>
        <v>153</v>
      </c>
      <c r="G84" s="12" t="str">
        <f t="array" aca="1" ref="G84" ca="1">INDEX(sheet03!$A$2:$BD$1003,MATCH(D$77&amp;$C84&amp;$B$2,sheet03!$M$2:$M$1003&amp;sheet03!$AF$2:$AF$1003&amp;sheet03!$O$2:$O$1003,0),56)</f>
        <v>右</v>
      </c>
      <c r="H84" s="55">
        <f ca="1">IF(ISERROR(SMALL(sheet03!CF:CF,ROW(P1))),"",INDIRECT("sheet03!cf"&amp;SMALL(sheet03!CF:CF,ROW(P1))))</f>
        <v>522</v>
      </c>
      <c r="I84" s="12">
        <f t="array" aca="1" ref="I84" ca="1">INDEX(sheet03!$A$2:$BB$1003,MATCH(K$77&amp;$J84&amp;$B$2,sheet03!$M$2:$M$1003&amp;sheet03!$AF$2:$AF$1003&amp;sheet03!$O$2:$O$1003,0),31)</f>
        <v>0</v>
      </c>
      <c r="J84" s="13">
        <f ca="1">IF(H84="","",INDIRECT("sheet03!af"&amp;SMALL(sheet03!CF:CF,ROW(P1))))</f>
        <v>1</v>
      </c>
      <c r="K84" s="12" t="str">
        <f t="array" aca="1" ref="K84" ca="1">INDEX(sheet03!$A$2:$BB$1003,MATCH(K$77&amp;$J84&amp;$B$2,sheet03!$M$2:$M$1003&amp;sheet03!$AF$2:$AF$1003&amp;sheet03!$O$2:$O$1003,0),28)</f>
        <v>姫路</v>
      </c>
      <c r="L84" s="45">
        <f t="array" aca="1" ref="L84" ca="1">INDEX(sheet03!$A$2:$BC$1003,MATCH(K$77&amp;$J84&amp;$B$2,sheet03!$M$2:$M$1003&amp;sheet03!$AF$2:$AF$1003&amp;sheet03!$O$2:$O$1003,0),55)</f>
        <v>3</v>
      </c>
      <c r="M84" s="48">
        <f t="array" aca="1" ref="M84" ca="1">INDEX(sheet03!$A$2:$BB$1003,MATCH(K$77&amp;$J84&amp;$B$2,sheet03!$M$2:$M$1003&amp;sheet03!$AF$2:$AF$1003&amp;sheet03!$O$2:$O$1003,0),40)</f>
        <v>180</v>
      </c>
      <c r="N84" s="12" t="str">
        <f t="array" aca="1" ref="N84" ca="1">INDEX(sheet03!$A$2:$BD$1003,MATCH(K$77&amp;$J84&amp;$B$2,sheet03!$M$2:$M$1003&amp;sheet03!$AF$2:$AF$1003&amp;sheet03!$O$2:$O$1003,0),56)</f>
        <v>右</v>
      </c>
    </row>
    <row r="85" spans="1:14" ht="15.95" customHeight="1" x14ac:dyDescent="0.15">
      <c r="A85" s="55">
        <f ca="1">IF(ISERROR(SMALL(sheet03!CE:CE,ROW(O2))),"",INDIRECT("sheet03!ce"&amp;SMALL(sheet03!CE:CE,ROW(O2))))</f>
        <v>375</v>
      </c>
      <c r="B85" s="10">
        <f t="array" aca="1" ref="B85" ca="1">INDEX(sheet03!$A$2:$BB$1003,MATCH(D$77&amp;$C85&amp;$B$2,sheet03!$M$2:$M$1003&amp;sheet03!$AF$2:$AF$1003&amp;sheet03!$O$2:$O$1003,0),31)</f>
        <v>0</v>
      </c>
      <c r="C85" s="11">
        <f ca="1">IF(A85="","",INDIRECT("sheet03!af"&amp;SMALL(sheet03!CE:CE,ROW(O2))))</f>
        <v>2</v>
      </c>
      <c r="D85" s="10" t="str">
        <f t="array" aca="1" ref="D85" ca="1">INDEX(sheet03!$A$2:$BB$1003,MATCH(D$77&amp;$C85&amp;$B$2,sheet03!$M$2:$M$1003&amp;sheet03!$AF$2:$AF$1003&amp;sheet03!$O$2:$O$1003,0),28)</f>
        <v>長門古市</v>
      </c>
      <c r="E85" s="46">
        <f t="array" aca="1" ref="E85" ca="1">INDEX(sheet03!$A$2:$BC$1003,MATCH(D$77&amp;$C85&amp;$B$2,sheet03!$M$2:$M$1003&amp;sheet03!$AF$2:$AF$1003&amp;sheet03!$O$2:$O$1003,0),55)</f>
        <v>3</v>
      </c>
      <c r="F85" s="49">
        <f t="array" aca="1" ref="F85" ca="1">INDEX(sheet03!$A$2:$BB$1003,MATCH(D$77&amp;$C85&amp;$B$2,sheet03!$M$2:$M$1003&amp;sheet03!$AF$2:$AF$1003&amp;sheet03!$O$2:$O$1003,0),40)</f>
        <v>160</v>
      </c>
      <c r="G85" s="10" t="str">
        <f t="array" aca="1" ref="G85" ca="1">INDEX(sheet03!$A$2:$BD$1003,MATCH(D$77&amp;$C85&amp;$B$2,sheet03!$M$2:$M$1003&amp;sheet03!$AF$2:$AF$1003&amp;sheet03!$O$2:$O$1003,0),56)</f>
        <v>右</v>
      </c>
      <c r="H85" s="55">
        <f ca="1">IF(ISERROR(SMALL(sheet03!CF:CF,ROW(P2))),"",INDIRECT("sheet03!cf"&amp;SMALL(sheet03!CF:CF,ROW(P2))))</f>
        <v>523</v>
      </c>
      <c r="I85" s="10">
        <f t="array" aca="1" ref="I85" ca="1">INDEX(sheet03!$A$2:$BB$1003,MATCH(K$77&amp;$J85&amp;$B$2,sheet03!$M$2:$M$1003&amp;sheet03!$AF$2:$AF$1003&amp;sheet03!$O$2:$O$1003,0),31)</f>
        <v>0</v>
      </c>
      <c r="J85" s="11">
        <f ca="1">IF(H85="","",INDIRECT("sheet03!af"&amp;SMALL(sheet03!CF:CF,ROW(P2))))</f>
        <v>2</v>
      </c>
      <c r="K85" s="10" t="str">
        <f t="array" aca="1" ref="K85" ca="1">INDEX(sheet03!$A$2:$BB$1003,MATCH(K$77&amp;$J85&amp;$B$2,sheet03!$M$2:$M$1003&amp;sheet03!$AF$2:$AF$1003&amp;sheet03!$O$2:$O$1003,0),28)</f>
        <v>英賀保</v>
      </c>
      <c r="L85" s="46">
        <f t="array" aca="1" ref="L85" ca="1">INDEX(sheet03!$A$2:$BC$1003,MATCH(K$77&amp;$J85&amp;$B$2,sheet03!$M$2:$M$1003&amp;sheet03!$AF$2:$AF$1003&amp;sheet03!$O$2:$O$1003,0),55)</f>
        <v>3</v>
      </c>
      <c r="M85" s="49">
        <f t="array" aca="1" ref="M85" ca="1">INDEX(sheet03!$A$2:$BB$1003,MATCH(K$77&amp;$J85&amp;$B$2,sheet03!$M$2:$M$1003&amp;sheet03!$AF$2:$AF$1003&amp;sheet03!$O$2:$O$1003,0),40)</f>
        <v>167</v>
      </c>
      <c r="N85" s="10" t="str">
        <f t="array" aca="1" ref="N85" ca="1">INDEX(sheet03!$A$2:$BD$1003,MATCH(K$77&amp;$J85&amp;$B$2,sheet03!$M$2:$M$1003&amp;sheet03!$AF$2:$AF$1003&amp;sheet03!$O$2:$O$1003,0),56)</f>
        <v>右</v>
      </c>
    </row>
    <row r="86" spans="1:14" ht="15.95" customHeight="1" x14ac:dyDescent="0.15">
      <c r="A86" s="55">
        <f ca="1">IF(ISERROR(SMALL(sheet03!CE:CE,ROW(O3))),"",INDIRECT("sheet03!ce"&amp;SMALL(sheet03!CE:CE,ROW(O3))))</f>
        <v>376</v>
      </c>
      <c r="B86" s="10">
        <f t="array" aca="1" ref="B86" ca="1">INDEX(sheet03!$A$2:$BB$1003,MATCH(D$77&amp;$C86&amp;$B$2,sheet03!$M$2:$M$1003&amp;sheet03!$AF$2:$AF$1003&amp;sheet03!$O$2:$O$1003,0),31)</f>
        <v>0</v>
      </c>
      <c r="C86" s="11">
        <f ca="1">IF(A86="","",INDIRECT("sheet03!af"&amp;SMALL(sheet03!CE:CE,ROW(O3))))</f>
        <v>3</v>
      </c>
      <c r="D86" s="10" t="str">
        <f t="array" aca="1" ref="D86" ca="1">INDEX(sheet03!$A$2:$BB$1003,MATCH(D$77&amp;$C86&amp;$B$2,sheet03!$M$2:$M$1003&amp;sheet03!$AF$2:$AF$1003&amp;sheet03!$O$2:$O$1003,0),28)</f>
        <v>人丸</v>
      </c>
      <c r="E86" s="46">
        <f t="array" aca="1" ref="E86" ca="1">INDEX(sheet03!$A$2:$BC$1003,MATCH(D$77&amp;$C86&amp;$B$2,sheet03!$M$2:$M$1003&amp;sheet03!$AF$2:$AF$1003&amp;sheet03!$O$2:$O$1003,0),55)</f>
        <v>3</v>
      </c>
      <c r="F86" s="49">
        <f t="array" aca="1" ref="F86" ca="1">INDEX(sheet03!$A$2:$BB$1003,MATCH(D$77&amp;$C86&amp;$B$2,sheet03!$M$2:$M$1003&amp;sheet03!$AF$2:$AF$1003&amp;sheet03!$O$2:$O$1003,0),40)</f>
        <v>162</v>
      </c>
      <c r="G86" s="10" t="str">
        <f t="array" aca="1" ref="G86" ca="1">INDEX(sheet03!$A$2:$BD$1003,MATCH(D$77&amp;$C86&amp;$B$2,sheet03!$M$2:$M$1003&amp;sheet03!$AF$2:$AF$1003&amp;sheet03!$O$2:$O$1003,0),56)</f>
        <v>右</v>
      </c>
      <c r="H86" s="55">
        <f ca="1">IF(ISERROR(SMALL(sheet03!CF:CF,ROW(P3))),"",INDIRECT("sheet03!cf"&amp;SMALL(sheet03!CF:CF,ROW(P3))))</f>
        <v>524</v>
      </c>
      <c r="I86" s="10">
        <f t="array" aca="1" ref="I86" ca="1">INDEX(sheet03!$A$2:$BB$1003,MATCH(K$77&amp;$J86&amp;$B$2,sheet03!$M$2:$M$1003&amp;sheet03!$AF$2:$AF$1003&amp;sheet03!$O$2:$O$1003,0),31)</f>
        <v>0</v>
      </c>
      <c r="J86" s="11">
        <f ca="1">IF(H86="","",INDIRECT("sheet03!af"&amp;SMALL(sheet03!CF:CF,ROW(P3))))</f>
        <v>3</v>
      </c>
      <c r="K86" s="10" t="str">
        <f t="array" aca="1" ref="K86" ca="1">INDEX(sheet03!$A$2:$BB$1003,MATCH(K$77&amp;$J86&amp;$B$2,sheet03!$M$2:$M$1003&amp;sheet03!$AF$2:$AF$1003&amp;sheet03!$O$2:$O$1003,0),28)</f>
        <v>はりま勝原</v>
      </c>
      <c r="L86" s="46">
        <f t="array" aca="1" ref="L86" ca="1">INDEX(sheet03!$A$2:$BC$1003,MATCH(K$77&amp;$J86&amp;$B$2,sheet03!$M$2:$M$1003&amp;sheet03!$AF$2:$AF$1003&amp;sheet03!$O$2:$O$1003,0),55)</f>
        <v>3</v>
      </c>
      <c r="M86" s="49">
        <f t="array" aca="1" ref="M86" ca="1">INDEX(sheet03!$A$2:$BB$1003,MATCH(K$77&amp;$J86&amp;$B$2,sheet03!$M$2:$M$1003&amp;sheet03!$AF$2:$AF$1003&amp;sheet03!$O$2:$O$1003,0),40)</f>
        <v>168.5</v>
      </c>
      <c r="N86" s="10" t="str">
        <f t="array" aca="1" ref="N86" ca="1">INDEX(sheet03!$A$2:$BD$1003,MATCH(K$77&amp;$J86&amp;$B$2,sheet03!$M$2:$M$1003&amp;sheet03!$AF$2:$AF$1003&amp;sheet03!$O$2:$O$1003,0),56)</f>
        <v>右</v>
      </c>
    </row>
    <row r="87" spans="1:14" ht="15.95" customHeight="1" x14ac:dyDescent="0.15">
      <c r="A87" s="55">
        <f ca="1">IF(ISERROR(SMALL(sheet03!CE:CE,ROW(O4))),"",INDIRECT("sheet03!ce"&amp;SMALL(sheet03!CE:CE,ROW(O4))))</f>
        <v>377</v>
      </c>
      <c r="B87" s="10">
        <f t="array" aca="1" ref="B87" ca="1">INDEX(sheet03!$A$2:$BB$1003,MATCH(D$77&amp;$C87&amp;$B$2,sheet03!$M$2:$M$1003&amp;sheet03!$AF$2:$AF$1003&amp;sheet03!$O$2:$O$1003,0),31)</f>
        <v>0</v>
      </c>
      <c r="C87" s="11">
        <f ca="1">IF(A87="","",INDIRECT("sheet03!af"&amp;SMALL(sheet03!CE:CE,ROW(O4))))</f>
        <v>4</v>
      </c>
      <c r="D87" s="10" t="str">
        <f t="array" aca="1" ref="D87" ca="1">INDEX(sheet03!$A$2:$BB$1003,MATCH(D$77&amp;$C87&amp;$B$2,sheet03!$M$2:$M$1003&amp;sheet03!$AF$2:$AF$1003&amp;sheet03!$O$2:$O$1003,0),28)</f>
        <v>伊上</v>
      </c>
      <c r="E87" s="46">
        <f t="array" aca="1" ref="E87" ca="1">INDEX(sheet03!$A$2:$BC$1003,MATCH(D$77&amp;$C87&amp;$B$2,sheet03!$M$2:$M$1003&amp;sheet03!$AF$2:$AF$1003&amp;sheet03!$O$2:$O$1003,0),55)</f>
        <v>3</v>
      </c>
      <c r="F87" s="49">
        <f t="array" aca="1" ref="F87" ca="1">INDEX(sheet03!$A$2:$BB$1003,MATCH(D$77&amp;$C87&amp;$B$2,sheet03!$M$2:$M$1003&amp;sheet03!$AF$2:$AF$1003&amp;sheet03!$O$2:$O$1003,0),40)</f>
        <v>153</v>
      </c>
      <c r="G87" s="10" t="str">
        <f t="array" aca="1" ref="G87" ca="1">INDEX(sheet03!$A$2:$BD$1003,MATCH(D$77&amp;$C87&amp;$B$2,sheet03!$M$2:$M$1003&amp;sheet03!$AF$2:$AF$1003&amp;sheet03!$O$2:$O$1003,0),56)</f>
        <v>右</v>
      </c>
      <c r="H87" s="55">
        <f ca="1">IF(ISERROR(SMALL(sheet03!CF:CF,ROW(P4))),"",INDIRECT("sheet03!cf"&amp;SMALL(sheet03!CF:CF,ROW(P4))))</f>
        <v>525</v>
      </c>
      <c r="I87" s="10">
        <f t="array" aca="1" ref="I87" ca="1">INDEX(sheet03!$A$2:$BB$1003,MATCH(K$77&amp;$J87&amp;$B$2,sheet03!$M$2:$M$1003&amp;sheet03!$AF$2:$AF$1003&amp;sheet03!$O$2:$O$1003,0),31)</f>
        <v>0</v>
      </c>
      <c r="J87" s="11">
        <f ca="1">IF(H87="","",INDIRECT("sheet03!af"&amp;SMALL(sheet03!CF:CF,ROW(P4))))</f>
        <v>4</v>
      </c>
      <c r="K87" s="10" t="str">
        <f t="array" aca="1" ref="K87" ca="1">INDEX(sheet03!$A$2:$BB$1003,MATCH(K$77&amp;$J87&amp;$B$2,sheet03!$M$2:$M$1003&amp;sheet03!$AF$2:$AF$1003&amp;sheet03!$O$2:$O$1003,0),28)</f>
        <v>網干</v>
      </c>
      <c r="L87" s="46">
        <f t="array" aca="1" ref="L87" ca="1">INDEX(sheet03!$A$2:$BC$1003,MATCH(K$77&amp;$J87&amp;$B$2,sheet03!$M$2:$M$1003&amp;sheet03!$AF$2:$AF$1003&amp;sheet03!$O$2:$O$1003,0),55)</f>
        <v>3</v>
      </c>
      <c r="M87" s="49">
        <f t="array" aca="1" ref="M87" ca="1">INDEX(sheet03!$A$2:$BB$1003,MATCH(K$77&amp;$J87&amp;$B$2,sheet03!$M$2:$M$1003&amp;sheet03!$AF$2:$AF$1003&amp;sheet03!$O$2:$O$1003,0),40)</f>
        <v>168</v>
      </c>
      <c r="N87" s="10" t="str">
        <f t="array" aca="1" ref="N87" ca="1">INDEX(sheet03!$A$2:$BD$1003,MATCH(K$77&amp;$J87&amp;$B$2,sheet03!$M$2:$M$1003&amp;sheet03!$AF$2:$AF$1003&amp;sheet03!$O$2:$O$1003,0),56)</f>
        <v>右</v>
      </c>
    </row>
    <row r="88" spans="1:14" ht="15.95" customHeight="1" x14ac:dyDescent="0.15">
      <c r="A88" s="55">
        <f ca="1">IF(ISERROR(SMALL(sheet03!CE:CE,ROW(O5))),"",INDIRECT("sheet03!ce"&amp;SMALL(sheet03!CE:CE,ROW(O5))))</f>
        <v>378</v>
      </c>
      <c r="B88" s="10">
        <f t="array" aca="1" ref="B88" ca="1">INDEX(sheet03!$A$2:$BB$1003,MATCH(D$77&amp;$C88&amp;$B$2,sheet03!$M$2:$M$1003&amp;sheet03!$AF$2:$AF$1003&amp;sheet03!$O$2:$O$1003,0),31)</f>
        <v>0</v>
      </c>
      <c r="C88" s="11">
        <f ca="1">IF(A88="","",INDIRECT("sheet03!af"&amp;SMALL(sheet03!CE:CE,ROW(O5))))</f>
        <v>5</v>
      </c>
      <c r="D88" s="10" t="str">
        <f t="array" aca="1" ref="D88" ca="1">INDEX(sheet03!$A$2:$BB$1003,MATCH(D$77&amp;$C88&amp;$B$2,sheet03!$M$2:$M$1003&amp;sheet03!$AF$2:$AF$1003&amp;sheet03!$O$2:$O$1003,0),28)</f>
        <v>長門粟野</v>
      </c>
      <c r="E88" s="46">
        <f t="array" aca="1" ref="E88" ca="1">INDEX(sheet03!$A$2:$BC$1003,MATCH(D$77&amp;$C88&amp;$B$2,sheet03!$M$2:$M$1003&amp;sheet03!$AF$2:$AF$1003&amp;sheet03!$O$2:$O$1003,0),55)</f>
        <v>2</v>
      </c>
      <c r="F88" s="49">
        <f t="array" aca="1" ref="F88" ca="1">INDEX(sheet03!$A$2:$BB$1003,MATCH(D$77&amp;$C88&amp;$B$2,sheet03!$M$2:$M$1003&amp;sheet03!$AF$2:$AF$1003&amp;sheet03!$O$2:$O$1003,0),40)</f>
        <v>156.69999999999999</v>
      </c>
      <c r="G88" s="10" t="str">
        <f t="array" aca="1" ref="G88" ca="1">INDEX(sheet03!$A$2:$BD$1003,MATCH(D$77&amp;$C88&amp;$B$2,sheet03!$M$2:$M$1003&amp;sheet03!$AF$2:$AF$1003&amp;sheet03!$O$2:$O$1003,0),56)</f>
        <v>右</v>
      </c>
      <c r="H88" s="55">
        <f ca="1">IF(ISERROR(SMALL(sheet03!CF:CF,ROW(P5))),"",INDIRECT("sheet03!cf"&amp;SMALL(sheet03!CF:CF,ROW(P5))))</f>
        <v>526</v>
      </c>
      <c r="I88" s="10">
        <f t="array" aca="1" ref="I88" ca="1">INDEX(sheet03!$A$2:$BB$1003,MATCH(K$77&amp;$J88&amp;$B$2,sheet03!$M$2:$M$1003&amp;sheet03!$AF$2:$AF$1003&amp;sheet03!$O$2:$O$1003,0),31)</f>
        <v>0</v>
      </c>
      <c r="J88" s="11">
        <f ca="1">IF(H88="","",INDIRECT("sheet03!af"&amp;SMALL(sheet03!CF:CF,ROW(P5))))</f>
        <v>5</v>
      </c>
      <c r="K88" s="10" t="str">
        <f t="array" aca="1" ref="K88" ca="1">INDEX(sheet03!$A$2:$BB$1003,MATCH(K$77&amp;$J88&amp;$B$2,sheet03!$M$2:$M$1003&amp;sheet03!$AF$2:$AF$1003&amp;sheet03!$O$2:$O$1003,0),28)</f>
        <v>竜野</v>
      </c>
      <c r="L88" s="46">
        <f t="array" aca="1" ref="L88" ca="1">INDEX(sheet03!$A$2:$BC$1003,MATCH(K$77&amp;$J88&amp;$B$2,sheet03!$M$2:$M$1003&amp;sheet03!$AF$2:$AF$1003&amp;sheet03!$O$2:$O$1003,0),55)</f>
        <v>2</v>
      </c>
      <c r="M88" s="49">
        <f t="array" aca="1" ref="M88" ca="1">INDEX(sheet03!$A$2:$BB$1003,MATCH(K$77&amp;$J88&amp;$B$2,sheet03!$M$2:$M$1003&amp;sheet03!$AF$2:$AF$1003&amp;sheet03!$O$2:$O$1003,0),40)</f>
        <v>175</v>
      </c>
      <c r="N88" s="10" t="str">
        <f t="array" aca="1" ref="N88" ca="1">INDEX(sheet03!$A$2:$BD$1003,MATCH(K$77&amp;$J88&amp;$B$2,sheet03!$M$2:$M$1003&amp;sheet03!$AF$2:$AF$1003&amp;sheet03!$O$2:$O$1003,0),56)</f>
        <v>右</v>
      </c>
    </row>
    <row r="89" spans="1:14" ht="15.95" customHeight="1" x14ac:dyDescent="0.15">
      <c r="A89" s="55">
        <f ca="1">IF(ISERROR(SMALL(sheet03!CE:CE,ROW(O6))),"",INDIRECT("sheet03!ce"&amp;SMALL(sheet03!CE:CE,ROW(O6))))</f>
        <v>379</v>
      </c>
      <c r="B89" s="10">
        <f t="array" aca="1" ref="B89" ca="1">INDEX(sheet03!$A$2:$BB$1003,MATCH(D$77&amp;$C89&amp;$B$2,sheet03!$M$2:$M$1003&amp;sheet03!$AF$2:$AF$1003&amp;sheet03!$O$2:$O$1003,0),31)</f>
        <v>0</v>
      </c>
      <c r="C89" s="11">
        <f ca="1">IF(A89="","",INDIRECT("sheet03!af"&amp;SMALL(sheet03!CE:CE,ROW(O6))))</f>
        <v>6</v>
      </c>
      <c r="D89" s="10" t="str">
        <f t="array" aca="1" ref="D89" ca="1">INDEX(sheet03!$A$2:$BB$1003,MATCH(D$77&amp;$C89&amp;$B$2,sheet03!$M$2:$M$1003&amp;sheet03!$AF$2:$AF$1003&amp;sheet03!$O$2:$O$1003,0),28)</f>
        <v>阿川</v>
      </c>
      <c r="E89" s="46">
        <f t="array" aca="1" ref="E89" ca="1">INDEX(sheet03!$A$2:$BC$1003,MATCH(D$77&amp;$C89&amp;$B$2,sheet03!$M$2:$M$1003&amp;sheet03!$AF$2:$AF$1003&amp;sheet03!$O$2:$O$1003,0),55)</f>
        <v>2</v>
      </c>
      <c r="F89" s="49">
        <f t="array" aca="1" ref="F89" ca="1">INDEX(sheet03!$A$2:$BB$1003,MATCH(D$77&amp;$C89&amp;$B$2,sheet03!$M$2:$M$1003&amp;sheet03!$AF$2:$AF$1003&amp;sheet03!$O$2:$O$1003,0),40)</f>
        <v>162</v>
      </c>
      <c r="G89" s="10" t="str">
        <f t="array" aca="1" ref="G89" ca="1">INDEX(sheet03!$A$2:$BD$1003,MATCH(D$77&amp;$C89&amp;$B$2,sheet03!$M$2:$M$1003&amp;sheet03!$AF$2:$AF$1003&amp;sheet03!$O$2:$O$1003,0),56)</f>
        <v>右</v>
      </c>
      <c r="H89" s="55">
        <f ca="1">IF(ISERROR(SMALL(sheet03!CF:CF,ROW(P6))),"",INDIRECT("sheet03!cf"&amp;SMALL(sheet03!CF:CF,ROW(P6))))</f>
        <v>527</v>
      </c>
      <c r="I89" s="10">
        <f t="array" aca="1" ref="I89" ca="1">INDEX(sheet03!$A$2:$BB$1003,MATCH(K$77&amp;$J89&amp;$B$2,sheet03!$M$2:$M$1003&amp;sheet03!$AF$2:$AF$1003&amp;sheet03!$O$2:$O$1003,0),31)</f>
        <v>0</v>
      </c>
      <c r="J89" s="11">
        <f ca="1">IF(H89="","",INDIRECT("sheet03!af"&amp;SMALL(sheet03!CF:CF,ROW(P6))))</f>
        <v>6</v>
      </c>
      <c r="K89" s="10" t="str">
        <f t="array" aca="1" ref="K89" ca="1">INDEX(sheet03!$A$2:$BB$1003,MATCH(K$77&amp;$J89&amp;$B$2,sheet03!$M$2:$M$1003&amp;sheet03!$AF$2:$AF$1003&amp;sheet03!$O$2:$O$1003,0),28)</f>
        <v>相生</v>
      </c>
      <c r="L89" s="46">
        <f t="array" aca="1" ref="L89" ca="1">INDEX(sheet03!$A$2:$BC$1003,MATCH(K$77&amp;$J89&amp;$B$2,sheet03!$M$2:$M$1003&amp;sheet03!$AF$2:$AF$1003&amp;sheet03!$O$2:$O$1003,0),55)</f>
        <v>2</v>
      </c>
      <c r="M89" s="49">
        <f t="array" aca="1" ref="M89" ca="1">INDEX(sheet03!$A$2:$BB$1003,MATCH(K$77&amp;$J89&amp;$B$2,sheet03!$M$2:$M$1003&amp;sheet03!$AF$2:$AF$1003&amp;sheet03!$O$2:$O$1003,0),40)</f>
        <v>166</v>
      </c>
      <c r="N89" s="10" t="str">
        <f t="array" aca="1" ref="N89" ca="1">INDEX(sheet03!$A$2:$BD$1003,MATCH(K$77&amp;$J89&amp;$B$2,sheet03!$M$2:$M$1003&amp;sheet03!$AF$2:$AF$1003&amp;sheet03!$O$2:$O$1003,0),56)</f>
        <v>右</v>
      </c>
    </row>
    <row r="90" spans="1:14" ht="15.95" customHeight="1" x14ac:dyDescent="0.15">
      <c r="A90" s="55">
        <f ca="1">IF(ISERROR(SMALL(sheet03!CE:CE,ROW(O7))),"",INDIRECT("sheet03!ce"&amp;SMALL(sheet03!CE:CE,ROW(O7))))</f>
        <v>380</v>
      </c>
      <c r="B90" s="10">
        <f t="array" aca="1" ref="B90" ca="1">INDEX(sheet03!$A$2:$BB$1003,MATCH(D$77&amp;$C90&amp;$B$2,sheet03!$M$2:$M$1003&amp;sheet03!$AF$2:$AF$1003&amp;sheet03!$O$2:$O$1003,0),31)</f>
        <v>0</v>
      </c>
      <c r="C90" s="11">
        <f ca="1">IF(A90="","",INDIRECT("sheet03!af"&amp;SMALL(sheet03!CE:CE,ROW(O7))))</f>
        <v>7</v>
      </c>
      <c r="D90" s="10" t="str">
        <f t="array" aca="1" ref="D90" ca="1">INDEX(sheet03!$A$2:$BB$1003,MATCH(D$77&amp;$C90&amp;$B$2,sheet03!$M$2:$M$1003&amp;sheet03!$AF$2:$AF$1003&amp;sheet03!$O$2:$O$1003,0),28)</f>
        <v>特牛</v>
      </c>
      <c r="E90" s="46">
        <f t="array" aca="1" ref="E90" ca="1">INDEX(sheet03!$A$2:$BC$1003,MATCH(D$77&amp;$C90&amp;$B$2,sheet03!$M$2:$M$1003&amp;sheet03!$AF$2:$AF$1003&amp;sheet03!$O$2:$O$1003,0),55)</f>
        <v>2</v>
      </c>
      <c r="F90" s="49">
        <f t="array" aca="1" ref="F90" ca="1">INDEX(sheet03!$A$2:$BB$1003,MATCH(D$77&amp;$C90&amp;$B$2,sheet03!$M$2:$M$1003&amp;sheet03!$AF$2:$AF$1003&amp;sheet03!$O$2:$O$1003,0),40)</f>
        <v>153</v>
      </c>
      <c r="G90" s="10" t="str">
        <f t="array" aca="1" ref="G90" ca="1">INDEX(sheet03!$A$2:$BD$1003,MATCH(D$77&amp;$C90&amp;$B$2,sheet03!$M$2:$M$1003&amp;sheet03!$AF$2:$AF$1003&amp;sheet03!$O$2:$O$1003,0),56)</f>
        <v>右</v>
      </c>
      <c r="H90" s="55">
        <f ca="1">IF(ISERROR(SMALL(sheet03!CF:CF,ROW(P7))),"",INDIRECT("sheet03!cf"&amp;SMALL(sheet03!CF:CF,ROW(P7))))</f>
        <v>528</v>
      </c>
      <c r="I90" s="10">
        <f t="array" aca="1" ref="I90" ca="1">INDEX(sheet03!$A$2:$BB$1003,MATCH(K$77&amp;$J90&amp;$B$2,sheet03!$M$2:$M$1003&amp;sheet03!$AF$2:$AF$1003&amp;sheet03!$O$2:$O$1003,0),31)</f>
        <v>0</v>
      </c>
      <c r="J90" s="11">
        <f ca="1">IF(H90="","",INDIRECT("sheet03!af"&amp;SMALL(sheet03!CF:CF,ROW(P7))))</f>
        <v>7</v>
      </c>
      <c r="K90" s="10" t="str">
        <f t="array" aca="1" ref="K90" ca="1">INDEX(sheet03!$A$2:$BB$1003,MATCH(K$77&amp;$J90&amp;$B$2,sheet03!$M$2:$M$1003&amp;sheet03!$AF$2:$AF$1003&amp;sheet03!$O$2:$O$1003,0),28)</f>
        <v>有年</v>
      </c>
      <c r="L90" s="46">
        <f t="array" aca="1" ref="L90" ca="1">INDEX(sheet03!$A$2:$BC$1003,MATCH(K$77&amp;$J90&amp;$B$2,sheet03!$M$2:$M$1003&amp;sheet03!$AF$2:$AF$1003&amp;sheet03!$O$2:$O$1003,0),55)</f>
        <v>2</v>
      </c>
      <c r="M90" s="49">
        <f t="array" aca="1" ref="M90" ca="1">INDEX(sheet03!$A$2:$BB$1003,MATCH(K$77&amp;$J90&amp;$B$2,sheet03!$M$2:$M$1003&amp;sheet03!$AF$2:$AF$1003&amp;sheet03!$O$2:$O$1003,0),40)</f>
        <v>161</v>
      </c>
      <c r="N90" s="10" t="str">
        <f t="array" aca="1" ref="N90" ca="1">INDEX(sheet03!$A$2:$BD$1003,MATCH(K$77&amp;$J90&amp;$B$2,sheet03!$M$2:$M$1003&amp;sheet03!$AF$2:$AF$1003&amp;sheet03!$O$2:$O$1003,0),56)</f>
        <v>右</v>
      </c>
    </row>
    <row r="91" spans="1:14" ht="15.95" customHeight="1" x14ac:dyDescent="0.15">
      <c r="A91" s="55">
        <f ca="1">IF(ISERROR(SMALL(sheet03!CE:CE,ROW(O8))),"",INDIRECT("sheet03!ce"&amp;SMALL(sheet03!CE:CE,ROW(O8))))</f>
        <v>381</v>
      </c>
      <c r="B91" s="10">
        <f t="array" aca="1" ref="B91" ca="1">INDEX(sheet03!$A$2:$BB$1003,MATCH(D$77&amp;$C91&amp;$B$2,sheet03!$M$2:$M$1003&amp;sheet03!$AF$2:$AF$1003&amp;sheet03!$O$2:$O$1003,0),31)</f>
        <v>0</v>
      </c>
      <c r="C91" s="11">
        <f ca="1">IF(A91="","",INDIRECT("sheet03!af"&amp;SMALL(sheet03!CE:CE,ROW(O8))))</f>
        <v>8</v>
      </c>
      <c r="D91" s="10" t="str">
        <f t="array" aca="1" ref="D91" ca="1">INDEX(sheet03!$A$2:$BB$1003,MATCH(D$77&amp;$C91&amp;$B$2,sheet03!$M$2:$M$1003&amp;sheet03!$AF$2:$AF$1003&amp;sheet03!$O$2:$O$1003,0),28)</f>
        <v>滝部</v>
      </c>
      <c r="E91" s="46">
        <f t="array" aca="1" ref="E91" ca="1">INDEX(sheet03!$A$2:$BC$1003,MATCH(D$77&amp;$C91&amp;$B$2,sheet03!$M$2:$M$1003&amp;sheet03!$AF$2:$AF$1003&amp;sheet03!$O$2:$O$1003,0),55)</f>
        <v>2</v>
      </c>
      <c r="F91" s="49">
        <f t="array" aca="1" ref="F91" ca="1">INDEX(sheet03!$A$2:$BB$1003,MATCH(D$77&amp;$C91&amp;$B$2,sheet03!$M$2:$M$1003&amp;sheet03!$AF$2:$AF$1003&amp;sheet03!$O$2:$O$1003,0),40)</f>
        <v>151</v>
      </c>
      <c r="G91" s="10" t="str">
        <f t="array" aca="1" ref="G91" ca="1">INDEX(sheet03!$A$2:$BD$1003,MATCH(D$77&amp;$C91&amp;$B$2,sheet03!$M$2:$M$1003&amp;sheet03!$AF$2:$AF$1003&amp;sheet03!$O$2:$O$1003,0),56)</f>
        <v>右</v>
      </c>
      <c r="H91" s="55">
        <f ca="1">IF(ISERROR(SMALL(sheet03!CF:CF,ROW(P8))),"",INDIRECT("sheet03!cf"&amp;SMALL(sheet03!CF:CF,ROW(P8))))</f>
        <v>529</v>
      </c>
      <c r="I91" s="10" t="str">
        <f t="array" aca="1" ref="I91" ca="1">INDEX(sheet03!$A$2:$BB$1003,MATCH(K$77&amp;$J91&amp;$B$2,sheet03!$M$2:$M$1003&amp;sheet03!$AF$2:$AF$1003&amp;sheet03!$O$2:$O$1003,0),31)</f>
        <v>c</v>
      </c>
      <c r="J91" s="11">
        <f ca="1">IF(H91="","",INDIRECT("sheet03!af"&amp;SMALL(sheet03!CF:CF,ROW(P8))))</f>
        <v>8</v>
      </c>
      <c r="K91" s="10" t="str">
        <f t="array" aca="1" ref="K91" ca="1">INDEX(sheet03!$A$2:$BB$1003,MATCH(K$77&amp;$J91&amp;$B$2,sheet03!$M$2:$M$1003&amp;sheet03!$AF$2:$AF$1003&amp;sheet03!$O$2:$O$1003,0),28)</f>
        <v>上郡</v>
      </c>
      <c r="L91" s="46">
        <f t="array" aca="1" ref="L91" ca="1">INDEX(sheet03!$A$2:$BC$1003,MATCH(K$77&amp;$J91&amp;$B$2,sheet03!$M$2:$M$1003&amp;sheet03!$AF$2:$AF$1003&amp;sheet03!$O$2:$O$1003,0),55)</f>
        <v>2</v>
      </c>
      <c r="M91" s="49">
        <f t="array" aca="1" ref="M91" ca="1">INDEX(sheet03!$A$2:$BB$1003,MATCH(K$77&amp;$J91&amp;$B$2,sheet03!$M$2:$M$1003&amp;sheet03!$AF$2:$AF$1003&amp;sheet03!$O$2:$O$1003,0),40)</f>
        <v>165</v>
      </c>
      <c r="N91" s="10" t="str">
        <f t="array" aca="1" ref="N91" ca="1">INDEX(sheet03!$A$2:$BD$1003,MATCH(K$77&amp;$J91&amp;$B$2,sheet03!$M$2:$M$1003&amp;sheet03!$AF$2:$AF$1003&amp;sheet03!$O$2:$O$1003,0),56)</f>
        <v>右</v>
      </c>
    </row>
    <row r="92" spans="1:14" ht="15.95" customHeight="1" x14ac:dyDescent="0.15">
      <c r="A92" s="55">
        <f ca="1">IF(ISERROR(SMALL(sheet03!CE:CE,ROW(O9))),"",INDIRECT("sheet03!ce"&amp;SMALL(sheet03!CE:CE,ROW(O9))))</f>
        <v>382</v>
      </c>
      <c r="B92" s="10">
        <f t="array" aca="1" ref="B92" ca="1">INDEX(sheet03!$A$2:$BB$1003,MATCH(D$77&amp;$C92&amp;$B$2,sheet03!$M$2:$M$1003&amp;sheet03!$AF$2:$AF$1003&amp;sheet03!$O$2:$O$1003,0),31)</f>
        <v>0</v>
      </c>
      <c r="C92" s="11">
        <f ca="1">IF(A92="","",INDIRECT("sheet03!af"&amp;SMALL(sheet03!CE:CE,ROW(O9))))</f>
        <v>9</v>
      </c>
      <c r="D92" s="10" t="str">
        <f t="array" aca="1" ref="D92" ca="1">INDEX(sheet03!$A$2:$BB$1003,MATCH(D$77&amp;$C92&amp;$B$2,sheet03!$M$2:$M$1003&amp;sheet03!$AF$2:$AF$1003&amp;sheet03!$O$2:$O$1003,0),28)</f>
        <v>長門二見</v>
      </c>
      <c r="E92" s="46">
        <f t="array" aca="1" ref="E92" ca="1">INDEX(sheet03!$A$2:$BC$1003,MATCH(D$77&amp;$C92&amp;$B$2,sheet03!$M$2:$M$1003&amp;sheet03!$AF$2:$AF$1003&amp;sheet03!$O$2:$O$1003,0),55)</f>
        <v>2</v>
      </c>
      <c r="F92" s="49">
        <f t="array" aca="1" ref="F92" ca="1">INDEX(sheet03!$A$2:$BB$1003,MATCH(D$77&amp;$C92&amp;$B$2,sheet03!$M$2:$M$1003&amp;sheet03!$AF$2:$AF$1003&amp;sheet03!$O$2:$O$1003,0),40)</f>
        <v>169.2</v>
      </c>
      <c r="G92" s="10" t="str">
        <f t="array" aca="1" ref="G92" ca="1">INDEX(sheet03!$A$2:$BD$1003,MATCH(D$77&amp;$C92&amp;$B$2,sheet03!$M$2:$M$1003&amp;sheet03!$AF$2:$AF$1003&amp;sheet03!$O$2:$O$1003,0),56)</f>
        <v>右</v>
      </c>
      <c r="H92" s="55">
        <f ca="1">IF(ISERROR(SMALL(sheet03!CF:CF,ROW(P9))),"",INDIRECT("sheet03!cf"&amp;SMALL(sheet03!CF:CF,ROW(P9))))</f>
        <v>530</v>
      </c>
      <c r="I92" s="10">
        <f t="array" aca="1" ref="I92" ca="1">INDEX(sheet03!$A$2:$BB$1003,MATCH(K$77&amp;$J92&amp;$B$2,sheet03!$M$2:$M$1003&amp;sheet03!$AF$2:$AF$1003&amp;sheet03!$O$2:$O$1003,0),31)</f>
        <v>0</v>
      </c>
      <c r="J92" s="11">
        <f ca="1">IF(H92="","",INDIRECT("sheet03!af"&amp;SMALL(sheet03!CF:CF,ROW(P9))))</f>
        <v>9</v>
      </c>
      <c r="K92" s="10" t="str">
        <f t="array" aca="1" ref="K92" ca="1">INDEX(sheet03!$A$2:$BB$1003,MATCH(K$77&amp;$J92&amp;$B$2,sheet03!$M$2:$M$1003&amp;sheet03!$AF$2:$AF$1003&amp;sheet03!$O$2:$O$1003,0),28)</f>
        <v>三石</v>
      </c>
      <c r="L92" s="46">
        <f t="array" aca="1" ref="L92" ca="1">INDEX(sheet03!$A$2:$BC$1003,MATCH(K$77&amp;$J92&amp;$B$2,sheet03!$M$2:$M$1003&amp;sheet03!$AF$2:$AF$1003&amp;sheet03!$O$2:$O$1003,0),55)</f>
        <v>3</v>
      </c>
      <c r="M92" s="49">
        <f t="array" aca="1" ref="M92" ca="1">INDEX(sheet03!$A$2:$BB$1003,MATCH(K$77&amp;$J92&amp;$B$2,sheet03!$M$2:$M$1003&amp;sheet03!$AF$2:$AF$1003&amp;sheet03!$O$2:$O$1003,0),40)</f>
        <v>175.1</v>
      </c>
      <c r="N92" s="10" t="str">
        <f t="array" aca="1" ref="N92" ca="1">INDEX(sheet03!$A$2:$BD$1003,MATCH(K$77&amp;$J92&amp;$B$2,sheet03!$M$2:$M$1003&amp;sheet03!$AF$2:$AF$1003&amp;sheet03!$O$2:$O$1003,0),56)</f>
        <v>右</v>
      </c>
    </row>
    <row r="93" spans="1:14" ht="15.95" customHeight="1" x14ac:dyDescent="0.15">
      <c r="A93" s="55">
        <f ca="1">IF(ISERROR(SMALL(sheet03!CE:CE,ROW(O10))),"",INDIRECT("sheet03!ce"&amp;SMALL(sheet03!CE:CE,ROW(O10))))</f>
        <v>383</v>
      </c>
      <c r="B93" s="10">
        <f t="array" aca="1" ref="B93" ca="1">INDEX(sheet03!$A$2:$BB$1003,MATCH(D$77&amp;$C93&amp;$B$2,sheet03!$M$2:$M$1003&amp;sheet03!$AF$2:$AF$1003&amp;sheet03!$O$2:$O$1003,0),31)</f>
        <v>0</v>
      </c>
      <c r="C93" s="11">
        <f ca="1">IF(A93="","",INDIRECT("sheet03!af"&amp;SMALL(sheet03!CE:CE,ROW(O10))))</f>
        <v>10</v>
      </c>
      <c r="D93" s="10" t="str">
        <f t="array" aca="1" ref="D93" ca="1">INDEX(sheet03!$A$2:$BB$1003,MATCH(D$77&amp;$C93&amp;$B$2,sheet03!$M$2:$M$1003&amp;sheet03!$AF$2:$AF$1003&amp;sheet03!$O$2:$O$1003,0),28)</f>
        <v>宇賀本郷</v>
      </c>
      <c r="E93" s="46">
        <f t="array" aca="1" ref="E93" ca="1">INDEX(sheet03!$A$2:$BC$1003,MATCH(D$77&amp;$C93&amp;$B$2,sheet03!$M$2:$M$1003&amp;sheet03!$AF$2:$AF$1003&amp;sheet03!$O$2:$O$1003,0),55)</f>
        <v>2</v>
      </c>
      <c r="F93" s="49">
        <f t="array" aca="1" ref="F93" ca="1">INDEX(sheet03!$A$2:$BB$1003,MATCH(D$77&amp;$C93&amp;$B$2,sheet03!$M$2:$M$1003&amp;sheet03!$AF$2:$AF$1003&amp;sheet03!$O$2:$O$1003,0),40)</f>
        <v>173</v>
      </c>
      <c r="G93" s="10" t="str">
        <f t="array" aca="1" ref="G93" ca="1">INDEX(sheet03!$A$2:$BD$1003,MATCH(D$77&amp;$C93&amp;$B$2,sheet03!$M$2:$M$1003&amp;sheet03!$AF$2:$AF$1003&amp;sheet03!$O$2:$O$1003,0),56)</f>
        <v>右</v>
      </c>
      <c r="H93" s="55">
        <f ca="1">IF(ISERROR(SMALL(sheet03!CF:CF,ROW(P10))),"",INDIRECT("sheet03!cf"&amp;SMALL(sheet03!CF:CF,ROW(P10))))</f>
        <v>531</v>
      </c>
      <c r="I93" s="10">
        <f t="array" aca="1" ref="I93" ca="1">INDEX(sheet03!$A$2:$BB$1003,MATCH(K$77&amp;$J93&amp;$B$2,sheet03!$M$2:$M$1003&amp;sheet03!$AF$2:$AF$1003&amp;sheet03!$O$2:$O$1003,0),31)</f>
        <v>0</v>
      </c>
      <c r="J93" s="11">
        <f ca="1">IF(H93="","",INDIRECT("sheet03!af"&amp;SMALL(sheet03!CF:CF,ROW(P10))))</f>
        <v>10</v>
      </c>
      <c r="K93" s="10" t="str">
        <f t="array" aca="1" ref="K93" ca="1">INDEX(sheet03!$A$2:$BB$1003,MATCH(K$77&amp;$J93&amp;$B$2,sheet03!$M$2:$M$1003&amp;sheet03!$AF$2:$AF$1003&amp;sheet03!$O$2:$O$1003,0),28)</f>
        <v>吉永</v>
      </c>
      <c r="L93" s="46">
        <f t="array" aca="1" ref="L93" ca="1">INDEX(sheet03!$A$2:$BC$1003,MATCH(K$77&amp;$J93&amp;$B$2,sheet03!$M$2:$M$1003&amp;sheet03!$AF$2:$AF$1003&amp;sheet03!$O$2:$O$1003,0),55)</f>
        <v>3</v>
      </c>
      <c r="M93" s="49">
        <f t="array" aca="1" ref="M93" ca="1">INDEX(sheet03!$A$2:$BB$1003,MATCH(K$77&amp;$J93&amp;$B$2,sheet03!$M$2:$M$1003&amp;sheet03!$AF$2:$AF$1003&amp;sheet03!$O$2:$O$1003,0),40)</f>
        <v>173</v>
      </c>
      <c r="N93" s="10" t="str">
        <f t="array" aca="1" ref="N93" ca="1">INDEX(sheet03!$A$2:$BD$1003,MATCH(K$77&amp;$J93&amp;$B$2,sheet03!$M$2:$M$1003&amp;sheet03!$AF$2:$AF$1003&amp;sheet03!$O$2:$O$1003,0),56)</f>
        <v>右</v>
      </c>
    </row>
    <row r="94" spans="1:14" ht="15.95" customHeight="1" x14ac:dyDescent="0.15">
      <c r="A94" s="55">
        <f ca="1">IF(ISERROR(SMALL(sheet03!CE:CE,ROW(O11))),"",INDIRECT("sheet03!ce"&amp;SMALL(sheet03!CE:CE,ROW(O11))))</f>
        <v>384</v>
      </c>
      <c r="B94" s="10">
        <f t="array" aca="1" ref="B94" ca="1">INDEX(sheet03!$A$2:$BB$1003,MATCH(D$77&amp;$C94&amp;$B$2,sheet03!$M$2:$M$1003&amp;sheet03!$AF$2:$AF$1003&amp;sheet03!$O$2:$O$1003,0),31)</f>
        <v>0</v>
      </c>
      <c r="C94" s="11">
        <f ca="1">IF(A94="","",INDIRECT("sheet03!af"&amp;SMALL(sheet03!CE:CE,ROW(O11))))</f>
        <v>11</v>
      </c>
      <c r="D94" s="10" t="str">
        <f t="array" aca="1" ref="D94" ca="1">INDEX(sheet03!$A$2:$BB$1003,MATCH(D$77&amp;$C94&amp;$B$2,sheet03!$M$2:$M$1003&amp;sheet03!$AF$2:$AF$1003&amp;sheet03!$O$2:$O$1003,0),28)</f>
        <v>湯玉</v>
      </c>
      <c r="E94" s="46">
        <f t="array" aca="1" ref="E94" ca="1">INDEX(sheet03!$A$2:$BC$1003,MATCH(D$77&amp;$C94&amp;$B$2,sheet03!$M$2:$M$1003&amp;sheet03!$AF$2:$AF$1003&amp;sheet03!$O$2:$O$1003,0),55)</f>
        <v>3</v>
      </c>
      <c r="F94" s="49">
        <f t="array" aca="1" ref="F94" ca="1">INDEX(sheet03!$A$2:$BB$1003,MATCH(D$77&amp;$C94&amp;$B$2,sheet03!$M$2:$M$1003&amp;sheet03!$AF$2:$AF$1003&amp;sheet03!$O$2:$O$1003,0),40)</f>
        <v>155</v>
      </c>
      <c r="G94" s="10" t="str">
        <f t="array" aca="1" ref="G94" ca="1">INDEX(sheet03!$A$2:$BD$1003,MATCH(D$77&amp;$C94&amp;$B$2,sheet03!$M$2:$M$1003&amp;sheet03!$AF$2:$AF$1003&amp;sheet03!$O$2:$O$1003,0),56)</f>
        <v>右</v>
      </c>
      <c r="H94" s="55">
        <f ca="1">IF(ISERROR(SMALL(sheet03!CF:CF,ROW(P11))),"",INDIRECT("sheet03!cf"&amp;SMALL(sheet03!CF:CF,ROW(P11))))</f>
        <v>532</v>
      </c>
      <c r="I94" s="10">
        <f t="array" aca="1" ref="I94" ca="1">INDEX(sheet03!$A$2:$BB$1003,MATCH(K$77&amp;$J94&amp;$B$2,sheet03!$M$2:$M$1003&amp;sheet03!$AF$2:$AF$1003&amp;sheet03!$O$2:$O$1003,0),31)</f>
        <v>0</v>
      </c>
      <c r="J94" s="11">
        <f ca="1">IF(H94="","",INDIRECT("sheet03!af"&amp;SMALL(sheet03!CF:CF,ROW(P11))))</f>
        <v>11</v>
      </c>
      <c r="K94" s="10" t="str">
        <f t="array" aca="1" ref="K94" ca="1">INDEX(sheet03!$A$2:$BB$1003,MATCH(K$77&amp;$J94&amp;$B$2,sheet03!$M$2:$M$1003&amp;sheet03!$AF$2:$AF$1003&amp;sheet03!$O$2:$O$1003,0),28)</f>
        <v>和気</v>
      </c>
      <c r="L94" s="46">
        <f t="array" aca="1" ref="L94" ca="1">INDEX(sheet03!$A$2:$BC$1003,MATCH(K$77&amp;$J94&amp;$B$2,sheet03!$M$2:$M$1003&amp;sheet03!$AF$2:$AF$1003&amp;sheet03!$O$2:$O$1003,0),55)</f>
        <v>3</v>
      </c>
      <c r="M94" s="49">
        <f t="array" aca="1" ref="M94" ca="1">INDEX(sheet03!$A$2:$BB$1003,MATCH(K$77&amp;$J94&amp;$B$2,sheet03!$M$2:$M$1003&amp;sheet03!$AF$2:$AF$1003&amp;sheet03!$O$2:$O$1003,0),40)</f>
        <v>180</v>
      </c>
      <c r="N94" s="10" t="str">
        <f t="array" aca="1" ref="N94" ca="1">INDEX(sheet03!$A$2:$BD$1003,MATCH(K$77&amp;$J94&amp;$B$2,sheet03!$M$2:$M$1003&amp;sheet03!$AF$2:$AF$1003&amp;sheet03!$O$2:$O$1003,0),56)</f>
        <v>右</v>
      </c>
    </row>
    <row r="95" spans="1:14" ht="15.95" customHeight="1" x14ac:dyDescent="0.15">
      <c r="A95" s="55">
        <f ca="1">IF(ISERROR(SMALL(sheet03!CE:CE,ROW(O12))),"",INDIRECT("sheet03!ce"&amp;SMALL(sheet03!CE:CE,ROW(O12))))</f>
        <v>385</v>
      </c>
      <c r="B95" s="10" t="str">
        <f t="array" aca="1" ref="B95" ca="1">INDEX(sheet03!$A$2:$BB$1003,MATCH(D$77&amp;$C95&amp;$B$2,sheet03!$M$2:$M$1003&amp;sheet03!$AF$2:$AF$1003&amp;sheet03!$O$2:$O$1003,0),31)</f>
        <v>ｃ</v>
      </c>
      <c r="C95" s="11">
        <f ca="1">IF(A95="","",INDIRECT("sheet03!af"&amp;SMALL(sheet03!CE:CE,ROW(O12))))</f>
        <v>12</v>
      </c>
      <c r="D95" s="10" t="str">
        <f t="array" aca="1" ref="D95" ca="1">INDEX(sheet03!$A$2:$BB$1003,MATCH(D$77&amp;$C95&amp;$B$2,sheet03!$M$2:$M$1003&amp;sheet03!$AF$2:$AF$1003&amp;sheet03!$O$2:$O$1003,0),28)</f>
        <v>小串</v>
      </c>
      <c r="E95" s="46">
        <f t="array" aca="1" ref="E95" ca="1">INDEX(sheet03!$A$2:$BC$1003,MATCH(D$77&amp;$C95&amp;$B$2,sheet03!$M$2:$M$1003&amp;sheet03!$AF$2:$AF$1003&amp;sheet03!$O$2:$O$1003,0),55)</f>
        <v>2</v>
      </c>
      <c r="F95" s="49">
        <f t="array" aca="1" ref="F95" ca="1">INDEX(sheet03!$A$2:$BB$1003,MATCH(D$77&amp;$C95&amp;$B$2,sheet03!$M$2:$M$1003&amp;sheet03!$AF$2:$AF$1003&amp;sheet03!$O$2:$O$1003,0),40)</f>
        <v>165.8</v>
      </c>
      <c r="G95" s="10" t="str">
        <f t="array" aca="1" ref="G95" ca="1">INDEX(sheet03!$A$2:$BD$1003,MATCH(D$77&amp;$C95&amp;$B$2,sheet03!$M$2:$M$1003&amp;sheet03!$AF$2:$AF$1003&amp;sheet03!$O$2:$O$1003,0),56)</f>
        <v>右</v>
      </c>
      <c r="H95" s="55">
        <f ca="1">IF(ISERROR(SMALL(sheet03!CF:CF,ROW(P12))),"",INDIRECT("sheet03!cf"&amp;SMALL(sheet03!CF:CF,ROW(P12))))</f>
        <v>533</v>
      </c>
      <c r="I95" s="10">
        <f t="array" aca="1" ref="I95" ca="1">INDEX(sheet03!$A$2:$BB$1003,MATCH(K$77&amp;$J95&amp;$B$2,sheet03!$M$2:$M$1003&amp;sheet03!$AF$2:$AF$1003&amp;sheet03!$O$2:$O$1003,0),31)</f>
        <v>0</v>
      </c>
      <c r="J95" s="11">
        <f ca="1">IF(H95="","",INDIRECT("sheet03!af"&amp;SMALL(sheet03!CF:CF,ROW(P12))))</f>
        <v>12</v>
      </c>
      <c r="K95" s="10" t="str">
        <f t="array" aca="1" ref="K95" ca="1">INDEX(sheet03!$A$2:$BB$1003,MATCH(K$77&amp;$J95&amp;$B$2,sheet03!$M$2:$M$1003&amp;sheet03!$AF$2:$AF$1003&amp;sheet03!$O$2:$O$1003,0),28)</f>
        <v>熊山</v>
      </c>
      <c r="L95" s="46">
        <f t="array" aca="1" ref="L95" ca="1">INDEX(sheet03!$A$2:$BC$1003,MATCH(K$77&amp;$J95&amp;$B$2,sheet03!$M$2:$M$1003&amp;sheet03!$AF$2:$AF$1003&amp;sheet03!$O$2:$O$1003,0),55)</f>
        <v>3</v>
      </c>
      <c r="M95" s="49">
        <f t="array" aca="1" ref="M95" ca="1">INDEX(sheet03!$A$2:$BB$1003,MATCH(K$77&amp;$J95&amp;$B$2,sheet03!$M$2:$M$1003&amp;sheet03!$AF$2:$AF$1003&amp;sheet03!$O$2:$O$1003,0),40)</f>
        <v>181.7</v>
      </c>
      <c r="N95" s="10" t="str">
        <f t="array" aca="1" ref="N95" ca="1">INDEX(sheet03!$A$2:$BD$1003,MATCH(K$77&amp;$J95&amp;$B$2,sheet03!$M$2:$M$1003&amp;sheet03!$AF$2:$AF$1003&amp;sheet03!$O$2:$O$1003,0),56)</f>
        <v>右</v>
      </c>
    </row>
    <row r="96" spans="1:14" ht="15.95" customHeight="1" x14ac:dyDescent="0.15">
      <c r="A96" s="55">
        <f ca="1">IF(ISERROR(SMALL(sheet03!CE:CE,ROW(O13))),"",INDIRECT("sheet03!ce"&amp;SMALL(sheet03!CE:CE,ROW(O13))))</f>
        <v>386</v>
      </c>
      <c r="B96" s="10">
        <f t="array" aca="1" ref="B96" ca="1">INDEX(sheet03!$A$2:$BB$1003,MATCH(D$77&amp;$C96&amp;$B$2,sheet03!$M$2:$M$1003&amp;sheet03!$AF$2:$AF$1003&amp;sheet03!$O$2:$O$1003,0),31)</f>
        <v>0</v>
      </c>
      <c r="C96" s="11">
        <f ca="1">IF(A96="","",INDIRECT("sheet03!af"&amp;SMALL(sheet03!CE:CE,ROW(O13))))</f>
        <v>13</v>
      </c>
      <c r="D96" s="10" t="str">
        <f t="array" aca="1" ref="D96" ca="1">INDEX(sheet03!$A$2:$BB$1003,MATCH(D$77&amp;$C96&amp;$B$2,sheet03!$M$2:$M$1003&amp;sheet03!$AF$2:$AF$1003&amp;sheet03!$O$2:$O$1003,0),28)</f>
        <v>川棚温泉</v>
      </c>
      <c r="E96" s="46">
        <f t="array" aca="1" ref="E96" ca="1">INDEX(sheet03!$A$2:$BC$1003,MATCH(D$77&amp;$C96&amp;$B$2,sheet03!$M$2:$M$1003&amp;sheet03!$AF$2:$AF$1003&amp;sheet03!$O$2:$O$1003,0),55)</f>
        <v>3</v>
      </c>
      <c r="F96" s="49">
        <f t="array" aca="1" ref="F96" ca="1">INDEX(sheet03!$A$2:$BB$1003,MATCH(D$77&amp;$C96&amp;$B$2,sheet03!$M$2:$M$1003&amp;sheet03!$AF$2:$AF$1003&amp;sheet03!$O$2:$O$1003,0),40)</f>
        <v>157</v>
      </c>
      <c r="G96" s="10" t="str">
        <f t="array" aca="1" ref="G96" ca="1">INDEX(sheet03!$A$2:$BD$1003,MATCH(D$77&amp;$C96&amp;$B$2,sheet03!$M$2:$M$1003&amp;sheet03!$AF$2:$AF$1003&amp;sheet03!$O$2:$O$1003,0),56)</f>
        <v>右</v>
      </c>
      <c r="H96" s="55">
        <f ca="1">IF(ISERROR(SMALL(sheet03!CF:CF,ROW(P13))),"",INDIRECT("sheet03!cf"&amp;SMALL(sheet03!CF:CF,ROW(P13))))</f>
        <v>534</v>
      </c>
      <c r="I96" s="10">
        <f t="array" aca="1" ref="I96" ca="1">INDEX(sheet03!$A$2:$BB$1003,MATCH(K$77&amp;$J96&amp;$B$2,sheet03!$M$2:$M$1003&amp;sheet03!$AF$2:$AF$1003&amp;sheet03!$O$2:$O$1003,0),31)</f>
        <v>0</v>
      </c>
      <c r="J96" s="11">
        <f ca="1">IF(H96="","",INDIRECT("sheet03!af"&amp;SMALL(sheet03!CF:CF,ROW(P13))))</f>
        <v>13</v>
      </c>
      <c r="K96" s="10" t="str">
        <f t="array" aca="1" ref="K96" ca="1">INDEX(sheet03!$A$2:$BB$1003,MATCH(K$77&amp;$J96&amp;$B$2,sheet03!$M$2:$M$1003&amp;sheet03!$AF$2:$AF$1003&amp;sheet03!$O$2:$O$1003,0),28)</f>
        <v>万富</v>
      </c>
      <c r="L96" s="46">
        <f t="array" aca="1" ref="L96" ca="1">INDEX(sheet03!$A$2:$BC$1003,MATCH(K$77&amp;$J96&amp;$B$2,sheet03!$M$2:$M$1003&amp;sheet03!$AF$2:$AF$1003&amp;sheet03!$O$2:$O$1003,0),55)</f>
        <v>2</v>
      </c>
      <c r="M96" s="49">
        <f t="array" aca="1" ref="M96" ca="1">INDEX(sheet03!$A$2:$BB$1003,MATCH(K$77&amp;$J96&amp;$B$2,sheet03!$M$2:$M$1003&amp;sheet03!$AF$2:$AF$1003&amp;sheet03!$O$2:$O$1003,0),40)</f>
        <v>161.4</v>
      </c>
      <c r="N96" s="10" t="str">
        <f t="array" aca="1" ref="N96" ca="1">INDEX(sheet03!$A$2:$BD$1003,MATCH(K$77&amp;$J96&amp;$B$2,sheet03!$M$2:$M$1003&amp;sheet03!$AF$2:$AF$1003&amp;sheet03!$O$2:$O$1003,0),56)</f>
        <v>右</v>
      </c>
    </row>
    <row r="97" spans="1:14" ht="15.95" customHeight="1" x14ac:dyDescent="0.15">
      <c r="A97" s="55">
        <f ca="1">IF(ISERROR(SMALL(sheet03!CE:CE,ROW(O14))),"",INDIRECT("sheet03!ce"&amp;SMALL(sheet03!CE:CE,ROW(O14))))</f>
        <v>387</v>
      </c>
      <c r="B97" s="10">
        <f t="array" aca="1" ref="B97" ca="1">INDEX(sheet03!$A$2:$BB$1003,MATCH(D$77&amp;$C97&amp;$B$2,sheet03!$M$2:$M$1003&amp;sheet03!$AF$2:$AF$1003&amp;sheet03!$O$2:$O$1003,0),31)</f>
        <v>0</v>
      </c>
      <c r="C97" s="11">
        <f ca="1">IF(A97="","",INDIRECT("sheet03!af"&amp;SMALL(sheet03!CE:CE,ROW(O14))))</f>
        <v>14</v>
      </c>
      <c r="D97" s="10" t="str">
        <f t="array" aca="1" ref="D97" ca="1">INDEX(sheet03!$A$2:$BB$1003,MATCH(D$77&amp;$C97&amp;$B$2,sheet03!$M$2:$M$1003&amp;sheet03!$AF$2:$AF$1003&amp;sheet03!$O$2:$O$1003,0),28)</f>
        <v>黒井村</v>
      </c>
      <c r="E97" s="46">
        <f t="array" aca="1" ref="E97" ca="1">INDEX(sheet03!$A$2:$BC$1003,MATCH(D$77&amp;$C97&amp;$B$2,sheet03!$M$2:$M$1003&amp;sheet03!$AF$2:$AF$1003&amp;sheet03!$O$2:$O$1003,0),55)</f>
        <v>3</v>
      </c>
      <c r="F97" s="49">
        <f t="array" aca="1" ref="F97" ca="1">INDEX(sheet03!$A$2:$BB$1003,MATCH(D$77&amp;$C97&amp;$B$2,sheet03!$M$2:$M$1003&amp;sheet03!$AF$2:$AF$1003&amp;sheet03!$O$2:$O$1003,0),40)</f>
        <v>164</v>
      </c>
      <c r="G97" s="10" t="str">
        <f t="array" aca="1" ref="G97" ca="1">INDEX(sheet03!$A$2:$BD$1003,MATCH(D$77&amp;$C97&amp;$B$2,sheet03!$M$2:$M$1003&amp;sheet03!$AF$2:$AF$1003&amp;sheet03!$O$2:$O$1003,0),56)</f>
        <v>右</v>
      </c>
      <c r="H97" s="55">
        <f ca="1">IF(ISERROR(SMALL(sheet03!CF:CF,ROW(P14))),"",INDIRECT("sheet03!cf"&amp;SMALL(sheet03!CF:CF,ROW(P14))))</f>
        <v>535</v>
      </c>
      <c r="I97" s="10">
        <f t="array" aca="1" ref="I97" ca="1">INDEX(sheet03!$A$2:$BB$1003,MATCH(K$77&amp;$J97&amp;$B$2,sheet03!$M$2:$M$1003&amp;sheet03!$AF$2:$AF$1003&amp;sheet03!$O$2:$O$1003,0),31)</f>
        <v>0</v>
      </c>
      <c r="J97" s="11">
        <f ca="1">IF(H97="","",INDIRECT("sheet03!af"&amp;SMALL(sheet03!CF:CF,ROW(P14))))</f>
        <v>14</v>
      </c>
      <c r="K97" s="43" t="str">
        <f t="array" aca="1" ref="K97" ca="1">INDEX(sheet03!$A$2:$BB$1003,MATCH(K$77&amp;$J97&amp;$B$2,sheet03!$M$2:$M$1003&amp;sheet03!$AF$2:$AF$1003&amp;sheet03!$O$2:$O$1003,0),28)</f>
        <v>瀬戸</v>
      </c>
      <c r="L97" s="46">
        <f t="array" aca="1" ref="L97" ca="1">INDEX(sheet03!$A$2:$BC$1003,MATCH(K$77&amp;$J97&amp;$B$2,sheet03!$M$2:$M$1003&amp;sheet03!$AF$2:$AF$1003&amp;sheet03!$O$2:$O$1003,0),55)</f>
        <v>2</v>
      </c>
      <c r="M97" s="49">
        <f t="array" aca="1" ref="M97" ca="1">INDEX(sheet03!$A$2:$BB$1003,MATCH(K$77&amp;$J97&amp;$B$2,sheet03!$M$2:$M$1003&amp;sheet03!$AF$2:$AF$1003&amp;sheet03!$O$2:$O$1003,0),40)</f>
        <v>153</v>
      </c>
      <c r="N97" s="10" t="str">
        <f t="array" aca="1" ref="N97" ca="1">INDEX(sheet03!$A$2:$BD$1003,MATCH(K$77&amp;$J97&amp;$B$2,sheet03!$M$2:$M$1003&amp;sheet03!$AF$2:$AF$1003&amp;sheet03!$O$2:$O$1003,0),56)</f>
        <v>右</v>
      </c>
    </row>
    <row r="98" spans="1:14" ht="15.95" customHeight="1" x14ac:dyDescent="0.15">
      <c r="A98" s="55">
        <f ca="1">IF(ISERROR(SMALL(sheet03!CE:CE,ROW(O15))),"",INDIRECT("sheet03!ce"&amp;SMALL(sheet03!CE:CE,ROW(O15))))</f>
        <v>388</v>
      </c>
      <c r="B98" s="10">
        <f t="array" aca="1" ref="B98" ca="1">INDEX(sheet03!$A$2:$BB$1003,MATCH(D$77&amp;$C98&amp;$B$2,sheet03!$M$2:$M$1003&amp;sheet03!$AF$2:$AF$1003&amp;sheet03!$O$2:$O$1003,0),31)</f>
        <v>0</v>
      </c>
      <c r="C98" s="11">
        <f ca="1">IF(A98="","",INDIRECT("sheet03!af"&amp;SMALL(sheet03!CE:CE,ROW(O15))))</f>
        <v>15</v>
      </c>
      <c r="D98" s="10" t="str">
        <f t="array" aca="1" ref="D98" ca="1">INDEX(sheet03!$A$2:$BB$1003,MATCH(D$77&amp;$C98&amp;$B$2,sheet03!$M$2:$M$1003&amp;sheet03!$AF$2:$AF$1003&amp;sheet03!$O$2:$O$1003,0),28)</f>
        <v>梅ヶ峠</v>
      </c>
      <c r="E98" s="46" t="str">
        <f t="array" aca="1" ref="E98" ca="1">INDEX(sheet03!$A$2:$BC$1003,MATCH(D$77&amp;$C98&amp;$B$2,sheet03!$M$2:$M$1003&amp;sheet03!$AF$2:$AF$1003&amp;sheet03!$O$2:$O$1003,0),55)</f>
        <v>役員</v>
      </c>
      <c r="F98" s="49">
        <f t="array" aca="1" ref="F98" ca="1">INDEX(sheet03!$A$2:$BB$1003,MATCH(D$77&amp;$C98&amp;$B$2,sheet03!$M$2:$M$1003&amp;sheet03!$AF$2:$AF$1003&amp;sheet03!$O$2:$O$1003,0),40)</f>
        <v>163</v>
      </c>
      <c r="G98" s="10" t="str">
        <f t="array" aca="1" ref="G98" ca="1">INDEX(sheet03!$A$2:$BD$1003,MATCH(D$77&amp;$C98&amp;$B$2,sheet03!$M$2:$M$1003&amp;sheet03!$AF$2:$AF$1003&amp;sheet03!$O$2:$O$1003,0),56)</f>
        <v>右</v>
      </c>
      <c r="H98" s="55">
        <f ca="1">IF(ISERROR(SMALL(sheet03!CF:CF,ROW(P15))),"",INDIRECT("sheet03!cf"&amp;SMALL(sheet03!CF:CF,ROW(P15))))</f>
        <v>536</v>
      </c>
      <c r="I98" s="10">
        <f t="array" aca="1" ref="I98" ca="1">INDEX(sheet03!$A$2:$BB$1003,MATCH(K$77&amp;$J98&amp;$B$2,sheet03!$M$2:$M$1003&amp;sheet03!$AF$2:$AF$1003&amp;sheet03!$O$2:$O$1003,0),31)</f>
        <v>0</v>
      </c>
      <c r="J98" s="11">
        <f ca="1">IF(H98="","",INDIRECT("sheet03!af"&amp;SMALL(sheet03!CF:CF,ROW(P15))))</f>
        <v>15</v>
      </c>
      <c r="K98" s="10" t="str">
        <f t="array" aca="1" ref="K98" ca="1">INDEX(sheet03!$A$2:$BB$1003,MATCH(K$77&amp;$J98&amp;$B$2,sheet03!$M$2:$M$1003&amp;sheet03!$AF$2:$AF$1003&amp;sheet03!$O$2:$O$1003,0),28)</f>
        <v>上道</v>
      </c>
      <c r="L98" s="46">
        <f t="array" aca="1" ref="L98" ca="1">INDEX(sheet03!$A$2:$BC$1003,MATCH(K$77&amp;$J98&amp;$B$2,sheet03!$M$2:$M$1003&amp;sheet03!$AF$2:$AF$1003&amp;sheet03!$O$2:$O$1003,0),55)</f>
        <v>3</v>
      </c>
      <c r="M98" s="49">
        <f t="array" aca="1" ref="M98" ca="1">INDEX(sheet03!$A$2:$BB$1003,MATCH(K$77&amp;$J98&amp;$B$2,sheet03!$M$2:$M$1003&amp;sheet03!$AF$2:$AF$1003&amp;sheet03!$O$2:$O$1003,0),40)</f>
        <v>166</v>
      </c>
      <c r="N98" s="10" t="str">
        <f t="array" aca="1" ref="N98" ca="1">INDEX(sheet03!$A$2:$BD$1003,MATCH(K$77&amp;$J98&amp;$B$2,sheet03!$M$2:$M$1003&amp;sheet03!$AF$2:$AF$1003&amp;sheet03!$O$2:$O$1003,0),56)</f>
        <v>右</v>
      </c>
    </row>
    <row r="99" spans="1:14" ht="15.95" customHeight="1" x14ac:dyDescent="0.15">
      <c r="A99" s="55">
        <f ca="1">IF(ISERROR(SMALL(sheet03!CE:CE,ROW(O16))),"",INDIRECT("sheet03!ce"&amp;SMALL(sheet03!CE:CE,ROW(O16))))</f>
        <v>389</v>
      </c>
      <c r="B99" s="8">
        <f t="array" aca="1" ref="B99" ca="1">INDEX(sheet03!$A$2:$BB$1003,MATCH(D$77&amp;$C99&amp;$B$2,sheet03!$M$2:$M$1003&amp;sheet03!$AF$2:$AF$1003&amp;sheet03!$O$2:$O$1003,0),31)</f>
        <v>0</v>
      </c>
      <c r="C99" s="42">
        <f ca="1">IF(A99="","",INDIRECT("sheet03!af"&amp;SMALL(sheet03!CE:CE,ROW(O16))))</f>
        <v>16</v>
      </c>
      <c r="D99" s="10" t="str">
        <f t="array" aca="1" ref="D99" ca="1">INDEX(sheet03!$A$2:$BB$1003,MATCH(D$77&amp;$C99&amp;$B$2,sheet03!$M$2:$M$1003&amp;sheet03!$AF$2:$AF$1003&amp;sheet03!$O$2:$O$1003,0),28)</f>
        <v>吉見</v>
      </c>
      <c r="E99" s="47" t="str">
        <f t="array" aca="1" ref="E99" ca="1">INDEX(sheet03!$A$2:$BC$1003,MATCH(D$77&amp;$C99&amp;$B$2,sheet03!$M$2:$M$1003&amp;sheet03!$AF$2:$AF$1003&amp;sheet03!$O$2:$O$1003,0),55)</f>
        <v>役員</v>
      </c>
      <c r="F99" s="50">
        <f t="array" aca="1" ref="F99" ca="1">INDEX(sheet03!$A$2:$BB$1003,MATCH(D$77&amp;$C99&amp;$B$2,sheet03!$M$2:$M$1003&amp;sheet03!$AF$2:$AF$1003&amp;sheet03!$O$2:$O$1003,0),40)</f>
        <v>150</v>
      </c>
      <c r="G99" s="8" t="str">
        <f t="array" aca="1" ref="G99" ca="1">INDEX(sheet03!$A$2:$BD$1003,MATCH(D$77&amp;$C99&amp;$B$2,sheet03!$M$2:$M$1003&amp;sheet03!$AF$2:$AF$1003&amp;sheet03!$O$2:$O$1003,0),56)</f>
        <v>右</v>
      </c>
      <c r="H99" s="55">
        <f ca="1">IF(ISERROR(SMALL(sheet03!CF:CF,ROW(P16))),"",INDIRECT("sheet03!cf"&amp;SMALL(sheet03!CF:CF,ROW(P16))))</f>
        <v>537</v>
      </c>
      <c r="I99" s="10">
        <f t="array" aca="1" ref="I99" ca="1">INDEX(sheet03!$A$2:$BB$1003,MATCH(K$77&amp;$J99&amp;$B$2,sheet03!$M$2:$M$1003&amp;sheet03!$AF$2:$AF$1003&amp;sheet03!$O$2:$O$1003,0),31)</f>
        <v>0</v>
      </c>
      <c r="J99" s="9">
        <f ca="1">IF(H99="","",INDIRECT("sheet03!af"&amp;SMALL(sheet03!CF:CF,ROW(P16))))</f>
        <v>16</v>
      </c>
      <c r="K99" s="10" t="str">
        <f t="array" aca="1" ref="K99" ca="1">INDEX(sheet03!$A$2:$BB$1003,MATCH(K$77&amp;$J99&amp;$B$2,sheet03!$M$2:$M$1003&amp;sheet03!$AF$2:$AF$1003&amp;sheet03!$O$2:$O$1003,0),28)</f>
        <v>東岡山</v>
      </c>
      <c r="L99" s="47">
        <f t="array" aca="1" ref="L99" ca="1">INDEX(sheet03!$A$2:$BC$1003,MATCH(K$77&amp;$J99&amp;$B$2,sheet03!$M$2:$M$1003&amp;sheet03!$AF$2:$AF$1003&amp;sheet03!$O$2:$O$1003,0),55)</f>
        <v>3</v>
      </c>
      <c r="M99" s="50">
        <f t="array" aca="1" ref="M99" ca="1">INDEX(sheet03!$A$2:$BB$1003,MATCH(K$77&amp;$J99&amp;$B$2,sheet03!$M$2:$M$1003&amp;sheet03!$AF$2:$AF$1003&amp;sheet03!$O$2:$O$1003,0),40)</f>
        <v>168</v>
      </c>
      <c r="N99" s="8" t="str">
        <f t="array" aca="1" ref="N99" ca="1">INDEX(sheet03!$A$2:$BD$1003,MATCH(K$77&amp;$J99&amp;$B$2,sheet03!$M$2:$M$1003&amp;sheet03!$AF$2:$AF$1003&amp;sheet03!$O$2:$O$1003,0),56)</f>
        <v>右</v>
      </c>
    </row>
    <row r="100" spans="1:14" ht="15.95" customHeight="1" x14ac:dyDescent="0.15">
      <c r="B100" s="7"/>
      <c r="C100" s="6"/>
      <c r="D100" s="5" t="str">
        <f t="array" ref="D100">INDEX(sheet01!$A$2:$Z$61,MATCH(D$77&amp;$B$2,sheet01!$M$2:$M$61&amp;sheet01!$O$2:$O$61,0),24)</f>
        <v>トレーナー</v>
      </c>
      <c r="E100" s="4" t="s">
        <v>16</v>
      </c>
      <c r="F100" s="3" t="str">
        <f t="array" ref="F100">INDEX(sheet01!$A$2:$Z$61,MATCH(D$77&amp;$B$2,sheet01!$M$2:$M$61&amp;sheet01!$O$2:$O$61,0),22)</f>
        <v>紫/黒</v>
      </c>
      <c r="G100" s="2" t="str">
        <f t="array" ref="G100">INDEX(sheet01!$A$2:$Z$61,MATCH(D$77&amp;$B$2,sheet01!$M$2:$M$61&amp;sheet01!$O$2:$O$61,0),23)</f>
        <v>灰/黒</v>
      </c>
      <c r="I100" s="7"/>
      <c r="J100" s="6"/>
      <c r="K100" s="5" t="str">
        <f t="array" ref="K100">INDEX(sheet01!$A$2:$Z$61,MATCH(K$77&amp;$B$2,sheet01!$M$2:$M$61&amp;sheet01!$O$2:$O$61,0),24)</f>
        <v>トレーナー</v>
      </c>
      <c r="L100" s="4" t="s">
        <v>16</v>
      </c>
      <c r="M100" s="3" t="str">
        <f t="array" ref="M100">INDEX(sheet01!$A$2:$Z$61,MATCH(K$77&amp;$B$2,sheet01!$M$2:$M$61&amp;sheet01!$O$2:$O$61,0),22)</f>
        <v>紫/黒</v>
      </c>
      <c r="N100" s="2" t="str">
        <f t="array" ref="N100">INDEX(sheet01!$A$2:$Z$61,MATCH(K$77&amp;$B$2,sheet01!$M$2:$M$61&amp;sheet01!$O$2:$O$61,0),23)</f>
        <v>灰/黒</v>
      </c>
    </row>
    <row r="102" spans="1:14" ht="15.95" customHeight="1" x14ac:dyDescent="0.2">
      <c r="B102" s="111"/>
      <c r="C102" s="112">
        <v>9</v>
      </c>
      <c r="D102" s="113" t="str">
        <f t="array" ref="D102">INDEX(sheet01!$K$2:$Z$61,MATCH(C102&amp;$B$2,sheet01!$K$2:$K$61&amp;sheet01!$O$2:$O$61,0),3)</f>
        <v>山陽本線岡山糸崎</v>
      </c>
      <c r="E102" s="114"/>
      <c r="F102" s="114"/>
      <c r="G102" s="115"/>
      <c r="H102" s="133"/>
      <c r="I102" s="111"/>
      <c r="J102" s="112">
        <v>10</v>
      </c>
      <c r="K102" s="113" t="str">
        <f t="array" ref="K102">INDEX(sheet01!$K$2:$Z$61,MATCH(J102&amp;$B$2,sheet01!$K$2:$K$61&amp;sheet01!$O$2:$O$61,0),3)</f>
        <v>山陽本線三原広島</v>
      </c>
      <c r="L102" s="114"/>
      <c r="M102" s="114"/>
      <c r="N102" s="115"/>
    </row>
    <row r="103" spans="1:14" ht="15.95" customHeight="1" x14ac:dyDescent="0.15">
      <c r="B103" s="102" t="s">
        <v>2819</v>
      </c>
      <c r="C103" s="103"/>
      <c r="D103" s="104" t="str">
        <f t="array" ref="D103">INDEX(sheet03!$A$2:$BB$1003,MATCH($D$102&amp;"101"&amp;$B$2,sheet03!$M$2:$M$1003&amp;sheet03!$AF$2:$AF$1003&amp;sheet03!$O$2:$O$1003,0),28)</f>
        <v>尾道</v>
      </c>
      <c r="E103" s="105" t="s">
        <v>2</v>
      </c>
      <c r="F103" s="106"/>
      <c r="G103" s="107" t="str">
        <f t="array" ref="G103">INDEX(sheet01!$A$2:$Z$61,MATCH(D$102&amp;$B$2,sheet01!$M$2:$M$61&amp;sheet01!$O$2:$O$61,0),18)</f>
        <v>赤/赤</v>
      </c>
      <c r="H103" s="133"/>
      <c r="I103" s="102" t="s">
        <v>2819</v>
      </c>
      <c r="J103" s="103"/>
      <c r="K103" s="104" t="str">
        <f t="array" ref="K103">INDEX(sheet03!$A$2:$BB$1003,MATCH($K$102&amp;"101"&amp;$B$2,sheet03!$M$2:$M$1003&amp;sheet03!$AF$2:$AF$1003&amp;sheet03!$O$2:$O$1003,0),28)</f>
        <v>天神川</v>
      </c>
      <c r="L103" s="105" t="s">
        <v>2</v>
      </c>
      <c r="M103" s="106"/>
      <c r="N103" s="107" t="str">
        <f t="array" ref="N103">INDEX(sheet01!$A$2:$Z$61,MATCH(K$102&amp;$B$2,sheet01!$M$2:$M$61&amp;sheet01!$O$2:$O$61,0),18)</f>
        <v>黄/赤</v>
      </c>
    </row>
    <row r="104" spans="1:14" ht="15.95" customHeight="1" x14ac:dyDescent="0.15">
      <c r="B104" s="88" t="s">
        <v>2820</v>
      </c>
      <c r="C104" s="89"/>
      <c r="D104" s="62" t="str">
        <f t="array" ref="D104">INDEX(sheet03!$A$2:$BB$1003,MATCH($D$102&amp;"102"&amp;$B$2,sheet03!$M$2:$M$1003&amp;sheet03!$AF$2:$AF$1003&amp;sheet03!$O$2:$O$1003,0),28)</f>
        <v>糸崎</v>
      </c>
      <c r="E104" s="90" t="s">
        <v>4</v>
      </c>
      <c r="F104" s="91"/>
      <c r="G104" s="92" t="str">
        <f t="array" ref="G104">INDEX(sheet01!$A$2:$Z$61,MATCH(D$102&amp;$B$2,sheet01!$M$2:$M$61&amp;sheet01!$O$2:$O$61,0),20)</f>
        <v>白/白</v>
      </c>
      <c r="H104" s="133"/>
      <c r="I104" s="88" t="s">
        <v>2820</v>
      </c>
      <c r="J104" s="89"/>
      <c r="K104" s="62" t="str">
        <f t="array" ref="K104">INDEX(sheet03!$A$2:$BB$1003,MATCH($K$102&amp;"102"&amp;$B$2,sheet03!$M$2:$M$1003&amp;sheet03!$AF$2:$AF$1003&amp;sheet03!$O$2:$O$1003,0),28)</f>
        <v>広島</v>
      </c>
      <c r="L104" s="90" t="s">
        <v>4</v>
      </c>
      <c r="M104" s="91"/>
      <c r="N104" s="92" t="str">
        <f t="array" ref="N104">INDEX(sheet01!$A$2:$Z$61,MATCH(K$102&amp;$B$2,sheet01!$M$2:$M$61&amp;sheet01!$O$2:$O$61,0),20)</f>
        <v>緑/紺</v>
      </c>
    </row>
    <row r="105" spans="1:14" ht="15.95" customHeight="1" x14ac:dyDescent="0.15">
      <c r="B105" s="88" t="s">
        <v>2821</v>
      </c>
      <c r="C105" s="89"/>
      <c r="D105" s="62" t="e">
        <f t="array" ref="D105">INDEX(sheet03!$A$2:$BB$1003,MATCH($D$102&amp;"103"&amp;$B$2,sheet03!$M$2:$M$1003&amp;sheet03!$AF$2:$AF$1003&amp;sheet03!$O$2:$O$1003,0),28)</f>
        <v>#N/A</v>
      </c>
      <c r="E105" s="90" t="s">
        <v>6</v>
      </c>
      <c r="F105" s="91"/>
      <c r="G105" s="92" t="str">
        <f t="array" ref="G105">INDEX(sheet01!$A$2:$Z$61,MATCH(D$102&amp;$B$2,sheet01!$M$2:$M$61&amp;sheet01!$O$2:$O$61,0),19)</f>
        <v>橙/黒</v>
      </c>
      <c r="H105" s="133"/>
      <c r="I105" s="88" t="s">
        <v>2821</v>
      </c>
      <c r="J105" s="89"/>
      <c r="K105" s="62" t="e">
        <f t="array" ref="K105">INDEX(sheet03!$A$2:$BB$1003,MATCH($K$102&amp;"103"&amp;$B$2,sheet03!$M$2:$M$1003&amp;sheet03!$AF$2:$AF$1003&amp;sheet03!$O$2:$O$1003,0),28)</f>
        <v>#N/A</v>
      </c>
      <c r="L105" s="90" t="s">
        <v>6</v>
      </c>
      <c r="M105" s="91"/>
      <c r="N105" s="92" t="str">
        <f t="array" ref="N105">INDEX(sheet01!$A$2:$Z$61,MATCH(K$102&amp;$B$2,sheet01!$M$2:$M$61&amp;sheet01!$O$2:$O$61,0),19)</f>
        <v>水/紺</v>
      </c>
    </row>
    <row r="106" spans="1:14" ht="15.95" customHeight="1" x14ac:dyDescent="0.15">
      <c r="B106" s="96" t="s">
        <v>2822</v>
      </c>
      <c r="C106" s="97"/>
      <c r="D106" s="62" t="e">
        <f t="array" ref="D106">INDEX(sheet03!$A$2:$BB$1003,MATCH($D$102&amp;"104"&amp;$B$2,sheet03!$M$2:$M$1003&amp;sheet03!$AF$2:$AF$1003&amp;sheet03!$O$2:$O$1003,0),28)</f>
        <v>#N/A</v>
      </c>
      <c r="E106" s="99" t="s">
        <v>8</v>
      </c>
      <c r="F106" s="100"/>
      <c r="G106" s="101" t="str">
        <f t="array" ref="G106">INDEX(sheet01!$A$2:$Z$61,MATCH(D$102&amp;$B$2,sheet01!$M$2:$M$61&amp;sheet01!$O$2:$O$61,0),21)</f>
        <v>灰/黒</v>
      </c>
      <c r="H106" s="133"/>
      <c r="I106" s="96" t="s">
        <v>2822</v>
      </c>
      <c r="J106" s="97"/>
      <c r="K106" s="62" t="e">
        <f t="array" ref="K106">INDEX(sheet03!$A$2:$BB$1003,MATCH($K$102&amp;"104"&amp;$B$2,sheet03!$M$2:$M$1003&amp;sheet03!$AF$2:$AF$1003&amp;sheet03!$O$2:$O$1003,0),28)</f>
        <v>#N/A</v>
      </c>
      <c r="L106" s="90" t="s">
        <v>8</v>
      </c>
      <c r="M106" s="91"/>
      <c r="N106" s="92" t="str">
        <f t="array" ref="N106">INDEX(sheet01!$A$2:$Z$61,MATCH(K$102&amp;$B$2,sheet01!$M$2:$M$61&amp;sheet01!$O$2:$O$61,0),21)</f>
        <v>橙/黒</v>
      </c>
    </row>
    <row r="107" spans="1:14" ht="15.95" customHeight="1" x14ac:dyDescent="0.15">
      <c r="B107" s="135" t="s">
        <v>173</v>
      </c>
      <c r="C107" s="63"/>
      <c r="D107" s="98" t="e" cm="1">
        <f t="array" ref="D107">INDEX(sheet03!$A$2:$BB$1003,MATCH($D$102&amp;"105"&amp;$B$2,sheet03!$M$2:$M$1003&amp;sheet03!$AF$2:$AF$1003&amp;sheet03!$O$2:$O$1003,0),28)</f>
        <v>#N/A</v>
      </c>
      <c r="E107" s="128"/>
      <c r="F107" s="129"/>
      <c r="G107" s="130"/>
      <c r="H107" s="133"/>
      <c r="I107" s="135" t="s">
        <v>173</v>
      </c>
      <c r="J107" s="63"/>
      <c r="K107" s="98" t="e" cm="1">
        <f t="array" ref="K107">INDEX(sheet03!$A$2:$BB$1003,MATCH($K$102&amp;"10５"&amp;$B$2,sheet03!$M$2:$M$1003&amp;sheet03!$AF$2:$AF$1003&amp;sheet03!$O$2:$O$1003,0),28)</f>
        <v>#N/A</v>
      </c>
      <c r="L107" s="140"/>
      <c r="M107" s="141"/>
      <c r="N107" s="142"/>
    </row>
    <row r="108" spans="1:14" ht="15.95" customHeight="1" x14ac:dyDescent="0.15">
      <c r="B108" s="117" t="s">
        <v>9</v>
      </c>
      <c r="C108" s="118" t="s">
        <v>10</v>
      </c>
      <c r="D108" s="119" t="s">
        <v>11</v>
      </c>
      <c r="E108" s="119" t="s">
        <v>12</v>
      </c>
      <c r="F108" s="119" t="s">
        <v>13</v>
      </c>
      <c r="G108" s="120" t="s">
        <v>14</v>
      </c>
      <c r="H108" s="133"/>
      <c r="I108" s="117" t="s">
        <v>9</v>
      </c>
      <c r="J108" s="118" t="s">
        <v>10</v>
      </c>
      <c r="K108" s="119" t="s">
        <v>11</v>
      </c>
      <c r="L108" s="119" t="s">
        <v>12</v>
      </c>
      <c r="M108" s="119" t="s">
        <v>13</v>
      </c>
      <c r="N108" s="120" t="s">
        <v>14</v>
      </c>
    </row>
    <row r="109" spans="1:14" ht="15.95" customHeight="1" x14ac:dyDescent="0.15">
      <c r="A109" s="55">
        <f ca="1">IF(ISERROR(SMALL(sheet03!CG:CG,ROW(O1))),"",INDIRECT("sheet03!cg"&amp;SMALL(sheet03!CG:CG,ROW(O1))))</f>
        <v>466</v>
      </c>
      <c r="B109" s="104">
        <f t="array" aca="1" ref="B109" ca="1">INDEX(sheet03!$A$2:$BB$1003,MATCH(D$102&amp;$C109&amp;$B$2,sheet03!$M$2:$M$1003&amp;sheet03!$AF$2:$AF$1003&amp;sheet03!$O$2:$O$1003,0),31)</f>
        <v>0</v>
      </c>
      <c r="C109" s="108">
        <f ca="1">IF(A109="","",INDIRECT("sheet03!af"&amp;SMALL(sheet03!CG:CG,ROW(O1))))</f>
        <v>1</v>
      </c>
      <c r="D109" s="104" t="str">
        <f t="array" aca="1" ref="D109" ca="1">INDEX(sheet03!$A$2:$BB$1003,MATCH(D$102&amp;$C109&amp;$B$2,sheet03!$M$2:$M$1003&amp;sheet03!$AF$2:$AF$1003&amp;sheet03!$O$2:$O$1003,0),28)</f>
        <v>北長瀬</v>
      </c>
      <c r="E109" s="109">
        <f t="array" aca="1" ref="E109" ca="1">INDEX(sheet03!$A$2:$BC$1003,MATCH(D$102&amp;$C109&amp;$B$2,sheet03!$M$2:$M$1003&amp;sheet03!$AF$2:$AF$1003&amp;sheet03!$O$2:$O$1003,0),55)</f>
        <v>3</v>
      </c>
      <c r="F109" s="110">
        <f t="array" aca="1" ref="F109" ca="1">INDEX(sheet03!$A$2:$BB$1003,MATCH(D$102&amp;$C109&amp;$B$2,sheet03!$M$2:$M$1003&amp;sheet03!$AF$2:$AF$1003&amp;sheet03!$O$2:$O$1003,0),40)</f>
        <v>169</v>
      </c>
      <c r="G109" s="104" t="str">
        <f t="array" aca="1" ref="G109" ca="1">INDEX(sheet03!$A$2:$BD$1003,MATCH(D$102&amp;$C109&amp;$B$2,sheet03!$M$2:$M$1003&amp;sheet03!$AF$2:$AF$1003&amp;sheet03!$O$2:$O$1003,0),56)</f>
        <v>右</v>
      </c>
      <c r="H109" s="55">
        <f ca="1">IF(ISERROR(SMALL(sheet03!CH:CH,ROW(P1))),"",INDIRECT("sheet03!ch"&amp;SMALL(sheet03!CH:CH,ROW(P1))))</f>
        <v>555</v>
      </c>
      <c r="I109" s="104">
        <f t="array" aca="1" ref="I109" ca="1">INDEX(sheet03!$A$2:$BB$1003,MATCH(K$102&amp;$J109&amp;$B$2,sheet03!$M$2:$M$1003&amp;sheet03!$AF$2:$AF$1003&amp;sheet03!$O$2:$O$1003,0),31)</f>
        <v>0</v>
      </c>
      <c r="J109" s="108">
        <f ca="1">IF(H109="","",INDIRECT("sheet03!af"&amp;SMALL(sheet03!CH:CH,ROW(P1))))</f>
        <v>1</v>
      </c>
      <c r="K109" s="104" t="str">
        <f t="array" aca="1" ref="K109" ca="1">INDEX(sheet03!$A$2:$BB$1003,MATCH(K$102&amp;$J109&amp;$B$2,sheet03!$M$2:$M$1003&amp;sheet03!$AF$2:$AF$1003&amp;sheet03!$O$2:$O$1003,0),28)</f>
        <v>三原</v>
      </c>
      <c r="L109" s="109">
        <f t="array" aca="1" ref="L109" ca="1">INDEX(sheet03!$A$2:$BC$1003,MATCH(K$102&amp;$J109&amp;$B$2,sheet03!$M$2:$M$1003&amp;sheet03!$AF$2:$AF$1003&amp;sheet03!$O$2:$O$1003,0),55)</f>
        <v>3</v>
      </c>
      <c r="M109" s="110">
        <f t="array" aca="1" ref="M109" ca="1">INDEX(sheet03!$A$2:$BB$1003,MATCH(K$102&amp;$J109&amp;$B$2,sheet03!$M$2:$M$1003&amp;sheet03!$AF$2:$AF$1003&amp;sheet03!$O$2:$O$1003,0),40)</f>
        <v>169</v>
      </c>
      <c r="N109" s="104" t="str">
        <f t="array" aca="1" ref="N109" ca="1">INDEX(sheet03!$A$2:$BD$1003,MATCH(K$102&amp;$J109&amp;$B$2,sheet03!$M$2:$M$1003&amp;sheet03!$AF$2:$AF$1003&amp;sheet03!$O$2:$O$1003,0),56)</f>
        <v>右</v>
      </c>
    </row>
    <row r="110" spans="1:14" ht="15.95" customHeight="1" x14ac:dyDescent="0.15">
      <c r="A110" s="55">
        <f ca="1">IF(ISERROR(SMALL(sheet03!CG:CG,ROW(O2))),"",INDIRECT("sheet03!cg"&amp;SMALL(sheet03!CG:CG,ROW(O2))))</f>
        <v>467</v>
      </c>
      <c r="B110" s="62">
        <f t="array" aca="1" ref="B110" ca="1">INDEX(sheet03!$A$2:$BB$1003,MATCH(D$102&amp;$C110&amp;$B$2,sheet03!$M$2:$M$1003&amp;sheet03!$AF$2:$AF$1003&amp;sheet03!$O$2:$O$1003,0),31)</f>
        <v>0</v>
      </c>
      <c r="C110" s="93">
        <f ca="1">IF(A110="","",INDIRECT("sheet03!af"&amp;SMALL(sheet03!CG:CG,ROW(O2))))</f>
        <v>2</v>
      </c>
      <c r="D110" s="62" t="str">
        <f t="array" aca="1" ref="D110" ca="1">INDEX(sheet03!$A$2:$BB$1003,MATCH(D$102&amp;$C110&amp;$B$2,sheet03!$M$2:$M$1003&amp;sheet03!$AF$2:$AF$1003&amp;sheet03!$O$2:$O$1003,0),28)</f>
        <v>庭瀬</v>
      </c>
      <c r="E110" s="94">
        <f t="array" aca="1" ref="E110" ca="1">INDEX(sheet03!$A$2:$BC$1003,MATCH(D$102&amp;$C110&amp;$B$2,sheet03!$M$2:$M$1003&amp;sheet03!$AF$2:$AF$1003&amp;sheet03!$O$2:$O$1003,0),55)</f>
        <v>3</v>
      </c>
      <c r="F110" s="95">
        <f t="array" aca="1" ref="F110" ca="1">INDEX(sheet03!$A$2:$BB$1003,MATCH(D$102&amp;$C110&amp;$B$2,sheet03!$M$2:$M$1003&amp;sheet03!$AF$2:$AF$1003&amp;sheet03!$O$2:$O$1003,0),40)</f>
        <v>169</v>
      </c>
      <c r="G110" s="62" t="str">
        <f t="array" aca="1" ref="G110" ca="1">INDEX(sheet03!$A$2:$BD$1003,MATCH(D$102&amp;$C110&amp;$B$2,sheet03!$M$2:$M$1003&amp;sheet03!$AF$2:$AF$1003&amp;sheet03!$O$2:$O$1003,0),56)</f>
        <v>右</v>
      </c>
      <c r="H110" s="55">
        <f ca="1">IF(ISERROR(SMALL(sheet03!CH:CH,ROW(P2))),"",INDIRECT("sheet03!ch"&amp;SMALL(sheet03!CH:CH,ROW(P2))))</f>
        <v>556</v>
      </c>
      <c r="I110" s="62">
        <f t="array" aca="1" ref="I110" ca="1">INDEX(sheet03!$A$2:$BB$1003,MATCH(K$102&amp;$J110&amp;$B$2,sheet03!$M$2:$M$1003&amp;sheet03!$AF$2:$AF$1003&amp;sheet03!$O$2:$O$1003,0),31)</f>
        <v>0</v>
      </c>
      <c r="J110" s="93">
        <f ca="1">IF(H110="","",INDIRECT("sheet03!af"&amp;SMALL(sheet03!CH:CH,ROW(P2))))</f>
        <v>2</v>
      </c>
      <c r="K110" s="62" t="str">
        <f t="array" aca="1" ref="K110" ca="1">INDEX(sheet03!$A$2:$BB$1003,MATCH(K$102&amp;$J110&amp;$B$2,sheet03!$M$2:$M$1003&amp;sheet03!$AF$2:$AF$1003&amp;sheet03!$O$2:$O$1003,0),28)</f>
        <v>本郷</v>
      </c>
      <c r="L110" s="94">
        <f t="array" aca="1" ref="L110" ca="1">INDEX(sheet03!$A$2:$BC$1003,MATCH(K$102&amp;$J110&amp;$B$2,sheet03!$M$2:$M$1003&amp;sheet03!$AF$2:$AF$1003&amp;sheet03!$O$2:$O$1003,0),55)</f>
        <v>3</v>
      </c>
      <c r="M110" s="95">
        <f t="array" aca="1" ref="M110" ca="1">INDEX(sheet03!$A$2:$BB$1003,MATCH(K$102&amp;$J110&amp;$B$2,sheet03!$M$2:$M$1003&amp;sheet03!$AF$2:$AF$1003&amp;sheet03!$O$2:$O$1003,0),40)</f>
        <v>169</v>
      </c>
      <c r="N110" s="62" t="str">
        <f t="array" aca="1" ref="N110" ca="1">INDEX(sheet03!$A$2:$BD$1003,MATCH(K$102&amp;$J110&amp;$B$2,sheet03!$M$2:$M$1003&amp;sheet03!$AF$2:$AF$1003&amp;sheet03!$O$2:$O$1003,0),56)</f>
        <v>右</v>
      </c>
    </row>
    <row r="111" spans="1:14" ht="15.95" customHeight="1" x14ac:dyDescent="0.15">
      <c r="A111" s="55">
        <f ca="1">IF(ISERROR(SMALL(sheet03!CG:CG,ROW(O3))),"",INDIRECT("sheet03!cg"&amp;SMALL(sheet03!CG:CG,ROW(O3))))</f>
        <v>468</v>
      </c>
      <c r="B111" s="62">
        <f t="array" aca="1" ref="B111" ca="1">INDEX(sheet03!$A$2:$BB$1003,MATCH(D$102&amp;$C111&amp;$B$2,sheet03!$M$2:$M$1003&amp;sheet03!$AF$2:$AF$1003&amp;sheet03!$O$2:$O$1003,0),31)</f>
        <v>0</v>
      </c>
      <c r="C111" s="93">
        <f ca="1">IF(A111="","",INDIRECT("sheet03!af"&amp;SMALL(sheet03!CG:CG,ROW(O3))))</f>
        <v>3</v>
      </c>
      <c r="D111" s="62" t="str">
        <f t="array" aca="1" ref="D111" ca="1">INDEX(sheet03!$A$2:$BB$1003,MATCH(D$102&amp;$C111&amp;$B$2,sheet03!$M$2:$M$1003&amp;sheet03!$AF$2:$AF$1003&amp;sheet03!$O$2:$O$1003,0),28)</f>
        <v>中庄</v>
      </c>
      <c r="E111" s="94">
        <f t="array" aca="1" ref="E111" ca="1">INDEX(sheet03!$A$2:$BC$1003,MATCH(D$102&amp;$C111&amp;$B$2,sheet03!$M$2:$M$1003&amp;sheet03!$AF$2:$AF$1003&amp;sheet03!$O$2:$O$1003,0),55)</f>
        <v>3</v>
      </c>
      <c r="F111" s="95">
        <f t="array" aca="1" ref="F111" ca="1">INDEX(sheet03!$A$2:$BB$1003,MATCH(D$102&amp;$C111&amp;$B$2,sheet03!$M$2:$M$1003&amp;sheet03!$AF$2:$AF$1003&amp;sheet03!$O$2:$O$1003,0),40)</f>
        <v>169</v>
      </c>
      <c r="G111" s="62" t="str">
        <f t="array" aca="1" ref="G111" ca="1">INDEX(sheet03!$A$2:$BD$1003,MATCH(D$102&amp;$C111&amp;$B$2,sheet03!$M$2:$M$1003&amp;sheet03!$AF$2:$AF$1003&amp;sheet03!$O$2:$O$1003,0),56)</f>
        <v>右</v>
      </c>
      <c r="H111" s="55">
        <f ca="1">IF(ISERROR(SMALL(sheet03!CH:CH,ROW(P3))),"",INDIRECT("sheet03!ch"&amp;SMALL(sheet03!CH:CH,ROW(P3))))</f>
        <v>557</v>
      </c>
      <c r="I111" s="62">
        <f t="array" aca="1" ref="I111" ca="1">INDEX(sheet03!$A$2:$BB$1003,MATCH(K$102&amp;$J111&amp;$B$2,sheet03!$M$2:$M$1003&amp;sheet03!$AF$2:$AF$1003&amp;sheet03!$O$2:$O$1003,0),31)</f>
        <v>0</v>
      </c>
      <c r="J111" s="93">
        <f ca="1">IF(H111="","",INDIRECT("sheet03!af"&amp;SMALL(sheet03!CH:CH,ROW(P3))))</f>
        <v>3</v>
      </c>
      <c r="K111" s="62" t="str">
        <f t="array" aca="1" ref="K111" ca="1">INDEX(sheet03!$A$2:$BB$1003,MATCH(K$102&amp;$J111&amp;$B$2,sheet03!$M$2:$M$1003&amp;sheet03!$AF$2:$AF$1003&amp;sheet03!$O$2:$O$1003,0),28)</f>
        <v>河内</v>
      </c>
      <c r="L111" s="94">
        <f t="array" aca="1" ref="L111" ca="1">INDEX(sheet03!$A$2:$BC$1003,MATCH(K$102&amp;$J111&amp;$B$2,sheet03!$M$2:$M$1003&amp;sheet03!$AF$2:$AF$1003&amp;sheet03!$O$2:$O$1003,0),55)</f>
        <v>3</v>
      </c>
      <c r="M111" s="95">
        <f t="array" aca="1" ref="M111" ca="1">INDEX(sheet03!$A$2:$BB$1003,MATCH(K$102&amp;$J111&amp;$B$2,sheet03!$M$2:$M$1003&amp;sheet03!$AF$2:$AF$1003&amp;sheet03!$O$2:$O$1003,0),40)</f>
        <v>169</v>
      </c>
      <c r="N111" s="62" t="str">
        <f t="array" aca="1" ref="N111" ca="1">INDEX(sheet03!$A$2:$BD$1003,MATCH(K$102&amp;$J111&amp;$B$2,sheet03!$M$2:$M$1003&amp;sheet03!$AF$2:$AF$1003&amp;sheet03!$O$2:$O$1003,0),56)</f>
        <v>右</v>
      </c>
    </row>
    <row r="112" spans="1:14" ht="15.95" customHeight="1" x14ac:dyDescent="0.15">
      <c r="A112" s="55">
        <f ca="1">IF(ISERROR(SMALL(sheet03!CG:CG,ROW(O4))),"",INDIRECT("sheet03!cg"&amp;SMALL(sheet03!CG:CG,ROW(O4))))</f>
        <v>469</v>
      </c>
      <c r="B112" s="62">
        <f t="array" aca="1" ref="B112" ca="1">INDEX(sheet03!$A$2:$BB$1003,MATCH(D$102&amp;$C112&amp;$B$2,sheet03!$M$2:$M$1003&amp;sheet03!$AF$2:$AF$1003&amp;sheet03!$O$2:$O$1003,0),31)</f>
        <v>0</v>
      </c>
      <c r="C112" s="93">
        <f ca="1">IF(A112="","",INDIRECT("sheet03!af"&amp;SMALL(sheet03!CG:CG,ROW(O4))))</f>
        <v>4</v>
      </c>
      <c r="D112" s="62" t="str">
        <f t="array" aca="1" ref="D112" ca="1">INDEX(sheet03!$A$2:$BB$1003,MATCH(D$102&amp;$C112&amp;$B$2,sheet03!$M$2:$M$1003&amp;sheet03!$AF$2:$AF$1003&amp;sheet03!$O$2:$O$1003,0),28)</f>
        <v>倉敷</v>
      </c>
      <c r="E112" s="94">
        <f t="array" aca="1" ref="E112" ca="1">INDEX(sheet03!$A$2:$BC$1003,MATCH(D$102&amp;$C112&amp;$B$2,sheet03!$M$2:$M$1003&amp;sheet03!$AF$2:$AF$1003&amp;sheet03!$O$2:$O$1003,0),55)</f>
        <v>3</v>
      </c>
      <c r="F112" s="95">
        <f t="array" aca="1" ref="F112" ca="1">INDEX(sheet03!$A$2:$BB$1003,MATCH(D$102&amp;$C112&amp;$B$2,sheet03!$M$2:$M$1003&amp;sheet03!$AF$2:$AF$1003&amp;sheet03!$O$2:$O$1003,0),40)</f>
        <v>169</v>
      </c>
      <c r="G112" s="62" t="str">
        <f t="array" aca="1" ref="G112" ca="1">INDEX(sheet03!$A$2:$BD$1003,MATCH(D$102&amp;$C112&amp;$B$2,sheet03!$M$2:$M$1003&amp;sheet03!$AF$2:$AF$1003&amp;sheet03!$O$2:$O$1003,0),56)</f>
        <v>右</v>
      </c>
      <c r="H112" s="55">
        <f ca="1">IF(ISERROR(SMALL(sheet03!CH:CH,ROW(P4))),"",INDIRECT("sheet03!ch"&amp;SMALL(sheet03!CH:CH,ROW(P4))))</f>
        <v>558</v>
      </c>
      <c r="I112" s="62">
        <f t="array" aca="1" ref="I112" ca="1">INDEX(sheet03!$A$2:$BB$1003,MATCH(K$102&amp;$J112&amp;$B$2,sheet03!$M$2:$M$1003&amp;sheet03!$AF$2:$AF$1003&amp;sheet03!$O$2:$O$1003,0),31)</f>
        <v>0</v>
      </c>
      <c r="J112" s="93">
        <f ca="1">IF(H112="","",INDIRECT("sheet03!af"&amp;SMALL(sheet03!CH:CH,ROW(P4))))</f>
        <v>4</v>
      </c>
      <c r="K112" s="62" t="str">
        <f t="array" aca="1" ref="K112" ca="1">INDEX(sheet03!$A$2:$BB$1003,MATCH(K$102&amp;$J112&amp;$B$2,sheet03!$M$2:$M$1003&amp;sheet03!$AF$2:$AF$1003&amp;sheet03!$O$2:$O$1003,0),28)</f>
        <v>入野</v>
      </c>
      <c r="L112" s="94">
        <f t="array" aca="1" ref="L112" ca="1">INDEX(sheet03!$A$2:$BC$1003,MATCH(K$102&amp;$J112&amp;$B$2,sheet03!$M$2:$M$1003&amp;sheet03!$AF$2:$AF$1003&amp;sheet03!$O$2:$O$1003,0),55)</f>
        <v>3</v>
      </c>
      <c r="M112" s="95">
        <f t="array" aca="1" ref="M112" ca="1">INDEX(sheet03!$A$2:$BB$1003,MATCH(K$102&amp;$J112&amp;$B$2,sheet03!$M$2:$M$1003&amp;sheet03!$AF$2:$AF$1003&amp;sheet03!$O$2:$O$1003,0),40)</f>
        <v>169</v>
      </c>
      <c r="N112" s="62" t="str">
        <f t="array" aca="1" ref="N112" ca="1">INDEX(sheet03!$A$2:$BD$1003,MATCH(K$102&amp;$J112&amp;$B$2,sheet03!$M$2:$M$1003&amp;sheet03!$AF$2:$AF$1003&amp;sheet03!$O$2:$O$1003,0),56)</f>
        <v>右</v>
      </c>
    </row>
    <row r="113" spans="1:14" ht="15.95" customHeight="1" x14ac:dyDescent="0.15">
      <c r="A113" s="55">
        <f ca="1">IF(ISERROR(SMALL(sheet03!CG:CG,ROW(O5))),"",INDIRECT("sheet03!cg"&amp;SMALL(sheet03!CG:CG,ROW(O5))))</f>
        <v>470</v>
      </c>
      <c r="B113" s="62">
        <f t="array" aca="1" ref="B113" ca="1">INDEX(sheet03!$A$2:$BB$1003,MATCH(D$102&amp;$C113&amp;$B$2,sheet03!$M$2:$M$1003&amp;sheet03!$AF$2:$AF$1003&amp;sheet03!$O$2:$O$1003,0),31)</f>
        <v>0</v>
      </c>
      <c r="C113" s="93">
        <f ca="1">IF(A113="","",INDIRECT("sheet03!af"&amp;SMALL(sheet03!CG:CG,ROW(O5))))</f>
        <v>5</v>
      </c>
      <c r="D113" s="62" t="str">
        <f t="array" aca="1" ref="D113" ca="1">INDEX(sheet03!$A$2:$BB$1003,MATCH(D$102&amp;$C113&amp;$B$2,sheet03!$M$2:$M$1003&amp;sheet03!$AF$2:$AF$1003&amp;sheet03!$O$2:$O$1003,0),28)</f>
        <v>西阿知</v>
      </c>
      <c r="E113" s="94">
        <f t="array" aca="1" ref="E113" ca="1">INDEX(sheet03!$A$2:$BC$1003,MATCH(D$102&amp;$C113&amp;$B$2,sheet03!$M$2:$M$1003&amp;sheet03!$AF$2:$AF$1003&amp;sheet03!$O$2:$O$1003,0),55)</f>
        <v>3</v>
      </c>
      <c r="F113" s="95">
        <f t="array" aca="1" ref="F113" ca="1">INDEX(sheet03!$A$2:$BB$1003,MATCH(D$102&amp;$C113&amp;$B$2,sheet03!$M$2:$M$1003&amp;sheet03!$AF$2:$AF$1003&amp;sheet03!$O$2:$O$1003,0),40)</f>
        <v>169</v>
      </c>
      <c r="G113" s="62" t="str">
        <f t="array" aca="1" ref="G113" ca="1">INDEX(sheet03!$A$2:$BD$1003,MATCH(D$102&amp;$C113&amp;$B$2,sheet03!$M$2:$M$1003&amp;sheet03!$AF$2:$AF$1003&amp;sheet03!$O$2:$O$1003,0),56)</f>
        <v>右</v>
      </c>
      <c r="H113" s="55">
        <f ca="1">IF(ISERROR(SMALL(sheet03!CH:CH,ROW(P5))),"",INDIRECT("sheet03!ch"&amp;SMALL(sheet03!CH:CH,ROW(P5))))</f>
        <v>559</v>
      </c>
      <c r="I113" s="62">
        <f t="array" aca="1" ref="I113" ca="1">INDEX(sheet03!$A$2:$BB$1003,MATCH(K$102&amp;$J113&amp;$B$2,sheet03!$M$2:$M$1003&amp;sheet03!$AF$2:$AF$1003&amp;sheet03!$O$2:$O$1003,0),31)</f>
        <v>0</v>
      </c>
      <c r="J113" s="93">
        <f ca="1">IF(H113="","",INDIRECT("sheet03!af"&amp;SMALL(sheet03!CH:CH,ROW(P5))))</f>
        <v>5</v>
      </c>
      <c r="K113" s="62" t="str">
        <f t="array" aca="1" ref="K113" ca="1">INDEX(sheet03!$A$2:$BB$1003,MATCH(K$102&amp;$J113&amp;$B$2,sheet03!$M$2:$M$1003&amp;sheet03!$AF$2:$AF$1003&amp;sheet03!$O$2:$O$1003,0),28)</f>
        <v>白市</v>
      </c>
      <c r="L113" s="94">
        <f t="array" aca="1" ref="L113" ca="1">INDEX(sheet03!$A$2:$BC$1003,MATCH(K$102&amp;$J113&amp;$B$2,sheet03!$M$2:$M$1003&amp;sheet03!$AF$2:$AF$1003&amp;sheet03!$O$2:$O$1003,0),55)</f>
        <v>3</v>
      </c>
      <c r="M113" s="95">
        <f t="array" aca="1" ref="M113" ca="1">INDEX(sheet03!$A$2:$BB$1003,MATCH(K$102&amp;$J113&amp;$B$2,sheet03!$M$2:$M$1003&amp;sheet03!$AF$2:$AF$1003&amp;sheet03!$O$2:$O$1003,0),40)</f>
        <v>164</v>
      </c>
      <c r="N113" s="62" t="str">
        <f t="array" aca="1" ref="N113" ca="1">INDEX(sheet03!$A$2:$BD$1003,MATCH(K$102&amp;$J113&amp;$B$2,sheet03!$M$2:$M$1003&amp;sheet03!$AF$2:$AF$1003&amp;sheet03!$O$2:$O$1003,0),56)</f>
        <v>右</v>
      </c>
    </row>
    <row r="114" spans="1:14" ht="15.95" customHeight="1" x14ac:dyDescent="0.15">
      <c r="A114" s="55">
        <f ca="1">IF(ISERROR(SMALL(sheet03!CG:CG,ROW(O6))),"",INDIRECT("sheet03!cg"&amp;SMALL(sheet03!CG:CG,ROW(O6))))</f>
        <v>471</v>
      </c>
      <c r="B114" s="62">
        <f t="array" aca="1" ref="B114" ca="1">INDEX(sheet03!$A$2:$BB$1003,MATCH(D$102&amp;$C114&amp;$B$2,sheet03!$M$2:$M$1003&amp;sheet03!$AF$2:$AF$1003&amp;sheet03!$O$2:$O$1003,0),31)</f>
        <v>0</v>
      </c>
      <c r="C114" s="93">
        <f ca="1">IF(A114="","",INDIRECT("sheet03!af"&amp;SMALL(sheet03!CG:CG,ROW(O6))))</f>
        <v>6</v>
      </c>
      <c r="D114" s="62" t="str">
        <f t="array" aca="1" ref="D114" ca="1">INDEX(sheet03!$A$2:$BB$1003,MATCH(D$102&amp;$C114&amp;$B$2,sheet03!$M$2:$M$1003&amp;sheet03!$AF$2:$AF$1003&amp;sheet03!$O$2:$O$1003,0),28)</f>
        <v>新倉敷</v>
      </c>
      <c r="E114" s="94">
        <f t="array" aca="1" ref="E114" ca="1">INDEX(sheet03!$A$2:$BC$1003,MATCH(D$102&amp;$C114&amp;$B$2,sheet03!$M$2:$M$1003&amp;sheet03!$AF$2:$AF$1003&amp;sheet03!$O$2:$O$1003,0),55)</f>
        <v>3</v>
      </c>
      <c r="F114" s="95">
        <f t="array" aca="1" ref="F114" ca="1">INDEX(sheet03!$A$2:$BB$1003,MATCH(D$102&amp;$C114&amp;$B$2,sheet03!$M$2:$M$1003&amp;sheet03!$AF$2:$AF$1003&amp;sheet03!$O$2:$O$1003,0),40)</f>
        <v>169</v>
      </c>
      <c r="G114" s="62" t="str">
        <f t="array" aca="1" ref="G114" ca="1">INDEX(sheet03!$A$2:$BD$1003,MATCH(D$102&amp;$C114&amp;$B$2,sheet03!$M$2:$M$1003&amp;sheet03!$AF$2:$AF$1003&amp;sheet03!$O$2:$O$1003,0),56)</f>
        <v>右</v>
      </c>
      <c r="H114" s="55">
        <f ca="1">IF(ISERROR(SMALL(sheet03!CH:CH,ROW(P6))),"",INDIRECT("sheet03!ch"&amp;SMALL(sheet03!CH:CH,ROW(P6))))</f>
        <v>560</v>
      </c>
      <c r="I114" s="62">
        <f t="array" aca="1" ref="I114" ca="1">INDEX(sheet03!$A$2:$BB$1003,MATCH(K$102&amp;$J114&amp;$B$2,sheet03!$M$2:$M$1003&amp;sheet03!$AF$2:$AF$1003&amp;sheet03!$O$2:$O$1003,0),31)</f>
        <v>0</v>
      </c>
      <c r="J114" s="93">
        <f ca="1">IF(H114="","",INDIRECT("sheet03!af"&amp;SMALL(sheet03!CH:CH,ROW(P6))))</f>
        <v>6</v>
      </c>
      <c r="K114" s="62" t="str">
        <f t="array" aca="1" ref="K114" ca="1">INDEX(sheet03!$A$2:$BB$1003,MATCH(K$102&amp;$J114&amp;$B$2,sheet03!$M$2:$M$1003&amp;sheet03!$AF$2:$AF$1003&amp;sheet03!$O$2:$O$1003,0),28)</f>
        <v>西高屋</v>
      </c>
      <c r="L114" s="94">
        <f t="array" aca="1" ref="L114" ca="1">INDEX(sheet03!$A$2:$BC$1003,MATCH(K$102&amp;$J114&amp;$B$2,sheet03!$M$2:$M$1003&amp;sheet03!$AF$2:$AF$1003&amp;sheet03!$O$2:$O$1003,0),55)</f>
        <v>3</v>
      </c>
      <c r="M114" s="95">
        <f t="array" aca="1" ref="M114" ca="1">INDEX(sheet03!$A$2:$BB$1003,MATCH(K$102&amp;$J114&amp;$B$2,sheet03!$M$2:$M$1003&amp;sheet03!$AF$2:$AF$1003&amp;sheet03!$O$2:$O$1003,0),40)</f>
        <v>162.80000000000001</v>
      </c>
      <c r="N114" s="62" t="str">
        <f t="array" aca="1" ref="N114" ca="1">INDEX(sheet03!$A$2:$BD$1003,MATCH(K$102&amp;$J114&amp;$B$2,sheet03!$M$2:$M$1003&amp;sheet03!$AF$2:$AF$1003&amp;sheet03!$O$2:$O$1003,0),56)</f>
        <v>右</v>
      </c>
    </row>
    <row r="115" spans="1:14" ht="15.95" customHeight="1" x14ac:dyDescent="0.15">
      <c r="A115" s="55">
        <f ca="1">IF(ISERROR(SMALL(sheet03!CG:CG,ROW(O7))),"",INDIRECT("sheet03!cg"&amp;SMALL(sheet03!CG:CG,ROW(O7))))</f>
        <v>472</v>
      </c>
      <c r="B115" s="62">
        <f t="array" aca="1" ref="B115" ca="1">INDEX(sheet03!$A$2:$BB$1003,MATCH(D$102&amp;$C115&amp;$B$2,sheet03!$M$2:$M$1003&amp;sheet03!$AF$2:$AF$1003&amp;sheet03!$O$2:$O$1003,0),31)</f>
        <v>0</v>
      </c>
      <c r="C115" s="93">
        <f ca="1">IF(A115="","",INDIRECT("sheet03!af"&amp;SMALL(sheet03!CG:CG,ROW(O7))))</f>
        <v>7</v>
      </c>
      <c r="D115" s="62" t="str">
        <f t="array" aca="1" ref="D115" ca="1">INDEX(sheet03!$A$2:$BB$1003,MATCH(D$102&amp;$C115&amp;$B$2,sheet03!$M$2:$M$1003&amp;sheet03!$AF$2:$AF$1003&amp;sheet03!$O$2:$O$1003,0),28)</f>
        <v>金光</v>
      </c>
      <c r="E115" s="94">
        <f t="array" aca="1" ref="E115" ca="1">INDEX(sheet03!$A$2:$BC$1003,MATCH(D$102&amp;$C115&amp;$B$2,sheet03!$M$2:$M$1003&amp;sheet03!$AF$2:$AF$1003&amp;sheet03!$O$2:$O$1003,0),55)</f>
        <v>3</v>
      </c>
      <c r="F115" s="95">
        <f t="array" aca="1" ref="F115" ca="1">INDEX(sheet03!$A$2:$BB$1003,MATCH(D$102&amp;$C115&amp;$B$2,sheet03!$M$2:$M$1003&amp;sheet03!$AF$2:$AF$1003&amp;sheet03!$O$2:$O$1003,0),40)</f>
        <v>169</v>
      </c>
      <c r="G115" s="62" t="str">
        <f t="array" aca="1" ref="G115" ca="1">INDEX(sheet03!$A$2:$BD$1003,MATCH(D$102&amp;$C115&amp;$B$2,sheet03!$M$2:$M$1003&amp;sheet03!$AF$2:$AF$1003&amp;sheet03!$O$2:$O$1003,0),56)</f>
        <v>右</v>
      </c>
      <c r="H115" s="55">
        <f ca="1">IF(ISERROR(SMALL(sheet03!CH:CH,ROW(P7))),"",INDIRECT("sheet03!ch"&amp;SMALL(sheet03!CH:CH,ROW(P7))))</f>
        <v>561</v>
      </c>
      <c r="I115" s="62" t="str">
        <f t="array" aca="1" ref="I115" ca="1">INDEX(sheet03!$A$2:$BB$1003,MATCH(K$102&amp;$J115&amp;$B$2,sheet03!$M$2:$M$1003&amp;sheet03!$AF$2:$AF$1003&amp;sheet03!$O$2:$O$1003,0),31)</f>
        <v>ｃ</v>
      </c>
      <c r="J115" s="93">
        <f ca="1">IF(H115="","",INDIRECT("sheet03!af"&amp;SMALL(sheet03!CH:CH,ROW(P7))))</f>
        <v>7</v>
      </c>
      <c r="K115" s="62" t="str">
        <f t="array" aca="1" ref="K115" ca="1">INDEX(sheet03!$A$2:$BB$1003,MATCH(K$102&amp;$J115&amp;$B$2,sheet03!$M$2:$M$1003&amp;sheet03!$AF$2:$AF$1003&amp;sheet03!$O$2:$O$1003,0),28)</f>
        <v>西条</v>
      </c>
      <c r="L115" s="94">
        <f t="array" aca="1" ref="L115" ca="1">INDEX(sheet03!$A$2:$BC$1003,MATCH(K$102&amp;$J115&amp;$B$2,sheet03!$M$2:$M$1003&amp;sheet03!$AF$2:$AF$1003&amp;sheet03!$O$2:$O$1003,0),55)</f>
        <v>3</v>
      </c>
      <c r="M115" s="95">
        <f t="array" aca="1" ref="M115" ca="1">INDEX(sheet03!$A$2:$BB$1003,MATCH(K$102&amp;$J115&amp;$B$2,sheet03!$M$2:$M$1003&amp;sheet03!$AF$2:$AF$1003&amp;sheet03!$O$2:$O$1003,0),40)</f>
        <v>170.2</v>
      </c>
      <c r="N115" s="62" t="str">
        <f t="array" aca="1" ref="N115" ca="1">INDEX(sheet03!$A$2:$BD$1003,MATCH(K$102&amp;$J115&amp;$B$2,sheet03!$M$2:$M$1003&amp;sheet03!$AF$2:$AF$1003&amp;sheet03!$O$2:$O$1003,0),56)</f>
        <v>右</v>
      </c>
    </row>
    <row r="116" spans="1:14" ht="15.95" customHeight="1" x14ac:dyDescent="0.15">
      <c r="A116" s="55">
        <f ca="1">IF(ISERROR(SMALL(sheet03!CG:CG,ROW(O8))),"",INDIRECT("sheet03!cg"&amp;SMALL(sheet03!CG:CG,ROW(O8))))</f>
        <v>473</v>
      </c>
      <c r="B116" s="62">
        <f t="array" aca="1" ref="B116" ca="1">INDEX(sheet03!$A$2:$BB$1003,MATCH(D$102&amp;$C116&amp;$B$2,sheet03!$M$2:$M$1003&amp;sheet03!$AF$2:$AF$1003&amp;sheet03!$O$2:$O$1003,0),31)</f>
        <v>0</v>
      </c>
      <c r="C116" s="93">
        <f ca="1">IF(A116="","",INDIRECT("sheet03!af"&amp;SMALL(sheet03!CG:CG,ROW(O8))))</f>
        <v>8</v>
      </c>
      <c r="D116" s="62" t="str">
        <f t="array" aca="1" ref="D116" ca="1">INDEX(sheet03!$A$2:$BB$1003,MATCH(D$102&amp;$C116&amp;$B$2,sheet03!$M$2:$M$1003&amp;sheet03!$AF$2:$AF$1003&amp;sheet03!$O$2:$O$1003,0),28)</f>
        <v>鴨方</v>
      </c>
      <c r="E116" s="94">
        <f t="array" aca="1" ref="E116" ca="1">INDEX(sheet03!$A$2:$BC$1003,MATCH(D$102&amp;$C116&amp;$B$2,sheet03!$M$2:$M$1003&amp;sheet03!$AF$2:$AF$1003&amp;sheet03!$O$2:$O$1003,0),55)</f>
        <v>3</v>
      </c>
      <c r="F116" s="95">
        <f t="array" aca="1" ref="F116" ca="1">INDEX(sheet03!$A$2:$BB$1003,MATCH(D$102&amp;$C116&amp;$B$2,sheet03!$M$2:$M$1003&amp;sheet03!$AF$2:$AF$1003&amp;sheet03!$O$2:$O$1003,0),40)</f>
        <v>169</v>
      </c>
      <c r="G116" s="62" t="str">
        <f t="array" aca="1" ref="G116" ca="1">INDEX(sheet03!$A$2:$BD$1003,MATCH(D$102&amp;$C116&amp;$B$2,sheet03!$M$2:$M$1003&amp;sheet03!$AF$2:$AF$1003&amp;sheet03!$O$2:$O$1003,0),56)</f>
        <v>右</v>
      </c>
      <c r="H116" s="55">
        <f ca="1">IF(ISERROR(SMALL(sheet03!CH:CH,ROW(P8))),"",INDIRECT("sheet03!ch"&amp;SMALL(sheet03!CH:CH,ROW(P8))))</f>
        <v>562</v>
      </c>
      <c r="I116" s="62">
        <f t="array" aca="1" ref="I116" ca="1">INDEX(sheet03!$A$2:$BB$1003,MATCH(K$102&amp;$J116&amp;$B$2,sheet03!$M$2:$M$1003&amp;sheet03!$AF$2:$AF$1003&amp;sheet03!$O$2:$O$1003,0),31)</f>
        <v>0</v>
      </c>
      <c r="J116" s="93">
        <f ca="1">IF(H116="","",INDIRECT("sheet03!af"&amp;SMALL(sheet03!CH:CH,ROW(P8))))</f>
        <v>8</v>
      </c>
      <c r="K116" s="62" t="str">
        <f t="array" aca="1" ref="K116" ca="1">INDEX(sheet03!$A$2:$BB$1003,MATCH(K$102&amp;$J116&amp;$B$2,sheet03!$M$2:$M$1003&amp;sheet03!$AF$2:$AF$1003&amp;sheet03!$O$2:$O$1003,0),28)</f>
        <v>寺家</v>
      </c>
      <c r="L116" s="94">
        <f t="array" aca="1" ref="L116" ca="1">INDEX(sheet03!$A$2:$BC$1003,MATCH(K$102&amp;$J116&amp;$B$2,sheet03!$M$2:$M$1003&amp;sheet03!$AF$2:$AF$1003&amp;sheet03!$O$2:$O$1003,0),55)</f>
        <v>3</v>
      </c>
      <c r="M116" s="95">
        <f t="array" aca="1" ref="M116" ca="1">INDEX(sheet03!$A$2:$BB$1003,MATCH(K$102&amp;$J116&amp;$B$2,sheet03!$M$2:$M$1003&amp;sheet03!$AF$2:$AF$1003&amp;sheet03!$O$2:$O$1003,0),40)</f>
        <v>172</v>
      </c>
      <c r="N116" s="62" t="str">
        <f t="array" aca="1" ref="N116" ca="1">INDEX(sheet03!$A$2:$BD$1003,MATCH(K$102&amp;$J116&amp;$B$2,sheet03!$M$2:$M$1003&amp;sheet03!$AF$2:$AF$1003&amp;sheet03!$O$2:$O$1003,0),56)</f>
        <v>右</v>
      </c>
    </row>
    <row r="117" spans="1:14" ht="15.95" customHeight="1" x14ac:dyDescent="0.15">
      <c r="A117" s="55">
        <f ca="1">IF(ISERROR(SMALL(sheet03!CG:CG,ROW(O9))),"",INDIRECT("sheet03!cg"&amp;SMALL(sheet03!CG:CG,ROW(O9))))</f>
        <v>474</v>
      </c>
      <c r="B117" s="62">
        <f t="array" aca="1" ref="B117" ca="1">INDEX(sheet03!$A$2:$BB$1003,MATCH(D$102&amp;$C117&amp;$B$2,sheet03!$M$2:$M$1003&amp;sheet03!$AF$2:$AF$1003&amp;sheet03!$O$2:$O$1003,0),31)</f>
        <v>0</v>
      </c>
      <c r="C117" s="93">
        <f ca="1">IF(A117="","",INDIRECT("sheet03!af"&amp;SMALL(sheet03!CG:CG,ROW(O9))))</f>
        <v>9</v>
      </c>
      <c r="D117" s="62" t="str">
        <f t="array" aca="1" ref="D117" ca="1">INDEX(sheet03!$A$2:$BB$1003,MATCH(D$102&amp;$C117&amp;$B$2,sheet03!$M$2:$M$1003&amp;sheet03!$AF$2:$AF$1003&amp;sheet03!$O$2:$O$1003,0),28)</f>
        <v>里庄</v>
      </c>
      <c r="E117" s="94">
        <f t="array" aca="1" ref="E117" ca="1">INDEX(sheet03!$A$2:$BC$1003,MATCH(D$102&amp;$C117&amp;$B$2,sheet03!$M$2:$M$1003&amp;sheet03!$AF$2:$AF$1003&amp;sheet03!$O$2:$O$1003,0),55)</f>
        <v>3</v>
      </c>
      <c r="F117" s="95">
        <f t="array" aca="1" ref="F117" ca="1">INDEX(sheet03!$A$2:$BB$1003,MATCH(D$102&amp;$C117&amp;$B$2,sheet03!$M$2:$M$1003&amp;sheet03!$AF$2:$AF$1003&amp;sheet03!$O$2:$O$1003,0),40)</f>
        <v>169</v>
      </c>
      <c r="G117" s="62" t="str">
        <f t="array" aca="1" ref="G117" ca="1">INDEX(sheet03!$A$2:$BD$1003,MATCH(D$102&amp;$C117&amp;$B$2,sheet03!$M$2:$M$1003&amp;sheet03!$AF$2:$AF$1003&amp;sheet03!$O$2:$O$1003,0),56)</f>
        <v>右</v>
      </c>
      <c r="H117" s="55">
        <f ca="1">IF(ISERROR(SMALL(sheet03!CH:CH,ROW(P9))),"",INDIRECT("sheet03!ch"&amp;SMALL(sheet03!CH:CH,ROW(P9))))</f>
        <v>563</v>
      </c>
      <c r="I117" s="62">
        <f t="array" aca="1" ref="I117" ca="1">INDEX(sheet03!$A$2:$BB$1003,MATCH(K$102&amp;$J117&amp;$B$2,sheet03!$M$2:$M$1003&amp;sheet03!$AF$2:$AF$1003&amp;sheet03!$O$2:$O$1003,0),31)</f>
        <v>0</v>
      </c>
      <c r="J117" s="93">
        <f ca="1">IF(H117="","",INDIRECT("sheet03!af"&amp;SMALL(sheet03!CH:CH,ROW(P9))))</f>
        <v>9</v>
      </c>
      <c r="K117" s="62" t="str">
        <f t="array" aca="1" ref="K117" ca="1">INDEX(sheet03!$A$2:$BB$1003,MATCH(K$102&amp;$J117&amp;$B$2,sheet03!$M$2:$M$1003&amp;sheet03!$AF$2:$AF$1003&amp;sheet03!$O$2:$O$1003,0),28)</f>
        <v>八本松</v>
      </c>
      <c r="L117" s="94">
        <f t="array" aca="1" ref="L117" ca="1">INDEX(sheet03!$A$2:$BC$1003,MATCH(K$102&amp;$J117&amp;$B$2,sheet03!$M$2:$M$1003&amp;sheet03!$AF$2:$AF$1003&amp;sheet03!$O$2:$O$1003,0),55)</f>
        <v>3</v>
      </c>
      <c r="M117" s="95">
        <f t="array" aca="1" ref="M117" ca="1">INDEX(sheet03!$A$2:$BB$1003,MATCH(K$102&amp;$J117&amp;$B$2,sheet03!$M$2:$M$1003&amp;sheet03!$AF$2:$AF$1003&amp;sheet03!$O$2:$O$1003,0),40)</f>
        <v>164</v>
      </c>
      <c r="N117" s="62" t="str">
        <f t="array" aca="1" ref="N117" ca="1">INDEX(sheet03!$A$2:$BD$1003,MATCH(K$102&amp;$J117&amp;$B$2,sheet03!$M$2:$M$1003&amp;sheet03!$AF$2:$AF$1003&amp;sheet03!$O$2:$O$1003,0),56)</f>
        <v>右</v>
      </c>
    </row>
    <row r="118" spans="1:14" ht="15.95" customHeight="1" x14ac:dyDescent="0.15">
      <c r="A118" s="55">
        <f ca="1">IF(ISERROR(SMALL(sheet03!CG:CG,ROW(O10))),"",INDIRECT("sheet03!cg"&amp;SMALL(sheet03!CG:CG,ROW(O10))))</f>
        <v>475</v>
      </c>
      <c r="B118" s="62">
        <f t="array" aca="1" ref="B118" ca="1">INDEX(sheet03!$A$2:$BB$1003,MATCH(D$102&amp;$C118&amp;$B$2,sheet03!$M$2:$M$1003&amp;sheet03!$AF$2:$AF$1003&amp;sheet03!$O$2:$O$1003,0),31)</f>
        <v>0</v>
      </c>
      <c r="C118" s="93">
        <f ca="1">IF(A118="","",INDIRECT("sheet03!af"&amp;SMALL(sheet03!CG:CG,ROW(O10))))</f>
        <v>10</v>
      </c>
      <c r="D118" s="62" t="str">
        <f t="array" aca="1" ref="D118" ca="1">INDEX(sheet03!$A$2:$BB$1003,MATCH(D$102&amp;$C118&amp;$B$2,sheet03!$M$2:$M$1003&amp;sheet03!$AF$2:$AF$1003&amp;sheet03!$O$2:$O$1003,0),28)</f>
        <v>笠岡</v>
      </c>
      <c r="E118" s="94">
        <f t="array" aca="1" ref="E118" ca="1">INDEX(sheet03!$A$2:$BC$1003,MATCH(D$102&amp;$C118&amp;$B$2,sheet03!$M$2:$M$1003&amp;sheet03!$AF$2:$AF$1003&amp;sheet03!$O$2:$O$1003,0),55)</f>
        <v>3</v>
      </c>
      <c r="F118" s="95">
        <f t="array" aca="1" ref="F118" ca="1">INDEX(sheet03!$A$2:$BB$1003,MATCH(D$102&amp;$C118&amp;$B$2,sheet03!$M$2:$M$1003&amp;sheet03!$AF$2:$AF$1003&amp;sheet03!$O$2:$O$1003,0),40)</f>
        <v>169</v>
      </c>
      <c r="G118" s="62" t="str">
        <f t="array" aca="1" ref="G118" ca="1">INDEX(sheet03!$A$2:$BD$1003,MATCH(D$102&amp;$C118&amp;$B$2,sheet03!$M$2:$M$1003&amp;sheet03!$AF$2:$AF$1003&amp;sheet03!$O$2:$O$1003,0),56)</f>
        <v>右</v>
      </c>
      <c r="H118" s="55">
        <f ca="1">IF(ISERROR(SMALL(sheet03!CH:CH,ROW(P10))),"",INDIRECT("sheet03!ch"&amp;SMALL(sheet03!CH:CH,ROW(P10))))</f>
        <v>564</v>
      </c>
      <c r="I118" s="62">
        <f t="array" aca="1" ref="I118" ca="1">INDEX(sheet03!$A$2:$BB$1003,MATCH(K$102&amp;$J118&amp;$B$2,sheet03!$M$2:$M$1003&amp;sheet03!$AF$2:$AF$1003&amp;sheet03!$O$2:$O$1003,0),31)</f>
        <v>0</v>
      </c>
      <c r="J118" s="93">
        <f ca="1">IF(H118="","",INDIRECT("sheet03!af"&amp;SMALL(sheet03!CH:CH,ROW(P10))))</f>
        <v>10</v>
      </c>
      <c r="K118" s="62" t="str">
        <f t="array" aca="1" ref="K118" ca="1">INDEX(sheet03!$A$2:$BB$1003,MATCH(K$102&amp;$J118&amp;$B$2,sheet03!$M$2:$M$1003&amp;sheet03!$AF$2:$AF$1003&amp;sheet03!$O$2:$O$1003,0),28)</f>
        <v>瀬野</v>
      </c>
      <c r="L118" s="94">
        <f t="array" aca="1" ref="L118" ca="1">INDEX(sheet03!$A$2:$BC$1003,MATCH(K$102&amp;$J118&amp;$B$2,sheet03!$M$2:$M$1003&amp;sheet03!$AF$2:$AF$1003&amp;sheet03!$O$2:$O$1003,0),55)</f>
        <v>3</v>
      </c>
      <c r="M118" s="95">
        <f t="array" aca="1" ref="M118" ca="1">INDEX(sheet03!$A$2:$BB$1003,MATCH(K$102&amp;$J118&amp;$B$2,sheet03!$M$2:$M$1003&amp;sheet03!$AF$2:$AF$1003&amp;sheet03!$O$2:$O$1003,0),40)</f>
        <v>162.80000000000001</v>
      </c>
      <c r="N118" s="62" t="str">
        <f t="array" aca="1" ref="N118" ca="1">INDEX(sheet03!$A$2:$BD$1003,MATCH(K$102&amp;$J118&amp;$B$2,sheet03!$M$2:$M$1003&amp;sheet03!$AF$2:$AF$1003&amp;sheet03!$O$2:$O$1003,0),56)</f>
        <v>右</v>
      </c>
    </row>
    <row r="119" spans="1:14" ht="15.95" customHeight="1" x14ac:dyDescent="0.15">
      <c r="A119" s="55">
        <f ca="1">IF(ISERROR(SMALL(sheet03!CG:CG,ROW(O11))),"",INDIRECT("sheet03!cg"&amp;SMALL(sheet03!CG:CG,ROW(O11))))</f>
        <v>476</v>
      </c>
      <c r="B119" s="62">
        <f t="array" aca="1" ref="B119" ca="1">INDEX(sheet03!$A$2:$BB$1003,MATCH(D$102&amp;$C119&amp;$B$2,sheet03!$M$2:$M$1003&amp;sheet03!$AF$2:$AF$1003&amp;sheet03!$O$2:$O$1003,0),31)</f>
        <v>0</v>
      </c>
      <c r="C119" s="93">
        <f ca="1">IF(A119="","",INDIRECT("sheet03!af"&amp;SMALL(sheet03!CG:CG,ROW(O11))))</f>
        <v>11</v>
      </c>
      <c r="D119" s="62" t="str">
        <f t="array" aca="1" ref="D119" ca="1">INDEX(sheet03!$A$2:$BB$1003,MATCH(D$102&amp;$C119&amp;$B$2,sheet03!$M$2:$M$1003&amp;sheet03!$AF$2:$AF$1003&amp;sheet03!$O$2:$O$1003,0),28)</f>
        <v>大門</v>
      </c>
      <c r="E119" s="94">
        <f t="array" aca="1" ref="E119" ca="1">INDEX(sheet03!$A$2:$BC$1003,MATCH(D$102&amp;$C119&amp;$B$2,sheet03!$M$2:$M$1003&amp;sheet03!$AF$2:$AF$1003&amp;sheet03!$O$2:$O$1003,0),55)</f>
        <v>3</v>
      </c>
      <c r="F119" s="95">
        <f t="array" aca="1" ref="F119" ca="1">INDEX(sheet03!$A$2:$BB$1003,MATCH(D$102&amp;$C119&amp;$B$2,sheet03!$M$2:$M$1003&amp;sheet03!$AF$2:$AF$1003&amp;sheet03!$O$2:$O$1003,0),40)</f>
        <v>169</v>
      </c>
      <c r="G119" s="62" t="str">
        <f t="array" aca="1" ref="G119" ca="1">INDEX(sheet03!$A$2:$BD$1003,MATCH(D$102&amp;$C119&amp;$B$2,sheet03!$M$2:$M$1003&amp;sheet03!$AF$2:$AF$1003&amp;sheet03!$O$2:$O$1003,0),56)</f>
        <v>右</v>
      </c>
      <c r="H119" s="55">
        <f ca="1">IF(ISERROR(SMALL(sheet03!CH:CH,ROW(P11))),"",INDIRECT("sheet03!ch"&amp;SMALL(sheet03!CH:CH,ROW(P11))))</f>
        <v>565</v>
      </c>
      <c r="I119" s="62">
        <f t="array" aca="1" ref="I119" ca="1">INDEX(sheet03!$A$2:$BB$1003,MATCH(K$102&amp;$J119&amp;$B$2,sheet03!$M$2:$M$1003&amp;sheet03!$AF$2:$AF$1003&amp;sheet03!$O$2:$O$1003,0),31)</f>
        <v>0</v>
      </c>
      <c r="J119" s="93">
        <f ca="1">IF(H119="","",INDIRECT("sheet03!af"&amp;SMALL(sheet03!CH:CH,ROW(P11))))</f>
        <v>11</v>
      </c>
      <c r="K119" s="62" t="str">
        <f t="array" aca="1" ref="K119" ca="1">INDEX(sheet03!$A$2:$BB$1003,MATCH(K$102&amp;$J119&amp;$B$2,sheet03!$M$2:$M$1003&amp;sheet03!$AF$2:$AF$1003&amp;sheet03!$O$2:$O$1003,0),28)</f>
        <v>中野東</v>
      </c>
      <c r="L119" s="94">
        <f t="array" aca="1" ref="L119" ca="1">INDEX(sheet03!$A$2:$BC$1003,MATCH(K$102&amp;$J119&amp;$B$2,sheet03!$M$2:$M$1003&amp;sheet03!$AF$2:$AF$1003&amp;sheet03!$O$2:$O$1003,0),55)</f>
        <v>3</v>
      </c>
      <c r="M119" s="95">
        <f t="array" aca="1" ref="M119" ca="1">INDEX(sheet03!$A$2:$BB$1003,MATCH(K$102&amp;$J119&amp;$B$2,sheet03!$M$2:$M$1003&amp;sheet03!$AF$2:$AF$1003&amp;sheet03!$O$2:$O$1003,0),40)</f>
        <v>170.2</v>
      </c>
      <c r="N119" s="62" t="str">
        <f t="array" aca="1" ref="N119" ca="1">INDEX(sheet03!$A$2:$BD$1003,MATCH(K$102&amp;$J119&amp;$B$2,sheet03!$M$2:$M$1003&amp;sheet03!$AF$2:$AF$1003&amp;sheet03!$O$2:$O$1003,0),56)</f>
        <v>右</v>
      </c>
    </row>
    <row r="120" spans="1:14" ht="15.95" customHeight="1" x14ac:dyDescent="0.15">
      <c r="A120" s="55">
        <f ca="1">IF(ISERROR(SMALL(sheet03!CG:CG,ROW(O12))),"",INDIRECT("sheet03!cg"&amp;SMALL(sheet03!CG:CG,ROW(O12))))</f>
        <v>477</v>
      </c>
      <c r="B120" s="62">
        <f t="array" aca="1" ref="B120" ca="1">INDEX(sheet03!$A$2:$BB$1003,MATCH(D$102&amp;$C120&amp;$B$2,sheet03!$M$2:$M$1003&amp;sheet03!$AF$2:$AF$1003&amp;sheet03!$O$2:$O$1003,0),31)</f>
        <v>0</v>
      </c>
      <c r="C120" s="93">
        <f ca="1">IF(A120="","",INDIRECT("sheet03!af"&amp;SMALL(sheet03!CG:CG,ROW(O12))))</f>
        <v>12</v>
      </c>
      <c r="D120" s="62" t="str">
        <f t="array" aca="1" ref="D120" ca="1">INDEX(sheet03!$A$2:$BB$1003,MATCH(D$102&amp;$C120&amp;$B$2,sheet03!$M$2:$M$1003&amp;sheet03!$AF$2:$AF$1003&amp;sheet03!$O$2:$O$1003,0),28)</f>
        <v>東福山</v>
      </c>
      <c r="E120" s="94">
        <f t="array" aca="1" ref="E120" ca="1">INDEX(sheet03!$A$2:$BC$1003,MATCH(D$102&amp;$C120&amp;$B$2,sheet03!$M$2:$M$1003&amp;sheet03!$AF$2:$AF$1003&amp;sheet03!$O$2:$O$1003,0),55)</f>
        <v>3</v>
      </c>
      <c r="F120" s="95">
        <f t="array" aca="1" ref="F120" ca="1">INDEX(sheet03!$A$2:$BB$1003,MATCH(D$102&amp;$C120&amp;$B$2,sheet03!$M$2:$M$1003&amp;sheet03!$AF$2:$AF$1003&amp;sheet03!$O$2:$O$1003,0),40)</f>
        <v>169</v>
      </c>
      <c r="G120" s="62" t="str">
        <f t="array" aca="1" ref="G120" ca="1">INDEX(sheet03!$A$2:$BD$1003,MATCH(D$102&amp;$C120&amp;$B$2,sheet03!$M$2:$M$1003&amp;sheet03!$AF$2:$AF$1003&amp;sheet03!$O$2:$O$1003,0),56)</f>
        <v>右</v>
      </c>
      <c r="H120" s="55">
        <f ca="1">IF(ISERROR(SMALL(sheet03!CH:CH,ROW(P12))),"",INDIRECT("sheet03!ch"&amp;SMALL(sheet03!CH:CH,ROW(P12))))</f>
        <v>566</v>
      </c>
      <c r="I120" s="62">
        <f t="array" aca="1" ref="I120" ca="1">INDEX(sheet03!$A$2:$BB$1003,MATCH(K$102&amp;$J120&amp;$B$2,sheet03!$M$2:$M$1003&amp;sheet03!$AF$2:$AF$1003&amp;sheet03!$O$2:$O$1003,0),31)</f>
        <v>0</v>
      </c>
      <c r="J120" s="93">
        <f ca="1">IF(H120="","",INDIRECT("sheet03!af"&amp;SMALL(sheet03!CH:CH,ROW(P12))))</f>
        <v>12</v>
      </c>
      <c r="K120" s="62" t="str">
        <f t="array" aca="1" ref="K120" ca="1">INDEX(sheet03!$A$2:$BB$1003,MATCH(K$102&amp;$J120&amp;$B$2,sheet03!$M$2:$M$1003&amp;sheet03!$AF$2:$AF$1003&amp;sheet03!$O$2:$O$1003,0),28)</f>
        <v>安芸中野</v>
      </c>
      <c r="L120" s="94">
        <f t="array" aca="1" ref="L120" ca="1">INDEX(sheet03!$A$2:$BC$1003,MATCH(K$102&amp;$J120&amp;$B$2,sheet03!$M$2:$M$1003&amp;sheet03!$AF$2:$AF$1003&amp;sheet03!$O$2:$O$1003,0),55)</f>
        <v>2</v>
      </c>
      <c r="M120" s="95">
        <f t="array" aca="1" ref="M120" ca="1">INDEX(sheet03!$A$2:$BB$1003,MATCH(K$102&amp;$J120&amp;$B$2,sheet03!$M$2:$M$1003&amp;sheet03!$AF$2:$AF$1003&amp;sheet03!$O$2:$O$1003,0),40)</f>
        <v>172</v>
      </c>
      <c r="N120" s="62" t="str">
        <f t="array" aca="1" ref="N120" ca="1">INDEX(sheet03!$A$2:$BD$1003,MATCH(K$102&amp;$J120&amp;$B$2,sheet03!$M$2:$M$1003&amp;sheet03!$AF$2:$AF$1003&amp;sheet03!$O$2:$O$1003,0),56)</f>
        <v>右</v>
      </c>
    </row>
    <row r="121" spans="1:14" ht="15.95" customHeight="1" x14ac:dyDescent="0.15">
      <c r="A121" s="55">
        <f ca="1">IF(ISERROR(SMALL(sheet03!CG:CG,ROW(O13))),"",INDIRECT("sheet03!cg"&amp;SMALL(sheet03!CG:CG,ROW(O13))))</f>
        <v>478</v>
      </c>
      <c r="B121" s="62" t="str">
        <f t="array" aca="1" ref="B121" ca="1">INDEX(sheet03!$A$2:$BB$1003,MATCH(D$102&amp;$C121&amp;$B$2,sheet03!$M$2:$M$1003&amp;sheet03!$AF$2:$AF$1003&amp;sheet03!$O$2:$O$1003,0),31)</f>
        <v>ｃ</v>
      </c>
      <c r="C121" s="93">
        <f ca="1">IF(A121="","",INDIRECT("sheet03!af"&amp;SMALL(sheet03!CG:CG,ROW(O13))))</f>
        <v>13</v>
      </c>
      <c r="D121" s="62" t="str">
        <f t="array" aca="1" ref="D121" ca="1">INDEX(sheet03!$A$2:$BB$1003,MATCH(D$102&amp;$C121&amp;$B$2,sheet03!$M$2:$M$1003&amp;sheet03!$AF$2:$AF$1003&amp;sheet03!$O$2:$O$1003,0),28)</f>
        <v>福山</v>
      </c>
      <c r="E121" s="94">
        <f t="array" aca="1" ref="E121" ca="1">INDEX(sheet03!$A$2:$BC$1003,MATCH(D$102&amp;$C121&amp;$B$2,sheet03!$M$2:$M$1003&amp;sheet03!$AF$2:$AF$1003&amp;sheet03!$O$2:$O$1003,0),55)</f>
        <v>3</v>
      </c>
      <c r="F121" s="95">
        <f t="array" aca="1" ref="F121" ca="1">INDEX(sheet03!$A$2:$BB$1003,MATCH(D$102&amp;$C121&amp;$B$2,sheet03!$M$2:$M$1003&amp;sheet03!$AF$2:$AF$1003&amp;sheet03!$O$2:$O$1003,0),40)</f>
        <v>169</v>
      </c>
      <c r="G121" s="62" t="str">
        <f t="array" aca="1" ref="G121" ca="1">INDEX(sheet03!$A$2:$BD$1003,MATCH(D$102&amp;$C121&amp;$B$2,sheet03!$M$2:$M$1003&amp;sheet03!$AF$2:$AF$1003&amp;sheet03!$O$2:$O$1003,0),56)</f>
        <v>右</v>
      </c>
      <c r="H121" s="55">
        <f ca="1">IF(ISERROR(SMALL(sheet03!CH:CH,ROW(P13))),"",INDIRECT("sheet03!ch"&amp;SMALL(sheet03!CH:CH,ROW(P13))))</f>
        <v>567</v>
      </c>
      <c r="I121" s="62">
        <f t="array" aca="1" ref="I121" ca="1">INDEX(sheet03!$A$2:$BB$1003,MATCH(K$102&amp;$J121&amp;$B$2,sheet03!$M$2:$M$1003&amp;sheet03!$AF$2:$AF$1003&amp;sheet03!$O$2:$O$1003,0),31)</f>
        <v>0</v>
      </c>
      <c r="J121" s="93">
        <f ca="1">IF(H121="","",INDIRECT("sheet03!af"&amp;SMALL(sheet03!CH:CH,ROW(P13))))</f>
        <v>13</v>
      </c>
      <c r="K121" s="62" t="str">
        <f t="array" aca="1" ref="K121" ca="1">INDEX(sheet03!$A$2:$BB$1003,MATCH(K$102&amp;$J121&amp;$B$2,sheet03!$M$2:$M$1003&amp;sheet03!$AF$2:$AF$1003&amp;sheet03!$O$2:$O$1003,0),28)</f>
        <v>海田市</v>
      </c>
      <c r="L121" s="94">
        <f t="array" aca="1" ref="L121" ca="1">INDEX(sheet03!$A$2:$BC$1003,MATCH(K$102&amp;$J121&amp;$B$2,sheet03!$M$2:$M$1003&amp;sheet03!$AF$2:$AF$1003&amp;sheet03!$O$2:$O$1003,0),55)</f>
        <v>3</v>
      </c>
      <c r="M121" s="95">
        <f t="array" aca="1" ref="M121" ca="1">INDEX(sheet03!$A$2:$BB$1003,MATCH(K$102&amp;$J121&amp;$B$2,sheet03!$M$2:$M$1003&amp;sheet03!$AF$2:$AF$1003&amp;sheet03!$O$2:$O$1003,0),40)</f>
        <v>164</v>
      </c>
      <c r="N121" s="62" t="str">
        <f t="array" aca="1" ref="N121" ca="1">INDEX(sheet03!$A$2:$BD$1003,MATCH(K$102&amp;$J121&amp;$B$2,sheet03!$M$2:$M$1003&amp;sheet03!$AF$2:$AF$1003&amp;sheet03!$O$2:$O$1003,0),56)</f>
        <v>右</v>
      </c>
    </row>
    <row r="122" spans="1:14" ht="15.95" customHeight="1" x14ac:dyDescent="0.15">
      <c r="A122" s="55">
        <f ca="1">IF(ISERROR(SMALL(sheet03!CG:CG,ROW(O14))),"",INDIRECT("sheet03!cg"&amp;SMALL(sheet03!CG:CG,ROW(O14))))</f>
        <v>479</v>
      </c>
      <c r="B122" s="62">
        <f t="array" aca="1" ref="B122" ca="1">INDEX(sheet03!$A$2:$BB$1003,MATCH(D$102&amp;$C122&amp;$B$2,sheet03!$M$2:$M$1003&amp;sheet03!$AF$2:$AF$1003&amp;sheet03!$O$2:$O$1003,0),31)</f>
        <v>0</v>
      </c>
      <c r="C122" s="93">
        <f ca="1">IF(A122="","",INDIRECT("sheet03!af"&amp;SMALL(sheet03!CG:CG,ROW(O14))))</f>
        <v>14</v>
      </c>
      <c r="D122" s="62" t="str">
        <f t="array" aca="1" ref="D122" ca="1">INDEX(sheet03!$A$2:$BB$1003,MATCH(D$102&amp;$C122&amp;$B$2,sheet03!$M$2:$M$1003&amp;sheet03!$AF$2:$AF$1003&amp;sheet03!$O$2:$O$1003,0),28)</f>
        <v>備後赤坂</v>
      </c>
      <c r="E122" s="94">
        <f t="array" aca="1" ref="E122" ca="1">INDEX(sheet03!$A$2:$BC$1003,MATCH(D$102&amp;$C122&amp;$B$2,sheet03!$M$2:$M$1003&amp;sheet03!$AF$2:$AF$1003&amp;sheet03!$O$2:$O$1003,0),55)</f>
        <v>3</v>
      </c>
      <c r="F122" s="95">
        <f t="array" aca="1" ref="F122" ca="1">INDEX(sheet03!$A$2:$BB$1003,MATCH(D$102&amp;$C122&amp;$B$2,sheet03!$M$2:$M$1003&amp;sheet03!$AF$2:$AF$1003&amp;sheet03!$O$2:$O$1003,0),40)</f>
        <v>169</v>
      </c>
      <c r="G122" s="62" t="str">
        <f t="array" aca="1" ref="G122" ca="1">INDEX(sheet03!$A$2:$BD$1003,MATCH(D$102&amp;$C122&amp;$B$2,sheet03!$M$2:$M$1003&amp;sheet03!$AF$2:$AF$1003&amp;sheet03!$O$2:$O$1003,0),56)</f>
        <v>右</v>
      </c>
      <c r="H122" s="55">
        <f ca="1">IF(ISERROR(SMALL(sheet03!CH:CH,ROW(P14))),"",INDIRECT("sheet03!ch"&amp;SMALL(sheet03!CH:CH,ROW(P14))))</f>
        <v>568</v>
      </c>
      <c r="I122" s="62">
        <f t="array" aca="1" ref="I122" ca="1">INDEX(sheet03!$A$2:$BB$1003,MATCH(K$102&amp;$J122&amp;$B$2,sheet03!$M$2:$M$1003&amp;sheet03!$AF$2:$AF$1003&amp;sheet03!$O$2:$O$1003,0),31)</f>
        <v>0</v>
      </c>
      <c r="J122" s="93">
        <f ca="1">IF(H122="","",INDIRECT("sheet03!af"&amp;SMALL(sheet03!CH:CH,ROW(P14))))</f>
        <v>14</v>
      </c>
      <c r="K122" s="78" t="str">
        <f t="array" aca="1" ref="K122" ca="1">INDEX(sheet03!$A$2:$BB$1003,MATCH(K$102&amp;$J122&amp;$B$2,sheet03!$M$2:$M$1003&amp;sheet03!$AF$2:$AF$1003&amp;sheet03!$O$2:$O$1003,0),28)</f>
        <v>向洋</v>
      </c>
      <c r="L122" s="94">
        <f t="array" aca="1" ref="L122" ca="1">INDEX(sheet03!$A$2:$BC$1003,MATCH(K$102&amp;$J122&amp;$B$2,sheet03!$M$2:$M$1003&amp;sheet03!$AF$2:$AF$1003&amp;sheet03!$O$2:$O$1003,0),55)</f>
        <v>3</v>
      </c>
      <c r="M122" s="95">
        <f t="array" aca="1" ref="M122" ca="1">INDEX(sheet03!$A$2:$BB$1003,MATCH(K$102&amp;$J122&amp;$B$2,sheet03!$M$2:$M$1003&amp;sheet03!$AF$2:$AF$1003&amp;sheet03!$O$2:$O$1003,0),40)</f>
        <v>162.80000000000001</v>
      </c>
      <c r="N122" s="62" t="str">
        <f t="array" aca="1" ref="N122" ca="1">INDEX(sheet03!$A$2:$BD$1003,MATCH(K$102&amp;$J122&amp;$B$2,sheet03!$M$2:$M$1003&amp;sheet03!$AF$2:$AF$1003&amp;sheet03!$O$2:$O$1003,0),56)</f>
        <v>右</v>
      </c>
    </row>
    <row r="123" spans="1:14" ht="15.95" customHeight="1" x14ac:dyDescent="0.15">
      <c r="A123" s="55">
        <f ca="1">IF(ISERROR(SMALL(sheet03!CG:CG,ROW(O15))),"",INDIRECT("sheet03!cg"&amp;SMALL(sheet03!CG:CG,ROW(O15))))</f>
        <v>480</v>
      </c>
      <c r="B123" s="62">
        <f t="array" aca="1" ref="B123" ca="1">INDEX(sheet03!$A$2:$BB$1003,MATCH(D$102&amp;$C123&amp;$B$2,sheet03!$M$2:$M$1003&amp;sheet03!$AF$2:$AF$1003&amp;sheet03!$O$2:$O$1003,0),31)</f>
        <v>0</v>
      </c>
      <c r="C123" s="93">
        <f ca="1">IF(A123="","",INDIRECT("sheet03!af"&amp;SMALL(sheet03!CG:CG,ROW(O15))))</f>
        <v>15</v>
      </c>
      <c r="D123" s="62" t="str">
        <f t="array" aca="1" ref="D123" ca="1">INDEX(sheet03!$A$2:$BB$1003,MATCH(D$102&amp;$C123&amp;$B$2,sheet03!$M$2:$M$1003&amp;sheet03!$AF$2:$AF$1003&amp;sheet03!$O$2:$O$1003,0),28)</f>
        <v>松永</v>
      </c>
      <c r="E123" s="94">
        <f t="array" aca="1" ref="E123" ca="1">INDEX(sheet03!$A$2:$BC$1003,MATCH(D$102&amp;$C123&amp;$B$2,sheet03!$M$2:$M$1003&amp;sheet03!$AF$2:$AF$1003&amp;sheet03!$O$2:$O$1003,0),55)</f>
        <v>3</v>
      </c>
      <c r="F123" s="95">
        <f t="array" aca="1" ref="F123" ca="1">INDEX(sheet03!$A$2:$BB$1003,MATCH(D$102&amp;$C123&amp;$B$2,sheet03!$M$2:$M$1003&amp;sheet03!$AF$2:$AF$1003&amp;sheet03!$O$2:$O$1003,0),40)</f>
        <v>169</v>
      </c>
      <c r="G123" s="62" t="str">
        <f t="array" aca="1" ref="G123" ca="1">INDEX(sheet03!$A$2:$BD$1003,MATCH(D$102&amp;$C123&amp;$B$2,sheet03!$M$2:$M$1003&amp;sheet03!$AF$2:$AF$1003&amp;sheet03!$O$2:$O$1003,0),56)</f>
        <v>右</v>
      </c>
      <c r="H123" s="55">
        <f ca="1">IF(ISERROR(SMALL(sheet03!CH:CH,ROW(P15))),"",INDIRECT("sheet03!ch"&amp;SMALL(sheet03!CH:CH,ROW(P15))))</f>
        <v>0</v>
      </c>
      <c r="I123" s="62" t="e">
        <f t="array" aca="1" ref="I123" ca="1">INDEX(sheet03!$A$2:$BB$1003,MATCH(K$102&amp;$J123&amp;$B$2,sheet03!$M$2:$M$1003&amp;sheet03!$AF$2:$AF$1003&amp;sheet03!$O$2:$O$1003,0),31)</f>
        <v>#N/A</v>
      </c>
      <c r="J123" s="93">
        <f ca="1">IF(H123="","",INDIRECT("sheet03!af"&amp;SMALL(sheet03!CH:CH,ROW(P15))))</f>
        <v>0</v>
      </c>
      <c r="K123" s="62" t="e">
        <f t="array" aca="1" ref="K123" ca="1">INDEX(sheet03!$A$2:$BB$1003,MATCH(K$102&amp;$J123&amp;$B$2,sheet03!$M$2:$M$1003&amp;sheet03!$AF$2:$AF$1003&amp;sheet03!$O$2:$O$1003,0),28)</f>
        <v>#N/A</v>
      </c>
      <c r="L123" s="94" t="e">
        <f t="array" aca="1" ref="L123" ca="1">INDEX(sheet03!$A$2:$BC$1003,MATCH(K$102&amp;$J123&amp;$B$2,sheet03!$M$2:$M$1003&amp;sheet03!$AF$2:$AF$1003&amp;sheet03!$O$2:$O$1003,0),55)</f>
        <v>#N/A</v>
      </c>
      <c r="M123" s="95" t="e">
        <f t="array" aca="1" ref="M123" ca="1">INDEX(sheet03!$A$2:$BB$1003,MATCH(K$102&amp;$J123&amp;$B$2,sheet03!$M$2:$M$1003&amp;sheet03!$AF$2:$AF$1003&amp;sheet03!$O$2:$O$1003,0),40)</f>
        <v>#N/A</v>
      </c>
      <c r="N123" s="62" t="e">
        <f t="array" aca="1" ref="N123" ca="1">INDEX(sheet03!$A$2:$BD$1003,MATCH(K$102&amp;$J123&amp;$B$2,sheet03!$M$2:$M$1003&amp;sheet03!$AF$2:$AF$1003&amp;sheet03!$O$2:$O$1003,0),56)</f>
        <v>#N/A</v>
      </c>
    </row>
    <row r="124" spans="1:14" ht="15.95" customHeight="1" x14ac:dyDescent="0.15">
      <c r="A124" s="55">
        <f ca="1">IF(ISERROR(SMALL(sheet03!CG:CG,ROW(O16))),"",INDIRECT("sheet03!cg"&amp;SMALL(sheet03!CG:CG,ROW(O16))))</f>
        <v>481</v>
      </c>
      <c r="B124" s="98">
        <f t="array" aca="1" ref="B124" ca="1">INDEX(sheet03!$A$2:$BB$1003,MATCH(D$102&amp;$C124&amp;$B$2,sheet03!$M$2:$M$1003&amp;sheet03!$AF$2:$AF$1003&amp;sheet03!$O$2:$O$1003,0),31)</f>
        <v>0</v>
      </c>
      <c r="C124" s="124">
        <f ca="1">IF(A124="","",INDIRECT("sheet03!af"&amp;SMALL(sheet03!CG:CG,ROW(O16))))</f>
        <v>16</v>
      </c>
      <c r="D124" s="98" t="str">
        <f t="array" aca="1" ref="D124" ca="1">INDEX(sheet03!$A$2:$BB$1003,MATCH(D$102&amp;$C124&amp;$B$2,sheet03!$M$2:$M$1003&amp;sheet03!$AF$2:$AF$1003&amp;sheet03!$O$2:$O$1003,0),28)</f>
        <v>東尾道</v>
      </c>
      <c r="E124" s="125">
        <f t="array" aca="1" ref="E124" ca="1">INDEX(sheet03!$A$2:$BC$1003,MATCH(D$102&amp;$C124&amp;$B$2,sheet03!$M$2:$M$1003&amp;sheet03!$AF$2:$AF$1003&amp;sheet03!$O$2:$O$1003,0),55)</f>
        <v>3</v>
      </c>
      <c r="F124" s="126">
        <f t="array" aca="1" ref="F124" ca="1">INDEX(sheet03!$A$2:$BB$1003,MATCH(D$102&amp;$C124&amp;$B$2,sheet03!$M$2:$M$1003&amp;sheet03!$AF$2:$AF$1003&amp;sheet03!$O$2:$O$1003,0),40)</f>
        <v>169</v>
      </c>
      <c r="G124" s="98" t="str">
        <f t="array" aca="1" ref="G124" ca="1">INDEX(sheet03!$A$2:$BD$1003,MATCH(D$102&amp;$C124&amp;$B$2,sheet03!$M$2:$M$1003&amp;sheet03!$AF$2:$AF$1003&amp;sheet03!$O$2:$O$1003,0),56)</f>
        <v>右</v>
      </c>
      <c r="H124" s="133" t="str">
        <f ca="1">IF(ISERROR(SMALL(sheet03!CH:CH,ROW(P16))),"",INDIRECT("sheet03!ch"&amp;SMALL(sheet03!CH:CH,ROW(P16))))</f>
        <v/>
      </c>
      <c r="I124" s="98" t="e">
        <f t="array" aca="1" ref="I124" ca="1">INDEX(sheet03!$A$2:$BB$1003,MATCH(K$102&amp;$J124&amp;$B$2,sheet03!$M$2:$M$1003&amp;sheet03!$AF$2:$AF$1003&amp;sheet03!$O$2:$O$1003,0),31)</f>
        <v>#N/A</v>
      </c>
      <c r="J124" s="124" t="str">
        <f ca="1">IF(H124="","",INDIRECT("sheet03!af"&amp;SMALL(sheet03!CH:CH,ROW(P16))))</f>
        <v/>
      </c>
      <c r="K124" s="98" t="e">
        <f t="array" aca="1" ref="K124" ca="1">INDEX(sheet03!$A$2:$BB$1003,MATCH(K$102&amp;$J124&amp;$B$2,sheet03!$M$2:$M$1003&amp;sheet03!$AF$2:$AF$1003&amp;sheet03!$O$2:$O$1003,0),28)</f>
        <v>#N/A</v>
      </c>
      <c r="L124" s="125" t="e">
        <f t="array" aca="1" ref="L124" ca="1">INDEX(sheet03!$A$2:$BC$1003,MATCH(K$102&amp;$J124&amp;$B$2,sheet03!$M$2:$M$1003&amp;sheet03!$AF$2:$AF$1003&amp;sheet03!$O$2:$O$1003,0),55)</f>
        <v>#N/A</v>
      </c>
      <c r="M124" s="126" t="e">
        <f t="array" aca="1" ref="M124" ca="1">INDEX(sheet03!$A$2:$BB$1003,MATCH(K$102&amp;$J124&amp;$B$2,sheet03!$M$2:$M$1003&amp;sheet03!$AF$2:$AF$1003&amp;sheet03!$O$2:$O$1003,0),40)</f>
        <v>#N/A</v>
      </c>
      <c r="N124" s="98" t="e">
        <f t="array" aca="1" ref="N124" ca="1">INDEX(sheet03!$A$2:$BD$1003,MATCH(K$102&amp;$J124&amp;$B$2,sheet03!$M$2:$M$1003&amp;sheet03!$AF$2:$AF$1003&amp;sheet03!$O$2:$O$1003,0),56)</f>
        <v>#N/A</v>
      </c>
    </row>
    <row r="125" spans="1:14" ht="15.95" customHeight="1" x14ac:dyDescent="0.15">
      <c r="B125" s="117"/>
      <c r="C125" s="136" t="s">
        <v>15</v>
      </c>
      <c r="D125" s="119" t="str">
        <f t="array" ref="D125">INDEX(sheet01!$A$2:$Z$61,MATCH(D$102&amp;$B$2,sheet01!$M$2:$M$61&amp;sheet01!$O$2:$O$61,0),24)</f>
        <v>トレーナー</v>
      </c>
      <c r="E125" s="131" t="s">
        <v>16</v>
      </c>
      <c r="F125" s="132" t="str">
        <f t="array" ref="F125">INDEX(sheet01!$A$2:$Z$61,MATCH(D$102&amp;$B$2,sheet01!$M$2:$M$61&amp;sheet01!$O$2:$O$61,0),22)</f>
        <v>紫/黒</v>
      </c>
      <c r="G125" s="132" t="str">
        <f t="array" ref="G125">INDEX(sheet01!$A$2:$Z$61,MATCH(D$102&amp;$B$2,sheet01!$M$2:$M$61&amp;sheet01!$O$2:$O$61,0),23)</f>
        <v>灰/黒</v>
      </c>
      <c r="H125" s="133"/>
      <c r="I125" s="117"/>
      <c r="J125" s="136" t="s">
        <v>15</v>
      </c>
      <c r="K125" s="119" t="str">
        <f t="array" ref="K125">INDEX(sheet01!$A$2:$Z$61,MATCH(K$102&amp;$B$2,sheet01!$M$2:$M$61&amp;sheet01!$O$2:$O$61,0),24)</f>
        <v>トレーナー</v>
      </c>
      <c r="L125" s="131" t="s">
        <v>16</v>
      </c>
      <c r="M125" s="132" t="str">
        <f t="array" ref="M125">INDEX(sheet01!$A$2:$Z$61,MATCH(K$102&amp;$B$2,sheet01!$M$2:$M$61&amp;sheet01!$O$2:$O$61,0),22)</f>
        <v>紫/黒</v>
      </c>
      <c r="N125" s="132" t="str">
        <f t="array" ref="N125">INDEX(sheet01!$A$2:$Z$61,MATCH(K$102&amp;$B$2,sheet01!$M$2:$M$61&amp;sheet01!$O$2:$O$61,0),23)</f>
        <v>灰/黒</v>
      </c>
    </row>
    <row r="126" spans="1:14" ht="15.95" customHeight="1" x14ac:dyDescent="0.15">
      <c r="B126" s="134"/>
      <c r="C126" s="134"/>
      <c r="D126" s="134"/>
      <c r="E126" s="134"/>
      <c r="F126" s="134"/>
      <c r="G126" s="134"/>
      <c r="H126" s="133"/>
      <c r="I126" s="134"/>
      <c r="J126" s="134"/>
      <c r="K126" s="134"/>
      <c r="L126" s="134"/>
      <c r="M126" s="134"/>
      <c r="N126" s="134"/>
    </row>
    <row r="127" spans="1:14" ht="15.95" customHeight="1" x14ac:dyDescent="0.2">
      <c r="B127" s="111"/>
      <c r="C127" s="112">
        <v>11</v>
      </c>
      <c r="D127" s="113" t="str">
        <f t="array" ref="D127">INDEX(sheet01!$K$2:$Z$61,MATCH(C127&amp;$B$2,sheet01!$K$2:$K$61&amp;sheet01!$O$2:$O$61,0),3)</f>
        <v>山陽本線広島岩国</v>
      </c>
      <c r="E127" s="114"/>
      <c r="F127" s="114"/>
      <c r="G127" s="115"/>
      <c r="H127" s="133"/>
      <c r="I127" s="111"/>
      <c r="J127" s="112">
        <v>12</v>
      </c>
      <c r="K127" s="113" t="str">
        <f t="array" ref="K127">INDEX(sheet01!$K$2:$Z$61,MATCH(J127&amp;$B$2,sheet01!$K$2:$K$61&amp;sheet01!$O$2:$O$61,0),3)</f>
        <v>山陽本線岩国徳山</v>
      </c>
      <c r="L127" s="114"/>
      <c r="M127" s="114"/>
      <c r="N127" s="115"/>
    </row>
    <row r="128" spans="1:14" ht="15.95" customHeight="1" x14ac:dyDescent="0.15">
      <c r="B128" s="102" t="s">
        <v>2819</v>
      </c>
      <c r="C128" s="103"/>
      <c r="D128" s="104" t="str">
        <f t="array" ref="D128">INDEX(sheet03!$A$2:$BB$1003,MATCH($D$127&amp;"101"&amp;$B$2,sheet03!$M$2:$M$1003&amp;sheet03!$AF$2:$AF$1003&amp;sheet03!$O$2:$O$1003,0),28)</f>
        <v>新白島</v>
      </c>
      <c r="E128" s="105" t="s">
        <v>2</v>
      </c>
      <c r="F128" s="106"/>
      <c r="G128" s="107" t="str">
        <f t="array" ref="G128">INDEX(sheet01!$A$2:$Z$61,MATCH(D$127&amp;$B$2,sheet01!$M$2:$M$61&amp;sheet01!$O$2:$O$61,0),18)</f>
        <v>紺/紺</v>
      </c>
      <c r="H128" s="133"/>
      <c r="I128" s="102" t="s">
        <v>2819</v>
      </c>
      <c r="J128" s="103"/>
      <c r="K128" s="104" t="str">
        <f t="array" ref="K128">INDEX(sheet03!$A$2:$BB$1003,MATCH($K$127&amp;"101"&amp;$B$2,sheet03!$M$2:$M$1003&amp;sheet03!$AF$2:$AF$1003&amp;sheet03!$O$2:$O$1003,0),28)</f>
        <v>櫛ケ浜</v>
      </c>
      <c r="L128" s="105" t="s">
        <v>2</v>
      </c>
      <c r="M128" s="106"/>
      <c r="N128" s="107" t="str">
        <f t="array" ref="N128">INDEX(sheet01!$A$2:$Z$61,MATCH(K$127&amp;$B$2,sheet01!$M$2:$M$61&amp;sheet01!$O$2:$O$61,0),18)</f>
        <v>黄/紺</v>
      </c>
    </row>
    <row r="129" spans="1:14" ht="15.95" customHeight="1" x14ac:dyDescent="0.15">
      <c r="B129" s="88" t="s">
        <v>2820</v>
      </c>
      <c r="C129" s="89"/>
      <c r="D129" s="62" t="str">
        <f t="array" ref="D129">INDEX(sheet03!$A$2:$BB$1003,MATCH($D$127&amp;"102"&amp;$B$2,sheet03!$M$2:$M$1003&amp;sheet03!$AF$2:$AF$1003&amp;sheet03!$O$2:$O$1003,0),28)</f>
        <v>横川</v>
      </c>
      <c r="E129" s="90" t="s">
        <v>4</v>
      </c>
      <c r="F129" s="91"/>
      <c r="G129" s="92" t="str">
        <f t="array" ref="G129">INDEX(sheet01!$A$2:$Z$61,MATCH(D$127&amp;$B$2,sheet01!$M$2:$M$61&amp;sheet01!$O$2:$O$61,0),20)</f>
        <v>白/白</v>
      </c>
      <c r="H129" s="133"/>
      <c r="I129" s="88" t="s">
        <v>2820</v>
      </c>
      <c r="J129" s="89"/>
      <c r="K129" s="62" t="str">
        <f t="array" ref="K129">INDEX(sheet03!$A$2:$BB$1003,MATCH($K$127&amp;"102"&amp;$B$2,sheet03!$M$2:$M$1003&amp;sheet03!$AF$2:$AF$1003&amp;sheet03!$O$2:$O$1003,0),28)</f>
        <v>徳山</v>
      </c>
      <c r="L129" s="90" t="s">
        <v>4</v>
      </c>
      <c r="M129" s="91"/>
      <c r="N129" s="92" t="str">
        <f t="array" ref="N129">INDEX(sheet01!$A$2:$Z$61,MATCH(K$127&amp;$B$2,sheet01!$M$2:$M$61&amp;sheet01!$O$2:$O$61,0),20)</f>
        <v>紫/黒</v>
      </c>
    </row>
    <row r="130" spans="1:14" ht="15.95" customHeight="1" x14ac:dyDescent="0.15">
      <c r="B130" s="88" t="s">
        <v>2821</v>
      </c>
      <c r="C130" s="89"/>
      <c r="D130" s="62" t="e">
        <f t="array" ref="D130">INDEX(sheet03!$A$2:$BB$1003,MATCH($D$127&amp;"103"&amp;$B$2,sheet03!$M$2:$M$1003&amp;sheet03!$AF$2:$AF$1003&amp;sheet03!$O$2:$O$1003,0),28)</f>
        <v>#N/A</v>
      </c>
      <c r="E130" s="90" t="s">
        <v>6</v>
      </c>
      <c r="F130" s="91"/>
      <c r="G130" s="92" t="str">
        <f t="array" ref="G130">INDEX(sheet01!$A$2:$Z$61,MATCH(D$127&amp;$B$2,sheet01!$M$2:$M$61&amp;sheet01!$O$2:$O$61,0),19)</f>
        <v>赤/黒</v>
      </c>
      <c r="H130" s="133"/>
      <c r="I130" s="88" t="s">
        <v>2821</v>
      </c>
      <c r="J130" s="89"/>
      <c r="K130" s="62" t="e">
        <f t="array" ref="K130">INDEX(sheet03!$A$2:$BB$1003,MATCH($K$127&amp;"103"&amp;$B$2,sheet03!$M$2:$M$1003&amp;sheet03!$AF$2:$AF$1003&amp;sheet03!$O$2:$O$1003,0),28)</f>
        <v>#N/A</v>
      </c>
      <c r="L130" s="90" t="s">
        <v>6</v>
      </c>
      <c r="M130" s="91"/>
      <c r="N130" s="92" t="str">
        <f t="array" ref="N130">INDEX(sheet01!$A$2:$Z$61,MATCH(K$127&amp;$B$2,sheet01!$M$2:$M$61&amp;sheet01!$O$2:$O$61,0),19)</f>
        <v>赤/黒</v>
      </c>
    </row>
    <row r="131" spans="1:14" ht="15.95" customHeight="1" x14ac:dyDescent="0.15">
      <c r="B131" s="96" t="s">
        <v>2822</v>
      </c>
      <c r="C131" s="97"/>
      <c r="D131" s="62" t="e">
        <f t="array" ref="D131">INDEX(sheet03!$A$2:$BB$1003,MATCH($D$127&amp;"104"&amp;$B$2,sheet03!$M$2:$M$1003&amp;sheet03!$AF$2:$AF$1003&amp;sheet03!$O$2:$O$1003,0),28)</f>
        <v>#N/A</v>
      </c>
      <c r="E131" s="99" t="s">
        <v>8</v>
      </c>
      <c r="F131" s="100"/>
      <c r="G131" s="101" t="str">
        <f t="array" ref="G131">INDEX(sheet01!$A$2:$Z$61,MATCH(D$127&amp;$B$2,sheet01!$M$2:$M$61&amp;sheet01!$O$2:$O$61,0),21)</f>
        <v>紫/白</v>
      </c>
      <c r="H131" s="133"/>
      <c r="I131" s="96" t="s">
        <v>2822</v>
      </c>
      <c r="J131" s="97"/>
      <c r="K131" s="62" t="e">
        <f t="array" ref="K131">INDEX(sheet03!$A$2:$BB$1003,MATCH($K$127&amp;"104"&amp;$B$2,sheet03!$M$2:$M$1003&amp;sheet03!$AF$2:$AF$1003&amp;sheet03!$O$2:$O$1003,0),28)</f>
        <v>#N/A</v>
      </c>
      <c r="L131" s="99" t="s">
        <v>8</v>
      </c>
      <c r="M131" s="100"/>
      <c r="N131" s="101" t="str">
        <f t="array" ref="N131">INDEX(sheet01!$A$2:$Z$61,MATCH(K$127&amp;$B$2,sheet01!$M$2:$M$61&amp;sheet01!$O$2:$O$61,0),21)</f>
        <v>灰/黒</v>
      </c>
    </row>
    <row r="132" spans="1:14" ht="15.95" customHeight="1" x14ac:dyDescent="0.15">
      <c r="B132" s="71" t="s">
        <v>173</v>
      </c>
      <c r="C132" s="63"/>
      <c r="D132" s="98" t="e" cm="1">
        <f t="array" ref="D132">INDEX(sheet03!$A$2:$BB$1003,MATCH($D$127&amp;"105"&amp;$B$2,sheet03!$M$2:$M$1003&amp;sheet03!$AF$2:$AF$1003&amp;sheet03!$O$2:$O$1003,0),28)</f>
        <v>#N/A</v>
      </c>
      <c r="E132" s="128"/>
      <c r="F132" s="129"/>
      <c r="G132" s="130"/>
      <c r="H132" s="133"/>
      <c r="I132" s="71" t="s">
        <v>173</v>
      </c>
      <c r="J132" s="63"/>
      <c r="K132" s="98" t="e" cm="1">
        <f t="array" ref="K132">INDEX(sheet03!$A$2:$BB$1003,MATCH($K$127&amp;"105"&amp;$B$2,sheet03!$M$2:$M$1003&amp;sheet03!$AF$2:$AF$1003&amp;sheet03!$O$2:$O$1003,0),28)</f>
        <v>#N/A</v>
      </c>
      <c r="L132" s="128"/>
      <c r="M132" s="129"/>
      <c r="N132" s="130"/>
    </row>
    <row r="133" spans="1:14" ht="15.95" customHeight="1" x14ac:dyDescent="0.15">
      <c r="B133" s="117" t="s">
        <v>9</v>
      </c>
      <c r="C133" s="118" t="s">
        <v>10</v>
      </c>
      <c r="D133" s="119" t="s">
        <v>11</v>
      </c>
      <c r="E133" s="119" t="s">
        <v>12</v>
      </c>
      <c r="F133" s="119" t="s">
        <v>13</v>
      </c>
      <c r="G133" s="120" t="s">
        <v>14</v>
      </c>
      <c r="H133" s="133"/>
      <c r="I133" s="117" t="s">
        <v>9</v>
      </c>
      <c r="J133" s="118" t="s">
        <v>10</v>
      </c>
      <c r="K133" s="119" t="s">
        <v>11</v>
      </c>
      <c r="L133" s="119" t="s">
        <v>12</v>
      </c>
      <c r="M133" s="119" t="s">
        <v>13</v>
      </c>
      <c r="N133" s="120" t="s">
        <v>14</v>
      </c>
    </row>
    <row r="134" spans="1:14" ht="15.95" customHeight="1" x14ac:dyDescent="0.15">
      <c r="A134" s="55">
        <f ca="1">IF(ISERROR(SMALL(sheet03!CI:CI,ROW(O1))),"",INDIRECT("sheet03!ci"&amp;SMALL(sheet03!CI:CI,ROW(O1))))</f>
        <v>540</v>
      </c>
      <c r="B134" s="104">
        <f t="array" aca="1" ref="B134" ca="1">INDEX(sheet03!$A$2:$BB$1003,MATCH(D$127&amp;$C134&amp;$B$2,sheet03!$M$2:$M$1003&amp;sheet03!$AF$2:$AF$1003&amp;sheet03!$O$2:$O$1003,0),31)</f>
        <v>0</v>
      </c>
      <c r="C134" s="108">
        <f ca="1">IF(A134="","",INDIRECT("sheet03!af"&amp;SMALL(sheet03!CI:CI,ROW(O1))))</f>
        <v>3</v>
      </c>
      <c r="D134" s="104" t="str">
        <f t="array" aca="1" ref="D134" ca="1">INDEX(sheet03!$A$2:$BB$1003,MATCH(D$127&amp;$C134&amp;$B$2,sheet03!$M$2:$M$1003&amp;sheet03!$AF$2:$AF$1003&amp;sheet03!$O$2:$O$1003,0),28)</f>
        <v>西広島</v>
      </c>
      <c r="E134" s="109">
        <f t="array" aca="1" ref="E134" ca="1">INDEX(sheet03!$A$2:$BC$1003,MATCH(D$127&amp;$C134&amp;$B$2,sheet03!$M$2:$M$1003&amp;sheet03!$AF$2:$AF$1003&amp;sheet03!$O$2:$O$1003,0),55)</f>
        <v>3</v>
      </c>
      <c r="F134" s="110">
        <f t="array" aca="1" ref="F134" ca="1">INDEX(sheet03!$A$2:$BB$1003,MATCH(D$127&amp;$C134&amp;$B$2,sheet03!$M$2:$M$1003&amp;sheet03!$AF$2:$AF$1003&amp;sheet03!$O$2:$O$1003,0),40)</f>
        <v>170.2</v>
      </c>
      <c r="G134" s="104" t="str">
        <f t="array" aca="1" ref="G134" ca="1">INDEX(sheet03!$A$2:$BD$1003,MATCH(D$127&amp;$C134&amp;$B$2,sheet03!$M$2:$M$1003&amp;sheet03!$AF$2:$AF$1003&amp;sheet03!$O$2:$O$1003,0),56)</f>
        <v>右</v>
      </c>
      <c r="H134" s="55">
        <f ca="1">IF(ISERROR(SMALL(sheet03!CJ:CJ,ROW(P1))),"",INDIRECT("sheet03!cj"&amp;SMALL(sheet03!CJ:CJ,ROW(P1))))</f>
        <v>434</v>
      </c>
      <c r="I134" s="104">
        <f t="array" aca="1" ref="I134" ca="1">INDEX(sheet03!$A$2:$BB$1003,MATCH(K$127&amp;$J134&amp;$B$2,sheet03!$M$2:$M$1003&amp;sheet03!$AF$2:$AF$1003&amp;sheet03!$O$2:$O$1003,0),31)</f>
        <v>0</v>
      </c>
      <c r="J134" s="108">
        <f ca="1">IF(H134="","",INDIRECT("sheet03!af"&amp;SMALL(sheet03!CJ:CJ,ROW(P1))))</f>
        <v>1</v>
      </c>
      <c r="K134" s="104" t="str">
        <f t="array" aca="1" ref="K134" ca="1">INDEX(sheet03!$A$2:$BB$1003,MATCH(K$127&amp;$J134&amp;$B$2,sheet03!$M$2:$M$1003&amp;sheet03!$AF$2:$AF$1003&amp;sheet03!$O$2:$O$1003,0),28)</f>
        <v>南岩国</v>
      </c>
      <c r="L134" s="109">
        <f t="array" aca="1" ref="L134" ca="1">INDEX(sheet03!$A$2:$BC$1003,MATCH(K$127&amp;$J134&amp;$B$2,sheet03!$M$2:$M$1003&amp;sheet03!$AF$2:$AF$1003&amp;sheet03!$O$2:$O$1003,0),55)</f>
        <v>3</v>
      </c>
      <c r="M134" s="110">
        <f t="array" aca="1" ref="M134" ca="1">INDEX(sheet03!$A$2:$BB$1003,MATCH(K$127&amp;$J134&amp;$B$2,sheet03!$M$2:$M$1003&amp;sheet03!$AF$2:$AF$1003&amp;sheet03!$O$2:$O$1003,0),40)</f>
        <v>164</v>
      </c>
      <c r="N134" s="104" t="str">
        <f t="array" aca="1" ref="N134" ca="1">INDEX(sheet03!$A$2:$BD$1003,MATCH(K$127&amp;$J134&amp;$B$2,sheet03!$M$2:$M$1003&amp;sheet03!$AF$2:$AF$1003&amp;sheet03!$O$2:$O$1003,0),56)</f>
        <v>右</v>
      </c>
    </row>
    <row r="135" spans="1:14" ht="15.95" customHeight="1" x14ac:dyDescent="0.15">
      <c r="A135" s="55">
        <f ca="1">IF(ISERROR(SMALL(sheet03!CI:CI,ROW(O2))),"",INDIRECT("sheet03!ci"&amp;SMALL(sheet03!CI:CI,ROW(O2))))</f>
        <v>541</v>
      </c>
      <c r="B135" s="62">
        <f t="array" aca="1" ref="B135" ca="1">INDEX(sheet03!$A$2:$BB$1003,MATCH(D$127&amp;$C135&amp;$B$2,sheet03!$M$2:$M$1003&amp;sheet03!$AF$2:$AF$1003&amp;sheet03!$O$2:$O$1003,0),31)</f>
        <v>0</v>
      </c>
      <c r="C135" s="93">
        <f ca="1">IF(A135="","",INDIRECT("sheet03!af"&amp;SMALL(sheet03!CI:CI,ROW(O2))))</f>
        <v>4</v>
      </c>
      <c r="D135" s="62" t="str">
        <f t="array" aca="1" ref="D135" ca="1">INDEX(sheet03!$A$2:$BB$1003,MATCH(D$127&amp;$C135&amp;$B$2,sheet03!$M$2:$M$1003&amp;sheet03!$AF$2:$AF$1003&amp;sheet03!$O$2:$O$1003,0),28)</f>
        <v>新井口</v>
      </c>
      <c r="E135" s="94">
        <f t="array" aca="1" ref="E135" ca="1">INDEX(sheet03!$A$2:$BC$1003,MATCH(D$127&amp;$C135&amp;$B$2,sheet03!$M$2:$M$1003&amp;sheet03!$AF$2:$AF$1003&amp;sheet03!$O$2:$O$1003,0),55)</f>
        <v>3</v>
      </c>
      <c r="F135" s="95">
        <f t="array" aca="1" ref="F135" ca="1">INDEX(sheet03!$A$2:$BB$1003,MATCH(D$127&amp;$C135&amp;$B$2,sheet03!$M$2:$M$1003&amp;sheet03!$AF$2:$AF$1003&amp;sheet03!$O$2:$O$1003,0),40)</f>
        <v>172</v>
      </c>
      <c r="G135" s="62" t="str">
        <f t="array" aca="1" ref="G135" ca="1">INDEX(sheet03!$A$2:$BD$1003,MATCH(D$127&amp;$C135&amp;$B$2,sheet03!$M$2:$M$1003&amp;sheet03!$AF$2:$AF$1003&amp;sheet03!$O$2:$O$1003,0),56)</f>
        <v>右</v>
      </c>
      <c r="H135" s="55">
        <f ca="1">IF(ISERROR(SMALL(sheet03!CJ:CJ,ROW(P2))),"",INDIRECT("sheet03!cj"&amp;SMALL(sheet03!CJ:CJ,ROW(P2))))</f>
        <v>435</v>
      </c>
      <c r="I135" s="62">
        <f t="array" aca="1" ref="I135" ca="1">INDEX(sheet03!$A$2:$BB$1003,MATCH(K$127&amp;$J135&amp;$B$2,sheet03!$M$2:$M$1003&amp;sheet03!$AF$2:$AF$1003&amp;sheet03!$O$2:$O$1003,0),31)</f>
        <v>0</v>
      </c>
      <c r="J135" s="93">
        <f ca="1">IF(H135="","",INDIRECT("sheet03!af"&amp;SMALL(sheet03!CJ:CJ,ROW(P2))))</f>
        <v>2</v>
      </c>
      <c r="K135" s="62" t="str">
        <f t="array" aca="1" ref="K135" ca="1">INDEX(sheet03!$A$2:$BB$1003,MATCH(K$127&amp;$J135&amp;$B$2,sheet03!$M$2:$M$1003&amp;sheet03!$AF$2:$AF$1003&amp;sheet03!$O$2:$O$1003,0),28)</f>
        <v>藤生</v>
      </c>
      <c r="L135" s="94">
        <f t="array" aca="1" ref="L135" ca="1">INDEX(sheet03!$A$2:$BC$1003,MATCH(K$127&amp;$J135&amp;$B$2,sheet03!$M$2:$M$1003&amp;sheet03!$AF$2:$AF$1003&amp;sheet03!$O$2:$O$1003,0),55)</f>
        <v>3</v>
      </c>
      <c r="M135" s="95">
        <f t="array" aca="1" ref="M135" ca="1">INDEX(sheet03!$A$2:$BB$1003,MATCH(K$127&amp;$J135&amp;$B$2,sheet03!$M$2:$M$1003&amp;sheet03!$AF$2:$AF$1003&amp;sheet03!$O$2:$O$1003,0),40)</f>
        <v>162.80000000000001</v>
      </c>
      <c r="N135" s="62" t="str">
        <f t="array" aca="1" ref="N135" ca="1">INDEX(sheet03!$A$2:$BD$1003,MATCH(K$127&amp;$J135&amp;$B$2,sheet03!$M$2:$M$1003&amp;sheet03!$AF$2:$AF$1003&amp;sheet03!$O$2:$O$1003,0),56)</f>
        <v>右</v>
      </c>
    </row>
    <row r="136" spans="1:14" ht="15.95" customHeight="1" x14ac:dyDescent="0.15">
      <c r="A136" s="55">
        <f ca="1">IF(ISERROR(SMALL(sheet03!CI:CI,ROW(O3))),"",INDIRECT("sheet03!ci"&amp;SMALL(sheet03!CI:CI,ROW(O3))))</f>
        <v>542</v>
      </c>
      <c r="B136" s="62" t="str">
        <f t="array" aca="1" ref="B136" ca="1">INDEX(sheet03!$A$2:$BB$1003,MATCH(D$127&amp;$C136&amp;$B$2,sheet03!$M$2:$M$1003&amp;sheet03!$AF$2:$AF$1003&amp;sheet03!$O$2:$O$1003,0),31)</f>
        <v>c</v>
      </c>
      <c r="C136" s="93">
        <f ca="1">IF(A136="","",INDIRECT("sheet03!af"&amp;SMALL(sheet03!CI:CI,ROW(O3))))</f>
        <v>5</v>
      </c>
      <c r="D136" s="62" t="str">
        <f t="array" aca="1" ref="D136" ca="1">INDEX(sheet03!$A$2:$BB$1003,MATCH(D$127&amp;$C136&amp;$B$2,sheet03!$M$2:$M$1003&amp;sheet03!$AF$2:$AF$1003&amp;sheet03!$O$2:$O$1003,0),28)</f>
        <v>五日市</v>
      </c>
      <c r="E136" s="94">
        <f t="array" aca="1" ref="E136" ca="1">INDEX(sheet03!$A$2:$BC$1003,MATCH(D$127&amp;$C136&amp;$B$2,sheet03!$M$2:$M$1003&amp;sheet03!$AF$2:$AF$1003&amp;sheet03!$O$2:$O$1003,0),55)</f>
        <v>3</v>
      </c>
      <c r="F136" s="95">
        <f t="array" aca="1" ref="F136" ca="1">INDEX(sheet03!$A$2:$BB$1003,MATCH(D$127&amp;$C136&amp;$B$2,sheet03!$M$2:$M$1003&amp;sheet03!$AF$2:$AF$1003&amp;sheet03!$O$2:$O$1003,0),40)</f>
        <v>164</v>
      </c>
      <c r="G136" s="62" t="str">
        <f t="array" aca="1" ref="G136" ca="1">INDEX(sheet03!$A$2:$BD$1003,MATCH(D$127&amp;$C136&amp;$B$2,sheet03!$M$2:$M$1003&amp;sheet03!$AF$2:$AF$1003&amp;sheet03!$O$2:$O$1003,0),56)</f>
        <v>右</v>
      </c>
      <c r="H136" s="55">
        <f ca="1">IF(ISERROR(SMALL(sheet03!CJ:CJ,ROW(P3))),"",INDIRECT("sheet03!cj"&amp;SMALL(sheet03!CJ:CJ,ROW(P3))))</f>
        <v>436</v>
      </c>
      <c r="I136" s="62">
        <f t="array" aca="1" ref="I136" ca="1">INDEX(sheet03!$A$2:$BB$1003,MATCH(K$127&amp;$J136&amp;$B$2,sheet03!$M$2:$M$1003&amp;sheet03!$AF$2:$AF$1003&amp;sheet03!$O$2:$O$1003,0),31)</f>
        <v>0</v>
      </c>
      <c r="J136" s="93">
        <f ca="1">IF(H136="","",INDIRECT("sheet03!af"&amp;SMALL(sheet03!CJ:CJ,ROW(P3))))</f>
        <v>3</v>
      </c>
      <c r="K136" s="62" t="str">
        <f t="array" aca="1" ref="K136" ca="1">INDEX(sheet03!$A$2:$BB$1003,MATCH(K$127&amp;$J136&amp;$B$2,sheet03!$M$2:$M$1003&amp;sheet03!$AF$2:$AF$1003&amp;sheet03!$O$2:$O$1003,0),28)</f>
        <v>通津</v>
      </c>
      <c r="L136" s="94">
        <f t="array" aca="1" ref="L136" ca="1">INDEX(sheet03!$A$2:$BC$1003,MATCH(K$127&amp;$J136&amp;$B$2,sheet03!$M$2:$M$1003&amp;sheet03!$AF$2:$AF$1003&amp;sheet03!$O$2:$O$1003,0),55)</f>
        <v>3</v>
      </c>
      <c r="M136" s="95">
        <f t="array" aca="1" ref="M136" ca="1">INDEX(sheet03!$A$2:$BB$1003,MATCH(K$127&amp;$J136&amp;$B$2,sheet03!$M$2:$M$1003&amp;sheet03!$AF$2:$AF$1003&amp;sheet03!$O$2:$O$1003,0),40)</f>
        <v>170.2</v>
      </c>
      <c r="N136" s="62" t="str">
        <f t="array" aca="1" ref="N136" ca="1">INDEX(sheet03!$A$2:$BD$1003,MATCH(K$127&amp;$J136&amp;$B$2,sheet03!$M$2:$M$1003&amp;sheet03!$AF$2:$AF$1003&amp;sheet03!$O$2:$O$1003,0),56)</f>
        <v>右</v>
      </c>
    </row>
    <row r="137" spans="1:14" ht="15.95" customHeight="1" x14ac:dyDescent="0.15">
      <c r="A137" s="55">
        <f ca="1">IF(ISERROR(SMALL(sheet03!CI:CI,ROW(O4))),"",INDIRECT("sheet03!ci"&amp;SMALL(sheet03!CI:CI,ROW(O4))))</f>
        <v>543</v>
      </c>
      <c r="B137" s="62">
        <f t="array" aca="1" ref="B137" ca="1">INDEX(sheet03!$A$2:$BB$1003,MATCH(D$127&amp;$C137&amp;$B$2,sheet03!$M$2:$M$1003&amp;sheet03!$AF$2:$AF$1003&amp;sheet03!$O$2:$O$1003,0),31)</f>
        <v>0</v>
      </c>
      <c r="C137" s="93">
        <f ca="1">IF(A137="","",INDIRECT("sheet03!af"&amp;SMALL(sheet03!CI:CI,ROW(O4))))</f>
        <v>6</v>
      </c>
      <c r="D137" s="62" t="str">
        <f t="array" aca="1" ref="D137" ca="1">INDEX(sheet03!$A$2:$BB$1003,MATCH(D$127&amp;$C137&amp;$B$2,sheet03!$M$2:$M$1003&amp;sheet03!$AF$2:$AF$1003&amp;sheet03!$O$2:$O$1003,0),28)</f>
        <v>廿日市</v>
      </c>
      <c r="E137" s="94">
        <f t="array" aca="1" ref="E137" ca="1">INDEX(sheet03!$A$2:$BC$1003,MATCH(D$127&amp;$C137&amp;$B$2,sheet03!$M$2:$M$1003&amp;sheet03!$AF$2:$AF$1003&amp;sheet03!$O$2:$O$1003,0),55)</f>
        <v>3</v>
      </c>
      <c r="F137" s="95">
        <f t="array" aca="1" ref="F137" ca="1">INDEX(sheet03!$A$2:$BB$1003,MATCH(D$127&amp;$C137&amp;$B$2,sheet03!$M$2:$M$1003&amp;sheet03!$AF$2:$AF$1003&amp;sheet03!$O$2:$O$1003,0),40)</f>
        <v>162.80000000000001</v>
      </c>
      <c r="G137" s="62" t="str">
        <f t="array" aca="1" ref="G137" ca="1">INDEX(sheet03!$A$2:$BD$1003,MATCH(D$127&amp;$C137&amp;$B$2,sheet03!$M$2:$M$1003&amp;sheet03!$AF$2:$AF$1003&amp;sheet03!$O$2:$O$1003,0),56)</f>
        <v>右</v>
      </c>
      <c r="H137" s="55">
        <f ca="1">IF(ISERROR(SMALL(sheet03!CJ:CJ,ROW(P4))),"",INDIRECT("sheet03!cj"&amp;SMALL(sheet03!CJ:CJ,ROW(P4))))</f>
        <v>439</v>
      </c>
      <c r="I137" s="62">
        <f t="array" aca="1" ref="I137" ca="1">INDEX(sheet03!$A$2:$BB$1003,MATCH(K$127&amp;$J137&amp;$B$2,sheet03!$M$2:$M$1003&amp;sheet03!$AF$2:$AF$1003&amp;sheet03!$O$2:$O$1003,0),31)</f>
        <v>0</v>
      </c>
      <c r="J137" s="93">
        <f ca="1">IF(H137="","",INDIRECT("sheet03!af"&amp;SMALL(sheet03!CJ:CJ,ROW(P4))))</f>
        <v>4</v>
      </c>
      <c r="K137" s="62" t="str">
        <f t="array" aca="1" ref="K137" ca="1">INDEX(sheet03!$A$2:$BB$1003,MATCH(K$127&amp;$J137&amp;$B$2,sheet03!$M$2:$M$1003&amp;sheet03!$AF$2:$AF$1003&amp;sheet03!$O$2:$O$1003,0),28)</f>
        <v>由宇</v>
      </c>
      <c r="L137" s="94">
        <f t="array" aca="1" ref="L137" ca="1">INDEX(sheet03!$A$2:$BC$1003,MATCH(K$127&amp;$J137&amp;$B$2,sheet03!$M$2:$M$1003&amp;sheet03!$AF$2:$AF$1003&amp;sheet03!$O$2:$O$1003,0),55)</f>
        <v>3</v>
      </c>
      <c r="M137" s="95">
        <f t="array" aca="1" ref="M137" ca="1">INDEX(sheet03!$A$2:$BB$1003,MATCH(K$127&amp;$J137&amp;$B$2,sheet03!$M$2:$M$1003&amp;sheet03!$AF$2:$AF$1003&amp;sheet03!$O$2:$O$1003,0),40)</f>
        <v>172</v>
      </c>
      <c r="N137" s="62" t="str">
        <f t="array" aca="1" ref="N137" ca="1">INDEX(sheet03!$A$2:$BD$1003,MATCH(K$127&amp;$J137&amp;$B$2,sheet03!$M$2:$M$1003&amp;sheet03!$AF$2:$AF$1003&amp;sheet03!$O$2:$O$1003,0),56)</f>
        <v>右</v>
      </c>
    </row>
    <row r="138" spans="1:14" ht="15.95" customHeight="1" x14ac:dyDescent="0.15">
      <c r="A138" s="55">
        <f ca="1">IF(ISERROR(SMALL(sheet03!CI:CI,ROW(O5))),"",INDIRECT("sheet03!ci"&amp;SMALL(sheet03!CI:CI,ROW(O5))))</f>
        <v>544</v>
      </c>
      <c r="B138" s="62">
        <f t="array" aca="1" ref="B138" ca="1">INDEX(sheet03!$A$2:$BB$1003,MATCH(D$127&amp;$C138&amp;$B$2,sheet03!$M$2:$M$1003&amp;sheet03!$AF$2:$AF$1003&amp;sheet03!$O$2:$O$1003,0),31)</f>
        <v>0</v>
      </c>
      <c r="C138" s="93">
        <f ca="1">IF(A138="","",INDIRECT("sheet03!af"&amp;SMALL(sheet03!CI:CI,ROW(O5))))</f>
        <v>7</v>
      </c>
      <c r="D138" s="62" t="str">
        <f t="array" aca="1" ref="D138" ca="1">INDEX(sheet03!$A$2:$BB$1003,MATCH(D$127&amp;$C138&amp;$B$2,sheet03!$M$2:$M$1003&amp;sheet03!$AF$2:$AF$1003&amp;sheet03!$O$2:$O$1003,0),28)</f>
        <v>宮内串戸</v>
      </c>
      <c r="E138" s="94">
        <f t="array" aca="1" ref="E138" ca="1">INDEX(sheet03!$A$2:$BC$1003,MATCH(D$127&amp;$C138&amp;$B$2,sheet03!$M$2:$M$1003&amp;sheet03!$AF$2:$AF$1003&amp;sheet03!$O$2:$O$1003,0),55)</f>
        <v>3</v>
      </c>
      <c r="F138" s="95">
        <f t="array" aca="1" ref="F138" ca="1">INDEX(sheet03!$A$2:$BB$1003,MATCH(D$127&amp;$C138&amp;$B$2,sheet03!$M$2:$M$1003&amp;sheet03!$AF$2:$AF$1003&amp;sheet03!$O$2:$O$1003,0),40)</f>
        <v>170.2</v>
      </c>
      <c r="G138" s="62" t="str">
        <f t="array" aca="1" ref="G138" ca="1">INDEX(sheet03!$A$2:$BD$1003,MATCH(D$127&amp;$C138&amp;$B$2,sheet03!$M$2:$M$1003&amp;sheet03!$AF$2:$AF$1003&amp;sheet03!$O$2:$O$1003,0),56)</f>
        <v>右</v>
      </c>
      <c r="H138" s="55">
        <f ca="1">IF(ISERROR(SMALL(sheet03!CJ:CJ,ROW(P5))),"",INDIRECT("sheet03!cj"&amp;SMALL(sheet03!CJ:CJ,ROW(P5))))</f>
        <v>440</v>
      </c>
      <c r="I138" s="62">
        <f t="array" aca="1" ref="I138" ca="1">INDEX(sheet03!$A$2:$BB$1003,MATCH(K$127&amp;$J138&amp;$B$2,sheet03!$M$2:$M$1003&amp;sheet03!$AF$2:$AF$1003&amp;sheet03!$O$2:$O$1003,0),31)</f>
        <v>0</v>
      </c>
      <c r="J138" s="93">
        <f ca="1">IF(H138="","",INDIRECT("sheet03!af"&amp;SMALL(sheet03!CJ:CJ,ROW(P5))))</f>
        <v>5</v>
      </c>
      <c r="K138" s="62" t="str">
        <f t="array" aca="1" ref="K138" ca="1">INDEX(sheet03!$A$2:$BB$1003,MATCH(K$127&amp;$J138&amp;$B$2,sheet03!$M$2:$M$1003&amp;sheet03!$AF$2:$AF$1003&amp;sheet03!$O$2:$O$1003,0),28)</f>
        <v>神代</v>
      </c>
      <c r="L138" s="94">
        <f t="array" aca="1" ref="L138" ca="1">INDEX(sheet03!$A$2:$BC$1003,MATCH(K$127&amp;$J138&amp;$B$2,sheet03!$M$2:$M$1003&amp;sheet03!$AF$2:$AF$1003&amp;sheet03!$O$2:$O$1003,0),55)</f>
        <v>3</v>
      </c>
      <c r="M138" s="95">
        <f t="array" aca="1" ref="M138" ca="1">INDEX(sheet03!$A$2:$BB$1003,MATCH(K$127&amp;$J138&amp;$B$2,sheet03!$M$2:$M$1003&amp;sheet03!$AF$2:$AF$1003&amp;sheet03!$O$2:$O$1003,0),40)</f>
        <v>164</v>
      </c>
      <c r="N138" s="62" t="str">
        <f t="array" aca="1" ref="N138" ca="1">INDEX(sheet03!$A$2:$BD$1003,MATCH(K$127&amp;$J138&amp;$B$2,sheet03!$M$2:$M$1003&amp;sheet03!$AF$2:$AF$1003&amp;sheet03!$O$2:$O$1003,0),56)</f>
        <v>右</v>
      </c>
    </row>
    <row r="139" spans="1:14" ht="15.95" customHeight="1" x14ac:dyDescent="0.15">
      <c r="A139" s="55">
        <f ca="1">IF(ISERROR(SMALL(sheet03!CI:CI,ROW(O6))),"",INDIRECT("sheet03!ci"&amp;SMALL(sheet03!CI:CI,ROW(O6))))</f>
        <v>545</v>
      </c>
      <c r="B139" s="62">
        <f t="array" aca="1" ref="B139" ca="1">INDEX(sheet03!$A$2:$BB$1003,MATCH(D$127&amp;$C139&amp;$B$2,sheet03!$M$2:$M$1003&amp;sheet03!$AF$2:$AF$1003&amp;sheet03!$O$2:$O$1003,0),31)</f>
        <v>0</v>
      </c>
      <c r="C139" s="93">
        <f ca="1">IF(A139="","",INDIRECT("sheet03!af"&amp;SMALL(sheet03!CI:CI,ROW(O6))))</f>
        <v>8</v>
      </c>
      <c r="D139" s="62" t="str">
        <f t="array" aca="1" ref="D139" ca="1">INDEX(sheet03!$A$2:$BB$1003,MATCH(D$127&amp;$C139&amp;$B$2,sheet03!$M$2:$M$1003&amp;sheet03!$AF$2:$AF$1003&amp;sheet03!$O$2:$O$1003,0),28)</f>
        <v>阿品</v>
      </c>
      <c r="E139" s="94">
        <f t="array" aca="1" ref="E139" ca="1">INDEX(sheet03!$A$2:$BC$1003,MATCH(D$127&amp;$C139&amp;$B$2,sheet03!$M$2:$M$1003&amp;sheet03!$AF$2:$AF$1003&amp;sheet03!$O$2:$O$1003,0),55)</f>
        <v>3</v>
      </c>
      <c r="F139" s="95">
        <f t="array" aca="1" ref="F139" ca="1">INDEX(sheet03!$A$2:$BB$1003,MATCH(D$127&amp;$C139&amp;$B$2,sheet03!$M$2:$M$1003&amp;sheet03!$AF$2:$AF$1003&amp;sheet03!$O$2:$O$1003,0),40)</f>
        <v>172</v>
      </c>
      <c r="G139" s="62" t="str">
        <f t="array" aca="1" ref="G139" ca="1">INDEX(sheet03!$A$2:$BD$1003,MATCH(D$127&amp;$C139&amp;$B$2,sheet03!$M$2:$M$1003&amp;sheet03!$AF$2:$AF$1003&amp;sheet03!$O$2:$O$1003,0),56)</f>
        <v>右</v>
      </c>
      <c r="H139" s="55">
        <f ca="1">IF(ISERROR(SMALL(sheet03!CJ:CJ,ROW(P6))),"",INDIRECT("sheet03!cj"&amp;SMALL(sheet03!CJ:CJ,ROW(P6))))</f>
        <v>441</v>
      </c>
      <c r="I139" s="62">
        <f t="array" aca="1" ref="I139" ca="1">INDEX(sheet03!$A$2:$BB$1003,MATCH(K$127&amp;$J139&amp;$B$2,sheet03!$M$2:$M$1003&amp;sheet03!$AF$2:$AF$1003&amp;sheet03!$O$2:$O$1003,0),31)</f>
        <v>0</v>
      </c>
      <c r="J139" s="93">
        <f ca="1">IF(H139="","",INDIRECT("sheet03!af"&amp;SMALL(sheet03!CJ:CJ,ROW(P6))))</f>
        <v>6</v>
      </c>
      <c r="K139" s="62" t="str">
        <f t="array" aca="1" ref="K139" ca="1">INDEX(sheet03!$A$2:$BB$1003,MATCH(K$127&amp;$J139&amp;$B$2,sheet03!$M$2:$M$1003&amp;sheet03!$AF$2:$AF$1003&amp;sheet03!$O$2:$O$1003,0),28)</f>
        <v>大畠</v>
      </c>
      <c r="L139" s="94">
        <f t="array" aca="1" ref="L139" ca="1">INDEX(sheet03!$A$2:$BC$1003,MATCH(K$127&amp;$J139&amp;$B$2,sheet03!$M$2:$M$1003&amp;sheet03!$AF$2:$AF$1003&amp;sheet03!$O$2:$O$1003,0),55)</f>
        <v>3</v>
      </c>
      <c r="M139" s="95">
        <f t="array" aca="1" ref="M139" ca="1">INDEX(sheet03!$A$2:$BB$1003,MATCH(K$127&amp;$J139&amp;$B$2,sheet03!$M$2:$M$1003&amp;sheet03!$AF$2:$AF$1003&amp;sheet03!$O$2:$O$1003,0),40)</f>
        <v>162.80000000000001</v>
      </c>
      <c r="N139" s="62" t="str">
        <f t="array" aca="1" ref="N139" ca="1">INDEX(sheet03!$A$2:$BD$1003,MATCH(K$127&amp;$J139&amp;$B$2,sheet03!$M$2:$M$1003&amp;sheet03!$AF$2:$AF$1003&amp;sheet03!$O$2:$O$1003,0),56)</f>
        <v>右</v>
      </c>
    </row>
    <row r="140" spans="1:14" ht="15.95" customHeight="1" x14ac:dyDescent="0.15">
      <c r="A140" s="55">
        <f ca="1">IF(ISERROR(SMALL(sheet03!CI:CI,ROW(O7))),"",INDIRECT("sheet03!ci"&amp;SMALL(sheet03!CI:CI,ROW(O7))))</f>
        <v>546</v>
      </c>
      <c r="B140" s="62">
        <f t="array" aca="1" ref="B140" ca="1">INDEX(sheet03!$A$2:$BB$1003,MATCH(D$127&amp;$C140&amp;$B$2,sheet03!$M$2:$M$1003&amp;sheet03!$AF$2:$AF$1003&amp;sheet03!$O$2:$O$1003,0),31)</f>
        <v>0</v>
      </c>
      <c r="C140" s="93">
        <f ca="1">IF(A140="","",INDIRECT("sheet03!af"&amp;SMALL(sheet03!CI:CI,ROW(O7))))</f>
        <v>9</v>
      </c>
      <c r="D140" s="62" t="str">
        <f t="array" aca="1" ref="D140" ca="1">INDEX(sheet03!$A$2:$BB$1003,MATCH(D$127&amp;$C140&amp;$B$2,sheet03!$M$2:$M$1003&amp;sheet03!$AF$2:$AF$1003&amp;sheet03!$O$2:$O$1003,0),28)</f>
        <v>宮島口</v>
      </c>
      <c r="E140" s="94">
        <f t="array" aca="1" ref="E140" ca="1">INDEX(sheet03!$A$2:$BC$1003,MATCH(D$127&amp;$C140&amp;$B$2,sheet03!$M$2:$M$1003&amp;sheet03!$AF$2:$AF$1003&amp;sheet03!$O$2:$O$1003,0),55)</f>
        <v>3</v>
      </c>
      <c r="F140" s="95">
        <f t="array" aca="1" ref="F140" ca="1">INDEX(sheet03!$A$2:$BB$1003,MATCH(D$127&amp;$C140&amp;$B$2,sheet03!$M$2:$M$1003&amp;sheet03!$AF$2:$AF$1003&amp;sheet03!$O$2:$O$1003,0),40)</f>
        <v>164</v>
      </c>
      <c r="G140" s="62" t="str">
        <f t="array" aca="1" ref="G140" ca="1">INDEX(sheet03!$A$2:$BD$1003,MATCH(D$127&amp;$C140&amp;$B$2,sheet03!$M$2:$M$1003&amp;sheet03!$AF$2:$AF$1003&amp;sheet03!$O$2:$O$1003,0),56)</f>
        <v>右</v>
      </c>
      <c r="H140" s="55">
        <f ca="1">IF(ISERROR(SMALL(sheet03!CJ:CJ,ROW(P7))),"",INDIRECT("sheet03!cj"&amp;SMALL(sheet03!CJ:CJ,ROW(P7))))</f>
        <v>442</v>
      </c>
      <c r="I140" s="62">
        <f t="array" aca="1" ref="I140" ca="1">INDEX(sheet03!$A$2:$BB$1003,MATCH(K$127&amp;$J140&amp;$B$2,sheet03!$M$2:$M$1003&amp;sheet03!$AF$2:$AF$1003&amp;sheet03!$O$2:$O$1003,0),31)</f>
        <v>0</v>
      </c>
      <c r="J140" s="93">
        <f ca="1">IF(H140="","",INDIRECT("sheet03!af"&amp;SMALL(sheet03!CJ:CJ,ROW(P7))))</f>
        <v>7</v>
      </c>
      <c r="K140" s="62" t="str">
        <f t="array" aca="1" ref="K140" ca="1">INDEX(sheet03!$A$2:$BB$1003,MATCH(K$127&amp;$J140&amp;$B$2,sheet03!$M$2:$M$1003&amp;sheet03!$AF$2:$AF$1003&amp;sheet03!$O$2:$O$1003,0),28)</f>
        <v>柳井港</v>
      </c>
      <c r="L140" s="94">
        <f t="array" aca="1" ref="L140" ca="1">INDEX(sheet03!$A$2:$BC$1003,MATCH(K$127&amp;$J140&amp;$B$2,sheet03!$M$2:$M$1003&amp;sheet03!$AF$2:$AF$1003&amp;sheet03!$O$2:$O$1003,0),55)</f>
        <v>3</v>
      </c>
      <c r="M140" s="95">
        <f t="array" aca="1" ref="M140" ca="1">INDEX(sheet03!$A$2:$BB$1003,MATCH(K$127&amp;$J140&amp;$B$2,sheet03!$M$2:$M$1003&amp;sheet03!$AF$2:$AF$1003&amp;sheet03!$O$2:$O$1003,0),40)</f>
        <v>170.2</v>
      </c>
      <c r="N140" s="62" t="str">
        <f t="array" aca="1" ref="N140" ca="1">INDEX(sheet03!$A$2:$BD$1003,MATCH(K$127&amp;$J140&amp;$B$2,sheet03!$M$2:$M$1003&amp;sheet03!$AF$2:$AF$1003&amp;sheet03!$O$2:$O$1003,0),56)</f>
        <v>右</v>
      </c>
    </row>
    <row r="141" spans="1:14" ht="15.95" customHeight="1" x14ac:dyDescent="0.15">
      <c r="A141" s="55">
        <f ca="1">IF(ISERROR(SMALL(sheet03!CI:CI,ROW(O8))),"",INDIRECT("sheet03!ci"&amp;SMALL(sheet03!CI:CI,ROW(O8))))</f>
        <v>547</v>
      </c>
      <c r="B141" s="62">
        <f t="array" aca="1" ref="B141" ca="1">INDEX(sheet03!$A$2:$BB$1003,MATCH(D$127&amp;$C141&amp;$B$2,sheet03!$M$2:$M$1003&amp;sheet03!$AF$2:$AF$1003&amp;sheet03!$O$2:$O$1003,0),31)</f>
        <v>0</v>
      </c>
      <c r="C141" s="93">
        <f ca="1">IF(A141="","",INDIRECT("sheet03!af"&amp;SMALL(sheet03!CI:CI,ROW(O8))))</f>
        <v>10</v>
      </c>
      <c r="D141" s="62" t="str">
        <f t="array" aca="1" ref="D141" ca="1">INDEX(sheet03!$A$2:$BB$1003,MATCH(D$127&amp;$C141&amp;$B$2,sheet03!$M$2:$M$1003&amp;sheet03!$AF$2:$AF$1003&amp;sheet03!$O$2:$O$1003,0),28)</f>
        <v>前空</v>
      </c>
      <c r="E141" s="94">
        <f t="array" aca="1" ref="E141" ca="1">INDEX(sheet03!$A$2:$BC$1003,MATCH(D$127&amp;$C141&amp;$B$2,sheet03!$M$2:$M$1003&amp;sheet03!$AF$2:$AF$1003&amp;sheet03!$O$2:$O$1003,0),55)</f>
        <v>3</v>
      </c>
      <c r="F141" s="95">
        <f t="array" aca="1" ref="F141" ca="1">INDEX(sheet03!$A$2:$BB$1003,MATCH(D$127&amp;$C141&amp;$B$2,sheet03!$M$2:$M$1003&amp;sheet03!$AF$2:$AF$1003&amp;sheet03!$O$2:$O$1003,0),40)</f>
        <v>162.80000000000001</v>
      </c>
      <c r="G141" s="62" t="str">
        <f t="array" aca="1" ref="G141" ca="1">INDEX(sheet03!$A$2:$BD$1003,MATCH(D$127&amp;$C141&amp;$B$2,sheet03!$M$2:$M$1003&amp;sheet03!$AF$2:$AF$1003&amp;sheet03!$O$2:$O$1003,0),56)</f>
        <v>右</v>
      </c>
      <c r="H141" s="55">
        <f ca="1">IF(ISERROR(SMALL(sheet03!CJ:CJ,ROW(P8))),"",INDIRECT("sheet03!cj"&amp;SMALL(sheet03!CJ:CJ,ROW(P8))))</f>
        <v>443</v>
      </c>
      <c r="I141" s="62" t="str">
        <f t="array" aca="1" ref="I141" ca="1">INDEX(sheet03!$A$2:$BB$1003,MATCH(K$127&amp;$J141&amp;$B$2,sheet03!$M$2:$M$1003&amp;sheet03!$AF$2:$AF$1003&amp;sheet03!$O$2:$O$1003,0),31)</f>
        <v>c</v>
      </c>
      <c r="J141" s="93">
        <f ca="1">IF(H141="","",INDIRECT("sheet03!af"&amp;SMALL(sheet03!CJ:CJ,ROW(P8))))</f>
        <v>8</v>
      </c>
      <c r="K141" s="62" t="str">
        <f t="array" aca="1" ref="K141" ca="1">INDEX(sheet03!$A$2:$BB$1003,MATCH(K$127&amp;$J141&amp;$B$2,sheet03!$M$2:$M$1003&amp;sheet03!$AF$2:$AF$1003&amp;sheet03!$O$2:$O$1003,0),28)</f>
        <v>柳井</v>
      </c>
      <c r="L141" s="94">
        <f t="array" aca="1" ref="L141" ca="1">INDEX(sheet03!$A$2:$BC$1003,MATCH(K$127&amp;$J141&amp;$B$2,sheet03!$M$2:$M$1003&amp;sheet03!$AF$2:$AF$1003&amp;sheet03!$O$2:$O$1003,0),55)</f>
        <v>3</v>
      </c>
      <c r="M141" s="95">
        <f t="array" aca="1" ref="M141" ca="1">INDEX(sheet03!$A$2:$BB$1003,MATCH(K$127&amp;$J141&amp;$B$2,sheet03!$M$2:$M$1003&amp;sheet03!$AF$2:$AF$1003&amp;sheet03!$O$2:$O$1003,0),40)</f>
        <v>172</v>
      </c>
      <c r="N141" s="62" t="str">
        <f t="array" aca="1" ref="N141" ca="1">INDEX(sheet03!$A$2:$BD$1003,MATCH(K$127&amp;$J141&amp;$B$2,sheet03!$M$2:$M$1003&amp;sheet03!$AF$2:$AF$1003&amp;sheet03!$O$2:$O$1003,0),56)</f>
        <v>右</v>
      </c>
    </row>
    <row r="142" spans="1:14" ht="15.95" customHeight="1" x14ac:dyDescent="0.15">
      <c r="A142" s="55">
        <f ca="1">IF(ISERROR(SMALL(sheet03!CI:CI,ROW(O9))),"",INDIRECT("sheet03!ci"&amp;SMALL(sheet03!CI:CI,ROW(O9))))</f>
        <v>548</v>
      </c>
      <c r="B142" s="62">
        <f t="array" aca="1" ref="B142" ca="1">INDEX(sheet03!$A$2:$BB$1003,MATCH(D$127&amp;$C142&amp;$B$2,sheet03!$M$2:$M$1003&amp;sheet03!$AF$2:$AF$1003&amp;sheet03!$O$2:$O$1003,0),31)</f>
        <v>0</v>
      </c>
      <c r="C142" s="93">
        <f ca="1">IF(A142="","",INDIRECT("sheet03!af"&amp;SMALL(sheet03!CI:CI,ROW(O9))))</f>
        <v>11</v>
      </c>
      <c r="D142" s="62" t="str">
        <f t="array" aca="1" ref="D142" ca="1">INDEX(sheet03!$A$2:$BB$1003,MATCH(D$127&amp;$C142&amp;$B$2,sheet03!$M$2:$M$1003&amp;sheet03!$AF$2:$AF$1003&amp;sheet03!$O$2:$O$1003,0),28)</f>
        <v>大野浦</v>
      </c>
      <c r="E142" s="94">
        <f t="array" aca="1" ref="E142" ca="1">INDEX(sheet03!$A$2:$BC$1003,MATCH(D$127&amp;$C142&amp;$B$2,sheet03!$M$2:$M$1003&amp;sheet03!$AF$2:$AF$1003&amp;sheet03!$O$2:$O$1003,0),55)</f>
        <v>3</v>
      </c>
      <c r="F142" s="95">
        <f t="array" aca="1" ref="F142" ca="1">INDEX(sheet03!$A$2:$BB$1003,MATCH(D$127&amp;$C142&amp;$B$2,sheet03!$M$2:$M$1003&amp;sheet03!$AF$2:$AF$1003&amp;sheet03!$O$2:$O$1003,0),40)</f>
        <v>170.2</v>
      </c>
      <c r="G142" s="62" t="str">
        <f t="array" aca="1" ref="G142" ca="1">INDEX(sheet03!$A$2:$BD$1003,MATCH(D$127&amp;$C142&amp;$B$2,sheet03!$M$2:$M$1003&amp;sheet03!$AF$2:$AF$1003&amp;sheet03!$O$2:$O$1003,0),56)</f>
        <v>右</v>
      </c>
      <c r="H142" s="55">
        <f ca="1">IF(ISERROR(SMALL(sheet03!CJ:CJ,ROW(P9))),"",INDIRECT("sheet03!cj"&amp;SMALL(sheet03!CJ:CJ,ROW(P9))))</f>
        <v>444</v>
      </c>
      <c r="I142" s="62">
        <f t="array" aca="1" ref="I142" ca="1">INDEX(sheet03!$A$2:$BB$1003,MATCH(K$127&amp;$J142&amp;$B$2,sheet03!$M$2:$M$1003&amp;sheet03!$AF$2:$AF$1003&amp;sheet03!$O$2:$O$1003,0),31)</f>
        <v>0</v>
      </c>
      <c r="J142" s="93">
        <f ca="1">IF(H142="","",INDIRECT("sheet03!af"&amp;SMALL(sheet03!CJ:CJ,ROW(P9))))</f>
        <v>9</v>
      </c>
      <c r="K142" s="62" t="str">
        <f t="array" aca="1" ref="K142" ca="1">INDEX(sheet03!$A$2:$BB$1003,MATCH(K$127&amp;$J142&amp;$B$2,sheet03!$M$2:$M$1003&amp;sheet03!$AF$2:$AF$1003&amp;sheet03!$O$2:$O$1003,0),28)</f>
        <v>田布施</v>
      </c>
      <c r="L142" s="94">
        <f t="array" aca="1" ref="L142" ca="1">INDEX(sheet03!$A$2:$BC$1003,MATCH(K$127&amp;$J142&amp;$B$2,sheet03!$M$2:$M$1003&amp;sheet03!$AF$2:$AF$1003&amp;sheet03!$O$2:$O$1003,0),55)</f>
        <v>3</v>
      </c>
      <c r="M142" s="95">
        <f t="array" aca="1" ref="M142" ca="1">INDEX(sheet03!$A$2:$BB$1003,MATCH(K$127&amp;$J142&amp;$B$2,sheet03!$M$2:$M$1003&amp;sheet03!$AF$2:$AF$1003&amp;sheet03!$O$2:$O$1003,0),40)</f>
        <v>164</v>
      </c>
      <c r="N142" s="62" t="str">
        <f t="array" aca="1" ref="N142" ca="1">INDEX(sheet03!$A$2:$BD$1003,MATCH(K$127&amp;$J142&amp;$B$2,sheet03!$M$2:$M$1003&amp;sheet03!$AF$2:$AF$1003&amp;sheet03!$O$2:$O$1003,0),56)</f>
        <v>右</v>
      </c>
    </row>
    <row r="143" spans="1:14" ht="15.95" customHeight="1" x14ac:dyDescent="0.15">
      <c r="A143" s="55">
        <f ca="1">IF(ISERROR(SMALL(sheet03!CI:CI,ROW(O10))),"",INDIRECT("sheet03!ci"&amp;SMALL(sheet03!CI:CI,ROW(O10))))</f>
        <v>549</v>
      </c>
      <c r="B143" s="62">
        <f t="array" aca="1" ref="B143" ca="1">INDEX(sheet03!$A$2:$BB$1003,MATCH(D$127&amp;$C143&amp;$B$2,sheet03!$M$2:$M$1003&amp;sheet03!$AF$2:$AF$1003&amp;sheet03!$O$2:$O$1003,0),31)</f>
        <v>0</v>
      </c>
      <c r="C143" s="93">
        <f ca="1">IF(A143="","",INDIRECT("sheet03!af"&amp;SMALL(sheet03!CI:CI,ROW(O10))))</f>
        <v>12</v>
      </c>
      <c r="D143" s="62" t="str">
        <f t="array" aca="1" ref="D143" ca="1">INDEX(sheet03!$A$2:$BB$1003,MATCH(D$127&amp;$C143&amp;$B$2,sheet03!$M$2:$M$1003&amp;sheet03!$AF$2:$AF$1003&amp;sheet03!$O$2:$O$1003,0),28)</f>
        <v>玖波</v>
      </c>
      <c r="E143" s="94">
        <f t="array" aca="1" ref="E143" ca="1">INDEX(sheet03!$A$2:$BC$1003,MATCH(D$127&amp;$C143&amp;$B$2,sheet03!$M$2:$M$1003&amp;sheet03!$AF$2:$AF$1003&amp;sheet03!$O$2:$O$1003,0),55)</f>
        <v>2</v>
      </c>
      <c r="F143" s="95">
        <f t="array" aca="1" ref="F143" ca="1">INDEX(sheet03!$A$2:$BB$1003,MATCH(D$127&amp;$C143&amp;$B$2,sheet03!$M$2:$M$1003&amp;sheet03!$AF$2:$AF$1003&amp;sheet03!$O$2:$O$1003,0),40)</f>
        <v>172</v>
      </c>
      <c r="G143" s="62" t="str">
        <f t="array" aca="1" ref="G143" ca="1">INDEX(sheet03!$A$2:$BD$1003,MATCH(D$127&amp;$C143&amp;$B$2,sheet03!$M$2:$M$1003&amp;sheet03!$AF$2:$AF$1003&amp;sheet03!$O$2:$O$1003,0),56)</f>
        <v>右</v>
      </c>
      <c r="H143" s="55">
        <f ca="1">IF(ISERROR(SMALL(sheet03!CJ:CJ,ROW(P10))),"",INDIRECT("sheet03!cj"&amp;SMALL(sheet03!CJ:CJ,ROW(P10))))</f>
        <v>445</v>
      </c>
      <c r="I143" s="62">
        <f t="array" aca="1" ref="I143" ca="1">INDEX(sheet03!$A$2:$BB$1003,MATCH(K$127&amp;$J143&amp;$B$2,sheet03!$M$2:$M$1003&amp;sheet03!$AF$2:$AF$1003&amp;sheet03!$O$2:$O$1003,0),31)</f>
        <v>0</v>
      </c>
      <c r="J143" s="93">
        <f ca="1">IF(H143="","",INDIRECT("sheet03!af"&amp;SMALL(sheet03!CJ:CJ,ROW(P10))))</f>
        <v>10</v>
      </c>
      <c r="K143" s="62" t="str">
        <f t="array" aca="1" ref="K143" ca="1">INDEX(sheet03!$A$2:$BB$1003,MATCH(K$127&amp;$J143&amp;$B$2,sheet03!$M$2:$M$1003&amp;sheet03!$AF$2:$AF$1003&amp;sheet03!$O$2:$O$1003,0),28)</f>
        <v>岩田</v>
      </c>
      <c r="L143" s="94">
        <f t="array" aca="1" ref="L143" ca="1">INDEX(sheet03!$A$2:$BC$1003,MATCH(K$127&amp;$J143&amp;$B$2,sheet03!$M$2:$M$1003&amp;sheet03!$AF$2:$AF$1003&amp;sheet03!$O$2:$O$1003,0),55)</f>
        <v>2</v>
      </c>
      <c r="M143" s="95">
        <f t="array" aca="1" ref="M143" ca="1">INDEX(sheet03!$A$2:$BB$1003,MATCH(K$127&amp;$J143&amp;$B$2,sheet03!$M$2:$M$1003&amp;sheet03!$AF$2:$AF$1003&amp;sheet03!$O$2:$O$1003,0),40)</f>
        <v>162.80000000000001</v>
      </c>
      <c r="N143" s="62" t="str">
        <f t="array" aca="1" ref="N143" ca="1">INDEX(sheet03!$A$2:$BD$1003,MATCH(K$127&amp;$J143&amp;$B$2,sheet03!$M$2:$M$1003&amp;sheet03!$AF$2:$AF$1003&amp;sheet03!$O$2:$O$1003,0),56)</f>
        <v>右</v>
      </c>
    </row>
    <row r="144" spans="1:14" ht="15.95" customHeight="1" x14ac:dyDescent="0.15">
      <c r="A144" s="55">
        <f ca="1">IF(ISERROR(SMALL(sheet03!CI:CI,ROW(O11))),"",INDIRECT("sheet03!ci"&amp;SMALL(sheet03!CI:CI,ROW(O11))))</f>
        <v>550</v>
      </c>
      <c r="B144" s="62">
        <f t="array" aca="1" ref="B144" ca="1">INDEX(sheet03!$A$2:$BB$1003,MATCH(D$127&amp;$C144&amp;$B$2,sheet03!$M$2:$M$1003&amp;sheet03!$AF$2:$AF$1003&amp;sheet03!$O$2:$O$1003,0),31)</f>
        <v>0</v>
      </c>
      <c r="C144" s="93">
        <f ca="1">IF(A144="","",INDIRECT("sheet03!af"&amp;SMALL(sheet03!CI:CI,ROW(O11))))</f>
        <v>13</v>
      </c>
      <c r="D144" s="62" t="str">
        <f t="array" aca="1" ref="D144" ca="1">INDEX(sheet03!$A$2:$BB$1003,MATCH(D$127&amp;$C144&amp;$B$2,sheet03!$M$2:$M$1003&amp;sheet03!$AF$2:$AF$1003&amp;sheet03!$O$2:$O$1003,0),28)</f>
        <v>大竹</v>
      </c>
      <c r="E144" s="94">
        <f t="array" aca="1" ref="E144" ca="1">INDEX(sheet03!$A$2:$BC$1003,MATCH(D$127&amp;$C144&amp;$B$2,sheet03!$M$2:$M$1003&amp;sheet03!$AF$2:$AF$1003&amp;sheet03!$O$2:$O$1003,0),55)</f>
        <v>3</v>
      </c>
      <c r="F144" s="95">
        <f t="array" aca="1" ref="F144" ca="1">INDEX(sheet03!$A$2:$BB$1003,MATCH(D$127&amp;$C144&amp;$B$2,sheet03!$M$2:$M$1003&amp;sheet03!$AF$2:$AF$1003&amp;sheet03!$O$2:$O$1003,0),40)</f>
        <v>164</v>
      </c>
      <c r="G144" s="62" t="str">
        <f t="array" aca="1" ref="G144" ca="1">INDEX(sheet03!$A$2:$BD$1003,MATCH(D$127&amp;$C144&amp;$B$2,sheet03!$M$2:$M$1003&amp;sheet03!$AF$2:$AF$1003&amp;sheet03!$O$2:$O$1003,0),56)</f>
        <v>右</v>
      </c>
      <c r="H144" s="55">
        <f ca="1">IF(ISERROR(SMALL(sheet03!CJ:CJ,ROW(P11))),"",INDIRECT("sheet03!cj"&amp;SMALL(sheet03!CJ:CJ,ROW(P11))))</f>
        <v>446</v>
      </c>
      <c r="I144" s="62">
        <f t="array" aca="1" ref="I144" ca="1">INDEX(sheet03!$A$2:$BB$1003,MATCH(K$127&amp;$J144&amp;$B$2,sheet03!$M$2:$M$1003&amp;sheet03!$AF$2:$AF$1003&amp;sheet03!$O$2:$O$1003,0),31)</f>
        <v>0</v>
      </c>
      <c r="J144" s="93">
        <f ca="1">IF(H144="","",INDIRECT("sheet03!af"&amp;SMALL(sheet03!CJ:CJ,ROW(P11))))</f>
        <v>11</v>
      </c>
      <c r="K144" s="62" t="str">
        <f t="array" aca="1" ref="K144" ca="1">INDEX(sheet03!$A$2:$BB$1003,MATCH(K$127&amp;$J144&amp;$B$2,sheet03!$M$2:$M$1003&amp;sheet03!$AF$2:$AF$1003&amp;sheet03!$O$2:$O$1003,0),28)</f>
        <v>島田</v>
      </c>
      <c r="L144" s="94">
        <f t="array" aca="1" ref="L144" ca="1">INDEX(sheet03!$A$2:$BC$1003,MATCH(K$127&amp;$J144&amp;$B$2,sheet03!$M$2:$M$1003&amp;sheet03!$AF$2:$AF$1003&amp;sheet03!$O$2:$O$1003,0),55)</f>
        <v>2</v>
      </c>
      <c r="M144" s="95">
        <f t="array" aca="1" ref="M144" ca="1">INDEX(sheet03!$A$2:$BB$1003,MATCH(K$127&amp;$J144&amp;$B$2,sheet03!$M$2:$M$1003&amp;sheet03!$AF$2:$AF$1003&amp;sheet03!$O$2:$O$1003,0),40)</f>
        <v>170.2</v>
      </c>
      <c r="N144" s="62" t="str">
        <f t="array" aca="1" ref="N144" ca="1">INDEX(sheet03!$A$2:$BD$1003,MATCH(K$127&amp;$J144&amp;$B$2,sheet03!$M$2:$M$1003&amp;sheet03!$AF$2:$AF$1003&amp;sheet03!$O$2:$O$1003,0),56)</f>
        <v>右</v>
      </c>
    </row>
    <row r="145" spans="1:14" ht="15.95" customHeight="1" x14ac:dyDescent="0.15">
      <c r="A145" s="55">
        <f ca="1">IF(ISERROR(SMALL(sheet03!CI:CI,ROW(O12))),"",INDIRECT("sheet03!ci"&amp;SMALL(sheet03!CI:CI,ROW(O12))))</f>
        <v>551</v>
      </c>
      <c r="B145" s="62">
        <f t="array" aca="1" ref="B145" ca="1">INDEX(sheet03!$A$2:$BB$1003,MATCH(D$127&amp;$C145&amp;$B$2,sheet03!$M$2:$M$1003&amp;sheet03!$AF$2:$AF$1003&amp;sheet03!$O$2:$O$1003,0),31)</f>
        <v>0</v>
      </c>
      <c r="C145" s="93">
        <f ca="1">IF(A145="","",INDIRECT("sheet03!af"&amp;SMALL(sheet03!CI:CI,ROW(O12))))</f>
        <v>14</v>
      </c>
      <c r="D145" s="62" t="str">
        <f t="array" aca="1" ref="D145" ca="1">INDEX(sheet03!$A$2:$BB$1003,MATCH(D$127&amp;$C145&amp;$B$2,sheet03!$M$2:$M$1003&amp;sheet03!$AF$2:$AF$1003&amp;sheet03!$O$2:$O$1003,0),28)</f>
        <v>和木</v>
      </c>
      <c r="E145" s="94">
        <f t="array" aca="1" ref="E145" ca="1">INDEX(sheet03!$A$2:$BC$1003,MATCH(D$127&amp;$C145&amp;$B$2,sheet03!$M$2:$M$1003&amp;sheet03!$AF$2:$AF$1003&amp;sheet03!$O$2:$O$1003,0),55)</f>
        <v>3</v>
      </c>
      <c r="F145" s="95">
        <f t="array" aca="1" ref="F145" ca="1">INDEX(sheet03!$A$2:$BB$1003,MATCH(D$127&amp;$C145&amp;$B$2,sheet03!$M$2:$M$1003&amp;sheet03!$AF$2:$AF$1003&amp;sheet03!$O$2:$O$1003,0),40)</f>
        <v>162.80000000000001</v>
      </c>
      <c r="G145" s="62" t="str">
        <f t="array" aca="1" ref="G145" ca="1">INDEX(sheet03!$A$2:$BD$1003,MATCH(D$127&amp;$C145&amp;$B$2,sheet03!$M$2:$M$1003&amp;sheet03!$AF$2:$AF$1003&amp;sheet03!$O$2:$O$1003,0),56)</f>
        <v>右</v>
      </c>
      <c r="H145" s="55">
        <f ca="1">IF(ISERROR(SMALL(sheet03!CJ:CJ,ROW(P12))),"",INDIRECT("sheet03!cj"&amp;SMALL(sheet03!CJ:CJ,ROW(P12))))</f>
        <v>447</v>
      </c>
      <c r="I145" s="62">
        <f t="array" aca="1" ref="I145" ca="1">INDEX(sheet03!$A$2:$BB$1003,MATCH(K$127&amp;$J145&amp;$B$2,sheet03!$M$2:$M$1003&amp;sheet03!$AF$2:$AF$1003&amp;sheet03!$O$2:$O$1003,0),31)</f>
        <v>0</v>
      </c>
      <c r="J145" s="93">
        <f ca="1">IF(H145="","",INDIRECT("sheet03!af"&amp;SMALL(sheet03!CJ:CJ,ROW(P12))))</f>
        <v>12</v>
      </c>
      <c r="K145" s="62" t="str">
        <f t="array" aca="1" ref="K145" ca="1">INDEX(sheet03!$A$2:$BB$1003,MATCH(K$127&amp;$J145&amp;$B$2,sheet03!$M$2:$M$1003&amp;sheet03!$AF$2:$AF$1003&amp;sheet03!$O$2:$O$1003,0),28)</f>
        <v>光</v>
      </c>
      <c r="L145" s="94">
        <f t="array" aca="1" ref="L145" ca="1">INDEX(sheet03!$A$2:$BC$1003,MATCH(K$127&amp;$J145&amp;$B$2,sheet03!$M$2:$M$1003&amp;sheet03!$AF$2:$AF$1003&amp;sheet03!$O$2:$O$1003,0),55)</f>
        <v>2</v>
      </c>
      <c r="M145" s="95">
        <f t="array" aca="1" ref="M145" ca="1">INDEX(sheet03!$A$2:$BB$1003,MATCH(K$127&amp;$J145&amp;$B$2,sheet03!$M$2:$M$1003&amp;sheet03!$AF$2:$AF$1003&amp;sheet03!$O$2:$O$1003,0),40)</f>
        <v>172</v>
      </c>
      <c r="N145" s="62" t="str">
        <f t="array" aca="1" ref="N145" ca="1">INDEX(sheet03!$A$2:$BD$1003,MATCH(K$127&amp;$J145&amp;$B$2,sheet03!$M$2:$M$1003&amp;sheet03!$AF$2:$AF$1003&amp;sheet03!$O$2:$O$1003,0),56)</f>
        <v>右</v>
      </c>
    </row>
    <row r="146" spans="1:14" ht="15.95" customHeight="1" x14ac:dyDescent="0.15">
      <c r="A146" s="55">
        <f ca="1">IF(ISERROR(SMALL(sheet03!CI:CI,ROW(O13))),"",INDIRECT("sheet03!ci"&amp;SMALL(sheet03!CI:CI,ROW(O13))))</f>
        <v>552</v>
      </c>
      <c r="B146" s="62">
        <f t="array" aca="1" ref="B146" ca="1">INDEX(sheet03!$A$2:$BB$1003,MATCH(D$127&amp;$C146&amp;$B$2,sheet03!$M$2:$M$1003&amp;sheet03!$AF$2:$AF$1003&amp;sheet03!$O$2:$O$1003,0),31)</f>
        <v>0</v>
      </c>
      <c r="C146" s="93">
        <f ca="1">IF(A146="","",INDIRECT("sheet03!af"&amp;SMALL(sheet03!CI:CI,ROW(O13))))</f>
        <v>15</v>
      </c>
      <c r="D146" s="62" t="str">
        <f t="array" aca="1" ref="D146" ca="1">INDEX(sheet03!$A$2:$BB$1003,MATCH(D$127&amp;$C146&amp;$B$2,sheet03!$M$2:$M$1003&amp;sheet03!$AF$2:$AF$1003&amp;sheet03!$O$2:$O$1003,0),28)</f>
        <v>岩国</v>
      </c>
      <c r="E146" s="94">
        <f t="array" aca="1" ref="E146" ca="1">INDEX(sheet03!$A$2:$BC$1003,MATCH(D$127&amp;$C146&amp;$B$2,sheet03!$M$2:$M$1003&amp;sheet03!$AF$2:$AF$1003&amp;sheet03!$O$2:$O$1003,0),55)</f>
        <v>2</v>
      </c>
      <c r="F146" s="95">
        <f t="array" aca="1" ref="F146" ca="1">INDEX(sheet03!$A$2:$BB$1003,MATCH(D$127&amp;$C146&amp;$B$2,sheet03!$M$2:$M$1003&amp;sheet03!$AF$2:$AF$1003&amp;sheet03!$O$2:$O$1003,0),40)</f>
        <v>170.2</v>
      </c>
      <c r="G146" s="62" t="str">
        <f t="array" aca="1" ref="G146" ca="1">INDEX(sheet03!$A$2:$BD$1003,MATCH(D$127&amp;$C146&amp;$B$2,sheet03!$M$2:$M$1003&amp;sheet03!$AF$2:$AF$1003&amp;sheet03!$O$2:$O$1003,0),56)</f>
        <v>右</v>
      </c>
      <c r="H146" s="55">
        <f ca="1">IF(ISERROR(SMALL(sheet03!CJ:CJ,ROW(P13))),"",INDIRECT("sheet03!cj"&amp;SMALL(sheet03!CJ:CJ,ROW(P13))))</f>
        <v>448</v>
      </c>
      <c r="I146" s="62">
        <f t="array" aca="1" ref="I146" ca="1">INDEX(sheet03!$A$2:$BB$1003,MATCH(K$127&amp;$J146&amp;$B$2,sheet03!$M$2:$M$1003&amp;sheet03!$AF$2:$AF$1003&amp;sheet03!$O$2:$O$1003,0),31)</f>
        <v>0</v>
      </c>
      <c r="J146" s="93">
        <f ca="1">IF(H146="","",INDIRECT("sheet03!af"&amp;SMALL(sheet03!CJ:CJ,ROW(P13))))</f>
        <v>13</v>
      </c>
      <c r="K146" s="62" t="str">
        <f t="array" aca="1" ref="K146" ca="1">INDEX(sheet03!$A$2:$BB$1003,MATCH(K$127&amp;$J146&amp;$B$2,sheet03!$M$2:$M$1003&amp;sheet03!$AF$2:$AF$1003&amp;sheet03!$O$2:$O$1003,0),28)</f>
        <v>下松</v>
      </c>
      <c r="L146" s="94">
        <f t="array" aca="1" ref="L146" ca="1">INDEX(sheet03!$A$2:$BC$1003,MATCH(K$127&amp;$J146&amp;$B$2,sheet03!$M$2:$M$1003&amp;sheet03!$AF$2:$AF$1003&amp;sheet03!$O$2:$O$1003,0),55)</f>
        <v>2</v>
      </c>
      <c r="M146" s="95">
        <f t="array" aca="1" ref="M146" ca="1">INDEX(sheet03!$A$2:$BB$1003,MATCH(K$127&amp;$J146&amp;$B$2,sheet03!$M$2:$M$1003&amp;sheet03!$AF$2:$AF$1003&amp;sheet03!$O$2:$O$1003,0),40)</f>
        <v>164</v>
      </c>
      <c r="N146" s="62" t="str">
        <f t="array" aca="1" ref="N146" ca="1">INDEX(sheet03!$A$2:$BD$1003,MATCH(K$127&amp;$J146&amp;$B$2,sheet03!$M$2:$M$1003&amp;sheet03!$AF$2:$AF$1003&amp;sheet03!$O$2:$O$1003,0),56)</f>
        <v>右</v>
      </c>
    </row>
    <row r="147" spans="1:14" ht="15.95" customHeight="1" x14ac:dyDescent="0.15">
      <c r="A147" s="55">
        <f ca="1">IF(ISERROR(SMALL(sheet03!CI:CI,ROW(O14))),"",INDIRECT("sheet03!ci"&amp;SMALL(sheet03!CI:CI,ROW(O14))))</f>
        <v>0</v>
      </c>
      <c r="B147" s="62" t="e">
        <f t="array" aca="1" ref="B147" ca="1">INDEX(sheet03!$A$2:$BB$1003,MATCH(D$127&amp;$C147&amp;$B$2,sheet03!$M$2:$M$1003&amp;sheet03!$AF$2:$AF$1003&amp;sheet03!$O$2:$O$1003,0),31)</f>
        <v>#N/A</v>
      </c>
      <c r="C147" s="93">
        <f ca="1">IF(A147="","",INDIRECT("sheet03!af"&amp;SMALL(sheet03!CI:CI,ROW(O14))))</f>
        <v>0</v>
      </c>
      <c r="D147" s="62" t="e">
        <f t="array" aca="1" ref="D147" ca="1">INDEX(sheet03!$A$2:$BB$1003,MATCH(D$127&amp;$C147&amp;$B$2,sheet03!$M$2:$M$1003&amp;sheet03!$AF$2:$AF$1003&amp;sheet03!$O$2:$O$1003,0),28)</f>
        <v>#N/A</v>
      </c>
      <c r="E147" s="94" t="e">
        <f t="array" aca="1" ref="E147" ca="1">INDEX(sheet03!$A$2:$BC$1003,MATCH(D$127&amp;$C147&amp;$B$2,sheet03!$M$2:$M$1003&amp;sheet03!$AF$2:$AF$1003&amp;sheet03!$O$2:$O$1003,0),55)</f>
        <v>#N/A</v>
      </c>
      <c r="F147" s="95" t="e">
        <f t="array" aca="1" ref="F147" ca="1">INDEX(sheet03!$A$2:$BB$1003,MATCH(D$127&amp;$C147&amp;$B$2,sheet03!$M$2:$M$1003&amp;sheet03!$AF$2:$AF$1003&amp;sheet03!$O$2:$O$1003,0),40)</f>
        <v>#N/A</v>
      </c>
      <c r="G147" s="62" t="e">
        <f t="array" aca="1" ref="G147" ca="1">INDEX(sheet03!$A$2:$BD$1003,MATCH(D$127&amp;$C147&amp;$B$2,sheet03!$M$2:$M$1003&amp;sheet03!$AF$2:$AF$1003&amp;sheet03!$O$2:$O$1003,0),56)</f>
        <v>#N/A</v>
      </c>
      <c r="H147" s="55">
        <f ca="1">IF(ISERROR(SMALL(sheet03!CJ:CJ,ROW(P14))),"",INDIRECT("sheet03!cj"&amp;SMALL(sheet03!CJ:CJ,ROW(P14))))</f>
        <v>0</v>
      </c>
      <c r="I147" s="62" t="e">
        <f t="array" aca="1" ref="I147" ca="1">INDEX(sheet03!$A$2:$BB$1003,MATCH(K$127&amp;$J147&amp;$B$2,sheet03!$M$2:$M$1003&amp;sheet03!$AF$2:$AF$1003&amp;sheet03!$O$2:$O$1003,0),31)</f>
        <v>#N/A</v>
      </c>
      <c r="J147" s="93">
        <f ca="1">IF(H147="","",INDIRECT("sheet03!af"&amp;SMALL(sheet03!CJ:CJ,ROW(P14))))</f>
        <v>0</v>
      </c>
      <c r="K147" s="78" t="e">
        <f t="array" aca="1" ref="K147" ca="1">INDEX(sheet03!$A$2:$BB$1003,MATCH(K$127&amp;$J147&amp;$B$2,sheet03!$M$2:$M$1003&amp;sheet03!$AF$2:$AF$1003&amp;sheet03!$O$2:$O$1003,0),28)</f>
        <v>#N/A</v>
      </c>
      <c r="L147" s="94" t="e">
        <f t="array" aca="1" ref="L147" ca="1">INDEX(sheet03!$A$2:$BC$1003,MATCH(K$127&amp;$J147&amp;$B$2,sheet03!$M$2:$M$1003&amp;sheet03!$AF$2:$AF$1003&amp;sheet03!$O$2:$O$1003,0),55)</f>
        <v>#N/A</v>
      </c>
      <c r="M147" s="95" t="e">
        <f t="array" aca="1" ref="M147" ca="1">INDEX(sheet03!$A$2:$BB$1003,MATCH(K$127&amp;$J147&amp;$B$2,sheet03!$M$2:$M$1003&amp;sheet03!$AF$2:$AF$1003&amp;sheet03!$O$2:$O$1003,0),40)</f>
        <v>#N/A</v>
      </c>
      <c r="N147" s="62" t="e">
        <f t="array" aca="1" ref="N147" ca="1">INDEX(sheet03!$A$2:$BD$1003,MATCH(K$127&amp;$J147&amp;$B$2,sheet03!$M$2:$M$1003&amp;sheet03!$AF$2:$AF$1003&amp;sheet03!$O$2:$O$1003,0),56)</f>
        <v>#N/A</v>
      </c>
    </row>
    <row r="148" spans="1:14" ht="15.95" customHeight="1" x14ac:dyDescent="0.15">
      <c r="A148" s="55" t="str">
        <f ca="1">IF(ISERROR(SMALL(sheet03!CI:CI,ROW(O15))),"",INDIRECT("sheet03!ci"&amp;SMALL(sheet03!CI:CI,ROW(O15))))</f>
        <v/>
      </c>
      <c r="B148" s="62" t="e">
        <f t="array" aca="1" ref="B148" ca="1">INDEX(sheet03!$A$2:$BB$1003,MATCH(D$127&amp;$C148&amp;$B$2,sheet03!$M$2:$M$1003&amp;sheet03!$AF$2:$AF$1003&amp;sheet03!$O$2:$O$1003,0),31)</f>
        <v>#N/A</v>
      </c>
      <c r="C148" s="93" t="str">
        <f ca="1">IF(A148="","",INDIRECT("sheet03!af"&amp;SMALL(sheet03!CI:CI,ROW(O15))))</f>
        <v/>
      </c>
      <c r="D148" s="62" t="e">
        <f t="array" aca="1" ref="D148" ca="1">INDEX(sheet03!$A$2:$BB$1003,MATCH(D$127&amp;$C148&amp;$B$2,sheet03!$M$2:$M$1003&amp;sheet03!$AF$2:$AF$1003&amp;sheet03!$O$2:$O$1003,0),28)</f>
        <v>#N/A</v>
      </c>
      <c r="E148" s="94" t="e">
        <f t="array" aca="1" ref="E148" ca="1">INDEX(sheet03!$A$2:$BC$1003,MATCH(D$127&amp;$C148&amp;$B$2,sheet03!$M$2:$M$1003&amp;sheet03!$AF$2:$AF$1003&amp;sheet03!$O$2:$O$1003,0),55)</f>
        <v>#N/A</v>
      </c>
      <c r="F148" s="95" t="e">
        <f t="array" aca="1" ref="F148" ca="1">INDEX(sheet03!$A$2:$BB$1003,MATCH(D$127&amp;$C148&amp;$B$2,sheet03!$M$2:$M$1003&amp;sheet03!$AF$2:$AF$1003&amp;sheet03!$O$2:$O$1003,0),40)</f>
        <v>#N/A</v>
      </c>
      <c r="G148" s="62" t="e">
        <f t="array" aca="1" ref="G148" ca="1">INDEX(sheet03!$A$2:$BD$1003,MATCH(D$127&amp;$C148&amp;$B$2,sheet03!$M$2:$M$1003&amp;sheet03!$AF$2:$AF$1003&amp;sheet03!$O$2:$O$1003,0),56)</f>
        <v>#N/A</v>
      </c>
      <c r="H148" s="55" t="str">
        <f ca="1">IF(ISERROR(SMALL(sheet03!CJ:CJ,ROW(P15))),"",INDIRECT("sheet03!cj"&amp;SMALL(sheet03!CJ:CJ,ROW(P15))))</f>
        <v/>
      </c>
      <c r="I148" s="62" t="e">
        <f t="array" aca="1" ref="I148" ca="1">INDEX(sheet03!$A$2:$BB$1003,MATCH(K$127&amp;$J148&amp;$B$2,sheet03!$M$2:$M$1003&amp;sheet03!$AF$2:$AF$1003&amp;sheet03!$O$2:$O$1003,0),31)</f>
        <v>#N/A</v>
      </c>
      <c r="J148" s="93" t="str">
        <f ca="1">IF(H148="","",INDIRECT("sheet03!af"&amp;SMALL(sheet03!CJ:CJ,ROW(P15))))</f>
        <v/>
      </c>
      <c r="K148" s="62" t="e">
        <f t="array" aca="1" ref="K148" ca="1">INDEX(sheet03!$A$2:$BB$1003,MATCH(K$127&amp;$J148&amp;$B$2,sheet03!$M$2:$M$1003&amp;sheet03!$AF$2:$AF$1003&amp;sheet03!$O$2:$O$1003,0),28)</f>
        <v>#N/A</v>
      </c>
      <c r="L148" s="94" t="e">
        <f t="array" aca="1" ref="L148" ca="1">INDEX(sheet03!$A$2:$BC$1003,MATCH(K$127&amp;$J148&amp;$B$2,sheet03!$M$2:$M$1003&amp;sheet03!$AF$2:$AF$1003&amp;sheet03!$O$2:$O$1003,0),55)</f>
        <v>#N/A</v>
      </c>
      <c r="M148" s="95" t="e">
        <f t="array" aca="1" ref="M148" ca="1">INDEX(sheet03!$A$2:$BB$1003,MATCH(K$127&amp;$J148&amp;$B$2,sheet03!$M$2:$M$1003&amp;sheet03!$AF$2:$AF$1003&amp;sheet03!$O$2:$O$1003,0),40)</f>
        <v>#N/A</v>
      </c>
      <c r="N148" s="62" t="e">
        <f t="array" aca="1" ref="N148" ca="1">INDEX(sheet03!$A$2:$BD$1003,MATCH(K$127&amp;$J148&amp;$B$2,sheet03!$M$2:$M$1003&amp;sheet03!$AF$2:$AF$1003&amp;sheet03!$O$2:$O$1003,0),56)</f>
        <v>#N/A</v>
      </c>
    </row>
    <row r="149" spans="1:14" ht="15.95" customHeight="1" x14ac:dyDescent="0.15">
      <c r="A149" s="55" t="str">
        <f ca="1">IF(ISERROR(SMALL(sheet03!CI:CI,ROW(O16))),"",INDIRECT("sheet03!ci"&amp;SMALL(sheet03!CI:CI,ROW(O16))))</f>
        <v/>
      </c>
      <c r="B149" s="98" t="e">
        <f t="array" aca="1" ref="B149" ca="1">INDEX(sheet03!$A$2:$BB$1003,MATCH(D$127&amp;$C149&amp;$B$2,sheet03!$M$2:$M$1003&amp;sheet03!$AF$2:$AF$1003&amp;sheet03!$O$2:$O$1003,0),31)</f>
        <v>#N/A</v>
      </c>
      <c r="C149" s="124" t="str">
        <f ca="1">IF(A149="","",INDIRECT("sheet03!af"&amp;SMALL(sheet03!CI:CI,ROW(O16))))</f>
        <v/>
      </c>
      <c r="D149" s="98" t="e">
        <f t="array" aca="1" ref="D149" ca="1">INDEX(sheet03!$A$2:$BB$1003,MATCH(D$127&amp;$C149&amp;$B$2,sheet03!$M$2:$M$1003&amp;sheet03!$AF$2:$AF$1003&amp;sheet03!$O$2:$O$1003,0),28)</f>
        <v>#N/A</v>
      </c>
      <c r="E149" s="125" t="e">
        <f t="array" aca="1" ref="E149" ca="1">INDEX(sheet03!$A$2:$BC$1003,MATCH(D$127&amp;$C149&amp;$B$2,sheet03!$M$2:$M$1003&amp;sheet03!$AF$2:$AF$1003&amp;sheet03!$O$2:$O$1003,0),55)</f>
        <v>#N/A</v>
      </c>
      <c r="F149" s="126" t="e">
        <f t="array" aca="1" ref="F149" ca="1">INDEX(sheet03!$A$2:$BB$1003,MATCH(D$127&amp;$C149&amp;$B$2,sheet03!$M$2:$M$1003&amp;sheet03!$AF$2:$AF$1003&amp;sheet03!$O$2:$O$1003,0),40)</f>
        <v>#N/A</v>
      </c>
      <c r="G149" s="98" t="e">
        <f t="array" aca="1" ref="G149" ca="1">INDEX(sheet03!$A$2:$BD$1003,MATCH(D$127&amp;$C149&amp;$B$2,sheet03!$M$2:$M$1003&amp;sheet03!$AF$2:$AF$1003&amp;sheet03!$O$2:$O$1003,0),56)</f>
        <v>#N/A</v>
      </c>
      <c r="H149" s="55" t="str">
        <f ca="1">IF(ISERROR(SMALL(sheet03!CJ:CJ,ROW(P16))),"",INDIRECT("sheet03!cj"&amp;SMALL(sheet03!CJ:CJ,ROW(P16))))</f>
        <v/>
      </c>
      <c r="I149" s="98" t="e">
        <f t="array" aca="1" ref="I149" ca="1">INDEX(sheet03!$A$2:$BB$1003,MATCH(K$127&amp;$J149&amp;$B$2,sheet03!$M$2:$M$1003&amp;sheet03!$AF$2:$AF$1003&amp;sheet03!$O$2:$O$1003,0),31)</f>
        <v>#N/A</v>
      </c>
      <c r="J149" s="124" t="str">
        <f ca="1">IF(H149="","",INDIRECT("sheet03!af"&amp;SMALL(sheet03!CJ:CJ,ROW(P16))))</f>
        <v/>
      </c>
      <c r="K149" s="98" t="e">
        <f t="array" aca="1" ref="K149" ca="1">INDEX(sheet03!$A$2:$BB$1003,MATCH(K$127&amp;$J149&amp;$B$2,sheet03!$M$2:$M$1003&amp;sheet03!$AF$2:$AF$1003&amp;sheet03!$O$2:$O$1003,0),28)</f>
        <v>#N/A</v>
      </c>
      <c r="L149" s="125" t="e">
        <f t="array" aca="1" ref="L149" ca="1">INDEX(sheet03!$A$2:$BC$1003,MATCH(K$127&amp;$J149&amp;$B$2,sheet03!$M$2:$M$1003&amp;sheet03!$AF$2:$AF$1003&amp;sheet03!$O$2:$O$1003,0),55)</f>
        <v>#N/A</v>
      </c>
      <c r="M149" s="126" t="e">
        <f t="array" aca="1" ref="M149" ca="1">INDEX(sheet03!$A$2:$BB$1003,MATCH(K$127&amp;$J149&amp;$B$2,sheet03!$M$2:$M$1003&amp;sheet03!$AF$2:$AF$1003&amp;sheet03!$O$2:$O$1003,0),40)</f>
        <v>#N/A</v>
      </c>
      <c r="N149" s="98" t="e">
        <f t="array" aca="1" ref="N149" ca="1">INDEX(sheet03!$A$2:$BD$1003,MATCH(K$127&amp;$J149&amp;$B$2,sheet03!$M$2:$M$1003&amp;sheet03!$AF$2:$AF$1003&amp;sheet03!$O$2:$O$1003,0),56)</f>
        <v>#N/A</v>
      </c>
    </row>
    <row r="150" spans="1:14" ht="15.95" customHeight="1" x14ac:dyDescent="0.15">
      <c r="B150" s="117"/>
      <c r="C150" s="136" t="s">
        <v>15</v>
      </c>
      <c r="D150" s="119" t="str">
        <f t="array" ref="D150">INDEX(sheet01!$A$2:$Z$61,MATCH(D$127&amp;$B$2,sheet01!$M$2:$M$61&amp;sheet01!$O$2:$O$61,0),24)</f>
        <v>トレーナー</v>
      </c>
      <c r="E150" s="131" t="s">
        <v>16</v>
      </c>
      <c r="F150" s="132" t="str">
        <f t="array" ref="F150">INDEX(sheet01!$A$2:$Z$61,MATCH(D$127&amp;$B$2,sheet01!$M$2:$M$61&amp;sheet01!$O$2:$O$61,0),22)</f>
        <v>紫/黒</v>
      </c>
      <c r="G150" s="132" t="str">
        <f t="array" ref="G150">INDEX(sheet01!$A$2:$Z$61,MATCH(D$127&amp;$B$2,sheet01!$M$2:$M$61&amp;sheet01!$O$2:$O$61,0),23)</f>
        <v>灰/黒</v>
      </c>
      <c r="H150" s="133"/>
      <c r="I150" s="117"/>
      <c r="J150" s="136" t="s">
        <v>15</v>
      </c>
      <c r="K150" s="119" t="str">
        <f t="array" ref="K150">INDEX(sheet01!$A$2:$Z$61,MATCH(K$127&amp;$B$2,sheet01!$M$2:$M$61&amp;sheet01!$O$2:$O$61,0),24)</f>
        <v>トレーナー</v>
      </c>
      <c r="L150" s="131" t="s">
        <v>16</v>
      </c>
      <c r="M150" s="132" t="str">
        <f t="array" ref="M150">INDEX(sheet01!$A$2:$Z$61,MATCH(K$127&amp;$B$2,sheet01!$M$2:$M$61&amp;sheet01!$O$2:$O$61,0),22)</f>
        <v>紫/黒</v>
      </c>
      <c r="N150" s="132" t="str">
        <f t="array" ref="N150">INDEX(sheet01!$A$2:$Z$61,MATCH(K$127&amp;$B$2,sheet01!$M$2:$M$61&amp;sheet01!$O$2:$O$61,0),23)</f>
        <v>灰/黒</v>
      </c>
    </row>
    <row r="151" spans="1:14" ht="15.95" customHeight="1" x14ac:dyDescent="0.15">
      <c r="B151" s="134"/>
      <c r="C151" s="134"/>
      <c r="D151" s="134"/>
      <c r="E151" s="134"/>
      <c r="F151" s="134"/>
      <c r="G151" s="134"/>
      <c r="H151" s="133"/>
      <c r="I151" s="134"/>
      <c r="J151" s="134"/>
      <c r="K151" s="134"/>
      <c r="L151" s="134"/>
      <c r="M151" s="134"/>
      <c r="N151" s="134"/>
    </row>
    <row r="152" spans="1:14" ht="15.95" customHeight="1" x14ac:dyDescent="0.2">
      <c r="B152" s="39"/>
      <c r="C152" s="38">
        <v>13</v>
      </c>
      <c r="D152" s="37" t="str">
        <f t="array" ref="D152">INDEX(sheet01!$K$2:$Z$61,MATCH(C152&amp;$B$2,sheet01!$K$2:$K$61&amp;sheet01!$O$2:$O$61,0),3)</f>
        <v>山陽本線徳山下関</v>
      </c>
      <c r="E152" s="36"/>
      <c r="F152" s="36"/>
      <c r="G152" s="35"/>
      <c r="I152" s="39"/>
      <c r="J152" s="38">
        <v>14</v>
      </c>
      <c r="K152" s="37" t="str">
        <f t="array" ref="K152">INDEX(sheet01!$K$2:$Z$61,MATCH(J152&amp;$B$2,sheet01!$K$2:$K$61&amp;sheet01!$O$2:$O$61,0),3)</f>
        <v>宇部線</v>
      </c>
      <c r="L152" s="36"/>
      <c r="M152" s="36"/>
      <c r="N152" s="35"/>
    </row>
    <row r="153" spans="1:14" ht="15.95" customHeight="1" x14ac:dyDescent="0.15">
      <c r="B153" s="34" t="s">
        <v>1</v>
      </c>
      <c r="C153" s="33"/>
      <c r="D153" s="32" t="str">
        <f t="array" ref="D153">INDEX(sheet03!$A$2:$BB$1003,MATCH($D$152&amp;"101"&amp;$B$2,sheet03!$M$2:$M$1003&amp;sheet03!$AF$2:$AF$1003&amp;sheet03!$O$2:$O$1003,0),28)</f>
        <v>長府</v>
      </c>
      <c r="E153" s="31" t="s">
        <v>2</v>
      </c>
      <c r="F153" s="30"/>
      <c r="G153" s="29" t="str">
        <f t="array" ref="G153">INDEX(sheet01!$A$2:$Z$61,MATCH(D$152&amp;$B$2,sheet01!$M$2:$M$61&amp;sheet01!$O$2:$O$61,0),18)</f>
        <v>紺/紺</v>
      </c>
      <c r="I153" s="34" t="s">
        <v>1</v>
      </c>
      <c r="J153" s="33"/>
      <c r="K153" s="32" t="str">
        <f t="array" ref="K153">INDEX(sheet03!$A$2:$BB$1003,MATCH($K$152&amp;"101"&amp;$B$2,sheet03!$M$2:$M$1003&amp;sheet03!$AF$2:$AF$1003&amp;sheet03!$O$2:$O$1003,0),28)</f>
        <v>居能</v>
      </c>
      <c r="L153" s="31" t="s">
        <v>2</v>
      </c>
      <c r="M153" s="30"/>
      <c r="N153" s="29" t="str">
        <f t="array" ref="N153">INDEX(sheet01!$A$2:$Z$61,MATCH(K$152&amp;$B$2,sheet01!$M$2:$M$61&amp;sheet01!$O$2:$O$61,0),18)</f>
        <v>赤/赤</v>
      </c>
    </row>
    <row r="154" spans="1:14" ht="15.95" customHeight="1" x14ac:dyDescent="0.15">
      <c r="B154" s="28" t="s">
        <v>3</v>
      </c>
      <c r="C154" s="27"/>
      <c r="D154" s="26" t="str">
        <f t="array" ref="D154">INDEX(sheet03!$A$2:$BB$1003,MATCH($D$152&amp;"102"&amp;$B$2,sheet03!$M$2:$M$1003&amp;sheet03!$AF$2:$AF$1003&amp;sheet03!$O$2:$O$1003,0),28)</f>
        <v>新下関</v>
      </c>
      <c r="E154" s="25" t="s">
        <v>4</v>
      </c>
      <c r="F154" s="24"/>
      <c r="G154" s="23" t="str">
        <f t="array" ref="G154">INDEX(sheet01!$A$2:$Z$61,MATCH(D$152&amp;$B$2,sheet01!$M$2:$M$61&amp;sheet01!$O$2:$O$61,0),20)</f>
        <v>黄/紺</v>
      </c>
      <c r="I154" s="28" t="s">
        <v>3</v>
      </c>
      <c r="J154" s="27"/>
      <c r="K154" s="26" t="str">
        <f t="array" ref="K154">INDEX(sheet03!$A$2:$BB$1003,MATCH($K$152&amp;"102"&amp;$B$2,sheet03!$M$2:$M$1003&amp;sheet03!$AF$2:$AF$1003&amp;sheet03!$O$2:$O$1003,0),28)</f>
        <v>岩鼻</v>
      </c>
      <c r="L154" s="25" t="s">
        <v>4</v>
      </c>
      <c r="M154" s="24"/>
      <c r="N154" s="23" t="str">
        <f t="array" ref="N154">INDEX(sheet01!$A$2:$Z$61,MATCH(K$152&amp;$B$2,sheet01!$M$2:$M$61&amp;sheet01!$O$2:$O$61,0),20)</f>
        <v>白/白</v>
      </c>
    </row>
    <row r="155" spans="1:14" ht="15.95" customHeight="1" x14ac:dyDescent="0.15">
      <c r="B155" s="28" t="s">
        <v>5</v>
      </c>
      <c r="C155" s="27"/>
      <c r="D155" s="26" t="str">
        <f t="array" ref="D155">INDEX(sheet03!$A$2:$BB$1003,MATCH($D$152&amp;"103"&amp;$B$2,sheet03!$M$2:$M$1003&amp;sheet03!$AF$2:$AF$1003&amp;sheet03!$O$2:$O$1003,0),28)</f>
        <v>幡生</v>
      </c>
      <c r="E155" s="25" t="s">
        <v>6</v>
      </c>
      <c r="F155" s="24"/>
      <c r="G155" s="23" t="str">
        <f t="array" ref="G155">INDEX(sheet01!$A$2:$Z$61,MATCH(D$152&amp;$B$2,sheet01!$M$2:$M$61&amp;sheet01!$O$2:$O$61,0),19)</f>
        <v>桃/黒</v>
      </c>
      <c r="I155" s="28" t="s">
        <v>5</v>
      </c>
      <c r="J155" s="27"/>
      <c r="K155" s="26" t="e">
        <f t="array" ref="K155">INDEX(sheet03!$A$2:$BB$1003,MATCH($K$152&amp;"103"&amp;$B$2,sheet03!$M$2:$M$1003&amp;sheet03!$AF$2:$AF$1003&amp;sheet03!$O$2:$O$1003,0),28)</f>
        <v>#N/A</v>
      </c>
      <c r="L155" s="25" t="s">
        <v>6</v>
      </c>
      <c r="M155" s="24"/>
      <c r="N155" s="23" t="str">
        <f t="array" ref="N155">INDEX(sheet01!$A$2:$Z$61,MATCH(K$152&amp;$B$2,sheet01!$M$2:$M$61&amp;sheet01!$O$2:$O$61,0),19)</f>
        <v>橙/黒</v>
      </c>
    </row>
    <row r="156" spans="1:14" ht="15.95" customHeight="1" x14ac:dyDescent="0.15">
      <c r="B156" s="137" t="s">
        <v>7</v>
      </c>
      <c r="C156" s="138"/>
      <c r="D156" s="139" t="str">
        <f t="array" ref="D156">INDEX(sheet03!$A$2:$BB$1003,MATCH($D$152&amp;"104"&amp;$B$2,sheet03!$M$2:$M$1003&amp;sheet03!$AF$2:$AF$1003&amp;sheet03!$O$2:$O$1003,0),28)</f>
        <v>下関</v>
      </c>
      <c r="E156" s="20" t="s">
        <v>8</v>
      </c>
      <c r="F156" s="19"/>
      <c r="G156" s="18" t="str">
        <f t="array" ref="G156">INDEX(sheet01!$A$2:$Z$61,MATCH(D$152&amp;$B$2,sheet01!$M$2:$M$61&amp;sheet01!$O$2:$O$61,0),21)</f>
        <v>灰/灰</v>
      </c>
      <c r="I156" s="137" t="s">
        <v>7</v>
      </c>
      <c r="J156" s="138"/>
      <c r="K156" s="139" t="e">
        <f t="array" ref="K156">INDEX(sheet03!$A$2:$BB$1003,MATCH($K$152&amp;"104"&amp;$B$2,sheet03!$M$2:$M$1003&amp;sheet03!$AF$2:$AF$1003&amp;sheet03!$O$2:$O$1003,0),28)</f>
        <v>#N/A</v>
      </c>
      <c r="L156" s="20" t="s">
        <v>8</v>
      </c>
      <c r="M156" s="19"/>
      <c r="N156" s="18" t="str">
        <f t="array" ref="N156">INDEX(sheet01!$A$2:$Z$61,MATCH(K$152&amp;$B$2,sheet01!$M$2:$M$61&amp;sheet01!$O$2:$O$61,0),21)</f>
        <v>灰/黒</v>
      </c>
    </row>
    <row r="157" spans="1:14" ht="15.95" customHeight="1" x14ac:dyDescent="0.15">
      <c r="B157" s="22" t="s">
        <v>173</v>
      </c>
      <c r="C157" s="21"/>
      <c r="D157" s="8" t="e" cm="1">
        <f t="array" ref="D157">INDEX(sheet03!$A$2:$BB$1003,MATCH($D$152&amp;"105"&amp;$B$2,sheet03!$M$2:$M$1003&amp;sheet03!$AF$2:$AF$1003&amp;sheet03!$O$2:$O$1003,0),28)</f>
        <v>#N/A</v>
      </c>
      <c r="E157" s="67"/>
      <c r="F157" s="68"/>
      <c r="G157" s="69"/>
      <c r="I157" s="22" t="s">
        <v>173</v>
      </c>
      <c r="J157" s="21"/>
      <c r="K157" s="8" t="e" cm="1">
        <f t="array" ref="K157">INDEX(sheet03!$A$2:$BB$1003,MATCH($K$152&amp;"105"&amp;$B$2,sheet03!$M$2:$M$1003&amp;sheet03!$AF$2:$AF$1003&amp;sheet03!$O$2:$O$1003,0),28)</f>
        <v>#N/A</v>
      </c>
      <c r="L157" s="67"/>
      <c r="M157" s="68"/>
      <c r="N157" s="69"/>
    </row>
    <row r="158" spans="1:14" ht="15.95" customHeight="1" x14ac:dyDescent="0.15">
      <c r="B158" s="17" t="s">
        <v>9</v>
      </c>
      <c r="C158" s="16" t="s">
        <v>10</v>
      </c>
      <c r="D158" s="15" t="s">
        <v>11</v>
      </c>
      <c r="E158" s="15" t="s">
        <v>12</v>
      </c>
      <c r="F158" s="15" t="s">
        <v>13</v>
      </c>
      <c r="G158" s="14" t="s">
        <v>14</v>
      </c>
      <c r="I158" s="17" t="s">
        <v>9</v>
      </c>
      <c r="J158" s="16" t="s">
        <v>10</v>
      </c>
      <c r="K158" s="15" t="s">
        <v>11</v>
      </c>
      <c r="L158" s="15" t="s">
        <v>12</v>
      </c>
      <c r="M158" s="15" t="s">
        <v>13</v>
      </c>
      <c r="N158" s="14" t="s">
        <v>14</v>
      </c>
    </row>
    <row r="159" spans="1:14" ht="15.95" customHeight="1" x14ac:dyDescent="0.15">
      <c r="A159" s="55">
        <f ca="1">IF(ISERROR(SMALL(sheet03!CK:CK,ROW(O1))),"",INDIRECT("sheet03!ck"&amp;SMALL(sheet03!CK:CK,ROW(O1))))</f>
        <v>573</v>
      </c>
      <c r="B159" s="12">
        <f t="array" aca="1" ref="B159" ca="1">INDEX(sheet03!$A$2:$BB$1003,MATCH(D$152&amp;$C159&amp;$B$2,sheet03!$M$2:$M$1003&amp;sheet03!$AF$2:$AF$1003&amp;sheet03!$O$2:$O$1003,0),31)</f>
        <v>0</v>
      </c>
      <c r="C159" s="13">
        <f ca="1">IF(A159="","",INDIRECT("sheet03!af"&amp;SMALL(sheet03!CK:CK,ROW(O1))))</f>
        <v>1</v>
      </c>
      <c r="D159" s="12" t="str">
        <f t="array" aca="1" ref="D159" ca="1">INDEX(sheet03!$A$2:$BB$1003,MATCH(D$152&amp;$C159&amp;$B$2,sheet03!$M$2:$M$1003&amp;sheet03!$AF$2:$AF$1003&amp;sheet03!$O$2:$O$1003,0),28)</f>
        <v>新南陽</v>
      </c>
      <c r="E159" s="45">
        <f t="array" aca="1" ref="E159" ca="1">INDEX(sheet03!$A$2:$BC$1003,MATCH(D$152&amp;$C159&amp;$B$2,sheet03!$M$2:$M$1003&amp;sheet03!$AF$2:$AF$1003&amp;sheet03!$O$2:$O$1003,0),55)</f>
        <v>3</v>
      </c>
      <c r="F159" s="48">
        <f t="array" aca="1" ref="F159" ca="1">INDEX(sheet03!$A$2:$BB$1003,MATCH(D$152&amp;$C159&amp;$B$2,sheet03!$M$2:$M$1003&amp;sheet03!$AF$2:$AF$1003&amp;sheet03!$O$2:$O$1003,0),40)</f>
        <v>163</v>
      </c>
      <c r="G159" s="12" t="str">
        <f t="array" aca="1" ref="G159" ca="1">INDEX(sheet03!$A$2:$BD$1003,MATCH(D$152&amp;$C159&amp;$B$2,sheet03!$M$2:$M$1003&amp;sheet03!$AF$2:$AF$1003&amp;sheet03!$O$2:$O$1003,0),56)</f>
        <v>右</v>
      </c>
      <c r="H159" s="55">
        <f ca="1">IF(ISERROR(SMALL(sheet03!CL:CL,ROW(P1))),"",INDIRECT("sheet03!cl"&amp;SMALL(sheet03!CL:CL,ROW(P1))))</f>
        <v>451</v>
      </c>
      <c r="I159" s="12">
        <f t="array" aca="1" ref="I159" ca="1">INDEX(sheet03!$A$2:$BB$1003,MATCH(K$152&amp;$J159&amp;$B$2,sheet03!$M$2:$M$1003&amp;sheet03!$AF$2:$AF$1003&amp;sheet03!$O$2:$O$1003,0),31)</f>
        <v>0</v>
      </c>
      <c r="J159" s="13">
        <f ca="1">IF(H159="","",INDIRECT("sheet03!af"&amp;SMALL(sheet03!CL:CL,ROW(P1))))</f>
        <v>1</v>
      </c>
      <c r="K159" s="12" t="str">
        <f t="array" aca="1" ref="K159" ca="1">INDEX(sheet03!$A$2:$BB$1003,MATCH(K$152&amp;$J159&amp;$B$2,sheet03!$M$2:$M$1003&amp;sheet03!$AF$2:$AF$1003&amp;sheet03!$O$2:$O$1003,0),28)</f>
        <v>上嘉川</v>
      </c>
      <c r="L159" s="45">
        <f t="array" aca="1" ref="L159" ca="1">INDEX(sheet03!$A$2:$BC$1003,MATCH(K$152&amp;$J159&amp;$B$2,sheet03!$M$2:$M$1003&amp;sheet03!$AF$2:$AF$1003&amp;sheet03!$O$2:$O$1003,0),55)</f>
        <v>3</v>
      </c>
      <c r="M159" s="48">
        <f t="array" aca="1" ref="M159" ca="1">INDEX(sheet03!$A$2:$BB$1003,MATCH(K$152&amp;$J159&amp;$B$2,sheet03!$M$2:$M$1003&amp;sheet03!$AF$2:$AF$1003&amp;sheet03!$O$2:$O$1003,0),40)</f>
        <v>177</v>
      </c>
      <c r="N159" s="12" t="str">
        <f t="array" aca="1" ref="N159" ca="1">INDEX(sheet03!$A$2:$BD$1003,MATCH(K$152&amp;$J159&amp;$B$2,sheet03!$M$2:$M$1003&amp;sheet03!$AF$2:$AF$1003&amp;sheet03!$O$2:$O$1003,0),56)</f>
        <v>右</v>
      </c>
    </row>
    <row r="160" spans="1:14" ht="15.95" customHeight="1" x14ac:dyDescent="0.15">
      <c r="A160" s="55">
        <f ca="1">IF(ISERROR(SMALL(sheet03!CK:CK,ROW(O2))),"",INDIRECT("sheet03!ck"&amp;SMALL(sheet03!CK:CK,ROW(O2))))</f>
        <v>574</v>
      </c>
      <c r="B160" s="10">
        <f t="array" aca="1" ref="B160" ca="1">INDEX(sheet03!$A$2:$BB$1003,MATCH(D$152&amp;$C160&amp;$B$2,sheet03!$M$2:$M$1003&amp;sheet03!$AF$2:$AF$1003&amp;sheet03!$O$2:$O$1003,0),31)</f>
        <v>0</v>
      </c>
      <c r="C160" s="11">
        <f ca="1">IF(A160="","",INDIRECT("sheet03!af"&amp;SMALL(sheet03!CK:CK,ROW(O2))))</f>
        <v>2</v>
      </c>
      <c r="D160" s="10" t="str">
        <f t="array" aca="1" ref="D160" ca="1">INDEX(sheet03!$A$2:$BB$1003,MATCH(D$152&amp;$C160&amp;$B$2,sheet03!$M$2:$M$1003&amp;sheet03!$AF$2:$AF$1003&amp;sheet03!$O$2:$O$1003,0),28)</f>
        <v>福川</v>
      </c>
      <c r="E160" s="46">
        <f t="array" aca="1" ref="E160" ca="1">INDEX(sheet03!$A$2:$BC$1003,MATCH(D$152&amp;$C160&amp;$B$2,sheet03!$M$2:$M$1003&amp;sheet03!$AF$2:$AF$1003&amp;sheet03!$O$2:$O$1003,0),55)</f>
        <v>3</v>
      </c>
      <c r="F160" s="49">
        <f t="array" aca="1" ref="F160" ca="1">INDEX(sheet03!$A$2:$BB$1003,MATCH(D$152&amp;$C160&amp;$B$2,sheet03!$M$2:$M$1003&amp;sheet03!$AF$2:$AF$1003&amp;sheet03!$O$2:$O$1003,0),40)</f>
        <v>170</v>
      </c>
      <c r="G160" s="10" t="str">
        <f t="array" aca="1" ref="G160" ca="1">INDEX(sheet03!$A$2:$BD$1003,MATCH(D$152&amp;$C160&amp;$B$2,sheet03!$M$2:$M$1003&amp;sheet03!$AF$2:$AF$1003&amp;sheet03!$O$2:$O$1003,0),56)</f>
        <v>右</v>
      </c>
      <c r="H160" s="55">
        <f ca="1">IF(ISERROR(SMALL(sheet03!CL:CL,ROW(P2))),"",INDIRECT("sheet03!cl"&amp;SMALL(sheet03!CL:CL,ROW(P2))))</f>
        <v>452</v>
      </c>
      <c r="I160" s="10">
        <f t="array" aca="1" ref="I160" ca="1">INDEX(sheet03!$A$2:$BB$1003,MATCH(K$152&amp;$J160&amp;$B$2,sheet03!$M$2:$M$1003&amp;sheet03!$AF$2:$AF$1003&amp;sheet03!$O$2:$O$1003,0),31)</f>
        <v>0</v>
      </c>
      <c r="J160" s="11">
        <f ca="1">IF(H160="","",INDIRECT("sheet03!af"&amp;SMALL(sheet03!CL:CL,ROW(P2))))</f>
        <v>2</v>
      </c>
      <c r="K160" s="10" t="str">
        <f t="array" aca="1" ref="K160" ca="1">INDEX(sheet03!$A$2:$BB$1003,MATCH(K$152&amp;$J160&amp;$B$2,sheet03!$M$2:$M$1003&amp;sheet03!$AF$2:$AF$1003&amp;sheet03!$O$2:$O$1003,0),28)</f>
        <v>深溝</v>
      </c>
      <c r="L160" s="46">
        <f t="array" aca="1" ref="L160" ca="1">INDEX(sheet03!$A$2:$BC$1003,MATCH(K$152&amp;$J160&amp;$B$2,sheet03!$M$2:$M$1003&amp;sheet03!$AF$2:$AF$1003&amp;sheet03!$O$2:$O$1003,0),55)</f>
        <v>3</v>
      </c>
      <c r="M160" s="49">
        <f t="array" aca="1" ref="M160" ca="1">INDEX(sheet03!$A$2:$BB$1003,MATCH(K$152&amp;$J160&amp;$B$2,sheet03!$M$2:$M$1003&amp;sheet03!$AF$2:$AF$1003&amp;sheet03!$O$2:$O$1003,0),40)</f>
        <v>177</v>
      </c>
      <c r="N160" s="10" t="str">
        <f t="array" aca="1" ref="N160" ca="1">INDEX(sheet03!$A$2:$BD$1003,MATCH(K$152&amp;$J160&amp;$B$2,sheet03!$M$2:$M$1003&amp;sheet03!$AF$2:$AF$1003&amp;sheet03!$O$2:$O$1003,0),56)</f>
        <v>右</v>
      </c>
    </row>
    <row r="161" spans="1:14" ht="15.95" customHeight="1" x14ac:dyDescent="0.15">
      <c r="A161" s="55">
        <f ca="1">IF(ISERROR(SMALL(sheet03!CK:CK,ROW(O3))),"",INDIRECT("sheet03!ck"&amp;SMALL(sheet03!CK:CK,ROW(O3))))</f>
        <v>575</v>
      </c>
      <c r="B161" s="10">
        <f t="array" aca="1" ref="B161" ca="1">INDEX(sheet03!$A$2:$BB$1003,MATCH(D$152&amp;$C161&amp;$B$2,sheet03!$M$2:$M$1003&amp;sheet03!$AF$2:$AF$1003&amp;sheet03!$O$2:$O$1003,0),31)</f>
        <v>0</v>
      </c>
      <c r="C161" s="11">
        <f ca="1">IF(A161="","",INDIRECT("sheet03!af"&amp;SMALL(sheet03!CK:CK,ROW(O3))))</f>
        <v>3</v>
      </c>
      <c r="D161" s="10" t="str">
        <f t="array" aca="1" ref="D161" ca="1">INDEX(sheet03!$A$2:$BB$1003,MATCH(D$152&amp;$C161&amp;$B$2,sheet03!$M$2:$M$1003&amp;sheet03!$AF$2:$AF$1003&amp;sheet03!$O$2:$O$1003,0),28)</f>
        <v>戸田</v>
      </c>
      <c r="E161" s="46">
        <f t="array" aca="1" ref="E161" ca="1">INDEX(sheet03!$A$2:$BC$1003,MATCH(D$152&amp;$C161&amp;$B$2,sheet03!$M$2:$M$1003&amp;sheet03!$AF$2:$AF$1003&amp;sheet03!$O$2:$O$1003,0),55)</f>
        <v>3</v>
      </c>
      <c r="F161" s="49">
        <f t="array" aca="1" ref="F161" ca="1">INDEX(sheet03!$A$2:$BB$1003,MATCH(D$152&amp;$C161&amp;$B$2,sheet03!$M$2:$M$1003&amp;sheet03!$AF$2:$AF$1003&amp;sheet03!$O$2:$O$1003,0),40)</f>
        <v>171</v>
      </c>
      <c r="G161" s="10" t="str">
        <f t="array" aca="1" ref="G161" ca="1">INDEX(sheet03!$A$2:$BD$1003,MATCH(D$152&amp;$C161&amp;$B$2,sheet03!$M$2:$M$1003&amp;sheet03!$AF$2:$AF$1003&amp;sheet03!$O$2:$O$1003,0),56)</f>
        <v>右</v>
      </c>
      <c r="H161" s="55">
        <f ca="1">IF(ISERROR(SMALL(sheet03!CL:CL,ROW(P3))),"",INDIRECT("sheet03!cl"&amp;SMALL(sheet03!CL:CL,ROW(P3))))</f>
        <v>453</v>
      </c>
      <c r="I161" s="10">
        <f t="array" aca="1" ref="I161" ca="1">INDEX(sheet03!$A$2:$BB$1003,MATCH(K$152&amp;$J161&amp;$B$2,sheet03!$M$2:$M$1003&amp;sheet03!$AF$2:$AF$1003&amp;sheet03!$O$2:$O$1003,0),31)</f>
        <v>0</v>
      </c>
      <c r="J161" s="11">
        <f ca="1">IF(H161="","",INDIRECT("sheet03!af"&amp;SMALL(sheet03!CL:CL,ROW(P3))))</f>
        <v>3</v>
      </c>
      <c r="K161" s="10" t="str">
        <f t="array" aca="1" ref="K161" ca="1">INDEX(sheet03!$A$2:$BB$1003,MATCH(K$152&amp;$J161&amp;$B$2,sheet03!$M$2:$M$1003&amp;sheet03!$AF$2:$AF$1003&amp;sheet03!$O$2:$O$1003,0),28)</f>
        <v>周防佐山</v>
      </c>
      <c r="L161" s="46">
        <f t="array" aca="1" ref="L161" ca="1">INDEX(sheet03!$A$2:$BC$1003,MATCH(K$152&amp;$J161&amp;$B$2,sheet03!$M$2:$M$1003&amp;sheet03!$AF$2:$AF$1003&amp;sheet03!$O$2:$O$1003,0),55)</f>
        <v>3</v>
      </c>
      <c r="M161" s="49">
        <f t="array" aca="1" ref="M161" ca="1">INDEX(sheet03!$A$2:$BB$1003,MATCH(K$152&amp;$J161&amp;$B$2,sheet03!$M$2:$M$1003&amp;sheet03!$AF$2:$AF$1003&amp;sheet03!$O$2:$O$1003,0),40)</f>
        <v>172</v>
      </c>
      <c r="N161" s="10" t="str">
        <f t="array" aca="1" ref="N161" ca="1">INDEX(sheet03!$A$2:$BD$1003,MATCH(K$152&amp;$J161&amp;$B$2,sheet03!$M$2:$M$1003&amp;sheet03!$AF$2:$AF$1003&amp;sheet03!$O$2:$O$1003,0),56)</f>
        <v>右</v>
      </c>
    </row>
    <row r="162" spans="1:14" ht="15.95" customHeight="1" x14ac:dyDescent="0.15">
      <c r="A162" s="55">
        <f ca="1">IF(ISERROR(SMALL(sheet03!CK:CK,ROW(O4))),"",INDIRECT("sheet03!ck"&amp;SMALL(sheet03!CK:CK,ROW(O4))))</f>
        <v>576</v>
      </c>
      <c r="B162" s="10">
        <f t="array" aca="1" ref="B162" ca="1">INDEX(sheet03!$A$2:$BB$1003,MATCH(D$152&amp;$C162&amp;$B$2,sheet03!$M$2:$M$1003&amp;sheet03!$AF$2:$AF$1003&amp;sheet03!$O$2:$O$1003,0),31)</f>
        <v>0</v>
      </c>
      <c r="C162" s="11">
        <f ca="1">IF(A162="","",INDIRECT("sheet03!af"&amp;SMALL(sheet03!CK:CK,ROW(O4))))</f>
        <v>4</v>
      </c>
      <c r="D162" s="10" t="str">
        <f t="array" aca="1" ref="D162" ca="1">INDEX(sheet03!$A$2:$BB$1003,MATCH(D$152&amp;$C162&amp;$B$2,sheet03!$M$2:$M$1003&amp;sheet03!$AF$2:$AF$1003&amp;sheet03!$O$2:$O$1003,0),28)</f>
        <v>富海</v>
      </c>
      <c r="E162" s="46">
        <f t="array" aca="1" ref="E162" ca="1">INDEX(sheet03!$A$2:$BC$1003,MATCH(D$152&amp;$C162&amp;$B$2,sheet03!$M$2:$M$1003&amp;sheet03!$AF$2:$AF$1003&amp;sheet03!$O$2:$O$1003,0),55)</f>
        <v>3</v>
      </c>
      <c r="F162" s="49">
        <f t="array" aca="1" ref="F162" ca="1">INDEX(sheet03!$A$2:$BB$1003,MATCH(D$152&amp;$C162&amp;$B$2,sheet03!$M$2:$M$1003&amp;sheet03!$AF$2:$AF$1003&amp;sheet03!$O$2:$O$1003,0),40)</f>
        <v>156</v>
      </c>
      <c r="G162" s="10" t="str">
        <f t="array" aca="1" ref="G162" ca="1">INDEX(sheet03!$A$2:$BD$1003,MATCH(D$152&amp;$C162&amp;$B$2,sheet03!$M$2:$M$1003&amp;sheet03!$AF$2:$AF$1003&amp;sheet03!$O$2:$O$1003,0),56)</f>
        <v>右</v>
      </c>
      <c r="H162" s="55">
        <f ca="1">IF(ISERROR(SMALL(sheet03!CL:CL,ROW(P4))),"",INDIRECT("sheet03!cl"&amp;SMALL(sheet03!CL:CL,ROW(P4))))</f>
        <v>454</v>
      </c>
      <c r="I162" s="10">
        <f t="array" aca="1" ref="I162" ca="1">INDEX(sheet03!$A$2:$BB$1003,MATCH(K$152&amp;$J162&amp;$B$2,sheet03!$M$2:$M$1003&amp;sheet03!$AF$2:$AF$1003&amp;sheet03!$O$2:$O$1003,0),31)</f>
        <v>0</v>
      </c>
      <c r="J162" s="11">
        <f ca="1">IF(H162="","",INDIRECT("sheet03!af"&amp;SMALL(sheet03!CL:CL,ROW(P4))))</f>
        <v>4</v>
      </c>
      <c r="K162" s="10" t="str">
        <f t="array" aca="1" ref="K162" ca="1">INDEX(sheet03!$A$2:$BB$1003,MATCH(K$152&amp;$J162&amp;$B$2,sheet03!$M$2:$M$1003&amp;sheet03!$AF$2:$AF$1003&amp;sheet03!$O$2:$O$1003,0),28)</f>
        <v>岩倉</v>
      </c>
      <c r="L162" s="46">
        <f t="array" aca="1" ref="L162" ca="1">INDEX(sheet03!$A$2:$BC$1003,MATCH(K$152&amp;$J162&amp;$B$2,sheet03!$M$2:$M$1003&amp;sheet03!$AF$2:$AF$1003&amp;sheet03!$O$2:$O$1003,0),55)</f>
        <v>3</v>
      </c>
      <c r="M162" s="49">
        <f t="array" aca="1" ref="M162" ca="1">INDEX(sheet03!$A$2:$BB$1003,MATCH(K$152&amp;$J162&amp;$B$2,sheet03!$M$2:$M$1003&amp;sheet03!$AF$2:$AF$1003&amp;sheet03!$O$2:$O$1003,0),40)</f>
        <v>168</v>
      </c>
      <c r="N162" s="10" t="str">
        <f t="array" aca="1" ref="N162" ca="1">INDEX(sheet03!$A$2:$BD$1003,MATCH(K$152&amp;$J162&amp;$B$2,sheet03!$M$2:$M$1003&amp;sheet03!$AF$2:$AF$1003&amp;sheet03!$O$2:$O$1003,0),56)</f>
        <v>右</v>
      </c>
    </row>
    <row r="163" spans="1:14" ht="15.95" customHeight="1" x14ac:dyDescent="0.15">
      <c r="A163" s="55">
        <f ca="1">IF(ISERROR(SMALL(sheet03!CK:CK,ROW(O5))),"",INDIRECT("sheet03!ck"&amp;SMALL(sheet03!CK:CK,ROW(O5))))</f>
        <v>577</v>
      </c>
      <c r="B163" s="10">
        <f t="array" aca="1" ref="B163" ca="1">INDEX(sheet03!$A$2:$BB$1003,MATCH(D$152&amp;$C163&amp;$B$2,sheet03!$M$2:$M$1003&amp;sheet03!$AF$2:$AF$1003&amp;sheet03!$O$2:$O$1003,0),31)</f>
        <v>0</v>
      </c>
      <c r="C163" s="11">
        <f ca="1">IF(A163="","",INDIRECT("sheet03!af"&amp;SMALL(sheet03!CK:CK,ROW(O5))))</f>
        <v>5</v>
      </c>
      <c r="D163" s="10" t="str">
        <f t="array" aca="1" ref="D163" ca="1">INDEX(sheet03!$A$2:$BB$1003,MATCH(D$152&amp;$C163&amp;$B$2,sheet03!$M$2:$M$1003&amp;sheet03!$AF$2:$AF$1003&amp;sheet03!$O$2:$O$1003,0),28)</f>
        <v>防府</v>
      </c>
      <c r="E163" s="46">
        <f t="array" aca="1" ref="E163" ca="1">INDEX(sheet03!$A$2:$BC$1003,MATCH(D$152&amp;$C163&amp;$B$2,sheet03!$M$2:$M$1003&amp;sheet03!$AF$2:$AF$1003&amp;sheet03!$O$2:$O$1003,0),55)</f>
        <v>3</v>
      </c>
      <c r="F163" s="49">
        <f t="array" aca="1" ref="F163" ca="1">INDEX(sheet03!$A$2:$BB$1003,MATCH(D$152&amp;$C163&amp;$B$2,sheet03!$M$2:$M$1003&amp;sheet03!$AF$2:$AF$1003&amp;sheet03!$O$2:$O$1003,0),40)</f>
        <v>155</v>
      </c>
      <c r="G163" s="10" t="str">
        <f t="array" aca="1" ref="G163" ca="1">INDEX(sheet03!$A$2:$BD$1003,MATCH(D$152&amp;$C163&amp;$B$2,sheet03!$M$2:$M$1003&amp;sheet03!$AF$2:$AF$1003&amp;sheet03!$O$2:$O$1003,0),56)</f>
        <v>右</v>
      </c>
      <c r="H163" s="55">
        <f ca="1">IF(ISERROR(SMALL(sheet03!CL:CL,ROW(P5))),"",INDIRECT("sheet03!cl"&amp;SMALL(sheet03!CL:CL,ROW(P5))))</f>
        <v>455</v>
      </c>
      <c r="I163" s="10">
        <f t="array" aca="1" ref="I163" ca="1">INDEX(sheet03!$A$2:$BB$1003,MATCH(K$152&amp;$J163&amp;$B$2,sheet03!$M$2:$M$1003&amp;sheet03!$AF$2:$AF$1003&amp;sheet03!$O$2:$O$1003,0),31)</f>
        <v>0</v>
      </c>
      <c r="J163" s="11">
        <f ca="1">IF(H163="","",INDIRECT("sheet03!af"&amp;SMALL(sheet03!CL:CL,ROW(P5))))</f>
        <v>5</v>
      </c>
      <c r="K163" s="10" t="str">
        <f t="array" aca="1" ref="K163" ca="1">INDEX(sheet03!$A$2:$BB$1003,MATCH(K$152&amp;$J163&amp;$B$2,sheet03!$M$2:$M$1003&amp;sheet03!$AF$2:$AF$1003&amp;sheet03!$O$2:$O$1003,0),28)</f>
        <v>阿知須</v>
      </c>
      <c r="L163" s="46">
        <f t="array" aca="1" ref="L163" ca="1">INDEX(sheet03!$A$2:$BC$1003,MATCH(K$152&amp;$J163&amp;$B$2,sheet03!$M$2:$M$1003&amp;sheet03!$AF$2:$AF$1003&amp;sheet03!$O$2:$O$1003,0),55)</f>
        <v>3</v>
      </c>
      <c r="M163" s="49">
        <f t="array" aca="1" ref="M163" ca="1">INDEX(sheet03!$A$2:$BB$1003,MATCH(K$152&amp;$J163&amp;$B$2,sheet03!$M$2:$M$1003&amp;sheet03!$AF$2:$AF$1003&amp;sheet03!$O$2:$O$1003,0),40)</f>
        <v>173</v>
      </c>
      <c r="N163" s="10" t="str">
        <f t="array" aca="1" ref="N163" ca="1">INDEX(sheet03!$A$2:$BD$1003,MATCH(K$152&amp;$J163&amp;$B$2,sheet03!$M$2:$M$1003&amp;sheet03!$AF$2:$AF$1003&amp;sheet03!$O$2:$O$1003,0),56)</f>
        <v>右</v>
      </c>
    </row>
    <row r="164" spans="1:14" ht="15.95" customHeight="1" x14ac:dyDescent="0.15">
      <c r="A164" s="55">
        <f ca="1">IF(ISERROR(SMALL(sheet03!CK:CK,ROW(O6))),"",INDIRECT("sheet03!ck"&amp;SMALL(sheet03!CK:CK,ROW(O6))))</f>
        <v>578</v>
      </c>
      <c r="B164" s="10">
        <f t="array" aca="1" ref="B164" ca="1">INDEX(sheet03!$A$2:$BB$1003,MATCH(D$152&amp;$C164&amp;$B$2,sheet03!$M$2:$M$1003&amp;sheet03!$AF$2:$AF$1003&amp;sheet03!$O$2:$O$1003,0),31)</f>
        <v>0</v>
      </c>
      <c r="C164" s="11">
        <f ca="1">IF(A164="","",INDIRECT("sheet03!af"&amp;SMALL(sheet03!CK:CK,ROW(O6))))</f>
        <v>6</v>
      </c>
      <c r="D164" s="10" t="str">
        <f t="array" aca="1" ref="D164" ca="1">INDEX(sheet03!$A$2:$BB$1003,MATCH(D$152&amp;$C164&amp;$B$2,sheet03!$M$2:$M$1003&amp;sheet03!$AF$2:$AF$1003&amp;sheet03!$O$2:$O$1003,0),28)</f>
        <v>大道</v>
      </c>
      <c r="E164" s="46">
        <f t="array" aca="1" ref="E164" ca="1">INDEX(sheet03!$A$2:$BC$1003,MATCH(D$152&amp;$C164&amp;$B$2,sheet03!$M$2:$M$1003&amp;sheet03!$AF$2:$AF$1003&amp;sheet03!$O$2:$O$1003,0),55)</f>
        <v>3</v>
      </c>
      <c r="F164" s="49">
        <f t="array" aca="1" ref="F164" ca="1">INDEX(sheet03!$A$2:$BB$1003,MATCH(D$152&amp;$C164&amp;$B$2,sheet03!$M$2:$M$1003&amp;sheet03!$AF$2:$AF$1003&amp;sheet03!$O$2:$O$1003,0),40)</f>
        <v>170</v>
      </c>
      <c r="G164" s="10" t="str">
        <f t="array" aca="1" ref="G164" ca="1">INDEX(sheet03!$A$2:$BD$1003,MATCH(D$152&amp;$C164&amp;$B$2,sheet03!$M$2:$M$1003&amp;sheet03!$AF$2:$AF$1003&amp;sheet03!$O$2:$O$1003,0),56)</f>
        <v>右</v>
      </c>
      <c r="H164" s="55">
        <f ca="1">IF(ISERROR(SMALL(sheet03!CL:CL,ROW(P6))),"",INDIRECT("sheet03!cl"&amp;SMALL(sheet03!CL:CL,ROW(P6))))</f>
        <v>456</v>
      </c>
      <c r="I164" s="10">
        <f t="array" aca="1" ref="I164" ca="1">INDEX(sheet03!$A$2:$BB$1003,MATCH(K$152&amp;$J164&amp;$B$2,sheet03!$M$2:$M$1003&amp;sheet03!$AF$2:$AF$1003&amp;sheet03!$O$2:$O$1003,0),31)</f>
        <v>0</v>
      </c>
      <c r="J164" s="11">
        <f ca="1">IF(H164="","",INDIRECT("sheet03!af"&amp;SMALL(sheet03!CL:CL,ROW(P6))))</f>
        <v>6</v>
      </c>
      <c r="K164" s="10" t="str">
        <f t="array" aca="1" ref="K164" ca="1">INDEX(sheet03!$A$2:$BB$1003,MATCH(K$152&amp;$J164&amp;$B$2,sheet03!$M$2:$M$1003&amp;sheet03!$AF$2:$AF$1003&amp;sheet03!$O$2:$O$1003,0),28)</f>
        <v>岐波</v>
      </c>
      <c r="L164" s="46">
        <f t="array" aca="1" ref="L164" ca="1">INDEX(sheet03!$A$2:$BC$1003,MATCH(K$152&amp;$J164&amp;$B$2,sheet03!$M$2:$M$1003&amp;sheet03!$AF$2:$AF$1003&amp;sheet03!$O$2:$O$1003,0),55)</f>
        <v>3</v>
      </c>
      <c r="M164" s="49">
        <f t="array" aca="1" ref="M164" ca="1">INDEX(sheet03!$A$2:$BB$1003,MATCH(K$152&amp;$J164&amp;$B$2,sheet03!$M$2:$M$1003&amp;sheet03!$AF$2:$AF$1003&amp;sheet03!$O$2:$O$1003,0),40)</f>
        <v>173</v>
      </c>
      <c r="N164" s="10" t="str">
        <f t="array" aca="1" ref="N164" ca="1">INDEX(sheet03!$A$2:$BD$1003,MATCH(K$152&amp;$J164&amp;$B$2,sheet03!$M$2:$M$1003&amp;sheet03!$AF$2:$AF$1003&amp;sheet03!$O$2:$O$1003,0),56)</f>
        <v>右</v>
      </c>
    </row>
    <row r="165" spans="1:14" ht="15.95" customHeight="1" x14ac:dyDescent="0.15">
      <c r="A165" s="55">
        <f ca="1">IF(ISERROR(SMALL(sheet03!CK:CK,ROW(O7))),"",INDIRECT("sheet03!ck"&amp;SMALL(sheet03!CK:CK,ROW(O7))))</f>
        <v>579</v>
      </c>
      <c r="B165" s="10">
        <f t="array" aca="1" ref="B165" ca="1">INDEX(sheet03!$A$2:$BB$1003,MATCH(D$152&amp;$C165&amp;$B$2,sheet03!$M$2:$M$1003&amp;sheet03!$AF$2:$AF$1003&amp;sheet03!$O$2:$O$1003,0),31)</f>
        <v>0</v>
      </c>
      <c r="C165" s="11">
        <f ca="1">IF(A165="","",INDIRECT("sheet03!af"&amp;SMALL(sheet03!CK:CK,ROW(O7))))</f>
        <v>7</v>
      </c>
      <c r="D165" s="10" t="str">
        <f t="array" aca="1" ref="D165" ca="1">INDEX(sheet03!$A$2:$BB$1003,MATCH(D$152&amp;$C165&amp;$B$2,sheet03!$M$2:$M$1003&amp;sheet03!$AF$2:$AF$1003&amp;sheet03!$O$2:$O$1003,0),28)</f>
        <v>四辻</v>
      </c>
      <c r="E165" s="46">
        <f t="array" aca="1" ref="E165" ca="1">INDEX(sheet03!$A$2:$BC$1003,MATCH(D$152&amp;$C165&amp;$B$2,sheet03!$M$2:$M$1003&amp;sheet03!$AF$2:$AF$1003&amp;sheet03!$O$2:$O$1003,0),55)</f>
        <v>3</v>
      </c>
      <c r="F165" s="49">
        <f t="array" aca="1" ref="F165" ca="1">INDEX(sheet03!$A$2:$BB$1003,MATCH(D$152&amp;$C165&amp;$B$2,sheet03!$M$2:$M$1003&amp;sheet03!$AF$2:$AF$1003&amp;sheet03!$O$2:$O$1003,0),40)</f>
        <v>165</v>
      </c>
      <c r="G165" s="10" t="str">
        <f t="array" aca="1" ref="G165" ca="1">INDEX(sheet03!$A$2:$BD$1003,MATCH(D$152&amp;$C165&amp;$B$2,sheet03!$M$2:$M$1003&amp;sheet03!$AF$2:$AF$1003&amp;sheet03!$O$2:$O$1003,0),56)</f>
        <v>右</v>
      </c>
      <c r="H165" s="55">
        <f ca="1">IF(ISERROR(SMALL(sheet03!CL:CL,ROW(P7))),"",INDIRECT("sheet03!cl"&amp;SMALL(sheet03!CL:CL,ROW(P7))))</f>
        <v>457</v>
      </c>
      <c r="I165" s="10">
        <f t="array" aca="1" ref="I165" ca="1">INDEX(sheet03!$A$2:$BB$1003,MATCH(K$152&amp;$J165&amp;$B$2,sheet03!$M$2:$M$1003&amp;sheet03!$AF$2:$AF$1003&amp;sheet03!$O$2:$O$1003,0),31)</f>
        <v>0</v>
      </c>
      <c r="J165" s="11">
        <f ca="1">IF(H165="","",INDIRECT("sheet03!af"&amp;SMALL(sheet03!CL:CL,ROW(P7))))</f>
        <v>7</v>
      </c>
      <c r="K165" s="10" t="str">
        <f t="array" aca="1" ref="K165" ca="1">INDEX(sheet03!$A$2:$BB$1003,MATCH(K$152&amp;$J165&amp;$B$2,sheet03!$M$2:$M$1003&amp;sheet03!$AF$2:$AF$1003&amp;sheet03!$O$2:$O$1003,0),28)</f>
        <v>丸尾</v>
      </c>
      <c r="L165" s="46">
        <f t="array" aca="1" ref="L165" ca="1">INDEX(sheet03!$A$2:$BC$1003,MATCH(K$152&amp;$J165&amp;$B$2,sheet03!$M$2:$M$1003&amp;sheet03!$AF$2:$AF$1003&amp;sheet03!$O$2:$O$1003,0),55)</f>
        <v>3</v>
      </c>
      <c r="M165" s="49">
        <f t="array" aca="1" ref="M165" ca="1">INDEX(sheet03!$A$2:$BB$1003,MATCH(K$152&amp;$J165&amp;$B$2,sheet03!$M$2:$M$1003&amp;sheet03!$AF$2:$AF$1003&amp;sheet03!$O$2:$O$1003,0),40)</f>
        <v>177</v>
      </c>
      <c r="N165" s="10" t="str">
        <f t="array" aca="1" ref="N165" ca="1">INDEX(sheet03!$A$2:$BD$1003,MATCH(K$152&amp;$J165&amp;$B$2,sheet03!$M$2:$M$1003&amp;sheet03!$AF$2:$AF$1003&amp;sheet03!$O$2:$O$1003,0),56)</f>
        <v>右</v>
      </c>
    </row>
    <row r="166" spans="1:14" ht="15.95" customHeight="1" x14ac:dyDescent="0.15">
      <c r="A166" s="55">
        <f ca="1">IF(ISERROR(SMALL(sheet03!CK:CK,ROW(O8))),"",INDIRECT("sheet03!ck"&amp;SMALL(sheet03!CK:CK,ROW(O8))))</f>
        <v>580</v>
      </c>
      <c r="B166" s="10" t="str">
        <f t="array" aca="1" ref="B166" ca="1">INDEX(sheet03!$A$2:$BB$1003,MATCH(D$152&amp;$C166&amp;$B$2,sheet03!$M$2:$M$1003&amp;sheet03!$AF$2:$AF$1003&amp;sheet03!$O$2:$O$1003,0),31)</f>
        <v>c</v>
      </c>
      <c r="C166" s="11">
        <f ca="1">IF(A166="","",INDIRECT("sheet03!af"&amp;SMALL(sheet03!CK:CK,ROW(O8))))</f>
        <v>8</v>
      </c>
      <c r="D166" s="10" t="str">
        <f t="array" aca="1" ref="D166" ca="1">INDEX(sheet03!$A$2:$BB$1003,MATCH(D$152&amp;$C166&amp;$B$2,sheet03!$M$2:$M$1003&amp;sheet03!$AF$2:$AF$1003&amp;sheet03!$O$2:$O$1003,0),28)</f>
        <v>新山口</v>
      </c>
      <c r="E166" s="46">
        <f t="array" aca="1" ref="E166" ca="1">INDEX(sheet03!$A$2:$BC$1003,MATCH(D$152&amp;$C166&amp;$B$2,sheet03!$M$2:$M$1003&amp;sheet03!$AF$2:$AF$1003&amp;sheet03!$O$2:$O$1003,0),55)</f>
        <v>3</v>
      </c>
      <c r="F166" s="49">
        <f t="array" aca="1" ref="F166" ca="1">INDEX(sheet03!$A$2:$BB$1003,MATCH(D$152&amp;$C166&amp;$B$2,sheet03!$M$2:$M$1003&amp;sheet03!$AF$2:$AF$1003&amp;sheet03!$O$2:$O$1003,0),40)</f>
        <v>160</v>
      </c>
      <c r="G166" s="10" t="str">
        <f t="array" aca="1" ref="G166" ca="1">INDEX(sheet03!$A$2:$BD$1003,MATCH(D$152&amp;$C166&amp;$B$2,sheet03!$M$2:$M$1003&amp;sheet03!$AF$2:$AF$1003&amp;sheet03!$O$2:$O$1003,0),56)</f>
        <v>右</v>
      </c>
      <c r="H166" s="55">
        <f ca="1">IF(ISERROR(SMALL(sheet03!CL:CL,ROW(P8))),"",INDIRECT("sheet03!cl"&amp;SMALL(sheet03!CL:CL,ROW(P8))))</f>
        <v>458</v>
      </c>
      <c r="I166" s="10">
        <f t="array" aca="1" ref="I166" ca="1">INDEX(sheet03!$A$2:$BB$1003,MATCH(K$152&amp;$J166&amp;$B$2,sheet03!$M$2:$M$1003&amp;sheet03!$AF$2:$AF$1003&amp;sheet03!$O$2:$O$1003,0),31)</f>
        <v>0</v>
      </c>
      <c r="J166" s="11">
        <f ca="1">IF(H166="","",INDIRECT("sheet03!af"&amp;SMALL(sheet03!CL:CL,ROW(P8))))</f>
        <v>8</v>
      </c>
      <c r="K166" s="10" t="str">
        <f t="array" aca="1" ref="K166" ca="1">INDEX(sheet03!$A$2:$BB$1003,MATCH(K$152&amp;$J166&amp;$B$2,sheet03!$M$2:$M$1003&amp;sheet03!$AF$2:$AF$1003&amp;sheet03!$O$2:$O$1003,0),28)</f>
        <v>床波</v>
      </c>
      <c r="L166" s="46">
        <f t="array" aca="1" ref="L166" ca="1">INDEX(sheet03!$A$2:$BC$1003,MATCH(K$152&amp;$J166&amp;$B$2,sheet03!$M$2:$M$1003&amp;sheet03!$AF$2:$AF$1003&amp;sheet03!$O$2:$O$1003,0),55)</f>
        <v>2</v>
      </c>
      <c r="M166" s="49">
        <f t="array" aca="1" ref="M166" ca="1">INDEX(sheet03!$A$2:$BB$1003,MATCH(K$152&amp;$J166&amp;$B$2,sheet03!$M$2:$M$1003&amp;sheet03!$AF$2:$AF$1003&amp;sheet03!$O$2:$O$1003,0),40)</f>
        <v>167</v>
      </c>
      <c r="N166" s="10" t="str">
        <f t="array" aca="1" ref="N166" ca="1">INDEX(sheet03!$A$2:$BD$1003,MATCH(K$152&amp;$J166&amp;$B$2,sheet03!$M$2:$M$1003&amp;sheet03!$AF$2:$AF$1003&amp;sheet03!$O$2:$O$1003,0),56)</f>
        <v>右</v>
      </c>
    </row>
    <row r="167" spans="1:14" ht="15.95" customHeight="1" x14ac:dyDescent="0.15">
      <c r="A167" s="55">
        <f ca="1">IF(ISERROR(SMALL(sheet03!CK:CK,ROW(O9))),"",INDIRECT("sheet03!ck"&amp;SMALL(sheet03!CK:CK,ROW(O9))))</f>
        <v>581</v>
      </c>
      <c r="B167" s="10">
        <f t="array" aca="1" ref="B167" ca="1">INDEX(sheet03!$A$2:$BB$1003,MATCH(D$152&amp;$C167&amp;$B$2,sheet03!$M$2:$M$1003&amp;sheet03!$AF$2:$AF$1003&amp;sheet03!$O$2:$O$1003,0),31)</f>
        <v>0</v>
      </c>
      <c r="C167" s="11">
        <f ca="1">IF(A167="","",INDIRECT("sheet03!af"&amp;SMALL(sheet03!CK:CK,ROW(O9))))</f>
        <v>9</v>
      </c>
      <c r="D167" s="10" t="str">
        <f t="array" aca="1" ref="D167" ca="1">INDEX(sheet03!$A$2:$BB$1003,MATCH(D$152&amp;$C167&amp;$B$2,sheet03!$M$2:$M$1003&amp;sheet03!$AF$2:$AF$1003&amp;sheet03!$O$2:$O$1003,0),28)</f>
        <v>嘉川</v>
      </c>
      <c r="E167" s="46">
        <f t="array" aca="1" ref="E167" ca="1">INDEX(sheet03!$A$2:$BC$1003,MATCH(D$152&amp;$C167&amp;$B$2,sheet03!$M$2:$M$1003&amp;sheet03!$AF$2:$AF$1003&amp;sheet03!$O$2:$O$1003,0),55)</f>
        <v>3</v>
      </c>
      <c r="F167" s="49">
        <f t="array" aca="1" ref="F167" ca="1">INDEX(sheet03!$A$2:$BB$1003,MATCH(D$152&amp;$C167&amp;$B$2,sheet03!$M$2:$M$1003&amp;sheet03!$AF$2:$AF$1003&amp;sheet03!$O$2:$O$1003,0),40)</f>
        <v>169</v>
      </c>
      <c r="G167" s="10" t="str">
        <f t="array" aca="1" ref="G167" ca="1">INDEX(sheet03!$A$2:$BD$1003,MATCH(D$152&amp;$C167&amp;$B$2,sheet03!$M$2:$M$1003&amp;sheet03!$AF$2:$AF$1003&amp;sheet03!$O$2:$O$1003,0),56)</f>
        <v>右</v>
      </c>
      <c r="H167" s="55">
        <f ca="1">IF(ISERROR(SMALL(sheet03!CL:CL,ROW(P9))),"",INDIRECT("sheet03!cl"&amp;SMALL(sheet03!CL:CL,ROW(P9))))</f>
        <v>459</v>
      </c>
      <c r="I167" s="10">
        <f t="array" aca="1" ref="I167" ca="1">INDEX(sheet03!$A$2:$BB$1003,MATCH(K$152&amp;$J167&amp;$B$2,sheet03!$M$2:$M$1003&amp;sheet03!$AF$2:$AF$1003&amp;sheet03!$O$2:$O$1003,0),31)</f>
        <v>0</v>
      </c>
      <c r="J167" s="11">
        <f ca="1">IF(H167="","",INDIRECT("sheet03!af"&amp;SMALL(sheet03!CL:CL,ROW(P9))))</f>
        <v>9</v>
      </c>
      <c r="K167" s="10" t="str">
        <f t="array" aca="1" ref="K167" ca="1">INDEX(sheet03!$A$2:$BB$1003,MATCH(K$152&amp;$J167&amp;$B$2,sheet03!$M$2:$M$1003&amp;sheet03!$AF$2:$AF$1003&amp;sheet03!$O$2:$O$1003,0),28)</f>
        <v>常盤</v>
      </c>
      <c r="L167" s="46">
        <f t="array" aca="1" ref="L167" ca="1">INDEX(sheet03!$A$2:$BC$1003,MATCH(K$152&amp;$J167&amp;$B$2,sheet03!$M$2:$M$1003&amp;sheet03!$AF$2:$AF$1003&amp;sheet03!$O$2:$O$1003,0),55)</f>
        <v>2</v>
      </c>
      <c r="M167" s="49">
        <f t="array" aca="1" ref="M167" ca="1">INDEX(sheet03!$A$2:$BB$1003,MATCH(K$152&amp;$J167&amp;$B$2,sheet03!$M$2:$M$1003&amp;sheet03!$AF$2:$AF$1003&amp;sheet03!$O$2:$O$1003,0),40)</f>
        <v>169</v>
      </c>
      <c r="N167" s="10" t="str">
        <f t="array" aca="1" ref="N167" ca="1">INDEX(sheet03!$A$2:$BD$1003,MATCH(K$152&amp;$J167&amp;$B$2,sheet03!$M$2:$M$1003&amp;sheet03!$AF$2:$AF$1003&amp;sheet03!$O$2:$O$1003,0),56)</f>
        <v>右</v>
      </c>
    </row>
    <row r="168" spans="1:14" ht="15.95" customHeight="1" x14ac:dyDescent="0.15">
      <c r="A168" s="55">
        <f ca="1">IF(ISERROR(SMALL(sheet03!CK:CK,ROW(O10))),"",INDIRECT("sheet03!ck"&amp;SMALL(sheet03!CK:CK,ROW(O10))))</f>
        <v>582</v>
      </c>
      <c r="B168" s="10">
        <f t="array" aca="1" ref="B168" ca="1">INDEX(sheet03!$A$2:$BB$1003,MATCH(D$152&amp;$C168&amp;$B$2,sheet03!$M$2:$M$1003&amp;sheet03!$AF$2:$AF$1003&amp;sheet03!$O$2:$O$1003,0),31)</f>
        <v>0</v>
      </c>
      <c r="C168" s="11">
        <f ca="1">IF(A168="","",INDIRECT("sheet03!af"&amp;SMALL(sheet03!CK:CK,ROW(O10))))</f>
        <v>10</v>
      </c>
      <c r="D168" s="10" t="str">
        <f t="array" aca="1" ref="D168" ca="1">INDEX(sheet03!$A$2:$BB$1003,MATCH(D$152&amp;$C168&amp;$B$2,sheet03!$M$2:$M$1003&amp;sheet03!$AF$2:$AF$1003&amp;sheet03!$O$2:$O$1003,0),28)</f>
        <v>本由良</v>
      </c>
      <c r="E168" s="46">
        <f t="array" aca="1" ref="E168" ca="1">INDEX(sheet03!$A$2:$BC$1003,MATCH(D$152&amp;$C168&amp;$B$2,sheet03!$M$2:$M$1003&amp;sheet03!$AF$2:$AF$1003&amp;sheet03!$O$2:$O$1003,0),55)</f>
        <v>2</v>
      </c>
      <c r="F168" s="49">
        <f t="array" aca="1" ref="F168" ca="1">INDEX(sheet03!$A$2:$BB$1003,MATCH(D$152&amp;$C168&amp;$B$2,sheet03!$M$2:$M$1003&amp;sheet03!$AF$2:$AF$1003&amp;sheet03!$O$2:$O$1003,0),40)</f>
        <v>169</v>
      </c>
      <c r="G168" s="10" t="str">
        <f t="array" aca="1" ref="G168" ca="1">INDEX(sheet03!$A$2:$BD$1003,MATCH(D$152&amp;$C168&amp;$B$2,sheet03!$M$2:$M$1003&amp;sheet03!$AF$2:$AF$1003&amp;sheet03!$O$2:$O$1003,0),56)</f>
        <v>右</v>
      </c>
      <c r="H168" s="55">
        <f ca="1">IF(ISERROR(SMALL(sheet03!CL:CL,ROW(P10))),"",INDIRECT("sheet03!cl"&amp;SMALL(sheet03!CL:CL,ROW(P10))))</f>
        <v>460</v>
      </c>
      <c r="I168" s="10">
        <f t="array" aca="1" ref="I168" ca="1">INDEX(sheet03!$A$2:$BB$1003,MATCH(K$152&amp;$J168&amp;$B$2,sheet03!$M$2:$M$1003&amp;sheet03!$AF$2:$AF$1003&amp;sheet03!$O$2:$O$1003,0),31)</f>
        <v>0</v>
      </c>
      <c r="J168" s="11">
        <f ca="1">IF(H168="","",INDIRECT("sheet03!af"&amp;SMALL(sheet03!CL:CL,ROW(P10))))</f>
        <v>10</v>
      </c>
      <c r="K168" s="10" t="str">
        <f t="array" aca="1" ref="K168" ca="1">INDEX(sheet03!$A$2:$BB$1003,MATCH(K$152&amp;$J168&amp;$B$2,sheet03!$M$2:$M$1003&amp;sheet03!$AF$2:$AF$1003&amp;sheet03!$O$2:$O$1003,0),28)</f>
        <v>草江</v>
      </c>
      <c r="L168" s="46">
        <f t="array" aca="1" ref="L168" ca="1">INDEX(sheet03!$A$2:$BC$1003,MATCH(K$152&amp;$J168&amp;$B$2,sheet03!$M$2:$M$1003&amp;sheet03!$AF$2:$AF$1003&amp;sheet03!$O$2:$O$1003,0),55)</f>
        <v>3</v>
      </c>
      <c r="M168" s="49">
        <f t="array" aca="1" ref="M168" ca="1">INDEX(sheet03!$A$2:$BB$1003,MATCH(K$152&amp;$J168&amp;$B$2,sheet03!$M$2:$M$1003&amp;sheet03!$AF$2:$AF$1003&amp;sheet03!$O$2:$O$1003,0),40)</f>
        <v>175</v>
      </c>
      <c r="N168" s="10" t="str">
        <f t="array" aca="1" ref="N168" ca="1">INDEX(sheet03!$A$2:$BD$1003,MATCH(K$152&amp;$J168&amp;$B$2,sheet03!$M$2:$M$1003&amp;sheet03!$AF$2:$AF$1003&amp;sheet03!$O$2:$O$1003,0),56)</f>
        <v>右</v>
      </c>
    </row>
    <row r="169" spans="1:14" ht="15.95" customHeight="1" x14ac:dyDescent="0.15">
      <c r="A169" s="55">
        <f ca="1">IF(ISERROR(SMALL(sheet03!CK:CK,ROW(O11))),"",INDIRECT("sheet03!ck"&amp;SMALL(sheet03!CK:CK,ROW(O11))))</f>
        <v>583</v>
      </c>
      <c r="B169" s="10">
        <f t="array" aca="1" ref="B169" ca="1">INDEX(sheet03!$A$2:$BB$1003,MATCH(D$152&amp;$C169&amp;$B$2,sheet03!$M$2:$M$1003&amp;sheet03!$AF$2:$AF$1003&amp;sheet03!$O$2:$O$1003,0),31)</f>
        <v>0</v>
      </c>
      <c r="C169" s="11">
        <f ca="1">IF(A169="","",INDIRECT("sheet03!af"&amp;SMALL(sheet03!CK:CK,ROW(O11))))</f>
        <v>11</v>
      </c>
      <c r="D169" s="10" t="str">
        <f t="array" aca="1" ref="D169" ca="1">INDEX(sheet03!$A$2:$BB$1003,MATCH(D$152&amp;$C169&amp;$B$2,sheet03!$M$2:$M$1003&amp;sheet03!$AF$2:$AF$1003&amp;sheet03!$O$2:$O$1003,0),28)</f>
        <v>厚東</v>
      </c>
      <c r="E169" s="46">
        <f t="array" aca="1" ref="E169" ca="1">INDEX(sheet03!$A$2:$BC$1003,MATCH(D$152&amp;$C169&amp;$B$2,sheet03!$M$2:$M$1003&amp;sheet03!$AF$2:$AF$1003&amp;sheet03!$O$2:$O$1003,0),55)</f>
        <v>2</v>
      </c>
      <c r="F169" s="49">
        <f t="array" aca="1" ref="F169" ca="1">INDEX(sheet03!$A$2:$BB$1003,MATCH(D$152&amp;$C169&amp;$B$2,sheet03!$M$2:$M$1003&amp;sheet03!$AF$2:$AF$1003&amp;sheet03!$O$2:$O$1003,0),40)</f>
        <v>166</v>
      </c>
      <c r="G169" s="10" t="str">
        <f t="array" aca="1" ref="G169" ca="1">INDEX(sheet03!$A$2:$BD$1003,MATCH(D$152&amp;$C169&amp;$B$2,sheet03!$M$2:$M$1003&amp;sheet03!$AF$2:$AF$1003&amp;sheet03!$O$2:$O$1003,0),56)</f>
        <v>右</v>
      </c>
      <c r="H169" s="55">
        <f ca="1">IF(ISERROR(SMALL(sheet03!CL:CL,ROW(P11))),"",INDIRECT("sheet03!cl"&amp;SMALL(sheet03!CL:CL,ROW(P11))))</f>
        <v>461</v>
      </c>
      <c r="I169" s="10">
        <f t="array" aca="1" ref="I169" ca="1">INDEX(sheet03!$A$2:$BB$1003,MATCH(K$152&amp;$J169&amp;$B$2,sheet03!$M$2:$M$1003&amp;sheet03!$AF$2:$AF$1003&amp;sheet03!$O$2:$O$1003,0),31)</f>
        <v>0</v>
      </c>
      <c r="J169" s="11">
        <f ca="1">IF(H169="","",INDIRECT("sheet03!af"&amp;SMALL(sheet03!CL:CL,ROW(P11))))</f>
        <v>11</v>
      </c>
      <c r="K169" s="10" t="str">
        <f t="array" aca="1" ref="K169" ca="1">INDEX(sheet03!$A$2:$BB$1003,MATCH(K$152&amp;$J169&amp;$B$2,sheet03!$M$2:$M$1003&amp;sheet03!$AF$2:$AF$1003&amp;sheet03!$O$2:$O$1003,0),28)</f>
        <v>宇部岬</v>
      </c>
      <c r="L169" s="46">
        <f t="array" aca="1" ref="L169" ca="1">INDEX(sheet03!$A$2:$BC$1003,MATCH(K$152&amp;$J169&amp;$B$2,sheet03!$M$2:$M$1003&amp;sheet03!$AF$2:$AF$1003&amp;sheet03!$O$2:$O$1003,0),55)</f>
        <v>3</v>
      </c>
      <c r="M169" s="49">
        <f t="array" aca="1" ref="M169" ca="1">INDEX(sheet03!$A$2:$BB$1003,MATCH(K$152&amp;$J169&amp;$B$2,sheet03!$M$2:$M$1003&amp;sheet03!$AF$2:$AF$1003&amp;sheet03!$O$2:$O$1003,0),40)</f>
        <v>157</v>
      </c>
      <c r="N169" s="10" t="str">
        <f t="array" aca="1" ref="N169" ca="1">INDEX(sheet03!$A$2:$BD$1003,MATCH(K$152&amp;$J169&amp;$B$2,sheet03!$M$2:$M$1003&amp;sheet03!$AF$2:$AF$1003&amp;sheet03!$O$2:$O$1003,0),56)</f>
        <v>右</v>
      </c>
    </row>
    <row r="170" spans="1:14" ht="15.95" customHeight="1" x14ac:dyDescent="0.15">
      <c r="A170" s="55">
        <f ca="1">IF(ISERROR(SMALL(sheet03!CK:CK,ROW(O12))),"",INDIRECT("sheet03!ck"&amp;SMALL(sheet03!CK:CK,ROW(O12))))</f>
        <v>584</v>
      </c>
      <c r="B170" s="10">
        <f t="array" aca="1" ref="B170" ca="1">INDEX(sheet03!$A$2:$BB$1003,MATCH(D$152&amp;$C170&amp;$B$2,sheet03!$M$2:$M$1003&amp;sheet03!$AF$2:$AF$1003&amp;sheet03!$O$2:$O$1003,0),31)</f>
        <v>0</v>
      </c>
      <c r="C170" s="11">
        <f ca="1">IF(A170="","",INDIRECT("sheet03!af"&amp;SMALL(sheet03!CK:CK,ROW(O12))))</f>
        <v>12</v>
      </c>
      <c r="D170" s="10" t="str">
        <f t="array" aca="1" ref="D170" ca="1">INDEX(sheet03!$A$2:$BB$1003,MATCH(D$152&amp;$C170&amp;$B$2,sheet03!$M$2:$M$1003&amp;sheet03!$AF$2:$AF$1003&amp;sheet03!$O$2:$O$1003,0),28)</f>
        <v>宇部</v>
      </c>
      <c r="E170" s="46">
        <f t="array" aca="1" ref="E170" ca="1">INDEX(sheet03!$A$2:$BC$1003,MATCH(D$152&amp;$C170&amp;$B$2,sheet03!$M$2:$M$1003&amp;sheet03!$AF$2:$AF$1003&amp;sheet03!$O$2:$O$1003,0),55)</f>
        <v>2</v>
      </c>
      <c r="F170" s="49">
        <f t="array" aca="1" ref="F170" ca="1">INDEX(sheet03!$A$2:$BB$1003,MATCH(D$152&amp;$C170&amp;$B$2,sheet03!$M$2:$M$1003&amp;sheet03!$AF$2:$AF$1003&amp;sheet03!$O$2:$O$1003,0),40)</f>
        <v>164</v>
      </c>
      <c r="G170" s="10" t="str">
        <f t="array" aca="1" ref="G170" ca="1">INDEX(sheet03!$A$2:$BD$1003,MATCH(D$152&amp;$C170&amp;$B$2,sheet03!$M$2:$M$1003&amp;sheet03!$AF$2:$AF$1003&amp;sheet03!$O$2:$O$1003,0),56)</f>
        <v>右</v>
      </c>
      <c r="H170" s="55">
        <f ca="1">IF(ISERROR(SMALL(sheet03!CL:CL,ROW(P12))),"",INDIRECT("sheet03!cl"&amp;SMALL(sheet03!CL:CL,ROW(P12))))</f>
        <v>462</v>
      </c>
      <c r="I170" s="10">
        <f t="array" aca="1" ref="I170" ca="1">INDEX(sheet03!$A$2:$BB$1003,MATCH(K$152&amp;$J170&amp;$B$2,sheet03!$M$2:$M$1003&amp;sheet03!$AF$2:$AF$1003&amp;sheet03!$O$2:$O$1003,0),31)</f>
        <v>0</v>
      </c>
      <c r="J170" s="11">
        <f ca="1">IF(H170="","",INDIRECT("sheet03!af"&amp;SMALL(sheet03!CL:CL,ROW(P12))))</f>
        <v>12</v>
      </c>
      <c r="K170" s="10" t="str">
        <f t="array" aca="1" ref="K170" ca="1">INDEX(sheet03!$A$2:$BB$1003,MATCH(K$152&amp;$J170&amp;$B$2,sheet03!$M$2:$M$1003&amp;sheet03!$AF$2:$AF$1003&amp;sheet03!$O$2:$O$1003,0),28)</f>
        <v>東新川</v>
      </c>
      <c r="L170" s="46">
        <f t="array" aca="1" ref="L170" ca="1">INDEX(sheet03!$A$2:$BC$1003,MATCH(K$152&amp;$J170&amp;$B$2,sheet03!$M$2:$M$1003&amp;sheet03!$AF$2:$AF$1003&amp;sheet03!$O$2:$O$1003,0),55)</f>
        <v>3</v>
      </c>
      <c r="M170" s="49">
        <f t="array" aca="1" ref="M170" ca="1">INDEX(sheet03!$A$2:$BB$1003,MATCH(K$152&amp;$J170&amp;$B$2,sheet03!$M$2:$M$1003&amp;sheet03!$AF$2:$AF$1003&amp;sheet03!$O$2:$O$1003,0),40)</f>
        <v>167</v>
      </c>
      <c r="N170" s="10" t="str">
        <f t="array" aca="1" ref="N170" ca="1">INDEX(sheet03!$A$2:$BD$1003,MATCH(K$152&amp;$J170&amp;$B$2,sheet03!$M$2:$M$1003&amp;sheet03!$AF$2:$AF$1003&amp;sheet03!$O$2:$O$1003,0),56)</f>
        <v>右</v>
      </c>
    </row>
    <row r="171" spans="1:14" ht="15.95" customHeight="1" x14ac:dyDescent="0.15">
      <c r="A171" s="55">
        <f ca="1">IF(ISERROR(SMALL(sheet03!CK:CK,ROW(O13))),"",INDIRECT("sheet03!ck"&amp;SMALL(sheet03!CK:CK,ROW(O13))))</f>
        <v>585</v>
      </c>
      <c r="B171" s="10">
        <f t="array" aca="1" ref="B171" ca="1">INDEX(sheet03!$A$2:$BB$1003,MATCH(D$152&amp;$C171&amp;$B$2,sheet03!$M$2:$M$1003&amp;sheet03!$AF$2:$AF$1003&amp;sheet03!$O$2:$O$1003,0),31)</f>
        <v>0</v>
      </c>
      <c r="C171" s="11">
        <f ca="1">IF(A171="","",INDIRECT("sheet03!af"&amp;SMALL(sheet03!CK:CK,ROW(O13))))</f>
        <v>13</v>
      </c>
      <c r="D171" s="10" t="str">
        <f t="array" aca="1" ref="D171" ca="1">INDEX(sheet03!$A$2:$BB$1003,MATCH(D$152&amp;$C171&amp;$B$2,sheet03!$M$2:$M$1003&amp;sheet03!$AF$2:$AF$1003&amp;sheet03!$O$2:$O$1003,0),28)</f>
        <v>小野田</v>
      </c>
      <c r="E171" s="46">
        <f t="array" aca="1" ref="E171" ca="1">INDEX(sheet03!$A$2:$BC$1003,MATCH(D$152&amp;$C171&amp;$B$2,sheet03!$M$2:$M$1003&amp;sheet03!$AF$2:$AF$1003&amp;sheet03!$O$2:$O$1003,0),55)</f>
        <v>2</v>
      </c>
      <c r="F171" s="49">
        <f t="array" aca="1" ref="F171" ca="1">INDEX(sheet03!$A$2:$BB$1003,MATCH(D$152&amp;$C171&amp;$B$2,sheet03!$M$2:$M$1003&amp;sheet03!$AF$2:$AF$1003&amp;sheet03!$O$2:$O$1003,0),40)</f>
        <v>160</v>
      </c>
      <c r="G171" s="10" t="str">
        <f t="array" aca="1" ref="G171" ca="1">INDEX(sheet03!$A$2:$BD$1003,MATCH(D$152&amp;$C171&amp;$B$2,sheet03!$M$2:$M$1003&amp;sheet03!$AF$2:$AF$1003&amp;sheet03!$O$2:$O$1003,0),56)</f>
        <v>右</v>
      </c>
      <c r="H171" s="55">
        <f ca="1">IF(ISERROR(SMALL(sheet03!CL:CL,ROW(P13))),"",INDIRECT("sheet03!cl"&amp;SMALL(sheet03!CL:CL,ROW(P13))))</f>
        <v>463</v>
      </c>
      <c r="I171" s="10" t="str">
        <f t="array" aca="1" ref="I171" ca="1">INDEX(sheet03!$A$2:$BB$1003,MATCH(K$152&amp;$J171&amp;$B$2,sheet03!$M$2:$M$1003&amp;sheet03!$AF$2:$AF$1003&amp;sheet03!$O$2:$O$1003,0),31)</f>
        <v>c</v>
      </c>
      <c r="J171" s="11">
        <f ca="1">IF(H171="","",INDIRECT("sheet03!af"&amp;SMALL(sheet03!CL:CL,ROW(P13))))</f>
        <v>13</v>
      </c>
      <c r="K171" s="10" t="str">
        <f t="array" aca="1" ref="K171" ca="1">INDEX(sheet03!$A$2:$BB$1003,MATCH(K$152&amp;$J171&amp;$B$2,sheet03!$M$2:$M$1003&amp;sheet03!$AF$2:$AF$1003&amp;sheet03!$O$2:$O$1003,0),28)</f>
        <v>宇部新川</v>
      </c>
      <c r="L171" s="46">
        <f t="array" aca="1" ref="L171" ca="1">INDEX(sheet03!$A$2:$BC$1003,MATCH(K$152&amp;$J171&amp;$B$2,sheet03!$M$2:$M$1003&amp;sheet03!$AF$2:$AF$1003&amp;sheet03!$O$2:$O$1003,0),55)</f>
        <v>3</v>
      </c>
      <c r="M171" s="49">
        <f t="array" aca="1" ref="M171" ca="1">INDEX(sheet03!$A$2:$BB$1003,MATCH(K$152&amp;$J171&amp;$B$2,sheet03!$M$2:$M$1003&amp;sheet03!$AF$2:$AF$1003&amp;sheet03!$O$2:$O$1003,0),40)</f>
        <v>162</v>
      </c>
      <c r="N171" s="10" t="str">
        <f t="array" aca="1" ref="N171" ca="1">INDEX(sheet03!$A$2:$BD$1003,MATCH(K$152&amp;$J171&amp;$B$2,sheet03!$M$2:$M$1003&amp;sheet03!$AF$2:$AF$1003&amp;sheet03!$O$2:$O$1003,0),56)</f>
        <v>右</v>
      </c>
    </row>
    <row r="172" spans="1:14" ht="15.95" customHeight="1" x14ac:dyDescent="0.15">
      <c r="A172" s="55">
        <f ca="1">IF(ISERROR(SMALL(sheet03!CK:CK,ROW(O14))),"",INDIRECT("sheet03!ck"&amp;SMALL(sheet03!CK:CK,ROW(O14))))</f>
        <v>586</v>
      </c>
      <c r="B172" s="10">
        <f t="array" aca="1" ref="B172" ca="1">INDEX(sheet03!$A$2:$BB$1003,MATCH(D$152&amp;$C172&amp;$B$2,sheet03!$M$2:$M$1003&amp;sheet03!$AF$2:$AF$1003&amp;sheet03!$O$2:$O$1003,0),31)</f>
        <v>0</v>
      </c>
      <c r="C172" s="11">
        <f ca="1">IF(A172="","",INDIRECT("sheet03!af"&amp;SMALL(sheet03!CK:CK,ROW(O14))))</f>
        <v>14</v>
      </c>
      <c r="D172" s="10" t="str">
        <f t="array" aca="1" ref="D172" ca="1">INDEX(sheet03!$A$2:$BB$1003,MATCH(D$152&amp;$C172&amp;$B$2,sheet03!$M$2:$M$1003&amp;sheet03!$AF$2:$AF$1003&amp;sheet03!$O$2:$O$1003,0),28)</f>
        <v>厚狭</v>
      </c>
      <c r="E172" s="46">
        <f t="array" aca="1" ref="E172" ca="1">INDEX(sheet03!$A$2:$BC$1003,MATCH(D$152&amp;$C172&amp;$B$2,sheet03!$M$2:$M$1003&amp;sheet03!$AF$2:$AF$1003&amp;sheet03!$O$2:$O$1003,0),55)</f>
        <v>2</v>
      </c>
      <c r="F172" s="49">
        <f t="array" aca="1" ref="F172" ca="1">INDEX(sheet03!$A$2:$BB$1003,MATCH(D$152&amp;$C172&amp;$B$2,sheet03!$M$2:$M$1003&amp;sheet03!$AF$2:$AF$1003&amp;sheet03!$O$2:$O$1003,0),40)</f>
        <v>165</v>
      </c>
      <c r="G172" s="10" t="str">
        <f t="array" aca="1" ref="G172" ca="1">INDEX(sheet03!$A$2:$BD$1003,MATCH(D$152&amp;$C172&amp;$B$2,sheet03!$M$2:$M$1003&amp;sheet03!$AF$2:$AF$1003&amp;sheet03!$O$2:$O$1003,0),56)</f>
        <v>右</v>
      </c>
      <c r="H172" s="55">
        <f ca="1">IF(ISERROR(SMALL(sheet03!CL:CL,ROW(P14))),"",INDIRECT("sheet03!cl"&amp;SMALL(sheet03!CL:CL,ROW(P14))))</f>
        <v>0</v>
      </c>
      <c r="I172" s="10" t="e">
        <f t="array" aca="1" ref="I172" ca="1">INDEX(sheet03!$A$2:$BB$1003,MATCH(K$152&amp;$J172&amp;$B$2,sheet03!$M$2:$M$1003&amp;sheet03!$AF$2:$AF$1003&amp;sheet03!$O$2:$O$1003,0),31)</f>
        <v>#N/A</v>
      </c>
      <c r="J172" s="11">
        <f ca="1">IF(H172="","",INDIRECT("sheet03!af"&amp;SMALL(sheet03!CL:CL,ROW(P14))))</f>
        <v>0</v>
      </c>
      <c r="K172" s="43" t="e">
        <f t="array" aca="1" ref="K172" ca="1">INDEX(sheet03!$A$2:$BB$1003,MATCH(K$152&amp;$J172&amp;$B$2,sheet03!$M$2:$M$1003&amp;sheet03!$AF$2:$AF$1003&amp;sheet03!$O$2:$O$1003,0),28)</f>
        <v>#N/A</v>
      </c>
      <c r="L172" s="46" t="e">
        <f t="array" aca="1" ref="L172" ca="1">INDEX(sheet03!$A$2:$BC$1003,MATCH(K$152&amp;$J172&amp;$B$2,sheet03!$M$2:$M$1003&amp;sheet03!$AF$2:$AF$1003&amp;sheet03!$O$2:$O$1003,0),55)</f>
        <v>#N/A</v>
      </c>
      <c r="M172" s="49" t="e">
        <f t="array" aca="1" ref="M172" ca="1">INDEX(sheet03!$A$2:$BB$1003,MATCH(K$152&amp;$J172&amp;$B$2,sheet03!$M$2:$M$1003&amp;sheet03!$AF$2:$AF$1003&amp;sheet03!$O$2:$O$1003,0),40)</f>
        <v>#N/A</v>
      </c>
      <c r="N172" s="10" t="e">
        <f t="array" aca="1" ref="N172" ca="1">INDEX(sheet03!$A$2:$BD$1003,MATCH(K$152&amp;$J172&amp;$B$2,sheet03!$M$2:$M$1003&amp;sheet03!$AF$2:$AF$1003&amp;sheet03!$O$2:$O$1003,0),56)</f>
        <v>#N/A</v>
      </c>
    </row>
    <row r="173" spans="1:14" ht="15.95" customHeight="1" x14ac:dyDescent="0.15">
      <c r="A173" s="55">
        <f ca="1">IF(ISERROR(SMALL(sheet03!CK:CK,ROW(O15))),"",INDIRECT("sheet03!ck"&amp;SMALL(sheet03!CK:CK,ROW(O15))))</f>
        <v>587</v>
      </c>
      <c r="B173" s="10">
        <f t="array" aca="1" ref="B173" ca="1">INDEX(sheet03!$A$2:$BB$1003,MATCH(D$152&amp;$C173&amp;$B$2,sheet03!$M$2:$M$1003&amp;sheet03!$AF$2:$AF$1003&amp;sheet03!$O$2:$O$1003,0),31)</f>
        <v>0</v>
      </c>
      <c r="C173" s="11">
        <f ca="1">IF(A173="","",INDIRECT("sheet03!af"&amp;SMALL(sheet03!CK:CK,ROW(O15))))</f>
        <v>15</v>
      </c>
      <c r="D173" s="10" t="str">
        <f t="array" aca="1" ref="D173" ca="1">INDEX(sheet03!$A$2:$BB$1003,MATCH(D$152&amp;$C173&amp;$B$2,sheet03!$M$2:$M$1003&amp;sheet03!$AF$2:$AF$1003&amp;sheet03!$O$2:$O$1003,0),28)</f>
        <v>埴生</v>
      </c>
      <c r="E173" s="46">
        <f t="array" aca="1" ref="E173" ca="1">INDEX(sheet03!$A$2:$BC$1003,MATCH(D$152&amp;$C173&amp;$B$2,sheet03!$M$2:$M$1003&amp;sheet03!$AF$2:$AF$1003&amp;sheet03!$O$2:$O$1003,0),55)</f>
        <v>2</v>
      </c>
      <c r="F173" s="49">
        <f t="array" aca="1" ref="F173" ca="1">INDEX(sheet03!$A$2:$BB$1003,MATCH(D$152&amp;$C173&amp;$B$2,sheet03!$M$2:$M$1003&amp;sheet03!$AF$2:$AF$1003&amp;sheet03!$O$2:$O$1003,0),40)</f>
        <v>154</v>
      </c>
      <c r="G173" s="10" t="str">
        <f t="array" aca="1" ref="G173" ca="1">INDEX(sheet03!$A$2:$BD$1003,MATCH(D$152&amp;$C173&amp;$B$2,sheet03!$M$2:$M$1003&amp;sheet03!$AF$2:$AF$1003&amp;sheet03!$O$2:$O$1003,0),56)</f>
        <v>右</v>
      </c>
      <c r="H173" s="55" t="str">
        <f ca="1">IF(ISERROR(SMALL(sheet03!CL:CL,ROW(P15))),"",INDIRECT("sheet03!cl"&amp;SMALL(sheet03!CL:CL,ROW(P15))))</f>
        <v/>
      </c>
      <c r="I173" s="10" t="e">
        <f t="array" aca="1" ref="I173" ca="1">INDEX(sheet03!$A$2:$BB$1003,MATCH(K$152&amp;$J173&amp;$B$2,sheet03!$M$2:$M$1003&amp;sheet03!$AF$2:$AF$1003&amp;sheet03!$O$2:$O$1003,0),31)</f>
        <v>#N/A</v>
      </c>
      <c r="J173" s="11" t="str">
        <f ca="1">IF(H173="","",INDIRECT("sheet03!af"&amp;SMALL(sheet03!CL:CL,ROW(P15))))</f>
        <v/>
      </c>
      <c r="K173" s="10" t="e">
        <f t="array" aca="1" ref="K173" ca="1">INDEX(sheet03!$A$2:$BB$1003,MATCH(K$152&amp;$J173&amp;$B$2,sheet03!$M$2:$M$1003&amp;sheet03!$AF$2:$AF$1003&amp;sheet03!$O$2:$O$1003,0),28)</f>
        <v>#N/A</v>
      </c>
      <c r="L173" s="46" t="e">
        <f t="array" aca="1" ref="L173" ca="1">INDEX(sheet03!$A$2:$BC$1003,MATCH(K$152&amp;$J173&amp;$B$2,sheet03!$M$2:$M$1003&amp;sheet03!$AF$2:$AF$1003&amp;sheet03!$O$2:$O$1003,0),55)</f>
        <v>#N/A</v>
      </c>
      <c r="M173" s="49" t="e">
        <f t="array" aca="1" ref="M173" ca="1">INDEX(sheet03!$A$2:$BB$1003,MATCH(K$152&amp;$J173&amp;$B$2,sheet03!$M$2:$M$1003&amp;sheet03!$AF$2:$AF$1003&amp;sheet03!$O$2:$O$1003,0),40)</f>
        <v>#N/A</v>
      </c>
      <c r="N173" s="10" t="e">
        <f t="array" aca="1" ref="N173" ca="1">INDEX(sheet03!$A$2:$BD$1003,MATCH(K$152&amp;$J173&amp;$B$2,sheet03!$M$2:$M$1003&amp;sheet03!$AF$2:$AF$1003&amp;sheet03!$O$2:$O$1003,0),56)</f>
        <v>#N/A</v>
      </c>
    </row>
    <row r="174" spans="1:14" ht="15.95" customHeight="1" x14ac:dyDescent="0.15">
      <c r="A174" s="55">
        <f ca="1">IF(ISERROR(SMALL(sheet03!CK:CK,ROW(O16))),"",INDIRECT("sheet03!ck"&amp;SMALL(sheet03!CK:CK,ROW(O16))))</f>
        <v>588</v>
      </c>
      <c r="B174" s="8">
        <f t="array" aca="1" ref="B174" ca="1">INDEX(sheet03!$A$2:$BB$1003,MATCH(D$152&amp;$C174&amp;$B$2,sheet03!$M$2:$M$1003&amp;sheet03!$AF$2:$AF$1003&amp;sheet03!$O$2:$O$1003,0),31)</f>
        <v>0</v>
      </c>
      <c r="C174" s="42">
        <f ca="1">IF(A174="","",INDIRECT("sheet03!af"&amp;SMALL(sheet03!CK:CK,ROW(O16))))</f>
        <v>16</v>
      </c>
      <c r="D174" s="10" t="str">
        <f t="array" aca="1" ref="D174" ca="1">INDEX(sheet03!$A$2:$BB$1003,MATCH(D$152&amp;$C174&amp;$B$2,sheet03!$M$2:$M$1003&amp;sheet03!$AF$2:$AF$1003&amp;sheet03!$O$2:$O$1003,0),28)</f>
        <v>小月</v>
      </c>
      <c r="E174" s="47">
        <f t="array" aca="1" ref="E174" ca="1">INDEX(sheet03!$A$2:$BC$1003,MATCH(D$152&amp;$C174&amp;$B$2,sheet03!$M$2:$M$1003&amp;sheet03!$AF$2:$AF$1003&amp;sheet03!$O$2:$O$1003,0),55)</f>
        <v>2</v>
      </c>
      <c r="F174" s="50">
        <f t="array" aca="1" ref="F174" ca="1">INDEX(sheet03!$A$2:$BB$1003,MATCH(D$152&amp;$C174&amp;$B$2,sheet03!$M$2:$M$1003&amp;sheet03!$AF$2:$AF$1003&amp;sheet03!$O$2:$O$1003,0),40)</f>
        <v>160</v>
      </c>
      <c r="G174" s="8" t="str">
        <f t="array" aca="1" ref="G174" ca="1">INDEX(sheet03!$A$2:$BD$1003,MATCH(D$152&amp;$C174&amp;$B$2,sheet03!$M$2:$M$1003&amp;sheet03!$AF$2:$AF$1003&amp;sheet03!$O$2:$O$1003,0),56)</f>
        <v>右</v>
      </c>
      <c r="H174" s="55" t="str">
        <f ca="1">IF(ISERROR(SMALL(sheet03!CL:CL,ROW(P16))),"",INDIRECT("sheet03!cl"&amp;SMALL(sheet03!CL:CL,ROW(P16))))</f>
        <v/>
      </c>
      <c r="I174" s="8" t="e">
        <f t="array" aca="1" ref="I174" ca="1">INDEX(sheet03!$A$2:$BB$1003,MATCH(K$152&amp;$J174&amp;$B$2,sheet03!$M$2:$M$1003&amp;sheet03!$AF$2:$AF$1003&amp;sheet03!$O$2:$O$1003,0),31)</f>
        <v>#N/A</v>
      </c>
      <c r="J174" s="9" t="str">
        <f ca="1">IF(H174="","",INDIRECT("sheet03!af"&amp;SMALL(sheet03!CL:CL,ROW(P16))))</f>
        <v/>
      </c>
      <c r="K174" s="10" t="e">
        <f t="array" aca="1" ref="K174" ca="1">INDEX(sheet03!$A$2:$BB$1003,MATCH(K$152&amp;$J174&amp;$B$2,sheet03!$M$2:$M$1003&amp;sheet03!$AF$2:$AF$1003&amp;sheet03!$O$2:$O$1003,0),28)</f>
        <v>#N/A</v>
      </c>
      <c r="L174" s="47" t="e">
        <f t="array" aca="1" ref="L174" ca="1">INDEX(sheet03!$A$2:$BC$1003,MATCH(K$152&amp;$J174&amp;$B$2,sheet03!$M$2:$M$1003&amp;sheet03!$AF$2:$AF$1003&amp;sheet03!$O$2:$O$1003,0),55)</f>
        <v>#N/A</v>
      </c>
      <c r="M174" s="50" t="e">
        <f t="array" aca="1" ref="M174" ca="1">INDEX(sheet03!$A$2:$BB$1003,MATCH(K$152&amp;$J174&amp;$B$2,sheet03!$M$2:$M$1003&amp;sheet03!$AF$2:$AF$1003&amp;sheet03!$O$2:$O$1003,0),40)</f>
        <v>#N/A</v>
      </c>
      <c r="N174" s="8" t="e">
        <f t="array" aca="1" ref="N174" ca="1">INDEX(sheet03!$A$2:$BD$1003,MATCH(K$152&amp;$J174&amp;$B$2,sheet03!$M$2:$M$1003&amp;sheet03!$AF$2:$AF$1003&amp;sheet03!$O$2:$O$1003,0),56)</f>
        <v>#N/A</v>
      </c>
    </row>
    <row r="175" spans="1:14" ht="15.95" customHeight="1" x14ac:dyDescent="0.15">
      <c r="B175" s="7"/>
      <c r="C175" s="6" t="s">
        <v>15</v>
      </c>
      <c r="D175" s="5" t="str">
        <f t="array" ref="D175">INDEX(sheet01!$A$2:$Z$61,MATCH(D$152&amp;$B$2,sheet01!$M$2:$M$61&amp;sheet01!$O$2:$O$61,0),24)</f>
        <v>トレーナー</v>
      </c>
      <c r="E175" s="4" t="s">
        <v>16</v>
      </c>
      <c r="F175" s="3" t="str">
        <f t="array" ref="F175">INDEX(sheet01!$A$2:$Z$61,MATCH(D$152&amp;$B$2,sheet01!$M$2:$M$61&amp;sheet01!$O$2:$O$61,0),22)</f>
        <v>紫/黒</v>
      </c>
      <c r="G175" s="2" t="str">
        <f t="array" ref="G175">INDEX(sheet01!$A$2:$Z$61,MATCH(D$152&amp;$B$2,sheet01!$M$2:$M$61&amp;sheet01!$O$2:$O$61,0),23)</f>
        <v>灰/黒</v>
      </c>
      <c r="I175" s="7"/>
      <c r="J175" s="6" t="s">
        <v>15</v>
      </c>
      <c r="K175" s="5" t="str">
        <f t="array" ref="K175">INDEX(sheet01!$A$2:$Z$61,MATCH(K$152&amp;$B$2,sheet01!$M$2:$M$61&amp;sheet01!$O$2:$O$61,0),24)</f>
        <v>トレーナー</v>
      </c>
      <c r="L175" s="4" t="s">
        <v>16</v>
      </c>
      <c r="M175" s="3" t="str">
        <f t="array" ref="M175">INDEX(sheet01!$A$2:$Z$61,MATCH(K$152&amp;$B$2,sheet01!$M$2:$M$61&amp;sheet01!$O$2:$O$61,0),22)</f>
        <v>紫/黒</v>
      </c>
      <c r="N175" s="2" t="str">
        <f t="array" ref="N175">INDEX(sheet01!$A$2:$Z$61,MATCH(K$152&amp;$B$2,sheet01!$M$2:$M$61&amp;sheet01!$O$2:$O$61,0),23)</f>
        <v>灰/黒</v>
      </c>
    </row>
    <row r="177" spans="1:14" ht="15.95" customHeight="1" x14ac:dyDescent="0.2">
      <c r="B177" s="39"/>
      <c r="C177" s="38">
        <v>15</v>
      </c>
      <c r="D177" s="37" t="str">
        <f t="array" ref="D177">INDEX(sheet01!$K$2:$Z$61,MATCH(C177&amp;$B$2,sheet01!$K$2:$K$61&amp;sheet01!$O$2:$O$61,0),3)</f>
        <v>美祢線</v>
      </c>
      <c r="E177" s="36"/>
      <c r="F177" s="36"/>
      <c r="G177" s="35"/>
      <c r="I177" s="39"/>
      <c r="J177" s="38">
        <v>16</v>
      </c>
      <c r="K177" s="37" t="str">
        <f t="array" ref="K177">INDEX(sheet01!$K$2:$Z$61,MATCH(J177&amp;$B$2,sheet01!$K$2:$K$61&amp;sheet01!$O$2:$O$61,0),3)</f>
        <v>呉１線</v>
      </c>
      <c r="L177" s="36"/>
      <c r="M177" s="36"/>
      <c r="N177" s="35"/>
    </row>
    <row r="178" spans="1:14" ht="15.95" customHeight="1" x14ac:dyDescent="0.15">
      <c r="B178" s="34" t="s">
        <v>1</v>
      </c>
      <c r="C178" s="33"/>
      <c r="D178" s="32" t="str">
        <f t="array" ref="D178">INDEX(sheet03!$A$2:$BB$1003,MATCH($D$177&amp;"101"&amp;$B$2,sheet03!$M$2:$M$1003&amp;sheet03!$AF$2:$AF$1003&amp;sheet03!$O$2:$O$1003,0),28)</f>
        <v>長門湯本</v>
      </c>
      <c r="E178" s="31" t="s">
        <v>2</v>
      </c>
      <c r="F178" s="30"/>
      <c r="G178" s="29" t="str">
        <f t="array" ref="G178">INDEX(sheet01!$A$2:$Z$61,MATCH(D$177&amp;$B$2,sheet01!$M$2:$M$61&amp;sheet01!$O$2:$O$61,0),18)</f>
        <v>黄/赤</v>
      </c>
      <c r="I178" s="34" t="s">
        <v>1</v>
      </c>
      <c r="J178" s="33"/>
      <c r="K178" s="32" t="str">
        <f t="array" ref="K178">INDEX(sheet03!$A$2:$BB$1003,MATCH($K$177&amp;"101"&amp;$B$2,sheet03!$M$2:$M$1003&amp;sheet03!$AF$2:$AF$1003&amp;sheet03!$O$2:$O$1003,0),28)</f>
        <v>呉</v>
      </c>
      <c r="L178" s="31" t="s">
        <v>2</v>
      </c>
      <c r="M178" s="30"/>
      <c r="N178" s="29" t="str">
        <f t="array" ref="N178">INDEX(sheet01!$A$2:$Z$61,MATCH(K$177&amp;$B$2,sheet01!$M$2:$M$61&amp;sheet01!$O$2:$O$61,0),18)</f>
        <v>紺/紺</v>
      </c>
    </row>
    <row r="179" spans="1:14" ht="15.95" customHeight="1" x14ac:dyDescent="0.15">
      <c r="B179" s="28" t="s">
        <v>3</v>
      </c>
      <c r="C179" s="27"/>
      <c r="D179" s="26" t="str">
        <f t="array" ref="D179">INDEX(sheet03!$A$2:$BB$1003,MATCH($D$177&amp;"102"&amp;$B$2,sheet03!$M$2:$M$1003&amp;sheet03!$AF$2:$AF$1003&amp;sheet03!$O$2:$O$1003,0),28)</f>
        <v>板持</v>
      </c>
      <c r="E179" s="25" t="s">
        <v>4</v>
      </c>
      <c r="F179" s="24"/>
      <c r="G179" s="23" t="str">
        <f t="array" ref="G179">INDEX(sheet01!$A$2:$Z$61,MATCH(D$177&amp;$B$2,sheet01!$M$2:$M$61&amp;sheet01!$O$2:$O$61,0),20)</f>
        <v>緑/紺</v>
      </c>
      <c r="I179" s="28" t="s">
        <v>3</v>
      </c>
      <c r="J179" s="27"/>
      <c r="K179" s="26" t="str">
        <f t="array" ref="K179">INDEX(sheet03!$A$2:$BB$1003,MATCH($K$177&amp;"102"&amp;$B$2,sheet03!$M$2:$M$1003&amp;sheet03!$AF$2:$AF$1003&amp;sheet03!$O$2:$O$1003,0),28)</f>
        <v>川原石</v>
      </c>
      <c r="L179" s="25" t="s">
        <v>4</v>
      </c>
      <c r="M179" s="24"/>
      <c r="N179" s="23" t="str">
        <f t="array" ref="N179">INDEX(sheet01!$A$2:$Z$61,MATCH(K$177&amp;$B$2,sheet01!$M$2:$M$61&amp;sheet01!$O$2:$O$61,0),20)</f>
        <v>白/白</v>
      </c>
    </row>
    <row r="180" spans="1:14" ht="15.95" customHeight="1" x14ac:dyDescent="0.15">
      <c r="B180" s="28" t="s">
        <v>5</v>
      </c>
      <c r="C180" s="27"/>
      <c r="D180" s="26" t="str">
        <f t="array" ref="D180">INDEX(sheet03!$A$2:$BB$1003,MATCH($D$177&amp;"103"&amp;$B$2,sheet03!$M$2:$M$1003&amp;sheet03!$AF$2:$AF$1003&amp;sheet03!$O$2:$O$1003,0),28)</f>
        <v>仙崎</v>
      </c>
      <c r="E180" s="25" t="s">
        <v>6</v>
      </c>
      <c r="F180" s="24"/>
      <c r="G180" s="23" t="str">
        <f t="array" ref="G180">INDEX(sheet01!$A$2:$Z$61,MATCH(D$177&amp;$B$2,sheet01!$M$2:$M$61&amp;sheet01!$O$2:$O$61,0),19)</f>
        <v>水/紺</v>
      </c>
      <c r="I180" s="28" t="s">
        <v>5</v>
      </c>
      <c r="J180" s="27"/>
      <c r="K180" s="26" t="e">
        <f t="array" ref="K180">INDEX(sheet03!$A$2:$BB$1003,MATCH($K$177&amp;"103"&amp;$B$2,sheet03!$M$2:$M$1003&amp;sheet03!$AF$2:$AF$1003&amp;sheet03!$O$2:$O$1003,0),28)</f>
        <v>#N/A</v>
      </c>
      <c r="L180" s="25" t="s">
        <v>6</v>
      </c>
      <c r="M180" s="24"/>
      <c r="N180" s="23" t="str">
        <f t="array" ref="N180">INDEX(sheet01!$A$2:$Z$61,MATCH(K$177&amp;$B$2,sheet01!$M$2:$M$61&amp;sheet01!$O$2:$O$61,0),19)</f>
        <v>赤/黒</v>
      </c>
    </row>
    <row r="181" spans="1:14" ht="15.95" customHeight="1" x14ac:dyDescent="0.15">
      <c r="B181" s="137" t="s">
        <v>7</v>
      </c>
      <c r="C181" s="138"/>
      <c r="D181" s="139" t="e">
        <f t="array" ref="D181">INDEX(sheet03!$A$2:$BB$1003,MATCH($D$177&amp;"104"&amp;$B$2,sheet03!$M$2:$M$1003&amp;sheet03!$AF$2:$AF$1003&amp;sheet03!$O$2:$O$1003,0),28)</f>
        <v>#N/A</v>
      </c>
      <c r="E181" s="20" t="s">
        <v>8</v>
      </c>
      <c r="F181" s="19"/>
      <c r="G181" s="18" t="str">
        <f t="array" ref="G181">INDEX(sheet01!$A$2:$Z$61,MATCH(D$177&amp;$B$2,sheet01!$M$2:$M$61&amp;sheet01!$O$2:$O$61,0),21)</f>
        <v>橙/黒</v>
      </c>
      <c r="I181" s="137" t="s">
        <v>7</v>
      </c>
      <c r="J181" s="138"/>
      <c r="K181" s="139" t="e">
        <f t="array" ref="K181">INDEX(sheet03!$A$2:$BB$1003,MATCH($K$177&amp;"104"&amp;$B$2,sheet03!$M$2:$M$1003&amp;sheet03!$AF$2:$AF$1003&amp;sheet03!$O$2:$O$1003,0),28)</f>
        <v>#N/A</v>
      </c>
      <c r="L181" s="20" t="s">
        <v>8</v>
      </c>
      <c r="M181" s="19"/>
      <c r="N181" s="18" t="str">
        <f t="array" ref="N181">INDEX(sheet01!$A$2:$Z$61,MATCH(K$177&amp;$B$2,sheet01!$M$2:$M$61&amp;sheet01!$O$2:$O$61,0),21)</f>
        <v>紫/白</v>
      </c>
    </row>
    <row r="182" spans="1:14" ht="15.95" customHeight="1" x14ac:dyDescent="0.15">
      <c r="B182" s="22" t="s">
        <v>173</v>
      </c>
      <c r="C182" s="21"/>
      <c r="D182" s="8" t="e" cm="1">
        <f t="array" ref="D182">INDEX(sheet03!$A$2:$BB$1003,MATCH($D$177&amp;"105"&amp;$B$2,sheet03!$M$2:$M$1003&amp;sheet03!$AF$2:$AF$1003&amp;sheet03!$O$2:$O$1003,0),28)</f>
        <v>#N/A</v>
      </c>
      <c r="E182" s="67"/>
      <c r="F182" s="68"/>
      <c r="G182" s="69"/>
      <c r="I182" s="22" t="s">
        <v>173</v>
      </c>
      <c r="J182" s="21"/>
      <c r="K182" s="8" t="e" cm="1">
        <f t="array" ref="K182">INDEX(sheet03!$A$2:$BB$1003,MATCH($K$177&amp;"105"&amp;$B$2,sheet03!$M$2:$M$1003&amp;sheet03!$AF$2:$AF$1003&amp;sheet03!$O$2:$O$1003,0),28)</f>
        <v>#N/A</v>
      </c>
      <c r="L182" s="67"/>
      <c r="M182" s="68"/>
      <c r="N182" s="69"/>
    </row>
    <row r="183" spans="1:14" ht="15.95" customHeight="1" x14ac:dyDescent="0.15">
      <c r="B183" s="17" t="s">
        <v>9</v>
      </c>
      <c r="C183" s="16" t="s">
        <v>10</v>
      </c>
      <c r="D183" s="15" t="s">
        <v>11</v>
      </c>
      <c r="E183" s="15" t="s">
        <v>12</v>
      </c>
      <c r="F183" s="15" t="s">
        <v>13</v>
      </c>
      <c r="G183" s="14" t="s">
        <v>14</v>
      </c>
      <c r="I183" s="17" t="s">
        <v>9</v>
      </c>
      <c r="J183" s="16" t="s">
        <v>10</v>
      </c>
      <c r="K183" s="15" t="s">
        <v>11</v>
      </c>
      <c r="L183" s="15" t="s">
        <v>12</v>
      </c>
      <c r="M183" s="15" t="s">
        <v>13</v>
      </c>
      <c r="N183" s="14" t="s">
        <v>14</v>
      </c>
    </row>
    <row r="184" spans="1:14" ht="15.95" customHeight="1" x14ac:dyDescent="0.15">
      <c r="A184" s="55">
        <f ca="1">IF(ISERROR(SMALL(sheet03!CM:CM,ROW(O1))),"",INDIRECT("sheet03!cm"&amp;SMALL(sheet03!CM:CM,ROW(O1))))</f>
        <v>304</v>
      </c>
      <c r="B184" s="12">
        <f t="array" aca="1" ref="B184" ca="1">INDEX(sheet03!$A$2:$BB$1003,MATCH(D$177&amp;$C184&amp;$B$2,sheet03!$M$2:$M$1003&amp;sheet03!$AF$2:$AF$1003&amp;sheet03!$O$2:$O$1003,0),31)</f>
        <v>0</v>
      </c>
      <c r="C184" s="13">
        <f ca="1">IF(A184="","",INDIRECT("sheet03!af"&amp;SMALL(sheet03!CM:CM,ROW(O1))))</f>
        <v>1</v>
      </c>
      <c r="D184" s="12" t="str">
        <f t="array" aca="1" ref="D184" ca="1">INDEX(sheet03!$A$2:$BB$1003,MATCH(D$177&amp;$C184&amp;$B$2,sheet03!$M$2:$M$1003&amp;sheet03!$AF$2:$AF$1003&amp;sheet03!$O$2:$O$1003,0),28)</f>
        <v>湯ノ峠</v>
      </c>
      <c r="E184" s="45">
        <f t="array" aca="1" ref="E184" ca="1">INDEX(sheet03!$A$2:$BC$1003,MATCH(D$177&amp;$C184&amp;$B$2,sheet03!$M$2:$M$1003&amp;sheet03!$AF$2:$AF$1003&amp;sheet03!$O$2:$O$1003,0),55)</f>
        <v>3</v>
      </c>
      <c r="F184" s="48">
        <f t="array" aca="1" ref="F184" ca="1">INDEX(sheet03!$A$2:$BB$1003,MATCH(D$177&amp;$C184&amp;$B$2,sheet03!$M$2:$M$1003&amp;sheet03!$AF$2:$AF$1003&amp;sheet03!$O$2:$O$1003,0),40)</f>
        <v>153</v>
      </c>
      <c r="G184" s="12" t="str">
        <f t="array" aca="1" ref="G184" ca="1">INDEX(sheet03!$A$2:$BD$1003,MATCH(D$177&amp;$C184&amp;$B$2,sheet03!$M$2:$M$1003&amp;sheet03!$AF$2:$AF$1003&amp;sheet03!$O$2:$O$1003,0),56)</f>
        <v>右</v>
      </c>
      <c r="H184" s="55">
        <f ca="1">IF(ISERROR(SMALL(sheet03!CN:CN,ROW(P1))),"",INDIRECT("sheet03!cn"&amp;SMALL(sheet03!CN:CN,ROW(P1))))</f>
        <v>482</v>
      </c>
      <c r="I184" s="12">
        <f t="array" aca="1" ref="I184" ca="1">INDEX(sheet03!$A$2:$BB$1003,MATCH(K$177&amp;$J184&amp;$B$2,sheet03!$M$2:$M$1003&amp;sheet03!$AF$2:$AF$1003&amp;sheet03!$O$2:$O$1003,0),31)</f>
        <v>0</v>
      </c>
      <c r="J184" s="13">
        <f ca="1">IF(H184="","",INDIRECT("sheet03!af"&amp;SMALL(sheet03!CN:CN,ROW(P1))))</f>
        <v>1</v>
      </c>
      <c r="K184" s="12" t="str">
        <f t="array" aca="1" ref="K184" ca="1">INDEX(sheet03!$A$2:$BB$1003,MATCH(K$177&amp;$J184&amp;$B$2,sheet03!$M$2:$M$1003&amp;sheet03!$AF$2:$AF$1003&amp;sheet03!$O$2:$O$1003,0),28)</f>
        <v>須波</v>
      </c>
      <c r="L184" s="45">
        <f t="array" aca="1" ref="L184" ca="1">INDEX(sheet03!$A$2:$BC$1003,MATCH(K$177&amp;$J184&amp;$B$2,sheet03!$M$2:$M$1003&amp;sheet03!$AF$2:$AF$1003&amp;sheet03!$O$2:$O$1003,0),55)</f>
        <v>3</v>
      </c>
      <c r="M184" s="48">
        <f t="array" aca="1" ref="M184" ca="1">INDEX(sheet03!$A$2:$BB$1003,MATCH(K$177&amp;$J184&amp;$B$2,sheet03!$M$2:$M$1003&amp;sheet03!$AF$2:$AF$1003&amp;sheet03!$O$2:$O$1003,0),40)</f>
        <v>168</v>
      </c>
      <c r="N184" s="12" t="str">
        <f t="array" aca="1" ref="N184" ca="1">INDEX(sheet03!$A$2:$BD$1003,MATCH(K$177&amp;$J184&amp;$B$2,sheet03!$M$2:$M$1003&amp;sheet03!$AF$2:$AF$1003&amp;sheet03!$O$2:$O$1003,0),56)</f>
        <v>右</v>
      </c>
    </row>
    <row r="185" spans="1:14" ht="15.95" customHeight="1" x14ac:dyDescent="0.15">
      <c r="A185" s="55">
        <f ca="1">IF(ISERROR(SMALL(sheet03!CM:CM,ROW(O2))),"",INDIRECT("sheet03!cm"&amp;SMALL(sheet03!CM:CM,ROW(O2))))</f>
        <v>305</v>
      </c>
      <c r="B185" s="10">
        <f t="array" aca="1" ref="B185" ca="1">INDEX(sheet03!$A$2:$BB$1003,MATCH(D$177&amp;$C185&amp;$B$2,sheet03!$M$2:$M$1003&amp;sheet03!$AF$2:$AF$1003&amp;sheet03!$O$2:$O$1003,0),31)</f>
        <v>0</v>
      </c>
      <c r="C185" s="11">
        <f ca="1">IF(A185="","",INDIRECT("sheet03!af"&amp;SMALL(sheet03!CM:CM,ROW(O2))))</f>
        <v>2</v>
      </c>
      <c r="D185" s="10" t="str">
        <f t="array" aca="1" ref="D185" ca="1">INDEX(sheet03!$A$2:$BB$1003,MATCH(D$177&amp;$C185&amp;$B$2,sheet03!$M$2:$M$1003&amp;sheet03!$AF$2:$AF$1003&amp;sheet03!$O$2:$O$1003,0),28)</f>
        <v>厚保</v>
      </c>
      <c r="E185" s="46">
        <f t="array" aca="1" ref="E185" ca="1">INDEX(sheet03!$A$2:$BC$1003,MATCH(D$177&amp;$C185&amp;$B$2,sheet03!$M$2:$M$1003&amp;sheet03!$AF$2:$AF$1003&amp;sheet03!$O$2:$O$1003,0),55)</f>
        <v>3</v>
      </c>
      <c r="F185" s="49">
        <f t="array" aca="1" ref="F185" ca="1">INDEX(sheet03!$A$2:$BB$1003,MATCH(D$177&amp;$C185&amp;$B$2,sheet03!$M$2:$M$1003&amp;sheet03!$AF$2:$AF$1003&amp;sheet03!$O$2:$O$1003,0),40)</f>
        <v>151</v>
      </c>
      <c r="G185" s="10" t="str">
        <f t="array" aca="1" ref="G185" ca="1">INDEX(sheet03!$A$2:$BD$1003,MATCH(D$177&amp;$C185&amp;$B$2,sheet03!$M$2:$M$1003&amp;sheet03!$AF$2:$AF$1003&amp;sheet03!$O$2:$O$1003,0),56)</f>
        <v>右</v>
      </c>
      <c r="H185" s="55">
        <f ca="1">IF(ISERROR(SMALL(sheet03!CN:CN,ROW(P2))),"",INDIRECT("sheet03!cn"&amp;SMALL(sheet03!CN:CN,ROW(P2))))</f>
        <v>483</v>
      </c>
      <c r="I185" s="10">
        <f t="array" aca="1" ref="I185" ca="1">INDEX(sheet03!$A$2:$BB$1003,MATCH(K$177&amp;$J185&amp;$B$2,sheet03!$M$2:$M$1003&amp;sheet03!$AF$2:$AF$1003&amp;sheet03!$O$2:$O$1003,0),31)</f>
        <v>0</v>
      </c>
      <c r="J185" s="11">
        <f ca="1">IF(H185="","",INDIRECT("sheet03!af"&amp;SMALL(sheet03!CN:CN,ROW(P2))))</f>
        <v>2</v>
      </c>
      <c r="K185" s="10" t="str">
        <f t="array" aca="1" ref="K185" ca="1">INDEX(sheet03!$A$2:$BB$1003,MATCH(K$177&amp;$J185&amp;$B$2,sheet03!$M$2:$M$1003&amp;sheet03!$AF$2:$AF$1003&amp;sheet03!$O$2:$O$1003,0),28)</f>
        <v>安芸幸崎</v>
      </c>
      <c r="L185" s="46">
        <f t="array" aca="1" ref="L185" ca="1">INDEX(sheet03!$A$2:$BC$1003,MATCH(K$177&amp;$J185&amp;$B$2,sheet03!$M$2:$M$1003&amp;sheet03!$AF$2:$AF$1003&amp;sheet03!$O$2:$O$1003,0),55)</f>
        <v>3</v>
      </c>
      <c r="M185" s="49">
        <f t="array" aca="1" ref="M185" ca="1">INDEX(sheet03!$A$2:$BB$1003,MATCH(K$177&amp;$J185&amp;$B$2,sheet03!$M$2:$M$1003&amp;sheet03!$AF$2:$AF$1003&amp;sheet03!$O$2:$O$1003,0),40)</f>
        <v>170.2</v>
      </c>
      <c r="N185" s="10" t="str">
        <f t="array" aca="1" ref="N185" ca="1">INDEX(sheet03!$A$2:$BD$1003,MATCH(K$177&amp;$J185&amp;$B$2,sheet03!$M$2:$M$1003&amp;sheet03!$AF$2:$AF$1003&amp;sheet03!$O$2:$O$1003,0),56)</f>
        <v>右</v>
      </c>
    </row>
    <row r="186" spans="1:14" ht="15.95" customHeight="1" x14ac:dyDescent="0.15">
      <c r="A186" s="55">
        <f ca="1">IF(ISERROR(SMALL(sheet03!CM:CM,ROW(O3))),"",INDIRECT("sheet03!cm"&amp;SMALL(sheet03!CM:CM,ROW(O3))))</f>
        <v>306</v>
      </c>
      <c r="B186" s="10">
        <f t="array" aca="1" ref="B186" ca="1">INDEX(sheet03!$A$2:$BB$1003,MATCH(D$177&amp;$C186&amp;$B$2,sheet03!$M$2:$M$1003&amp;sheet03!$AF$2:$AF$1003&amp;sheet03!$O$2:$O$1003,0),31)</f>
        <v>0</v>
      </c>
      <c r="C186" s="11">
        <f ca="1">IF(A186="","",INDIRECT("sheet03!af"&amp;SMALL(sheet03!CM:CM,ROW(O3))))</f>
        <v>3</v>
      </c>
      <c r="D186" s="10" t="str">
        <f t="array" aca="1" ref="D186" ca="1">INDEX(sheet03!$A$2:$BB$1003,MATCH(D$177&amp;$C186&amp;$B$2,sheet03!$M$2:$M$1003&amp;sheet03!$AF$2:$AF$1003&amp;sheet03!$O$2:$O$1003,0),28)</f>
        <v>四郎ヶ原</v>
      </c>
      <c r="E186" s="46">
        <f t="array" aca="1" ref="E186" ca="1">INDEX(sheet03!$A$2:$BC$1003,MATCH(D$177&amp;$C186&amp;$B$2,sheet03!$M$2:$M$1003&amp;sheet03!$AF$2:$AF$1003&amp;sheet03!$O$2:$O$1003,0),55)</f>
        <v>3</v>
      </c>
      <c r="F186" s="49">
        <f t="array" aca="1" ref="F186" ca="1">INDEX(sheet03!$A$2:$BB$1003,MATCH(D$177&amp;$C186&amp;$B$2,sheet03!$M$2:$M$1003&amp;sheet03!$AF$2:$AF$1003&amp;sheet03!$O$2:$O$1003,0),40)</f>
        <v>169.2</v>
      </c>
      <c r="G186" s="10" t="str">
        <f t="array" aca="1" ref="G186" ca="1">INDEX(sheet03!$A$2:$BD$1003,MATCH(D$177&amp;$C186&amp;$B$2,sheet03!$M$2:$M$1003&amp;sheet03!$AF$2:$AF$1003&amp;sheet03!$O$2:$O$1003,0),56)</f>
        <v>右</v>
      </c>
      <c r="H186" s="55">
        <f ca="1">IF(ISERROR(SMALL(sheet03!CN:CN,ROW(P3))),"",INDIRECT("sheet03!cn"&amp;SMALL(sheet03!CN:CN,ROW(P3))))</f>
        <v>484</v>
      </c>
      <c r="I186" s="10">
        <f t="array" aca="1" ref="I186" ca="1">INDEX(sheet03!$A$2:$BB$1003,MATCH(K$177&amp;$J186&amp;$B$2,sheet03!$M$2:$M$1003&amp;sheet03!$AF$2:$AF$1003&amp;sheet03!$O$2:$O$1003,0),31)</f>
        <v>0</v>
      </c>
      <c r="J186" s="11">
        <f ca="1">IF(H186="","",INDIRECT("sheet03!af"&amp;SMALL(sheet03!CN:CN,ROW(P3))))</f>
        <v>3</v>
      </c>
      <c r="K186" s="10" t="str">
        <f t="array" aca="1" ref="K186" ca="1">INDEX(sheet03!$A$2:$BB$1003,MATCH(K$177&amp;$J186&amp;$B$2,sheet03!$M$2:$M$1003&amp;sheet03!$AF$2:$AF$1003&amp;sheet03!$O$2:$O$1003,0),28)</f>
        <v>忠海</v>
      </c>
      <c r="L186" s="46">
        <f t="array" aca="1" ref="L186" ca="1">INDEX(sheet03!$A$2:$BC$1003,MATCH(K$177&amp;$J186&amp;$B$2,sheet03!$M$2:$M$1003&amp;sheet03!$AF$2:$AF$1003&amp;sheet03!$O$2:$O$1003,0),55)</f>
        <v>3</v>
      </c>
      <c r="M186" s="49">
        <f t="array" aca="1" ref="M186" ca="1">INDEX(sheet03!$A$2:$BB$1003,MATCH(K$177&amp;$J186&amp;$B$2,sheet03!$M$2:$M$1003&amp;sheet03!$AF$2:$AF$1003&amp;sheet03!$O$2:$O$1003,0),40)</f>
        <v>170.1</v>
      </c>
      <c r="N186" s="10" t="str">
        <f t="array" aca="1" ref="N186" ca="1">INDEX(sheet03!$A$2:$BD$1003,MATCH(K$177&amp;$J186&amp;$B$2,sheet03!$M$2:$M$1003&amp;sheet03!$AF$2:$AF$1003&amp;sheet03!$O$2:$O$1003,0),56)</f>
        <v>右</v>
      </c>
    </row>
    <row r="187" spans="1:14" ht="15.95" customHeight="1" x14ac:dyDescent="0.15">
      <c r="A187" s="55">
        <f ca="1">IF(ISERROR(SMALL(sheet03!CM:CM,ROW(O4))),"",INDIRECT("sheet03!cm"&amp;SMALL(sheet03!CM:CM,ROW(O4))))</f>
        <v>307</v>
      </c>
      <c r="B187" s="10">
        <f t="array" aca="1" ref="B187" ca="1">INDEX(sheet03!$A$2:$BB$1003,MATCH(D$177&amp;$C187&amp;$B$2,sheet03!$M$2:$M$1003&amp;sheet03!$AF$2:$AF$1003&amp;sheet03!$O$2:$O$1003,0),31)</f>
        <v>0</v>
      </c>
      <c r="C187" s="11">
        <f ca="1">IF(A187="","",INDIRECT("sheet03!af"&amp;SMALL(sheet03!CM:CM,ROW(O4))))</f>
        <v>4</v>
      </c>
      <c r="D187" s="10" t="str">
        <f t="array" aca="1" ref="D187" ca="1">INDEX(sheet03!$A$2:$BB$1003,MATCH(D$177&amp;$C187&amp;$B$2,sheet03!$M$2:$M$1003&amp;sheet03!$AF$2:$AF$1003&amp;sheet03!$O$2:$O$1003,0),28)</f>
        <v>南大嶺</v>
      </c>
      <c r="E187" s="46">
        <f t="array" aca="1" ref="E187" ca="1">INDEX(sheet03!$A$2:$BC$1003,MATCH(D$177&amp;$C187&amp;$B$2,sheet03!$M$2:$M$1003&amp;sheet03!$AF$2:$AF$1003&amp;sheet03!$O$2:$O$1003,0),55)</f>
        <v>3</v>
      </c>
      <c r="F187" s="49">
        <f t="array" aca="1" ref="F187" ca="1">INDEX(sheet03!$A$2:$BB$1003,MATCH(D$177&amp;$C187&amp;$B$2,sheet03!$M$2:$M$1003&amp;sheet03!$AF$2:$AF$1003&amp;sheet03!$O$2:$O$1003,0),40)</f>
        <v>173</v>
      </c>
      <c r="G187" s="10" t="str">
        <f t="array" aca="1" ref="G187" ca="1">INDEX(sheet03!$A$2:$BD$1003,MATCH(D$177&amp;$C187&amp;$B$2,sheet03!$M$2:$M$1003&amp;sheet03!$AF$2:$AF$1003&amp;sheet03!$O$2:$O$1003,0),56)</f>
        <v>右</v>
      </c>
      <c r="H187" s="55">
        <f ca="1">IF(ISERROR(SMALL(sheet03!CN:CN,ROW(P4))),"",INDIRECT("sheet03!cn"&amp;SMALL(sheet03!CN:CN,ROW(P4))))</f>
        <v>485</v>
      </c>
      <c r="I187" s="10">
        <f t="array" aca="1" ref="I187" ca="1">INDEX(sheet03!$A$2:$BB$1003,MATCH(K$177&amp;$J187&amp;$B$2,sheet03!$M$2:$M$1003&amp;sheet03!$AF$2:$AF$1003&amp;sheet03!$O$2:$O$1003,0),31)</f>
        <v>0</v>
      </c>
      <c r="J187" s="11">
        <f ca="1">IF(H187="","",INDIRECT("sheet03!af"&amp;SMALL(sheet03!CN:CN,ROW(P4))))</f>
        <v>4</v>
      </c>
      <c r="K187" s="10" t="str">
        <f t="array" aca="1" ref="K187" ca="1">INDEX(sheet03!$A$2:$BB$1003,MATCH(K$177&amp;$J187&amp;$B$2,sheet03!$M$2:$M$1003&amp;sheet03!$AF$2:$AF$1003&amp;sheet03!$O$2:$O$1003,0),28)</f>
        <v>安芸長浜</v>
      </c>
      <c r="L187" s="46">
        <f t="array" aca="1" ref="L187" ca="1">INDEX(sheet03!$A$2:$BC$1003,MATCH(K$177&amp;$J187&amp;$B$2,sheet03!$M$2:$M$1003&amp;sheet03!$AF$2:$AF$1003&amp;sheet03!$O$2:$O$1003,0),55)</f>
        <v>3</v>
      </c>
      <c r="M187" s="49">
        <f t="array" aca="1" ref="M187" ca="1">INDEX(sheet03!$A$2:$BB$1003,MATCH(K$177&amp;$J187&amp;$B$2,sheet03!$M$2:$M$1003&amp;sheet03!$AF$2:$AF$1003&amp;sheet03!$O$2:$O$1003,0),40)</f>
        <v>174</v>
      </c>
      <c r="N187" s="10" t="str">
        <f t="array" aca="1" ref="N187" ca="1">INDEX(sheet03!$A$2:$BD$1003,MATCH(K$177&amp;$J187&amp;$B$2,sheet03!$M$2:$M$1003&amp;sheet03!$AF$2:$AF$1003&amp;sheet03!$O$2:$O$1003,0),56)</f>
        <v>右</v>
      </c>
    </row>
    <row r="188" spans="1:14" ht="15.95" customHeight="1" x14ac:dyDescent="0.15">
      <c r="A188" s="55">
        <f ca="1">IF(ISERROR(SMALL(sheet03!CM:CM,ROW(O5))),"",INDIRECT("sheet03!cm"&amp;SMALL(sheet03!CM:CM,ROW(O5))))</f>
        <v>308</v>
      </c>
      <c r="B188" s="10" t="str">
        <f t="array" aca="1" ref="B188" ca="1">INDEX(sheet03!$A$2:$BB$1003,MATCH(D$177&amp;$C188&amp;$B$2,sheet03!$M$2:$M$1003&amp;sheet03!$AF$2:$AF$1003&amp;sheet03!$O$2:$O$1003,0),31)</f>
        <v>ｃ</v>
      </c>
      <c r="C188" s="11">
        <f ca="1">IF(A188="","",INDIRECT("sheet03!af"&amp;SMALL(sheet03!CM:CM,ROW(O5))))</f>
        <v>5</v>
      </c>
      <c r="D188" s="10" t="str">
        <f t="array" aca="1" ref="D188" ca="1">INDEX(sheet03!$A$2:$BB$1003,MATCH(D$177&amp;$C188&amp;$B$2,sheet03!$M$2:$M$1003&amp;sheet03!$AF$2:$AF$1003&amp;sheet03!$O$2:$O$1003,0),28)</f>
        <v>美祢</v>
      </c>
      <c r="E188" s="46">
        <f t="array" aca="1" ref="E188" ca="1">INDEX(sheet03!$A$2:$BC$1003,MATCH(D$177&amp;$C188&amp;$B$2,sheet03!$M$2:$M$1003&amp;sheet03!$AF$2:$AF$1003&amp;sheet03!$O$2:$O$1003,0),55)</f>
        <v>2</v>
      </c>
      <c r="F188" s="49">
        <f t="array" aca="1" ref="F188" ca="1">INDEX(sheet03!$A$2:$BB$1003,MATCH(D$177&amp;$C188&amp;$B$2,sheet03!$M$2:$M$1003&amp;sheet03!$AF$2:$AF$1003&amp;sheet03!$O$2:$O$1003,0),40)</f>
        <v>162</v>
      </c>
      <c r="G188" s="10" t="str">
        <f t="array" aca="1" ref="G188" ca="1">INDEX(sheet03!$A$2:$BD$1003,MATCH(D$177&amp;$C188&amp;$B$2,sheet03!$M$2:$M$1003&amp;sheet03!$AF$2:$AF$1003&amp;sheet03!$O$2:$O$1003,0),56)</f>
        <v>右</v>
      </c>
      <c r="H188" s="55">
        <f ca="1">IF(ISERROR(SMALL(sheet03!CN:CN,ROW(P5))),"",INDIRECT("sheet03!cn"&amp;SMALL(sheet03!CN:CN,ROW(P5))))</f>
        <v>486</v>
      </c>
      <c r="I188" s="10">
        <f t="array" aca="1" ref="I188" ca="1">INDEX(sheet03!$A$2:$BB$1003,MATCH(K$177&amp;$J188&amp;$B$2,sheet03!$M$2:$M$1003&amp;sheet03!$AF$2:$AF$1003&amp;sheet03!$O$2:$O$1003,0),31)</f>
        <v>0</v>
      </c>
      <c r="J188" s="11">
        <f ca="1">IF(H188="","",INDIRECT("sheet03!af"&amp;SMALL(sheet03!CN:CN,ROW(P5))))</f>
        <v>5</v>
      </c>
      <c r="K188" s="10" t="str">
        <f t="array" aca="1" ref="K188" ca="1">INDEX(sheet03!$A$2:$BB$1003,MATCH(K$177&amp;$J188&amp;$B$2,sheet03!$M$2:$M$1003&amp;sheet03!$AF$2:$AF$1003&amp;sheet03!$O$2:$O$1003,0),28)</f>
        <v>大乗</v>
      </c>
      <c r="L188" s="46">
        <f t="array" aca="1" ref="L188" ca="1">INDEX(sheet03!$A$2:$BC$1003,MATCH(K$177&amp;$J188&amp;$B$2,sheet03!$M$2:$M$1003&amp;sheet03!$AF$2:$AF$1003&amp;sheet03!$O$2:$O$1003,0),55)</f>
        <v>3</v>
      </c>
      <c r="M188" s="49">
        <f t="array" aca="1" ref="M188" ca="1">INDEX(sheet03!$A$2:$BB$1003,MATCH(K$177&amp;$J188&amp;$B$2,sheet03!$M$2:$M$1003&amp;sheet03!$AF$2:$AF$1003&amp;sheet03!$O$2:$O$1003,0),40)</f>
        <v>173.9</v>
      </c>
      <c r="N188" s="10" t="str">
        <f t="array" aca="1" ref="N188" ca="1">INDEX(sheet03!$A$2:$BD$1003,MATCH(K$177&amp;$J188&amp;$B$2,sheet03!$M$2:$M$1003&amp;sheet03!$AF$2:$AF$1003&amp;sheet03!$O$2:$O$1003,0),56)</f>
        <v>右</v>
      </c>
    </row>
    <row r="189" spans="1:14" ht="15.95" customHeight="1" x14ac:dyDescent="0.15">
      <c r="A189" s="55">
        <f ca="1">IF(ISERROR(SMALL(sheet03!CM:CM,ROW(O6))),"",INDIRECT("sheet03!cm"&amp;SMALL(sheet03!CM:CM,ROW(O6))))</f>
        <v>309</v>
      </c>
      <c r="B189" s="10">
        <f t="array" aca="1" ref="B189" ca="1">INDEX(sheet03!$A$2:$BB$1003,MATCH(D$177&amp;$C189&amp;$B$2,sheet03!$M$2:$M$1003&amp;sheet03!$AF$2:$AF$1003&amp;sheet03!$O$2:$O$1003,0),31)</f>
        <v>0</v>
      </c>
      <c r="C189" s="11">
        <f ca="1">IF(A189="","",INDIRECT("sheet03!af"&amp;SMALL(sheet03!CM:CM,ROW(O6))))</f>
        <v>6</v>
      </c>
      <c r="D189" s="10" t="str">
        <f t="array" aca="1" ref="D189" ca="1">INDEX(sheet03!$A$2:$BB$1003,MATCH(D$177&amp;$C189&amp;$B$2,sheet03!$M$2:$M$1003&amp;sheet03!$AF$2:$AF$1003&amp;sheet03!$O$2:$O$1003,0),28)</f>
        <v>重安</v>
      </c>
      <c r="E189" s="46">
        <f t="array" aca="1" ref="E189" ca="1">INDEX(sheet03!$A$2:$BC$1003,MATCH(D$177&amp;$C189&amp;$B$2,sheet03!$M$2:$M$1003&amp;sheet03!$AF$2:$AF$1003&amp;sheet03!$O$2:$O$1003,0),55)</f>
        <v>2</v>
      </c>
      <c r="F189" s="49">
        <f t="array" aca="1" ref="F189" ca="1">INDEX(sheet03!$A$2:$BB$1003,MATCH(D$177&amp;$C189&amp;$B$2,sheet03!$M$2:$M$1003&amp;sheet03!$AF$2:$AF$1003&amp;sheet03!$O$2:$O$1003,0),40)</f>
        <v>156.69999999999999</v>
      </c>
      <c r="G189" s="10" t="str">
        <f t="array" aca="1" ref="G189" ca="1">INDEX(sheet03!$A$2:$BD$1003,MATCH(D$177&amp;$C189&amp;$B$2,sheet03!$M$2:$M$1003&amp;sheet03!$AF$2:$AF$1003&amp;sheet03!$O$2:$O$1003,0),56)</f>
        <v>右</v>
      </c>
      <c r="H189" s="55">
        <f ca="1">IF(ISERROR(SMALL(sheet03!CN:CN,ROW(P6))),"",INDIRECT("sheet03!cn"&amp;SMALL(sheet03!CN:CN,ROW(P6))))</f>
        <v>487</v>
      </c>
      <c r="I189" s="10">
        <f t="array" aca="1" ref="I189" ca="1">INDEX(sheet03!$A$2:$BB$1003,MATCH(K$177&amp;$J189&amp;$B$2,sheet03!$M$2:$M$1003&amp;sheet03!$AF$2:$AF$1003&amp;sheet03!$O$2:$O$1003,0),31)</f>
        <v>0</v>
      </c>
      <c r="J189" s="11">
        <f ca="1">IF(H189="","",INDIRECT("sheet03!af"&amp;SMALL(sheet03!CN:CN,ROW(P6))))</f>
        <v>6</v>
      </c>
      <c r="K189" s="10" t="str">
        <f t="array" aca="1" ref="K189" ca="1">INDEX(sheet03!$A$2:$BB$1003,MATCH(K$177&amp;$J189&amp;$B$2,sheet03!$M$2:$M$1003&amp;sheet03!$AF$2:$AF$1003&amp;sheet03!$O$2:$O$1003,0),28)</f>
        <v>竹原</v>
      </c>
      <c r="L189" s="46">
        <f t="array" aca="1" ref="L189" ca="1">INDEX(sheet03!$A$2:$BC$1003,MATCH(K$177&amp;$J189&amp;$B$2,sheet03!$M$2:$M$1003&amp;sheet03!$AF$2:$AF$1003&amp;sheet03!$O$2:$O$1003,0),55)</f>
        <v>3</v>
      </c>
      <c r="M189" s="49">
        <f t="array" aca="1" ref="M189" ca="1">INDEX(sheet03!$A$2:$BB$1003,MATCH(K$177&amp;$J189&amp;$B$2,sheet03!$M$2:$M$1003&amp;sheet03!$AF$2:$AF$1003&amp;sheet03!$O$2:$O$1003,0),40)</f>
        <v>173.9</v>
      </c>
      <c r="N189" s="10" t="str">
        <f t="array" aca="1" ref="N189" ca="1">INDEX(sheet03!$A$2:$BD$1003,MATCH(K$177&amp;$J189&amp;$B$2,sheet03!$M$2:$M$1003&amp;sheet03!$AF$2:$AF$1003&amp;sheet03!$O$2:$O$1003,0),56)</f>
        <v>右</v>
      </c>
    </row>
    <row r="190" spans="1:14" ht="15.95" customHeight="1" x14ac:dyDescent="0.15">
      <c r="A190" s="55">
        <f ca="1">IF(ISERROR(SMALL(sheet03!CM:CM,ROW(O7))),"",INDIRECT("sheet03!cm"&amp;SMALL(sheet03!CM:CM,ROW(O7))))</f>
        <v>310</v>
      </c>
      <c r="B190" s="10">
        <f t="array" aca="1" ref="B190" ca="1">INDEX(sheet03!$A$2:$BB$1003,MATCH(D$177&amp;$C190&amp;$B$2,sheet03!$M$2:$M$1003&amp;sheet03!$AF$2:$AF$1003&amp;sheet03!$O$2:$O$1003,0),31)</f>
        <v>0</v>
      </c>
      <c r="C190" s="11">
        <f ca="1">IF(A190="","",INDIRECT("sheet03!af"&amp;SMALL(sheet03!CM:CM,ROW(O7))))</f>
        <v>7</v>
      </c>
      <c r="D190" s="10" t="str">
        <f t="array" aca="1" ref="D190" ca="1">INDEX(sheet03!$A$2:$BB$1003,MATCH(D$177&amp;$C190&amp;$B$2,sheet03!$M$2:$M$1003&amp;sheet03!$AF$2:$AF$1003&amp;sheet03!$O$2:$O$1003,0),28)</f>
        <v>於福</v>
      </c>
      <c r="E190" s="46">
        <f t="array" aca="1" ref="E190" ca="1">INDEX(sheet03!$A$2:$BC$1003,MATCH(D$177&amp;$C190&amp;$B$2,sheet03!$M$2:$M$1003&amp;sheet03!$AF$2:$AF$1003&amp;sheet03!$O$2:$O$1003,0),55)</f>
        <v>2</v>
      </c>
      <c r="F190" s="49">
        <f t="array" aca="1" ref="F190" ca="1">INDEX(sheet03!$A$2:$BB$1003,MATCH(D$177&amp;$C190&amp;$B$2,sheet03!$M$2:$M$1003&amp;sheet03!$AF$2:$AF$1003&amp;sheet03!$O$2:$O$1003,0),40)</f>
        <v>156.1</v>
      </c>
      <c r="G190" s="10" t="str">
        <f t="array" aca="1" ref="G190" ca="1">INDEX(sheet03!$A$2:$BD$1003,MATCH(D$177&amp;$C190&amp;$B$2,sheet03!$M$2:$M$1003&amp;sheet03!$AF$2:$AF$1003&amp;sheet03!$O$2:$O$1003,0),56)</f>
        <v>右</v>
      </c>
      <c r="H190" s="55">
        <f ca="1">IF(ISERROR(SMALL(sheet03!CN:CN,ROW(P7))),"",INDIRECT("sheet03!cn"&amp;SMALL(sheet03!CN:CN,ROW(P7))))</f>
        <v>488</v>
      </c>
      <c r="I190" s="10">
        <f t="array" aca="1" ref="I190" ca="1">INDEX(sheet03!$A$2:$BB$1003,MATCH(K$177&amp;$J190&amp;$B$2,sheet03!$M$2:$M$1003&amp;sheet03!$AF$2:$AF$1003&amp;sheet03!$O$2:$O$1003,0),31)</f>
        <v>0</v>
      </c>
      <c r="J190" s="11">
        <f ca="1">IF(H190="","",INDIRECT("sheet03!af"&amp;SMALL(sheet03!CN:CN,ROW(P7))))</f>
        <v>7</v>
      </c>
      <c r="K190" s="10" t="str">
        <f t="array" aca="1" ref="K190" ca="1">INDEX(sheet03!$A$2:$BB$1003,MATCH(K$177&amp;$J190&amp;$B$2,sheet03!$M$2:$M$1003&amp;sheet03!$AF$2:$AF$1003&amp;sheet03!$O$2:$O$1003,0),28)</f>
        <v>吉名</v>
      </c>
      <c r="L190" s="46">
        <f t="array" aca="1" ref="L190" ca="1">INDEX(sheet03!$A$2:$BC$1003,MATCH(K$177&amp;$J190&amp;$B$2,sheet03!$M$2:$M$1003&amp;sheet03!$AF$2:$AF$1003&amp;sheet03!$O$2:$O$1003,0),55)</f>
        <v>3</v>
      </c>
      <c r="M190" s="49">
        <f t="array" aca="1" ref="M190" ca="1">INDEX(sheet03!$A$2:$BB$1003,MATCH(K$177&amp;$J190&amp;$B$2,sheet03!$M$2:$M$1003&amp;sheet03!$AF$2:$AF$1003&amp;sheet03!$O$2:$O$1003,0),40)</f>
        <v>172</v>
      </c>
      <c r="N190" s="10" t="str">
        <f t="array" aca="1" ref="N190" ca="1">INDEX(sheet03!$A$2:$BD$1003,MATCH(K$177&amp;$J190&amp;$B$2,sheet03!$M$2:$M$1003&amp;sheet03!$AF$2:$AF$1003&amp;sheet03!$O$2:$O$1003,0),56)</f>
        <v>右</v>
      </c>
    </row>
    <row r="191" spans="1:14" ht="15.95" customHeight="1" x14ac:dyDescent="0.15">
      <c r="A191" s="55">
        <f ca="1">IF(ISERROR(SMALL(sheet03!CM:CM,ROW(O8))),"",INDIRECT("sheet03!cm"&amp;SMALL(sheet03!CM:CM,ROW(O8))))</f>
        <v>311</v>
      </c>
      <c r="B191" s="10">
        <f t="array" aca="1" ref="B191" ca="1">INDEX(sheet03!$A$2:$BB$1003,MATCH(D$177&amp;$C191&amp;$B$2,sheet03!$M$2:$M$1003&amp;sheet03!$AF$2:$AF$1003&amp;sheet03!$O$2:$O$1003,0),31)</f>
        <v>0</v>
      </c>
      <c r="C191" s="11">
        <f ca="1">IF(A191="","",INDIRECT("sheet03!af"&amp;SMALL(sheet03!CM:CM,ROW(O8))))</f>
        <v>8</v>
      </c>
      <c r="D191" s="10" t="str">
        <f t="array" aca="1" ref="D191" ca="1">INDEX(sheet03!$A$2:$BB$1003,MATCH(D$177&amp;$C191&amp;$B$2,sheet03!$M$2:$M$1003&amp;sheet03!$AF$2:$AF$1003&amp;sheet03!$O$2:$O$1003,0),28)</f>
        <v>渋木</v>
      </c>
      <c r="E191" s="46">
        <f t="array" aca="1" ref="E191" ca="1">INDEX(sheet03!$A$2:$BC$1003,MATCH(D$177&amp;$C191&amp;$B$2,sheet03!$M$2:$M$1003&amp;sheet03!$AF$2:$AF$1003&amp;sheet03!$O$2:$O$1003,0),55)</f>
        <v>2</v>
      </c>
      <c r="F191" s="49">
        <f t="array" aca="1" ref="F191" ca="1">INDEX(sheet03!$A$2:$BB$1003,MATCH(D$177&amp;$C191&amp;$B$2,sheet03!$M$2:$M$1003&amp;sheet03!$AF$2:$AF$1003&amp;sheet03!$O$2:$O$1003,0),40)</f>
        <v>156.19999999999999</v>
      </c>
      <c r="G191" s="10" t="str">
        <f t="array" aca="1" ref="G191" ca="1">INDEX(sheet03!$A$2:$BD$1003,MATCH(D$177&amp;$C191&amp;$B$2,sheet03!$M$2:$M$1003&amp;sheet03!$AF$2:$AF$1003&amp;sheet03!$O$2:$O$1003,0),56)</f>
        <v>右</v>
      </c>
      <c r="H191" s="55">
        <f ca="1">IF(ISERROR(SMALL(sheet03!CN:CN,ROW(P8))),"",INDIRECT("sheet03!cn"&amp;SMALL(sheet03!CN:CN,ROW(P8))))</f>
        <v>489</v>
      </c>
      <c r="I191" s="10">
        <f t="array" aca="1" ref="I191" ca="1">INDEX(sheet03!$A$2:$BB$1003,MATCH(K$177&amp;$J191&amp;$B$2,sheet03!$M$2:$M$1003&amp;sheet03!$AF$2:$AF$1003&amp;sheet03!$O$2:$O$1003,0),31)</f>
        <v>0</v>
      </c>
      <c r="J191" s="11">
        <f ca="1">IF(H191="","",INDIRECT("sheet03!af"&amp;SMALL(sheet03!CN:CN,ROW(P8))))</f>
        <v>8</v>
      </c>
      <c r="K191" s="10" t="str">
        <f t="array" aca="1" ref="K191" ca="1">INDEX(sheet03!$A$2:$BB$1003,MATCH(K$177&amp;$J191&amp;$B$2,sheet03!$M$2:$M$1003&amp;sheet03!$AF$2:$AF$1003&amp;sheet03!$O$2:$O$1003,0),28)</f>
        <v>安芸津</v>
      </c>
      <c r="L191" s="46">
        <f t="array" aca="1" ref="L191" ca="1">INDEX(sheet03!$A$2:$BC$1003,MATCH(K$177&amp;$J191&amp;$B$2,sheet03!$M$2:$M$1003&amp;sheet03!$AF$2:$AF$1003&amp;sheet03!$O$2:$O$1003,0),55)</f>
        <v>3</v>
      </c>
      <c r="M191" s="49">
        <f t="array" aca="1" ref="M191" ca="1">INDEX(sheet03!$A$2:$BB$1003,MATCH(K$177&amp;$J191&amp;$B$2,sheet03!$M$2:$M$1003&amp;sheet03!$AF$2:$AF$1003&amp;sheet03!$O$2:$O$1003,0),40)</f>
        <v>163</v>
      </c>
      <c r="N191" s="10" t="str">
        <f t="array" aca="1" ref="N191" ca="1">INDEX(sheet03!$A$2:$BD$1003,MATCH(K$177&amp;$J191&amp;$B$2,sheet03!$M$2:$M$1003&amp;sheet03!$AF$2:$AF$1003&amp;sheet03!$O$2:$O$1003,0),56)</f>
        <v>右</v>
      </c>
    </row>
    <row r="192" spans="1:14" ht="15.95" customHeight="1" x14ac:dyDescent="0.15">
      <c r="A192" s="55">
        <f ca="1">IF(ISERROR(SMALL(sheet03!CM:CM,ROW(O9))),"",INDIRECT("sheet03!cm"&amp;SMALL(sheet03!CM:CM,ROW(O9))))</f>
        <v>0</v>
      </c>
      <c r="B192" s="10" t="e">
        <f t="array" aca="1" ref="B192" ca="1">INDEX(sheet03!$A$2:$BB$1003,MATCH(D$177&amp;$C192&amp;$B$2,sheet03!$M$2:$M$1003&amp;sheet03!$AF$2:$AF$1003&amp;sheet03!$O$2:$O$1003,0),31)</f>
        <v>#N/A</v>
      </c>
      <c r="C192" s="11">
        <f ca="1">IF(A192="","",INDIRECT("sheet03!af"&amp;SMALL(sheet03!CM:CM,ROW(O9))))</f>
        <v>0</v>
      </c>
      <c r="D192" s="10" t="e">
        <f t="array" aca="1" ref="D192" ca="1">INDEX(sheet03!$A$2:$BB$1003,MATCH(D$177&amp;$C192&amp;$B$2,sheet03!$M$2:$M$1003&amp;sheet03!$AF$2:$AF$1003&amp;sheet03!$O$2:$O$1003,0),28)</f>
        <v>#N/A</v>
      </c>
      <c r="E192" s="46" t="e">
        <f t="array" aca="1" ref="E192" ca="1">INDEX(sheet03!$A$2:$BC$1003,MATCH(D$177&amp;$C192&amp;$B$2,sheet03!$M$2:$M$1003&amp;sheet03!$AF$2:$AF$1003&amp;sheet03!$O$2:$O$1003,0),55)</f>
        <v>#N/A</v>
      </c>
      <c r="F192" s="49" t="e">
        <f t="array" aca="1" ref="F192" ca="1">INDEX(sheet03!$A$2:$BB$1003,MATCH(D$177&amp;$C192&amp;$B$2,sheet03!$M$2:$M$1003&amp;sheet03!$AF$2:$AF$1003&amp;sheet03!$O$2:$O$1003,0),40)</f>
        <v>#N/A</v>
      </c>
      <c r="G192" s="10" t="e">
        <f t="array" aca="1" ref="G192" ca="1">INDEX(sheet03!$A$2:$BD$1003,MATCH(D$177&amp;$C192&amp;$B$2,sheet03!$M$2:$M$1003&amp;sheet03!$AF$2:$AF$1003&amp;sheet03!$O$2:$O$1003,0),56)</f>
        <v>#N/A</v>
      </c>
      <c r="H192" s="55">
        <f ca="1">IF(ISERROR(SMALL(sheet03!CN:CN,ROW(P9))),"",INDIRECT("sheet03!cn"&amp;SMALL(sheet03!CN:CN,ROW(P9))))</f>
        <v>490</v>
      </c>
      <c r="I192" s="10">
        <f t="array" aca="1" ref="I192" ca="1">INDEX(sheet03!$A$2:$BB$1003,MATCH(K$177&amp;$J192&amp;$B$2,sheet03!$M$2:$M$1003&amp;sheet03!$AF$2:$AF$1003&amp;sheet03!$O$2:$O$1003,0),31)</f>
        <v>0</v>
      </c>
      <c r="J192" s="11">
        <f ca="1">IF(H192="","",INDIRECT("sheet03!af"&amp;SMALL(sheet03!CN:CN,ROW(P9))))</f>
        <v>9</v>
      </c>
      <c r="K192" s="10" t="str">
        <f t="array" aca="1" ref="K192" ca="1">INDEX(sheet03!$A$2:$BB$1003,MATCH(K$177&amp;$J192&amp;$B$2,sheet03!$M$2:$M$1003&amp;sheet03!$AF$2:$AF$1003&amp;sheet03!$O$2:$O$1003,0),28)</f>
        <v>風早</v>
      </c>
      <c r="L192" s="46">
        <f t="array" aca="1" ref="L192" ca="1">INDEX(sheet03!$A$2:$BC$1003,MATCH(K$177&amp;$J192&amp;$B$2,sheet03!$M$2:$M$1003&amp;sheet03!$AF$2:$AF$1003&amp;sheet03!$O$2:$O$1003,0),55)</f>
        <v>3</v>
      </c>
      <c r="M192" s="49">
        <f t="array" aca="1" ref="M192" ca="1">INDEX(sheet03!$A$2:$BB$1003,MATCH(K$177&amp;$J192&amp;$B$2,sheet03!$M$2:$M$1003&amp;sheet03!$AF$2:$AF$1003&amp;sheet03!$O$2:$O$1003,0),40)</f>
        <v>180</v>
      </c>
      <c r="N192" s="10" t="str">
        <f t="array" aca="1" ref="N192" ca="1">INDEX(sheet03!$A$2:$BD$1003,MATCH(K$177&amp;$J192&amp;$B$2,sheet03!$M$2:$M$1003&amp;sheet03!$AF$2:$AF$1003&amp;sheet03!$O$2:$O$1003,0),56)</f>
        <v>右</v>
      </c>
    </row>
    <row r="193" spans="1:14" ht="15.95" customHeight="1" x14ac:dyDescent="0.15">
      <c r="A193" s="55" t="str">
        <f ca="1">IF(ISERROR(SMALL(sheet03!CM:CM,ROW(O10))),"",INDIRECT("sheet03!cm"&amp;SMALL(sheet03!CM:CM,ROW(O10))))</f>
        <v/>
      </c>
      <c r="B193" s="10" t="e">
        <f t="array" aca="1" ref="B193" ca="1">INDEX(sheet03!$A$2:$BB$1003,MATCH(D$177&amp;$C193&amp;$B$2,sheet03!$M$2:$M$1003&amp;sheet03!$AF$2:$AF$1003&amp;sheet03!$O$2:$O$1003,0),31)</f>
        <v>#N/A</v>
      </c>
      <c r="C193" s="11" t="str">
        <f ca="1">IF(A193="","",INDIRECT("sheet03!af"&amp;SMALL(sheet03!CM:CM,ROW(O10))))</f>
        <v/>
      </c>
      <c r="D193" s="10" t="e">
        <f t="array" aca="1" ref="D193" ca="1">INDEX(sheet03!$A$2:$BB$1003,MATCH(D$177&amp;$C193&amp;$B$2,sheet03!$M$2:$M$1003&amp;sheet03!$AF$2:$AF$1003&amp;sheet03!$O$2:$O$1003,0),28)</f>
        <v>#N/A</v>
      </c>
      <c r="E193" s="46" t="e">
        <f t="array" aca="1" ref="E193" ca="1">INDEX(sheet03!$A$2:$BC$1003,MATCH(D$177&amp;$C193&amp;$B$2,sheet03!$M$2:$M$1003&amp;sheet03!$AF$2:$AF$1003&amp;sheet03!$O$2:$O$1003,0),55)</f>
        <v>#N/A</v>
      </c>
      <c r="F193" s="49" t="e">
        <f t="array" aca="1" ref="F193" ca="1">INDEX(sheet03!$A$2:$BB$1003,MATCH(D$177&amp;$C193&amp;$B$2,sheet03!$M$2:$M$1003&amp;sheet03!$AF$2:$AF$1003&amp;sheet03!$O$2:$O$1003,0),40)</f>
        <v>#N/A</v>
      </c>
      <c r="G193" s="10" t="e">
        <f t="array" aca="1" ref="G193" ca="1">INDEX(sheet03!$A$2:$BD$1003,MATCH(D$177&amp;$C193&amp;$B$2,sheet03!$M$2:$M$1003&amp;sheet03!$AF$2:$AF$1003&amp;sheet03!$O$2:$O$1003,0),56)</f>
        <v>#N/A</v>
      </c>
      <c r="H193" s="55">
        <f ca="1">IF(ISERROR(SMALL(sheet03!CN:CN,ROW(P10))),"",INDIRECT("sheet03!cn"&amp;SMALL(sheet03!CN:CN,ROW(P10))))</f>
        <v>491</v>
      </c>
      <c r="I193" s="10" t="str">
        <f t="array" aca="1" ref="I193" ca="1">INDEX(sheet03!$A$2:$BB$1003,MATCH(K$177&amp;$J193&amp;$B$2,sheet03!$M$2:$M$1003&amp;sheet03!$AF$2:$AF$1003&amp;sheet03!$O$2:$O$1003,0),31)</f>
        <v>c</v>
      </c>
      <c r="J193" s="11">
        <f ca="1">IF(H193="","",INDIRECT("sheet03!af"&amp;SMALL(sheet03!CN:CN,ROW(P10))))</f>
        <v>10</v>
      </c>
      <c r="K193" s="10" t="str">
        <f t="array" aca="1" ref="K193" ca="1">INDEX(sheet03!$A$2:$BB$1003,MATCH(K$177&amp;$J193&amp;$B$2,sheet03!$M$2:$M$1003&amp;sheet03!$AF$2:$AF$1003&amp;sheet03!$O$2:$O$1003,0),28)</f>
        <v>安浦</v>
      </c>
      <c r="L193" s="46">
        <f t="array" aca="1" ref="L193" ca="1">INDEX(sheet03!$A$2:$BC$1003,MATCH(K$177&amp;$J193&amp;$B$2,sheet03!$M$2:$M$1003&amp;sheet03!$AF$2:$AF$1003&amp;sheet03!$O$2:$O$1003,0),55)</f>
        <v>3</v>
      </c>
      <c r="M193" s="49">
        <f t="array" aca="1" ref="M193" ca="1">INDEX(sheet03!$A$2:$BB$1003,MATCH(K$177&amp;$J193&amp;$B$2,sheet03!$M$2:$M$1003&amp;sheet03!$AF$2:$AF$1003&amp;sheet03!$O$2:$O$1003,0),40)</f>
        <v>168.9</v>
      </c>
      <c r="N193" s="10" t="str">
        <f t="array" aca="1" ref="N193" ca="1">INDEX(sheet03!$A$2:$BD$1003,MATCH(K$177&amp;$J193&amp;$B$2,sheet03!$M$2:$M$1003&amp;sheet03!$AF$2:$AF$1003&amp;sheet03!$O$2:$O$1003,0),56)</f>
        <v>右</v>
      </c>
    </row>
    <row r="194" spans="1:14" ht="15.95" customHeight="1" x14ac:dyDescent="0.15">
      <c r="A194" s="55" t="str">
        <f ca="1">IF(ISERROR(SMALL(sheet03!CM:CM,ROW(O11))),"",INDIRECT("sheet03!cm"&amp;SMALL(sheet03!CM:CM,ROW(O11))))</f>
        <v/>
      </c>
      <c r="B194" s="10" t="e">
        <f t="array" aca="1" ref="B194" ca="1">INDEX(sheet03!$A$2:$BB$1003,MATCH(D$177&amp;$C194&amp;$B$2,sheet03!$M$2:$M$1003&amp;sheet03!$AF$2:$AF$1003&amp;sheet03!$O$2:$O$1003,0),31)</f>
        <v>#N/A</v>
      </c>
      <c r="C194" s="11" t="str">
        <f ca="1">IF(A194="","",INDIRECT("sheet03!af"&amp;SMALL(sheet03!CM:CM,ROW(O11))))</f>
        <v/>
      </c>
      <c r="D194" s="10" t="e">
        <f t="array" aca="1" ref="D194" ca="1">INDEX(sheet03!$A$2:$BB$1003,MATCH(D$177&amp;$C194&amp;$B$2,sheet03!$M$2:$M$1003&amp;sheet03!$AF$2:$AF$1003&amp;sheet03!$O$2:$O$1003,0),28)</f>
        <v>#N/A</v>
      </c>
      <c r="E194" s="46" t="e">
        <f t="array" aca="1" ref="E194" ca="1">INDEX(sheet03!$A$2:$BC$1003,MATCH(D$177&amp;$C194&amp;$B$2,sheet03!$M$2:$M$1003&amp;sheet03!$AF$2:$AF$1003&amp;sheet03!$O$2:$O$1003,0),55)</f>
        <v>#N/A</v>
      </c>
      <c r="F194" s="49" t="e">
        <f t="array" aca="1" ref="F194" ca="1">INDEX(sheet03!$A$2:$BB$1003,MATCH(D$177&amp;$C194&amp;$B$2,sheet03!$M$2:$M$1003&amp;sheet03!$AF$2:$AF$1003&amp;sheet03!$O$2:$O$1003,0),40)</f>
        <v>#N/A</v>
      </c>
      <c r="G194" s="10" t="e">
        <f t="array" aca="1" ref="G194" ca="1">INDEX(sheet03!$A$2:$BD$1003,MATCH(D$177&amp;$C194&amp;$B$2,sheet03!$M$2:$M$1003&amp;sheet03!$AF$2:$AF$1003&amp;sheet03!$O$2:$O$1003,0),56)</f>
        <v>#N/A</v>
      </c>
      <c r="H194" s="55">
        <f ca="1">IF(ISERROR(SMALL(sheet03!CN:CN,ROW(P11))),"",INDIRECT("sheet03!cn"&amp;SMALL(sheet03!CN:CN,ROW(P11))))</f>
        <v>492</v>
      </c>
      <c r="I194" s="10">
        <f t="array" aca="1" ref="I194" ca="1">INDEX(sheet03!$A$2:$BB$1003,MATCH(K$177&amp;$J194&amp;$B$2,sheet03!$M$2:$M$1003&amp;sheet03!$AF$2:$AF$1003&amp;sheet03!$O$2:$O$1003,0),31)</f>
        <v>0</v>
      </c>
      <c r="J194" s="11">
        <f ca="1">IF(H194="","",INDIRECT("sheet03!af"&amp;SMALL(sheet03!CN:CN,ROW(P11))))</f>
        <v>11</v>
      </c>
      <c r="K194" s="10" t="str">
        <f t="array" aca="1" ref="K194" ca="1">INDEX(sheet03!$A$2:$BB$1003,MATCH(K$177&amp;$J194&amp;$B$2,sheet03!$M$2:$M$1003&amp;sheet03!$AF$2:$AF$1003&amp;sheet03!$O$2:$O$1003,0),28)</f>
        <v>安登</v>
      </c>
      <c r="L194" s="46">
        <f t="array" aca="1" ref="L194" ca="1">INDEX(sheet03!$A$2:$BC$1003,MATCH(K$177&amp;$J194&amp;$B$2,sheet03!$M$2:$M$1003&amp;sheet03!$AF$2:$AF$1003&amp;sheet03!$O$2:$O$1003,0),55)</f>
        <v>3</v>
      </c>
      <c r="M194" s="49">
        <f t="array" aca="1" ref="M194" ca="1">INDEX(sheet03!$A$2:$BB$1003,MATCH(K$177&amp;$J194&amp;$B$2,sheet03!$M$2:$M$1003&amp;sheet03!$AF$2:$AF$1003&amp;sheet03!$O$2:$O$1003,0),40)</f>
        <v>172</v>
      </c>
      <c r="N194" s="10" t="str">
        <f t="array" aca="1" ref="N194" ca="1">INDEX(sheet03!$A$2:$BD$1003,MATCH(K$177&amp;$J194&amp;$B$2,sheet03!$M$2:$M$1003&amp;sheet03!$AF$2:$AF$1003&amp;sheet03!$O$2:$O$1003,0),56)</f>
        <v>右</v>
      </c>
    </row>
    <row r="195" spans="1:14" ht="15.95" customHeight="1" x14ac:dyDescent="0.15">
      <c r="A195" s="55" t="str">
        <f ca="1">IF(ISERROR(SMALL(sheet03!CM:CM,ROW(O12))),"",INDIRECT("sheet03!cm"&amp;SMALL(sheet03!CM:CM,ROW(O12))))</f>
        <v/>
      </c>
      <c r="B195" s="10" t="e">
        <f t="array" aca="1" ref="B195" ca="1">INDEX(sheet03!$A$2:$BB$1003,MATCH(D$177&amp;$C195&amp;$B$2,sheet03!$M$2:$M$1003&amp;sheet03!$AF$2:$AF$1003&amp;sheet03!$O$2:$O$1003,0),31)</f>
        <v>#N/A</v>
      </c>
      <c r="C195" s="11" t="str">
        <f ca="1">IF(A195="","",INDIRECT("sheet03!af"&amp;SMALL(sheet03!CM:CM,ROW(O12))))</f>
        <v/>
      </c>
      <c r="D195" s="10" t="e">
        <f t="array" aca="1" ref="D195" ca="1">INDEX(sheet03!$A$2:$BB$1003,MATCH(D$177&amp;$C195&amp;$B$2,sheet03!$M$2:$M$1003&amp;sheet03!$AF$2:$AF$1003&amp;sheet03!$O$2:$O$1003,0),28)</f>
        <v>#N/A</v>
      </c>
      <c r="E195" s="46" t="e">
        <f t="array" aca="1" ref="E195" ca="1">INDEX(sheet03!$A$2:$BC$1003,MATCH(D$177&amp;$C195&amp;$B$2,sheet03!$M$2:$M$1003&amp;sheet03!$AF$2:$AF$1003&amp;sheet03!$O$2:$O$1003,0),55)</f>
        <v>#N/A</v>
      </c>
      <c r="F195" s="49" t="e">
        <f t="array" aca="1" ref="F195" ca="1">INDEX(sheet03!$A$2:$BB$1003,MATCH(D$177&amp;$C195&amp;$B$2,sheet03!$M$2:$M$1003&amp;sheet03!$AF$2:$AF$1003&amp;sheet03!$O$2:$O$1003,0),40)</f>
        <v>#N/A</v>
      </c>
      <c r="G195" s="10" t="e">
        <f t="array" aca="1" ref="G195" ca="1">INDEX(sheet03!$A$2:$BD$1003,MATCH(D$177&amp;$C195&amp;$B$2,sheet03!$M$2:$M$1003&amp;sheet03!$AF$2:$AF$1003&amp;sheet03!$O$2:$O$1003,0),56)</f>
        <v>#N/A</v>
      </c>
      <c r="H195" s="55">
        <f ca="1">IF(ISERROR(SMALL(sheet03!CN:CN,ROW(P12))),"",INDIRECT("sheet03!cn"&amp;SMALL(sheet03!CN:CN,ROW(P12))))</f>
        <v>493</v>
      </c>
      <c r="I195" s="10">
        <f t="array" aca="1" ref="I195" ca="1">INDEX(sheet03!$A$2:$BB$1003,MATCH(K$177&amp;$J195&amp;$B$2,sheet03!$M$2:$M$1003&amp;sheet03!$AF$2:$AF$1003&amp;sheet03!$O$2:$O$1003,0),31)</f>
        <v>0</v>
      </c>
      <c r="J195" s="11">
        <f ca="1">IF(H195="","",INDIRECT("sheet03!af"&amp;SMALL(sheet03!CN:CN,ROW(P12))))</f>
        <v>12</v>
      </c>
      <c r="K195" s="10" t="str">
        <f t="array" aca="1" ref="K195" ca="1">INDEX(sheet03!$A$2:$BB$1003,MATCH(K$177&amp;$J195&amp;$B$2,sheet03!$M$2:$M$1003&amp;sheet03!$AF$2:$AF$1003&amp;sheet03!$O$2:$O$1003,0),28)</f>
        <v>安芸三原</v>
      </c>
      <c r="L195" s="46">
        <f t="array" aca="1" ref="L195" ca="1">INDEX(sheet03!$A$2:$BC$1003,MATCH(K$177&amp;$J195&amp;$B$2,sheet03!$M$2:$M$1003&amp;sheet03!$AF$2:$AF$1003&amp;sheet03!$O$2:$O$1003,0),55)</f>
        <v>3</v>
      </c>
      <c r="M195" s="49">
        <f t="array" aca="1" ref="M195" ca="1">INDEX(sheet03!$A$2:$BB$1003,MATCH(K$177&amp;$J195&amp;$B$2,sheet03!$M$2:$M$1003&amp;sheet03!$AF$2:$AF$1003&amp;sheet03!$O$2:$O$1003,0),40)</f>
        <v>0</v>
      </c>
      <c r="N195" s="10" t="str">
        <f t="array" aca="1" ref="N195" ca="1">INDEX(sheet03!$A$2:$BD$1003,MATCH(K$177&amp;$J195&amp;$B$2,sheet03!$M$2:$M$1003&amp;sheet03!$AF$2:$AF$1003&amp;sheet03!$O$2:$O$1003,0),56)</f>
        <v>右</v>
      </c>
    </row>
    <row r="196" spans="1:14" ht="15.95" customHeight="1" x14ac:dyDescent="0.15">
      <c r="A196" s="55" t="str">
        <f ca="1">IF(ISERROR(SMALL(sheet03!CM:CM,ROW(O13))),"",INDIRECT("sheet03!cm"&amp;SMALL(sheet03!CM:CM,ROW(O13))))</f>
        <v/>
      </c>
      <c r="B196" s="10" t="e">
        <f t="array" aca="1" ref="B196" ca="1">INDEX(sheet03!$A$2:$BB$1003,MATCH(D$177&amp;$C196&amp;$B$2,sheet03!$M$2:$M$1003&amp;sheet03!$AF$2:$AF$1003&amp;sheet03!$O$2:$O$1003,0),31)</f>
        <v>#N/A</v>
      </c>
      <c r="C196" s="11" t="str">
        <f ca="1">IF(A196="","",INDIRECT("sheet03!af"&amp;SMALL(sheet03!CM:CM,ROW(O13))))</f>
        <v/>
      </c>
      <c r="D196" s="10" t="e">
        <f t="array" aca="1" ref="D196" ca="1">INDEX(sheet03!$A$2:$BB$1003,MATCH(D$177&amp;$C196&amp;$B$2,sheet03!$M$2:$M$1003&amp;sheet03!$AF$2:$AF$1003&amp;sheet03!$O$2:$O$1003,0),28)</f>
        <v>#N/A</v>
      </c>
      <c r="E196" s="46" t="e">
        <f t="array" aca="1" ref="E196" ca="1">INDEX(sheet03!$A$2:$BC$1003,MATCH(D$177&amp;$C196&amp;$B$2,sheet03!$M$2:$M$1003&amp;sheet03!$AF$2:$AF$1003&amp;sheet03!$O$2:$O$1003,0),55)</f>
        <v>#N/A</v>
      </c>
      <c r="F196" s="49" t="e">
        <f t="array" aca="1" ref="F196" ca="1">INDEX(sheet03!$A$2:$BB$1003,MATCH(D$177&amp;$C196&amp;$B$2,sheet03!$M$2:$M$1003&amp;sheet03!$AF$2:$AF$1003&amp;sheet03!$O$2:$O$1003,0),40)</f>
        <v>#N/A</v>
      </c>
      <c r="G196" s="10" t="e">
        <f t="array" aca="1" ref="G196" ca="1">INDEX(sheet03!$A$2:$BD$1003,MATCH(D$177&amp;$C196&amp;$B$2,sheet03!$M$2:$M$1003&amp;sheet03!$AF$2:$AF$1003&amp;sheet03!$O$2:$O$1003,0),56)</f>
        <v>#N/A</v>
      </c>
      <c r="H196" s="55">
        <f ca="1">IF(ISERROR(SMALL(sheet03!CN:CN,ROW(P13))),"",INDIRECT("sheet03!cn"&amp;SMALL(sheet03!CN:CN,ROW(P13))))</f>
        <v>494</v>
      </c>
      <c r="I196" s="10">
        <f t="array" aca="1" ref="I196" ca="1">INDEX(sheet03!$A$2:$BB$1003,MATCH(K$177&amp;$J196&amp;$B$2,sheet03!$M$2:$M$1003&amp;sheet03!$AF$2:$AF$1003&amp;sheet03!$O$2:$O$1003,0),31)</f>
        <v>0</v>
      </c>
      <c r="J196" s="11">
        <f ca="1">IF(H196="","",INDIRECT("sheet03!af"&amp;SMALL(sheet03!CN:CN,ROW(P13))))</f>
        <v>13</v>
      </c>
      <c r="K196" s="10" t="str">
        <f t="array" aca="1" ref="K196" ca="1">INDEX(sheet03!$A$2:$BB$1003,MATCH(K$177&amp;$J196&amp;$B$2,sheet03!$M$2:$M$1003&amp;sheet03!$AF$2:$AF$1003&amp;sheet03!$O$2:$O$1003,0),28)</f>
        <v>安芸川尻</v>
      </c>
      <c r="L196" s="46">
        <f t="array" aca="1" ref="L196" ca="1">INDEX(sheet03!$A$2:$BC$1003,MATCH(K$177&amp;$J196&amp;$B$2,sheet03!$M$2:$M$1003&amp;sheet03!$AF$2:$AF$1003&amp;sheet03!$O$2:$O$1003,0),55)</f>
        <v>3</v>
      </c>
      <c r="M196" s="49">
        <f t="array" aca="1" ref="M196" ca="1">INDEX(sheet03!$A$2:$BB$1003,MATCH(K$177&amp;$J196&amp;$B$2,sheet03!$M$2:$M$1003&amp;sheet03!$AF$2:$AF$1003&amp;sheet03!$O$2:$O$1003,0),40)</f>
        <v>162.6</v>
      </c>
      <c r="N196" s="10" t="str">
        <f t="array" aca="1" ref="N196" ca="1">INDEX(sheet03!$A$2:$BD$1003,MATCH(K$177&amp;$J196&amp;$B$2,sheet03!$M$2:$M$1003&amp;sheet03!$AF$2:$AF$1003&amp;sheet03!$O$2:$O$1003,0),56)</f>
        <v>右</v>
      </c>
    </row>
    <row r="197" spans="1:14" ht="15.95" customHeight="1" x14ac:dyDescent="0.15">
      <c r="A197" s="55" t="str">
        <f ca="1">IF(ISERROR(SMALL(sheet03!CM:CM,ROW(O14))),"",INDIRECT("sheet03!cm"&amp;SMALL(sheet03!CM:CM,ROW(O14))))</f>
        <v/>
      </c>
      <c r="B197" s="10" t="e">
        <f t="array" aca="1" ref="B197" ca="1">INDEX(sheet03!$A$2:$BB$1003,MATCH(D$177&amp;$C197&amp;$B$2,sheet03!$M$2:$M$1003&amp;sheet03!$AF$2:$AF$1003&amp;sheet03!$O$2:$O$1003,0),31)</f>
        <v>#N/A</v>
      </c>
      <c r="C197" s="11" t="str">
        <f ca="1">IF(A197="","",INDIRECT("sheet03!af"&amp;SMALL(sheet03!CM:CM,ROW(O14))))</f>
        <v/>
      </c>
      <c r="D197" s="10" t="e">
        <f t="array" aca="1" ref="D197" ca="1">INDEX(sheet03!$A$2:$BB$1003,MATCH(D$177&amp;$C197&amp;$B$2,sheet03!$M$2:$M$1003&amp;sheet03!$AF$2:$AF$1003&amp;sheet03!$O$2:$O$1003,0),28)</f>
        <v>#N/A</v>
      </c>
      <c r="E197" s="46" t="e">
        <f t="array" aca="1" ref="E197" ca="1">INDEX(sheet03!$A$2:$BC$1003,MATCH(D$177&amp;$C197&amp;$B$2,sheet03!$M$2:$M$1003&amp;sheet03!$AF$2:$AF$1003&amp;sheet03!$O$2:$O$1003,0),55)</f>
        <v>#N/A</v>
      </c>
      <c r="F197" s="49" t="e">
        <f t="array" aca="1" ref="F197" ca="1">INDEX(sheet03!$A$2:$BB$1003,MATCH(D$177&amp;$C197&amp;$B$2,sheet03!$M$2:$M$1003&amp;sheet03!$AF$2:$AF$1003&amp;sheet03!$O$2:$O$1003,0),40)</f>
        <v>#N/A</v>
      </c>
      <c r="G197" s="10" t="e">
        <f t="array" aca="1" ref="G197" ca="1">INDEX(sheet03!$A$2:$BD$1003,MATCH(D$177&amp;$C197&amp;$B$2,sheet03!$M$2:$M$1003&amp;sheet03!$AF$2:$AF$1003&amp;sheet03!$O$2:$O$1003,0),56)</f>
        <v>#N/A</v>
      </c>
      <c r="H197" s="55">
        <f ca="1">IF(ISERROR(SMALL(sheet03!CN:CN,ROW(P14))),"",INDIRECT("sheet03!cn"&amp;SMALL(sheet03!CN:CN,ROW(P14))))</f>
        <v>0</v>
      </c>
      <c r="I197" s="10" t="e">
        <f t="array" aca="1" ref="I197" ca="1">INDEX(sheet03!$A$2:$BB$1003,MATCH(K$177&amp;$J197&amp;$B$2,sheet03!$M$2:$M$1003&amp;sheet03!$AF$2:$AF$1003&amp;sheet03!$O$2:$O$1003,0),31)</f>
        <v>#N/A</v>
      </c>
      <c r="J197" s="11">
        <f ca="1">IF(H197="","",INDIRECT("sheet03!af"&amp;SMALL(sheet03!CN:CN,ROW(P14))))</f>
        <v>0</v>
      </c>
      <c r="K197" s="43" t="e">
        <f t="array" aca="1" ref="K197" ca="1">INDEX(sheet03!$A$2:$BB$1003,MATCH(K$177&amp;$J197&amp;$B$2,sheet03!$M$2:$M$1003&amp;sheet03!$AF$2:$AF$1003&amp;sheet03!$O$2:$O$1003,0),28)</f>
        <v>#N/A</v>
      </c>
      <c r="L197" s="46" t="e">
        <f t="array" aca="1" ref="L197" ca="1">INDEX(sheet03!$A$2:$BC$1003,MATCH(K$177&amp;$J197&amp;$B$2,sheet03!$M$2:$M$1003&amp;sheet03!$AF$2:$AF$1003&amp;sheet03!$O$2:$O$1003,0),55)</f>
        <v>#N/A</v>
      </c>
      <c r="M197" s="49" t="e">
        <f t="array" aca="1" ref="M197" ca="1">INDEX(sheet03!$A$2:$BB$1003,MATCH(K$177&amp;$J197&amp;$B$2,sheet03!$M$2:$M$1003&amp;sheet03!$AF$2:$AF$1003&amp;sheet03!$O$2:$O$1003,0),40)</f>
        <v>#N/A</v>
      </c>
      <c r="N197" s="10" t="e">
        <f t="array" aca="1" ref="N197" ca="1">INDEX(sheet03!$A$2:$BD$1003,MATCH(K$177&amp;$J197&amp;$B$2,sheet03!$M$2:$M$1003&amp;sheet03!$AF$2:$AF$1003&amp;sheet03!$O$2:$O$1003,0),56)</f>
        <v>#N/A</v>
      </c>
    </row>
    <row r="198" spans="1:14" ht="15.95" customHeight="1" x14ac:dyDescent="0.15">
      <c r="A198" s="55" t="str">
        <f ca="1">IF(ISERROR(SMALL(sheet03!CM:CM,ROW(O15))),"",INDIRECT("sheet03!cm"&amp;SMALL(sheet03!CM:CM,ROW(O15))))</f>
        <v/>
      </c>
      <c r="B198" s="10" t="e">
        <f t="array" aca="1" ref="B198" ca="1">INDEX(sheet03!$A$2:$BB$1003,MATCH(D$177&amp;$C198&amp;$B$2,sheet03!$M$2:$M$1003&amp;sheet03!$AF$2:$AF$1003&amp;sheet03!$O$2:$O$1003,0),31)</f>
        <v>#N/A</v>
      </c>
      <c r="C198" s="11" t="str">
        <f ca="1">IF(A198="","",INDIRECT("sheet03!af"&amp;SMALL(sheet03!CM:CM,ROW(O15))))</f>
        <v/>
      </c>
      <c r="D198" s="10" t="e">
        <f t="array" aca="1" ref="D198" ca="1">INDEX(sheet03!$A$2:$BB$1003,MATCH(D$177&amp;$C198&amp;$B$2,sheet03!$M$2:$M$1003&amp;sheet03!$AF$2:$AF$1003&amp;sheet03!$O$2:$O$1003,0),28)</f>
        <v>#N/A</v>
      </c>
      <c r="E198" s="46" t="e">
        <f t="array" aca="1" ref="E198" ca="1">INDEX(sheet03!$A$2:$BC$1003,MATCH(D$177&amp;$C198&amp;$B$2,sheet03!$M$2:$M$1003&amp;sheet03!$AF$2:$AF$1003&amp;sheet03!$O$2:$O$1003,0),55)</f>
        <v>#N/A</v>
      </c>
      <c r="F198" s="49" t="e">
        <f t="array" aca="1" ref="F198" ca="1">INDEX(sheet03!$A$2:$BB$1003,MATCH(D$177&amp;$C198&amp;$B$2,sheet03!$M$2:$M$1003&amp;sheet03!$AF$2:$AF$1003&amp;sheet03!$O$2:$O$1003,0),40)</f>
        <v>#N/A</v>
      </c>
      <c r="G198" s="10" t="e">
        <f t="array" aca="1" ref="G198" ca="1">INDEX(sheet03!$A$2:$BD$1003,MATCH(D$177&amp;$C198&amp;$B$2,sheet03!$M$2:$M$1003&amp;sheet03!$AF$2:$AF$1003&amp;sheet03!$O$2:$O$1003,0),56)</f>
        <v>#N/A</v>
      </c>
      <c r="H198" s="55" t="str">
        <f ca="1">IF(ISERROR(SMALL(sheet03!CN:CN,ROW(P15))),"",INDIRECT("sheet03!cn"&amp;SMALL(sheet03!CN:CN,ROW(P15))))</f>
        <v/>
      </c>
      <c r="I198" s="10" t="e">
        <f t="array" aca="1" ref="I198" ca="1">INDEX(sheet03!$A$2:$BB$1003,MATCH(K$177&amp;$J198&amp;$B$2,sheet03!$M$2:$M$1003&amp;sheet03!$AF$2:$AF$1003&amp;sheet03!$O$2:$O$1003,0),31)</f>
        <v>#N/A</v>
      </c>
      <c r="J198" s="11" t="str">
        <f ca="1">IF(H198="","",INDIRECT("sheet03!af"&amp;SMALL(sheet03!CN:CN,ROW(P15))))</f>
        <v/>
      </c>
      <c r="K198" s="10" t="e">
        <f t="array" aca="1" ref="K198" ca="1">INDEX(sheet03!$A$2:$BB$1003,MATCH(K$177&amp;$J198&amp;$B$2,sheet03!$M$2:$M$1003&amp;sheet03!$AF$2:$AF$1003&amp;sheet03!$O$2:$O$1003,0),28)</f>
        <v>#N/A</v>
      </c>
      <c r="L198" s="46" t="e">
        <f t="array" aca="1" ref="L198" ca="1">INDEX(sheet03!$A$2:$BC$1003,MATCH(K$177&amp;$J198&amp;$B$2,sheet03!$M$2:$M$1003&amp;sheet03!$AF$2:$AF$1003&amp;sheet03!$O$2:$O$1003,0),55)</f>
        <v>#N/A</v>
      </c>
      <c r="M198" s="49" t="e">
        <f t="array" aca="1" ref="M198" ca="1">INDEX(sheet03!$A$2:$BB$1003,MATCH(K$177&amp;$J198&amp;$B$2,sheet03!$M$2:$M$1003&amp;sheet03!$AF$2:$AF$1003&amp;sheet03!$O$2:$O$1003,0),40)</f>
        <v>#N/A</v>
      </c>
      <c r="N198" s="10" t="e">
        <f t="array" aca="1" ref="N198" ca="1">INDEX(sheet03!$A$2:$BD$1003,MATCH(K$177&amp;$J198&amp;$B$2,sheet03!$M$2:$M$1003&amp;sheet03!$AF$2:$AF$1003&amp;sheet03!$O$2:$O$1003,0),56)</f>
        <v>#N/A</v>
      </c>
    </row>
    <row r="199" spans="1:14" ht="15.95" customHeight="1" x14ac:dyDescent="0.15">
      <c r="A199" s="55" t="str">
        <f ca="1">IF(ISERROR(SMALL(sheet03!CM:CM,ROW(O16))),"",INDIRECT("sheet03!cm"&amp;SMALL(sheet03!CM:CM,ROW(O16))))</f>
        <v/>
      </c>
      <c r="B199" s="8" t="e">
        <f t="array" aca="1" ref="B199" ca="1">INDEX(sheet03!$A$2:$BB$1003,MATCH(D$177&amp;$C199&amp;$B$2,sheet03!$M$2:$M$1003&amp;sheet03!$AF$2:$AF$1003&amp;sheet03!$O$2:$O$1003,0),31)</f>
        <v>#N/A</v>
      </c>
      <c r="C199" s="42" t="str">
        <f ca="1">IF(A199="","",INDIRECT("sheet03!af"&amp;SMALL(sheet03!CM:CM,ROW(O16))))</f>
        <v/>
      </c>
      <c r="D199" s="10" t="e">
        <f t="array" aca="1" ref="D199" ca="1">INDEX(sheet03!$A$2:$BB$1003,MATCH(D$177&amp;$C199&amp;$B$2,sheet03!$M$2:$M$1003&amp;sheet03!$AF$2:$AF$1003&amp;sheet03!$O$2:$O$1003,0),28)</f>
        <v>#N/A</v>
      </c>
      <c r="E199" s="47" t="e">
        <f t="array" aca="1" ref="E199" ca="1">INDEX(sheet03!$A$2:$BC$1003,MATCH(D$177&amp;$C199&amp;$B$2,sheet03!$M$2:$M$1003&amp;sheet03!$AF$2:$AF$1003&amp;sheet03!$O$2:$O$1003,0),55)</f>
        <v>#N/A</v>
      </c>
      <c r="F199" s="50" t="e">
        <f t="array" aca="1" ref="F199" ca="1">INDEX(sheet03!$A$2:$BB$1003,MATCH(D$177&amp;$C199&amp;$B$2,sheet03!$M$2:$M$1003&amp;sheet03!$AF$2:$AF$1003&amp;sheet03!$O$2:$O$1003,0),40)</f>
        <v>#N/A</v>
      </c>
      <c r="G199" s="8" t="e">
        <f t="array" aca="1" ref="G199" ca="1">INDEX(sheet03!$A$2:$BD$1003,MATCH(D$177&amp;$C199&amp;$B$2,sheet03!$M$2:$M$1003&amp;sheet03!$AF$2:$AF$1003&amp;sheet03!$O$2:$O$1003,0),56)</f>
        <v>#N/A</v>
      </c>
      <c r="H199" s="55" t="str">
        <f ca="1">IF(ISERROR(SMALL(sheet03!CN:CN,ROW(P16))),"",INDIRECT("sheet03!cn"&amp;SMALL(sheet03!CN:CN,ROW(P16))))</f>
        <v/>
      </c>
      <c r="I199" s="10" t="e">
        <f t="array" aca="1" ref="I199" ca="1">INDEX(sheet03!$A$2:$BB$1003,MATCH(K$177&amp;$J199&amp;$B$2,sheet03!$M$2:$M$1003&amp;sheet03!$AF$2:$AF$1003&amp;sheet03!$O$2:$O$1003,0),31)</f>
        <v>#N/A</v>
      </c>
      <c r="J199" s="9" t="str">
        <f ca="1">IF(H199="","",INDIRECT("sheet03!af"&amp;SMALL(sheet03!CN:CN,ROW(P16))))</f>
        <v/>
      </c>
      <c r="K199" s="10" t="e">
        <f t="array" aca="1" ref="K199" ca="1">INDEX(sheet03!$A$2:$BB$1003,MATCH(K$177&amp;$J199&amp;$B$2,sheet03!$M$2:$M$1003&amp;sheet03!$AF$2:$AF$1003&amp;sheet03!$O$2:$O$1003,0),28)</f>
        <v>#N/A</v>
      </c>
      <c r="L199" s="47" t="e">
        <f t="array" aca="1" ref="L199" ca="1">INDEX(sheet03!$A$2:$BC$1003,MATCH(K$177&amp;$J199&amp;$B$2,sheet03!$M$2:$M$1003&amp;sheet03!$AF$2:$AF$1003&amp;sheet03!$O$2:$O$1003,0),55)</f>
        <v>#N/A</v>
      </c>
      <c r="M199" s="50" t="e">
        <f t="array" aca="1" ref="M199" ca="1">INDEX(sheet03!$A$2:$BB$1003,MATCH(K$177&amp;$J199&amp;$B$2,sheet03!$M$2:$M$1003&amp;sheet03!$AF$2:$AF$1003&amp;sheet03!$O$2:$O$1003,0),40)</f>
        <v>#N/A</v>
      </c>
      <c r="N199" s="8" t="e">
        <f t="array" aca="1" ref="N199" ca="1">INDEX(sheet03!$A$2:$BD$1003,MATCH(K$177&amp;$J199&amp;$B$2,sheet03!$M$2:$M$1003&amp;sheet03!$AF$2:$AF$1003&amp;sheet03!$O$2:$O$1003,0),56)</f>
        <v>#N/A</v>
      </c>
    </row>
    <row r="200" spans="1:14" ht="15.95" customHeight="1" x14ac:dyDescent="0.15">
      <c r="B200" s="7"/>
      <c r="C200" s="6" t="s">
        <v>15</v>
      </c>
      <c r="D200" s="5" t="str">
        <f t="array" ref="D200">INDEX(sheet01!$A$2:$Z$61,MATCH(D$177&amp;$B$2,sheet01!$M$2:$M$61&amp;sheet01!$O$2:$O$61,0),24)</f>
        <v>トレーナー</v>
      </c>
      <c r="E200" s="4" t="s">
        <v>16</v>
      </c>
      <c r="F200" s="3" t="str">
        <f t="array" ref="F200">INDEX(sheet01!$A$2:$Z$61,MATCH(D$177&amp;$B$2,sheet01!$M$2:$M$61&amp;sheet01!$O$2:$O$61,0),22)</f>
        <v>紫/黒</v>
      </c>
      <c r="G200" s="2" t="str">
        <f t="array" ref="G200">INDEX(sheet01!$A$2:$Z$61,MATCH(D$177&amp;$B$2,sheet01!$M$2:$M$61&amp;sheet01!$O$2:$O$61,0),23)</f>
        <v>灰/黒</v>
      </c>
      <c r="I200" s="7"/>
      <c r="J200" s="6" t="s">
        <v>15</v>
      </c>
      <c r="K200" s="5" t="str">
        <f t="array" ref="K200">INDEX(sheet01!$A$2:$Z$61,MATCH(K$177&amp;$B$2,sheet01!$M$2:$M$61&amp;sheet01!$O$2:$O$61,0),24)</f>
        <v>トレーナー</v>
      </c>
      <c r="L200" s="4" t="s">
        <v>16</v>
      </c>
      <c r="M200" s="3" t="str">
        <f t="array" ref="M200">INDEX(sheet01!$A$2:$Z$61,MATCH(K$177&amp;$B$2,sheet01!$M$2:$M$61&amp;sheet01!$O$2:$O$61,0),22)</f>
        <v>紫/黒</v>
      </c>
      <c r="N200" s="2" t="str">
        <f t="array" ref="N200">INDEX(sheet01!$A$2:$Z$61,MATCH(K$177&amp;$B$2,sheet01!$M$2:$M$61&amp;sheet01!$O$2:$O$61,0),23)</f>
        <v>灰/黒</v>
      </c>
    </row>
    <row r="202" spans="1:14" ht="15.95" customHeight="1" x14ac:dyDescent="0.2">
      <c r="B202" s="39"/>
      <c r="C202" s="38">
        <v>17</v>
      </c>
      <c r="D202" s="37" t="str">
        <f t="array" ref="D202">INDEX(sheet01!$K$2:$Z$61,MATCH(C202&amp;$B$2,sheet01!$K$2:$K$61&amp;sheet01!$O$2:$O$61,0),3)</f>
        <v>呉２線</v>
      </c>
      <c r="E202" s="36"/>
      <c r="F202" s="36"/>
      <c r="G202" s="35"/>
      <c r="I202" s="39"/>
      <c r="J202" s="38">
        <v>18</v>
      </c>
      <c r="K202" s="37" t="str">
        <f t="array" ref="K202">INDEX(sheet01!$K$2:$Z$61,MATCH(J202&amp;$B$2,sheet01!$K$2:$K$61&amp;sheet01!$O$2:$O$61,0),3)</f>
        <v>伯備１線</v>
      </c>
      <c r="L202" s="36"/>
      <c r="M202" s="36"/>
      <c r="N202" s="35"/>
    </row>
    <row r="203" spans="1:14" ht="15.95" customHeight="1" x14ac:dyDescent="0.15">
      <c r="B203" s="34" t="s">
        <v>1</v>
      </c>
      <c r="C203" s="33"/>
      <c r="D203" s="32" t="str" cm="1">
        <f t="array" ref="D203">INDEX(sheet03!$A$2:$BB$1003,MATCH($D$202&amp;"101"&amp;$B$2,sheet03!$M$2:$M$1003&amp;sheet03!$AF$2:$AF$1003&amp;sheet03!$O$2:$O$1003,0),28)</f>
        <v>吉浦</v>
      </c>
      <c r="E203" s="31" t="s">
        <v>2</v>
      </c>
      <c r="F203" s="30"/>
      <c r="G203" s="29" t="str">
        <f t="array" ref="G203">INDEX(sheet01!$A$2:$Z$61,MATCH(D$202&amp;$B$2,sheet01!$M$2:$M$61&amp;sheet01!$O$2:$O$61,0),18)</f>
        <v>黄/紺</v>
      </c>
      <c r="I203" s="34" t="s">
        <v>1</v>
      </c>
      <c r="J203" s="33"/>
      <c r="K203" s="32" t="str">
        <f t="array" ref="K203">INDEX(sheet03!$A$2:$BB$1003,MATCH($K$202&amp;"101"&amp;$B$2,sheet03!$M$2:$M$1003&amp;sheet03!$AF$2:$AF$1003&amp;sheet03!$O$2:$O$1003,0),28)</f>
        <v>備中高梁</v>
      </c>
      <c r="L203" s="31" t="s">
        <v>2</v>
      </c>
      <c r="M203" s="30"/>
      <c r="N203" s="29" t="str">
        <f t="array" ref="N203">INDEX(sheet01!$A$2:$Z$61,MATCH(K$202&amp;$B$2,sheet01!$M$2:$M$61&amp;sheet01!$O$2:$O$61,0),18)</f>
        <v>紺/紺</v>
      </c>
    </row>
    <row r="204" spans="1:14" ht="15.95" customHeight="1" x14ac:dyDescent="0.15">
      <c r="B204" s="28" t="s">
        <v>3</v>
      </c>
      <c r="C204" s="27"/>
      <c r="D204" s="26" t="str">
        <f t="array" ref="D204">INDEX(sheet03!$A$2:$BB$1003,MATCH($D$202&amp;"102"&amp;$B$2,sheet03!$M$2:$M$1003&amp;sheet03!$AF$2:$AF$1003&amp;sheet03!$O$2:$O$1003,0),28)</f>
        <v>かるが浜</v>
      </c>
      <c r="E204" s="25" t="s">
        <v>4</v>
      </c>
      <c r="F204" s="24"/>
      <c r="G204" s="23" t="str">
        <f t="array" ref="G204">INDEX(sheet01!$A$2:$Z$61,MATCH(D$202&amp;$B$2,sheet01!$M$2:$M$61&amp;sheet01!$O$2:$O$61,0),20)</f>
        <v>紫/黒</v>
      </c>
      <c r="I204" s="28" t="s">
        <v>3</v>
      </c>
      <c r="J204" s="27"/>
      <c r="K204" s="26" t="str">
        <f t="array" ref="K204">INDEX(sheet03!$A$2:$BB$1003,MATCH($K$202&amp;"102"&amp;$B$2,sheet03!$M$2:$M$1003&amp;sheet03!$AF$2:$AF$1003&amp;sheet03!$O$2:$O$1003,0),28)</f>
        <v>木野山</v>
      </c>
      <c r="L204" s="25" t="s">
        <v>4</v>
      </c>
      <c r="M204" s="24"/>
      <c r="N204" s="23" t="str">
        <f t="array" ref="N204">INDEX(sheet01!$A$2:$Z$61,MATCH(K$202&amp;$B$2,sheet01!$M$2:$M$61&amp;sheet01!$O$2:$O$61,0),20)</f>
        <v>黄/紺</v>
      </c>
    </row>
    <row r="205" spans="1:14" ht="15.95" customHeight="1" x14ac:dyDescent="0.15">
      <c r="B205" s="28" t="s">
        <v>5</v>
      </c>
      <c r="C205" s="27"/>
      <c r="D205" s="26" t="e">
        <f t="array" ref="D205">INDEX(sheet03!$A$2:$BB$1003,MATCH($D$202&amp;"103"&amp;$B$2,sheet03!$M$2:$M$1003&amp;sheet03!$AF$2:$AF$1003&amp;sheet03!$O$2:$O$1003,0),28)</f>
        <v>#N/A</v>
      </c>
      <c r="E205" s="25" t="s">
        <v>6</v>
      </c>
      <c r="F205" s="24"/>
      <c r="G205" s="23" t="str">
        <f t="array" ref="G205">INDEX(sheet01!$A$2:$Z$61,MATCH(D$202&amp;$B$2,sheet01!$M$2:$M$61&amp;sheet01!$O$2:$O$61,0),19)</f>
        <v>赤/黒</v>
      </c>
      <c r="I205" s="28" t="s">
        <v>5</v>
      </c>
      <c r="J205" s="27"/>
      <c r="K205" s="26" t="str">
        <f t="array" ref="K205">INDEX(sheet03!$A$2:$BB$1003,MATCH($K$202&amp;"103"&amp;$B$2,sheet03!$M$2:$M$1003&amp;sheet03!$AF$2:$AF$1003&amp;sheet03!$O$2:$O$1003,0),28)</f>
        <v>備中川面</v>
      </c>
      <c r="L205" s="25" t="s">
        <v>6</v>
      </c>
      <c r="M205" s="24"/>
      <c r="N205" s="23" t="str">
        <f t="array" ref="N205">INDEX(sheet01!$A$2:$Z$61,MATCH(K$202&amp;$B$2,sheet01!$M$2:$M$61&amp;sheet01!$O$2:$O$61,0),19)</f>
        <v>桃/黒</v>
      </c>
    </row>
    <row r="206" spans="1:14" ht="15.95" customHeight="1" x14ac:dyDescent="0.15">
      <c r="B206" s="137" t="s">
        <v>7</v>
      </c>
      <c r="C206" s="138"/>
      <c r="D206" s="139" t="e">
        <f t="array" ref="D206">INDEX(sheet03!$A$2:$BB$1003,MATCH($D$202&amp;"104"&amp;$B$2,sheet03!$M$2:$M$1003&amp;sheet03!$AF$2:$AF$1003&amp;sheet03!$O$2:$O$1003,0),28)</f>
        <v>#N/A</v>
      </c>
      <c r="E206" s="20" t="s">
        <v>8</v>
      </c>
      <c r="F206" s="19"/>
      <c r="G206" s="18" t="str">
        <f t="array" ref="G206">INDEX(sheet01!$A$2:$Z$61,MATCH(D$202&amp;$B$2,sheet01!$M$2:$M$61&amp;sheet01!$O$2:$O$61,0),21)</f>
        <v>灰/黒</v>
      </c>
      <c r="I206" s="137" t="s">
        <v>7</v>
      </c>
      <c r="J206" s="138"/>
      <c r="K206" s="139" t="str">
        <f t="array" ref="K206">INDEX(sheet03!$A$2:$BB$1003,MATCH($K$202&amp;"104"&amp;$B$2,sheet03!$M$2:$M$1003&amp;sheet03!$AF$2:$AF$1003&amp;sheet03!$O$2:$O$1003,0),28)</f>
        <v>方谷</v>
      </c>
      <c r="L206" s="20" t="s">
        <v>8</v>
      </c>
      <c r="M206" s="19"/>
      <c r="N206" s="18" t="str">
        <f t="array" ref="N206">INDEX(sheet01!$A$2:$Z$61,MATCH(K$202&amp;$B$2,sheet01!$M$2:$M$61&amp;sheet01!$O$2:$O$61,0),21)</f>
        <v>灰/灰</v>
      </c>
    </row>
    <row r="207" spans="1:14" ht="15.95" customHeight="1" x14ac:dyDescent="0.15">
      <c r="B207" s="22" t="s">
        <v>173</v>
      </c>
      <c r="C207" s="21"/>
      <c r="D207" s="8" t="e" cm="1">
        <f t="array" ref="D207">INDEX(sheet03!$A$2:$BB$1003,MATCH($D$202&amp;"105"&amp;$B$2,sheet03!$M$2:$M$1003&amp;sheet03!$AF$2:$AF$1003&amp;sheet03!$O$2:$O$1003,0),28)</f>
        <v>#N/A</v>
      </c>
      <c r="E207" s="67"/>
      <c r="F207" s="68"/>
      <c r="G207" s="69"/>
      <c r="I207" s="22" t="s">
        <v>173</v>
      </c>
      <c r="J207" s="21"/>
      <c r="K207" s="8" t="e" cm="1">
        <f t="array" ref="K207">INDEX(sheet03!$A$2:$BB$1003,MATCH($K$202&amp;"105"&amp;$B$2,sheet03!$M$2:$M$1003&amp;sheet03!$AF$2:$AF$1003&amp;sheet03!$O$2:$O$1003,0),28)</f>
        <v>#N/A</v>
      </c>
      <c r="L207" s="67"/>
      <c r="M207" s="68"/>
      <c r="N207" s="69"/>
    </row>
    <row r="208" spans="1:14" ht="15.95" customHeight="1" x14ac:dyDescent="0.15">
      <c r="B208" s="17" t="s">
        <v>9</v>
      </c>
      <c r="C208" s="16" t="s">
        <v>10</v>
      </c>
      <c r="D208" s="15" t="s">
        <v>11</v>
      </c>
      <c r="E208" s="15" t="s">
        <v>12</v>
      </c>
      <c r="F208" s="15" t="s">
        <v>13</v>
      </c>
      <c r="G208" s="14" t="s">
        <v>14</v>
      </c>
      <c r="I208" s="17" t="s">
        <v>9</v>
      </c>
      <c r="J208" s="16" t="s">
        <v>10</v>
      </c>
      <c r="K208" s="15" t="s">
        <v>11</v>
      </c>
      <c r="L208" s="15" t="s">
        <v>12</v>
      </c>
      <c r="M208" s="15" t="s">
        <v>13</v>
      </c>
      <c r="N208" s="14" t="s">
        <v>14</v>
      </c>
    </row>
    <row r="209" spans="1:14" ht="15.95" customHeight="1" x14ac:dyDescent="0.15">
      <c r="A209" s="55">
        <f ca="1">IF(ISERROR(SMALL(sheet03!CO:CO,ROW(O1))),"",INDIRECT("sheet03!co"&amp;SMALL(sheet03!CO:CO,ROW(O1))))</f>
        <v>497</v>
      </c>
      <c r="B209" s="12">
        <f t="array" aca="1" ref="B209" ca="1">INDEX(sheet03!$A$2:$BB$1003,MATCH(D$202&amp;$C209&amp;$B$2,sheet03!$M$2:$M$1003&amp;sheet03!$AF$2:$AF$1003&amp;sheet03!$O$2:$O$1003,0),31)</f>
        <v>0</v>
      </c>
      <c r="C209" s="13">
        <f ca="1">IF(A209="","",INDIRECT("sheet03!af"&amp;SMALL(sheet03!CO:CO,ROW(O1))))</f>
        <v>1</v>
      </c>
      <c r="D209" s="12" t="str">
        <f t="array" aca="1" ref="D209" ca="1">INDEX(sheet03!$A$2:$BB$1003,MATCH(D$202&amp;$C209&amp;$B$2,sheet03!$M$2:$M$1003&amp;sheet03!$AF$2:$AF$1003&amp;sheet03!$O$2:$O$1003,0),28)</f>
        <v>仁方</v>
      </c>
      <c r="E209" s="45">
        <f t="array" aca="1" ref="E209" ca="1">INDEX(sheet03!$A$2:$BC$1003,MATCH(D$202&amp;$C209&amp;$B$2,sheet03!$M$2:$M$1003&amp;sheet03!$AF$2:$AF$1003&amp;sheet03!$O$2:$O$1003,0),55)</f>
        <v>3</v>
      </c>
      <c r="F209" s="48">
        <f t="array" aca="1" ref="F209" ca="1">INDEX(sheet03!$A$2:$BB$1003,MATCH(D$202&amp;$C209&amp;$B$2,sheet03!$M$2:$M$1003&amp;sheet03!$AF$2:$AF$1003&amp;sheet03!$O$2:$O$1003,0),40)</f>
        <v>164</v>
      </c>
      <c r="G209" s="12" t="str">
        <f t="array" aca="1" ref="G209" ca="1">INDEX(sheet03!$A$2:$BD$1003,MATCH(D$202&amp;$C209&amp;$B$2,sheet03!$M$2:$M$1003&amp;sheet03!$AF$2:$AF$1003&amp;sheet03!$O$2:$O$1003,0),56)</f>
        <v>右</v>
      </c>
      <c r="H209" s="55">
        <f ca="1">IF(ISERROR(SMALL(sheet03!CP:CP,ROW(P1))),"",INDIRECT("sheet03!cp"&amp;SMALL(sheet03!CP:CP,ROW(P1))))</f>
        <v>275</v>
      </c>
      <c r="I209" s="12">
        <f t="array" aca="1" ref="I209" ca="1">INDEX(sheet03!$A$2:$BB$1003,MATCH(K$202&amp;$J209&amp;$B$2,sheet03!$M$2:$M$1003&amp;sheet03!$AF$2:$AF$1003&amp;sheet03!$O$2:$O$1003,0),31)</f>
        <v>0</v>
      </c>
      <c r="J209" s="13">
        <f ca="1">IF(H209="","",INDIRECT("sheet03!af"&amp;SMALL(sheet03!CP:CP,ROW(P1))))</f>
        <v>1</v>
      </c>
      <c r="K209" s="12" t="str">
        <f t="array" aca="1" ref="K209" ca="1">INDEX(sheet03!$A$2:$BB$1003,MATCH(K$202&amp;$J209&amp;$B$2,sheet03!$M$2:$M$1003&amp;sheet03!$AF$2:$AF$1003&amp;sheet03!$O$2:$O$1003,0),28)</f>
        <v>清音</v>
      </c>
      <c r="L209" s="45">
        <f t="array" aca="1" ref="L209" ca="1">INDEX(sheet03!$A$2:$BC$1003,MATCH(K$202&amp;$J209&amp;$B$2,sheet03!$M$2:$M$1003&amp;sheet03!$AF$2:$AF$1003&amp;sheet03!$O$2:$O$1003,0),55)</f>
        <v>3</v>
      </c>
      <c r="M209" s="48">
        <f t="array" aca="1" ref="M209" ca="1">INDEX(sheet03!$A$2:$BB$1003,MATCH(K$202&amp;$J209&amp;$B$2,sheet03!$M$2:$M$1003&amp;sheet03!$AF$2:$AF$1003&amp;sheet03!$O$2:$O$1003,0),40)</f>
        <v>158</v>
      </c>
      <c r="N209" s="12" t="str">
        <f t="array" aca="1" ref="N209" ca="1">INDEX(sheet03!$A$2:$BD$1003,MATCH(K$202&amp;$J209&amp;$B$2,sheet03!$M$2:$M$1003&amp;sheet03!$AF$2:$AF$1003&amp;sheet03!$O$2:$O$1003,0),56)</f>
        <v>右</v>
      </c>
    </row>
    <row r="210" spans="1:14" ht="15.95" customHeight="1" x14ac:dyDescent="0.15">
      <c r="A210" s="55">
        <f ca="1">IF(ISERROR(SMALL(sheet03!CO:CO,ROW(O2))),"",INDIRECT("sheet03!co"&amp;SMALL(sheet03!CO:CO,ROW(O2))))</f>
        <v>498</v>
      </c>
      <c r="B210" s="10" t="str">
        <f t="array" aca="1" ref="B210" ca="1">INDEX(sheet03!$A$2:$BB$1003,MATCH(D$202&amp;$C210&amp;$B$2,sheet03!$M$2:$M$1003&amp;sheet03!$AF$2:$AF$1003&amp;sheet03!$O$2:$O$1003,0),31)</f>
        <v>ｃ</v>
      </c>
      <c r="C210" s="11">
        <f ca="1">IF(A210="","",INDIRECT("sheet03!af"&amp;SMALL(sheet03!CO:CO,ROW(O2))))</f>
        <v>2</v>
      </c>
      <c r="D210" s="10" t="str">
        <f t="array" aca="1" ref="D210" ca="1">INDEX(sheet03!$A$2:$BB$1003,MATCH(D$202&amp;$C210&amp;$B$2,sheet03!$M$2:$M$1003&amp;sheet03!$AF$2:$AF$1003&amp;sheet03!$O$2:$O$1003,0),28)</f>
        <v>広</v>
      </c>
      <c r="E210" s="46">
        <f t="array" aca="1" ref="E210" ca="1">INDEX(sheet03!$A$2:$BC$1003,MATCH(D$202&amp;$C210&amp;$B$2,sheet03!$M$2:$M$1003&amp;sheet03!$AF$2:$AF$1003&amp;sheet03!$O$2:$O$1003,0),55)</f>
        <v>2</v>
      </c>
      <c r="F210" s="49">
        <f t="array" aca="1" ref="F210" ca="1">INDEX(sheet03!$A$2:$BB$1003,MATCH(D$202&amp;$C210&amp;$B$2,sheet03!$M$2:$M$1003&amp;sheet03!$AF$2:$AF$1003&amp;sheet03!$O$2:$O$1003,0),40)</f>
        <v>162.80000000000001</v>
      </c>
      <c r="G210" s="10" t="str">
        <f t="array" aca="1" ref="G210" ca="1">INDEX(sheet03!$A$2:$BD$1003,MATCH(D$202&amp;$C210&amp;$B$2,sheet03!$M$2:$M$1003&amp;sheet03!$AF$2:$AF$1003&amp;sheet03!$O$2:$O$1003,0),56)</f>
        <v>右</v>
      </c>
      <c r="H210" s="55">
        <f ca="1">IF(ISERROR(SMALL(sheet03!CP:CP,ROW(P2))),"",INDIRECT("sheet03!cp"&amp;SMALL(sheet03!CP:CP,ROW(P2))))</f>
        <v>276</v>
      </c>
      <c r="I210" s="10">
        <f t="array" aca="1" ref="I210" ca="1">INDEX(sheet03!$A$2:$BB$1003,MATCH(K$202&amp;$J210&amp;$B$2,sheet03!$M$2:$M$1003&amp;sheet03!$AF$2:$AF$1003&amp;sheet03!$O$2:$O$1003,0),31)</f>
        <v>0</v>
      </c>
      <c r="J210" s="11">
        <f ca="1">IF(H210="","",INDIRECT("sheet03!af"&amp;SMALL(sheet03!CP:CP,ROW(P2))))</f>
        <v>2</v>
      </c>
      <c r="K210" s="10" t="str">
        <f t="array" aca="1" ref="K210" ca="1">INDEX(sheet03!$A$2:$BB$1003,MATCH(K$202&amp;$J210&amp;$B$2,sheet03!$M$2:$M$1003&amp;sheet03!$AF$2:$AF$1003&amp;sheet03!$O$2:$O$1003,0),28)</f>
        <v>総社</v>
      </c>
      <c r="L210" s="46">
        <f t="array" aca="1" ref="L210" ca="1">INDEX(sheet03!$A$2:$BC$1003,MATCH(K$202&amp;$J210&amp;$B$2,sheet03!$M$2:$M$1003&amp;sheet03!$AF$2:$AF$1003&amp;sheet03!$O$2:$O$1003,0),55)</f>
        <v>2</v>
      </c>
      <c r="M210" s="49">
        <f t="array" aca="1" ref="M210" ca="1">INDEX(sheet03!$A$2:$BB$1003,MATCH(K$202&amp;$J210&amp;$B$2,sheet03!$M$2:$M$1003&amp;sheet03!$AF$2:$AF$1003&amp;sheet03!$O$2:$O$1003,0),40)</f>
        <v>153.9</v>
      </c>
      <c r="N210" s="10" t="str">
        <f t="array" aca="1" ref="N210" ca="1">INDEX(sheet03!$A$2:$BD$1003,MATCH(K$202&amp;$J210&amp;$B$2,sheet03!$M$2:$M$1003&amp;sheet03!$AF$2:$AF$1003&amp;sheet03!$O$2:$O$1003,0),56)</f>
        <v>右</v>
      </c>
    </row>
    <row r="211" spans="1:14" ht="15.95" customHeight="1" x14ac:dyDescent="0.15">
      <c r="A211" s="55">
        <f ca="1">IF(ISERROR(SMALL(sheet03!CO:CO,ROW(O3))),"",INDIRECT("sheet03!co"&amp;SMALL(sheet03!CO:CO,ROW(O3))))</f>
        <v>499</v>
      </c>
      <c r="B211" s="10">
        <f t="array" aca="1" ref="B211" ca="1">INDEX(sheet03!$A$2:$BB$1003,MATCH(D$202&amp;$C211&amp;$B$2,sheet03!$M$2:$M$1003&amp;sheet03!$AF$2:$AF$1003&amp;sheet03!$O$2:$O$1003,0),31)</f>
        <v>0</v>
      </c>
      <c r="C211" s="11">
        <f ca="1">IF(A211="","",INDIRECT("sheet03!af"&amp;SMALL(sheet03!CO:CO,ROW(O3))))</f>
        <v>3</v>
      </c>
      <c r="D211" s="10" t="str">
        <f t="array" aca="1" ref="D211" ca="1">INDEX(sheet03!$A$2:$BB$1003,MATCH(D$202&amp;$C211&amp;$B$2,sheet03!$M$2:$M$1003&amp;sheet03!$AF$2:$AF$1003&amp;sheet03!$O$2:$O$1003,0),28)</f>
        <v>新広</v>
      </c>
      <c r="E211" s="46">
        <f t="array" aca="1" ref="E211" ca="1">INDEX(sheet03!$A$2:$BC$1003,MATCH(D$202&amp;$C211&amp;$B$2,sheet03!$M$2:$M$1003&amp;sheet03!$AF$2:$AF$1003&amp;sheet03!$O$2:$O$1003,0),55)</f>
        <v>2</v>
      </c>
      <c r="F211" s="49">
        <f t="array" aca="1" ref="F211" ca="1">INDEX(sheet03!$A$2:$BB$1003,MATCH(D$202&amp;$C211&amp;$B$2,sheet03!$M$2:$M$1003&amp;sheet03!$AF$2:$AF$1003&amp;sheet03!$O$2:$O$1003,0),40)</f>
        <v>170.2</v>
      </c>
      <c r="G211" s="10" t="str">
        <f t="array" aca="1" ref="G211" ca="1">INDEX(sheet03!$A$2:$BD$1003,MATCH(D$202&amp;$C211&amp;$B$2,sheet03!$M$2:$M$1003&amp;sheet03!$AF$2:$AF$1003&amp;sheet03!$O$2:$O$1003,0),56)</f>
        <v>右</v>
      </c>
      <c r="H211" s="55">
        <f ca="1">IF(ISERROR(SMALL(sheet03!CP:CP,ROW(P3))),"",INDIRECT("sheet03!cp"&amp;SMALL(sheet03!CP:CP,ROW(P3))))</f>
        <v>277</v>
      </c>
      <c r="I211" s="10">
        <f t="array" aca="1" ref="I211" ca="1">INDEX(sheet03!$A$2:$BB$1003,MATCH(K$202&amp;$J211&amp;$B$2,sheet03!$M$2:$M$1003&amp;sheet03!$AF$2:$AF$1003&amp;sheet03!$O$2:$O$1003,0),31)</f>
        <v>0</v>
      </c>
      <c r="J211" s="11">
        <f ca="1">IF(H211="","",INDIRECT("sheet03!af"&amp;SMALL(sheet03!CP:CP,ROW(P3))))</f>
        <v>3</v>
      </c>
      <c r="K211" s="10" t="str">
        <f t="array" aca="1" ref="K211" ca="1">INDEX(sheet03!$A$2:$BB$1003,MATCH(K$202&amp;$J211&amp;$B$2,sheet03!$M$2:$M$1003&amp;sheet03!$AF$2:$AF$1003&amp;sheet03!$O$2:$O$1003,0),28)</f>
        <v>豪渓</v>
      </c>
      <c r="L211" s="46">
        <f t="array" aca="1" ref="L211" ca="1">INDEX(sheet03!$A$2:$BC$1003,MATCH(K$202&amp;$J211&amp;$B$2,sheet03!$M$2:$M$1003&amp;sheet03!$AF$2:$AF$1003&amp;sheet03!$O$2:$O$1003,0),55)</f>
        <v>3</v>
      </c>
      <c r="M211" s="49">
        <f t="array" aca="1" ref="M211" ca="1">INDEX(sheet03!$A$2:$BB$1003,MATCH(K$202&amp;$J211&amp;$B$2,sheet03!$M$2:$M$1003&amp;sheet03!$AF$2:$AF$1003&amp;sheet03!$O$2:$O$1003,0),40)</f>
        <v>155</v>
      </c>
      <c r="N211" s="10" t="str">
        <f t="array" aca="1" ref="N211" ca="1">INDEX(sheet03!$A$2:$BD$1003,MATCH(K$202&amp;$J211&amp;$B$2,sheet03!$M$2:$M$1003&amp;sheet03!$AF$2:$AF$1003&amp;sheet03!$O$2:$O$1003,0),56)</f>
        <v>右</v>
      </c>
    </row>
    <row r="212" spans="1:14" ht="15.95" customHeight="1" x14ac:dyDescent="0.15">
      <c r="A212" s="55">
        <f ca="1">IF(ISERROR(SMALL(sheet03!CO:CO,ROW(O4))),"",INDIRECT("sheet03!co"&amp;SMALL(sheet03!CO:CO,ROW(O4))))</f>
        <v>500</v>
      </c>
      <c r="B212" s="10">
        <f t="array" aca="1" ref="B212" ca="1">INDEX(sheet03!$A$2:$BB$1003,MATCH(D$202&amp;$C212&amp;$B$2,sheet03!$M$2:$M$1003&amp;sheet03!$AF$2:$AF$1003&amp;sheet03!$O$2:$O$1003,0),31)</f>
        <v>0</v>
      </c>
      <c r="C212" s="11">
        <f ca="1">IF(A212="","",INDIRECT("sheet03!af"&amp;SMALL(sheet03!CO:CO,ROW(O4))))</f>
        <v>4</v>
      </c>
      <c r="D212" s="10" t="str">
        <f t="array" aca="1" ref="D212" ca="1">INDEX(sheet03!$A$2:$BB$1003,MATCH(D$202&amp;$C212&amp;$B$2,sheet03!$M$2:$M$1003&amp;sheet03!$AF$2:$AF$1003&amp;sheet03!$O$2:$O$1003,0),28)</f>
        <v>安芸阿賀</v>
      </c>
      <c r="E212" s="46">
        <f t="array" aca="1" ref="E212" ca="1">INDEX(sheet03!$A$2:$BC$1003,MATCH(D$202&amp;$C212&amp;$B$2,sheet03!$M$2:$M$1003&amp;sheet03!$AF$2:$AF$1003&amp;sheet03!$O$2:$O$1003,0),55)</f>
        <v>2</v>
      </c>
      <c r="F212" s="49">
        <f t="array" aca="1" ref="F212" ca="1">INDEX(sheet03!$A$2:$BB$1003,MATCH(D$202&amp;$C212&amp;$B$2,sheet03!$M$2:$M$1003&amp;sheet03!$AF$2:$AF$1003&amp;sheet03!$O$2:$O$1003,0),40)</f>
        <v>172</v>
      </c>
      <c r="G212" s="10" t="str">
        <f t="array" aca="1" ref="G212" ca="1">INDEX(sheet03!$A$2:$BD$1003,MATCH(D$202&amp;$C212&amp;$B$2,sheet03!$M$2:$M$1003&amp;sheet03!$AF$2:$AF$1003&amp;sheet03!$O$2:$O$1003,0),56)</f>
        <v>右</v>
      </c>
      <c r="H212" s="55">
        <f ca="1">IF(ISERROR(SMALL(sheet03!CP:CP,ROW(P4))),"",INDIRECT("sheet03!cp"&amp;SMALL(sheet03!CP:CP,ROW(P4))))</f>
        <v>278</v>
      </c>
      <c r="I212" s="10">
        <f t="array" aca="1" ref="I212" ca="1">INDEX(sheet03!$A$2:$BB$1003,MATCH(K$202&amp;$J212&amp;$B$2,sheet03!$M$2:$M$1003&amp;sheet03!$AF$2:$AF$1003&amp;sheet03!$O$2:$O$1003,0),31)</f>
        <v>0</v>
      </c>
      <c r="J212" s="11">
        <f ca="1">IF(H212="","",INDIRECT("sheet03!af"&amp;SMALL(sheet03!CP:CP,ROW(P4))))</f>
        <v>4</v>
      </c>
      <c r="K212" s="10" t="str">
        <f t="array" aca="1" ref="K212" ca="1">INDEX(sheet03!$A$2:$BB$1003,MATCH(K$202&amp;$J212&amp;$B$2,sheet03!$M$2:$M$1003&amp;sheet03!$AF$2:$AF$1003&amp;sheet03!$O$2:$O$1003,0),28)</f>
        <v>日羽</v>
      </c>
      <c r="L212" s="46">
        <f t="array" aca="1" ref="L212" ca="1">INDEX(sheet03!$A$2:$BC$1003,MATCH(K$202&amp;$J212&amp;$B$2,sheet03!$M$2:$M$1003&amp;sheet03!$AF$2:$AF$1003&amp;sheet03!$O$2:$O$1003,0),55)</f>
        <v>3</v>
      </c>
      <c r="M212" s="49">
        <f t="array" aca="1" ref="M212" ca="1">INDEX(sheet03!$A$2:$BB$1003,MATCH(K$202&amp;$J212&amp;$B$2,sheet03!$M$2:$M$1003&amp;sheet03!$AF$2:$AF$1003&amp;sheet03!$O$2:$O$1003,0),40)</f>
        <v>165.8</v>
      </c>
      <c r="N212" s="10" t="str">
        <f t="array" aca="1" ref="N212" ca="1">INDEX(sheet03!$A$2:$BD$1003,MATCH(K$202&amp;$J212&amp;$B$2,sheet03!$M$2:$M$1003&amp;sheet03!$AF$2:$AF$1003&amp;sheet03!$O$2:$O$1003,0),56)</f>
        <v>右</v>
      </c>
    </row>
    <row r="213" spans="1:14" ht="15.95" customHeight="1" x14ac:dyDescent="0.15">
      <c r="A213" s="55">
        <f ca="1">IF(ISERROR(SMALL(sheet03!CO:CO,ROW(O5))),"",INDIRECT("sheet03!co"&amp;SMALL(sheet03!CO:CO,ROW(O5))))</f>
        <v>501</v>
      </c>
      <c r="B213" s="10">
        <f t="array" aca="1" ref="B213" ca="1">INDEX(sheet03!$A$2:$BB$1003,MATCH(D$202&amp;$C213&amp;$B$2,sheet03!$M$2:$M$1003&amp;sheet03!$AF$2:$AF$1003&amp;sheet03!$O$2:$O$1003,0),31)</f>
        <v>0</v>
      </c>
      <c r="C213" s="11">
        <f ca="1">IF(A213="","",INDIRECT("sheet03!af"&amp;SMALL(sheet03!CO:CO,ROW(O5))))</f>
        <v>5</v>
      </c>
      <c r="D213" s="10" t="str">
        <f t="array" aca="1" ref="D213" ca="1">INDEX(sheet03!$A$2:$BB$1003,MATCH(D$202&amp;$C213&amp;$B$2,sheet03!$M$2:$M$1003&amp;sheet03!$AF$2:$AF$1003&amp;sheet03!$O$2:$O$1003,0),28)</f>
        <v>天応</v>
      </c>
      <c r="E213" s="46">
        <f t="array" aca="1" ref="E213" ca="1">INDEX(sheet03!$A$2:$BC$1003,MATCH(D$202&amp;$C213&amp;$B$2,sheet03!$M$2:$M$1003&amp;sheet03!$AF$2:$AF$1003&amp;sheet03!$O$2:$O$1003,0),55)</f>
        <v>3</v>
      </c>
      <c r="F213" s="49">
        <f t="array" aca="1" ref="F213" ca="1">INDEX(sheet03!$A$2:$BB$1003,MATCH(D$202&amp;$C213&amp;$B$2,sheet03!$M$2:$M$1003&amp;sheet03!$AF$2:$AF$1003&amp;sheet03!$O$2:$O$1003,0),40)</f>
        <v>164</v>
      </c>
      <c r="G213" s="10" t="str">
        <f t="array" aca="1" ref="G213" ca="1">INDEX(sheet03!$A$2:$BD$1003,MATCH(D$202&amp;$C213&amp;$B$2,sheet03!$M$2:$M$1003&amp;sheet03!$AF$2:$AF$1003&amp;sheet03!$O$2:$O$1003,0),56)</f>
        <v>右</v>
      </c>
      <c r="H213" s="55">
        <f ca="1">IF(ISERROR(SMALL(sheet03!CP:CP,ROW(P5))),"",INDIRECT("sheet03!cp"&amp;SMALL(sheet03!CP:CP,ROW(P5))))</f>
        <v>279</v>
      </c>
      <c r="I213" s="10">
        <f t="array" aca="1" ref="I213" ca="1">INDEX(sheet03!$A$2:$BB$1003,MATCH(K$202&amp;$J213&amp;$B$2,sheet03!$M$2:$M$1003&amp;sheet03!$AF$2:$AF$1003&amp;sheet03!$O$2:$O$1003,0),31)</f>
        <v>0</v>
      </c>
      <c r="J213" s="11">
        <f ca="1">IF(H213="","",INDIRECT("sheet03!af"&amp;SMALL(sheet03!CP:CP,ROW(P5))))</f>
        <v>5</v>
      </c>
      <c r="K213" s="10" t="str">
        <f t="array" aca="1" ref="K213" ca="1">INDEX(sheet03!$A$2:$BB$1003,MATCH(K$202&amp;$J213&amp;$B$2,sheet03!$M$2:$M$1003&amp;sheet03!$AF$2:$AF$1003&amp;sheet03!$O$2:$O$1003,0),28)</f>
        <v>美袋</v>
      </c>
      <c r="L213" s="46">
        <f t="array" aca="1" ref="L213" ca="1">INDEX(sheet03!$A$2:$BC$1003,MATCH(K$202&amp;$J213&amp;$B$2,sheet03!$M$2:$M$1003&amp;sheet03!$AF$2:$AF$1003&amp;sheet03!$O$2:$O$1003,0),55)</f>
        <v>3</v>
      </c>
      <c r="M213" s="49">
        <f t="array" aca="1" ref="M213" ca="1">INDEX(sheet03!$A$2:$BB$1003,MATCH(K$202&amp;$J213&amp;$B$2,sheet03!$M$2:$M$1003&amp;sheet03!$AF$2:$AF$1003&amp;sheet03!$O$2:$O$1003,0),40)</f>
        <v>157</v>
      </c>
      <c r="N213" s="10" t="str">
        <f t="array" aca="1" ref="N213" ca="1">INDEX(sheet03!$A$2:$BD$1003,MATCH(K$202&amp;$J213&amp;$B$2,sheet03!$M$2:$M$1003&amp;sheet03!$AF$2:$AF$1003&amp;sheet03!$O$2:$O$1003,0),56)</f>
        <v>右</v>
      </c>
    </row>
    <row r="214" spans="1:14" ht="15.95" customHeight="1" x14ac:dyDescent="0.15">
      <c r="A214" s="55">
        <f ca="1">IF(ISERROR(SMALL(sheet03!CO:CO,ROW(O6))),"",INDIRECT("sheet03!co"&amp;SMALL(sheet03!CO:CO,ROW(O6))))</f>
        <v>502</v>
      </c>
      <c r="B214" s="10">
        <f t="array" aca="1" ref="B214" ca="1">INDEX(sheet03!$A$2:$BB$1003,MATCH(D$202&amp;$C214&amp;$B$2,sheet03!$M$2:$M$1003&amp;sheet03!$AF$2:$AF$1003&amp;sheet03!$O$2:$O$1003,0),31)</f>
        <v>0</v>
      </c>
      <c r="C214" s="11">
        <f ca="1">IF(A214="","",INDIRECT("sheet03!af"&amp;SMALL(sheet03!CO:CO,ROW(O6))))</f>
        <v>6</v>
      </c>
      <c r="D214" s="10" t="str">
        <f t="array" aca="1" ref="D214" ca="1">INDEX(sheet03!$A$2:$BB$1003,MATCH(D$202&amp;$C214&amp;$B$2,sheet03!$M$2:$M$1003&amp;sheet03!$AF$2:$AF$1003&amp;sheet03!$O$2:$O$1003,0),28)</f>
        <v>呉ボートピア</v>
      </c>
      <c r="E214" s="46">
        <f t="array" aca="1" ref="E214" ca="1">INDEX(sheet03!$A$2:$BC$1003,MATCH(D$202&amp;$C214&amp;$B$2,sheet03!$M$2:$M$1003&amp;sheet03!$AF$2:$AF$1003&amp;sheet03!$O$2:$O$1003,0),55)</f>
        <v>3</v>
      </c>
      <c r="F214" s="49">
        <f t="array" aca="1" ref="F214" ca="1">INDEX(sheet03!$A$2:$BB$1003,MATCH(D$202&amp;$C214&amp;$B$2,sheet03!$M$2:$M$1003&amp;sheet03!$AF$2:$AF$1003&amp;sheet03!$O$2:$O$1003,0),40)</f>
        <v>162.80000000000001</v>
      </c>
      <c r="G214" s="10" t="str">
        <f t="array" aca="1" ref="G214" ca="1">INDEX(sheet03!$A$2:$BD$1003,MATCH(D$202&amp;$C214&amp;$B$2,sheet03!$M$2:$M$1003&amp;sheet03!$AF$2:$AF$1003&amp;sheet03!$O$2:$O$1003,0),56)</f>
        <v>右</v>
      </c>
      <c r="H214" s="55">
        <f ca="1">IF(ISERROR(SMALL(sheet03!CP:CP,ROW(P6))),"",INDIRECT("sheet03!cp"&amp;SMALL(sheet03!CP:CP,ROW(P6))))</f>
        <v>280</v>
      </c>
      <c r="I214" s="10">
        <f t="array" aca="1" ref="I214" ca="1">INDEX(sheet03!$A$2:$BB$1003,MATCH(K$202&amp;$J214&amp;$B$2,sheet03!$M$2:$M$1003&amp;sheet03!$AF$2:$AF$1003&amp;sheet03!$O$2:$O$1003,0),31)</f>
        <v>0</v>
      </c>
      <c r="J214" s="11">
        <f ca="1">IF(H214="","",INDIRECT("sheet03!af"&amp;SMALL(sheet03!CP:CP,ROW(P6))))</f>
        <v>6</v>
      </c>
      <c r="K214" s="10" t="str">
        <f t="array" aca="1" ref="K214" ca="1">INDEX(sheet03!$A$2:$BB$1003,MATCH(K$202&amp;$J214&amp;$B$2,sheet03!$M$2:$M$1003&amp;sheet03!$AF$2:$AF$1003&amp;sheet03!$O$2:$O$1003,0),28)</f>
        <v>備中広瀬</v>
      </c>
      <c r="L214" s="46">
        <f t="array" aca="1" ref="L214" ca="1">INDEX(sheet03!$A$2:$BC$1003,MATCH(K$202&amp;$J214&amp;$B$2,sheet03!$M$2:$M$1003&amp;sheet03!$AF$2:$AF$1003&amp;sheet03!$O$2:$O$1003,0),55)</f>
        <v>2</v>
      </c>
      <c r="M214" s="49">
        <f t="array" aca="1" ref="M214" ca="1">INDEX(sheet03!$A$2:$BB$1003,MATCH(K$202&amp;$J214&amp;$B$2,sheet03!$M$2:$M$1003&amp;sheet03!$AF$2:$AF$1003&amp;sheet03!$O$2:$O$1003,0),40)</f>
        <v>164</v>
      </c>
      <c r="N214" s="10" t="str">
        <f t="array" aca="1" ref="N214" ca="1">INDEX(sheet03!$A$2:$BD$1003,MATCH(K$202&amp;$J214&amp;$B$2,sheet03!$M$2:$M$1003&amp;sheet03!$AF$2:$AF$1003&amp;sheet03!$O$2:$O$1003,0),56)</f>
        <v>右</v>
      </c>
    </row>
    <row r="215" spans="1:14" ht="15.95" customHeight="1" x14ac:dyDescent="0.15">
      <c r="A215" s="55">
        <f ca="1">IF(ISERROR(SMALL(sheet03!CO:CO,ROW(O7))),"",INDIRECT("sheet03!co"&amp;SMALL(sheet03!CO:CO,ROW(O7))))</f>
        <v>503</v>
      </c>
      <c r="B215" s="10">
        <f t="array" aca="1" ref="B215" ca="1">INDEX(sheet03!$A$2:$BB$1003,MATCH(D$202&amp;$C215&amp;$B$2,sheet03!$M$2:$M$1003&amp;sheet03!$AF$2:$AF$1003&amp;sheet03!$O$2:$O$1003,0),31)</f>
        <v>0</v>
      </c>
      <c r="C215" s="11">
        <f ca="1">IF(A215="","",INDIRECT("sheet03!af"&amp;SMALL(sheet03!CO:CO,ROW(O7))))</f>
        <v>7</v>
      </c>
      <c r="D215" s="10" t="str">
        <f t="array" aca="1" ref="D215" ca="1">INDEX(sheet03!$A$2:$BB$1003,MATCH(D$202&amp;$C215&amp;$B$2,sheet03!$M$2:$M$1003&amp;sheet03!$AF$2:$AF$1003&amp;sheet03!$O$2:$O$1003,0),28)</f>
        <v>小屋浦</v>
      </c>
      <c r="E215" s="46">
        <f t="array" aca="1" ref="E215" ca="1">INDEX(sheet03!$A$2:$BC$1003,MATCH(D$202&amp;$C215&amp;$B$2,sheet03!$M$2:$M$1003&amp;sheet03!$AF$2:$AF$1003&amp;sheet03!$O$2:$O$1003,0),55)</f>
        <v>3</v>
      </c>
      <c r="F215" s="49">
        <f t="array" aca="1" ref="F215" ca="1">INDEX(sheet03!$A$2:$BB$1003,MATCH(D$202&amp;$C215&amp;$B$2,sheet03!$M$2:$M$1003&amp;sheet03!$AF$2:$AF$1003&amp;sheet03!$O$2:$O$1003,0),40)</f>
        <v>170.2</v>
      </c>
      <c r="G215" s="10" t="str">
        <f t="array" aca="1" ref="G215" ca="1">INDEX(sheet03!$A$2:$BD$1003,MATCH(D$202&amp;$C215&amp;$B$2,sheet03!$M$2:$M$1003&amp;sheet03!$AF$2:$AF$1003&amp;sheet03!$O$2:$O$1003,0),56)</f>
        <v>右</v>
      </c>
      <c r="H215" s="55">
        <f ca="1">IF(ISERROR(SMALL(sheet03!CP:CP,ROW(P7))),"",INDIRECT("sheet03!cp"&amp;SMALL(sheet03!CP:CP,ROW(P7))))</f>
        <v>281</v>
      </c>
      <c r="I215" s="10">
        <f t="array" aca="1" ref="I215" ca="1">INDEX(sheet03!$A$2:$BB$1003,MATCH(K$202&amp;$J215&amp;$B$2,sheet03!$M$2:$M$1003&amp;sheet03!$AF$2:$AF$1003&amp;sheet03!$O$2:$O$1003,0),31)</f>
        <v>0</v>
      </c>
      <c r="J215" s="11">
        <f ca="1">IF(H215="","",INDIRECT("sheet03!af"&amp;SMALL(sheet03!CP:CP,ROW(P7))))</f>
        <v>7</v>
      </c>
      <c r="K215" s="10" t="str">
        <f t="array" aca="1" ref="K215" ca="1">INDEX(sheet03!$A$2:$BB$1003,MATCH(K$202&amp;$J215&amp;$B$2,sheet03!$M$2:$M$1003&amp;sheet03!$AF$2:$AF$1003&amp;sheet03!$O$2:$O$1003,0),28)</f>
        <v>井倉</v>
      </c>
      <c r="L215" s="46">
        <f t="array" aca="1" ref="L215" ca="1">INDEX(sheet03!$A$2:$BC$1003,MATCH(K$202&amp;$J215&amp;$B$2,sheet03!$M$2:$M$1003&amp;sheet03!$AF$2:$AF$1003&amp;sheet03!$O$2:$O$1003,0),55)</f>
        <v>3</v>
      </c>
      <c r="M215" s="49">
        <f t="array" aca="1" ref="M215" ca="1">INDEX(sheet03!$A$2:$BB$1003,MATCH(K$202&amp;$J215&amp;$B$2,sheet03!$M$2:$M$1003&amp;sheet03!$AF$2:$AF$1003&amp;sheet03!$O$2:$O$1003,0),40)</f>
        <v>163</v>
      </c>
      <c r="N215" s="10" t="str">
        <f t="array" aca="1" ref="N215" ca="1">INDEX(sheet03!$A$2:$BD$1003,MATCH(K$202&amp;$J215&amp;$B$2,sheet03!$M$2:$M$1003&amp;sheet03!$AF$2:$AF$1003&amp;sheet03!$O$2:$O$1003,0),56)</f>
        <v>右</v>
      </c>
    </row>
    <row r="216" spans="1:14" ht="15.95" customHeight="1" x14ac:dyDescent="0.15">
      <c r="A216" s="55">
        <f ca="1">IF(ISERROR(SMALL(sheet03!CO:CO,ROW(O8))),"",INDIRECT("sheet03!co"&amp;SMALL(sheet03!CO:CO,ROW(O8))))</f>
        <v>504</v>
      </c>
      <c r="B216" s="10">
        <f t="array" aca="1" ref="B216" ca="1">INDEX(sheet03!$A$2:$BB$1003,MATCH(D$202&amp;$C216&amp;$B$2,sheet03!$M$2:$M$1003&amp;sheet03!$AF$2:$AF$1003&amp;sheet03!$O$2:$O$1003,0),31)</f>
        <v>0</v>
      </c>
      <c r="C216" s="11">
        <f ca="1">IF(A216="","",INDIRECT("sheet03!af"&amp;SMALL(sheet03!CO:CO,ROW(O8))))</f>
        <v>8</v>
      </c>
      <c r="D216" s="10" t="str">
        <f t="array" aca="1" ref="D216" ca="1">INDEX(sheet03!$A$2:$BB$1003,MATCH(D$202&amp;$C216&amp;$B$2,sheet03!$M$2:$M$1003&amp;sheet03!$AF$2:$AF$1003&amp;sheet03!$O$2:$O$1003,0),28)</f>
        <v>水尻</v>
      </c>
      <c r="E216" s="46">
        <f t="array" aca="1" ref="E216" ca="1">INDEX(sheet03!$A$2:$BC$1003,MATCH(D$202&amp;$C216&amp;$B$2,sheet03!$M$2:$M$1003&amp;sheet03!$AF$2:$AF$1003&amp;sheet03!$O$2:$O$1003,0),55)</f>
        <v>2</v>
      </c>
      <c r="F216" s="49">
        <f t="array" aca="1" ref="F216" ca="1">INDEX(sheet03!$A$2:$BB$1003,MATCH(D$202&amp;$C216&amp;$B$2,sheet03!$M$2:$M$1003&amp;sheet03!$AF$2:$AF$1003&amp;sheet03!$O$2:$O$1003,0),40)</f>
        <v>172</v>
      </c>
      <c r="G216" s="10" t="str">
        <f t="array" aca="1" ref="G216" ca="1">INDEX(sheet03!$A$2:$BD$1003,MATCH(D$202&amp;$C216&amp;$B$2,sheet03!$M$2:$M$1003&amp;sheet03!$AF$2:$AF$1003&amp;sheet03!$O$2:$O$1003,0),56)</f>
        <v>右</v>
      </c>
      <c r="H216" s="55">
        <f ca="1">IF(ISERROR(SMALL(sheet03!CP:CP,ROW(P8))),"",INDIRECT("sheet03!cp"&amp;SMALL(sheet03!CP:CP,ROW(P8))))</f>
        <v>282</v>
      </c>
      <c r="I216" s="10">
        <f t="array" aca="1" ref="I216" ca="1">INDEX(sheet03!$A$2:$BB$1003,MATCH(K$202&amp;$J216&amp;$B$2,sheet03!$M$2:$M$1003&amp;sheet03!$AF$2:$AF$1003&amp;sheet03!$O$2:$O$1003,0),31)</f>
        <v>0</v>
      </c>
      <c r="J216" s="11">
        <f ca="1">IF(H216="","",INDIRECT("sheet03!af"&amp;SMALL(sheet03!CP:CP,ROW(P8))))</f>
        <v>8</v>
      </c>
      <c r="K216" s="10" t="str">
        <f t="array" aca="1" ref="K216" ca="1">INDEX(sheet03!$A$2:$BB$1003,MATCH(K$202&amp;$J216&amp;$B$2,sheet03!$M$2:$M$1003&amp;sheet03!$AF$2:$AF$1003&amp;sheet03!$O$2:$O$1003,0),28)</f>
        <v>石蟹</v>
      </c>
      <c r="L216" s="46">
        <f t="array" aca="1" ref="L216" ca="1">INDEX(sheet03!$A$2:$BC$1003,MATCH(K$202&amp;$J216&amp;$B$2,sheet03!$M$2:$M$1003&amp;sheet03!$AF$2:$AF$1003&amp;sheet03!$O$2:$O$1003,0),55)</f>
        <v>2</v>
      </c>
      <c r="M216" s="49">
        <f t="array" aca="1" ref="M216" ca="1">INDEX(sheet03!$A$2:$BB$1003,MATCH(K$202&amp;$J216&amp;$B$2,sheet03!$M$2:$M$1003&amp;sheet03!$AF$2:$AF$1003&amp;sheet03!$O$2:$O$1003,0),40)</f>
        <v>150</v>
      </c>
      <c r="N216" s="10" t="str">
        <f t="array" aca="1" ref="N216" ca="1">INDEX(sheet03!$A$2:$BD$1003,MATCH(K$202&amp;$J216&amp;$B$2,sheet03!$M$2:$M$1003&amp;sheet03!$AF$2:$AF$1003&amp;sheet03!$O$2:$O$1003,0),56)</f>
        <v>右</v>
      </c>
    </row>
    <row r="217" spans="1:14" ht="15.95" customHeight="1" x14ac:dyDescent="0.15">
      <c r="A217" s="55">
        <f ca="1">IF(ISERROR(SMALL(sheet03!CO:CO,ROW(O9))),"",INDIRECT("sheet03!co"&amp;SMALL(sheet03!CO:CO,ROW(O9))))</f>
        <v>505</v>
      </c>
      <c r="B217" s="10">
        <f t="array" aca="1" ref="B217" ca="1">INDEX(sheet03!$A$2:$BB$1003,MATCH(D$202&amp;$C217&amp;$B$2,sheet03!$M$2:$M$1003&amp;sheet03!$AF$2:$AF$1003&amp;sheet03!$O$2:$O$1003,0),31)</f>
        <v>0</v>
      </c>
      <c r="C217" s="11">
        <f ca="1">IF(A217="","",INDIRECT("sheet03!af"&amp;SMALL(sheet03!CO:CO,ROW(O9))))</f>
        <v>9</v>
      </c>
      <c r="D217" s="10" t="str">
        <f t="array" aca="1" ref="D217" ca="1">INDEX(sheet03!$A$2:$BB$1003,MATCH(D$202&amp;$C217&amp;$B$2,sheet03!$M$2:$M$1003&amp;sheet03!$AF$2:$AF$1003&amp;sheet03!$O$2:$O$1003,0),28)</f>
        <v>坂</v>
      </c>
      <c r="E217" s="46">
        <f t="array" aca="1" ref="E217" ca="1">INDEX(sheet03!$A$2:$BC$1003,MATCH(D$202&amp;$C217&amp;$B$2,sheet03!$M$2:$M$1003&amp;sheet03!$AF$2:$AF$1003&amp;sheet03!$O$2:$O$1003,0),55)</f>
        <v>2</v>
      </c>
      <c r="F217" s="49">
        <f t="array" aca="1" ref="F217" ca="1">INDEX(sheet03!$A$2:$BB$1003,MATCH(D$202&amp;$C217&amp;$B$2,sheet03!$M$2:$M$1003&amp;sheet03!$AF$2:$AF$1003&amp;sheet03!$O$2:$O$1003,0),40)</f>
        <v>164</v>
      </c>
      <c r="G217" s="10" t="str">
        <f t="array" aca="1" ref="G217" ca="1">INDEX(sheet03!$A$2:$BD$1003,MATCH(D$202&amp;$C217&amp;$B$2,sheet03!$M$2:$M$1003&amp;sheet03!$AF$2:$AF$1003&amp;sheet03!$O$2:$O$1003,0),56)</f>
        <v>右</v>
      </c>
      <c r="H217" s="55">
        <f ca="1">IF(ISERROR(SMALL(sheet03!CP:CP,ROW(P9))),"",INDIRECT("sheet03!cp"&amp;SMALL(sheet03!CP:CP,ROW(P9))))</f>
        <v>283</v>
      </c>
      <c r="I217" s="10" t="str">
        <f t="array" aca="1" ref="I217" ca="1">INDEX(sheet03!$A$2:$BB$1003,MATCH(K$202&amp;$J217&amp;$B$2,sheet03!$M$2:$M$1003&amp;sheet03!$AF$2:$AF$1003&amp;sheet03!$O$2:$O$1003,0),31)</f>
        <v>ｃ</v>
      </c>
      <c r="J217" s="11">
        <f ca="1">IF(H217="","",INDIRECT("sheet03!af"&amp;SMALL(sheet03!CP:CP,ROW(P9))))</f>
        <v>9</v>
      </c>
      <c r="K217" s="10" t="str">
        <f t="array" aca="1" ref="K217" ca="1">INDEX(sheet03!$A$2:$BB$1003,MATCH(K$202&amp;$J217&amp;$B$2,sheet03!$M$2:$M$1003&amp;sheet03!$AF$2:$AF$1003&amp;sheet03!$O$2:$O$1003,0),28)</f>
        <v>新見</v>
      </c>
      <c r="L217" s="46">
        <f t="array" aca="1" ref="L217" ca="1">INDEX(sheet03!$A$2:$BC$1003,MATCH(K$202&amp;$J217&amp;$B$2,sheet03!$M$2:$M$1003&amp;sheet03!$AF$2:$AF$1003&amp;sheet03!$O$2:$O$1003,0),55)</f>
        <v>3</v>
      </c>
      <c r="M217" s="49">
        <f t="array" aca="1" ref="M217" ca="1">INDEX(sheet03!$A$2:$BB$1003,MATCH(K$202&amp;$J217&amp;$B$2,sheet03!$M$2:$M$1003&amp;sheet03!$AF$2:$AF$1003&amp;sheet03!$O$2:$O$1003,0),40)</f>
        <v>163</v>
      </c>
      <c r="N217" s="10" t="str">
        <f t="array" aca="1" ref="N217" ca="1">INDEX(sheet03!$A$2:$BD$1003,MATCH(K$202&amp;$J217&amp;$B$2,sheet03!$M$2:$M$1003&amp;sheet03!$AF$2:$AF$1003&amp;sheet03!$O$2:$O$1003,0),56)</f>
        <v>右</v>
      </c>
    </row>
    <row r="218" spans="1:14" ht="15.95" customHeight="1" x14ac:dyDescent="0.15">
      <c r="A218" s="55">
        <f ca="1">IF(ISERROR(SMALL(sheet03!CO:CO,ROW(O10))),"",INDIRECT("sheet03!co"&amp;SMALL(sheet03!CO:CO,ROW(O10))))</f>
        <v>506</v>
      </c>
      <c r="B218" s="10">
        <f t="array" aca="1" ref="B218" ca="1">INDEX(sheet03!$A$2:$BB$1003,MATCH(D$202&amp;$C218&amp;$B$2,sheet03!$M$2:$M$1003&amp;sheet03!$AF$2:$AF$1003&amp;sheet03!$O$2:$O$1003,0),31)</f>
        <v>0</v>
      </c>
      <c r="C218" s="11">
        <f ca="1">IF(A218="","",INDIRECT("sheet03!af"&amp;SMALL(sheet03!CO:CO,ROW(O10))))</f>
        <v>10</v>
      </c>
      <c r="D218" s="10" t="str">
        <f t="array" aca="1" ref="D218" ca="1">INDEX(sheet03!$A$2:$BB$1003,MATCH(D$202&amp;$C218&amp;$B$2,sheet03!$M$2:$M$1003&amp;sheet03!$AF$2:$AF$1003&amp;sheet03!$O$2:$O$1003,0),28)</f>
        <v>矢野</v>
      </c>
      <c r="E218" s="46">
        <f t="array" aca="1" ref="E218" ca="1">INDEX(sheet03!$A$2:$BC$1003,MATCH(D$202&amp;$C218&amp;$B$2,sheet03!$M$2:$M$1003&amp;sheet03!$AF$2:$AF$1003&amp;sheet03!$O$2:$O$1003,0),55)</f>
        <v>2</v>
      </c>
      <c r="F218" s="49">
        <f t="array" aca="1" ref="F218" ca="1">INDEX(sheet03!$A$2:$BB$1003,MATCH(D$202&amp;$C218&amp;$B$2,sheet03!$M$2:$M$1003&amp;sheet03!$AF$2:$AF$1003&amp;sheet03!$O$2:$O$1003,0),40)</f>
        <v>162.80000000000001</v>
      </c>
      <c r="G218" s="10" t="str">
        <f t="array" aca="1" ref="G218" ca="1">INDEX(sheet03!$A$2:$BD$1003,MATCH(D$202&amp;$C218&amp;$B$2,sheet03!$M$2:$M$1003&amp;sheet03!$AF$2:$AF$1003&amp;sheet03!$O$2:$O$1003,0),56)</f>
        <v>右</v>
      </c>
      <c r="H218" s="55">
        <f ca="1">IF(ISERROR(SMALL(sheet03!CP:CP,ROW(P10))),"",INDIRECT("sheet03!cp"&amp;SMALL(sheet03!CP:CP,ROW(P10))))</f>
        <v>284</v>
      </c>
      <c r="I218" s="10">
        <f t="array" aca="1" ref="I218" ca="1">INDEX(sheet03!$A$2:$BB$1003,MATCH(K$202&amp;$J218&amp;$B$2,sheet03!$M$2:$M$1003&amp;sheet03!$AF$2:$AF$1003&amp;sheet03!$O$2:$O$1003,0),31)</f>
        <v>0</v>
      </c>
      <c r="J218" s="11">
        <f ca="1">IF(H218="","",INDIRECT("sheet03!af"&amp;SMALL(sheet03!CP:CP,ROW(P10))))</f>
        <v>10</v>
      </c>
      <c r="K218" s="10" t="str">
        <f t="array" aca="1" ref="K218" ca="1">INDEX(sheet03!$A$2:$BB$1003,MATCH(K$202&amp;$J218&amp;$B$2,sheet03!$M$2:$M$1003&amp;sheet03!$AF$2:$AF$1003&amp;sheet03!$O$2:$O$1003,0),28)</f>
        <v>布原</v>
      </c>
      <c r="L218" s="46">
        <f t="array" aca="1" ref="L218" ca="1">INDEX(sheet03!$A$2:$BC$1003,MATCH(K$202&amp;$J218&amp;$B$2,sheet03!$M$2:$M$1003&amp;sheet03!$AF$2:$AF$1003&amp;sheet03!$O$2:$O$1003,0),55)</f>
        <v>3</v>
      </c>
      <c r="M218" s="49">
        <f t="array" aca="1" ref="M218" ca="1">INDEX(sheet03!$A$2:$BB$1003,MATCH(K$202&amp;$J218&amp;$B$2,sheet03!$M$2:$M$1003&amp;sheet03!$AF$2:$AF$1003&amp;sheet03!$O$2:$O$1003,0),40)</f>
        <v>153</v>
      </c>
      <c r="N218" s="10" t="str">
        <f t="array" aca="1" ref="N218" ca="1">INDEX(sheet03!$A$2:$BD$1003,MATCH(K$202&amp;$J218&amp;$B$2,sheet03!$M$2:$M$1003&amp;sheet03!$AF$2:$AF$1003&amp;sheet03!$O$2:$O$1003,0),56)</f>
        <v>右</v>
      </c>
    </row>
    <row r="219" spans="1:14" ht="15.95" customHeight="1" x14ac:dyDescent="0.15">
      <c r="A219" s="55">
        <f ca="1">IF(ISERROR(SMALL(sheet03!CO:CO,ROW(O11))),"",INDIRECT("sheet03!co"&amp;SMALL(sheet03!CO:CO,ROW(O11))))</f>
        <v>0</v>
      </c>
      <c r="B219" s="10" t="e">
        <f t="array" aca="1" ref="B219" ca="1">INDEX(sheet03!$A$2:$BB$1003,MATCH(D$202&amp;$C219&amp;$B$2,sheet03!$M$2:$M$1003&amp;sheet03!$AF$2:$AF$1003&amp;sheet03!$O$2:$O$1003,0),31)</f>
        <v>#N/A</v>
      </c>
      <c r="C219" s="11">
        <f ca="1">IF(A219="","",INDIRECT("sheet03!af"&amp;SMALL(sheet03!CO:CO,ROW(O11))))</f>
        <v>0</v>
      </c>
      <c r="D219" s="10" t="e">
        <f t="array" aca="1" ref="D219" ca="1">INDEX(sheet03!$A$2:$BB$1003,MATCH(D$202&amp;$C219&amp;$B$2,sheet03!$M$2:$M$1003&amp;sheet03!$AF$2:$AF$1003&amp;sheet03!$O$2:$O$1003,0),28)</f>
        <v>#N/A</v>
      </c>
      <c r="E219" s="46" t="e">
        <f t="array" aca="1" ref="E219" ca="1">INDEX(sheet03!$A$2:$BC$1003,MATCH(D$202&amp;$C219&amp;$B$2,sheet03!$M$2:$M$1003&amp;sheet03!$AF$2:$AF$1003&amp;sheet03!$O$2:$O$1003,0),55)</f>
        <v>#N/A</v>
      </c>
      <c r="F219" s="49" t="e">
        <f t="array" aca="1" ref="F219" ca="1">INDEX(sheet03!$A$2:$BB$1003,MATCH(D$202&amp;$C219&amp;$B$2,sheet03!$M$2:$M$1003&amp;sheet03!$AF$2:$AF$1003&amp;sheet03!$O$2:$O$1003,0),40)</f>
        <v>#N/A</v>
      </c>
      <c r="G219" s="10" t="e">
        <f t="array" aca="1" ref="G219" ca="1">INDEX(sheet03!$A$2:$BD$1003,MATCH(D$202&amp;$C219&amp;$B$2,sheet03!$M$2:$M$1003&amp;sheet03!$AF$2:$AF$1003&amp;sheet03!$O$2:$O$1003,0),56)</f>
        <v>#N/A</v>
      </c>
      <c r="H219" s="55">
        <f ca="1">IF(ISERROR(SMALL(sheet03!CP:CP,ROW(P11))),"",INDIRECT("sheet03!cp"&amp;SMALL(sheet03!CP:CP,ROW(P11))))</f>
        <v>0</v>
      </c>
      <c r="I219" s="10" t="e">
        <f t="array" aca="1" ref="I219" ca="1">INDEX(sheet03!$A$2:$BB$1003,MATCH(K$202&amp;$J219&amp;$B$2,sheet03!$M$2:$M$1003&amp;sheet03!$AF$2:$AF$1003&amp;sheet03!$O$2:$O$1003,0),31)</f>
        <v>#N/A</v>
      </c>
      <c r="J219" s="11">
        <f ca="1">IF(H219="","",INDIRECT("sheet03!af"&amp;SMALL(sheet03!CP:CP,ROW(P11))))</f>
        <v>0</v>
      </c>
      <c r="K219" s="10" t="e">
        <f t="array" aca="1" ref="K219" ca="1">INDEX(sheet03!$A$2:$BB$1003,MATCH(K$202&amp;$J219&amp;$B$2,sheet03!$M$2:$M$1003&amp;sheet03!$AF$2:$AF$1003&amp;sheet03!$O$2:$O$1003,0),28)</f>
        <v>#N/A</v>
      </c>
      <c r="L219" s="46" t="e">
        <f t="array" aca="1" ref="L219" ca="1">INDEX(sheet03!$A$2:$BC$1003,MATCH(K$202&amp;$J219&amp;$B$2,sheet03!$M$2:$M$1003&amp;sheet03!$AF$2:$AF$1003&amp;sheet03!$O$2:$O$1003,0),55)</f>
        <v>#N/A</v>
      </c>
      <c r="M219" s="49" t="e">
        <f t="array" aca="1" ref="M219" ca="1">INDEX(sheet03!$A$2:$BB$1003,MATCH(K$202&amp;$J219&amp;$B$2,sheet03!$M$2:$M$1003&amp;sheet03!$AF$2:$AF$1003&amp;sheet03!$O$2:$O$1003,0),40)</f>
        <v>#N/A</v>
      </c>
      <c r="N219" s="10" t="e">
        <f t="array" aca="1" ref="N219" ca="1">INDEX(sheet03!$A$2:$BD$1003,MATCH(K$202&amp;$J219&amp;$B$2,sheet03!$M$2:$M$1003&amp;sheet03!$AF$2:$AF$1003&amp;sheet03!$O$2:$O$1003,0),56)</f>
        <v>#N/A</v>
      </c>
    </row>
    <row r="220" spans="1:14" ht="15.95" customHeight="1" x14ac:dyDescent="0.15">
      <c r="A220" s="55" t="str">
        <f ca="1">IF(ISERROR(SMALL(sheet03!CO:CO,ROW(O12))),"",INDIRECT("sheet03!co"&amp;SMALL(sheet03!CO:CO,ROW(O12))))</f>
        <v/>
      </c>
      <c r="B220" s="10" t="e">
        <f t="array" aca="1" ref="B220" ca="1">INDEX(sheet03!$A$2:$BB$1003,MATCH(D$202&amp;$C220&amp;$B$2,sheet03!$M$2:$M$1003&amp;sheet03!$AF$2:$AF$1003&amp;sheet03!$O$2:$O$1003,0),31)</f>
        <v>#N/A</v>
      </c>
      <c r="C220" s="11" t="str">
        <f ca="1">IF(A220="","",INDIRECT("sheet03!af"&amp;SMALL(sheet03!CO:CO,ROW(O12))))</f>
        <v/>
      </c>
      <c r="D220" s="10" t="e">
        <f t="array" aca="1" ref="D220" ca="1">INDEX(sheet03!$A$2:$BB$1003,MATCH(D$202&amp;$C220&amp;$B$2,sheet03!$M$2:$M$1003&amp;sheet03!$AF$2:$AF$1003&amp;sheet03!$O$2:$O$1003,0),28)</f>
        <v>#N/A</v>
      </c>
      <c r="E220" s="46" t="e">
        <f t="array" aca="1" ref="E220" ca="1">INDEX(sheet03!$A$2:$BC$1003,MATCH(D$202&amp;$C220&amp;$B$2,sheet03!$M$2:$M$1003&amp;sheet03!$AF$2:$AF$1003&amp;sheet03!$O$2:$O$1003,0),55)</f>
        <v>#N/A</v>
      </c>
      <c r="F220" s="49" t="e">
        <f t="array" aca="1" ref="F220" ca="1">INDEX(sheet03!$A$2:$BB$1003,MATCH(D$202&amp;$C220&amp;$B$2,sheet03!$M$2:$M$1003&amp;sheet03!$AF$2:$AF$1003&amp;sheet03!$O$2:$O$1003,0),40)</f>
        <v>#N/A</v>
      </c>
      <c r="G220" s="10" t="e">
        <f t="array" aca="1" ref="G220" ca="1">INDEX(sheet03!$A$2:$BD$1003,MATCH(D$202&amp;$C220&amp;$B$2,sheet03!$M$2:$M$1003&amp;sheet03!$AF$2:$AF$1003&amp;sheet03!$O$2:$O$1003,0),56)</f>
        <v>#N/A</v>
      </c>
      <c r="H220" s="55" t="str">
        <f ca="1">IF(ISERROR(SMALL(sheet03!CP:CP,ROW(P12))),"",INDIRECT("sheet03!cp"&amp;SMALL(sheet03!CP:CP,ROW(P12))))</f>
        <v/>
      </c>
      <c r="I220" s="10" t="e">
        <f t="array" aca="1" ref="I220" ca="1">INDEX(sheet03!$A$2:$BB$1003,MATCH(K$202&amp;$J220&amp;$B$2,sheet03!$M$2:$M$1003&amp;sheet03!$AF$2:$AF$1003&amp;sheet03!$O$2:$O$1003,0),31)</f>
        <v>#N/A</v>
      </c>
      <c r="J220" s="11" t="str">
        <f ca="1">IF(H220="","",INDIRECT("sheet03!af"&amp;SMALL(sheet03!CP:CP,ROW(P12))))</f>
        <v/>
      </c>
      <c r="K220" s="10" t="e">
        <f t="array" aca="1" ref="K220" ca="1">INDEX(sheet03!$A$2:$BB$1003,MATCH(K$202&amp;$J220&amp;$B$2,sheet03!$M$2:$M$1003&amp;sheet03!$AF$2:$AF$1003&amp;sheet03!$O$2:$O$1003,0),28)</f>
        <v>#N/A</v>
      </c>
      <c r="L220" s="46" t="e">
        <f t="array" aca="1" ref="L220" ca="1">INDEX(sheet03!$A$2:$BC$1003,MATCH(K$202&amp;$J220&amp;$B$2,sheet03!$M$2:$M$1003&amp;sheet03!$AF$2:$AF$1003&amp;sheet03!$O$2:$O$1003,0),55)</f>
        <v>#N/A</v>
      </c>
      <c r="M220" s="49" t="e">
        <f t="array" aca="1" ref="M220" ca="1">INDEX(sheet03!$A$2:$BB$1003,MATCH(K$202&amp;$J220&amp;$B$2,sheet03!$M$2:$M$1003&amp;sheet03!$AF$2:$AF$1003&amp;sheet03!$O$2:$O$1003,0),40)</f>
        <v>#N/A</v>
      </c>
      <c r="N220" s="10" t="e">
        <f t="array" aca="1" ref="N220" ca="1">INDEX(sheet03!$A$2:$BD$1003,MATCH(K$202&amp;$J220&amp;$B$2,sheet03!$M$2:$M$1003&amp;sheet03!$AF$2:$AF$1003&amp;sheet03!$O$2:$O$1003,0),56)</f>
        <v>#N/A</v>
      </c>
    </row>
    <row r="221" spans="1:14" ht="15.95" customHeight="1" x14ac:dyDescent="0.15">
      <c r="A221" s="55" t="str">
        <f ca="1">IF(ISERROR(SMALL(sheet03!CO:CO,ROW(O13))),"",INDIRECT("sheet03!co"&amp;SMALL(sheet03!CO:CO,ROW(O13))))</f>
        <v/>
      </c>
      <c r="B221" s="10" t="e">
        <f t="array" aca="1" ref="B221" ca="1">INDEX(sheet03!$A$2:$BB$1003,MATCH(D$202&amp;$C221&amp;$B$2,sheet03!$M$2:$M$1003&amp;sheet03!$AF$2:$AF$1003&amp;sheet03!$O$2:$O$1003,0),31)</f>
        <v>#N/A</v>
      </c>
      <c r="C221" s="11" t="str">
        <f ca="1">IF(A221="","",INDIRECT("sheet03!af"&amp;SMALL(sheet03!CO:CO,ROW(O13))))</f>
        <v/>
      </c>
      <c r="D221" s="10" t="e">
        <f t="array" aca="1" ref="D221" ca="1">INDEX(sheet03!$A$2:$BB$1003,MATCH(D$202&amp;$C221&amp;$B$2,sheet03!$M$2:$M$1003&amp;sheet03!$AF$2:$AF$1003&amp;sheet03!$O$2:$O$1003,0),28)</f>
        <v>#N/A</v>
      </c>
      <c r="E221" s="46" t="e">
        <f t="array" aca="1" ref="E221" ca="1">INDEX(sheet03!$A$2:$BC$1003,MATCH(D$202&amp;$C221&amp;$B$2,sheet03!$M$2:$M$1003&amp;sheet03!$AF$2:$AF$1003&amp;sheet03!$O$2:$O$1003,0),55)</f>
        <v>#N/A</v>
      </c>
      <c r="F221" s="49" t="e">
        <f t="array" aca="1" ref="F221" ca="1">INDEX(sheet03!$A$2:$BB$1003,MATCH(D$202&amp;$C221&amp;$B$2,sheet03!$M$2:$M$1003&amp;sheet03!$AF$2:$AF$1003&amp;sheet03!$O$2:$O$1003,0),40)</f>
        <v>#N/A</v>
      </c>
      <c r="G221" s="10" t="e">
        <f t="array" aca="1" ref="G221" ca="1">INDEX(sheet03!$A$2:$BD$1003,MATCH(D$202&amp;$C221&amp;$B$2,sheet03!$M$2:$M$1003&amp;sheet03!$AF$2:$AF$1003&amp;sheet03!$O$2:$O$1003,0),56)</f>
        <v>#N/A</v>
      </c>
      <c r="H221" s="55" t="str">
        <f ca="1">IF(ISERROR(SMALL(sheet03!CP:CP,ROW(P13))),"",INDIRECT("sheet03!cp"&amp;SMALL(sheet03!CP:CP,ROW(P13))))</f>
        <v/>
      </c>
      <c r="I221" s="10" t="e">
        <f t="array" aca="1" ref="I221" ca="1">INDEX(sheet03!$A$2:$BB$1003,MATCH(K$202&amp;$J221&amp;$B$2,sheet03!$M$2:$M$1003&amp;sheet03!$AF$2:$AF$1003&amp;sheet03!$O$2:$O$1003,0),31)</f>
        <v>#N/A</v>
      </c>
      <c r="J221" s="11" t="str">
        <f ca="1">IF(H221="","",INDIRECT("sheet03!af"&amp;SMALL(sheet03!CP:CP,ROW(P13))))</f>
        <v/>
      </c>
      <c r="K221" s="10" t="e">
        <f t="array" aca="1" ref="K221" ca="1">INDEX(sheet03!$A$2:$BB$1003,MATCH(K$202&amp;$J221&amp;$B$2,sheet03!$M$2:$M$1003&amp;sheet03!$AF$2:$AF$1003&amp;sheet03!$O$2:$O$1003,0),28)</f>
        <v>#N/A</v>
      </c>
      <c r="L221" s="46" t="e">
        <f t="array" aca="1" ref="L221" ca="1">INDEX(sheet03!$A$2:$BC$1003,MATCH(K$202&amp;$J221&amp;$B$2,sheet03!$M$2:$M$1003&amp;sheet03!$AF$2:$AF$1003&amp;sheet03!$O$2:$O$1003,0),55)</f>
        <v>#N/A</v>
      </c>
      <c r="M221" s="49" t="e">
        <f t="array" aca="1" ref="M221" ca="1">INDEX(sheet03!$A$2:$BB$1003,MATCH(K$202&amp;$J221&amp;$B$2,sheet03!$M$2:$M$1003&amp;sheet03!$AF$2:$AF$1003&amp;sheet03!$O$2:$O$1003,0),40)</f>
        <v>#N/A</v>
      </c>
      <c r="N221" s="10" t="e">
        <f t="array" aca="1" ref="N221" ca="1">INDEX(sheet03!$A$2:$BD$1003,MATCH(K$202&amp;$J221&amp;$B$2,sheet03!$M$2:$M$1003&amp;sheet03!$AF$2:$AF$1003&amp;sheet03!$O$2:$O$1003,0),56)</f>
        <v>#N/A</v>
      </c>
    </row>
    <row r="222" spans="1:14" ht="15.95" customHeight="1" x14ac:dyDescent="0.15">
      <c r="A222" s="55" t="str">
        <f ca="1">IF(ISERROR(SMALL(sheet03!CO:CO,ROW(O14))),"",INDIRECT("sheet03!co"&amp;SMALL(sheet03!CO:CO,ROW(O14))))</f>
        <v/>
      </c>
      <c r="B222" s="10" t="e">
        <f t="array" aca="1" ref="B222" ca="1">INDEX(sheet03!$A$2:$BB$1003,MATCH(D$202&amp;$C222&amp;$B$2,sheet03!$M$2:$M$1003&amp;sheet03!$AF$2:$AF$1003&amp;sheet03!$O$2:$O$1003,0),31)</f>
        <v>#N/A</v>
      </c>
      <c r="C222" s="11" t="str">
        <f ca="1">IF(A222="","",INDIRECT("sheet03!af"&amp;SMALL(sheet03!CO:CO,ROW(O14))))</f>
        <v/>
      </c>
      <c r="D222" s="10" t="e">
        <f t="array" aca="1" ref="D222" ca="1">INDEX(sheet03!$A$2:$BB$1003,MATCH(D$202&amp;$C222&amp;$B$2,sheet03!$M$2:$M$1003&amp;sheet03!$AF$2:$AF$1003&amp;sheet03!$O$2:$O$1003,0),28)</f>
        <v>#N/A</v>
      </c>
      <c r="E222" s="46" t="e">
        <f t="array" aca="1" ref="E222" ca="1">INDEX(sheet03!$A$2:$BC$1003,MATCH(D$202&amp;$C222&amp;$B$2,sheet03!$M$2:$M$1003&amp;sheet03!$AF$2:$AF$1003&amp;sheet03!$O$2:$O$1003,0),55)</f>
        <v>#N/A</v>
      </c>
      <c r="F222" s="49" t="e">
        <f t="array" aca="1" ref="F222" ca="1">INDEX(sheet03!$A$2:$BB$1003,MATCH(D$202&amp;$C222&amp;$B$2,sheet03!$M$2:$M$1003&amp;sheet03!$AF$2:$AF$1003&amp;sheet03!$O$2:$O$1003,0),40)</f>
        <v>#N/A</v>
      </c>
      <c r="G222" s="10" t="e">
        <f t="array" aca="1" ref="G222" ca="1">INDEX(sheet03!$A$2:$BD$1003,MATCH(D$202&amp;$C222&amp;$B$2,sheet03!$M$2:$M$1003&amp;sheet03!$AF$2:$AF$1003&amp;sheet03!$O$2:$O$1003,0),56)</f>
        <v>#N/A</v>
      </c>
      <c r="H222" s="55" t="str">
        <f ca="1">IF(ISERROR(SMALL(sheet03!CP:CP,ROW(P14))),"",INDIRECT("sheet03!cp"&amp;SMALL(sheet03!CP:CP,ROW(P14))))</f>
        <v/>
      </c>
      <c r="I222" s="10" t="e">
        <f t="array" aca="1" ref="I222" ca="1">INDEX(sheet03!$A$2:$BB$1003,MATCH(K$202&amp;$J222&amp;$B$2,sheet03!$M$2:$M$1003&amp;sheet03!$AF$2:$AF$1003&amp;sheet03!$O$2:$O$1003,0),31)</f>
        <v>#N/A</v>
      </c>
      <c r="J222" s="11" t="str">
        <f ca="1">IF(H222="","",INDIRECT("sheet03!af"&amp;SMALL(sheet03!CP:CP,ROW(P14))))</f>
        <v/>
      </c>
      <c r="K222" s="43" t="e">
        <f t="array" aca="1" ref="K222" ca="1">INDEX(sheet03!$A$2:$BB$1003,MATCH(K$202&amp;$J222&amp;$B$2,sheet03!$M$2:$M$1003&amp;sheet03!$AF$2:$AF$1003&amp;sheet03!$O$2:$O$1003,0),28)</f>
        <v>#N/A</v>
      </c>
      <c r="L222" s="46" t="e">
        <f t="array" aca="1" ref="L222" ca="1">INDEX(sheet03!$A$2:$BC$1003,MATCH(K$202&amp;$J222&amp;$B$2,sheet03!$M$2:$M$1003&amp;sheet03!$AF$2:$AF$1003&amp;sheet03!$O$2:$O$1003,0),55)</f>
        <v>#N/A</v>
      </c>
      <c r="M222" s="49" t="e">
        <f t="array" aca="1" ref="M222" ca="1">INDEX(sheet03!$A$2:$BB$1003,MATCH(K$202&amp;$J222&amp;$B$2,sheet03!$M$2:$M$1003&amp;sheet03!$AF$2:$AF$1003&amp;sheet03!$O$2:$O$1003,0),40)</f>
        <v>#N/A</v>
      </c>
      <c r="N222" s="10" t="e">
        <f t="array" aca="1" ref="N222" ca="1">INDEX(sheet03!$A$2:$BD$1003,MATCH(K$202&amp;$J222&amp;$B$2,sheet03!$M$2:$M$1003&amp;sheet03!$AF$2:$AF$1003&amp;sheet03!$O$2:$O$1003,0),56)</f>
        <v>#N/A</v>
      </c>
    </row>
    <row r="223" spans="1:14" ht="15.95" customHeight="1" x14ac:dyDescent="0.15">
      <c r="A223" s="55" t="str">
        <f ca="1">IF(ISERROR(SMALL(sheet03!CO:CO,ROW(O15))),"",INDIRECT("sheet03!co"&amp;SMALL(sheet03!CO:CO,ROW(O15))))</f>
        <v/>
      </c>
      <c r="B223" s="10" t="e">
        <f t="array" aca="1" ref="B223" ca="1">INDEX(sheet03!$A$2:$BB$1003,MATCH(D$202&amp;$C223&amp;$B$2,sheet03!$M$2:$M$1003&amp;sheet03!$AF$2:$AF$1003&amp;sheet03!$O$2:$O$1003,0),31)</f>
        <v>#N/A</v>
      </c>
      <c r="C223" s="11" t="str">
        <f ca="1">IF(A223="","",INDIRECT("sheet03!af"&amp;SMALL(sheet03!CO:CO,ROW(O15))))</f>
        <v/>
      </c>
      <c r="D223" s="10" t="e">
        <f t="array" aca="1" ref="D223" ca="1">INDEX(sheet03!$A$2:$BB$1003,MATCH(D$202&amp;$C223&amp;$B$2,sheet03!$M$2:$M$1003&amp;sheet03!$AF$2:$AF$1003&amp;sheet03!$O$2:$O$1003,0),28)</f>
        <v>#N/A</v>
      </c>
      <c r="E223" s="46" t="e">
        <f t="array" aca="1" ref="E223" ca="1">INDEX(sheet03!$A$2:$BC$1003,MATCH(D$202&amp;$C223&amp;$B$2,sheet03!$M$2:$M$1003&amp;sheet03!$AF$2:$AF$1003&amp;sheet03!$O$2:$O$1003,0),55)</f>
        <v>#N/A</v>
      </c>
      <c r="F223" s="49" t="e">
        <f t="array" aca="1" ref="F223" ca="1">INDEX(sheet03!$A$2:$BB$1003,MATCH(D$202&amp;$C223&amp;$B$2,sheet03!$M$2:$M$1003&amp;sheet03!$AF$2:$AF$1003&amp;sheet03!$O$2:$O$1003,0),40)</f>
        <v>#N/A</v>
      </c>
      <c r="G223" s="10" t="e">
        <f t="array" aca="1" ref="G223" ca="1">INDEX(sheet03!$A$2:$BD$1003,MATCH(D$202&amp;$C223&amp;$B$2,sheet03!$M$2:$M$1003&amp;sheet03!$AF$2:$AF$1003&amp;sheet03!$O$2:$O$1003,0),56)</f>
        <v>#N/A</v>
      </c>
      <c r="H223" s="55" t="str">
        <f ca="1">IF(ISERROR(SMALL(sheet03!CP:CP,ROW(P15))),"",INDIRECT("sheet03!cp"&amp;SMALL(sheet03!CP:CP,ROW(P15))))</f>
        <v/>
      </c>
      <c r="I223" s="10" t="e">
        <f t="array" aca="1" ref="I223" ca="1">INDEX(sheet03!$A$2:$BB$1003,MATCH(K$202&amp;$J223&amp;$B$2,sheet03!$M$2:$M$1003&amp;sheet03!$AF$2:$AF$1003&amp;sheet03!$O$2:$O$1003,0),31)</f>
        <v>#N/A</v>
      </c>
      <c r="J223" s="11" t="str">
        <f ca="1">IF(H223="","",INDIRECT("sheet03!af"&amp;SMALL(sheet03!CP:CP,ROW(P15))))</f>
        <v/>
      </c>
      <c r="K223" s="10" t="e">
        <f t="array" aca="1" ref="K223" ca="1">INDEX(sheet03!$A$2:$BB$1003,MATCH(K$202&amp;$J223&amp;$B$2,sheet03!$M$2:$M$1003&amp;sheet03!$AF$2:$AF$1003&amp;sheet03!$O$2:$O$1003,0),28)</f>
        <v>#N/A</v>
      </c>
      <c r="L223" s="46" t="e">
        <f t="array" aca="1" ref="L223" ca="1">INDEX(sheet03!$A$2:$BC$1003,MATCH(K$202&amp;$J223&amp;$B$2,sheet03!$M$2:$M$1003&amp;sheet03!$AF$2:$AF$1003&amp;sheet03!$O$2:$O$1003,0),55)</f>
        <v>#N/A</v>
      </c>
      <c r="M223" s="49" t="e">
        <f t="array" aca="1" ref="M223" ca="1">INDEX(sheet03!$A$2:$BB$1003,MATCH(K$202&amp;$J223&amp;$B$2,sheet03!$M$2:$M$1003&amp;sheet03!$AF$2:$AF$1003&amp;sheet03!$O$2:$O$1003,0),40)</f>
        <v>#N/A</v>
      </c>
      <c r="N223" s="10" t="e">
        <f t="array" aca="1" ref="N223" ca="1">INDEX(sheet03!$A$2:$BD$1003,MATCH(K$202&amp;$J223&amp;$B$2,sheet03!$M$2:$M$1003&amp;sheet03!$AF$2:$AF$1003&amp;sheet03!$O$2:$O$1003,0),56)</f>
        <v>#N/A</v>
      </c>
    </row>
    <row r="224" spans="1:14" ht="15.95" customHeight="1" x14ac:dyDescent="0.15">
      <c r="A224" s="55" t="str">
        <f ca="1">IF(ISERROR(SMALL(sheet03!CO:CO,ROW(O16))),"",INDIRECT("sheet03!co"&amp;SMALL(sheet03!CO:CO,ROW(O16))))</f>
        <v/>
      </c>
      <c r="B224" s="8" t="e">
        <f t="array" aca="1" ref="B224" ca="1">INDEX(sheet03!$A$2:$BB$1003,MATCH(D$202&amp;$C224&amp;$B$2,sheet03!$M$2:$M$1003&amp;sheet03!$AF$2:$AF$1003&amp;sheet03!$O$2:$O$1003,0),31)</f>
        <v>#N/A</v>
      </c>
      <c r="C224" s="42" t="str">
        <f ca="1">IF(A224="","",INDIRECT("sheet03!af"&amp;SMALL(sheet03!CO:CO,ROW(O16))))</f>
        <v/>
      </c>
      <c r="D224" s="10" t="e">
        <f t="array" aca="1" ref="D224" ca="1">INDEX(sheet03!$A$2:$BB$1003,MATCH(D$202&amp;$C224&amp;$B$2,sheet03!$M$2:$M$1003&amp;sheet03!$AF$2:$AF$1003&amp;sheet03!$O$2:$O$1003,0),28)</f>
        <v>#N/A</v>
      </c>
      <c r="E224" s="47" t="e">
        <f t="array" aca="1" ref="E224" ca="1">INDEX(sheet03!$A$2:$BC$1003,MATCH(D$202&amp;$C224&amp;$B$2,sheet03!$M$2:$M$1003&amp;sheet03!$AF$2:$AF$1003&amp;sheet03!$O$2:$O$1003,0),55)</f>
        <v>#N/A</v>
      </c>
      <c r="F224" s="50" t="e">
        <f t="array" aca="1" ref="F224" ca="1">INDEX(sheet03!$A$2:$BB$1003,MATCH(D$202&amp;$C224&amp;$B$2,sheet03!$M$2:$M$1003&amp;sheet03!$AF$2:$AF$1003&amp;sheet03!$O$2:$O$1003,0),40)</f>
        <v>#N/A</v>
      </c>
      <c r="G224" s="8" t="e">
        <f t="array" aca="1" ref="G224" ca="1">INDEX(sheet03!$A$2:$BD$1003,MATCH(D$202&amp;$C224&amp;$B$2,sheet03!$M$2:$M$1003&amp;sheet03!$AF$2:$AF$1003&amp;sheet03!$O$2:$O$1003,0),56)</f>
        <v>#N/A</v>
      </c>
      <c r="H224" s="55" t="str">
        <f ca="1">IF(ISERROR(SMALL(sheet03!CP:CP,ROW(P16))),"",INDIRECT("sheet03!cp"&amp;SMALL(sheet03!CP:CP,ROW(P16))))</f>
        <v/>
      </c>
      <c r="I224" s="10" t="e">
        <f t="array" aca="1" ref="I224" ca="1">INDEX(sheet03!$A$2:$BB$1003,MATCH(K$202&amp;$J224&amp;$B$2,sheet03!$M$2:$M$1003&amp;sheet03!$AF$2:$AF$1003&amp;sheet03!$O$2:$O$1003,0),31)</f>
        <v>#N/A</v>
      </c>
      <c r="J224" s="9" t="str">
        <f ca="1">IF(H224="","",INDIRECT("sheet03!af"&amp;SMALL(sheet03!CP:CP,ROW(P16))))</f>
        <v/>
      </c>
      <c r="K224" s="10" t="e">
        <f t="array" aca="1" ref="K224" ca="1">INDEX(sheet03!$A$2:$BB$1003,MATCH(K$202&amp;$J224&amp;$B$2,sheet03!$M$2:$M$1003&amp;sheet03!$AF$2:$AF$1003&amp;sheet03!$O$2:$O$1003,0),28)</f>
        <v>#N/A</v>
      </c>
      <c r="L224" s="47" t="e">
        <f t="array" aca="1" ref="L224" ca="1">INDEX(sheet03!$A$2:$BC$1003,MATCH(K$202&amp;$J224&amp;$B$2,sheet03!$M$2:$M$1003&amp;sheet03!$AF$2:$AF$1003&amp;sheet03!$O$2:$O$1003,0),55)</f>
        <v>#N/A</v>
      </c>
      <c r="M224" s="50" t="e">
        <f t="array" aca="1" ref="M224" ca="1">INDEX(sheet03!$A$2:$BB$1003,MATCH(K$202&amp;$J224&amp;$B$2,sheet03!$M$2:$M$1003&amp;sheet03!$AF$2:$AF$1003&amp;sheet03!$O$2:$O$1003,0),40)</f>
        <v>#N/A</v>
      </c>
      <c r="N224" s="8" t="e">
        <f t="array" aca="1" ref="N224" ca="1">INDEX(sheet03!$A$2:$BD$1003,MATCH(K$202&amp;$J224&amp;$B$2,sheet03!$M$2:$M$1003&amp;sheet03!$AF$2:$AF$1003&amp;sheet03!$O$2:$O$1003,0),56)</f>
        <v>#N/A</v>
      </c>
    </row>
    <row r="225" spans="1:14" ht="15.95" customHeight="1" x14ac:dyDescent="0.15">
      <c r="B225" s="7"/>
      <c r="C225" s="6" t="s">
        <v>15</v>
      </c>
      <c r="D225" s="5" t="str">
        <f t="array" ref="D225">INDEX(sheet01!$A$2:$Z$61,MATCH(D$202&amp;$B$2,sheet01!$M$2:$M$61&amp;sheet01!$O$2:$O$61,0),24)</f>
        <v>トレーナー</v>
      </c>
      <c r="E225" s="4" t="s">
        <v>16</v>
      </c>
      <c r="F225" s="3" t="str">
        <f t="array" ref="F225">INDEX(sheet01!$A$2:$Z$61,MATCH(D$202&amp;$B$2,sheet01!$M$2:$M$61&amp;sheet01!$O$2:$O$61,0),22)</f>
        <v>紫/黒</v>
      </c>
      <c r="G225" s="2" t="str">
        <f t="array" ref="G225">INDEX(sheet01!$A$2:$Z$61,MATCH(D$202&amp;$B$2,sheet01!$M$2:$M$61&amp;sheet01!$O$2:$O$61,0),23)</f>
        <v>灰/黒</v>
      </c>
      <c r="I225" s="7"/>
      <c r="J225" s="6" t="s">
        <v>15</v>
      </c>
      <c r="K225" s="5" t="str">
        <f t="array" ref="K225">INDEX(sheet01!$A$2:$Z$61,MATCH(K$202&amp;$B$2,sheet01!$M$2:$M$61&amp;sheet01!$O$2:$O$61,0),24)</f>
        <v>トレーナー</v>
      </c>
      <c r="L225" s="4" t="s">
        <v>16</v>
      </c>
      <c r="M225" s="3" t="str">
        <f t="array" ref="M225">INDEX(sheet01!$A$2:$Z$61,MATCH(K$202&amp;$B$2,sheet01!$M$2:$M$61&amp;sheet01!$O$2:$O$61,0),22)</f>
        <v>紫/黒</v>
      </c>
      <c r="N225" s="2" t="str">
        <f t="array" ref="N225">INDEX(sheet01!$A$2:$Z$61,MATCH(K$202&amp;$B$2,sheet01!$M$2:$M$61&amp;sheet01!$O$2:$O$61,0),23)</f>
        <v>灰/黒</v>
      </c>
    </row>
    <row r="227" spans="1:14" ht="15.95" customHeight="1" x14ac:dyDescent="0.2">
      <c r="B227" s="39"/>
      <c r="C227" s="38">
        <v>19</v>
      </c>
      <c r="D227" s="37" t="str">
        <f t="array" ref="D227">INDEX(sheet01!$K$2:$Z$61,MATCH(C227&amp;$B$2,sheet01!$K$2:$K$61&amp;sheet01!$O$2:$O$61,0),3)</f>
        <v>伯備２線</v>
      </c>
      <c r="E227" s="36"/>
      <c r="F227" s="36"/>
      <c r="G227" s="35"/>
      <c r="I227" s="39"/>
      <c r="J227" s="38">
        <v>20</v>
      </c>
      <c r="K227" s="37" t="str">
        <f t="array" ref="K227">INDEX(sheet01!$K$2:$Z$61,MATCH(J227&amp;$B$2,sheet01!$K$2:$K$61&amp;sheet01!$O$2:$O$61,0),3)</f>
        <v>宇野線</v>
      </c>
      <c r="L227" s="36"/>
      <c r="M227" s="36"/>
      <c r="N227" s="35"/>
    </row>
    <row r="228" spans="1:14" ht="15.95" customHeight="1" x14ac:dyDescent="0.15">
      <c r="B228" s="34" t="s">
        <v>1</v>
      </c>
      <c r="C228" s="33"/>
      <c r="D228" s="32" t="str">
        <f t="array" ref="D228">INDEX(sheet03!$A$2:$BB$1003,MATCH($D$227&amp;"101"&amp;$B$2,sheet03!$M$2:$M$1003&amp;sheet03!$AF$2:$AF$1003&amp;sheet03!$O$2:$O$1003,0),28)</f>
        <v>伯耆溝口</v>
      </c>
      <c r="E228" s="31" t="s">
        <v>2</v>
      </c>
      <c r="F228" s="30"/>
      <c r="G228" s="29" t="str">
        <f t="array" ref="G228">INDEX(sheet01!$A$2:$Z$61,MATCH(D$227&amp;$B$2,sheet01!$M$2:$M$61&amp;sheet01!$O$2:$O$61,0),18)</f>
        <v>黄/赤</v>
      </c>
      <c r="I228" s="34" t="s">
        <v>1</v>
      </c>
      <c r="J228" s="33"/>
      <c r="K228" s="32" t="str">
        <f t="array" ref="K228">INDEX(sheet03!$A$2:$BB$1003,MATCH($K$227&amp;"101"&amp;$B$2,sheet03!$M$2:$M$1003&amp;sheet03!$AF$2:$AF$1003&amp;sheet03!$O$2:$O$1003,0),28)</f>
        <v>木見</v>
      </c>
      <c r="L228" s="31" t="s">
        <v>2</v>
      </c>
      <c r="M228" s="30"/>
      <c r="N228" s="29" t="str">
        <f t="array" ref="N228">INDEX(sheet01!$A$2:$Z$61,MATCH(K$227&amp;$B$2,sheet01!$M$2:$M$61&amp;sheet01!$O$2:$O$61,0),18)</f>
        <v>赤/赤</v>
      </c>
    </row>
    <row r="229" spans="1:14" ht="15.95" customHeight="1" x14ac:dyDescent="0.15">
      <c r="B229" s="28" t="s">
        <v>3</v>
      </c>
      <c r="C229" s="27"/>
      <c r="D229" s="26" t="str">
        <f t="array" ref="D229">INDEX(sheet03!$A$2:$BB$1003,MATCH($D$227&amp;"102"&amp;$B$2,sheet03!$M$2:$M$1003&amp;sheet03!$AF$2:$AF$1003&amp;sheet03!$O$2:$O$1003,0),28)</f>
        <v>岸本</v>
      </c>
      <c r="E229" s="25" t="s">
        <v>4</v>
      </c>
      <c r="F229" s="24"/>
      <c r="G229" s="23" t="str">
        <f t="array" ref="G229">INDEX(sheet01!$A$2:$Z$61,MATCH(D$227&amp;$B$2,sheet01!$M$2:$M$61&amp;sheet01!$O$2:$O$61,0),20)</f>
        <v>緑/紺</v>
      </c>
      <c r="I229" s="28" t="s">
        <v>3</v>
      </c>
      <c r="J229" s="27"/>
      <c r="K229" s="26" t="str">
        <f t="array" ref="K229">INDEX(sheet03!$A$2:$BB$1003,MATCH($K$227&amp;"102"&amp;$B$2,sheet03!$M$2:$M$1003&amp;sheet03!$AF$2:$AF$1003&amp;sheet03!$O$2:$O$1003,0),28)</f>
        <v>上の町</v>
      </c>
      <c r="L229" s="25" t="s">
        <v>4</v>
      </c>
      <c r="M229" s="24"/>
      <c r="N229" s="23" t="str">
        <f t="array" ref="N229">INDEX(sheet01!$A$2:$Z$61,MATCH(K$227&amp;$B$2,sheet01!$M$2:$M$61&amp;sheet01!$O$2:$O$61,0),20)</f>
        <v>白/白</v>
      </c>
    </row>
    <row r="230" spans="1:14" ht="15.95" customHeight="1" x14ac:dyDescent="0.15">
      <c r="B230" s="28" t="s">
        <v>5</v>
      </c>
      <c r="C230" s="27"/>
      <c r="D230" s="26" t="e">
        <f t="array" ref="D230">INDEX(sheet03!$A$2:$BB$1003,MATCH($D$227&amp;"103"&amp;$B$2,sheet03!$M$2:$M$1003&amp;sheet03!$AF$2:$AF$1003&amp;sheet03!$O$2:$O$1003,0),28)</f>
        <v>#N/A</v>
      </c>
      <c r="E230" s="25" t="s">
        <v>6</v>
      </c>
      <c r="F230" s="24"/>
      <c r="G230" s="23" t="str">
        <f t="array" ref="G230">INDEX(sheet01!$A$2:$Z$61,MATCH(D$227&amp;$B$2,sheet01!$M$2:$M$61&amp;sheet01!$O$2:$O$61,0),19)</f>
        <v>水/紺</v>
      </c>
      <c r="I230" s="28" t="s">
        <v>5</v>
      </c>
      <c r="J230" s="27"/>
      <c r="K230" s="26" t="str">
        <f t="array" ref="K230">INDEX(sheet03!$A$2:$BB$1003,MATCH($K$227&amp;"103"&amp;$B$2,sheet03!$M$2:$M$1003&amp;sheet03!$AF$2:$AF$1003&amp;sheet03!$O$2:$O$1003,0),28)</f>
        <v>児島</v>
      </c>
      <c r="L230" s="25" t="s">
        <v>6</v>
      </c>
      <c r="M230" s="24"/>
      <c r="N230" s="23" t="str">
        <f t="array" ref="N230">INDEX(sheet01!$A$2:$Z$61,MATCH(K$227&amp;$B$2,sheet01!$M$2:$M$61&amp;sheet01!$O$2:$O$61,0),19)</f>
        <v>橙/黒</v>
      </c>
    </row>
    <row r="231" spans="1:14" ht="15.95" customHeight="1" x14ac:dyDescent="0.15">
      <c r="B231" s="137" t="s">
        <v>7</v>
      </c>
      <c r="C231" s="138"/>
      <c r="D231" s="139" t="e">
        <f t="array" ref="D231">INDEX(sheet03!$A$2:$BB$1003,MATCH($D$227&amp;"104"&amp;$B$2,sheet03!$M$2:$M$1003&amp;sheet03!$AF$2:$AF$1003&amp;sheet03!$O$2:$O$1003,0),28)</f>
        <v>#N/A</v>
      </c>
      <c r="E231" s="20" t="s">
        <v>8</v>
      </c>
      <c r="F231" s="19"/>
      <c r="G231" s="18" t="str">
        <f t="array" ref="G231">INDEX(sheet01!$A$2:$Z$61,MATCH(D$227&amp;$B$2,sheet01!$M$2:$M$61&amp;sheet01!$O$2:$O$61,0),21)</f>
        <v>橙/黒</v>
      </c>
      <c r="I231" s="137" t="s">
        <v>7</v>
      </c>
      <c r="J231" s="138"/>
      <c r="K231" s="139" t="str">
        <f t="array" ref="K231">INDEX(sheet03!$A$2:$BB$1003,MATCH($K$227&amp;"104"&amp;$B$2,sheet03!$M$2:$M$1003&amp;sheet03!$AF$2:$AF$1003&amp;sheet03!$O$2:$O$1003,0),28)</f>
        <v>坂出</v>
      </c>
      <c r="L231" s="20" t="s">
        <v>8</v>
      </c>
      <c r="M231" s="19"/>
      <c r="N231" s="18" t="str">
        <f t="array" ref="N231">INDEX(sheet01!$A$2:$Z$61,MATCH(K$227&amp;$B$2,sheet01!$M$2:$M$61&amp;sheet01!$O$2:$O$61,0),21)</f>
        <v>灰/黒</v>
      </c>
    </row>
    <row r="232" spans="1:14" ht="15.95" customHeight="1" x14ac:dyDescent="0.15">
      <c r="B232" s="22" t="s">
        <v>173</v>
      </c>
      <c r="C232" s="21"/>
      <c r="D232" s="8" t="e" cm="1">
        <f t="array" ref="D232">INDEX(sheet03!$A$2:$BB$1003,MATCH($D$227&amp;"105"&amp;$B$2,sheet03!$M$2:$M$1003&amp;sheet03!$AF$2:$AF$1003&amp;sheet03!$O$2:$O$1003,0),28)</f>
        <v>#N/A</v>
      </c>
      <c r="E232" s="67"/>
      <c r="F232" s="68"/>
      <c r="G232" s="69"/>
      <c r="I232" s="22" t="s">
        <v>173</v>
      </c>
      <c r="J232" s="21"/>
      <c r="K232" s="8" t="e" cm="1">
        <f t="array" ref="K232">INDEX(sheet03!$A$2:$BB$1003,MATCH($K$227&amp;"105"&amp;$B$2,sheet03!$M$2:$M$1003&amp;sheet03!$AF$2:$AF$1003&amp;sheet03!$O$2:$O$1003,0),28)</f>
        <v>#N/A</v>
      </c>
      <c r="L232" s="67"/>
      <c r="M232" s="68"/>
      <c r="N232" s="69"/>
    </row>
    <row r="233" spans="1:14" ht="15.95" customHeight="1" x14ac:dyDescent="0.15">
      <c r="B233" s="17" t="s">
        <v>9</v>
      </c>
      <c r="C233" s="16" t="s">
        <v>10</v>
      </c>
      <c r="D233" s="15" t="s">
        <v>11</v>
      </c>
      <c r="E233" s="15" t="s">
        <v>12</v>
      </c>
      <c r="F233" s="15" t="s">
        <v>13</v>
      </c>
      <c r="G233" s="14" t="s">
        <v>14</v>
      </c>
      <c r="I233" s="17" t="s">
        <v>9</v>
      </c>
      <c r="J233" s="16" t="s">
        <v>10</v>
      </c>
      <c r="K233" s="15" t="s">
        <v>11</v>
      </c>
      <c r="L233" s="15" t="s">
        <v>12</v>
      </c>
      <c r="M233" s="15" t="s">
        <v>13</v>
      </c>
      <c r="N233" s="14" t="s">
        <v>14</v>
      </c>
    </row>
    <row r="234" spans="1:14" ht="15.95" customHeight="1" x14ac:dyDescent="0.15">
      <c r="A234" s="55">
        <f ca="1">IF(ISERROR(SMALL(sheet03!CQ:CQ,ROW(O1))),"",INDIRECT("sheet03!cq"&amp;SMALL(sheet03!CQ:CQ,ROW(O1))))</f>
        <v>289</v>
      </c>
      <c r="B234" s="12">
        <f t="array" aca="1" ref="B234" ca="1">INDEX(sheet03!$A$2:$BB$1003,MATCH(D$227&amp;$C234&amp;$B$2,sheet03!$M$2:$M$1003&amp;sheet03!$AF$2:$AF$1003&amp;sheet03!$O$2:$O$1003,0),31)</f>
        <v>0</v>
      </c>
      <c r="C234" s="13">
        <f ca="1">IF(A234="","",INDIRECT("sheet03!af"&amp;SMALL(sheet03!CQ:CQ,ROW(O1))))</f>
        <v>1</v>
      </c>
      <c r="D234" s="12" t="str">
        <f t="array" aca="1" ref="D234" ca="1">INDEX(sheet03!$A$2:$BB$1003,MATCH(D$227&amp;$C234&amp;$B$2,sheet03!$M$2:$M$1003&amp;sheet03!$AF$2:$AF$1003&amp;sheet03!$O$2:$O$1003,0),28)</f>
        <v>備中神代</v>
      </c>
      <c r="E234" s="45">
        <f t="array" aca="1" ref="E234" ca="1">INDEX(sheet03!$A$2:$BC$1003,MATCH(D$227&amp;$C234&amp;$B$2,sheet03!$M$2:$M$1003&amp;sheet03!$AF$2:$AF$1003&amp;sheet03!$O$2:$O$1003,0),55)</f>
        <v>3</v>
      </c>
      <c r="F234" s="48">
        <f t="array" aca="1" ref="F234" ca="1">INDEX(sheet03!$A$2:$BB$1003,MATCH(D$227&amp;$C234&amp;$B$2,sheet03!$M$2:$M$1003&amp;sheet03!$AF$2:$AF$1003&amp;sheet03!$O$2:$O$1003,0),40)</f>
        <v>162</v>
      </c>
      <c r="G234" s="12" t="str">
        <f t="array" aca="1" ref="G234" ca="1">INDEX(sheet03!$A$2:$BD$1003,MATCH(D$227&amp;$C234&amp;$B$2,sheet03!$M$2:$M$1003&amp;sheet03!$AF$2:$AF$1003&amp;sheet03!$O$2:$O$1003,0),56)</f>
        <v>右</v>
      </c>
      <c r="H234" s="55">
        <f ca="1">IF(ISERROR(SMALL(sheet03!CR:CR,ROW(P1))),"",INDIRECT("sheet03!cr"&amp;SMALL(sheet03!CR:CR,ROW(P1))))</f>
        <v>246</v>
      </c>
      <c r="I234" s="12">
        <f t="array" aca="1" ref="I234" ca="1">INDEX(sheet03!$A$2:$BB$1003,MATCH(K$227&amp;$J234&amp;$B$2,sheet03!$M$2:$M$1003&amp;sheet03!$AF$2:$AF$1003&amp;sheet03!$O$2:$O$1003,0),31)</f>
        <v>0</v>
      </c>
      <c r="J234" s="13">
        <f ca="1">IF(H234="","",INDIRECT("sheet03!af"&amp;SMALL(sheet03!CR:CR,ROW(P1))))</f>
        <v>1</v>
      </c>
      <c r="K234" s="12" t="str">
        <f t="array" aca="1" ref="K234" ca="1">INDEX(sheet03!$A$2:$BB$1003,MATCH(K$227&amp;$J234&amp;$B$2,sheet03!$M$2:$M$1003&amp;sheet03!$AF$2:$AF$1003&amp;sheet03!$O$2:$O$1003,0),28)</f>
        <v>大元</v>
      </c>
      <c r="L234" s="45">
        <f t="array" aca="1" ref="L234" ca="1">INDEX(sheet03!$A$2:$BC$1003,MATCH(K$227&amp;$J234&amp;$B$2,sheet03!$M$2:$M$1003&amp;sheet03!$AF$2:$AF$1003&amp;sheet03!$O$2:$O$1003,0),55)</f>
        <v>3</v>
      </c>
      <c r="M234" s="48">
        <f t="array" aca="1" ref="M234" ca="1">INDEX(sheet03!$A$2:$BB$1003,MATCH(K$227&amp;$J234&amp;$B$2,sheet03!$M$2:$M$1003&amp;sheet03!$AF$2:$AF$1003&amp;sheet03!$O$2:$O$1003,0),40)</f>
        <v>160</v>
      </c>
      <c r="N234" s="12" t="str">
        <f t="array" aca="1" ref="N234" ca="1">INDEX(sheet03!$A$2:$BD$1003,MATCH(K$227&amp;$J234&amp;$B$2,sheet03!$M$2:$M$1003&amp;sheet03!$AF$2:$AF$1003&amp;sheet03!$O$2:$O$1003,0),56)</f>
        <v>右</v>
      </c>
    </row>
    <row r="235" spans="1:14" ht="15.95" customHeight="1" x14ac:dyDescent="0.15">
      <c r="A235" s="55">
        <f ca="1">IF(ISERROR(SMALL(sheet03!CQ:CQ,ROW(O2))),"",INDIRECT("sheet03!cq"&amp;SMALL(sheet03!CQ:CQ,ROW(O2))))</f>
        <v>290</v>
      </c>
      <c r="B235" s="10">
        <f t="array" aca="1" ref="B235" ca="1">INDEX(sheet03!$A$2:$BB$1003,MATCH(D$227&amp;$C235&amp;$B$2,sheet03!$M$2:$M$1003&amp;sheet03!$AF$2:$AF$1003&amp;sheet03!$O$2:$O$1003,0),31)</f>
        <v>0</v>
      </c>
      <c r="C235" s="11">
        <f ca="1">IF(A235="","",INDIRECT("sheet03!af"&amp;SMALL(sheet03!CQ:CQ,ROW(O2))))</f>
        <v>2</v>
      </c>
      <c r="D235" s="10" t="str">
        <f t="array" aca="1" ref="D235" ca="1">INDEX(sheet03!$A$2:$BB$1003,MATCH(D$227&amp;$C235&amp;$B$2,sheet03!$M$2:$M$1003&amp;sheet03!$AF$2:$AF$1003&amp;sheet03!$O$2:$O$1003,0),28)</f>
        <v>足立</v>
      </c>
      <c r="E235" s="46">
        <f t="array" aca="1" ref="E235" ca="1">INDEX(sheet03!$A$2:$BC$1003,MATCH(D$227&amp;$C235&amp;$B$2,sheet03!$M$2:$M$1003&amp;sheet03!$AF$2:$AF$1003&amp;sheet03!$O$2:$O$1003,0),55)</f>
        <v>3</v>
      </c>
      <c r="F235" s="49">
        <f t="array" aca="1" ref="F235" ca="1">INDEX(sheet03!$A$2:$BB$1003,MATCH(D$227&amp;$C235&amp;$B$2,sheet03!$M$2:$M$1003&amp;sheet03!$AF$2:$AF$1003&amp;sheet03!$O$2:$O$1003,0),40)</f>
        <v>153</v>
      </c>
      <c r="G235" s="10" t="str">
        <f t="array" aca="1" ref="G235" ca="1">INDEX(sheet03!$A$2:$BD$1003,MATCH(D$227&amp;$C235&amp;$B$2,sheet03!$M$2:$M$1003&amp;sheet03!$AF$2:$AF$1003&amp;sheet03!$O$2:$O$1003,0),56)</f>
        <v>右</v>
      </c>
      <c r="H235" s="55">
        <f ca="1">IF(ISERROR(SMALL(sheet03!CR:CR,ROW(P2))),"",INDIRECT("sheet03!cr"&amp;SMALL(sheet03!CR:CR,ROW(P2))))</f>
        <v>247</v>
      </c>
      <c r="I235" s="10">
        <f t="array" aca="1" ref="I235" ca="1">INDEX(sheet03!$A$2:$BB$1003,MATCH(K$227&amp;$J235&amp;$B$2,sheet03!$M$2:$M$1003&amp;sheet03!$AF$2:$AF$1003&amp;sheet03!$O$2:$O$1003,0),31)</f>
        <v>0</v>
      </c>
      <c r="J235" s="11">
        <f ca="1">IF(H235="","",INDIRECT("sheet03!af"&amp;SMALL(sheet03!CR:CR,ROW(P2))))</f>
        <v>2</v>
      </c>
      <c r="K235" s="10" t="str">
        <f t="array" aca="1" ref="K235" ca="1">INDEX(sheet03!$A$2:$BB$1003,MATCH(K$227&amp;$J235&amp;$B$2,sheet03!$M$2:$M$1003&amp;sheet03!$AF$2:$AF$1003&amp;sheet03!$O$2:$O$1003,0),28)</f>
        <v>備前西市</v>
      </c>
      <c r="L235" s="46">
        <f t="array" aca="1" ref="L235" ca="1">INDEX(sheet03!$A$2:$BC$1003,MATCH(K$227&amp;$J235&amp;$B$2,sheet03!$M$2:$M$1003&amp;sheet03!$AF$2:$AF$1003&amp;sheet03!$O$2:$O$1003,0),55)</f>
        <v>2</v>
      </c>
      <c r="M235" s="49">
        <f t="array" aca="1" ref="M235" ca="1">INDEX(sheet03!$A$2:$BB$1003,MATCH(K$227&amp;$J235&amp;$B$2,sheet03!$M$2:$M$1003&amp;sheet03!$AF$2:$AF$1003&amp;sheet03!$O$2:$O$1003,0),40)</f>
        <v>162</v>
      </c>
      <c r="N235" s="10" t="str">
        <f t="array" aca="1" ref="N235" ca="1">INDEX(sheet03!$A$2:$BD$1003,MATCH(K$227&amp;$J235&amp;$B$2,sheet03!$M$2:$M$1003&amp;sheet03!$AF$2:$AF$1003&amp;sheet03!$O$2:$O$1003,0),56)</f>
        <v>右</v>
      </c>
    </row>
    <row r="236" spans="1:14" ht="15.95" customHeight="1" x14ac:dyDescent="0.15">
      <c r="A236" s="55">
        <f ca="1">IF(ISERROR(SMALL(sheet03!CQ:CQ,ROW(O3))),"",INDIRECT("sheet03!cq"&amp;SMALL(sheet03!CQ:CQ,ROW(O3))))</f>
        <v>291</v>
      </c>
      <c r="B236" s="10">
        <f t="array" aca="1" ref="B236" ca="1">INDEX(sheet03!$A$2:$BB$1003,MATCH(D$227&amp;$C236&amp;$B$2,sheet03!$M$2:$M$1003&amp;sheet03!$AF$2:$AF$1003&amp;sheet03!$O$2:$O$1003,0),31)</f>
        <v>0</v>
      </c>
      <c r="C236" s="11">
        <f ca="1">IF(A236="","",INDIRECT("sheet03!af"&amp;SMALL(sheet03!CQ:CQ,ROW(O3))))</f>
        <v>3</v>
      </c>
      <c r="D236" s="10" t="str">
        <f t="array" aca="1" ref="D236" ca="1">INDEX(sheet03!$A$2:$BB$1003,MATCH(D$227&amp;$C236&amp;$B$2,sheet03!$M$2:$M$1003&amp;sheet03!$AF$2:$AF$1003&amp;sheet03!$O$2:$O$1003,0),28)</f>
        <v>新郷</v>
      </c>
      <c r="E236" s="46">
        <f t="array" aca="1" ref="E236" ca="1">INDEX(sheet03!$A$2:$BC$1003,MATCH(D$227&amp;$C236&amp;$B$2,sheet03!$M$2:$M$1003&amp;sheet03!$AF$2:$AF$1003&amp;sheet03!$O$2:$O$1003,0),55)</f>
        <v>2</v>
      </c>
      <c r="F236" s="49">
        <f t="array" aca="1" ref="F236" ca="1">INDEX(sheet03!$A$2:$BB$1003,MATCH(D$227&amp;$C236&amp;$B$2,sheet03!$M$2:$M$1003&amp;sheet03!$AF$2:$AF$1003&amp;sheet03!$O$2:$O$1003,0),40)</f>
        <v>151</v>
      </c>
      <c r="G236" s="10" t="str">
        <f t="array" aca="1" ref="G236" ca="1">INDEX(sheet03!$A$2:$BD$1003,MATCH(D$227&amp;$C236&amp;$B$2,sheet03!$M$2:$M$1003&amp;sheet03!$AF$2:$AF$1003&amp;sheet03!$O$2:$O$1003,0),56)</f>
        <v>右</v>
      </c>
      <c r="H236" s="55">
        <f ca="1">IF(ISERROR(SMALL(sheet03!CR:CR,ROW(P3))),"",INDIRECT("sheet03!cr"&amp;SMALL(sheet03!CR:CR,ROW(P3))))</f>
        <v>248</v>
      </c>
      <c r="I236" s="10">
        <f t="array" aca="1" ref="I236" ca="1">INDEX(sheet03!$A$2:$BB$1003,MATCH(K$227&amp;$J236&amp;$B$2,sheet03!$M$2:$M$1003&amp;sheet03!$AF$2:$AF$1003&amp;sheet03!$O$2:$O$1003,0),31)</f>
        <v>0</v>
      </c>
      <c r="J236" s="11">
        <f ca="1">IF(H236="","",INDIRECT("sheet03!af"&amp;SMALL(sheet03!CR:CR,ROW(P3))))</f>
        <v>3</v>
      </c>
      <c r="K236" s="10" t="str">
        <f t="array" aca="1" ref="K236" ca="1">INDEX(sheet03!$A$2:$BB$1003,MATCH(K$227&amp;$J236&amp;$B$2,sheet03!$M$2:$M$1003&amp;sheet03!$AF$2:$AF$1003&amp;sheet03!$O$2:$O$1003,0),28)</f>
        <v>妹尾</v>
      </c>
      <c r="L236" s="46">
        <f t="array" aca="1" ref="L236" ca="1">INDEX(sheet03!$A$2:$BC$1003,MATCH(K$227&amp;$J236&amp;$B$2,sheet03!$M$2:$M$1003&amp;sheet03!$AF$2:$AF$1003&amp;sheet03!$O$2:$O$1003,0),55)</f>
        <v>3</v>
      </c>
      <c r="M236" s="49">
        <f t="array" aca="1" ref="M236" ca="1">INDEX(sheet03!$A$2:$BB$1003,MATCH(K$227&amp;$J236&amp;$B$2,sheet03!$M$2:$M$1003&amp;sheet03!$AF$2:$AF$1003&amp;sheet03!$O$2:$O$1003,0),40)</f>
        <v>153</v>
      </c>
      <c r="N236" s="10" t="str">
        <f t="array" aca="1" ref="N236" ca="1">INDEX(sheet03!$A$2:$BD$1003,MATCH(K$227&amp;$J236&amp;$B$2,sheet03!$M$2:$M$1003&amp;sheet03!$AF$2:$AF$1003&amp;sheet03!$O$2:$O$1003,0),56)</f>
        <v>右</v>
      </c>
    </row>
    <row r="237" spans="1:14" ht="15.95" customHeight="1" x14ac:dyDescent="0.15">
      <c r="A237" s="55">
        <f ca="1">IF(ISERROR(SMALL(sheet03!CQ:CQ,ROW(O4))),"",INDIRECT("sheet03!cq"&amp;SMALL(sheet03!CQ:CQ,ROW(O4))))</f>
        <v>292</v>
      </c>
      <c r="B237" s="10">
        <f t="array" aca="1" ref="B237" ca="1">INDEX(sheet03!$A$2:$BB$1003,MATCH(D$227&amp;$C237&amp;$B$2,sheet03!$M$2:$M$1003&amp;sheet03!$AF$2:$AF$1003&amp;sheet03!$O$2:$O$1003,0),31)</f>
        <v>0</v>
      </c>
      <c r="C237" s="11">
        <f ca="1">IF(A237="","",INDIRECT("sheet03!af"&amp;SMALL(sheet03!CQ:CQ,ROW(O4))))</f>
        <v>4</v>
      </c>
      <c r="D237" s="10" t="str">
        <f t="array" aca="1" ref="D237" ca="1">INDEX(sheet03!$A$2:$BB$1003,MATCH(D$227&amp;$C237&amp;$B$2,sheet03!$M$2:$M$1003&amp;sheet03!$AF$2:$AF$1003&amp;sheet03!$O$2:$O$1003,0),28)</f>
        <v>上石見</v>
      </c>
      <c r="E237" s="46">
        <f t="array" aca="1" ref="E237" ca="1">INDEX(sheet03!$A$2:$BC$1003,MATCH(D$227&amp;$C237&amp;$B$2,sheet03!$M$2:$M$1003&amp;sheet03!$AF$2:$AF$1003&amp;sheet03!$O$2:$O$1003,0),55)</f>
        <v>2</v>
      </c>
      <c r="F237" s="49">
        <f t="array" aca="1" ref="F237" ca="1">INDEX(sheet03!$A$2:$BB$1003,MATCH(D$227&amp;$C237&amp;$B$2,sheet03!$M$2:$M$1003&amp;sheet03!$AF$2:$AF$1003&amp;sheet03!$O$2:$O$1003,0),40)</f>
        <v>169.2</v>
      </c>
      <c r="G237" s="10" t="str">
        <f t="array" aca="1" ref="G237" ca="1">INDEX(sheet03!$A$2:$BD$1003,MATCH(D$227&amp;$C237&amp;$B$2,sheet03!$M$2:$M$1003&amp;sheet03!$AF$2:$AF$1003&amp;sheet03!$O$2:$O$1003,0),56)</f>
        <v>右</v>
      </c>
      <c r="H237" s="55">
        <f ca="1">IF(ISERROR(SMALL(sheet03!CR:CR,ROW(P4))),"",INDIRECT("sheet03!cr"&amp;SMALL(sheet03!CR:CR,ROW(P4))))</f>
        <v>249</v>
      </c>
      <c r="I237" s="10">
        <f t="array" aca="1" ref="I237" ca="1">INDEX(sheet03!$A$2:$BB$1003,MATCH(K$227&amp;$J237&amp;$B$2,sheet03!$M$2:$M$1003&amp;sheet03!$AF$2:$AF$1003&amp;sheet03!$O$2:$O$1003,0),31)</f>
        <v>0</v>
      </c>
      <c r="J237" s="11">
        <f ca="1">IF(H237="","",INDIRECT("sheet03!af"&amp;SMALL(sheet03!CR:CR,ROW(P4))))</f>
        <v>4</v>
      </c>
      <c r="K237" s="10" t="str">
        <f t="array" aca="1" ref="K237" ca="1">INDEX(sheet03!$A$2:$BB$1003,MATCH(K$227&amp;$J237&amp;$B$2,sheet03!$M$2:$M$1003&amp;sheet03!$AF$2:$AF$1003&amp;sheet03!$O$2:$O$1003,0),28)</f>
        <v>備中箕島</v>
      </c>
      <c r="L237" s="46">
        <f t="array" aca="1" ref="L237" ca="1">INDEX(sheet03!$A$2:$BC$1003,MATCH(K$227&amp;$J237&amp;$B$2,sheet03!$M$2:$M$1003&amp;sheet03!$AF$2:$AF$1003&amp;sheet03!$O$2:$O$1003,0),55)</f>
        <v>3</v>
      </c>
      <c r="M237" s="49">
        <f t="array" aca="1" ref="M237" ca="1">INDEX(sheet03!$A$2:$BB$1003,MATCH(K$227&amp;$J237&amp;$B$2,sheet03!$M$2:$M$1003&amp;sheet03!$AF$2:$AF$1003&amp;sheet03!$O$2:$O$1003,0),40)</f>
        <v>156.69999999999999</v>
      </c>
      <c r="N237" s="10" t="str">
        <f t="array" aca="1" ref="N237" ca="1">INDEX(sheet03!$A$2:$BD$1003,MATCH(K$227&amp;$J237&amp;$B$2,sheet03!$M$2:$M$1003&amp;sheet03!$AF$2:$AF$1003&amp;sheet03!$O$2:$O$1003,0),56)</f>
        <v>右</v>
      </c>
    </row>
    <row r="238" spans="1:14" ht="15.95" customHeight="1" x14ac:dyDescent="0.15">
      <c r="A238" s="55">
        <f ca="1">IF(ISERROR(SMALL(sheet03!CQ:CQ,ROW(O5))),"",INDIRECT("sheet03!cq"&amp;SMALL(sheet03!CQ:CQ,ROW(O5))))</f>
        <v>293</v>
      </c>
      <c r="B238" s="10" t="str">
        <f t="array" aca="1" ref="B238" ca="1">INDEX(sheet03!$A$2:$BB$1003,MATCH(D$227&amp;$C238&amp;$B$2,sheet03!$M$2:$M$1003&amp;sheet03!$AF$2:$AF$1003&amp;sheet03!$O$2:$O$1003,0),31)</f>
        <v>ｃ</v>
      </c>
      <c r="C238" s="11">
        <f ca="1">IF(A238="","",INDIRECT("sheet03!af"&amp;SMALL(sheet03!CQ:CQ,ROW(O5))))</f>
        <v>5</v>
      </c>
      <c r="D238" s="10" t="str">
        <f t="array" aca="1" ref="D238" ca="1">INDEX(sheet03!$A$2:$BB$1003,MATCH(D$227&amp;$C238&amp;$B$2,sheet03!$M$2:$M$1003&amp;sheet03!$AF$2:$AF$1003&amp;sheet03!$O$2:$O$1003,0),28)</f>
        <v>生山</v>
      </c>
      <c r="E238" s="46">
        <f t="array" aca="1" ref="E238" ca="1">INDEX(sheet03!$A$2:$BC$1003,MATCH(D$227&amp;$C238&amp;$B$2,sheet03!$M$2:$M$1003&amp;sheet03!$AF$2:$AF$1003&amp;sheet03!$O$2:$O$1003,0),55)</f>
        <v>2</v>
      </c>
      <c r="F238" s="49">
        <f t="array" aca="1" ref="F238" ca="1">INDEX(sheet03!$A$2:$BB$1003,MATCH(D$227&amp;$C238&amp;$B$2,sheet03!$M$2:$M$1003&amp;sheet03!$AF$2:$AF$1003&amp;sheet03!$O$2:$O$1003,0),40)</f>
        <v>173</v>
      </c>
      <c r="G238" s="10" t="str">
        <f t="array" aca="1" ref="G238" ca="1">INDEX(sheet03!$A$2:$BD$1003,MATCH(D$227&amp;$C238&amp;$B$2,sheet03!$M$2:$M$1003&amp;sheet03!$AF$2:$AF$1003&amp;sheet03!$O$2:$O$1003,0),56)</f>
        <v>右</v>
      </c>
      <c r="H238" s="55">
        <f ca="1">IF(ISERROR(SMALL(sheet03!CR:CR,ROW(P5))),"",INDIRECT("sheet03!cr"&amp;SMALL(sheet03!CR:CR,ROW(P5))))</f>
        <v>250</v>
      </c>
      <c r="I238" s="10" t="str">
        <f t="array" aca="1" ref="I238" ca="1">INDEX(sheet03!$A$2:$BB$1003,MATCH(K$227&amp;$J238&amp;$B$2,sheet03!$M$2:$M$1003&amp;sheet03!$AF$2:$AF$1003&amp;sheet03!$O$2:$O$1003,0),31)</f>
        <v>ｃ</v>
      </c>
      <c r="J238" s="11">
        <f ca="1">IF(H238="","",INDIRECT("sheet03!af"&amp;SMALL(sheet03!CR:CR,ROW(P5))))</f>
        <v>5</v>
      </c>
      <c r="K238" s="10" t="str">
        <f t="array" aca="1" ref="K238" ca="1">INDEX(sheet03!$A$2:$BB$1003,MATCH(K$227&amp;$J238&amp;$B$2,sheet03!$M$2:$M$1003&amp;sheet03!$AF$2:$AF$1003&amp;sheet03!$O$2:$O$1003,0),28)</f>
        <v>早島</v>
      </c>
      <c r="L238" s="46">
        <f t="array" aca="1" ref="L238" ca="1">INDEX(sheet03!$A$2:$BC$1003,MATCH(K$227&amp;$J238&amp;$B$2,sheet03!$M$2:$M$1003&amp;sheet03!$AF$2:$AF$1003&amp;sheet03!$O$2:$O$1003,0),55)</f>
        <v>3</v>
      </c>
      <c r="M238" s="49">
        <f t="array" aca="1" ref="M238" ca="1">INDEX(sheet03!$A$2:$BB$1003,MATCH(K$227&amp;$J238&amp;$B$2,sheet03!$M$2:$M$1003&amp;sheet03!$AF$2:$AF$1003&amp;sheet03!$O$2:$O$1003,0),40)</f>
        <v>162</v>
      </c>
      <c r="N238" s="10" t="str">
        <f t="array" aca="1" ref="N238" ca="1">INDEX(sheet03!$A$2:$BD$1003,MATCH(K$227&amp;$J238&amp;$B$2,sheet03!$M$2:$M$1003&amp;sheet03!$AF$2:$AF$1003&amp;sheet03!$O$2:$O$1003,0),56)</f>
        <v>右</v>
      </c>
    </row>
    <row r="239" spans="1:14" ht="15.95" customHeight="1" x14ac:dyDescent="0.15">
      <c r="A239" s="55">
        <f ca="1">IF(ISERROR(SMALL(sheet03!CQ:CQ,ROW(O6))),"",INDIRECT("sheet03!cq"&amp;SMALL(sheet03!CQ:CQ,ROW(O6))))</f>
        <v>294</v>
      </c>
      <c r="B239" s="10">
        <f t="array" aca="1" ref="B239" ca="1">INDEX(sheet03!$A$2:$BB$1003,MATCH(D$227&amp;$C239&amp;$B$2,sheet03!$M$2:$M$1003&amp;sheet03!$AF$2:$AF$1003&amp;sheet03!$O$2:$O$1003,0),31)</f>
        <v>0</v>
      </c>
      <c r="C239" s="11">
        <f ca="1">IF(A239="","",INDIRECT("sheet03!af"&amp;SMALL(sheet03!CQ:CQ,ROW(O6))))</f>
        <v>6</v>
      </c>
      <c r="D239" s="10" t="str">
        <f t="array" aca="1" ref="D239" ca="1">INDEX(sheet03!$A$2:$BB$1003,MATCH(D$227&amp;$C239&amp;$B$2,sheet03!$M$2:$M$1003&amp;sheet03!$AF$2:$AF$1003&amp;sheet03!$O$2:$O$1003,0),28)</f>
        <v>上菅</v>
      </c>
      <c r="E239" s="46">
        <f t="array" aca="1" ref="E239" ca="1">INDEX(sheet03!$A$2:$BC$1003,MATCH(D$227&amp;$C239&amp;$B$2,sheet03!$M$2:$M$1003&amp;sheet03!$AF$2:$AF$1003&amp;sheet03!$O$2:$O$1003,0),55)</f>
        <v>3</v>
      </c>
      <c r="F239" s="49">
        <f t="array" aca="1" ref="F239" ca="1">INDEX(sheet03!$A$2:$BB$1003,MATCH(D$227&amp;$C239&amp;$B$2,sheet03!$M$2:$M$1003&amp;sheet03!$AF$2:$AF$1003&amp;sheet03!$O$2:$O$1003,0),40)</f>
        <v>155</v>
      </c>
      <c r="G239" s="10" t="str">
        <f t="array" aca="1" ref="G239" ca="1">INDEX(sheet03!$A$2:$BD$1003,MATCH(D$227&amp;$C239&amp;$B$2,sheet03!$M$2:$M$1003&amp;sheet03!$AF$2:$AF$1003&amp;sheet03!$O$2:$O$1003,0),56)</f>
        <v>右</v>
      </c>
      <c r="H239" s="55">
        <f ca="1">IF(ISERROR(SMALL(sheet03!CR:CR,ROW(P6))),"",INDIRECT("sheet03!cr"&amp;SMALL(sheet03!CR:CR,ROW(P6))))</f>
        <v>251</v>
      </c>
      <c r="I239" s="10">
        <f t="array" aca="1" ref="I239" ca="1">INDEX(sheet03!$A$2:$BB$1003,MATCH(K$227&amp;$J239&amp;$B$2,sheet03!$M$2:$M$1003&amp;sheet03!$AF$2:$AF$1003&amp;sheet03!$O$2:$O$1003,0),31)</f>
        <v>0</v>
      </c>
      <c r="J239" s="11">
        <f ca="1">IF(H239="","",INDIRECT("sheet03!af"&amp;SMALL(sheet03!CR:CR,ROW(P6))))</f>
        <v>6</v>
      </c>
      <c r="K239" s="10" t="str">
        <f t="array" aca="1" ref="K239" ca="1">INDEX(sheet03!$A$2:$BB$1003,MATCH(K$227&amp;$J239&amp;$B$2,sheet03!$M$2:$M$1003&amp;sheet03!$AF$2:$AF$1003&amp;sheet03!$O$2:$O$1003,0),28)</f>
        <v>久々原</v>
      </c>
      <c r="L239" s="46">
        <f t="array" aca="1" ref="L239" ca="1">INDEX(sheet03!$A$2:$BC$1003,MATCH(K$227&amp;$J239&amp;$B$2,sheet03!$M$2:$M$1003&amp;sheet03!$AF$2:$AF$1003&amp;sheet03!$O$2:$O$1003,0),55)</f>
        <v>2</v>
      </c>
      <c r="M239" s="49">
        <f t="array" aca="1" ref="M239" ca="1">INDEX(sheet03!$A$2:$BB$1003,MATCH(K$227&amp;$J239&amp;$B$2,sheet03!$M$2:$M$1003&amp;sheet03!$AF$2:$AF$1003&amp;sheet03!$O$2:$O$1003,0),40)</f>
        <v>153</v>
      </c>
      <c r="N239" s="10" t="str">
        <f t="array" aca="1" ref="N239" ca="1">INDEX(sheet03!$A$2:$BD$1003,MATCH(K$227&amp;$J239&amp;$B$2,sheet03!$M$2:$M$1003&amp;sheet03!$AF$2:$AF$1003&amp;sheet03!$O$2:$O$1003,0),56)</f>
        <v>右</v>
      </c>
    </row>
    <row r="240" spans="1:14" ht="15.95" customHeight="1" x14ac:dyDescent="0.15">
      <c r="A240" s="55">
        <f ca="1">IF(ISERROR(SMALL(sheet03!CQ:CQ,ROW(O7))),"",INDIRECT("sheet03!cq"&amp;SMALL(sheet03!CQ:CQ,ROW(O7))))</f>
        <v>295</v>
      </c>
      <c r="B240" s="10">
        <f t="array" aca="1" ref="B240" ca="1">INDEX(sheet03!$A$2:$BB$1003,MATCH(D$227&amp;$C240&amp;$B$2,sheet03!$M$2:$M$1003&amp;sheet03!$AF$2:$AF$1003&amp;sheet03!$O$2:$O$1003,0),31)</f>
        <v>0</v>
      </c>
      <c r="C240" s="11">
        <f ca="1">IF(A240="","",INDIRECT("sheet03!af"&amp;SMALL(sheet03!CQ:CQ,ROW(O7))))</f>
        <v>7</v>
      </c>
      <c r="D240" s="10" t="str">
        <f t="array" aca="1" ref="D240" ca="1">INDEX(sheet03!$A$2:$BB$1003,MATCH(D$227&amp;$C240&amp;$B$2,sheet03!$M$2:$M$1003&amp;sheet03!$AF$2:$AF$1003&amp;sheet03!$O$2:$O$1003,0),28)</f>
        <v>黒坂</v>
      </c>
      <c r="E240" s="46">
        <f t="array" aca="1" ref="E240" ca="1">INDEX(sheet03!$A$2:$BC$1003,MATCH(D$227&amp;$C240&amp;$B$2,sheet03!$M$2:$M$1003&amp;sheet03!$AF$2:$AF$1003&amp;sheet03!$O$2:$O$1003,0),55)</f>
        <v>2</v>
      </c>
      <c r="F240" s="49">
        <f t="array" aca="1" ref="F240" ca="1">INDEX(sheet03!$A$2:$BB$1003,MATCH(D$227&amp;$C240&amp;$B$2,sheet03!$M$2:$M$1003&amp;sheet03!$AF$2:$AF$1003&amp;sheet03!$O$2:$O$1003,0),40)</f>
        <v>165.8</v>
      </c>
      <c r="G240" s="10" t="str">
        <f t="array" aca="1" ref="G240" ca="1">INDEX(sheet03!$A$2:$BD$1003,MATCH(D$227&amp;$C240&amp;$B$2,sheet03!$M$2:$M$1003&amp;sheet03!$AF$2:$AF$1003&amp;sheet03!$O$2:$O$1003,0),56)</f>
        <v>右</v>
      </c>
      <c r="H240" s="55">
        <f ca="1">IF(ISERROR(SMALL(sheet03!CR:CR,ROW(P7))),"",INDIRECT("sheet03!cr"&amp;SMALL(sheet03!CR:CR,ROW(P7))))</f>
        <v>252</v>
      </c>
      <c r="I240" s="10">
        <f t="array" aca="1" ref="I240" ca="1">INDEX(sheet03!$A$2:$BB$1003,MATCH(K$227&amp;$J240&amp;$B$2,sheet03!$M$2:$M$1003&amp;sheet03!$AF$2:$AF$1003&amp;sheet03!$O$2:$O$1003,0),31)</f>
        <v>0</v>
      </c>
      <c r="J240" s="11">
        <f ca="1">IF(H240="","",INDIRECT("sheet03!af"&amp;SMALL(sheet03!CR:CR,ROW(P7))))</f>
        <v>7</v>
      </c>
      <c r="K240" s="10" t="str">
        <f t="array" aca="1" ref="K240" ca="1">INDEX(sheet03!$A$2:$BB$1003,MATCH(K$227&amp;$J240&amp;$B$2,sheet03!$M$2:$M$1003&amp;sheet03!$AF$2:$AF$1003&amp;sheet03!$O$2:$O$1003,0),28)</f>
        <v>茶屋町</v>
      </c>
      <c r="L240" s="46">
        <f t="array" aca="1" ref="L240" ca="1">INDEX(sheet03!$A$2:$BC$1003,MATCH(K$227&amp;$J240&amp;$B$2,sheet03!$M$2:$M$1003&amp;sheet03!$AF$2:$AF$1003&amp;sheet03!$O$2:$O$1003,0),55)</f>
        <v>3</v>
      </c>
      <c r="M240" s="49">
        <f t="array" aca="1" ref="M240" ca="1">INDEX(sheet03!$A$2:$BB$1003,MATCH(K$227&amp;$J240&amp;$B$2,sheet03!$M$2:$M$1003&amp;sheet03!$AF$2:$AF$1003&amp;sheet03!$O$2:$O$1003,0),40)</f>
        <v>151</v>
      </c>
      <c r="N240" s="10" t="str">
        <f t="array" aca="1" ref="N240" ca="1">INDEX(sheet03!$A$2:$BD$1003,MATCH(K$227&amp;$J240&amp;$B$2,sheet03!$M$2:$M$1003&amp;sheet03!$AF$2:$AF$1003&amp;sheet03!$O$2:$O$1003,0),56)</f>
        <v>右</v>
      </c>
    </row>
    <row r="241" spans="1:14" ht="15.95" customHeight="1" x14ac:dyDescent="0.15">
      <c r="A241" s="55">
        <f ca="1">IF(ISERROR(SMALL(sheet03!CQ:CQ,ROW(O8))),"",INDIRECT("sheet03!cq"&amp;SMALL(sheet03!CQ:CQ,ROW(O8))))</f>
        <v>296</v>
      </c>
      <c r="B241" s="10">
        <f t="array" aca="1" ref="B241" ca="1">INDEX(sheet03!$A$2:$BB$1003,MATCH(D$227&amp;$C241&amp;$B$2,sheet03!$M$2:$M$1003&amp;sheet03!$AF$2:$AF$1003&amp;sheet03!$O$2:$O$1003,0),31)</f>
        <v>0</v>
      </c>
      <c r="C241" s="11">
        <f ca="1">IF(A241="","",INDIRECT("sheet03!af"&amp;SMALL(sheet03!CQ:CQ,ROW(O8))))</f>
        <v>8</v>
      </c>
      <c r="D241" s="10" t="str">
        <f t="array" aca="1" ref="D241" ca="1">INDEX(sheet03!$A$2:$BB$1003,MATCH(D$227&amp;$C241&amp;$B$2,sheet03!$M$2:$M$1003&amp;sheet03!$AF$2:$AF$1003&amp;sheet03!$O$2:$O$1003,0),28)</f>
        <v>根雨</v>
      </c>
      <c r="E241" s="46">
        <f t="array" aca="1" ref="E241" ca="1">INDEX(sheet03!$A$2:$BC$1003,MATCH(D$227&amp;$C241&amp;$B$2,sheet03!$M$2:$M$1003&amp;sheet03!$AF$2:$AF$1003&amp;sheet03!$O$2:$O$1003,0),55)</f>
        <v>3</v>
      </c>
      <c r="F241" s="49">
        <f t="array" aca="1" ref="F241" ca="1">INDEX(sheet03!$A$2:$BB$1003,MATCH(D$227&amp;$C241&amp;$B$2,sheet03!$M$2:$M$1003&amp;sheet03!$AF$2:$AF$1003&amp;sheet03!$O$2:$O$1003,0),40)</f>
        <v>157</v>
      </c>
      <c r="G241" s="10" t="str">
        <f t="array" aca="1" ref="G241" ca="1">INDEX(sheet03!$A$2:$BD$1003,MATCH(D$227&amp;$C241&amp;$B$2,sheet03!$M$2:$M$1003&amp;sheet03!$AF$2:$AF$1003&amp;sheet03!$O$2:$O$1003,0),56)</f>
        <v>右</v>
      </c>
      <c r="H241" s="55">
        <f ca="1">IF(ISERROR(SMALL(sheet03!CR:CR,ROW(P8))),"",INDIRECT("sheet03!cr"&amp;SMALL(sheet03!CR:CR,ROW(P8))))</f>
        <v>253</v>
      </c>
      <c r="I241" s="10">
        <f t="array" aca="1" ref="I241" ca="1">INDEX(sheet03!$A$2:$BB$1003,MATCH(K$227&amp;$J241&amp;$B$2,sheet03!$M$2:$M$1003&amp;sheet03!$AF$2:$AF$1003&amp;sheet03!$O$2:$O$1003,0),31)</f>
        <v>0</v>
      </c>
      <c r="J241" s="11">
        <f ca="1">IF(H241="","",INDIRECT("sheet03!af"&amp;SMALL(sheet03!CR:CR,ROW(P8))))</f>
        <v>8</v>
      </c>
      <c r="K241" s="10" t="str">
        <f t="array" aca="1" ref="K241" ca="1">INDEX(sheet03!$A$2:$BB$1003,MATCH(K$227&amp;$J241&amp;$B$2,sheet03!$M$2:$M$1003&amp;sheet03!$AF$2:$AF$1003&amp;sheet03!$O$2:$O$1003,0),28)</f>
        <v>彦崎</v>
      </c>
      <c r="L241" s="46">
        <f t="array" aca="1" ref="L241" ca="1">INDEX(sheet03!$A$2:$BC$1003,MATCH(K$227&amp;$J241&amp;$B$2,sheet03!$M$2:$M$1003&amp;sheet03!$AF$2:$AF$1003&amp;sheet03!$O$2:$O$1003,0),55)</f>
        <v>3</v>
      </c>
      <c r="M241" s="49">
        <f t="array" aca="1" ref="M241" ca="1">INDEX(sheet03!$A$2:$BB$1003,MATCH(K$227&amp;$J241&amp;$B$2,sheet03!$M$2:$M$1003&amp;sheet03!$AF$2:$AF$1003&amp;sheet03!$O$2:$O$1003,0),40)</f>
        <v>169.2</v>
      </c>
      <c r="N241" s="10" t="str">
        <f t="array" aca="1" ref="N241" ca="1">INDEX(sheet03!$A$2:$BD$1003,MATCH(K$227&amp;$J241&amp;$B$2,sheet03!$M$2:$M$1003&amp;sheet03!$AF$2:$AF$1003&amp;sheet03!$O$2:$O$1003,0),56)</f>
        <v>右</v>
      </c>
    </row>
    <row r="242" spans="1:14" ht="15.95" customHeight="1" x14ac:dyDescent="0.15">
      <c r="A242" s="55">
        <f ca="1">IF(ISERROR(SMALL(sheet03!CQ:CQ,ROW(O9))),"",INDIRECT("sheet03!cq"&amp;SMALL(sheet03!CQ:CQ,ROW(O9))))</f>
        <v>297</v>
      </c>
      <c r="B242" s="10">
        <f t="array" aca="1" ref="B242" ca="1">INDEX(sheet03!$A$2:$BB$1003,MATCH(D$227&amp;$C242&amp;$B$2,sheet03!$M$2:$M$1003&amp;sheet03!$AF$2:$AF$1003&amp;sheet03!$O$2:$O$1003,0),31)</f>
        <v>0</v>
      </c>
      <c r="C242" s="11">
        <f ca="1">IF(A242="","",INDIRECT("sheet03!af"&amp;SMALL(sheet03!CQ:CQ,ROW(O9))))</f>
        <v>9</v>
      </c>
      <c r="D242" s="10" t="str">
        <f t="array" aca="1" ref="D242" ca="1">INDEX(sheet03!$A$2:$BB$1003,MATCH(D$227&amp;$C242&amp;$B$2,sheet03!$M$2:$M$1003&amp;sheet03!$AF$2:$AF$1003&amp;sheet03!$O$2:$O$1003,0),28)</f>
        <v>武庫</v>
      </c>
      <c r="E242" s="46">
        <f t="array" aca="1" ref="E242" ca="1">INDEX(sheet03!$A$2:$BC$1003,MATCH(D$227&amp;$C242&amp;$B$2,sheet03!$M$2:$M$1003&amp;sheet03!$AF$2:$AF$1003&amp;sheet03!$O$2:$O$1003,0),55)</f>
        <v>3</v>
      </c>
      <c r="F242" s="49">
        <f t="array" aca="1" ref="F242" ca="1">INDEX(sheet03!$A$2:$BB$1003,MATCH(D$227&amp;$C242&amp;$B$2,sheet03!$M$2:$M$1003&amp;sheet03!$AF$2:$AF$1003&amp;sheet03!$O$2:$O$1003,0),40)</f>
        <v>164</v>
      </c>
      <c r="G242" s="10" t="str">
        <f t="array" aca="1" ref="G242" ca="1">INDEX(sheet03!$A$2:$BD$1003,MATCH(D$227&amp;$C242&amp;$B$2,sheet03!$M$2:$M$1003&amp;sheet03!$AF$2:$AF$1003&amp;sheet03!$O$2:$O$1003,0),56)</f>
        <v>右</v>
      </c>
      <c r="H242" s="55">
        <f ca="1">IF(ISERROR(SMALL(sheet03!CR:CR,ROW(P9))),"",INDIRECT("sheet03!cr"&amp;SMALL(sheet03!CR:CR,ROW(P9))))</f>
        <v>254</v>
      </c>
      <c r="I242" s="10">
        <f t="array" aca="1" ref="I242" ca="1">INDEX(sheet03!$A$2:$BB$1003,MATCH(K$227&amp;$J242&amp;$B$2,sheet03!$M$2:$M$1003&amp;sheet03!$AF$2:$AF$1003&amp;sheet03!$O$2:$O$1003,0),31)</f>
        <v>0</v>
      </c>
      <c r="J242" s="11">
        <f ca="1">IF(H242="","",INDIRECT("sheet03!af"&amp;SMALL(sheet03!CR:CR,ROW(P9))))</f>
        <v>9</v>
      </c>
      <c r="K242" s="10" t="str">
        <f t="array" aca="1" ref="K242" ca="1">INDEX(sheet03!$A$2:$BB$1003,MATCH(K$227&amp;$J242&amp;$B$2,sheet03!$M$2:$M$1003&amp;sheet03!$AF$2:$AF$1003&amp;sheet03!$O$2:$O$1003,0),28)</f>
        <v>備前片岡</v>
      </c>
      <c r="L242" s="46">
        <f t="array" aca="1" ref="L242" ca="1">INDEX(sheet03!$A$2:$BC$1003,MATCH(K$227&amp;$J242&amp;$B$2,sheet03!$M$2:$M$1003&amp;sheet03!$AF$2:$AF$1003&amp;sheet03!$O$2:$O$1003,0),55)</f>
        <v>3</v>
      </c>
      <c r="M242" s="49">
        <f t="array" aca="1" ref="M242" ca="1">INDEX(sheet03!$A$2:$BB$1003,MATCH(K$227&amp;$J242&amp;$B$2,sheet03!$M$2:$M$1003&amp;sheet03!$AF$2:$AF$1003&amp;sheet03!$O$2:$O$1003,0),40)</f>
        <v>173</v>
      </c>
      <c r="N242" s="10" t="str">
        <f t="array" aca="1" ref="N242" ca="1">INDEX(sheet03!$A$2:$BD$1003,MATCH(K$227&amp;$J242&amp;$B$2,sheet03!$M$2:$M$1003&amp;sheet03!$AF$2:$AF$1003&amp;sheet03!$O$2:$O$1003,0),56)</f>
        <v>右</v>
      </c>
    </row>
    <row r="243" spans="1:14" ht="15.95" customHeight="1" x14ac:dyDescent="0.15">
      <c r="A243" s="55">
        <f ca="1">IF(ISERROR(SMALL(sheet03!CQ:CQ,ROW(O10))),"",INDIRECT("sheet03!cq"&amp;SMALL(sheet03!CQ:CQ,ROW(O10))))</f>
        <v>298</v>
      </c>
      <c r="B243" s="10">
        <f t="array" aca="1" ref="B243" ca="1">INDEX(sheet03!$A$2:$BB$1003,MATCH(D$227&amp;$C243&amp;$B$2,sheet03!$M$2:$M$1003&amp;sheet03!$AF$2:$AF$1003&amp;sheet03!$O$2:$O$1003,0),31)</f>
        <v>0</v>
      </c>
      <c r="C243" s="11">
        <f ca="1">IF(A243="","",INDIRECT("sheet03!af"&amp;SMALL(sheet03!CQ:CQ,ROW(O10))))</f>
        <v>10</v>
      </c>
      <c r="D243" s="10" t="str">
        <f t="array" aca="1" ref="D243" ca="1">INDEX(sheet03!$A$2:$BB$1003,MATCH(D$227&amp;$C243&amp;$B$2,sheet03!$M$2:$M$1003&amp;sheet03!$AF$2:$AF$1003&amp;sheet03!$O$2:$O$1003,0),28)</f>
        <v>江尾</v>
      </c>
      <c r="E243" s="46">
        <f t="array" aca="1" ref="E243" ca="1">INDEX(sheet03!$A$2:$BC$1003,MATCH(D$227&amp;$C243&amp;$B$2,sheet03!$M$2:$M$1003&amp;sheet03!$AF$2:$AF$1003&amp;sheet03!$O$2:$O$1003,0),55)</f>
        <v>3</v>
      </c>
      <c r="F243" s="49">
        <f t="array" aca="1" ref="F243" ca="1">INDEX(sheet03!$A$2:$BB$1003,MATCH(D$227&amp;$C243&amp;$B$2,sheet03!$M$2:$M$1003&amp;sheet03!$AF$2:$AF$1003&amp;sheet03!$O$2:$O$1003,0),40)</f>
        <v>163</v>
      </c>
      <c r="G243" s="10" t="str">
        <f t="array" aca="1" ref="G243" ca="1">INDEX(sheet03!$A$2:$BD$1003,MATCH(D$227&amp;$C243&amp;$B$2,sheet03!$M$2:$M$1003&amp;sheet03!$AF$2:$AF$1003&amp;sheet03!$O$2:$O$1003,0),56)</f>
        <v>右</v>
      </c>
      <c r="H243" s="55">
        <f ca="1">IF(ISERROR(SMALL(sheet03!CR:CR,ROW(P10))),"",INDIRECT("sheet03!cr"&amp;SMALL(sheet03!CR:CR,ROW(P10))))</f>
        <v>255</v>
      </c>
      <c r="I243" s="10">
        <f t="array" aca="1" ref="I243" ca="1">INDEX(sheet03!$A$2:$BB$1003,MATCH(K$227&amp;$J243&amp;$B$2,sheet03!$M$2:$M$1003&amp;sheet03!$AF$2:$AF$1003&amp;sheet03!$O$2:$O$1003,0),31)</f>
        <v>0</v>
      </c>
      <c r="J243" s="11">
        <f ca="1">IF(H243="","",INDIRECT("sheet03!af"&amp;SMALL(sheet03!CR:CR,ROW(P10))))</f>
        <v>10</v>
      </c>
      <c r="K243" s="10" t="str">
        <f t="array" aca="1" ref="K243" ca="1">INDEX(sheet03!$A$2:$BB$1003,MATCH(K$227&amp;$J243&amp;$B$2,sheet03!$M$2:$M$1003&amp;sheet03!$AF$2:$AF$1003&amp;sheet03!$O$2:$O$1003,0),28)</f>
        <v>迫川</v>
      </c>
      <c r="L243" s="46">
        <f t="array" aca="1" ref="L243" ca="1">INDEX(sheet03!$A$2:$BC$1003,MATCH(K$227&amp;$J243&amp;$B$2,sheet03!$M$2:$M$1003&amp;sheet03!$AF$2:$AF$1003&amp;sheet03!$O$2:$O$1003,0),55)</f>
        <v>3</v>
      </c>
      <c r="M243" s="49">
        <f t="array" aca="1" ref="M243" ca="1">INDEX(sheet03!$A$2:$BB$1003,MATCH(K$227&amp;$J243&amp;$B$2,sheet03!$M$2:$M$1003&amp;sheet03!$AF$2:$AF$1003&amp;sheet03!$O$2:$O$1003,0),40)</f>
        <v>155</v>
      </c>
      <c r="N243" s="10" t="str">
        <f t="array" aca="1" ref="N243" ca="1">INDEX(sheet03!$A$2:$BD$1003,MATCH(K$227&amp;$J243&amp;$B$2,sheet03!$M$2:$M$1003&amp;sheet03!$AF$2:$AF$1003&amp;sheet03!$O$2:$O$1003,0),56)</f>
        <v>右</v>
      </c>
    </row>
    <row r="244" spans="1:14" ht="15.95" customHeight="1" x14ac:dyDescent="0.15">
      <c r="A244" s="55">
        <f ca="1">IF(ISERROR(SMALL(sheet03!CQ:CQ,ROW(O11))),"",INDIRECT("sheet03!cq"&amp;SMALL(sheet03!CQ:CQ,ROW(O11))))</f>
        <v>0</v>
      </c>
      <c r="B244" s="10" t="e">
        <f t="array" aca="1" ref="B244" ca="1">INDEX(sheet03!$A$2:$BB$1003,MATCH(D$227&amp;$C244&amp;$B$2,sheet03!$M$2:$M$1003&amp;sheet03!$AF$2:$AF$1003&amp;sheet03!$O$2:$O$1003,0),31)</f>
        <v>#N/A</v>
      </c>
      <c r="C244" s="11">
        <f ca="1">IF(A244="","",INDIRECT("sheet03!af"&amp;SMALL(sheet03!CQ:CQ,ROW(O11))))</f>
        <v>0</v>
      </c>
      <c r="D244" s="10" t="e">
        <f t="array" aca="1" ref="D244" ca="1">INDEX(sheet03!$A$2:$BB$1003,MATCH(D$227&amp;$C244&amp;$B$2,sheet03!$M$2:$M$1003&amp;sheet03!$AF$2:$AF$1003&amp;sheet03!$O$2:$O$1003,0),28)</f>
        <v>#N/A</v>
      </c>
      <c r="E244" s="46" t="e">
        <f t="array" aca="1" ref="E244" ca="1">INDEX(sheet03!$A$2:$BC$1003,MATCH(D$227&amp;$C244&amp;$B$2,sheet03!$M$2:$M$1003&amp;sheet03!$AF$2:$AF$1003&amp;sheet03!$O$2:$O$1003,0),55)</f>
        <v>#N/A</v>
      </c>
      <c r="F244" s="49" t="e">
        <f t="array" aca="1" ref="F244" ca="1">INDEX(sheet03!$A$2:$BB$1003,MATCH(D$227&amp;$C244&amp;$B$2,sheet03!$M$2:$M$1003&amp;sheet03!$AF$2:$AF$1003&amp;sheet03!$O$2:$O$1003,0),40)</f>
        <v>#N/A</v>
      </c>
      <c r="G244" s="10" t="e">
        <f t="array" aca="1" ref="G244" ca="1">INDEX(sheet03!$A$2:$BD$1003,MATCH(D$227&amp;$C244&amp;$B$2,sheet03!$M$2:$M$1003&amp;sheet03!$AF$2:$AF$1003&amp;sheet03!$O$2:$O$1003,0),56)</f>
        <v>#N/A</v>
      </c>
      <c r="H244" s="55">
        <f ca="1">IF(ISERROR(SMALL(sheet03!CR:CR,ROW(P11))),"",INDIRECT("sheet03!cr"&amp;SMALL(sheet03!CR:CR,ROW(P11))))</f>
        <v>256</v>
      </c>
      <c r="I244" s="10">
        <f t="array" aca="1" ref="I244" ca="1">INDEX(sheet03!$A$2:$BB$1003,MATCH(K$227&amp;$J244&amp;$B$2,sheet03!$M$2:$M$1003&amp;sheet03!$AF$2:$AF$1003&amp;sheet03!$O$2:$O$1003,0),31)</f>
        <v>0</v>
      </c>
      <c r="J244" s="11">
        <f ca="1">IF(H244="","",INDIRECT("sheet03!af"&amp;SMALL(sheet03!CR:CR,ROW(P11))))</f>
        <v>11</v>
      </c>
      <c r="K244" s="10" t="str">
        <f t="array" aca="1" ref="K244" ca="1">INDEX(sheet03!$A$2:$BB$1003,MATCH(K$227&amp;$J244&amp;$B$2,sheet03!$M$2:$M$1003&amp;sheet03!$AF$2:$AF$1003&amp;sheet03!$O$2:$O$1003,0),28)</f>
        <v>常山</v>
      </c>
      <c r="L244" s="46">
        <f t="array" aca="1" ref="L244" ca="1">INDEX(sheet03!$A$2:$BC$1003,MATCH(K$227&amp;$J244&amp;$B$2,sheet03!$M$2:$M$1003&amp;sheet03!$AF$2:$AF$1003&amp;sheet03!$O$2:$O$1003,0),55)</f>
        <v>2</v>
      </c>
      <c r="M244" s="49">
        <f t="array" aca="1" ref="M244" ca="1">INDEX(sheet03!$A$2:$BB$1003,MATCH(K$227&amp;$J244&amp;$B$2,sheet03!$M$2:$M$1003&amp;sheet03!$AF$2:$AF$1003&amp;sheet03!$O$2:$O$1003,0),40)</f>
        <v>165.8</v>
      </c>
      <c r="N244" s="10" t="str">
        <f t="array" aca="1" ref="N244" ca="1">INDEX(sheet03!$A$2:$BD$1003,MATCH(K$227&amp;$J244&amp;$B$2,sheet03!$M$2:$M$1003&amp;sheet03!$AF$2:$AF$1003&amp;sheet03!$O$2:$O$1003,0),56)</f>
        <v>右</v>
      </c>
    </row>
    <row r="245" spans="1:14" ht="15.95" customHeight="1" x14ac:dyDescent="0.15">
      <c r="A245" s="55" t="str">
        <f ca="1">IF(ISERROR(SMALL(sheet03!CQ:CQ,ROW(O12))),"",INDIRECT("sheet03!cq"&amp;SMALL(sheet03!CQ:CQ,ROW(O12))))</f>
        <v/>
      </c>
      <c r="B245" s="10" t="e">
        <f t="array" aca="1" ref="B245" ca="1">INDEX(sheet03!$A$2:$BB$1003,MATCH(D$227&amp;$C245&amp;$B$2,sheet03!$M$2:$M$1003&amp;sheet03!$AF$2:$AF$1003&amp;sheet03!$O$2:$O$1003,0),31)</f>
        <v>#N/A</v>
      </c>
      <c r="C245" s="11" t="str">
        <f ca="1">IF(A245="","",INDIRECT("sheet03!af"&amp;SMALL(sheet03!CQ:CQ,ROW(O12))))</f>
        <v/>
      </c>
      <c r="D245" s="10" t="e">
        <f t="array" aca="1" ref="D245" ca="1">INDEX(sheet03!$A$2:$BB$1003,MATCH(D$227&amp;$C245&amp;$B$2,sheet03!$M$2:$M$1003&amp;sheet03!$AF$2:$AF$1003&amp;sheet03!$O$2:$O$1003,0),28)</f>
        <v>#N/A</v>
      </c>
      <c r="E245" s="46" t="e">
        <f t="array" aca="1" ref="E245" ca="1">INDEX(sheet03!$A$2:$BC$1003,MATCH(D$227&amp;$C245&amp;$B$2,sheet03!$M$2:$M$1003&amp;sheet03!$AF$2:$AF$1003&amp;sheet03!$O$2:$O$1003,0),55)</f>
        <v>#N/A</v>
      </c>
      <c r="F245" s="49" t="e">
        <f t="array" aca="1" ref="F245" ca="1">INDEX(sheet03!$A$2:$BB$1003,MATCH(D$227&amp;$C245&amp;$B$2,sheet03!$M$2:$M$1003&amp;sheet03!$AF$2:$AF$1003&amp;sheet03!$O$2:$O$1003,0),40)</f>
        <v>#N/A</v>
      </c>
      <c r="G245" s="10" t="e">
        <f t="array" aca="1" ref="G245" ca="1">INDEX(sheet03!$A$2:$BD$1003,MATCH(D$227&amp;$C245&amp;$B$2,sheet03!$M$2:$M$1003&amp;sheet03!$AF$2:$AF$1003&amp;sheet03!$O$2:$O$1003,0),56)</f>
        <v>#N/A</v>
      </c>
      <c r="H245" s="55">
        <f ca="1">IF(ISERROR(SMALL(sheet03!CR:CR,ROW(P12))),"",INDIRECT("sheet03!cr"&amp;SMALL(sheet03!CR:CR,ROW(P12))))</f>
        <v>257</v>
      </c>
      <c r="I245" s="10">
        <f t="array" aca="1" ref="I245" ca="1">INDEX(sheet03!$A$2:$BB$1003,MATCH(K$227&amp;$J245&amp;$B$2,sheet03!$M$2:$M$1003&amp;sheet03!$AF$2:$AF$1003&amp;sheet03!$O$2:$O$1003,0),31)</f>
        <v>0</v>
      </c>
      <c r="J245" s="11">
        <f ca="1">IF(H245="","",INDIRECT("sheet03!af"&amp;SMALL(sheet03!CR:CR,ROW(P12))))</f>
        <v>12</v>
      </c>
      <c r="K245" s="10" t="str">
        <f t="array" aca="1" ref="K245" ca="1">INDEX(sheet03!$A$2:$BB$1003,MATCH(K$227&amp;$J245&amp;$B$2,sheet03!$M$2:$M$1003&amp;sheet03!$AF$2:$AF$1003&amp;sheet03!$O$2:$O$1003,0),28)</f>
        <v>八浜</v>
      </c>
      <c r="L245" s="46">
        <f t="array" aca="1" ref="L245" ca="1">INDEX(sheet03!$A$2:$BC$1003,MATCH(K$227&amp;$J245&amp;$B$2,sheet03!$M$2:$M$1003&amp;sheet03!$AF$2:$AF$1003&amp;sheet03!$O$2:$O$1003,0),55)</f>
        <v>3</v>
      </c>
      <c r="M245" s="49">
        <f t="array" aca="1" ref="M245" ca="1">INDEX(sheet03!$A$2:$BB$1003,MATCH(K$227&amp;$J245&amp;$B$2,sheet03!$M$2:$M$1003&amp;sheet03!$AF$2:$AF$1003&amp;sheet03!$O$2:$O$1003,0),40)</f>
        <v>157</v>
      </c>
      <c r="N245" s="10" t="str">
        <f t="array" aca="1" ref="N245" ca="1">INDEX(sheet03!$A$2:$BD$1003,MATCH(K$227&amp;$J245&amp;$B$2,sheet03!$M$2:$M$1003&amp;sheet03!$AF$2:$AF$1003&amp;sheet03!$O$2:$O$1003,0),56)</f>
        <v>右</v>
      </c>
    </row>
    <row r="246" spans="1:14" ht="15.95" customHeight="1" x14ac:dyDescent="0.15">
      <c r="A246" s="55" t="str">
        <f ca="1">IF(ISERROR(SMALL(sheet03!CQ:CQ,ROW(O13))),"",INDIRECT("sheet03!cq"&amp;SMALL(sheet03!CQ:CQ,ROW(O13))))</f>
        <v/>
      </c>
      <c r="B246" s="10" t="e">
        <f t="array" aca="1" ref="B246" ca="1">INDEX(sheet03!$A$2:$BB$1003,MATCH(D$227&amp;$C246&amp;$B$2,sheet03!$M$2:$M$1003&amp;sheet03!$AF$2:$AF$1003&amp;sheet03!$O$2:$O$1003,0),31)</f>
        <v>#N/A</v>
      </c>
      <c r="C246" s="11" t="str">
        <f ca="1">IF(A246="","",INDIRECT("sheet03!af"&amp;SMALL(sheet03!CQ:CQ,ROW(O13))))</f>
        <v/>
      </c>
      <c r="D246" s="10" t="e">
        <f t="array" aca="1" ref="D246" ca="1">INDEX(sheet03!$A$2:$BB$1003,MATCH(D$227&amp;$C246&amp;$B$2,sheet03!$M$2:$M$1003&amp;sheet03!$AF$2:$AF$1003&amp;sheet03!$O$2:$O$1003,0),28)</f>
        <v>#N/A</v>
      </c>
      <c r="E246" s="46" t="e">
        <f t="array" aca="1" ref="E246" ca="1">INDEX(sheet03!$A$2:$BC$1003,MATCH(D$227&amp;$C246&amp;$B$2,sheet03!$M$2:$M$1003&amp;sheet03!$AF$2:$AF$1003&amp;sheet03!$O$2:$O$1003,0),55)</f>
        <v>#N/A</v>
      </c>
      <c r="F246" s="49" t="e">
        <f t="array" aca="1" ref="F246" ca="1">INDEX(sheet03!$A$2:$BB$1003,MATCH(D$227&amp;$C246&amp;$B$2,sheet03!$M$2:$M$1003&amp;sheet03!$AF$2:$AF$1003&amp;sheet03!$O$2:$O$1003,0),40)</f>
        <v>#N/A</v>
      </c>
      <c r="G246" s="10" t="e">
        <f t="array" aca="1" ref="G246" ca="1">INDEX(sheet03!$A$2:$BD$1003,MATCH(D$227&amp;$C246&amp;$B$2,sheet03!$M$2:$M$1003&amp;sheet03!$AF$2:$AF$1003&amp;sheet03!$O$2:$O$1003,0),56)</f>
        <v>#N/A</v>
      </c>
      <c r="H246" s="55">
        <f ca="1">IF(ISERROR(SMALL(sheet03!CR:CR,ROW(P13))),"",INDIRECT("sheet03!cr"&amp;SMALL(sheet03!CR:CR,ROW(P13))))</f>
        <v>258</v>
      </c>
      <c r="I246" s="10">
        <f t="array" aca="1" ref="I246" ca="1">INDEX(sheet03!$A$2:$BB$1003,MATCH(K$227&amp;$J246&amp;$B$2,sheet03!$M$2:$M$1003&amp;sheet03!$AF$2:$AF$1003&amp;sheet03!$O$2:$O$1003,0),31)</f>
        <v>0</v>
      </c>
      <c r="J246" s="11">
        <f ca="1">IF(H246="","",INDIRECT("sheet03!af"&amp;SMALL(sheet03!CR:CR,ROW(P13))))</f>
        <v>13</v>
      </c>
      <c r="K246" s="10" t="str">
        <f t="array" aca="1" ref="K246" ca="1">INDEX(sheet03!$A$2:$BB$1003,MATCH(K$227&amp;$J246&amp;$B$2,sheet03!$M$2:$M$1003&amp;sheet03!$AF$2:$AF$1003&amp;sheet03!$O$2:$O$1003,0),28)</f>
        <v>備前田井</v>
      </c>
      <c r="L246" s="46">
        <f t="array" aca="1" ref="L246" ca="1">INDEX(sheet03!$A$2:$BC$1003,MATCH(K$227&amp;$J246&amp;$B$2,sheet03!$M$2:$M$1003&amp;sheet03!$AF$2:$AF$1003&amp;sheet03!$O$2:$O$1003,0),55)</f>
        <v>3</v>
      </c>
      <c r="M246" s="49">
        <f t="array" aca="1" ref="M246" ca="1">INDEX(sheet03!$A$2:$BB$1003,MATCH(K$227&amp;$J246&amp;$B$2,sheet03!$M$2:$M$1003&amp;sheet03!$AF$2:$AF$1003&amp;sheet03!$O$2:$O$1003,0),40)</f>
        <v>164</v>
      </c>
      <c r="N246" s="10" t="str">
        <f t="array" aca="1" ref="N246" ca="1">INDEX(sheet03!$A$2:$BD$1003,MATCH(K$227&amp;$J246&amp;$B$2,sheet03!$M$2:$M$1003&amp;sheet03!$AF$2:$AF$1003&amp;sheet03!$O$2:$O$1003,0),56)</f>
        <v>右</v>
      </c>
    </row>
    <row r="247" spans="1:14" ht="15.95" customHeight="1" x14ac:dyDescent="0.15">
      <c r="A247" s="55" t="str">
        <f ca="1">IF(ISERROR(SMALL(sheet03!CQ:CQ,ROW(O14))),"",INDIRECT("sheet03!cq"&amp;SMALL(sheet03!CQ:CQ,ROW(O14))))</f>
        <v/>
      </c>
      <c r="B247" s="10" t="e">
        <f t="array" aca="1" ref="B247" ca="1">INDEX(sheet03!$A$2:$BB$1003,MATCH(D$227&amp;$C247&amp;$B$2,sheet03!$M$2:$M$1003&amp;sheet03!$AF$2:$AF$1003&amp;sheet03!$O$2:$O$1003,0),31)</f>
        <v>#N/A</v>
      </c>
      <c r="C247" s="11" t="str">
        <f ca="1">IF(A247="","",INDIRECT("sheet03!af"&amp;SMALL(sheet03!CQ:CQ,ROW(O14))))</f>
        <v/>
      </c>
      <c r="D247" s="10" t="e">
        <f t="array" aca="1" ref="D247" ca="1">INDEX(sheet03!$A$2:$BB$1003,MATCH(D$227&amp;$C247&amp;$B$2,sheet03!$M$2:$M$1003&amp;sheet03!$AF$2:$AF$1003&amp;sheet03!$O$2:$O$1003,0),28)</f>
        <v>#N/A</v>
      </c>
      <c r="E247" s="46" t="e">
        <f t="array" aca="1" ref="E247" ca="1">INDEX(sheet03!$A$2:$BC$1003,MATCH(D$227&amp;$C247&amp;$B$2,sheet03!$M$2:$M$1003&amp;sheet03!$AF$2:$AF$1003&amp;sheet03!$O$2:$O$1003,0),55)</f>
        <v>#N/A</v>
      </c>
      <c r="F247" s="49" t="e">
        <f t="array" aca="1" ref="F247" ca="1">INDEX(sheet03!$A$2:$BB$1003,MATCH(D$227&amp;$C247&amp;$B$2,sheet03!$M$2:$M$1003&amp;sheet03!$AF$2:$AF$1003&amp;sheet03!$O$2:$O$1003,0),40)</f>
        <v>#N/A</v>
      </c>
      <c r="G247" s="10" t="e">
        <f t="array" aca="1" ref="G247" ca="1">INDEX(sheet03!$A$2:$BD$1003,MATCH(D$227&amp;$C247&amp;$B$2,sheet03!$M$2:$M$1003&amp;sheet03!$AF$2:$AF$1003&amp;sheet03!$O$2:$O$1003,0),56)</f>
        <v>#N/A</v>
      </c>
      <c r="H247" s="55">
        <f ca="1">IF(ISERROR(SMALL(sheet03!CR:CR,ROW(P14))),"",INDIRECT("sheet03!cr"&amp;SMALL(sheet03!CR:CR,ROW(P14))))</f>
        <v>259</v>
      </c>
      <c r="I247" s="10">
        <f t="array" aca="1" ref="I247" ca="1">INDEX(sheet03!$A$2:$BB$1003,MATCH(K$227&amp;$J247&amp;$B$2,sheet03!$M$2:$M$1003&amp;sheet03!$AF$2:$AF$1003&amp;sheet03!$O$2:$O$1003,0),31)</f>
        <v>0</v>
      </c>
      <c r="J247" s="11">
        <f ca="1">IF(H247="","",INDIRECT("sheet03!af"&amp;SMALL(sheet03!CR:CR,ROW(P14))))</f>
        <v>14</v>
      </c>
      <c r="K247" s="43" t="str">
        <f t="array" aca="1" ref="K247" ca="1">INDEX(sheet03!$A$2:$BB$1003,MATCH(K$227&amp;$J247&amp;$B$2,sheet03!$M$2:$M$1003&amp;sheet03!$AF$2:$AF$1003&amp;sheet03!$O$2:$O$1003,0),28)</f>
        <v>宇野</v>
      </c>
      <c r="L247" s="46">
        <f t="array" aca="1" ref="L247" ca="1">INDEX(sheet03!$A$2:$BC$1003,MATCH(K$227&amp;$J247&amp;$B$2,sheet03!$M$2:$M$1003&amp;sheet03!$AF$2:$AF$1003&amp;sheet03!$O$2:$O$1003,0),55)</f>
        <v>2</v>
      </c>
      <c r="M247" s="49">
        <f t="array" aca="1" ref="M247" ca="1">INDEX(sheet03!$A$2:$BB$1003,MATCH(K$227&amp;$J247&amp;$B$2,sheet03!$M$2:$M$1003&amp;sheet03!$AF$2:$AF$1003&amp;sheet03!$O$2:$O$1003,0),40)</f>
        <v>163</v>
      </c>
      <c r="N247" s="10" t="str">
        <f t="array" aca="1" ref="N247" ca="1">INDEX(sheet03!$A$2:$BD$1003,MATCH(K$227&amp;$J247&amp;$B$2,sheet03!$M$2:$M$1003&amp;sheet03!$AF$2:$AF$1003&amp;sheet03!$O$2:$O$1003,0),56)</f>
        <v>右</v>
      </c>
    </row>
    <row r="248" spans="1:14" ht="15.95" customHeight="1" x14ac:dyDescent="0.15">
      <c r="A248" s="55" t="str">
        <f ca="1">IF(ISERROR(SMALL(sheet03!CQ:CQ,ROW(O15))),"",INDIRECT("sheet03!cq"&amp;SMALL(sheet03!CQ:CQ,ROW(O15))))</f>
        <v/>
      </c>
      <c r="B248" s="10" t="e">
        <f t="array" aca="1" ref="B248" ca="1">INDEX(sheet03!$A$2:$BB$1003,MATCH(D$227&amp;$C248&amp;$B$2,sheet03!$M$2:$M$1003&amp;sheet03!$AF$2:$AF$1003&amp;sheet03!$O$2:$O$1003,0),31)</f>
        <v>#N/A</v>
      </c>
      <c r="C248" s="11" t="str">
        <f ca="1">IF(A248="","",INDIRECT("sheet03!af"&amp;SMALL(sheet03!CQ:CQ,ROW(O15))))</f>
        <v/>
      </c>
      <c r="D248" s="10" t="e">
        <f t="array" aca="1" ref="D248" ca="1">INDEX(sheet03!$A$2:$BB$1003,MATCH(D$227&amp;$C248&amp;$B$2,sheet03!$M$2:$M$1003&amp;sheet03!$AF$2:$AF$1003&amp;sheet03!$O$2:$O$1003,0),28)</f>
        <v>#N/A</v>
      </c>
      <c r="E248" s="46" t="e">
        <f t="array" aca="1" ref="E248" ca="1">INDEX(sheet03!$A$2:$BC$1003,MATCH(D$227&amp;$C248&amp;$B$2,sheet03!$M$2:$M$1003&amp;sheet03!$AF$2:$AF$1003&amp;sheet03!$O$2:$O$1003,0),55)</f>
        <v>#N/A</v>
      </c>
      <c r="F248" s="49" t="e">
        <f t="array" aca="1" ref="F248" ca="1">INDEX(sheet03!$A$2:$BB$1003,MATCH(D$227&amp;$C248&amp;$B$2,sheet03!$M$2:$M$1003&amp;sheet03!$AF$2:$AF$1003&amp;sheet03!$O$2:$O$1003,0),40)</f>
        <v>#N/A</v>
      </c>
      <c r="G248" s="10" t="e">
        <f t="array" aca="1" ref="G248" ca="1">INDEX(sheet03!$A$2:$BD$1003,MATCH(D$227&amp;$C248&amp;$B$2,sheet03!$M$2:$M$1003&amp;sheet03!$AF$2:$AF$1003&amp;sheet03!$O$2:$O$1003,0),56)</f>
        <v>#N/A</v>
      </c>
      <c r="H248" s="55">
        <f ca="1">IF(ISERROR(SMALL(sheet03!CR:CR,ROW(P15))),"",INDIRECT("sheet03!cr"&amp;SMALL(sheet03!CR:CR,ROW(P15))))</f>
        <v>260</v>
      </c>
      <c r="I248" s="10">
        <f t="array" aca="1" ref="I248" ca="1">INDEX(sheet03!$A$2:$BB$1003,MATCH(K$227&amp;$J248&amp;$B$2,sheet03!$M$2:$M$1003&amp;sheet03!$AF$2:$AF$1003&amp;sheet03!$O$2:$O$1003,0),31)</f>
        <v>0</v>
      </c>
      <c r="J248" s="11">
        <f ca="1">IF(H248="","",INDIRECT("sheet03!af"&amp;SMALL(sheet03!CR:CR,ROW(P15))))</f>
        <v>15</v>
      </c>
      <c r="K248" s="10" t="str">
        <f t="array" aca="1" ref="K248" ca="1">INDEX(sheet03!$A$2:$BB$1003,MATCH(K$227&amp;$J248&amp;$B$2,sheet03!$M$2:$M$1003&amp;sheet03!$AF$2:$AF$1003&amp;sheet03!$O$2:$O$1003,0),28)</f>
        <v>植松</v>
      </c>
      <c r="L248" s="46">
        <f t="array" aca="1" ref="L248" ca="1">INDEX(sheet03!$A$2:$BC$1003,MATCH(K$227&amp;$J248&amp;$B$2,sheet03!$M$2:$M$1003&amp;sheet03!$AF$2:$AF$1003&amp;sheet03!$O$2:$O$1003,0),55)</f>
        <v>3</v>
      </c>
      <c r="M248" s="49">
        <f t="array" aca="1" ref="M248" ca="1">INDEX(sheet03!$A$2:$BB$1003,MATCH(K$227&amp;$J248&amp;$B$2,sheet03!$M$2:$M$1003&amp;sheet03!$AF$2:$AF$1003&amp;sheet03!$O$2:$O$1003,0),40)</f>
        <v>150</v>
      </c>
      <c r="N248" s="10" t="str">
        <f t="array" aca="1" ref="N248" ca="1">INDEX(sheet03!$A$2:$BD$1003,MATCH(K$227&amp;$J248&amp;$B$2,sheet03!$M$2:$M$1003&amp;sheet03!$AF$2:$AF$1003&amp;sheet03!$O$2:$O$1003,0),56)</f>
        <v>右</v>
      </c>
    </row>
    <row r="249" spans="1:14" ht="15.95" customHeight="1" x14ac:dyDescent="0.15">
      <c r="A249" s="55" t="str">
        <f ca="1">IF(ISERROR(SMALL(sheet03!CQ:CQ,ROW(O16))),"",INDIRECT("sheet03!cq"&amp;SMALL(sheet03!CQ:CQ,ROW(O16))))</f>
        <v/>
      </c>
      <c r="B249" s="8" t="e">
        <f t="array" aca="1" ref="B249" ca="1">INDEX(sheet03!$A$2:$BB$1003,MATCH(D$227&amp;$C249&amp;$B$2,sheet03!$M$2:$M$1003&amp;sheet03!$AF$2:$AF$1003&amp;sheet03!$O$2:$O$1003,0),31)</f>
        <v>#N/A</v>
      </c>
      <c r="C249" s="42" t="str">
        <f ca="1">IF(A249="","",INDIRECT("sheet03!af"&amp;SMALL(sheet03!CQ:CQ,ROW(O16))))</f>
        <v/>
      </c>
      <c r="D249" s="10" t="e">
        <f t="array" aca="1" ref="D249" ca="1">INDEX(sheet03!$A$2:$BB$1003,MATCH(D$227&amp;$C249&amp;$B$2,sheet03!$M$2:$M$1003&amp;sheet03!$AF$2:$AF$1003&amp;sheet03!$O$2:$O$1003,0),28)</f>
        <v>#N/A</v>
      </c>
      <c r="E249" s="47" t="e">
        <f t="array" aca="1" ref="E249" ca="1">INDEX(sheet03!$A$2:$BC$1003,MATCH(D$227&amp;$C249&amp;$B$2,sheet03!$M$2:$M$1003&amp;sheet03!$AF$2:$AF$1003&amp;sheet03!$O$2:$O$1003,0),55)</f>
        <v>#N/A</v>
      </c>
      <c r="F249" s="50" t="e">
        <f t="array" aca="1" ref="F249" ca="1">INDEX(sheet03!$A$2:$BB$1003,MATCH(D$227&amp;$C249&amp;$B$2,sheet03!$M$2:$M$1003&amp;sheet03!$AF$2:$AF$1003&amp;sheet03!$O$2:$O$1003,0),40)</f>
        <v>#N/A</v>
      </c>
      <c r="G249" s="8" t="e">
        <f t="array" aca="1" ref="G249" ca="1">INDEX(sheet03!$A$2:$BD$1003,MATCH(D$227&amp;$C249&amp;$B$2,sheet03!$M$2:$M$1003&amp;sheet03!$AF$2:$AF$1003&amp;sheet03!$O$2:$O$1003,0),56)</f>
        <v>#N/A</v>
      </c>
      <c r="H249" s="55">
        <f ca="1">IF(ISERROR(SMALL(sheet03!CR:CR,ROW(P16))),"",INDIRECT("sheet03!cr"&amp;SMALL(sheet03!CR:CR,ROW(P16))))</f>
        <v>0</v>
      </c>
      <c r="I249" s="10" t="e">
        <f t="array" aca="1" ref="I249" ca="1">INDEX(sheet03!$A$2:$BB$1003,MATCH(K$227&amp;$J249&amp;$B$2,sheet03!$M$2:$M$1003&amp;sheet03!$AF$2:$AF$1003&amp;sheet03!$O$2:$O$1003,0),31)</f>
        <v>#N/A</v>
      </c>
      <c r="J249" s="9">
        <f ca="1">IF(H249="","",INDIRECT("sheet03!af"&amp;SMALL(sheet03!CR:CR,ROW(P16))))</f>
        <v>0</v>
      </c>
      <c r="K249" s="10" t="e">
        <f t="array" aca="1" ref="K249" ca="1">INDEX(sheet03!$A$2:$BB$1003,MATCH(K$227&amp;$J249&amp;$B$2,sheet03!$M$2:$M$1003&amp;sheet03!$AF$2:$AF$1003&amp;sheet03!$O$2:$O$1003,0),28)</f>
        <v>#N/A</v>
      </c>
      <c r="L249" s="47" t="e">
        <f t="array" aca="1" ref="L249" ca="1">INDEX(sheet03!$A$2:$BC$1003,MATCH(K$227&amp;$J249&amp;$B$2,sheet03!$M$2:$M$1003&amp;sheet03!$AF$2:$AF$1003&amp;sheet03!$O$2:$O$1003,0),55)</f>
        <v>#N/A</v>
      </c>
      <c r="M249" s="50" t="e">
        <f t="array" aca="1" ref="M249" ca="1">INDEX(sheet03!$A$2:$BB$1003,MATCH(K$227&amp;$J249&amp;$B$2,sheet03!$M$2:$M$1003&amp;sheet03!$AF$2:$AF$1003&amp;sheet03!$O$2:$O$1003,0),40)</f>
        <v>#N/A</v>
      </c>
      <c r="N249" s="8" t="e">
        <f t="array" aca="1" ref="N249" ca="1">INDEX(sheet03!$A$2:$BD$1003,MATCH(K$227&amp;$J249&amp;$B$2,sheet03!$M$2:$M$1003&amp;sheet03!$AF$2:$AF$1003&amp;sheet03!$O$2:$O$1003,0),56)</f>
        <v>#N/A</v>
      </c>
    </row>
    <row r="250" spans="1:14" ht="15.95" customHeight="1" x14ac:dyDescent="0.15">
      <c r="B250" s="7"/>
      <c r="C250" s="6" t="s">
        <v>15</v>
      </c>
      <c r="D250" s="5" t="str">
        <f t="array" ref="D250">INDEX(sheet01!$A$2:$Z$61,MATCH(D$227&amp;$B$2,sheet01!$M$2:$M$61&amp;sheet01!$O$2:$O$61,0),24)</f>
        <v>トレーナー</v>
      </c>
      <c r="E250" s="4" t="s">
        <v>16</v>
      </c>
      <c r="F250" s="3" t="str">
        <f t="array" ref="F250">INDEX(sheet01!$A$2:$Z$61,MATCH(D$227&amp;$B$2,sheet01!$M$2:$M$61&amp;sheet01!$O$2:$O$61,0),22)</f>
        <v>紫/黒</v>
      </c>
      <c r="G250" s="2" t="str">
        <f t="array" ref="G250">INDEX(sheet01!$A$2:$Z$61,MATCH(D$227&amp;$B$2,sheet01!$M$2:$M$61&amp;sheet01!$O$2:$O$61,0),23)</f>
        <v>灰/黒</v>
      </c>
      <c r="I250" s="7"/>
      <c r="J250" s="6" t="s">
        <v>15</v>
      </c>
      <c r="K250" s="5" t="str">
        <f t="array" ref="K250">INDEX(sheet01!$A$2:$Z$61,MATCH(K$227&amp;$B$2,sheet01!$M$2:$M$61&amp;sheet01!$O$2:$O$61,0),24)</f>
        <v>トレーナー</v>
      </c>
      <c r="L250" s="4" t="s">
        <v>16</v>
      </c>
      <c r="M250" s="3" t="str">
        <f t="array" ref="M250">INDEX(sheet01!$A$2:$Z$61,MATCH(K$227&amp;$B$2,sheet01!$M$2:$M$61&amp;sheet01!$O$2:$O$61,0),22)</f>
        <v>紫/黒</v>
      </c>
      <c r="N250" s="2" t="str">
        <f t="array" ref="N250">INDEX(sheet01!$A$2:$Z$61,MATCH(K$227&amp;$B$2,sheet01!$M$2:$M$61&amp;sheet01!$O$2:$O$61,0),23)</f>
        <v>灰/黒</v>
      </c>
    </row>
  </sheetData>
  <sheetProtection selectLockedCells="1"/>
  <phoneticPr fontId="1"/>
  <conditionalFormatting sqref="B9:G24">
    <cfRule type="containsErrors" dxfId="40" priority="59">
      <formula>ISERROR(B9)</formula>
    </cfRule>
  </conditionalFormatting>
  <conditionalFormatting sqref="B34:G49">
    <cfRule type="containsErrors" dxfId="39" priority="53">
      <formula>ISERROR(B34)</formula>
    </cfRule>
  </conditionalFormatting>
  <conditionalFormatting sqref="B59:G74">
    <cfRule type="containsErrors" dxfId="38" priority="47">
      <formula>ISERROR(B59)</formula>
    </cfRule>
  </conditionalFormatting>
  <conditionalFormatting sqref="B84:G99">
    <cfRule type="containsErrors" dxfId="37" priority="40">
      <formula>ISERROR(B84)</formula>
    </cfRule>
  </conditionalFormatting>
  <conditionalFormatting sqref="B109:G124">
    <cfRule type="containsErrors" dxfId="36" priority="34">
      <formula>ISERROR(B109)</formula>
    </cfRule>
  </conditionalFormatting>
  <conditionalFormatting sqref="B134:G149">
    <cfRule type="containsErrors" dxfId="35" priority="29">
      <formula>ISERROR(B134)</formula>
    </cfRule>
  </conditionalFormatting>
  <conditionalFormatting sqref="B159:G174">
    <cfRule type="containsErrors" dxfId="34" priority="23">
      <formula>ISERROR(B159)</formula>
    </cfRule>
  </conditionalFormatting>
  <conditionalFormatting sqref="B184:G199">
    <cfRule type="containsErrors" dxfId="33" priority="17">
      <formula>ISERROR(B184)</formula>
    </cfRule>
  </conditionalFormatting>
  <conditionalFormatting sqref="B209:G224">
    <cfRule type="containsErrors" dxfId="32" priority="11">
      <formula>ISERROR(B209)</formula>
    </cfRule>
  </conditionalFormatting>
  <conditionalFormatting sqref="B234:G249">
    <cfRule type="containsErrors" dxfId="31" priority="5">
      <formula>ISERROR(B234)</formula>
    </cfRule>
  </conditionalFormatting>
  <conditionalFormatting sqref="D4:D7 K4:K7">
    <cfRule type="containsErrors" dxfId="30" priority="56">
      <formula>ISERROR(D4)</formula>
    </cfRule>
  </conditionalFormatting>
  <conditionalFormatting sqref="D29:D32 K29:K32">
    <cfRule type="containsErrors" dxfId="29" priority="51">
      <formula>ISERROR(D29)</formula>
    </cfRule>
  </conditionalFormatting>
  <conditionalFormatting sqref="D54:D57 K54:K57">
    <cfRule type="containsErrors" dxfId="28" priority="50">
      <formula>ISERROR(D54)</formula>
    </cfRule>
  </conditionalFormatting>
  <conditionalFormatting sqref="D79:D82 K79:K82">
    <cfRule type="containsErrors" dxfId="27" priority="43">
      <formula>ISERROR(D79)</formula>
    </cfRule>
  </conditionalFormatting>
  <conditionalFormatting sqref="D104:D107 K104:K107">
    <cfRule type="containsErrors" dxfId="26" priority="37">
      <formula>ISERROR(D104)</formula>
    </cfRule>
  </conditionalFormatting>
  <conditionalFormatting sqref="D129:D132 K129:K132">
    <cfRule type="containsErrors" dxfId="25" priority="27">
      <formula>ISERROR(D129)</formula>
    </cfRule>
  </conditionalFormatting>
  <conditionalFormatting sqref="D154:D157 K154:K157">
    <cfRule type="containsErrors" dxfId="24" priority="21">
      <formula>ISERROR(D154)</formula>
    </cfRule>
  </conditionalFormatting>
  <conditionalFormatting sqref="D179:D182 K179:K182">
    <cfRule type="containsErrors" dxfId="23" priority="15">
      <formula>ISERROR(D179)</formula>
    </cfRule>
  </conditionalFormatting>
  <conditionalFormatting sqref="D202">
    <cfRule type="containsErrors" dxfId="22" priority="1">
      <formula>ISERROR(D202)</formula>
    </cfRule>
  </conditionalFormatting>
  <conditionalFormatting sqref="D204:D207 K204:K207">
    <cfRule type="containsErrors" dxfId="21" priority="9">
      <formula>ISERROR(D204)</formula>
    </cfRule>
  </conditionalFormatting>
  <conditionalFormatting sqref="D229:D232 K229:K232">
    <cfRule type="containsErrors" dxfId="20" priority="3">
      <formula>ISERROR(D229)</formula>
    </cfRule>
  </conditionalFormatting>
  <conditionalFormatting sqref="I9:N24">
    <cfRule type="containsErrors" dxfId="19" priority="57">
      <formula>ISERROR(I9)</formula>
    </cfRule>
  </conditionalFormatting>
  <conditionalFormatting sqref="I34:N49">
    <cfRule type="containsErrors" dxfId="18" priority="52">
      <formula>ISERROR(I34)</formula>
    </cfRule>
  </conditionalFormatting>
  <conditionalFormatting sqref="I59:N74">
    <cfRule type="containsErrors" dxfId="17" priority="46">
      <formula>ISERROR(I59)</formula>
    </cfRule>
  </conditionalFormatting>
  <conditionalFormatting sqref="I84:N99">
    <cfRule type="containsErrors" dxfId="16" priority="39">
      <formula>ISERROR(I84)</formula>
    </cfRule>
  </conditionalFormatting>
  <conditionalFormatting sqref="I109:N124">
    <cfRule type="containsErrors" dxfId="15" priority="33">
      <formula>ISERROR(I109)</formula>
    </cfRule>
  </conditionalFormatting>
  <conditionalFormatting sqref="I134:N149">
    <cfRule type="containsErrors" dxfId="14" priority="28">
      <formula>ISERROR(I134)</formula>
    </cfRule>
  </conditionalFormatting>
  <conditionalFormatting sqref="I159:N174">
    <cfRule type="containsErrors" dxfId="13" priority="22">
      <formula>ISERROR(I159)</formula>
    </cfRule>
  </conditionalFormatting>
  <conditionalFormatting sqref="I184:N199">
    <cfRule type="containsErrors" dxfId="12" priority="16">
      <formula>ISERROR(I184)</formula>
    </cfRule>
  </conditionalFormatting>
  <conditionalFormatting sqref="I209:N224">
    <cfRule type="containsErrors" dxfId="11" priority="10">
      <formula>ISERROR(I209)</formula>
    </cfRule>
  </conditionalFormatting>
  <conditionalFormatting sqref="I234:N249">
    <cfRule type="containsErrors" dxfId="10" priority="4">
      <formula>ISERROR(I234)</formula>
    </cfRule>
  </conditionalFormatting>
  <conditionalFormatting sqref="M25:N25">
    <cfRule type="containsErrors" dxfId="9" priority="58">
      <formula>ISERROR(M25)</formula>
    </cfRule>
  </conditionalFormatting>
  <conditionalFormatting sqref="M50:N50">
    <cfRule type="containsErrors" dxfId="8" priority="45">
      <formula>ISERROR(M50)</formula>
    </cfRule>
  </conditionalFormatting>
  <conditionalFormatting sqref="M75:N75">
    <cfRule type="containsErrors" dxfId="7" priority="44">
      <formula>ISERROR(M75)</formula>
    </cfRule>
  </conditionalFormatting>
  <conditionalFormatting sqref="M100:N100">
    <cfRule type="containsErrors" dxfId="6" priority="38">
      <formula>ISERROR(M100)</formula>
    </cfRule>
  </conditionalFormatting>
  <conditionalFormatting sqref="M125:N125">
    <cfRule type="containsErrors" dxfId="5" priority="32">
      <formula>ISERROR(M125)</formula>
    </cfRule>
  </conditionalFormatting>
  <conditionalFormatting sqref="M150:N150">
    <cfRule type="containsErrors" dxfId="4" priority="26">
      <formula>ISERROR(M150)</formula>
    </cfRule>
  </conditionalFormatting>
  <conditionalFormatting sqref="M175:N175">
    <cfRule type="containsErrors" dxfId="3" priority="20">
      <formula>ISERROR(M175)</formula>
    </cfRule>
  </conditionalFormatting>
  <conditionalFormatting sqref="M200:N200">
    <cfRule type="containsErrors" dxfId="2" priority="14">
      <formula>ISERROR(M200)</formula>
    </cfRule>
  </conditionalFormatting>
  <conditionalFormatting sqref="M225:N225">
    <cfRule type="containsErrors" dxfId="1" priority="8">
      <formula>ISERROR(M225)</formula>
    </cfRule>
  </conditionalFormatting>
  <conditionalFormatting sqref="M250:N250">
    <cfRule type="containsErrors" dxfId="0" priority="2">
      <formula>ISERROR(M250)</formula>
    </cfRule>
  </conditionalFormatting>
  <pageMargins left="0.9055118110236221" right="0.39370078740157483" top="0.98425196850393704" bottom="0.59055118110236227" header="0.62992125984251968" footer="0.31496062992125984"/>
  <pageSetup paperSize="9" firstPageNumber="11" orientation="portrait" useFirstPageNumber="1" horizontalDpi="1200" verticalDpi="1200" r:id="rId1"/>
  <headerFooter alignWithMargins="0">
    <oddHeader>&amp;L&amp;14選手名簿【女子】</oddHeader>
    <oddFooter>&amp;C－&amp;P－</oddFooter>
  </headerFooter>
  <ignoredErrors>
    <ignoredError sqref="D17 K50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E6D58-EAC5-4497-9A83-7AC7CC872394}">
  <dimension ref="A1:BA44"/>
  <sheetViews>
    <sheetView topLeftCell="A15" workbookViewId="0">
      <selection activeCell="M43" sqref="M43"/>
    </sheetView>
  </sheetViews>
  <sheetFormatPr defaultRowHeight="13.5" x14ac:dyDescent="0.15"/>
  <cols>
    <col min="13" max="13" width="12.5" customWidth="1"/>
    <col min="14" max="14" width="12.875" customWidth="1"/>
    <col min="19" max="19" width="7" customWidth="1"/>
  </cols>
  <sheetData>
    <row r="1" spans="1:53" x14ac:dyDescent="0.15">
      <c r="A1" t="s">
        <v>18</v>
      </c>
      <c r="B1" t="s">
        <v>19</v>
      </c>
      <c r="C1" t="s">
        <v>20</v>
      </c>
      <c r="D1" t="s">
        <v>21</v>
      </c>
      <c r="E1" t="s">
        <v>22</v>
      </c>
      <c r="F1" t="s">
        <v>23</v>
      </c>
      <c r="G1" t="s">
        <v>24</v>
      </c>
      <c r="H1" t="s">
        <v>25</v>
      </c>
      <c r="I1" t="s">
        <v>26</v>
      </c>
      <c r="J1" t="s">
        <v>27</v>
      </c>
      <c r="K1" t="s">
        <v>28</v>
      </c>
      <c r="L1" t="s">
        <v>29</v>
      </c>
      <c r="M1" t="s">
        <v>30</v>
      </c>
      <c r="N1" t="s">
        <v>31</v>
      </c>
      <c r="O1" t="s">
        <v>32</v>
      </c>
      <c r="P1" t="s">
        <v>33</v>
      </c>
      <c r="Q1" t="s">
        <v>34</v>
      </c>
      <c r="R1" t="s">
        <v>35</v>
      </c>
      <c r="S1" t="s">
        <v>36</v>
      </c>
      <c r="T1" t="s">
        <v>37</v>
      </c>
      <c r="U1" t="s">
        <v>38</v>
      </c>
      <c r="V1" t="s">
        <v>39</v>
      </c>
      <c r="W1" t="s">
        <v>40</v>
      </c>
      <c r="X1" t="s">
        <v>41</v>
      </c>
      <c r="Y1" t="s">
        <v>42</v>
      </c>
      <c r="Z1" t="s">
        <v>43</v>
      </c>
      <c r="AA1" t="s">
        <v>44</v>
      </c>
      <c r="AB1" t="s">
        <v>45</v>
      </c>
      <c r="AC1" t="s">
        <v>46</v>
      </c>
      <c r="AD1" t="s">
        <v>47</v>
      </c>
      <c r="AE1" t="s">
        <v>48</v>
      </c>
      <c r="AF1" t="s">
        <v>49</v>
      </c>
      <c r="AG1" t="s">
        <v>50</v>
      </c>
      <c r="AH1" t="s">
        <v>51</v>
      </c>
      <c r="AI1" t="s">
        <v>25</v>
      </c>
      <c r="AJ1" t="s">
        <v>52</v>
      </c>
      <c r="AK1" t="s">
        <v>53</v>
      </c>
      <c r="AL1" t="s">
        <v>54</v>
      </c>
      <c r="AM1" t="s">
        <v>55</v>
      </c>
      <c r="AN1" t="s">
        <v>56</v>
      </c>
      <c r="AO1" t="s">
        <v>57</v>
      </c>
      <c r="AP1" t="s">
        <v>58</v>
      </c>
      <c r="AQ1" t="s">
        <v>59</v>
      </c>
      <c r="AR1" t="s">
        <v>60</v>
      </c>
      <c r="AS1" t="s">
        <v>61</v>
      </c>
      <c r="AT1" t="s">
        <v>62</v>
      </c>
      <c r="AU1" t="s">
        <v>63</v>
      </c>
      <c r="AV1" t="s">
        <v>64</v>
      </c>
      <c r="AW1" t="s">
        <v>65</v>
      </c>
      <c r="AX1" t="s">
        <v>66</v>
      </c>
      <c r="AY1" t="s">
        <v>67</v>
      </c>
      <c r="AZ1" t="s">
        <v>68</v>
      </c>
      <c r="BA1" t="s">
        <v>69</v>
      </c>
    </row>
    <row r="2" spans="1:53" x14ac:dyDescent="0.15">
      <c r="A2" s="41">
        <v>46172</v>
      </c>
      <c r="B2" s="41">
        <v>46180</v>
      </c>
      <c r="C2" t="s">
        <v>70</v>
      </c>
      <c r="D2" t="s">
        <v>162</v>
      </c>
      <c r="E2" t="s">
        <v>163</v>
      </c>
      <c r="F2" t="s">
        <v>164</v>
      </c>
      <c r="G2" t="s">
        <v>165</v>
      </c>
      <c r="H2" t="s">
        <v>71</v>
      </c>
      <c r="I2" t="s">
        <v>166</v>
      </c>
      <c r="J2" t="s">
        <v>72</v>
      </c>
      <c r="K2" s="59">
        <v>1</v>
      </c>
      <c r="L2" t="s">
        <v>2761</v>
      </c>
      <c r="M2" t="s">
        <v>241</v>
      </c>
      <c r="N2" t="s">
        <v>242</v>
      </c>
      <c r="O2" t="s">
        <v>0</v>
      </c>
      <c r="R2" t="s">
        <v>73</v>
      </c>
      <c r="S2" t="s">
        <v>74</v>
      </c>
      <c r="T2" t="s">
        <v>75</v>
      </c>
      <c r="U2" t="s">
        <v>76</v>
      </c>
      <c r="V2" t="s">
        <v>75</v>
      </c>
      <c r="W2" t="s">
        <v>76</v>
      </c>
      <c r="X2" t="s">
        <v>2762</v>
      </c>
    </row>
    <row r="3" spans="1:53" x14ac:dyDescent="0.15">
      <c r="A3" s="41">
        <v>46172</v>
      </c>
      <c r="B3" s="41">
        <v>46180</v>
      </c>
      <c r="C3" t="s">
        <v>70</v>
      </c>
      <c r="D3" t="s">
        <v>162</v>
      </c>
      <c r="E3" t="s">
        <v>163</v>
      </c>
      <c r="F3" t="s">
        <v>164</v>
      </c>
      <c r="G3" t="s">
        <v>165</v>
      </c>
      <c r="H3" t="s">
        <v>71</v>
      </c>
      <c r="I3" t="s">
        <v>166</v>
      </c>
      <c r="J3" t="s">
        <v>72</v>
      </c>
      <c r="K3" s="59">
        <v>2</v>
      </c>
      <c r="L3" t="s">
        <v>2761</v>
      </c>
      <c r="M3" t="s">
        <v>259</v>
      </c>
      <c r="N3" t="s">
        <v>260</v>
      </c>
      <c r="O3" t="s">
        <v>0</v>
      </c>
      <c r="R3" t="s">
        <v>73</v>
      </c>
      <c r="S3" t="s">
        <v>74</v>
      </c>
      <c r="T3" t="s">
        <v>75</v>
      </c>
      <c r="U3" t="s">
        <v>76</v>
      </c>
      <c r="V3" t="s">
        <v>75</v>
      </c>
      <c r="W3" t="s">
        <v>76</v>
      </c>
      <c r="X3" t="s">
        <v>2762</v>
      </c>
    </row>
    <row r="4" spans="1:53" x14ac:dyDescent="0.15">
      <c r="A4" s="41">
        <v>46172</v>
      </c>
      <c r="B4" s="41">
        <v>46180</v>
      </c>
      <c r="C4" t="s">
        <v>70</v>
      </c>
      <c r="D4" t="s">
        <v>162</v>
      </c>
      <c r="E4" t="s">
        <v>163</v>
      </c>
      <c r="F4" t="s">
        <v>164</v>
      </c>
      <c r="G4" t="s">
        <v>165</v>
      </c>
      <c r="H4" t="s">
        <v>71</v>
      </c>
      <c r="I4" t="s">
        <v>166</v>
      </c>
      <c r="J4" t="s">
        <v>72</v>
      </c>
      <c r="K4" s="59">
        <v>3</v>
      </c>
      <c r="L4" t="s">
        <v>2763</v>
      </c>
      <c r="M4" t="s">
        <v>331</v>
      </c>
      <c r="N4" t="s">
        <v>332</v>
      </c>
      <c r="O4" t="s">
        <v>0</v>
      </c>
      <c r="R4" t="s">
        <v>73</v>
      </c>
      <c r="S4" t="s">
        <v>77</v>
      </c>
      <c r="T4" t="s">
        <v>76</v>
      </c>
      <c r="U4" t="s">
        <v>78</v>
      </c>
      <c r="V4" t="s">
        <v>79</v>
      </c>
      <c r="W4" t="s">
        <v>75</v>
      </c>
      <c r="X4" t="s">
        <v>2762</v>
      </c>
    </row>
    <row r="5" spans="1:53" x14ac:dyDescent="0.15">
      <c r="A5" s="41">
        <v>46172</v>
      </c>
      <c r="B5" s="41">
        <v>46180</v>
      </c>
      <c r="C5" t="s">
        <v>70</v>
      </c>
      <c r="D5" t="s">
        <v>162</v>
      </c>
      <c r="E5" t="s">
        <v>163</v>
      </c>
      <c r="F5" t="s">
        <v>164</v>
      </c>
      <c r="G5" t="s">
        <v>165</v>
      </c>
      <c r="H5" t="s">
        <v>71</v>
      </c>
      <c r="I5" t="s">
        <v>166</v>
      </c>
      <c r="J5" t="s">
        <v>72</v>
      </c>
      <c r="K5" s="59">
        <v>4</v>
      </c>
      <c r="L5" t="s">
        <v>2764</v>
      </c>
      <c r="M5" t="s">
        <v>618</v>
      </c>
      <c r="N5" t="s">
        <v>619</v>
      </c>
      <c r="O5" t="s">
        <v>0</v>
      </c>
      <c r="R5" t="s">
        <v>80</v>
      </c>
      <c r="S5" t="s">
        <v>79</v>
      </c>
      <c r="T5" t="s">
        <v>78</v>
      </c>
      <c r="U5" t="s">
        <v>81</v>
      </c>
      <c r="V5" t="s">
        <v>82</v>
      </c>
      <c r="W5" t="s">
        <v>75</v>
      </c>
      <c r="X5" t="s">
        <v>2762</v>
      </c>
    </row>
    <row r="6" spans="1:53" x14ac:dyDescent="0.15">
      <c r="A6" s="41">
        <v>46172</v>
      </c>
      <c r="B6" s="41">
        <v>46180</v>
      </c>
      <c r="C6" t="s">
        <v>70</v>
      </c>
      <c r="D6" t="s">
        <v>162</v>
      </c>
      <c r="E6" t="s">
        <v>163</v>
      </c>
      <c r="F6" t="s">
        <v>164</v>
      </c>
      <c r="G6" t="s">
        <v>165</v>
      </c>
      <c r="H6" t="s">
        <v>71</v>
      </c>
      <c r="I6" t="s">
        <v>166</v>
      </c>
      <c r="J6" t="s">
        <v>72</v>
      </c>
      <c r="K6" s="59">
        <v>5</v>
      </c>
      <c r="L6" t="s">
        <v>2765</v>
      </c>
      <c r="M6" t="s">
        <v>1012</v>
      </c>
      <c r="N6" t="s">
        <v>1013</v>
      </c>
      <c r="O6" t="s">
        <v>0</v>
      </c>
      <c r="R6" t="s">
        <v>80</v>
      </c>
      <c r="S6" t="s">
        <v>74</v>
      </c>
      <c r="T6" t="s">
        <v>83</v>
      </c>
      <c r="U6" t="s">
        <v>84</v>
      </c>
      <c r="V6" t="s">
        <v>85</v>
      </c>
      <c r="W6" t="s">
        <v>81</v>
      </c>
      <c r="X6" t="s">
        <v>2762</v>
      </c>
    </row>
    <row r="7" spans="1:53" x14ac:dyDescent="0.15">
      <c r="A7" s="41">
        <v>46172</v>
      </c>
      <c r="B7" s="41">
        <v>46180</v>
      </c>
      <c r="C7" t="s">
        <v>70</v>
      </c>
      <c r="D7" t="s">
        <v>162</v>
      </c>
      <c r="E7" t="s">
        <v>163</v>
      </c>
      <c r="F7" t="s">
        <v>164</v>
      </c>
      <c r="G7" t="s">
        <v>165</v>
      </c>
      <c r="H7" t="s">
        <v>71</v>
      </c>
      <c r="I7" t="s">
        <v>166</v>
      </c>
      <c r="J7" t="s">
        <v>72</v>
      </c>
      <c r="K7" s="59">
        <v>6</v>
      </c>
      <c r="L7" t="s">
        <v>2766</v>
      </c>
      <c r="M7" t="s">
        <v>457</v>
      </c>
      <c r="N7" t="s">
        <v>458</v>
      </c>
      <c r="O7" t="s">
        <v>0</v>
      </c>
      <c r="R7" t="s">
        <v>80</v>
      </c>
      <c r="S7" t="s">
        <v>74</v>
      </c>
      <c r="T7" t="s">
        <v>83</v>
      </c>
      <c r="U7" t="s">
        <v>84</v>
      </c>
      <c r="V7" t="s">
        <v>85</v>
      </c>
      <c r="W7" t="s">
        <v>81</v>
      </c>
      <c r="X7" t="s">
        <v>2762</v>
      </c>
    </row>
    <row r="8" spans="1:53" x14ac:dyDescent="0.15">
      <c r="A8" s="41">
        <v>46172</v>
      </c>
      <c r="B8" s="41">
        <v>46180</v>
      </c>
      <c r="C8" t="s">
        <v>70</v>
      </c>
      <c r="D8" t="s">
        <v>162</v>
      </c>
      <c r="E8" t="s">
        <v>163</v>
      </c>
      <c r="F8" t="s">
        <v>164</v>
      </c>
      <c r="G8" t="s">
        <v>165</v>
      </c>
      <c r="H8" t="s">
        <v>71</v>
      </c>
      <c r="I8" t="s">
        <v>166</v>
      </c>
      <c r="J8" t="s">
        <v>72</v>
      </c>
      <c r="K8" s="59">
        <v>7</v>
      </c>
      <c r="L8" t="s">
        <v>2767</v>
      </c>
      <c r="M8" t="s">
        <v>678</v>
      </c>
      <c r="N8" t="s">
        <v>679</v>
      </c>
      <c r="O8" t="s">
        <v>0</v>
      </c>
      <c r="R8" t="s">
        <v>73</v>
      </c>
      <c r="S8" t="s">
        <v>78</v>
      </c>
      <c r="T8" t="s">
        <v>86</v>
      </c>
      <c r="U8" t="s">
        <v>80</v>
      </c>
      <c r="V8" t="s">
        <v>75</v>
      </c>
      <c r="W8" t="s">
        <v>76</v>
      </c>
      <c r="X8" t="s">
        <v>2762</v>
      </c>
    </row>
    <row r="9" spans="1:53" x14ac:dyDescent="0.15">
      <c r="A9" s="41">
        <v>46172</v>
      </c>
      <c r="B9" s="41">
        <v>46180</v>
      </c>
      <c r="C9" t="s">
        <v>70</v>
      </c>
      <c r="D9" t="s">
        <v>162</v>
      </c>
      <c r="E9" t="s">
        <v>163</v>
      </c>
      <c r="F9" t="s">
        <v>164</v>
      </c>
      <c r="G9" t="s">
        <v>165</v>
      </c>
      <c r="H9" t="s">
        <v>71</v>
      </c>
      <c r="I9" t="s">
        <v>166</v>
      </c>
      <c r="J9" t="s">
        <v>72</v>
      </c>
      <c r="K9" s="59">
        <v>8</v>
      </c>
      <c r="L9" t="s">
        <v>2768</v>
      </c>
      <c r="M9" t="s">
        <v>555</v>
      </c>
      <c r="N9" t="s">
        <v>556</v>
      </c>
      <c r="O9" t="s">
        <v>0</v>
      </c>
      <c r="R9" t="s">
        <v>2769</v>
      </c>
      <c r="S9" t="s">
        <v>84</v>
      </c>
      <c r="T9" t="s">
        <v>73</v>
      </c>
      <c r="U9" t="s">
        <v>76</v>
      </c>
      <c r="V9" t="s">
        <v>78</v>
      </c>
      <c r="W9" t="s">
        <v>79</v>
      </c>
      <c r="X9" t="s">
        <v>2762</v>
      </c>
    </row>
    <row r="10" spans="1:53" x14ac:dyDescent="0.15">
      <c r="A10" s="41">
        <v>46172</v>
      </c>
      <c r="B10" s="41">
        <v>46180</v>
      </c>
      <c r="C10" t="s">
        <v>70</v>
      </c>
      <c r="D10" t="s">
        <v>162</v>
      </c>
      <c r="E10" t="s">
        <v>163</v>
      </c>
      <c r="F10" t="s">
        <v>164</v>
      </c>
      <c r="G10" t="s">
        <v>165</v>
      </c>
      <c r="H10" t="s">
        <v>71</v>
      </c>
      <c r="I10" t="s">
        <v>166</v>
      </c>
      <c r="J10" t="s">
        <v>72</v>
      </c>
      <c r="K10" s="59">
        <v>9</v>
      </c>
      <c r="L10" t="s">
        <v>2770</v>
      </c>
      <c r="M10" t="s">
        <v>571</v>
      </c>
      <c r="N10" t="s">
        <v>572</v>
      </c>
      <c r="O10" t="s">
        <v>0</v>
      </c>
      <c r="R10" t="s">
        <v>80</v>
      </c>
      <c r="S10" t="s">
        <v>74</v>
      </c>
      <c r="T10" t="s">
        <v>83</v>
      </c>
      <c r="U10" t="s">
        <v>84</v>
      </c>
      <c r="V10" t="s">
        <v>85</v>
      </c>
      <c r="W10" t="s">
        <v>81</v>
      </c>
      <c r="X10" t="s">
        <v>2762</v>
      </c>
    </row>
    <row r="11" spans="1:53" x14ac:dyDescent="0.15">
      <c r="A11" s="41">
        <v>46172</v>
      </c>
      <c r="B11" s="41">
        <v>46180</v>
      </c>
      <c r="C11" t="s">
        <v>70</v>
      </c>
      <c r="D11" t="s">
        <v>162</v>
      </c>
      <c r="E11" t="s">
        <v>163</v>
      </c>
      <c r="F11" t="s">
        <v>164</v>
      </c>
      <c r="G11" t="s">
        <v>165</v>
      </c>
      <c r="H11" t="s">
        <v>71</v>
      </c>
      <c r="I11" t="s">
        <v>166</v>
      </c>
      <c r="J11" t="s">
        <v>72</v>
      </c>
      <c r="K11" s="59">
        <v>10</v>
      </c>
      <c r="L11" t="s">
        <v>2771</v>
      </c>
      <c r="M11" t="s">
        <v>1921</v>
      </c>
      <c r="N11" t="s">
        <v>1922</v>
      </c>
      <c r="O11" t="s">
        <v>0</v>
      </c>
      <c r="R11" t="s">
        <v>78</v>
      </c>
      <c r="S11" t="s">
        <v>77</v>
      </c>
      <c r="T11" t="s">
        <v>80</v>
      </c>
      <c r="U11" t="s">
        <v>73</v>
      </c>
      <c r="V11" t="s">
        <v>75</v>
      </c>
      <c r="W11" t="s">
        <v>75</v>
      </c>
      <c r="X11" t="s">
        <v>2762</v>
      </c>
    </row>
    <row r="12" spans="1:53" x14ac:dyDescent="0.15">
      <c r="A12" s="41">
        <v>46172</v>
      </c>
      <c r="B12" s="41">
        <v>46180</v>
      </c>
      <c r="C12" t="s">
        <v>70</v>
      </c>
      <c r="D12" t="s">
        <v>162</v>
      </c>
      <c r="E12" t="s">
        <v>163</v>
      </c>
      <c r="F12" t="s">
        <v>164</v>
      </c>
      <c r="G12" t="s">
        <v>165</v>
      </c>
      <c r="H12" t="s">
        <v>71</v>
      </c>
      <c r="I12" t="s">
        <v>166</v>
      </c>
      <c r="J12" t="s">
        <v>72</v>
      </c>
      <c r="K12" s="59">
        <v>11</v>
      </c>
      <c r="L12" t="s">
        <v>2772</v>
      </c>
      <c r="M12" t="s">
        <v>660</v>
      </c>
      <c r="N12" t="s">
        <v>661</v>
      </c>
      <c r="O12" t="s">
        <v>0</v>
      </c>
      <c r="R12" t="s">
        <v>78</v>
      </c>
      <c r="S12" t="s">
        <v>87</v>
      </c>
      <c r="T12" t="s">
        <v>80</v>
      </c>
      <c r="U12" t="s">
        <v>88</v>
      </c>
      <c r="V12" t="s">
        <v>89</v>
      </c>
      <c r="W12" t="s">
        <v>90</v>
      </c>
      <c r="X12" t="s">
        <v>2762</v>
      </c>
    </row>
    <row r="13" spans="1:53" x14ac:dyDescent="0.15">
      <c r="A13" s="41">
        <v>46172</v>
      </c>
      <c r="B13" s="41">
        <v>46180</v>
      </c>
      <c r="C13" t="s">
        <v>70</v>
      </c>
      <c r="D13" t="s">
        <v>162</v>
      </c>
      <c r="E13" t="s">
        <v>163</v>
      </c>
      <c r="F13" t="s">
        <v>164</v>
      </c>
      <c r="G13" t="s">
        <v>165</v>
      </c>
      <c r="H13" t="s">
        <v>71</v>
      </c>
      <c r="I13" t="s">
        <v>166</v>
      </c>
      <c r="J13" t="s">
        <v>72</v>
      </c>
      <c r="K13" s="59">
        <v>12</v>
      </c>
      <c r="L13" t="s">
        <v>2773</v>
      </c>
      <c r="M13" t="s">
        <v>722</v>
      </c>
      <c r="N13" t="s">
        <v>723</v>
      </c>
      <c r="O13" t="s">
        <v>0</v>
      </c>
      <c r="R13" t="s">
        <v>80</v>
      </c>
      <c r="S13" t="s">
        <v>74</v>
      </c>
      <c r="T13" t="s">
        <v>83</v>
      </c>
      <c r="U13" t="s">
        <v>84</v>
      </c>
      <c r="V13" t="s">
        <v>85</v>
      </c>
      <c r="W13" t="s">
        <v>81</v>
      </c>
      <c r="X13" t="s">
        <v>2762</v>
      </c>
    </row>
    <row r="14" spans="1:53" x14ac:dyDescent="0.15">
      <c r="A14" s="41">
        <v>46172</v>
      </c>
      <c r="B14" s="41">
        <v>46180</v>
      </c>
      <c r="C14" t="s">
        <v>70</v>
      </c>
      <c r="D14" t="s">
        <v>162</v>
      </c>
      <c r="E14" t="s">
        <v>163</v>
      </c>
      <c r="F14" t="s">
        <v>164</v>
      </c>
      <c r="G14" t="s">
        <v>165</v>
      </c>
      <c r="H14" t="s">
        <v>71</v>
      </c>
      <c r="I14" t="s">
        <v>166</v>
      </c>
      <c r="J14" t="s">
        <v>72</v>
      </c>
      <c r="K14" s="59">
        <v>13</v>
      </c>
      <c r="L14" t="s">
        <v>2774</v>
      </c>
      <c r="M14" t="s">
        <v>2775</v>
      </c>
      <c r="N14" t="s">
        <v>1027</v>
      </c>
      <c r="O14" t="s">
        <v>0</v>
      </c>
      <c r="R14" t="s">
        <v>78</v>
      </c>
      <c r="S14" t="s">
        <v>88</v>
      </c>
      <c r="T14" t="s">
        <v>80</v>
      </c>
      <c r="U14" t="s">
        <v>74</v>
      </c>
      <c r="V14" t="s">
        <v>75</v>
      </c>
      <c r="W14" t="s">
        <v>76</v>
      </c>
      <c r="X14" t="s">
        <v>2762</v>
      </c>
    </row>
    <row r="15" spans="1:53" x14ac:dyDescent="0.15">
      <c r="A15" s="41">
        <v>46172</v>
      </c>
      <c r="B15" s="41">
        <v>46180</v>
      </c>
      <c r="C15" t="s">
        <v>70</v>
      </c>
      <c r="D15" t="s">
        <v>162</v>
      </c>
      <c r="E15" t="s">
        <v>163</v>
      </c>
      <c r="F15" t="s">
        <v>164</v>
      </c>
      <c r="G15" t="s">
        <v>165</v>
      </c>
      <c r="H15" t="s">
        <v>71</v>
      </c>
      <c r="I15" t="s">
        <v>166</v>
      </c>
      <c r="J15" t="s">
        <v>72</v>
      </c>
      <c r="K15" s="59">
        <v>14</v>
      </c>
      <c r="L15" t="s">
        <v>2776</v>
      </c>
      <c r="M15" t="s">
        <v>305</v>
      </c>
      <c r="N15" t="s">
        <v>306</v>
      </c>
      <c r="O15" t="s">
        <v>0</v>
      </c>
      <c r="R15" t="s">
        <v>83</v>
      </c>
      <c r="S15" t="s">
        <v>82</v>
      </c>
      <c r="T15" t="s">
        <v>78</v>
      </c>
      <c r="U15" t="s">
        <v>73</v>
      </c>
      <c r="V15" t="s">
        <v>75</v>
      </c>
      <c r="W15" t="s">
        <v>76</v>
      </c>
      <c r="X15" t="s">
        <v>2762</v>
      </c>
    </row>
    <row r="16" spans="1:53" x14ac:dyDescent="0.15">
      <c r="A16" s="41">
        <v>46172</v>
      </c>
      <c r="B16" s="41">
        <v>46180</v>
      </c>
      <c r="C16" t="s">
        <v>70</v>
      </c>
      <c r="D16" t="s">
        <v>162</v>
      </c>
      <c r="E16" t="s">
        <v>163</v>
      </c>
      <c r="F16" t="s">
        <v>168</v>
      </c>
      <c r="G16" t="s">
        <v>165</v>
      </c>
      <c r="H16" t="s">
        <v>71</v>
      </c>
      <c r="I16" t="s">
        <v>166</v>
      </c>
      <c r="J16" t="s">
        <v>72</v>
      </c>
      <c r="K16" s="59">
        <v>15</v>
      </c>
      <c r="L16" t="s">
        <v>2777</v>
      </c>
      <c r="M16" t="s">
        <v>2778</v>
      </c>
      <c r="N16" t="s">
        <v>550</v>
      </c>
      <c r="O16" t="s">
        <v>0</v>
      </c>
      <c r="R16" t="s">
        <v>75</v>
      </c>
      <c r="S16" t="s">
        <v>91</v>
      </c>
      <c r="T16" t="s">
        <v>88</v>
      </c>
      <c r="U16" t="s">
        <v>92</v>
      </c>
      <c r="V16" t="s">
        <v>81</v>
      </c>
      <c r="W16" t="s">
        <v>75</v>
      </c>
      <c r="X16" t="s">
        <v>2762</v>
      </c>
    </row>
    <row r="17" spans="1:24" x14ac:dyDescent="0.15">
      <c r="A17" s="41">
        <v>46172</v>
      </c>
      <c r="B17" s="41">
        <v>46180</v>
      </c>
      <c r="C17" t="s">
        <v>70</v>
      </c>
      <c r="D17" t="s">
        <v>162</v>
      </c>
      <c r="E17" t="s">
        <v>163</v>
      </c>
      <c r="F17" t="s">
        <v>168</v>
      </c>
      <c r="G17" t="s">
        <v>165</v>
      </c>
      <c r="H17" t="s">
        <v>71</v>
      </c>
      <c r="I17" t="s">
        <v>166</v>
      </c>
      <c r="J17" t="s">
        <v>72</v>
      </c>
      <c r="K17" s="59">
        <v>16</v>
      </c>
      <c r="L17" t="s">
        <v>2779</v>
      </c>
      <c r="M17" t="s">
        <v>175</v>
      </c>
      <c r="N17" t="s">
        <v>176</v>
      </c>
      <c r="O17" t="s">
        <v>0</v>
      </c>
      <c r="R17" t="s">
        <v>77</v>
      </c>
      <c r="S17" t="s">
        <v>160</v>
      </c>
      <c r="T17" t="s">
        <v>159</v>
      </c>
      <c r="U17" t="s">
        <v>81</v>
      </c>
      <c r="V17" t="s">
        <v>75</v>
      </c>
      <c r="W17" t="s">
        <v>76</v>
      </c>
      <c r="X17" t="s">
        <v>2762</v>
      </c>
    </row>
    <row r="18" spans="1:24" x14ac:dyDescent="0.15">
      <c r="A18" s="41">
        <v>46172</v>
      </c>
      <c r="B18" s="41">
        <v>46180</v>
      </c>
      <c r="C18" t="s">
        <v>70</v>
      </c>
      <c r="D18" t="s">
        <v>162</v>
      </c>
      <c r="E18" t="s">
        <v>163</v>
      </c>
      <c r="F18" t="s">
        <v>168</v>
      </c>
      <c r="G18" t="s">
        <v>165</v>
      </c>
      <c r="H18" t="s">
        <v>71</v>
      </c>
      <c r="I18" t="s">
        <v>166</v>
      </c>
      <c r="J18" t="s">
        <v>72</v>
      </c>
      <c r="K18" s="59">
        <v>17</v>
      </c>
      <c r="L18" t="s">
        <v>2780</v>
      </c>
      <c r="M18" t="s">
        <v>867</v>
      </c>
      <c r="N18" t="s">
        <v>868</v>
      </c>
      <c r="O18" t="s">
        <v>0</v>
      </c>
      <c r="R18" t="s">
        <v>78</v>
      </c>
      <c r="S18" t="s">
        <v>87</v>
      </c>
      <c r="T18" t="s">
        <v>80</v>
      </c>
      <c r="U18" t="s">
        <v>88</v>
      </c>
      <c r="V18" t="s">
        <v>89</v>
      </c>
      <c r="W18" t="s">
        <v>90</v>
      </c>
      <c r="X18" t="s">
        <v>2762</v>
      </c>
    </row>
    <row r="19" spans="1:24" x14ac:dyDescent="0.15">
      <c r="A19" s="41">
        <v>46172</v>
      </c>
      <c r="B19" s="41">
        <v>46180</v>
      </c>
      <c r="C19" t="s">
        <v>70</v>
      </c>
      <c r="D19" t="s">
        <v>162</v>
      </c>
      <c r="E19" t="s">
        <v>163</v>
      </c>
      <c r="F19" t="s">
        <v>168</v>
      </c>
      <c r="G19" t="s">
        <v>165</v>
      </c>
      <c r="H19" t="s">
        <v>71</v>
      </c>
      <c r="I19" t="s">
        <v>166</v>
      </c>
      <c r="J19" t="s">
        <v>72</v>
      </c>
      <c r="K19" s="59">
        <v>18</v>
      </c>
      <c r="L19" t="s">
        <v>2781</v>
      </c>
      <c r="M19" t="s">
        <v>2782</v>
      </c>
      <c r="N19" t="s">
        <v>2783</v>
      </c>
      <c r="O19" t="s">
        <v>0</v>
      </c>
      <c r="R19" t="s">
        <v>80</v>
      </c>
      <c r="S19" t="s">
        <v>93</v>
      </c>
      <c r="T19" t="s">
        <v>78</v>
      </c>
      <c r="U19" t="s">
        <v>76</v>
      </c>
      <c r="V19" t="s">
        <v>75</v>
      </c>
      <c r="W19" t="s">
        <v>76</v>
      </c>
      <c r="X19" t="s">
        <v>2762</v>
      </c>
    </row>
    <row r="20" spans="1:24" x14ac:dyDescent="0.15">
      <c r="A20" s="41">
        <v>46172</v>
      </c>
      <c r="B20" s="41">
        <v>46180</v>
      </c>
      <c r="C20" t="s">
        <v>70</v>
      </c>
      <c r="D20" t="s">
        <v>162</v>
      </c>
      <c r="E20" t="s">
        <v>163</v>
      </c>
      <c r="F20" t="s">
        <v>168</v>
      </c>
      <c r="G20" t="s">
        <v>165</v>
      </c>
      <c r="H20" t="s">
        <v>71</v>
      </c>
      <c r="I20" t="s">
        <v>166</v>
      </c>
      <c r="J20" t="s">
        <v>72</v>
      </c>
      <c r="K20" s="59">
        <v>19</v>
      </c>
      <c r="L20" t="s">
        <v>2784</v>
      </c>
      <c r="M20" t="s">
        <v>2434</v>
      </c>
      <c r="N20" t="s">
        <v>2435</v>
      </c>
      <c r="O20" t="s">
        <v>0</v>
      </c>
      <c r="R20" t="s">
        <v>94</v>
      </c>
      <c r="S20" t="s">
        <v>87</v>
      </c>
      <c r="T20" t="s">
        <v>95</v>
      </c>
      <c r="U20" t="s">
        <v>93</v>
      </c>
      <c r="V20" t="s">
        <v>75</v>
      </c>
      <c r="W20" t="s">
        <v>76</v>
      </c>
      <c r="X20" t="s">
        <v>2762</v>
      </c>
    </row>
    <row r="21" spans="1:24" x14ac:dyDescent="0.15">
      <c r="A21" s="41">
        <v>46172</v>
      </c>
      <c r="B21" s="41">
        <v>46180</v>
      </c>
      <c r="C21" t="s">
        <v>70</v>
      </c>
      <c r="D21" t="s">
        <v>162</v>
      </c>
      <c r="E21" t="s">
        <v>163</v>
      </c>
      <c r="F21" t="s">
        <v>168</v>
      </c>
      <c r="G21" t="s">
        <v>165</v>
      </c>
      <c r="H21" t="s">
        <v>71</v>
      </c>
      <c r="I21" t="s">
        <v>166</v>
      </c>
      <c r="J21" t="s">
        <v>72</v>
      </c>
      <c r="K21" s="59">
        <v>20</v>
      </c>
      <c r="L21" t="s">
        <v>2785</v>
      </c>
      <c r="M21" t="s">
        <v>2786</v>
      </c>
      <c r="N21" t="s">
        <v>270</v>
      </c>
      <c r="O21" t="s">
        <v>0</v>
      </c>
      <c r="R21" t="s">
        <v>80</v>
      </c>
      <c r="S21" t="s">
        <v>93</v>
      </c>
      <c r="T21" t="s">
        <v>78</v>
      </c>
      <c r="U21" t="s">
        <v>76</v>
      </c>
      <c r="V21" t="s">
        <v>75</v>
      </c>
      <c r="W21" t="s">
        <v>76</v>
      </c>
      <c r="X21" t="s">
        <v>2762</v>
      </c>
    </row>
    <row r="22" spans="1:24" x14ac:dyDescent="0.15">
      <c r="A22" s="41">
        <v>46172</v>
      </c>
      <c r="B22" s="41">
        <v>46180</v>
      </c>
      <c r="C22" t="s">
        <v>70</v>
      </c>
      <c r="D22" t="s">
        <v>162</v>
      </c>
      <c r="E22" t="s">
        <v>163</v>
      </c>
      <c r="F22" t="s">
        <v>168</v>
      </c>
      <c r="G22" t="s">
        <v>165</v>
      </c>
      <c r="H22" t="s">
        <v>71</v>
      </c>
      <c r="I22" t="s">
        <v>166</v>
      </c>
      <c r="J22" t="s">
        <v>72</v>
      </c>
      <c r="K22" s="59">
        <v>1</v>
      </c>
      <c r="L22" t="s">
        <v>2787</v>
      </c>
      <c r="M22" t="s">
        <v>1464</v>
      </c>
      <c r="N22" t="s">
        <v>1465</v>
      </c>
      <c r="O22" t="s">
        <v>17</v>
      </c>
      <c r="R22" t="s">
        <v>79</v>
      </c>
      <c r="S22" t="s">
        <v>81</v>
      </c>
      <c r="T22" t="s">
        <v>75</v>
      </c>
      <c r="U22" t="s">
        <v>76</v>
      </c>
      <c r="V22" t="s">
        <v>75</v>
      </c>
      <c r="W22" t="s">
        <v>76</v>
      </c>
      <c r="X22" t="s">
        <v>2762</v>
      </c>
    </row>
    <row r="23" spans="1:24" x14ac:dyDescent="0.15">
      <c r="A23" s="41">
        <v>46172</v>
      </c>
      <c r="B23" s="41">
        <v>46180</v>
      </c>
      <c r="C23" t="s">
        <v>70</v>
      </c>
      <c r="D23" t="s">
        <v>162</v>
      </c>
      <c r="E23" t="s">
        <v>163</v>
      </c>
      <c r="F23" t="s">
        <v>168</v>
      </c>
      <c r="G23" t="s">
        <v>165</v>
      </c>
      <c r="H23" t="s">
        <v>71</v>
      </c>
      <c r="I23" t="s">
        <v>166</v>
      </c>
      <c r="J23" t="s">
        <v>72</v>
      </c>
      <c r="K23" s="59">
        <v>2</v>
      </c>
      <c r="L23" t="s">
        <v>2788</v>
      </c>
      <c r="M23" t="s">
        <v>1338</v>
      </c>
      <c r="N23" t="s">
        <v>1339</v>
      </c>
      <c r="O23" t="s">
        <v>17</v>
      </c>
      <c r="R23" t="s">
        <v>82</v>
      </c>
      <c r="S23" t="s">
        <v>90</v>
      </c>
      <c r="T23" t="s">
        <v>79</v>
      </c>
      <c r="U23" t="s">
        <v>2789</v>
      </c>
      <c r="V23" t="s">
        <v>75</v>
      </c>
      <c r="W23" t="s">
        <v>76</v>
      </c>
      <c r="X23" t="s">
        <v>2762</v>
      </c>
    </row>
    <row r="24" spans="1:24" x14ac:dyDescent="0.15">
      <c r="A24" s="41"/>
      <c r="B24" s="41">
        <v>46181</v>
      </c>
      <c r="C24" t="s">
        <v>70</v>
      </c>
      <c r="D24" t="s">
        <v>2825</v>
      </c>
      <c r="E24" t="s">
        <v>2826</v>
      </c>
      <c r="F24" t="s">
        <v>2827</v>
      </c>
      <c r="G24" t="s">
        <v>2828</v>
      </c>
      <c r="H24" t="s">
        <v>71</v>
      </c>
      <c r="I24" t="s">
        <v>2829</v>
      </c>
      <c r="J24" t="s">
        <v>72</v>
      </c>
      <c r="K24" s="59">
        <v>3</v>
      </c>
      <c r="L24" t="s">
        <v>2790</v>
      </c>
      <c r="M24" t="s">
        <v>1660</v>
      </c>
      <c r="N24" t="s">
        <v>1661</v>
      </c>
      <c r="O24" t="s">
        <v>17</v>
      </c>
      <c r="R24" t="s">
        <v>73</v>
      </c>
      <c r="S24" t="s">
        <v>96</v>
      </c>
      <c r="T24" t="s">
        <v>95</v>
      </c>
      <c r="U24" t="s">
        <v>97</v>
      </c>
      <c r="V24" t="s">
        <v>75</v>
      </c>
      <c r="W24" t="s">
        <v>76</v>
      </c>
      <c r="X24" t="s">
        <v>2762</v>
      </c>
    </row>
    <row r="25" spans="1:24" x14ac:dyDescent="0.15">
      <c r="A25" s="41"/>
      <c r="B25" s="41">
        <v>46182</v>
      </c>
      <c r="C25" t="s">
        <v>70</v>
      </c>
      <c r="D25" t="s">
        <v>2830</v>
      </c>
      <c r="E25" t="s">
        <v>2831</v>
      </c>
      <c r="F25" t="s">
        <v>2832</v>
      </c>
      <c r="G25" t="s">
        <v>2833</v>
      </c>
      <c r="H25" t="s">
        <v>71</v>
      </c>
      <c r="I25" t="s">
        <v>2834</v>
      </c>
      <c r="J25" t="s">
        <v>72</v>
      </c>
      <c r="K25" s="59">
        <v>4</v>
      </c>
      <c r="L25" t="s">
        <v>2791</v>
      </c>
      <c r="M25" t="s">
        <v>1264</v>
      </c>
      <c r="N25" t="s">
        <v>1265</v>
      </c>
      <c r="O25" t="s">
        <v>17</v>
      </c>
      <c r="R25" t="s">
        <v>82</v>
      </c>
      <c r="S25" t="s">
        <v>85</v>
      </c>
      <c r="T25" t="s">
        <v>81</v>
      </c>
      <c r="U25" t="s">
        <v>79</v>
      </c>
      <c r="V25" t="s">
        <v>76</v>
      </c>
      <c r="W25" t="s">
        <v>87</v>
      </c>
      <c r="X25" t="s">
        <v>2762</v>
      </c>
    </row>
    <row r="26" spans="1:24" x14ac:dyDescent="0.15">
      <c r="A26" s="41"/>
      <c r="B26" s="41">
        <v>46183</v>
      </c>
      <c r="C26" t="s">
        <v>70</v>
      </c>
      <c r="D26" t="s">
        <v>2835</v>
      </c>
      <c r="E26" t="s">
        <v>2836</v>
      </c>
      <c r="F26" t="s">
        <v>2837</v>
      </c>
      <c r="G26" t="s">
        <v>2838</v>
      </c>
      <c r="H26" t="s">
        <v>71</v>
      </c>
      <c r="I26" t="s">
        <v>2839</v>
      </c>
      <c r="J26" t="s">
        <v>72</v>
      </c>
      <c r="K26" s="59">
        <v>5</v>
      </c>
      <c r="L26" t="s">
        <v>2792</v>
      </c>
      <c r="M26" t="s">
        <v>1398</v>
      </c>
      <c r="N26" t="s">
        <v>1399</v>
      </c>
      <c r="O26" t="s">
        <v>17</v>
      </c>
      <c r="R26" t="s">
        <v>82</v>
      </c>
      <c r="S26" t="s">
        <v>93</v>
      </c>
      <c r="T26" t="s">
        <v>78</v>
      </c>
      <c r="U26" t="s">
        <v>88</v>
      </c>
      <c r="V26" t="s">
        <v>75</v>
      </c>
      <c r="W26" t="s">
        <v>76</v>
      </c>
      <c r="X26" t="s">
        <v>2762</v>
      </c>
    </row>
    <row r="27" spans="1:24" x14ac:dyDescent="0.15">
      <c r="A27" s="41"/>
      <c r="B27" s="41">
        <v>46184</v>
      </c>
      <c r="C27" t="s">
        <v>70</v>
      </c>
      <c r="D27" t="s">
        <v>2840</v>
      </c>
      <c r="E27" t="s">
        <v>2841</v>
      </c>
      <c r="F27" t="s">
        <v>2842</v>
      </c>
      <c r="G27" t="s">
        <v>2843</v>
      </c>
      <c r="H27" t="s">
        <v>71</v>
      </c>
      <c r="I27" t="s">
        <v>2844</v>
      </c>
      <c r="J27" t="s">
        <v>72</v>
      </c>
      <c r="K27" s="59">
        <v>6</v>
      </c>
      <c r="L27" t="s">
        <v>2793</v>
      </c>
      <c r="M27" t="s">
        <v>1576</v>
      </c>
      <c r="N27" t="s">
        <v>1577</v>
      </c>
      <c r="O27" t="s">
        <v>17</v>
      </c>
      <c r="R27" t="s">
        <v>79</v>
      </c>
      <c r="S27" t="s">
        <v>2794</v>
      </c>
      <c r="T27" t="s">
        <v>2795</v>
      </c>
      <c r="U27" t="s">
        <v>78</v>
      </c>
      <c r="V27" t="s">
        <v>75</v>
      </c>
      <c r="W27" t="s">
        <v>76</v>
      </c>
      <c r="X27" t="s">
        <v>2762</v>
      </c>
    </row>
    <row r="28" spans="1:24" x14ac:dyDescent="0.15">
      <c r="A28" s="41"/>
      <c r="B28" s="41">
        <v>46185</v>
      </c>
      <c r="C28" t="s">
        <v>70</v>
      </c>
      <c r="D28" t="s">
        <v>2845</v>
      </c>
      <c r="E28" t="s">
        <v>2846</v>
      </c>
      <c r="F28" t="s">
        <v>2847</v>
      </c>
      <c r="G28" t="s">
        <v>2848</v>
      </c>
      <c r="H28" t="s">
        <v>71</v>
      </c>
      <c r="I28" t="s">
        <v>2849</v>
      </c>
      <c r="J28" t="s">
        <v>72</v>
      </c>
      <c r="K28" s="59">
        <v>7</v>
      </c>
      <c r="L28" t="s">
        <v>2796</v>
      </c>
      <c r="M28" t="s">
        <v>1498</v>
      </c>
      <c r="N28" t="s">
        <v>1499</v>
      </c>
      <c r="O28" t="s">
        <v>17</v>
      </c>
      <c r="R28" t="s">
        <v>98</v>
      </c>
      <c r="S28" t="s">
        <v>82</v>
      </c>
      <c r="T28" t="s">
        <v>2794</v>
      </c>
      <c r="U28" t="s">
        <v>2789</v>
      </c>
      <c r="V28" t="s">
        <v>75</v>
      </c>
      <c r="W28" t="s">
        <v>76</v>
      </c>
      <c r="X28" t="s">
        <v>2762</v>
      </c>
    </row>
    <row r="29" spans="1:24" x14ac:dyDescent="0.15">
      <c r="A29" s="41"/>
      <c r="B29" s="41">
        <v>46186</v>
      </c>
      <c r="C29" t="s">
        <v>70</v>
      </c>
      <c r="D29" t="s">
        <v>2850</v>
      </c>
      <c r="E29" t="s">
        <v>2851</v>
      </c>
      <c r="F29" t="s">
        <v>2852</v>
      </c>
      <c r="G29" t="s">
        <v>2853</v>
      </c>
      <c r="H29" t="s">
        <v>71</v>
      </c>
      <c r="I29" t="s">
        <v>2854</v>
      </c>
      <c r="J29" t="s">
        <v>72</v>
      </c>
      <c r="K29" s="59">
        <v>8</v>
      </c>
      <c r="L29" t="s">
        <v>2797</v>
      </c>
      <c r="M29" t="s">
        <v>1440</v>
      </c>
      <c r="N29" t="s">
        <v>1441</v>
      </c>
      <c r="O29" t="s">
        <v>17</v>
      </c>
      <c r="R29" t="s">
        <v>80</v>
      </c>
      <c r="S29" t="s">
        <v>84</v>
      </c>
      <c r="T29" t="s">
        <v>77</v>
      </c>
      <c r="U29" t="s">
        <v>92</v>
      </c>
      <c r="V29" t="s">
        <v>75</v>
      </c>
      <c r="W29" t="s">
        <v>76</v>
      </c>
      <c r="X29" t="s">
        <v>2762</v>
      </c>
    </row>
    <row r="30" spans="1:24" x14ac:dyDescent="0.15">
      <c r="A30" s="41"/>
      <c r="B30" s="41">
        <v>46187</v>
      </c>
      <c r="C30" t="s">
        <v>70</v>
      </c>
      <c r="D30" t="s">
        <v>2855</v>
      </c>
      <c r="E30" t="s">
        <v>2856</v>
      </c>
      <c r="F30" t="s">
        <v>2857</v>
      </c>
      <c r="G30" t="s">
        <v>2858</v>
      </c>
      <c r="H30" t="s">
        <v>71</v>
      </c>
      <c r="I30" t="s">
        <v>2859</v>
      </c>
      <c r="J30" t="s">
        <v>72</v>
      </c>
      <c r="K30" s="59">
        <v>9</v>
      </c>
      <c r="L30" t="s">
        <v>2798</v>
      </c>
      <c r="M30" t="s">
        <v>1520</v>
      </c>
      <c r="N30" t="s">
        <v>1521</v>
      </c>
      <c r="O30" t="s">
        <v>17</v>
      </c>
      <c r="R30" t="s">
        <v>80</v>
      </c>
      <c r="S30" t="s">
        <v>93</v>
      </c>
      <c r="T30" t="s">
        <v>78</v>
      </c>
      <c r="U30" t="s">
        <v>76</v>
      </c>
      <c r="V30" t="s">
        <v>75</v>
      </c>
      <c r="W30" t="s">
        <v>76</v>
      </c>
      <c r="X30" t="s">
        <v>2762</v>
      </c>
    </row>
    <row r="31" spans="1:24" x14ac:dyDescent="0.15">
      <c r="A31" s="41"/>
      <c r="B31" s="41">
        <v>46188</v>
      </c>
      <c r="C31" t="s">
        <v>70</v>
      </c>
      <c r="D31" t="s">
        <v>2860</v>
      </c>
      <c r="E31" t="s">
        <v>2861</v>
      </c>
      <c r="F31" t="s">
        <v>2862</v>
      </c>
      <c r="G31" t="s">
        <v>2863</v>
      </c>
      <c r="H31" t="s">
        <v>71</v>
      </c>
      <c r="I31" t="s">
        <v>2864</v>
      </c>
      <c r="J31" t="s">
        <v>72</v>
      </c>
      <c r="K31" s="59">
        <v>10</v>
      </c>
      <c r="L31" t="s">
        <v>2799</v>
      </c>
      <c r="M31" t="s">
        <v>1590</v>
      </c>
      <c r="N31" t="s">
        <v>1591</v>
      </c>
      <c r="O31" t="s">
        <v>17</v>
      </c>
      <c r="R31" t="s">
        <v>94</v>
      </c>
      <c r="S31" t="s">
        <v>87</v>
      </c>
      <c r="T31" t="s">
        <v>95</v>
      </c>
      <c r="U31" t="s">
        <v>93</v>
      </c>
      <c r="V31" t="s">
        <v>75</v>
      </c>
      <c r="W31" t="s">
        <v>76</v>
      </c>
      <c r="X31" t="s">
        <v>2762</v>
      </c>
    </row>
    <row r="32" spans="1:24" x14ac:dyDescent="0.15">
      <c r="A32" s="41"/>
      <c r="B32" s="41">
        <v>46189</v>
      </c>
      <c r="C32" t="s">
        <v>70</v>
      </c>
      <c r="D32" t="s">
        <v>2865</v>
      </c>
      <c r="E32" t="s">
        <v>2866</v>
      </c>
      <c r="F32" t="s">
        <v>2867</v>
      </c>
      <c r="G32" t="s">
        <v>2868</v>
      </c>
      <c r="H32" t="s">
        <v>71</v>
      </c>
      <c r="I32" t="s">
        <v>2869</v>
      </c>
      <c r="J32" t="s">
        <v>72</v>
      </c>
      <c r="K32" s="59">
        <v>11</v>
      </c>
      <c r="L32" t="s">
        <v>2800</v>
      </c>
      <c r="M32" t="s">
        <v>1602</v>
      </c>
      <c r="N32" t="s">
        <v>1603</v>
      </c>
      <c r="O32" t="s">
        <v>17</v>
      </c>
      <c r="R32" t="s">
        <v>82</v>
      </c>
      <c r="S32" t="s">
        <v>81</v>
      </c>
      <c r="T32" t="s">
        <v>78</v>
      </c>
      <c r="U32" t="s">
        <v>89</v>
      </c>
      <c r="V32" t="s">
        <v>75</v>
      </c>
      <c r="W32" t="s">
        <v>76</v>
      </c>
      <c r="X32" t="s">
        <v>2762</v>
      </c>
    </row>
    <row r="33" spans="1:24" x14ac:dyDescent="0.15">
      <c r="A33" s="41"/>
      <c r="B33" s="41">
        <v>46190</v>
      </c>
      <c r="C33" t="s">
        <v>70</v>
      </c>
      <c r="D33" t="s">
        <v>2870</v>
      </c>
      <c r="E33" t="s">
        <v>2871</v>
      </c>
      <c r="F33" t="s">
        <v>2872</v>
      </c>
      <c r="G33" t="s">
        <v>2873</v>
      </c>
      <c r="H33" t="s">
        <v>71</v>
      </c>
      <c r="I33" t="s">
        <v>2874</v>
      </c>
      <c r="J33" t="s">
        <v>72</v>
      </c>
      <c r="K33" s="59">
        <v>12</v>
      </c>
      <c r="L33" t="s">
        <v>2801</v>
      </c>
      <c r="M33" t="s">
        <v>1707</v>
      </c>
      <c r="N33" t="s">
        <v>1708</v>
      </c>
      <c r="O33" t="s">
        <v>17</v>
      </c>
      <c r="R33" t="s">
        <v>79</v>
      </c>
      <c r="S33" t="s">
        <v>81</v>
      </c>
      <c r="T33" t="s">
        <v>75</v>
      </c>
      <c r="U33" t="s">
        <v>76</v>
      </c>
      <c r="V33" t="s">
        <v>75</v>
      </c>
      <c r="W33" t="s">
        <v>76</v>
      </c>
      <c r="X33" t="s">
        <v>2762</v>
      </c>
    </row>
    <row r="34" spans="1:24" x14ac:dyDescent="0.15">
      <c r="A34" s="41"/>
      <c r="B34" s="41">
        <v>46191</v>
      </c>
      <c r="C34" t="s">
        <v>70</v>
      </c>
      <c r="D34" t="s">
        <v>2875</v>
      </c>
      <c r="E34" t="s">
        <v>2876</v>
      </c>
      <c r="F34" t="s">
        <v>2877</v>
      </c>
      <c r="G34" t="s">
        <v>2878</v>
      </c>
      <c r="H34" t="s">
        <v>71</v>
      </c>
      <c r="I34" t="s">
        <v>2879</v>
      </c>
      <c r="J34" t="s">
        <v>72</v>
      </c>
      <c r="K34" s="59">
        <v>13</v>
      </c>
      <c r="L34" t="s">
        <v>2802</v>
      </c>
      <c r="M34" t="s">
        <v>1795</v>
      </c>
      <c r="N34" t="s">
        <v>1796</v>
      </c>
      <c r="O34" t="s">
        <v>17</v>
      </c>
      <c r="R34" t="s">
        <v>82</v>
      </c>
      <c r="S34" t="s">
        <v>90</v>
      </c>
      <c r="T34" t="s">
        <v>79</v>
      </c>
      <c r="U34" t="s">
        <v>2789</v>
      </c>
      <c r="V34" t="s">
        <v>75</v>
      </c>
      <c r="W34" t="s">
        <v>76</v>
      </c>
      <c r="X34" t="s">
        <v>2762</v>
      </c>
    </row>
    <row r="35" spans="1:24" x14ac:dyDescent="0.15">
      <c r="A35" s="41"/>
      <c r="B35" s="41">
        <v>46192</v>
      </c>
      <c r="C35" t="s">
        <v>70</v>
      </c>
      <c r="D35" t="s">
        <v>2880</v>
      </c>
      <c r="E35" t="s">
        <v>2881</v>
      </c>
      <c r="F35" t="s">
        <v>2882</v>
      </c>
      <c r="G35" t="s">
        <v>2883</v>
      </c>
      <c r="H35" t="s">
        <v>71</v>
      </c>
      <c r="I35" t="s">
        <v>2884</v>
      </c>
      <c r="J35" t="s">
        <v>72</v>
      </c>
      <c r="K35" s="59">
        <v>14</v>
      </c>
      <c r="L35" t="s">
        <v>2803</v>
      </c>
      <c r="M35" t="s">
        <v>394</v>
      </c>
      <c r="N35" t="s">
        <v>395</v>
      </c>
      <c r="O35" t="s">
        <v>17</v>
      </c>
      <c r="R35" t="s">
        <v>80</v>
      </c>
      <c r="S35" t="s">
        <v>93</v>
      </c>
      <c r="T35" t="s">
        <v>78</v>
      </c>
      <c r="U35" t="s">
        <v>76</v>
      </c>
      <c r="V35" t="s">
        <v>75</v>
      </c>
      <c r="W35" t="s">
        <v>76</v>
      </c>
      <c r="X35" t="s">
        <v>2762</v>
      </c>
    </row>
    <row r="36" spans="1:24" x14ac:dyDescent="0.15">
      <c r="A36" s="41"/>
      <c r="B36" s="41">
        <v>46193</v>
      </c>
      <c r="C36" t="s">
        <v>70</v>
      </c>
      <c r="D36" t="s">
        <v>2885</v>
      </c>
      <c r="E36" t="s">
        <v>2886</v>
      </c>
      <c r="F36" t="s">
        <v>2887</v>
      </c>
      <c r="G36" t="s">
        <v>2888</v>
      </c>
      <c r="H36" t="s">
        <v>71</v>
      </c>
      <c r="I36" t="s">
        <v>2889</v>
      </c>
      <c r="J36" t="s">
        <v>72</v>
      </c>
      <c r="K36" s="59">
        <v>15</v>
      </c>
      <c r="L36" t="s">
        <v>2804</v>
      </c>
      <c r="M36" t="s">
        <v>2805</v>
      </c>
      <c r="N36" t="s">
        <v>2526</v>
      </c>
      <c r="O36" t="s">
        <v>17</v>
      </c>
      <c r="R36" t="s">
        <v>94</v>
      </c>
      <c r="S36" t="s">
        <v>87</v>
      </c>
      <c r="T36" t="s">
        <v>95</v>
      </c>
      <c r="U36" t="s">
        <v>93</v>
      </c>
      <c r="V36" t="s">
        <v>75</v>
      </c>
      <c r="W36" t="s">
        <v>76</v>
      </c>
      <c r="X36" t="s">
        <v>2762</v>
      </c>
    </row>
    <row r="37" spans="1:24" x14ac:dyDescent="0.15">
      <c r="A37" s="41"/>
      <c r="B37" s="41">
        <v>46194</v>
      </c>
      <c r="C37" t="s">
        <v>70</v>
      </c>
      <c r="D37" t="s">
        <v>2890</v>
      </c>
      <c r="E37" t="s">
        <v>2891</v>
      </c>
      <c r="F37" t="s">
        <v>2892</v>
      </c>
      <c r="G37" t="s">
        <v>2893</v>
      </c>
      <c r="H37" t="s">
        <v>71</v>
      </c>
      <c r="I37" t="s">
        <v>2894</v>
      </c>
      <c r="J37" t="s">
        <v>72</v>
      </c>
      <c r="K37" s="59">
        <v>16</v>
      </c>
      <c r="L37" t="s">
        <v>2806</v>
      </c>
      <c r="M37" t="s">
        <v>915</v>
      </c>
      <c r="N37" t="s">
        <v>916</v>
      </c>
      <c r="O37" t="s">
        <v>17</v>
      </c>
      <c r="R37" t="s">
        <v>82</v>
      </c>
      <c r="S37" t="s">
        <v>81</v>
      </c>
      <c r="T37" t="s">
        <v>78</v>
      </c>
      <c r="U37" t="s">
        <v>89</v>
      </c>
      <c r="V37" t="s">
        <v>75</v>
      </c>
      <c r="W37" t="s">
        <v>76</v>
      </c>
      <c r="X37" t="s">
        <v>2762</v>
      </c>
    </row>
    <row r="38" spans="1:24" x14ac:dyDescent="0.15">
      <c r="A38" s="41"/>
      <c r="B38" s="41">
        <v>46195</v>
      </c>
      <c r="C38" t="s">
        <v>70</v>
      </c>
      <c r="D38" t="s">
        <v>2895</v>
      </c>
      <c r="E38" t="s">
        <v>2896</v>
      </c>
      <c r="F38" t="s">
        <v>2897</v>
      </c>
      <c r="G38" t="s">
        <v>2898</v>
      </c>
      <c r="H38" t="s">
        <v>71</v>
      </c>
      <c r="I38" t="s">
        <v>2899</v>
      </c>
      <c r="J38" t="s">
        <v>72</v>
      </c>
      <c r="K38" s="59">
        <v>17</v>
      </c>
      <c r="L38" t="s">
        <v>2807</v>
      </c>
      <c r="M38" t="s">
        <v>970</v>
      </c>
      <c r="N38" t="s">
        <v>971</v>
      </c>
      <c r="O38" t="s">
        <v>17</v>
      </c>
      <c r="R38" t="s">
        <v>79</v>
      </c>
      <c r="S38" t="s">
        <v>81</v>
      </c>
      <c r="T38" t="s">
        <v>75</v>
      </c>
      <c r="U38" t="s">
        <v>76</v>
      </c>
      <c r="V38" t="s">
        <v>75</v>
      </c>
      <c r="W38" t="s">
        <v>76</v>
      </c>
      <c r="X38" t="s">
        <v>2762</v>
      </c>
    </row>
    <row r="39" spans="1:24" x14ac:dyDescent="0.15">
      <c r="A39" s="41"/>
      <c r="B39" s="41">
        <v>46196</v>
      </c>
      <c r="C39" t="s">
        <v>70</v>
      </c>
      <c r="D39" t="s">
        <v>2900</v>
      </c>
      <c r="E39" t="s">
        <v>2901</v>
      </c>
      <c r="F39" t="s">
        <v>2902</v>
      </c>
      <c r="G39" t="s">
        <v>2903</v>
      </c>
      <c r="H39" t="s">
        <v>71</v>
      </c>
      <c r="I39" t="s">
        <v>2904</v>
      </c>
      <c r="J39" t="s">
        <v>72</v>
      </c>
      <c r="K39" s="59">
        <v>18</v>
      </c>
      <c r="L39" t="s">
        <v>2808</v>
      </c>
      <c r="M39" t="s">
        <v>2304</v>
      </c>
      <c r="N39" t="s">
        <v>2305</v>
      </c>
      <c r="O39" t="s">
        <v>17</v>
      </c>
      <c r="R39" t="s">
        <v>82</v>
      </c>
      <c r="S39" t="s">
        <v>90</v>
      </c>
      <c r="T39" t="s">
        <v>79</v>
      </c>
      <c r="U39" t="s">
        <v>2789</v>
      </c>
      <c r="V39" t="s">
        <v>75</v>
      </c>
      <c r="W39" t="s">
        <v>76</v>
      </c>
      <c r="X39" t="s">
        <v>2762</v>
      </c>
    </row>
    <row r="40" spans="1:24" x14ac:dyDescent="0.15">
      <c r="A40" s="41"/>
      <c r="B40" s="41">
        <v>46197</v>
      </c>
      <c r="C40" t="s">
        <v>70</v>
      </c>
      <c r="D40" t="s">
        <v>2905</v>
      </c>
      <c r="E40" t="s">
        <v>2906</v>
      </c>
      <c r="F40" t="s">
        <v>2907</v>
      </c>
      <c r="G40" t="s">
        <v>2908</v>
      </c>
      <c r="H40" t="s">
        <v>71</v>
      </c>
      <c r="I40" t="s">
        <v>2909</v>
      </c>
      <c r="J40" t="s">
        <v>72</v>
      </c>
      <c r="K40" s="59">
        <v>19</v>
      </c>
      <c r="L40" t="s">
        <v>2809</v>
      </c>
      <c r="M40" t="s">
        <v>2350</v>
      </c>
      <c r="N40" t="s">
        <v>2351</v>
      </c>
      <c r="O40" t="s">
        <v>17</v>
      </c>
      <c r="R40" t="s">
        <v>94</v>
      </c>
      <c r="S40" t="s">
        <v>87</v>
      </c>
      <c r="T40" t="s">
        <v>95</v>
      </c>
      <c r="U40" t="s">
        <v>93</v>
      </c>
      <c r="V40" t="s">
        <v>75</v>
      </c>
      <c r="W40" t="s">
        <v>76</v>
      </c>
      <c r="X40" t="s">
        <v>2762</v>
      </c>
    </row>
    <row r="41" spans="1:24" x14ac:dyDescent="0.15">
      <c r="A41" s="41"/>
      <c r="B41" s="41">
        <v>46198</v>
      </c>
      <c r="C41" t="s">
        <v>70</v>
      </c>
      <c r="D41" t="s">
        <v>2910</v>
      </c>
      <c r="E41" t="s">
        <v>2911</v>
      </c>
      <c r="F41" t="s">
        <v>2912</v>
      </c>
      <c r="G41" t="s">
        <v>2913</v>
      </c>
      <c r="H41" t="s">
        <v>71</v>
      </c>
      <c r="I41" t="s">
        <v>2914</v>
      </c>
      <c r="J41" t="s">
        <v>72</v>
      </c>
      <c r="K41" s="59">
        <v>20</v>
      </c>
      <c r="L41" t="s">
        <v>2810</v>
      </c>
      <c r="M41" t="s">
        <v>2811</v>
      </c>
      <c r="N41" t="s">
        <v>2812</v>
      </c>
      <c r="O41" t="s">
        <v>17</v>
      </c>
      <c r="R41" t="s">
        <v>80</v>
      </c>
      <c r="S41" t="s">
        <v>93</v>
      </c>
      <c r="T41" t="s">
        <v>78</v>
      </c>
      <c r="U41" t="s">
        <v>76</v>
      </c>
      <c r="V41" t="s">
        <v>75</v>
      </c>
      <c r="W41" t="s">
        <v>76</v>
      </c>
      <c r="X41" t="s">
        <v>2762</v>
      </c>
    </row>
    <row r="42" spans="1:24" x14ac:dyDescent="0.15">
      <c r="A42" s="41"/>
      <c r="B42" s="41">
        <v>46199</v>
      </c>
      <c r="C42" t="s">
        <v>70</v>
      </c>
      <c r="D42" t="s">
        <v>2915</v>
      </c>
      <c r="E42" t="s">
        <v>2916</v>
      </c>
      <c r="F42" t="s">
        <v>2917</v>
      </c>
      <c r="G42" t="s">
        <v>2918</v>
      </c>
      <c r="H42" t="s">
        <v>71</v>
      </c>
      <c r="I42" t="s">
        <v>2919</v>
      </c>
      <c r="J42" t="s">
        <v>72</v>
      </c>
      <c r="K42" s="59">
        <v>21</v>
      </c>
      <c r="L42" t="s">
        <v>2813</v>
      </c>
      <c r="M42" t="s">
        <v>2181</v>
      </c>
      <c r="N42" t="s">
        <v>348</v>
      </c>
      <c r="O42" t="s">
        <v>0</v>
      </c>
      <c r="R42" t="s">
        <v>94</v>
      </c>
      <c r="S42" t="s">
        <v>87</v>
      </c>
      <c r="T42" t="s">
        <v>95</v>
      </c>
      <c r="U42" t="s">
        <v>93</v>
      </c>
      <c r="V42" t="s">
        <v>75</v>
      </c>
      <c r="W42" t="s">
        <v>76</v>
      </c>
      <c r="X42" t="s">
        <v>2762</v>
      </c>
    </row>
    <row r="43" spans="1:24" x14ac:dyDescent="0.15">
      <c r="A43" s="41"/>
      <c r="B43" s="41">
        <v>46200</v>
      </c>
      <c r="C43" t="s">
        <v>70</v>
      </c>
      <c r="D43" t="s">
        <v>2920</v>
      </c>
      <c r="E43" t="s">
        <v>2921</v>
      </c>
      <c r="F43" t="s">
        <v>2922</v>
      </c>
      <c r="G43" t="s">
        <v>2923</v>
      </c>
      <c r="H43" t="s">
        <v>71</v>
      </c>
      <c r="I43" t="s">
        <v>2924</v>
      </c>
      <c r="J43" t="s">
        <v>72</v>
      </c>
      <c r="K43" s="59">
        <v>22</v>
      </c>
      <c r="M43" t="s">
        <v>2814</v>
      </c>
      <c r="N43" t="s">
        <v>2516</v>
      </c>
      <c r="O43" t="s">
        <v>17</v>
      </c>
      <c r="R43" t="s">
        <v>82</v>
      </c>
      <c r="S43" t="s">
        <v>81</v>
      </c>
      <c r="T43" t="s">
        <v>78</v>
      </c>
      <c r="U43" t="s">
        <v>89</v>
      </c>
      <c r="V43" t="s">
        <v>75</v>
      </c>
      <c r="W43" t="s">
        <v>76</v>
      </c>
      <c r="X43" t="s">
        <v>2762</v>
      </c>
    </row>
    <row r="44" spans="1:24" x14ac:dyDescent="0.15">
      <c r="A44" s="41"/>
      <c r="B44" s="41">
        <v>46201</v>
      </c>
      <c r="C44" t="s">
        <v>70</v>
      </c>
      <c r="D44" t="s">
        <v>2925</v>
      </c>
      <c r="E44" t="s">
        <v>2926</v>
      </c>
      <c r="F44" t="s">
        <v>2927</v>
      </c>
      <c r="G44" t="s">
        <v>2928</v>
      </c>
      <c r="H44" t="s">
        <v>71</v>
      </c>
      <c r="I44" t="s">
        <v>2929</v>
      </c>
      <c r="J44" t="s">
        <v>72</v>
      </c>
      <c r="K44" s="59">
        <v>23</v>
      </c>
      <c r="M44" t="s">
        <v>2815</v>
      </c>
      <c r="N44" t="s">
        <v>2816</v>
      </c>
      <c r="O44" t="s">
        <v>17</v>
      </c>
      <c r="R44" t="s">
        <v>79</v>
      </c>
      <c r="S44" t="s">
        <v>81</v>
      </c>
      <c r="T44" t="s">
        <v>75</v>
      </c>
      <c r="U44" t="s">
        <v>76</v>
      </c>
      <c r="V44" t="s">
        <v>75</v>
      </c>
      <c r="W44" t="s">
        <v>76</v>
      </c>
      <c r="X44" t="s">
        <v>2762</v>
      </c>
    </row>
  </sheetData>
  <autoFilter ref="A1:BA23" xr:uid="{7D4E6D58-EAC5-4497-9A83-7AC7CC872394}">
    <sortState xmlns:xlrd2="http://schemas.microsoft.com/office/spreadsheetml/2017/richdata2" ref="A2:BA23">
      <sortCondition descending="1" ref="O1:O23"/>
    </sortState>
  </autoFilter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FD1E9-5902-4C54-9D3A-BFAAD7F1C260}">
  <dimension ref="A1:CR1000"/>
  <sheetViews>
    <sheetView topLeftCell="AN1" workbookViewId="0">
      <selection activeCell="BA13" sqref="BA13"/>
    </sheetView>
  </sheetViews>
  <sheetFormatPr defaultRowHeight="13.5" x14ac:dyDescent="0.15"/>
  <cols>
    <col min="1" max="5" width="8.75" customWidth="1"/>
    <col min="6" max="6" width="18" customWidth="1"/>
    <col min="7" max="9" width="8.75" customWidth="1"/>
    <col min="10" max="10" width="3.5" customWidth="1"/>
    <col min="11" max="11" width="4.875" customWidth="1"/>
    <col min="12" max="12" width="12.875" customWidth="1"/>
    <col min="13" max="13" width="12.5" customWidth="1"/>
    <col min="16" max="24" width="8.75" hidden="1" customWidth="1"/>
    <col min="27" max="27" width="13.5" customWidth="1"/>
    <col min="28" max="28" width="14.75" customWidth="1"/>
    <col min="29" max="29" width="21.25" customWidth="1"/>
    <col min="33" max="33" width="15.875" customWidth="1"/>
    <col min="51" max="51" width="12.875" customWidth="1"/>
    <col min="57" max="96" width="3.5" style="58" customWidth="1"/>
  </cols>
  <sheetData>
    <row r="1" spans="1:96" x14ac:dyDescent="0.15">
      <c r="A1" t="s">
        <v>18</v>
      </c>
      <c r="B1" t="s">
        <v>19</v>
      </c>
      <c r="C1" t="s">
        <v>20</v>
      </c>
      <c r="D1" t="s">
        <v>21</v>
      </c>
      <c r="E1" t="s">
        <v>22</v>
      </c>
      <c r="F1" t="s">
        <v>23</v>
      </c>
      <c r="G1" t="s">
        <v>24</v>
      </c>
      <c r="H1" t="s">
        <v>25</v>
      </c>
      <c r="I1" t="s">
        <v>26</v>
      </c>
      <c r="J1" t="s">
        <v>27</v>
      </c>
      <c r="K1" t="s">
        <v>28</v>
      </c>
      <c r="L1" t="s">
        <v>29</v>
      </c>
      <c r="M1" t="s">
        <v>30</v>
      </c>
      <c r="N1" t="s">
        <v>31</v>
      </c>
      <c r="O1" t="s">
        <v>32</v>
      </c>
      <c r="P1" t="s">
        <v>33</v>
      </c>
      <c r="Q1" t="s">
        <v>34</v>
      </c>
      <c r="R1" t="s">
        <v>35</v>
      </c>
      <c r="S1" t="s">
        <v>36</v>
      </c>
      <c r="T1" t="s">
        <v>37</v>
      </c>
      <c r="U1" t="s">
        <v>38</v>
      </c>
      <c r="V1" t="s">
        <v>39</v>
      </c>
      <c r="W1" t="s">
        <v>40</v>
      </c>
      <c r="X1" t="s">
        <v>41</v>
      </c>
      <c r="Y1" t="s">
        <v>42</v>
      </c>
      <c r="Z1" t="s">
        <v>43</v>
      </c>
      <c r="AA1" t="s">
        <v>44</v>
      </c>
      <c r="AB1" t="s">
        <v>45</v>
      </c>
      <c r="AC1" t="s">
        <v>46</v>
      </c>
      <c r="AD1" t="s">
        <v>47</v>
      </c>
      <c r="AE1" t="s">
        <v>48</v>
      </c>
      <c r="AF1" t="s">
        <v>49</v>
      </c>
      <c r="AG1" t="s">
        <v>50</v>
      </c>
      <c r="AH1" t="s">
        <v>51</v>
      </c>
      <c r="AI1" t="s">
        <v>25</v>
      </c>
      <c r="AJ1" t="s">
        <v>52</v>
      </c>
      <c r="AK1" t="s">
        <v>53</v>
      </c>
      <c r="AL1" t="s">
        <v>54</v>
      </c>
      <c r="AM1" t="s">
        <v>55</v>
      </c>
      <c r="AN1" t="s">
        <v>56</v>
      </c>
      <c r="AO1" t="s">
        <v>57</v>
      </c>
      <c r="AP1" t="s">
        <v>58</v>
      </c>
      <c r="AQ1" t="s">
        <v>59</v>
      </c>
      <c r="AR1" t="s">
        <v>60</v>
      </c>
      <c r="AS1" t="s">
        <v>61</v>
      </c>
      <c r="AT1" t="s">
        <v>62</v>
      </c>
      <c r="AU1" t="s">
        <v>63</v>
      </c>
      <c r="AV1" t="s">
        <v>64</v>
      </c>
      <c r="AW1" t="s">
        <v>65</v>
      </c>
      <c r="AX1" t="s">
        <v>66</v>
      </c>
      <c r="AY1" t="s">
        <v>67</v>
      </c>
      <c r="AZ1" t="s">
        <v>68</v>
      </c>
      <c r="BA1" t="s">
        <v>69</v>
      </c>
      <c r="BB1" s="44">
        <v>2024</v>
      </c>
      <c r="BC1" s="44"/>
      <c r="BD1" s="44"/>
      <c r="BE1" s="56">
        <v>1001</v>
      </c>
      <c r="BF1" s="56">
        <v>1002</v>
      </c>
      <c r="BG1" s="56">
        <v>1003</v>
      </c>
      <c r="BH1" s="56">
        <v>1004</v>
      </c>
      <c r="BI1" s="56">
        <v>1005</v>
      </c>
      <c r="BJ1" s="56">
        <v>1006</v>
      </c>
      <c r="BK1" s="56">
        <v>1007</v>
      </c>
      <c r="BL1" s="56">
        <v>1008</v>
      </c>
      <c r="BM1" s="56">
        <v>1009</v>
      </c>
      <c r="BN1" s="56">
        <v>1010</v>
      </c>
      <c r="BO1" s="56">
        <v>1011</v>
      </c>
      <c r="BP1" s="56">
        <v>1012</v>
      </c>
      <c r="BQ1" s="56">
        <v>1013</v>
      </c>
      <c r="BR1" s="56">
        <v>1014</v>
      </c>
      <c r="BS1" s="56">
        <v>1015</v>
      </c>
      <c r="BT1" s="56">
        <v>1016</v>
      </c>
      <c r="BU1" s="56">
        <v>1017</v>
      </c>
      <c r="BV1" s="56">
        <v>1018</v>
      </c>
      <c r="BW1" s="56">
        <v>1019</v>
      </c>
      <c r="BX1" s="56">
        <v>1020</v>
      </c>
      <c r="BY1" s="57">
        <v>2001</v>
      </c>
      <c r="BZ1" s="57">
        <v>2002</v>
      </c>
      <c r="CA1" s="57">
        <v>2003</v>
      </c>
      <c r="CB1" s="57">
        <v>2004</v>
      </c>
      <c r="CC1" s="57">
        <v>2005</v>
      </c>
      <c r="CD1" s="57">
        <v>2006</v>
      </c>
      <c r="CE1" s="57">
        <v>2007</v>
      </c>
      <c r="CF1" s="57">
        <v>2008</v>
      </c>
      <c r="CG1" s="57">
        <v>2009</v>
      </c>
      <c r="CH1" s="57">
        <v>2010</v>
      </c>
      <c r="CI1" s="57">
        <v>2011</v>
      </c>
      <c r="CJ1" s="57">
        <v>2012</v>
      </c>
      <c r="CK1" s="57">
        <v>2013</v>
      </c>
      <c r="CL1" s="57">
        <v>2014</v>
      </c>
      <c r="CM1" s="57">
        <v>2015</v>
      </c>
      <c r="CN1" s="57">
        <v>2016</v>
      </c>
      <c r="CO1" s="57">
        <v>2017</v>
      </c>
      <c r="CP1" s="57">
        <v>2018</v>
      </c>
      <c r="CQ1" s="57">
        <v>2019</v>
      </c>
      <c r="CR1" s="57">
        <v>2020</v>
      </c>
    </row>
    <row r="2" spans="1:96" x14ac:dyDescent="0.15">
      <c r="A2" s="41">
        <v>46172</v>
      </c>
      <c r="B2" s="41">
        <v>46180</v>
      </c>
      <c r="C2" t="s">
        <v>70</v>
      </c>
      <c r="D2" t="s">
        <v>162</v>
      </c>
      <c r="E2" t="s">
        <v>169</v>
      </c>
      <c r="F2" t="s">
        <v>170</v>
      </c>
      <c r="G2" t="s">
        <v>165</v>
      </c>
      <c r="H2" t="s">
        <v>71</v>
      </c>
      <c r="I2" t="s">
        <v>166</v>
      </c>
      <c r="J2" t="s">
        <v>99</v>
      </c>
      <c r="L2" t="s">
        <v>174</v>
      </c>
      <c r="M2" t="s">
        <v>175</v>
      </c>
      <c r="N2" t="s">
        <v>176</v>
      </c>
      <c r="O2" t="s">
        <v>100</v>
      </c>
      <c r="Y2" t="s">
        <v>101</v>
      </c>
      <c r="AA2" t="s">
        <v>177</v>
      </c>
      <c r="AB2" t="s">
        <v>178</v>
      </c>
      <c r="AC2" t="s">
        <v>179</v>
      </c>
      <c r="AD2" t="s">
        <v>102</v>
      </c>
      <c r="AF2">
        <v>1</v>
      </c>
      <c r="AG2" s="40">
        <v>39401</v>
      </c>
      <c r="AN2">
        <v>161</v>
      </c>
      <c r="AO2">
        <v>43</v>
      </c>
      <c r="AP2" t="s">
        <v>103</v>
      </c>
      <c r="AV2" t="s">
        <v>104</v>
      </c>
      <c r="AY2" t="s">
        <v>157</v>
      </c>
      <c r="BB2">
        <f>IF(AG2="","",DATEDIF(AG2,DATE(BB$1,4,1),"y"))</f>
        <v>16</v>
      </c>
      <c r="BC2">
        <f>IF(BB2="","",IF(BB2=15,1,IF(BB2=16,2,IF(BB2=17,3,"役員"))))</f>
        <v>2</v>
      </c>
      <c r="BD2" t="str">
        <f>LEFT(AP2,1)</f>
        <v>右</v>
      </c>
      <c r="BE2" s="58" t="str">
        <f>IF(O2="男子",IF($AF2&gt;100,"",IF(M2=プロ用男子!D$2,ROW(),"")),"")</f>
        <v/>
      </c>
      <c r="BF2" s="58" t="str">
        <f>IF(O2="男子",IF($AF2&gt;100,"",IF($M2=プロ用男子!K$2,ROW(),"")),"")</f>
        <v/>
      </c>
      <c r="BG2" s="58" t="str">
        <f>IF(O2="男子",IF($AF2&gt;100,"",IF($M2=プロ用男子!D$27,ROW(),"")),"")</f>
        <v/>
      </c>
      <c r="BH2" s="58" t="str">
        <f>IF(O2="男子",IF($AF2&gt;100,"",IF($M2=プロ用男子!K$27,ROW(),"")),"")</f>
        <v/>
      </c>
      <c r="BI2" s="58" t="str">
        <f>IF(O2="男子",IF($AF2&gt;100,"",IF($M2=プロ用男子!D$52,ROW(),"")),"")</f>
        <v/>
      </c>
      <c r="BJ2" s="58" t="str">
        <f>IF(O2="男子",IF($AF2&gt;100,"",IF($M2=プロ用男子!K$52,ROW(),"")),"")</f>
        <v/>
      </c>
      <c r="BK2" s="58" t="str">
        <f>IF(O2="男子",IF($AF2&gt;100,"",IF($M2=プロ用男子!D$77,ROW(),"")),"")</f>
        <v/>
      </c>
      <c r="BL2" s="58" t="str">
        <f>IF(O2="男子",IF($AF2&gt;100,"",IF($M2=プロ用男子!K$77,ROW(),"")),"")</f>
        <v/>
      </c>
      <c r="BM2" s="58" t="str">
        <f>IF(O2="男子",IF($AF2&gt;100,"",IF($M2=プロ用男子!D$102,ROW(),"")),"")</f>
        <v/>
      </c>
      <c r="BN2" s="58" t="str">
        <f>IF(O2="男子",IF($AF2&gt;100,"",IF($M2=プロ用男子!K$102,ROW(),"")),"")</f>
        <v/>
      </c>
      <c r="BO2" s="58" t="str">
        <f>IF(O2="男子",IF($AF2&gt;100,"",IF($M2=プロ用男子!D$127,ROW(),"")),"")</f>
        <v/>
      </c>
      <c r="BP2" s="58" t="str">
        <f>IF(O2="男子",IF($AF2&gt;100,"",IF($M2=プロ用男子!K$127,ROW(),"")),"")</f>
        <v/>
      </c>
      <c r="BQ2" s="58" t="str">
        <f>IF(O2="男子",IF($AF2&gt;100,"",IF($M2=プロ用男子!D$152,ROW(),"")),"")</f>
        <v/>
      </c>
      <c r="BR2" s="58" t="str">
        <f>IF(O2="男子",IF($AF2&gt;100,"",IF($M2=プロ用男子!K$152,ROW(),"")),"")</f>
        <v/>
      </c>
      <c r="BS2" s="58" t="str">
        <f>IF(O2="男子",IF($AF2&gt;100,"",IF($M2=プロ用男子!D$177,ROW(),"")),"")</f>
        <v/>
      </c>
      <c r="BT2" s="58">
        <f>IF(O2="男子",IF($AF2&gt;100,"",IF($M2=プロ用男子!K$177,ROW(),"")),"")</f>
        <v>2</v>
      </c>
      <c r="BU2" s="58" t="str">
        <f>IF(O2="男子",IF($AF2&gt;100,"",IF($M2=プロ用男子!D$202,ROW(),"")),"")</f>
        <v/>
      </c>
      <c r="BV2" s="58" t="str">
        <f>IF(O2="男子",IF($AF2&gt;100,"",IF($M2=プロ用男子!K$202,ROW(),"")),"")</f>
        <v/>
      </c>
      <c r="BW2" s="58" t="str">
        <f>IF(O2="男子",IF($AF2&gt;100,"",IF($M2=プロ用男子!D$227,ROW(),"")),"")</f>
        <v/>
      </c>
      <c r="BX2" s="58" t="str">
        <f>IF(O2="男子",IF($AF2&gt;100,"",IF($M2=プロ用男子!K$227,ROW(),"")),"")</f>
        <v/>
      </c>
      <c r="BY2" s="58" t="str">
        <f>IF(O2="女子",IF(AF2&gt;100,"",IF(M2=プロ用女子!D$2,ROW(),"")),"")</f>
        <v/>
      </c>
      <c r="BZ2" s="58" t="str">
        <f>IF(O2="女子",IF($AF2&gt;100,"",IF($M2=プロ用女子!K$2,ROW(),"")),"")</f>
        <v/>
      </c>
      <c r="CA2" s="58" t="str">
        <f>IF(O2="女子",IF($AF2&gt;100,"",IF($M2=プロ用女子!D$27,ROW(),"")),"")</f>
        <v/>
      </c>
      <c r="CB2" s="58" t="str">
        <f>IF(O2="女子",IF($AF2&gt;100,"",IF($M2=プロ用女子!K$27,ROW(),"")),"")</f>
        <v/>
      </c>
      <c r="CC2" s="58" t="str">
        <f>IF(O2="女子",IF($AF2&gt;100,"",IF($M2=プロ用女子!D$52,ROW(),"")),"")</f>
        <v/>
      </c>
      <c r="CD2" s="58" t="str">
        <f>IF(O2="女子",IF($AF2&gt;100,"",IF($M2=プロ用女子!K$52,ROW(),"")),"")</f>
        <v/>
      </c>
      <c r="CE2" s="58" t="str">
        <f>IF(O2="女子",IF($AF2&gt;100,"",IF($M2=プロ用女子!D$77,ROW(),"")),"")</f>
        <v/>
      </c>
      <c r="CF2" s="58" t="str">
        <f>IF(O2="女子",IF($AF2&gt;100,"",IF($M2=プロ用女子!K$77,ROW(),"")),"")</f>
        <v/>
      </c>
      <c r="CG2" s="58" t="str">
        <f>IF(O2="女子",IF($AF2&gt;100,"",IF($M2=プロ用女子!D$102,ROW(),"")),"")</f>
        <v/>
      </c>
      <c r="CH2" s="58" t="str">
        <f>IF(O2="女子",IF($AF2&gt;100,"",IF($M2=プロ用女子!K$102,ROW(),"")),"")</f>
        <v/>
      </c>
      <c r="CI2" s="58" t="str">
        <f>IF(O2="女子",IF($AF2&gt;100,"",IF($M2=プロ用女子!D$127,ROW(),"")),"")</f>
        <v/>
      </c>
      <c r="CJ2" s="58" t="str">
        <f>IF(O2="女子",IF($AF2&gt;100,"",IF($M2=プロ用女子!K$127,ROW(),"")),"")</f>
        <v/>
      </c>
      <c r="CK2" s="58" t="str">
        <f>IF(O2="女子",IF($AF2&gt;100,"",IF($M2=プロ用女子!D$152,ROW(),"")),"")</f>
        <v/>
      </c>
      <c r="CL2" s="58" t="str">
        <f>IF(O2="女子",IF($AF2&gt;100,"",IF($M2=プロ用女子!K$152,ROW(),"")),"")</f>
        <v/>
      </c>
      <c r="CM2" s="58" t="str">
        <f>IF(O2="女子",IF($AF2&gt;100,"",IF($M2=プロ用女子!D$177,ROW(),"")),"")</f>
        <v/>
      </c>
      <c r="CN2" s="58" t="str">
        <f>IF(O2="女子",IF($AF2&gt;100,"",IF($M2=プロ用女子!K$177,ROW(),"")),"")</f>
        <v/>
      </c>
      <c r="CO2" s="58" t="str">
        <f>IF(O2="女子",IF($AF2&gt;100,"",IF($M2=プロ用女子!D$202,ROW(),"")),"")</f>
        <v/>
      </c>
      <c r="CP2" s="58" t="str">
        <f>IF(O2="女子",IF($AF2&gt;100,"",IF($M2=プロ用女子!K$202,ROW(),"")),"")</f>
        <v/>
      </c>
      <c r="CQ2" s="58" t="str">
        <f>IF(O2="女子",IF($AF2&gt;100,"",IF($M2=プロ用女子!D$227,ROW(),"")),"")</f>
        <v/>
      </c>
      <c r="CR2" s="58" t="str">
        <f>IF(O2="女子",IF($AF2&gt;100,"",IF($M2=プロ用女子!K$227,ROW(),"")),"")</f>
        <v/>
      </c>
    </row>
    <row r="3" spans="1:96" x14ac:dyDescent="0.15">
      <c r="A3" s="41">
        <v>46172</v>
      </c>
      <c r="B3" s="41">
        <v>46180</v>
      </c>
      <c r="C3" t="s">
        <v>70</v>
      </c>
      <c r="D3" t="s">
        <v>162</v>
      </c>
      <c r="E3" t="s">
        <v>169</v>
      </c>
      <c r="F3" t="s">
        <v>170</v>
      </c>
      <c r="G3" t="s">
        <v>165</v>
      </c>
      <c r="H3" t="s">
        <v>71</v>
      </c>
      <c r="I3" t="s">
        <v>166</v>
      </c>
      <c r="J3" t="s">
        <v>99</v>
      </c>
      <c r="L3" t="s">
        <v>180</v>
      </c>
      <c r="M3" t="s">
        <v>175</v>
      </c>
      <c r="N3" t="s">
        <v>176</v>
      </c>
      <c r="O3" t="s">
        <v>100</v>
      </c>
      <c r="Y3" t="s">
        <v>101</v>
      </c>
      <c r="AA3" t="s">
        <v>181</v>
      </c>
      <c r="AB3" t="s">
        <v>182</v>
      </c>
      <c r="AC3" t="s">
        <v>183</v>
      </c>
      <c r="AD3" t="s">
        <v>102</v>
      </c>
      <c r="AF3">
        <v>2</v>
      </c>
      <c r="AG3" s="40">
        <v>38916</v>
      </c>
      <c r="AN3">
        <v>173</v>
      </c>
      <c r="AO3">
        <v>80</v>
      </c>
      <c r="AP3" t="s">
        <v>103</v>
      </c>
      <c r="AV3" t="s">
        <v>104</v>
      </c>
      <c r="AY3" t="s">
        <v>156</v>
      </c>
      <c r="BB3">
        <f t="shared" ref="BB3:BB66" si="0">IF(AG3="","",DATEDIF(AG3,DATE(BB$1,4,1),"y"))</f>
        <v>17</v>
      </c>
      <c r="BC3">
        <f t="shared" ref="BC3:BC66" si="1">IF(BB3="","",IF(BB3=15,1,IF(BB3=16,2,IF(BB3=17,3,"役員"))))</f>
        <v>3</v>
      </c>
      <c r="BD3" t="str">
        <f t="shared" ref="BD3:BD66" si="2">LEFT(AP3,1)</f>
        <v>右</v>
      </c>
      <c r="BE3" s="58" t="str">
        <f>IF(O3="男子",IF($AF3&gt;100,"",IF(M3=プロ用男子!D$2,ROW(),"")),"")</f>
        <v/>
      </c>
      <c r="BF3" s="58" t="str">
        <f>IF(O3="男子",IF($AF3&gt;100,"",IF($M3=プロ用男子!K$2,ROW(),"")),"")</f>
        <v/>
      </c>
      <c r="BG3" s="58" t="str">
        <f>IF(O3="男子",IF($AF3&gt;100,"",IF($M3=プロ用男子!D$27,ROW(),"")),"")</f>
        <v/>
      </c>
      <c r="BH3" s="58" t="str">
        <f>IF(O3="男子",IF($AF3&gt;100,"",IF($M3=プロ用男子!K$27,ROW(),"")),"")</f>
        <v/>
      </c>
      <c r="BI3" s="58" t="str">
        <f>IF(O3="男子",IF($AF3&gt;100,"",IF($M3=プロ用男子!D$52,ROW(),"")),"")</f>
        <v/>
      </c>
      <c r="BJ3" s="58" t="str">
        <f>IF(O3="男子",IF($AF3&gt;100,"",IF($M3=プロ用男子!K$52,ROW(),"")),"")</f>
        <v/>
      </c>
      <c r="BK3" s="58" t="str">
        <f>IF(O3="男子",IF($AF3&gt;100,"",IF($M3=プロ用男子!D$77,ROW(),"")),"")</f>
        <v/>
      </c>
      <c r="BL3" s="58" t="str">
        <f>IF(O3="男子",IF($AF3&gt;100,"",IF($M3=プロ用男子!K$77,ROW(),"")),"")</f>
        <v/>
      </c>
      <c r="BM3" s="58" t="str">
        <f>IF(O3="男子",IF($AF3&gt;100,"",IF($M3=プロ用男子!D$102,ROW(),"")),"")</f>
        <v/>
      </c>
      <c r="BN3" s="58" t="str">
        <f>IF(O3="男子",IF($AF3&gt;100,"",IF($M3=プロ用男子!K$102,ROW(),"")),"")</f>
        <v/>
      </c>
      <c r="BO3" s="58" t="str">
        <f>IF(O3="男子",IF($AF3&gt;100,"",IF($M3=プロ用男子!D$127,ROW(),"")),"")</f>
        <v/>
      </c>
      <c r="BP3" s="58" t="str">
        <f>IF(O3="男子",IF($AF3&gt;100,"",IF($M3=プロ用男子!K$127,ROW(),"")),"")</f>
        <v/>
      </c>
      <c r="BQ3" s="58" t="str">
        <f>IF(O3="男子",IF($AF3&gt;100,"",IF($M3=プロ用男子!D$152,ROW(),"")),"")</f>
        <v/>
      </c>
      <c r="BR3" s="58" t="str">
        <f>IF(O3="男子",IF($AF3&gt;100,"",IF($M3=プロ用男子!K$152,ROW(),"")),"")</f>
        <v/>
      </c>
      <c r="BS3" s="58" t="str">
        <f>IF(O3="男子",IF($AF3&gt;100,"",IF($M3=プロ用男子!D$177,ROW(),"")),"")</f>
        <v/>
      </c>
      <c r="BT3" s="58">
        <f>IF(O3="男子",IF($AF3&gt;100,"",IF($M3=プロ用男子!K$177,ROW(),"")),"")</f>
        <v>3</v>
      </c>
      <c r="BU3" s="58" t="str">
        <f>IF(O3="男子",IF($AF3&gt;100,"",IF($M3=プロ用男子!D$202,ROW(),"")),"")</f>
        <v/>
      </c>
      <c r="BV3" s="58" t="str">
        <f>IF(O3="男子",IF($AF3&gt;100,"",IF($M3=プロ用男子!K$202,ROW(),"")),"")</f>
        <v/>
      </c>
      <c r="BW3" s="58" t="str">
        <f>IF(O3="男子",IF($AF3&gt;100,"",IF($M3=プロ用男子!D$227,ROW(),"")),"")</f>
        <v/>
      </c>
      <c r="BX3" s="58" t="str">
        <f>IF(O3="男子",IF($AF3&gt;100,"",IF($M3=プロ用男子!K$227,ROW(),"")),"")</f>
        <v/>
      </c>
      <c r="BY3" s="58" t="str">
        <f>IF(O3="女子",IF(AF3&gt;100,"",IF(M3=プロ用女子!D$2,ROW(),"")),"")</f>
        <v/>
      </c>
      <c r="BZ3" s="58" t="str">
        <f>IF(O3="女子",IF($AF3&gt;100,"",IF($M3=プロ用女子!K$2,ROW(),"")),"")</f>
        <v/>
      </c>
      <c r="CA3" s="58" t="str">
        <f>IF(O3="女子",IF($AF3&gt;100,"",IF($M3=プロ用女子!D$27,ROW(),"")),"")</f>
        <v/>
      </c>
      <c r="CB3" s="58" t="str">
        <f>IF(O3="女子",IF($AF3&gt;100,"",IF($M3=プロ用女子!K$27,ROW(),"")),"")</f>
        <v/>
      </c>
      <c r="CC3" s="58" t="str">
        <f>IF(O3="女子",IF($AF3&gt;100,"",IF($M3=プロ用女子!D$52,ROW(),"")),"")</f>
        <v/>
      </c>
      <c r="CD3" s="58" t="str">
        <f>IF(O3="女子",IF($AF3&gt;100,"",IF($M3=プロ用女子!K$52,ROW(),"")),"")</f>
        <v/>
      </c>
      <c r="CE3" s="58" t="str">
        <f>IF(O3="女子",IF($AF3&gt;100,"",IF($M3=プロ用女子!D$77,ROW(),"")),"")</f>
        <v/>
      </c>
      <c r="CF3" s="58" t="str">
        <f>IF(O3="女子",IF($AF3&gt;100,"",IF($M3=プロ用女子!K$77,ROW(),"")),"")</f>
        <v/>
      </c>
      <c r="CG3" s="58" t="str">
        <f>IF(O3="女子",IF($AF3&gt;100,"",IF($M3=プロ用女子!D$102,ROW(),"")),"")</f>
        <v/>
      </c>
      <c r="CH3" s="58" t="str">
        <f>IF(O3="女子",IF($AF3&gt;100,"",IF($M3=プロ用女子!K$102,ROW(),"")),"")</f>
        <v/>
      </c>
      <c r="CI3" s="58" t="str">
        <f>IF(O3="女子",IF($AF3&gt;100,"",IF($M3=プロ用女子!D$127,ROW(),"")),"")</f>
        <v/>
      </c>
      <c r="CJ3" s="58" t="str">
        <f>IF(O3="女子",IF($AF3&gt;100,"",IF($M3=プロ用女子!K$127,ROW(),"")),"")</f>
        <v/>
      </c>
      <c r="CK3" s="58" t="str">
        <f>IF(O3="女子",IF($AF3&gt;100,"",IF($M3=プロ用女子!D$152,ROW(),"")),"")</f>
        <v/>
      </c>
      <c r="CL3" s="58" t="str">
        <f>IF(O3="女子",IF($AF3&gt;100,"",IF($M3=プロ用女子!K$152,ROW(),"")),"")</f>
        <v/>
      </c>
      <c r="CM3" s="58" t="str">
        <f>IF(O3="女子",IF($AF3&gt;100,"",IF($M3=プロ用女子!D$177,ROW(),"")),"")</f>
        <v/>
      </c>
      <c r="CN3" s="58" t="str">
        <f>IF(O3="女子",IF($AF3&gt;100,"",IF($M3=プロ用女子!K$177,ROW(),"")),"")</f>
        <v/>
      </c>
      <c r="CO3" s="58" t="str">
        <f>IF(O3="女子",IF($AF3&gt;100,"",IF($M3=プロ用女子!D$202,ROW(),"")),"")</f>
        <v/>
      </c>
      <c r="CP3" s="58" t="str">
        <f>IF(O3="女子",IF($AF3&gt;100,"",IF($M3=プロ用女子!K$202,ROW(),"")),"")</f>
        <v/>
      </c>
      <c r="CQ3" s="58" t="str">
        <f>IF(O3="女子",IF($AF3&gt;100,"",IF($M3=プロ用女子!D$227,ROW(),"")),"")</f>
        <v/>
      </c>
      <c r="CR3" s="58" t="str">
        <f>IF(O3="女子",IF($AF3&gt;100,"",IF($M3=プロ用女子!K$227,ROW(),"")),"")</f>
        <v/>
      </c>
    </row>
    <row r="4" spans="1:96" x14ac:dyDescent="0.15">
      <c r="A4" s="41">
        <v>46172</v>
      </c>
      <c r="B4" s="41">
        <v>46180</v>
      </c>
      <c r="C4" t="s">
        <v>70</v>
      </c>
      <c r="D4" t="s">
        <v>162</v>
      </c>
      <c r="E4" t="s">
        <v>169</v>
      </c>
      <c r="F4" t="s">
        <v>170</v>
      </c>
      <c r="G4" t="s">
        <v>165</v>
      </c>
      <c r="H4" t="s">
        <v>71</v>
      </c>
      <c r="I4" t="s">
        <v>166</v>
      </c>
      <c r="J4" t="s">
        <v>99</v>
      </c>
      <c r="L4" t="s">
        <v>184</v>
      </c>
      <c r="M4" t="s">
        <v>175</v>
      </c>
      <c r="N4" t="s">
        <v>176</v>
      </c>
      <c r="O4" t="s">
        <v>100</v>
      </c>
      <c r="Y4" t="s">
        <v>101</v>
      </c>
      <c r="AA4" t="s">
        <v>185</v>
      </c>
      <c r="AB4" t="s">
        <v>186</v>
      </c>
      <c r="AC4" t="s">
        <v>187</v>
      </c>
      <c r="AD4" t="s">
        <v>102</v>
      </c>
      <c r="AF4">
        <v>3</v>
      </c>
      <c r="AG4" s="40">
        <v>38990</v>
      </c>
      <c r="AN4">
        <v>175</v>
      </c>
      <c r="AO4">
        <v>62.7</v>
      </c>
      <c r="AP4" t="s">
        <v>103</v>
      </c>
      <c r="AV4" t="s">
        <v>104</v>
      </c>
      <c r="AY4" t="s">
        <v>155</v>
      </c>
      <c r="BB4">
        <f t="shared" si="0"/>
        <v>17</v>
      </c>
      <c r="BC4">
        <f t="shared" si="1"/>
        <v>3</v>
      </c>
      <c r="BD4" t="str">
        <f t="shared" si="2"/>
        <v>右</v>
      </c>
      <c r="BE4" s="58" t="str">
        <f>IF(O4="男子",IF($AF4&gt;100,"",IF(M4=プロ用男子!D$2,ROW(),"")),"")</f>
        <v/>
      </c>
      <c r="BF4" s="58" t="str">
        <f>IF(O4="男子",IF($AF4&gt;100,"",IF($M4=プロ用男子!K$2,ROW(),"")),"")</f>
        <v/>
      </c>
      <c r="BG4" s="58" t="str">
        <f>IF(O4="男子",IF($AF4&gt;100,"",IF($M4=プロ用男子!D$27,ROW(),"")),"")</f>
        <v/>
      </c>
      <c r="BH4" s="58" t="str">
        <f>IF(O4="男子",IF($AF4&gt;100,"",IF($M4=プロ用男子!K$27,ROW(),"")),"")</f>
        <v/>
      </c>
      <c r="BI4" s="58" t="str">
        <f>IF(O4="男子",IF($AF4&gt;100,"",IF($M4=プロ用男子!D$52,ROW(),"")),"")</f>
        <v/>
      </c>
      <c r="BJ4" s="58" t="str">
        <f>IF(O4="男子",IF($AF4&gt;100,"",IF($M4=プロ用男子!K$52,ROW(),"")),"")</f>
        <v/>
      </c>
      <c r="BK4" s="58" t="str">
        <f>IF(O4="男子",IF($AF4&gt;100,"",IF($M4=プロ用男子!D$77,ROW(),"")),"")</f>
        <v/>
      </c>
      <c r="BL4" s="58" t="str">
        <f>IF(O4="男子",IF($AF4&gt;100,"",IF($M4=プロ用男子!K$77,ROW(),"")),"")</f>
        <v/>
      </c>
      <c r="BM4" s="58" t="str">
        <f>IF(O4="男子",IF($AF4&gt;100,"",IF($M4=プロ用男子!D$102,ROW(),"")),"")</f>
        <v/>
      </c>
      <c r="BN4" s="58" t="str">
        <f>IF(O4="男子",IF($AF4&gt;100,"",IF($M4=プロ用男子!K$102,ROW(),"")),"")</f>
        <v/>
      </c>
      <c r="BO4" s="58" t="str">
        <f>IF(O4="男子",IF($AF4&gt;100,"",IF($M4=プロ用男子!D$127,ROW(),"")),"")</f>
        <v/>
      </c>
      <c r="BP4" s="58" t="str">
        <f>IF(O4="男子",IF($AF4&gt;100,"",IF($M4=プロ用男子!K$127,ROW(),"")),"")</f>
        <v/>
      </c>
      <c r="BQ4" s="58" t="str">
        <f>IF(O4="男子",IF($AF4&gt;100,"",IF($M4=プロ用男子!D$152,ROW(),"")),"")</f>
        <v/>
      </c>
      <c r="BR4" s="58" t="str">
        <f>IF(O4="男子",IF($AF4&gt;100,"",IF($M4=プロ用男子!K$152,ROW(),"")),"")</f>
        <v/>
      </c>
      <c r="BS4" s="58" t="str">
        <f>IF(O4="男子",IF($AF4&gt;100,"",IF($M4=プロ用男子!D$177,ROW(),"")),"")</f>
        <v/>
      </c>
      <c r="BT4" s="58">
        <f>IF(O4="男子",IF($AF4&gt;100,"",IF($M4=プロ用男子!K$177,ROW(),"")),"")</f>
        <v>4</v>
      </c>
      <c r="BU4" s="58" t="str">
        <f>IF(O4="男子",IF($AF4&gt;100,"",IF($M4=プロ用男子!D$202,ROW(),"")),"")</f>
        <v/>
      </c>
      <c r="BV4" s="58" t="str">
        <f>IF(O4="男子",IF($AF4&gt;100,"",IF($M4=プロ用男子!K$202,ROW(),"")),"")</f>
        <v/>
      </c>
      <c r="BW4" s="58" t="str">
        <f>IF(O4="男子",IF($AF4&gt;100,"",IF($M4=プロ用男子!D$227,ROW(),"")),"")</f>
        <v/>
      </c>
      <c r="BX4" s="58" t="str">
        <f>IF(O4="男子",IF($AF4&gt;100,"",IF($M4=プロ用男子!K$227,ROW(),"")),"")</f>
        <v/>
      </c>
      <c r="BY4" s="58" t="str">
        <f>IF(O4="女子",IF(AF4&gt;100,"",IF(M4=プロ用女子!D$2,ROW(),"")),"")</f>
        <v/>
      </c>
      <c r="BZ4" s="58" t="str">
        <f>IF(O4="女子",IF($AF4&gt;100,"",IF($M4=プロ用女子!K$2,ROW(),"")),"")</f>
        <v/>
      </c>
      <c r="CA4" s="58" t="str">
        <f>IF(O4="女子",IF($AF4&gt;100,"",IF($M4=プロ用女子!D$27,ROW(),"")),"")</f>
        <v/>
      </c>
      <c r="CB4" s="58" t="str">
        <f>IF(O4="女子",IF($AF4&gt;100,"",IF($M4=プロ用女子!K$27,ROW(),"")),"")</f>
        <v/>
      </c>
      <c r="CC4" s="58" t="str">
        <f>IF(O4="女子",IF($AF4&gt;100,"",IF($M4=プロ用女子!D$52,ROW(),"")),"")</f>
        <v/>
      </c>
      <c r="CD4" s="58" t="str">
        <f>IF(O4="女子",IF($AF4&gt;100,"",IF($M4=プロ用女子!K$52,ROW(),"")),"")</f>
        <v/>
      </c>
      <c r="CE4" s="58" t="str">
        <f>IF(O4="女子",IF($AF4&gt;100,"",IF($M4=プロ用女子!D$77,ROW(),"")),"")</f>
        <v/>
      </c>
      <c r="CF4" s="58" t="str">
        <f>IF(O4="女子",IF($AF4&gt;100,"",IF($M4=プロ用女子!K$77,ROW(),"")),"")</f>
        <v/>
      </c>
      <c r="CG4" s="58" t="str">
        <f>IF(O4="女子",IF($AF4&gt;100,"",IF($M4=プロ用女子!D$102,ROW(),"")),"")</f>
        <v/>
      </c>
      <c r="CH4" s="58" t="str">
        <f>IF(O4="女子",IF($AF4&gt;100,"",IF($M4=プロ用女子!K$102,ROW(),"")),"")</f>
        <v/>
      </c>
      <c r="CI4" s="58" t="str">
        <f>IF(O4="女子",IF($AF4&gt;100,"",IF($M4=プロ用女子!D$127,ROW(),"")),"")</f>
        <v/>
      </c>
      <c r="CJ4" s="58" t="str">
        <f>IF(O4="女子",IF($AF4&gt;100,"",IF($M4=プロ用女子!K$127,ROW(),"")),"")</f>
        <v/>
      </c>
      <c r="CK4" s="58" t="str">
        <f>IF(O4="女子",IF($AF4&gt;100,"",IF($M4=プロ用女子!D$152,ROW(),"")),"")</f>
        <v/>
      </c>
      <c r="CL4" s="58" t="str">
        <f>IF(O4="女子",IF($AF4&gt;100,"",IF($M4=プロ用女子!K$152,ROW(),"")),"")</f>
        <v/>
      </c>
      <c r="CM4" s="58" t="str">
        <f>IF(O4="女子",IF($AF4&gt;100,"",IF($M4=プロ用女子!D$177,ROW(),"")),"")</f>
        <v/>
      </c>
      <c r="CN4" s="58" t="str">
        <f>IF(O4="女子",IF($AF4&gt;100,"",IF($M4=プロ用女子!K$177,ROW(),"")),"")</f>
        <v/>
      </c>
      <c r="CO4" s="58" t="str">
        <f>IF(O4="女子",IF($AF4&gt;100,"",IF($M4=プロ用女子!D$202,ROW(),"")),"")</f>
        <v/>
      </c>
      <c r="CP4" s="58" t="str">
        <f>IF(O4="女子",IF($AF4&gt;100,"",IF($M4=プロ用女子!K$202,ROW(),"")),"")</f>
        <v/>
      </c>
      <c r="CQ4" s="58" t="str">
        <f>IF(O4="女子",IF($AF4&gt;100,"",IF($M4=プロ用女子!D$227,ROW(),"")),"")</f>
        <v/>
      </c>
      <c r="CR4" s="58" t="str">
        <f>IF(O4="女子",IF($AF4&gt;100,"",IF($M4=プロ用女子!K$227,ROW(),"")),"")</f>
        <v/>
      </c>
    </row>
    <row r="5" spans="1:96" x14ac:dyDescent="0.15">
      <c r="A5" s="41">
        <v>46172</v>
      </c>
      <c r="B5" s="41">
        <v>46180</v>
      </c>
      <c r="C5" t="s">
        <v>70</v>
      </c>
      <c r="D5" t="s">
        <v>162</v>
      </c>
      <c r="E5" t="s">
        <v>169</v>
      </c>
      <c r="F5" t="s">
        <v>170</v>
      </c>
      <c r="G5" t="s">
        <v>165</v>
      </c>
      <c r="H5" t="s">
        <v>71</v>
      </c>
      <c r="I5" t="s">
        <v>166</v>
      </c>
      <c r="J5" t="s">
        <v>99</v>
      </c>
      <c r="L5" t="s">
        <v>188</v>
      </c>
      <c r="M5" t="s">
        <v>175</v>
      </c>
      <c r="N5" t="s">
        <v>176</v>
      </c>
      <c r="O5" t="s">
        <v>100</v>
      </c>
      <c r="Y5" t="s">
        <v>101</v>
      </c>
      <c r="AA5" t="s">
        <v>189</v>
      </c>
      <c r="AB5" t="s">
        <v>190</v>
      </c>
      <c r="AC5" t="s">
        <v>191</v>
      </c>
      <c r="AD5" t="s">
        <v>102</v>
      </c>
      <c r="AF5">
        <v>4</v>
      </c>
      <c r="AG5" s="40">
        <v>39056</v>
      </c>
      <c r="AN5">
        <v>177</v>
      </c>
      <c r="AO5">
        <v>56</v>
      </c>
      <c r="AP5" t="s">
        <v>103</v>
      </c>
      <c r="AV5" t="s">
        <v>104</v>
      </c>
      <c r="AY5" t="s">
        <v>157</v>
      </c>
      <c r="BB5">
        <f t="shared" si="0"/>
        <v>17</v>
      </c>
      <c r="BC5">
        <f t="shared" si="1"/>
        <v>3</v>
      </c>
      <c r="BD5" t="str">
        <f t="shared" si="2"/>
        <v>右</v>
      </c>
      <c r="BE5" s="58" t="str">
        <f>IF(O5="男子",IF($AF5&gt;100,"",IF(M5=プロ用男子!D$2,ROW(),"")),"")</f>
        <v/>
      </c>
      <c r="BF5" s="58" t="str">
        <f>IF(O5="男子",IF($AF5&gt;100,"",IF($M5=プロ用男子!K$2,ROW(),"")),"")</f>
        <v/>
      </c>
      <c r="BG5" s="58" t="str">
        <f>IF(O5="男子",IF($AF5&gt;100,"",IF($M5=プロ用男子!D$27,ROW(),"")),"")</f>
        <v/>
      </c>
      <c r="BH5" s="58" t="str">
        <f>IF(O5="男子",IF($AF5&gt;100,"",IF($M5=プロ用男子!K$27,ROW(),"")),"")</f>
        <v/>
      </c>
      <c r="BI5" s="58" t="str">
        <f>IF(O5="男子",IF($AF5&gt;100,"",IF($M5=プロ用男子!D$52,ROW(),"")),"")</f>
        <v/>
      </c>
      <c r="BJ5" s="58" t="str">
        <f>IF(O5="男子",IF($AF5&gt;100,"",IF($M5=プロ用男子!K$52,ROW(),"")),"")</f>
        <v/>
      </c>
      <c r="BK5" s="58" t="str">
        <f>IF(O5="男子",IF($AF5&gt;100,"",IF($M5=プロ用男子!D$77,ROW(),"")),"")</f>
        <v/>
      </c>
      <c r="BL5" s="58" t="str">
        <f>IF(O5="男子",IF($AF5&gt;100,"",IF($M5=プロ用男子!K$77,ROW(),"")),"")</f>
        <v/>
      </c>
      <c r="BM5" s="58" t="str">
        <f>IF(O5="男子",IF($AF5&gt;100,"",IF($M5=プロ用男子!D$102,ROW(),"")),"")</f>
        <v/>
      </c>
      <c r="BN5" s="58" t="str">
        <f>IF(O5="男子",IF($AF5&gt;100,"",IF($M5=プロ用男子!K$102,ROW(),"")),"")</f>
        <v/>
      </c>
      <c r="BO5" s="58" t="str">
        <f>IF(O5="男子",IF($AF5&gt;100,"",IF($M5=プロ用男子!D$127,ROW(),"")),"")</f>
        <v/>
      </c>
      <c r="BP5" s="58" t="str">
        <f>IF(O5="男子",IF($AF5&gt;100,"",IF($M5=プロ用男子!K$127,ROW(),"")),"")</f>
        <v/>
      </c>
      <c r="BQ5" s="58" t="str">
        <f>IF(O5="男子",IF($AF5&gt;100,"",IF($M5=プロ用男子!D$152,ROW(),"")),"")</f>
        <v/>
      </c>
      <c r="BR5" s="58" t="str">
        <f>IF(O5="男子",IF($AF5&gt;100,"",IF($M5=プロ用男子!K$152,ROW(),"")),"")</f>
        <v/>
      </c>
      <c r="BS5" s="58" t="str">
        <f>IF(O5="男子",IF($AF5&gt;100,"",IF($M5=プロ用男子!D$177,ROW(),"")),"")</f>
        <v/>
      </c>
      <c r="BT5" s="58">
        <f>IF(O5="男子",IF($AF5&gt;100,"",IF($M5=プロ用男子!K$177,ROW(),"")),"")</f>
        <v>5</v>
      </c>
      <c r="BU5" s="58" t="str">
        <f>IF(O5="男子",IF($AF5&gt;100,"",IF($M5=プロ用男子!D$202,ROW(),"")),"")</f>
        <v/>
      </c>
      <c r="BV5" s="58" t="str">
        <f>IF(O5="男子",IF($AF5&gt;100,"",IF($M5=プロ用男子!K$202,ROW(),"")),"")</f>
        <v/>
      </c>
      <c r="BW5" s="58" t="str">
        <f>IF(O5="男子",IF($AF5&gt;100,"",IF($M5=プロ用男子!D$227,ROW(),"")),"")</f>
        <v/>
      </c>
      <c r="BX5" s="58" t="str">
        <f>IF(O5="男子",IF($AF5&gt;100,"",IF($M5=プロ用男子!K$227,ROW(),"")),"")</f>
        <v/>
      </c>
      <c r="BY5" s="58" t="str">
        <f>IF(O5="女子",IF(AF5&gt;100,"",IF(M5=プロ用女子!D$2,ROW(),"")),"")</f>
        <v/>
      </c>
      <c r="BZ5" s="58" t="str">
        <f>IF(O5="女子",IF($AF5&gt;100,"",IF($M5=プロ用女子!K$2,ROW(),"")),"")</f>
        <v/>
      </c>
      <c r="CA5" s="58" t="str">
        <f>IF(O5="女子",IF($AF5&gt;100,"",IF($M5=プロ用女子!D$27,ROW(),"")),"")</f>
        <v/>
      </c>
      <c r="CB5" s="58" t="str">
        <f>IF(O5="女子",IF($AF5&gt;100,"",IF($M5=プロ用女子!K$27,ROW(),"")),"")</f>
        <v/>
      </c>
      <c r="CC5" s="58" t="str">
        <f>IF(O5="女子",IF($AF5&gt;100,"",IF($M5=プロ用女子!D$52,ROW(),"")),"")</f>
        <v/>
      </c>
      <c r="CD5" s="58" t="str">
        <f>IF(O5="女子",IF($AF5&gt;100,"",IF($M5=プロ用女子!K$52,ROW(),"")),"")</f>
        <v/>
      </c>
      <c r="CE5" s="58" t="str">
        <f>IF(O5="女子",IF($AF5&gt;100,"",IF($M5=プロ用女子!D$77,ROW(),"")),"")</f>
        <v/>
      </c>
      <c r="CF5" s="58" t="str">
        <f>IF(O5="女子",IF($AF5&gt;100,"",IF($M5=プロ用女子!K$77,ROW(),"")),"")</f>
        <v/>
      </c>
      <c r="CG5" s="58" t="str">
        <f>IF(O5="女子",IF($AF5&gt;100,"",IF($M5=プロ用女子!D$102,ROW(),"")),"")</f>
        <v/>
      </c>
      <c r="CH5" s="58" t="str">
        <f>IF(O5="女子",IF($AF5&gt;100,"",IF($M5=プロ用女子!K$102,ROW(),"")),"")</f>
        <v/>
      </c>
      <c r="CI5" s="58" t="str">
        <f>IF(O5="女子",IF($AF5&gt;100,"",IF($M5=プロ用女子!D$127,ROW(),"")),"")</f>
        <v/>
      </c>
      <c r="CJ5" s="58" t="str">
        <f>IF(O5="女子",IF($AF5&gt;100,"",IF($M5=プロ用女子!K$127,ROW(),"")),"")</f>
        <v/>
      </c>
      <c r="CK5" s="58" t="str">
        <f>IF(O5="女子",IF($AF5&gt;100,"",IF($M5=プロ用女子!D$152,ROW(),"")),"")</f>
        <v/>
      </c>
      <c r="CL5" s="58" t="str">
        <f>IF(O5="女子",IF($AF5&gt;100,"",IF($M5=プロ用女子!K$152,ROW(),"")),"")</f>
        <v/>
      </c>
      <c r="CM5" s="58" t="str">
        <f>IF(O5="女子",IF($AF5&gt;100,"",IF($M5=プロ用女子!D$177,ROW(),"")),"")</f>
        <v/>
      </c>
      <c r="CN5" s="58" t="str">
        <f>IF(O5="女子",IF($AF5&gt;100,"",IF($M5=プロ用女子!K$177,ROW(),"")),"")</f>
        <v/>
      </c>
      <c r="CO5" s="58" t="str">
        <f>IF(O5="女子",IF($AF5&gt;100,"",IF($M5=プロ用女子!D$202,ROW(),"")),"")</f>
        <v/>
      </c>
      <c r="CP5" s="58" t="str">
        <f>IF(O5="女子",IF($AF5&gt;100,"",IF($M5=プロ用女子!K$202,ROW(),"")),"")</f>
        <v/>
      </c>
      <c r="CQ5" s="58" t="str">
        <f>IF(O5="女子",IF($AF5&gt;100,"",IF($M5=プロ用女子!D$227,ROW(),"")),"")</f>
        <v/>
      </c>
      <c r="CR5" s="58" t="str">
        <f>IF(O5="女子",IF($AF5&gt;100,"",IF($M5=プロ用女子!K$227,ROW(),"")),"")</f>
        <v/>
      </c>
    </row>
    <row r="6" spans="1:96" x14ac:dyDescent="0.15">
      <c r="A6" s="41">
        <v>46172</v>
      </c>
      <c r="B6" s="41">
        <v>46180</v>
      </c>
      <c r="C6" t="s">
        <v>70</v>
      </c>
      <c r="D6" t="s">
        <v>162</v>
      </c>
      <c r="E6" t="s">
        <v>169</v>
      </c>
      <c r="F6" t="s">
        <v>170</v>
      </c>
      <c r="G6" t="s">
        <v>165</v>
      </c>
      <c r="H6" t="s">
        <v>71</v>
      </c>
      <c r="I6" t="s">
        <v>166</v>
      </c>
      <c r="J6" t="s">
        <v>99</v>
      </c>
      <c r="L6" t="s">
        <v>192</v>
      </c>
      <c r="M6" t="s">
        <v>175</v>
      </c>
      <c r="N6" t="s">
        <v>176</v>
      </c>
      <c r="O6" t="s">
        <v>100</v>
      </c>
      <c r="Y6" t="s">
        <v>101</v>
      </c>
      <c r="AA6" t="s">
        <v>193</v>
      </c>
      <c r="AB6" t="s">
        <v>194</v>
      </c>
      <c r="AC6" t="s">
        <v>195</v>
      </c>
      <c r="AD6" t="s">
        <v>102</v>
      </c>
      <c r="AF6">
        <v>5</v>
      </c>
      <c r="AG6" s="40">
        <v>38886</v>
      </c>
      <c r="AN6">
        <v>172</v>
      </c>
      <c r="AO6">
        <v>58</v>
      </c>
      <c r="AP6" t="s">
        <v>103</v>
      </c>
      <c r="AV6" t="s">
        <v>104</v>
      </c>
      <c r="AY6" t="s">
        <v>157</v>
      </c>
      <c r="BB6">
        <f t="shared" si="0"/>
        <v>17</v>
      </c>
      <c r="BC6">
        <f t="shared" si="1"/>
        <v>3</v>
      </c>
      <c r="BD6" t="str">
        <f t="shared" si="2"/>
        <v>右</v>
      </c>
      <c r="BE6" s="58" t="str">
        <f>IF(O6="男子",IF($AF6&gt;100,"",IF(M6=プロ用男子!D$2,ROW(),"")),"")</f>
        <v/>
      </c>
      <c r="BF6" s="58" t="str">
        <f>IF(O6="男子",IF($AF6&gt;100,"",IF($M6=プロ用男子!K$2,ROW(),"")),"")</f>
        <v/>
      </c>
      <c r="BG6" s="58" t="str">
        <f>IF(O6="男子",IF($AF6&gt;100,"",IF($M6=プロ用男子!D$27,ROW(),"")),"")</f>
        <v/>
      </c>
      <c r="BH6" s="58" t="str">
        <f>IF(O6="男子",IF($AF6&gt;100,"",IF($M6=プロ用男子!K$27,ROW(),"")),"")</f>
        <v/>
      </c>
      <c r="BI6" s="58" t="str">
        <f>IF(O6="男子",IF($AF6&gt;100,"",IF($M6=プロ用男子!D$52,ROW(),"")),"")</f>
        <v/>
      </c>
      <c r="BJ6" s="58" t="str">
        <f>IF(O6="男子",IF($AF6&gt;100,"",IF($M6=プロ用男子!K$52,ROW(),"")),"")</f>
        <v/>
      </c>
      <c r="BK6" s="58" t="str">
        <f>IF(O6="男子",IF($AF6&gt;100,"",IF($M6=プロ用男子!D$77,ROW(),"")),"")</f>
        <v/>
      </c>
      <c r="BL6" s="58" t="str">
        <f>IF(O6="男子",IF($AF6&gt;100,"",IF($M6=プロ用男子!K$77,ROW(),"")),"")</f>
        <v/>
      </c>
      <c r="BM6" s="58" t="str">
        <f>IF(O6="男子",IF($AF6&gt;100,"",IF($M6=プロ用男子!D$102,ROW(),"")),"")</f>
        <v/>
      </c>
      <c r="BN6" s="58" t="str">
        <f>IF(O6="男子",IF($AF6&gt;100,"",IF($M6=プロ用男子!K$102,ROW(),"")),"")</f>
        <v/>
      </c>
      <c r="BO6" s="58" t="str">
        <f>IF(O6="男子",IF($AF6&gt;100,"",IF($M6=プロ用男子!D$127,ROW(),"")),"")</f>
        <v/>
      </c>
      <c r="BP6" s="58" t="str">
        <f>IF(O6="男子",IF($AF6&gt;100,"",IF($M6=プロ用男子!K$127,ROW(),"")),"")</f>
        <v/>
      </c>
      <c r="BQ6" s="58" t="str">
        <f>IF(O6="男子",IF($AF6&gt;100,"",IF($M6=プロ用男子!D$152,ROW(),"")),"")</f>
        <v/>
      </c>
      <c r="BR6" s="58" t="str">
        <f>IF(O6="男子",IF($AF6&gt;100,"",IF($M6=プロ用男子!K$152,ROW(),"")),"")</f>
        <v/>
      </c>
      <c r="BS6" s="58" t="str">
        <f>IF(O6="男子",IF($AF6&gt;100,"",IF($M6=プロ用男子!D$177,ROW(),"")),"")</f>
        <v/>
      </c>
      <c r="BT6" s="58">
        <f>IF(O6="男子",IF($AF6&gt;100,"",IF($M6=プロ用男子!K$177,ROW(),"")),"")</f>
        <v>6</v>
      </c>
      <c r="BU6" s="58" t="str">
        <f>IF(O6="男子",IF($AF6&gt;100,"",IF($M6=プロ用男子!D$202,ROW(),"")),"")</f>
        <v/>
      </c>
      <c r="BV6" s="58" t="str">
        <f>IF(O6="男子",IF($AF6&gt;100,"",IF($M6=プロ用男子!K$202,ROW(),"")),"")</f>
        <v/>
      </c>
      <c r="BW6" s="58" t="str">
        <f>IF(O6="男子",IF($AF6&gt;100,"",IF($M6=プロ用男子!D$227,ROW(),"")),"")</f>
        <v/>
      </c>
      <c r="BX6" s="58" t="str">
        <f>IF(O6="男子",IF($AF6&gt;100,"",IF($M6=プロ用男子!K$227,ROW(),"")),"")</f>
        <v/>
      </c>
      <c r="BY6" s="58" t="str">
        <f>IF(O6="女子",IF(AF6&gt;100,"",IF(M6=プロ用女子!D$2,ROW(),"")),"")</f>
        <v/>
      </c>
      <c r="BZ6" s="58" t="str">
        <f>IF(O6="女子",IF($AF6&gt;100,"",IF($M6=プロ用女子!K$2,ROW(),"")),"")</f>
        <v/>
      </c>
      <c r="CA6" s="58" t="str">
        <f>IF(O6="女子",IF($AF6&gt;100,"",IF($M6=プロ用女子!D$27,ROW(),"")),"")</f>
        <v/>
      </c>
      <c r="CB6" s="58" t="str">
        <f>IF(O6="女子",IF($AF6&gt;100,"",IF($M6=プロ用女子!K$27,ROW(),"")),"")</f>
        <v/>
      </c>
      <c r="CC6" s="58" t="str">
        <f>IF(O6="女子",IF($AF6&gt;100,"",IF($M6=プロ用女子!D$52,ROW(),"")),"")</f>
        <v/>
      </c>
      <c r="CD6" s="58" t="str">
        <f>IF(O6="女子",IF($AF6&gt;100,"",IF($M6=プロ用女子!K$52,ROW(),"")),"")</f>
        <v/>
      </c>
      <c r="CE6" s="58" t="str">
        <f>IF(O6="女子",IF($AF6&gt;100,"",IF($M6=プロ用女子!D$77,ROW(),"")),"")</f>
        <v/>
      </c>
      <c r="CF6" s="58" t="str">
        <f>IF(O6="女子",IF($AF6&gt;100,"",IF($M6=プロ用女子!K$77,ROW(),"")),"")</f>
        <v/>
      </c>
      <c r="CG6" s="58" t="str">
        <f>IF(O6="女子",IF($AF6&gt;100,"",IF($M6=プロ用女子!D$102,ROW(),"")),"")</f>
        <v/>
      </c>
      <c r="CH6" s="58" t="str">
        <f>IF(O6="女子",IF($AF6&gt;100,"",IF($M6=プロ用女子!K$102,ROW(),"")),"")</f>
        <v/>
      </c>
      <c r="CI6" s="58" t="str">
        <f>IF(O6="女子",IF($AF6&gt;100,"",IF($M6=プロ用女子!D$127,ROW(),"")),"")</f>
        <v/>
      </c>
      <c r="CJ6" s="58" t="str">
        <f>IF(O6="女子",IF($AF6&gt;100,"",IF($M6=プロ用女子!K$127,ROW(),"")),"")</f>
        <v/>
      </c>
      <c r="CK6" s="58" t="str">
        <f>IF(O6="女子",IF($AF6&gt;100,"",IF($M6=プロ用女子!D$152,ROW(),"")),"")</f>
        <v/>
      </c>
      <c r="CL6" s="58" t="str">
        <f>IF(O6="女子",IF($AF6&gt;100,"",IF($M6=プロ用女子!K$152,ROW(),"")),"")</f>
        <v/>
      </c>
      <c r="CM6" s="58" t="str">
        <f>IF(O6="女子",IF($AF6&gt;100,"",IF($M6=プロ用女子!D$177,ROW(),"")),"")</f>
        <v/>
      </c>
      <c r="CN6" s="58" t="str">
        <f>IF(O6="女子",IF($AF6&gt;100,"",IF($M6=プロ用女子!K$177,ROW(),"")),"")</f>
        <v/>
      </c>
      <c r="CO6" s="58" t="str">
        <f>IF(O6="女子",IF($AF6&gt;100,"",IF($M6=プロ用女子!D$202,ROW(),"")),"")</f>
        <v/>
      </c>
      <c r="CP6" s="58" t="str">
        <f>IF(O6="女子",IF($AF6&gt;100,"",IF($M6=プロ用女子!K$202,ROW(),"")),"")</f>
        <v/>
      </c>
      <c r="CQ6" s="58" t="str">
        <f>IF(O6="女子",IF($AF6&gt;100,"",IF($M6=プロ用女子!D$227,ROW(),"")),"")</f>
        <v/>
      </c>
      <c r="CR6" s="58" t="str">
        <f>IF(O6="女子",IF($AF6&gt;100,"",IF($M6=プロ用女子!K$227,ROW(),"")),"")</f>
        <v/>
      </c>
    </row>
    <row r="7" spans="1:96" x14ac:dyDescent="0.15">
      <c r="A7" s="41">
        <v>46172</v>
      </c>
      <c r="B7" s="41">
        <v>46180</v>
      </c>
      <c r="C7" t="s">
        <v>70</v>
      </c>
      <c r="D7" t="s">
        <v>162</v>
      </c>
      <c r="E7" t="s">
        <v>169</v>
      </c>
      <c r="F7" t="s">
        <v>170</v>
      </c>
      <c r="G7" t="s">
        <v>165</v>
      </c>
      <c r="H7" t="s">
        <v>71</v>
      </c>
      <c r="I7" t="s">
        <v>166</v>
      </c>
      <c r="J7" t="s">
        <v>99</v>
      </c>
      <c r="L7" t="s">
        <v>196</v>
      </c>
      <c r="M7" t="s">
        <v>175</v>
      </c>
      <c r="N7" t="s">
        <v>176</v>
      </c>
      <c r="O7" t="s">
        <v>100</v>
      </c>
      <c r="Y7" t="s">
        <v>101</v>
      </c>
      <c r="AA7" t="s">
        <v>197</v>
      </c>
      <c r="AB7" t="s">
        <v>198</v>
      </c>
      <c r="AC7" t="s">
        <v>199</v>
      </c>
      <c r="AD7" t="s">
        <v>102</v>
      </c>
      <c r="AF7">
        <v>6</v>
      </c>
      <c r="AG7" s="40">
        <v>38999</v>
      </c>
      <c r="AN7">
        <v>168</v>
      </c>
      <c r="AO7">
        <v>53</v>
      </c>
      <c r="AP7" t="s">
        <v>103</v>
      </c>
      <c r="AV7" t="s">
        <v>104</v>
      </c>
      <c r="AY7" t="s">
        <v>155</v>
      </c>
      <c r="BB7">
        <f t="shared" si="0"/>
        <v>17</v>
      </c>
      <c r="BC7">
        <f t="shared" si="1"/>
        <v>3</v>
      </c>
      <c r="BD7" t="str">
        <f t="shared" si="2"/>
        <v>右</v>
      </c>
      <c r="BE7" s="58" t="str">
        <f>IF(O7="男子",IF($AF7&gt;100,"",IF(M7=プロ用男子!D$2,ROW(),"")),"")</f>
        <v/>
      </c>
      <c r="BF7" s="58" t="str">
        <f>IF(O7="男子",IF($AF7&gt;100,"",IF($M7=プロ用男子!K$2,ROW(),"")),"")</f>
        <v/>
      </c>
      <c r="BG7" s="58" t="str">
        <f>IF(O7="男子",IF($AF7&gt;100,"",IF($M7=プロ用男子!D$27,ROW(),"")),"")</f>
        <v/>
      </c>
      <c r="BH7" s="58" t="str">
        <f>IF(O7="男子",IF($AF7&gt;100,"",IF($M7=プロ用男子!K$27,ROW(),"")),"")</f>
        <v/>
      </c>
      <c r="BI7" s="58" t="str">
        <f>IF(O7="男子",IF($AF7&gt;100,"",IF($M7=プロ用男子!D$52,ROW(),"")),"")</f>
        <v/>
      </c>
      <c r="BJ7" s="58" t="str">
        <f>IF(O7="男子",IF($AF7&gt;100,"",IF($M7=プロ用男子!K$52,ROW(),"")),"")</f>
        <v/>
      </c>
      <c r="BK7" s="58" t="str">
        <f>IF(O7="男子",IF($AF7&gt;100,"",IF($M7=プロ用男子!D$77,ROW(),"")),"")</f>
        <v/>
      </c>
      <c r="BL7" s="58" t="str">
        <f>IF(O7="男子",IF($AF7&gt;100,"",IF($M7=プロ用男子!K$77,ROW(),"")),"")</f>
        <v/>
      </c>
      <c r="BM7" s="58" t="str">
        <f>IF(O7="男子",IF($AF7&gt;100,"",IF($M7=プロ用男子!D$102,ROW(),"")),"")</f>
        <v/>
      </c>
      <c r="BN7" s="58" t="str">
        <f>IF(O7="男子",IF($AF7&gt;100,"",IF($M7=プロ用男子!K$102,ROW(),"")),"")</f>
        <v/>
      </c>
      <c r="BO7" s="58" t="str">
        <f>IF(O7="男子",IF($AF7&gt;100,"",IF($M7=プロ用男子!D$127,ROW(),"")),"")</f>
        <v/>
      </c>
      <c r="BP7" s="58" t="str">
        <f>IF(O7="男子",IF($AF7&gt;100,"",IF($M7=プロ用男子!K$127,ROW(),"")),"")</f>
        <v/>
      </c>
      <c r="BQ7" s="58" t="str">
        <f>IF(O7="男子",IF($AF7&gt;100,"",IF($M7=プロ用男子!D$152,ROW(),"")),"")</f>
        <v/>
      </c>
      <c r="BR7" s="58" t="str">
        <f>IF(O7="男子",IF($AF7&gt;100,"",IF($M7=プロ用男子!K$152,ROW(),"")),"")</f>
        <v/>
      </c>
      <c r="BS7" s="58" t="str">
        <f>IF(O7="男子",IF($AF7&gt;100,"",IF($M7=プロ用男子!D$177,ROW(),"")),"")</f>
        <v/>
      </c>
      <c r="BT7" s="58">
        <f>IF(O7="男子",IF($AF7&gt;100,"",IF($M7=プロ用男子!K$177,ROW(),"")),"")</f>
        <v>7</v>
      </c>
      <c r="BU7" s="58" t="str">
        <f>IF(O7="男子",IF($AF7&gt;100,"",IF($M7=プロ用男子!D$202,ROW(),"")),"")</f>
        <v/>
      </c>
      <c r="BV7" s="58" t="str">
        <f>IF(O7="男子",IF($AF7&gt;100,"",IF($M7=プロ用男子!K$202,ROW(),"")),"")</f>
        <v/>
      </c>
      <c r="BW7" s="58" t="str">
        <f>IF(O7="男子",IF($AF7&gt;100,"",IF($M7=プロ用男子!D$227,ROW(),"")),"")</f>
        <v/>
      </c>
      <c r="BX7" s="58" t="str">
        <f>IF(O7="男子",IF($AF7&gt;100,"",IF($M7=プロ用男子!K$227,ROW(),"")),"")</f>
        <v/>
      </c>
      <c r="BY7" s="58" t="str">
        <f>IF(O7="女子",IF(AF7&gt;100,"",IF(M7=プロ用女子!D$2,ROW(),"")),"")</f>
        <v/>
      </c>
      <c r="BZ7" s="58" t="str">
        <f>IF(O7="女子",IF($AF7&gt;100,"",IF($M7=プロ用女子!K$2,ROW(),"")),"")</f>
        <v/>
      </c>
      <c r="CA7" s="58" t="str">
        <f>IF(O7="女子",IF($AF7&gt;100,"",IF($M7=プロ用女子!D$27,ROW(),"")),"")</f>
        <v/>
      </c>
      <c r="CB7" s="58" t="str">
        <f>IF(O7="女子",IF($AF7&gt;100,"",IF($M7=プロ用女子!K$27,ROW(),"")),"")</f>
        <v/>
      </c>
      <c r="CC7" s="58" t="str">
        <f>IF(O7="女子",IF($AF7&gt;100,"",IF($M7=プロ用女子!D$52,ROW(),"")),"")</f>
        <v/>
      </c>
      <c r="CD7" s="58" t="str">
        <f>IF(O7="女子",IF($AF7&gt;100,"",IF($M7=プロ用女子!K$52,ROW(),"")),"")</f>
        <v/>
      </c>
      <c r="CE7" s="58" t="str">
        <f>IF(O7="女子",IF($AF7&gt;100,"",IF($M7=プロ用女子!D$77,ROW(),"")),"")</f>
        <v/>
      </c>
      <c r="CF7" s="58" t="str">
        <f>IF(O7="女子",IF($AF7&gt;100,"",IF($M7=プロ用女子!K$77,ROW(),"")),"")</f>
        <v/>
      </c>
      <c r="CG7" s="58" t="str">
        <f>IF(O7="女子",IF($AF7&gt;100,"",IF($M7=プロ用女子!D$102,ROW(),"")),"")</f>
        <v/>
      </c>
      <c r="CH7" s="58" t="str">
        <f>IF(O7="女子",IF($AF7&gt;100,"",IF($M7=プロ用女子!K$102,ROW(),"")),"")</f>
        <v/>
      </c>
      <c r="CI7" s="58" t="str">
        <f>IF(O7="女子",IF($AF7&gt;100,"",IF($M7=プロ用女子!D$127,ROW(),"")),"")</f>
        <v/>
      </c>
      <c r="CJ7" s="58" t="str">
        <f>IF(O7="女子",IF($AF7&gt;100,"",IF($M7=プロ用女子!K$127,ROW(),"")),"")</f>
        <v/>
      </c>
      <c r="CK7" s="58" t="str">
        <f>IF(O7="女子",IF($AF7&gt;100,"",IF($M7=プロ用女子!D$152,ROW(),"")),"")</f>
        <v/>
      </c>
      <c r="CL7" s="58" t="str">
        <f>IF(O7="女子",IF($AF7&gt;100,"",IF($M7=プロ用女子!K$152,ROW(),"")),"")</f>
        <v/>
      </c>
      <c r="CM7" s="58" t="str">
        <f>IF(O7="女子",IF($AF7&gt;100,"",IF($M7=プロ用女子!D$177,ROW(),"")),"")</f>
        <v/>
      </c>
      <c r="CN7" s="58" t="str">
        <f>IF(O7="女子",IF($AF7&gt;100,"",IF($M7=プロ用女子!K$177,ROW(),"")),"")</f>
        <v/>
      </c>
      <c r="CO7" s="58" t="str">
        <f>IF(O7="女子",IF($AF7&gt;100,"",IF($M7=プロ用女子!D$202,ROW(),"")),"")</f>
        <v/>
      </c>
      <c r="CP7" s="58" t="str">
        <f>IF(O7="女子",IF($AF7&gt;100,"",IF($M7=プロ用女子!K$202,ROW(),"")),"")</f>
        <v/>
      </c>
      <c r="CQ7" s="58" t="str">
        <f>IF(O7="女子",IF($AF7&gt;100,"",IF($M7=プロ用女子!D$227,ROW(),"")),"")</f>
        <v/>
      </c>
      <c r="CR7" s="58" t="str">
        <f>IF(O7="女子",IF($AF7&gt;100,"",IF($M7=プロ用女子!K$227,ROW(),"")),"")</f>
        <v/>
      </c>
    </row>
    <row r="8" spans="1:96" x14ac:dyDescent="0.15">
      <c r="A8" s="41">
        <v>46172</v>
      </c>
      <c r="B8" s="41">
        <v>46180</v>
      </c>
      <c r="C8" t="s">
        <v>70</v>
      </c>
      <c r="D8" t="s">
        <v>162</v>
      </c>
      <c r="E8" t="s">
        <v>169</v>
      </c>
      <c r="F8" t="s">
        <v>170</v>
      </c>
      <c r="G8" t="s">
        <v>165</v>
      </c>
      <c r="H8" t="s">
        <v>71</v>
      </c>
      <c r="I8" t="s">
        <v>166</v>
      </c>
      <c r="J8" t="s">
        <v>99</v>
      </c>
      <c r="L8" t="s">
        <v>200</v>
      </c>
      <c r="M8" t="s">
        <v>175</v>
      </c>
      <c r="N8" t="s">
        <v>176</v>
      </c>
      <c r="O8" t="s">
        <v>100</v>
      </c>
      <c r="Y8" t="s">
        <v>101</v>
      </c>
      <c r="AA8" t="s">
        <v>201</v>
      </c>
      <c r="AB8" t="s">
        <v>202</v>
      </c>
      <c r="AC8" t="s">
        <v>203</v>
      </c>
      <c r="AD8" t="s">
        <v>102</v>
      </c>
      <c r="AE8" t="s">
        <v>105</v>
      </c>
      <c r="AF8">
        <v>7</v>
      </c>
      <c r="AG8" s="40">
        <v>38911</v>
      </c>
      <c r="AN8">
        <v>173</v>
      </c>
      <c r="AO8">
        <v>57.1</v>
      </c>
      <c r="AP8" t="s">
        <v>103</v>
      </c>
      <c r="AV8" t="s">
        <v>104</v>
      </c>
      <c r="AY8" t="s">
        <v>156</v>
      </c>
      <c r="BB8">
        <f t="shared" si="0"/>
        <v>17</v>
      </c>
      <c r="BC8">
        <f t="shared" si="1"/>
        <v>3</v>
      </c>
      <c r="BD8" t="str">
        <f t="shared" si="2"/>
        <v>右</v>
      </c>
      <c r="BE8" s="58" t="str">
        <f>IF(O8="男子",IF($AF8&gt;100,"",IF(M8=プロ用男子!D$2,ROW(),"")),"")</f>
        <v/>
      </c>
      <c r="BF8" s="58" t="str">
        <f>IF(O8="男子",IF($AF8&gt;100,"",IF($M8=プロ用男子!K$2,ROW(),"")),"")</f>
        <v/>
      </c>
      <c r="BG8" s="58" t="str">
        <f>IF(O8="男子",IF($AF8&gt;100,"",IF($M8=プロ用男子!D$27,ROW(),"")),"")</f>
        <v/>
      </c>
      <c r="BH8" s="58" t="str">
        <f>IF(O8="男子",IF($AF8&gt;100,"",IF($M8=プロ用男子!K$27,ROW(),"")),"")</f>
        <v/>
      </c>
      <c r="BI8" s="58" t="str">
        <f>IF(O8="男子",IF($AF8&gt;100,"",IF($M8=プロ用男子!D$52,ROW(),"")),"")</f>
        <v/>
      </c>
      <c r="BJ8" s="58" t="str">
        <f>IF(O8="男子",IF($AF8&gt;100,"",IF($M8=プロ用男子!K$52,ROW(),"")),"")</f>
        <v/>
      </c>
      <c r="BK8" s="58" t="str">
        <f>IF(O8="男子",IF($AF8&gt;100,"",IF($M8=プロ用男子!D$77,ROW(),"")),"")</f>
        <v/>
      </c>
      <c r="BL8" s="58" t="str">
        <f>IF(O8="男子",IF($AF8&gt;100,"",IF($M8=プロ用男子!K$77,ROW(),"")),"")</f>
        <v/>
      </c>
      <c r="BM8" s="58" t="str">
        <f>IF(O8="男子",IF($AF8&gt;100,"",IF($M8=プロ用男子!D$102,ROW(),"")),"")</f>
        <v/>
      </c>
      <c r="BN8" s="58" t="str">
        <f>IF(O8="男子",IF($AF8&gt;100,"",IF($M8=プロ用男子!K$102,ROW(),"")),"")</f>
        <v/>
      </c>
      <c r="BO8" s="58" t="str">
        <f>IF(O8="男子",IF($AF8&gt;100,"",IF($M8=プロ用男子!D$127,ROW(),"")),"")</f>
        <v/>
      </c>
      <c r="BP8" s="58" t="str">
        <f>IF(O8="男子",IF($AF8&gt;100,"",IF($M8=プロ用男子!K$127,ROW(),"")),"")</f>
        <v/>
      </c>
      <c r="BQ8" s="58" t="str">
        <f>IF(O8="男子",IF($AF8&gt;100,"",IF($M8=プロ用男子!D$152,ROW(),"")),"")</f>
        <v/>
      </c>
      <c r="BR8" s="58" t="str">
        <f>IF(O8="男子",IF($AF8&gt;100,"",IF($M8=プロ用男子!K$152,ROW(),"")),"")</f>
        <v/>
      </c>
      <c r="BS8" s="58" t="str">
        <f>IF(O8="男子",IF($AF8&gt;100,"",IF($M8=プロ用男子!D$177,ROW(),"")),"")</f>
        <v/>
      </c>
      <c r="BT8" s="58">
        <f>IF(O8="男子",IF($AF8&gt;100,"",IF($M8=プロ用男子!K$177,ROW(),"")),"")</f>
        <v>8</v>
      </c>
      <c r="BU8" s="58" t="str">
        <f>IF(O8="男子",IF($AF8&gt;100,"",IF($M8=プロ用男子!D$202,ROW(),"")),"")</f>
        <v/>
      </c>
      <c r="BV8" s="58" t="str">
        <f>IF(O8="男子",IF($AF8&gt;100,"",IF($M8=プロ用男子!K$202,ROW(),"")),"")</f>
        <v/>
      </c>
      <c r="BW8" s="58" t="str">
        <f>IF(O8="男子",IF($AF8&gt;100,"",IF($M8=プロ用男子!D$227,ROW(),"")),"")</f>
        <v/>
      </c>
      <c r="BX8" s="58" t="str">
        <f>IF(O8="男子",IF($AF8&gt;100,"",IF($M8=プロ用男子!K$227,ROW(),"")),"")</f>
        <v/>
      </c>
      <c r="BY8" s="58" t="str">
        <f>IF(O8="女子",IF(AF8&gt;100,"",IF(M8=プロ用女子!D$2,ROW(),"")),"")</f>
        <v/>
      </c>
      <c r="BZ8" s="58" t="str">
        <f>IF(O8="女子",IF($AF8&gt;100,"",IF($M8=プロ用女子!K$2,ROW(),"")),"")</f>
        <v/>
      </c>
      <c r="CA8" s="58" t="str">
        <f>IF(O8="女子",IF($AF8&gt;100,"",IF($M8=プロ用女子!D$27,ROW(),"")),"")</f>
        <v/>
      </c>
      <c r="CB8" s="58" t="str">
        <f>IF(O8="女子",IF($AF8&gt;100,"",IF($M8=プロ用女子!K$27,ROW(),"")),"")</f>
        <v/>
      </c>
      <c r="CC8" s="58" t="str">
        <f>IF(O8="女子",IF($AF8&gt;100,"",IF($M8=プロ用女子!D$52,ROW(),"")),"")</f>
        <v/>
      </c>
      <c r="CD8" s="58" t="str">
        <f>IF(O8="女子",IF($AF8&gt;100,"",IF($M8=プロ用女子!K$52,ROW(),"")),"")</f>
        <v/>
      </c>
      <c r="CE8" s="58" t="str">
        <f>IF(O8="女子",IF($AF8&gt;100,"",IF($M8=プロ用女子!D$77,ROW(),"")),"")</f>
        <v/>
      </c>
      <c r="CF8" s="58" t="str">
        <f>IF(O8="女子",IF($AF8&gt;100,"",IF($M8=プロ用女子!K$77,ROW(),"")),"")</f>
        <v/>
      </c>
      <c r="CG8" s="58" t="str">
        <f>IF(O8="女子",IF($AF8&gt;100,"",IF($M8=プロ用女子!D$102,ROW(),"")),"")</f>
        <v/>
      </c>
      <c r="CH8" s="58" t="str">
        <f>IF(O8="女子",IF($AF8&gt;100,"",IF($M8=プロ用女子!K$102,ROW(),"")),"")</f>
        <v/>
      </c>
      <c r="CI8" s="58" t="str">
        <f>IF(O8="女子",IF($AF8&gt;100,"",IF($M8=プロ用女子!D$127,ROW(),"")),"")</f>
        <v/>
      </c>
      <c r="CJ8" s="58" t="str">
        <f>IF(O8="女子",IF($AF8&gt;100,"",IF($M8=プロ用女子!K$127,ROW(),"")),"")</f>
        <v/>
      </c>
      <c r="CK8" s="58" t="str">
        <f>IF(O8="女子",IF($AF8&gt;100,"",IF($M8=プロ用女子!D$152,ROW(),"")),"")</f>
        <v/>
      </c>
      <c r="CL8" s="58" t="str">
        <f>IF(O8="女子",IF($AF8&gt;100,"",IF($M8=プロ用女子!K$152,ROW(),"")),"")</f>
        <v/>
      </c>
      <c r="CM8" s="58" t="str">
        <f>IF(O8="女子",IF($AF8&gt;100,"",IF($M8=プロ用女子!D$177,ROW(),"")),"")</f>
        <v/>
      </c>
      <c r="CN8" s="58" t="str">
        <f>IF(O8="女子",IF($AF8&gt;100,"",IF($M8=プロ用女子!K$177,ROW(),"")),"")</f>
        <v/>
      </c>
      <c r="CO8" s="58" t="str">
        <f>IF(O8="女子",IF($AF8&gt;100,"",IF($M8=プロ用女子!D$202,ROW(),"")),"")</f>
        <v/>
      </c>
      <c r="CP8" s="58" t="str">
        <f>IF(O8="女子",IF($AF8&gt;100,"",IF($M8=プロ用女子!K$202,ROW(),"")),"")</f>
        <v/>
      </c>
      <c r="CQ8" s="58" t="str">
        <f>IF(O8="女子",IF($AF8&gt;100,"",IF($M8=プロ用女子!D$227,ROW(),"")),"")</f>
        <v/>
      </c>
      <c r="CR8" s="58" t="str">
        <f>IF(O8="女子",IF($AF8&gt;100,"",IF($M8=プロ用女子!K$227,ROW(),"")),"")</f>
        <v/>
      </c>
    </row>
    <row r="9" spans="1:96" x14ac:dyDescent="0.15">
      <c r="A9" s="41">
        <v>46172</v>
      </c>
      <c r="B9" s="41">
        <v>46180</v>
      </c>
      <c r="C9" t="s">
        <v>70</v>
      </c>
      <c r="D9" t="s">
        <v>162</v>
      </c>
      <c r="E9" t="s">
        <v>169</v>
      </c>
      <c r="F9" t="s">
        <v>170</v>
      </c>
      <c r="G9" t="s">
        <v>165</v>
      </c>
      <c r="H9" t="s">
        <v>71</v>
      </c>
      <c r="I9" t="s">
        <v>166</v>
      </c>
      <c r="J9" t="s">
        <v>99</v>
      </c>
      <c r="L9" t="s">
        <v>204</v>
      </c>
      <c r="M9" t="s">
        <v>175</v>
      </c>
      <c r="N9" t="s">
        <v>176</v>
      </c>
      <c r="O9" t="s">
        <v>100</v>
      </c>
      <c r="Y9" t="s">
        <v>101</v>
      </c>
      <c r="AA9" t="s">
        <v>205</v>
      </c>
      <c r="AB9" t="s">
        <v>206</v>
      </c>
      <c r="AC9" t="s">
        <v>207</v>
      </c>
      <c r="AD9" t="s">
        <v>102</v>
      </c>
      <c r="AF9">
        <v>8</v>
      </c>
      <c r="AG9" s="40">
        <v>39268</v>
      </c>
      <c r="AN9">
        <v>173</v>
      </c>
      <c r="AO9">
        <v>53</v>
      </c>
      <c r="AP9" t="s">
        <v>103</v>
      </c>
      <c r="AV9" t="s">
        <v>104</v>
      </c>
      <c r="AY9" t="s">
        <v>157</v>
      </c>
      <c r="BB9">
        <f t="shared" si="0"/>
        <v>16</v>
      </c>
      <c r="BC9">
        <f t="shared" si="1"/>
        <v>2</v>
      </c>
      <c r="BD9" t="str">
        <f t="shared" si="2"/>
        <v>右</v>
      </c>
      <c r="BE9" s="58" t="str">
        <f>IF(O9="男子",IF($AF9&gt;100,"",IF(M9=プロ用男子!D$2,ROW(),"")),"")</f>
        <v/>
      </c>
      <c r="BF9" s="58" t="str">
        <f>IF(O9="男子",IF($AF9&gt;100,"",IF($M9=プロ用男子!K$2,ROW(),"")),"")</f>
        <v/>
      </c>
      <c r="BG9" s="58" t="str">
        <f>IF(O9="男子",IF($AF9&gt;100,"",IF($M9=プロ用男子!D$27,ROW(),"")),"")</f>
        <v/>
      </c>
      <c r="BH9" s="58" t="str">
        <f>IF(O9="男子",IF($AF9&gt;100,"",IF($M9=プロ用男子!K$27,ROW(),"")),"")</f>
        <v/>
      </c>
      <c r="BI9" s="58" t="str">
        <f>IF(O9="男子",IF($AF9&gt;100,"",IF($M9=プロ用男子!D$52,ROW(),"")),"")</f>
        <v/>
      </c>
      <c r="BJ9" s="58" t="str">
        <f>IF(O9="男子",IF($AF9&gt;100,"",IF($M9=プロ用男子!K$52,ROW(),"")),"")</f>
        <v/>
      </c>
      <c r="BK9" s="58" t="str">
        <f>IF(O9="男子",IF($AF9&gt;100,"",IF($M9=プロ用男子!D$77,ROW(),"")),"")</f>
        <v/>
      </c>
      <c r="BL9" s="58" t="str">
        <f>IF(O9="男子",IF($AF9&gt;100,"",IF($M9=プロ用男子!K$77,ROW(),"")),"")</f>
        <v/>
      </c>
      <c r="BM9" s="58" t="str">
        <f>IF(O9="男子",IF($AF9&gt;100,"",IF($M9=プロ用男子!D$102,ROW(),"")),"")</f>
        <v/>
      </c>
      <c r="BN9" s="58" t="str">
        <f>IF(O9="男子",IF($AF9&gt;100,"",IF($M9=プロ用男子!K$102,ROW(),"")),"")</f>
        <v/>
      </c>
      <c r="BO9" s="58" t="str">
        <f>IF(O9="男子",IF($AF9&gt;100,"",IF($M9=プロ用男子!D$127,ROW(),"")),"")</f>
        <v/>
      </c>
      <c r="BP9" s="58" t="str">
        <f>IF(O9="男子",IF($AF9&gt;100,"",IF($M9=プロ用男子!K$127,ROW(),"")),"")</f>
        <v/>
      </c>
      <c r="BQ9" s="58" t="str">
        <f>IF(O9="男子",IF($AF9&gt;100,"",IF($M9=プロ用男子!D$152,ROW(),"")),"")</f>
        <v/>
      </c>
      <c r="BR9" s="58" t="str">
        <f>IF(O9="男子",IF($AF9&gt;100,"",IF($M9=プロ用男子!K$152,ROW(),"")),"")</f>
        <v/>
      </c>
      <c r="BS9" s="58" t="str">
        <f>IF(O9="男子",IF($AF9&gt;100,"",IF($M9=プロ用男子!D$177,ROW(),"")),"")</f>
        <v/>
      </c>
      <c r="BT9" s="58">
        <f>IF(O9="男子",IF($AF9&gt;100,"",IF($M9=プロ用男子!K$177,ROW(),"")),"")</f>
        <v>9</v>
      </c>
      <c r="BU9" s="58" t="str">
        <f>IF(O9="男子",IF($AF9&gt;100,"",IF($M9=プロ用男子!D$202,ROW(),"")),"")</f>
        <v/>
      </c>
      <c r="BV9" s="58" t="str">
        <f>IF(O9="男子",IF($AF9&gt;100,"",IF($M9=プロ用男子!K$202,ROW(),"")),"")</f>
        <v/>
      </c>
      <c r="BW9" s="58" t="str">
        <f>IF(O9="男子",IF($AF9&gt;100,"",IF($M9=プロ用男子!D$227,ROW(),"")),"")</f>
        <v/>
      </c>
      <c r="BX9" s="58" t="str">
        <f>IF(O9="男子",IF($AF9&gt;100,"",IF($M9=プロ用男子!K$227,ROW(),"")),"")</f>
        <v/>
      </c>
      <c r="BY9" s="58" t="str">
        <f>IF(O9="女子",IF(AF9&gt;100,"",IF(M9=プロ用女子!D$2,ROW(),"")),"")</f>
        <v/>
      </c>
      <c r="BZ9" s="58" t="str">
        <f>IF(O9="女子",IF($AF9&gt;100,"",IF($M9=プロ用女子!K$2,ROW(),"")),"")</f>
        <v/>
      </c>
      <c r="CA9" s="58" t="str">
        <f>IF(O9="女子",IF($AF9&gt;100,"",IF($M9=プロ用女子!D$27,ROW(),"")),"")</f>
        <v/>
      </c>
      <c r="CB9" s="58" t="str">
        <f>IF(O9="女子",IF($AF9&gt;100,"",IF($M9=プロ用女子!K$27,ROW(),"")),"")</f>
        <v/>
      </c>
      <c r="CC9" s="58" t="str">
        <f>IF(O9="女子",IF($AF9&gt;100,"",IF($M9=プロ用女子!D$52,ROW(),"")),"")</f>
        <v/>
      </c>
      <c r="CD9" s="58" t="str">
        <f>IF(O9="女子",IF($AF9&gt;100,"",IF($M9=プロ用女子!K$52,ROW(),"")),"")</f>
        <v/>
      </c>
      <c r="CE9" s="58" t="str">
        <f>IF(O9="女子",IF($AF9&gt;100,"",IF($M9=プロ用女子!D$77,ROW(),"")),"")</f>
        <v/>
      </c>
      <c r="CF9" s="58" t="str">
        <f>IF(O9="女子",IF($AF9&gt;100,"",IF($M9=プロ用女子!K$77,ROW(),"")),"")</f>
        <v/>
      </c>
      <c r="CG9" s="58" t="str">
        <f>IF(O9="女子",IF($AF9&gt;100,"",IF($M9=プロ用女子!D$102,ROW(),"")),"")</f>
        <v/>
      </c>
      <c r="CH9" s="58" t="str">
        <f>IF(O9="女子",IF($AF9&gt;100,"",IF($M9=プロ用女子!K$102,ROW(),"")),"")</f>
        <v/>
      </c>
      <c r="CI9" s="58" t="str">
        <f>IF(O9="女子",IF($AF9&gt;100,"",IF($M9=プロ用女子!D$127,ROW(),"")),"")</f>
        <v/>
      </c>
      <c r="CJ9" s="58" t="str">
        <f>IF(O9="女子",IF($AF9&gt;100,"",IF($M9=プロ用女子!K$127,ROW(),"")),"")</f>
        <v/>
      </c>
      <c r="CK9" s="58" t="str">
        <f>IF(O9="女子",IF($AF9&gt;100,"",IF($M9=プロ用女子!D$152,ROW(),"")),"")</f>
        <v/>
      </c>
      <c r="CL9" s="58" t="str">
        <f>IF(O9="女子",IF($AF9&gt;100,"",IF($M9=プロ用女子!K$152,ROW(),"")),"")</f>
        <v/>
      </c>
      <c r="CM9" s="58" t="str">
        <f>IF(O9="女子",IF($AF9&gt;100,"",IF($M9=プロ用女子!D$177,ROW(),"")),"")</f>
        <v/>
      </c>
      <c r="CN9" s="58" t="str">
        <f>IF(O9="女子",IF($AF9&gt;100,"",IF($M9=プロ用女子!K$177,ROW(),"")),"")</f>
        <v/>
      </c>
      <c r="CO9" s="58" t="str">
        <f>IF(O9="女子",IF($AF9&gt;100,"",IF($M9=プロ用女子!D$202,ROW(),"")),"")</f>
        <v/>
      </c>
      <c r="CP9" s="58" t="str">
        <f>IF(O9="女子",IF($AF9&gt;100,"",IF($M9=プロ用女子!K$202,ROW(),"")),"")</f>
        <v/>
      </c>
      <c r="CQ9" s="58" t="str">
        <f>IF(O9="女子",IF($AF9&gt;100,"",IF($M9=プロ用女子!D$227,ROW(),"")),"")</f>
        <v/>
      </c>
      <c r="CR9" s="58" t="str">
        <f>IF(O9="女子",IF($AF9&gt;100,"",IF($M9=プロ用女子!K$227,ROW(),"")),"")</f>
        <v/>
      </c>
    </row>
    <row r="10" spans="1:96" x14ac:dyDescent="0.15">
      <c r="A10" s="41">
        <v>46172</v>
      </c>
      <c r="B10" s="41">
        <v>46180</v>
      </c>
      <c r="C10" t="s">
        <v>70</v>
      </c>
      <c r="D10" t="s">
        <v>162</v>
      </c>
      <c r="E10" t="s">
        <v>169</v>
      </c>
      <c r="F10" t="s">
        <v>170</v>
      </c>
      <c r="G10" t="s">
        <v>165</v>
      </c>
      <c r="H10" t="s">
        <v>71</v>
      </c>
      <c r="I10" t="s">
        <v>166</v>
      </c>
      <c r="J10" t="s">
        <v>99</v>
      </c>
      <c r="L10" t="s">
        <v>208</v>
      </c>
      <c r="M10" t="s">
        <v>175</v>
      </c>
      <c r="N10" t="s">
        <v>176</v>
      </c>
      <c r="O10" t="s">
        <v>100</v>
      </c>
      <c r="Y10" t="s">
        <v>101</v>
      </c>
      <c r="AA10" t="s">
        <v>209</v>
      </c>
      <c r="AB10" t="s">
        <v>210</v>
      </c>
      <c r="AC10" t="s">
        <v>211</v>
      </c>
      <c r="AD10" t="s">
        <v>102</v>
      </c>
      <c r="AF10">
        <v>9</v>
      </c>
      <c r="AG10" s="40">
        <v>39433</v>
      </c>
      <c r="AN10">
        <v>177</v>
      </c>
      <c r="AO10">
        <v>52.4</v>
      </c>
      <c r="AP10" t="s">
        <v>103</v>
      </c>
      <c r="AV10" t="s">
        <v>104</v>
      </c>
      <c r="AY10" t="s">
        <v>157</v>
      </c>
      <c r="BB10">
        <f t="shared" si="0"/>
        <v>16</v>
      </c>
      <c r="BC10">
        <f t="shared" si="1"/>
        <v>2</v>
      </c>
      <c r="BD10" t="str">
        <f t="shared" si="2"/>
        <v>右</v>
      </c>
      <c r="BE10" s="58" t="str">
        <f>IF(O10="男子",IF($AF10&gt;100,"",IF(M10=プロ用男子!D$2,ROW(),"")),"")</f>
        <v/>
      </c>
      <c r="BF10" s="58" t="str">
        <f>IF(O10="男子",IF($AF10&gt;100,"",IF($M10=プロ用男子!K$2,ROW(),"")),"")</f>
        <v/>
      </c>
      <c r="BG10" s="58" t="str">
        <f>IF(O10="男子",IF($AF10&gt;100,"",IF($M10=プロ用男子!D$27,ROW(),"")),"")</f>
        <v/>
      </c>
      <c r="BH10" s="58" t="str">
        <f>IF(O10="男子",IF($AF10&gt;100,"",IF($M10=プロ用男子!K$27,ROW(),"")),"")</f>
        <v/>
      </c>
      <c r="BI10" s="58" t="str">
        <f>IF(O10="男子",IF($AF10&gt;100,"",IF($M10=プロ用男子!D$52,ROW(),"")),"")</f>
        <v/>
      </c>
      <c r="BJ10" s="58" t="str">
        <f>IF(O10="男子",IF($AF10&gt;100,"",IF($M10=プロ用男子!K$52,ROW(),"")),"")</f>
        <v/>
      </c>
      <c r="BK10" s="58" t="str">
        <f>IF(O10="男子",IF($AF10&gt;100,"",IF($M10=プロ用男子!D$77,ROW(),"")),"")</f>
        <v/>
      </c>
      <c r="BL10" s="58" t="str">
        <f>IF(O10="男子",IF($AF10&gt;100,"",IF($M10=プロ用男子!K$77,ROW(),"")),"")</f>
        <v/>
      </c>
      <c r="BM10" s="58" t="str">
        <f>IF(O10="男子",IF($AF10&gt;100,"",IF($M10=プロ用男子!D$102,ROW(),"")),"")</f>
        <v/>
      </c>
      <c r="BN10" s="58" t="str">
        <f>IF(O10="男子",IF($AF10&gt;100,"",IF($M10=プロ用男子!K$102,ROW(),"")),"")</f>
        <v/>
      </c>
      <c r="BO10" s="58" t="str">
        <f>IF(O10="男子",IF($AF10&gt;100,"",IF($M10=プロ用男子!D$127,ROW(),"")),"")</f>
        <v/>
      </c>
      <c r="BP10" s="58" t="str">
        <f>IF(O10="男子",IF($AF10&gt;100,"",IF($M10=プロ用男子!K$127,ROW(),"")),"")</f>
        <v/>
      </c>
      <c r="BQ10" s="58" t="str">
        <f>IF(O10="男子",IF($AF10&gt;100,"",IF($M10=プロ用男子!D$152,ROW(),"")),"")</f>
        <v/>
      </c>
      <c r="BR10" s="58" t="str">
        <f>IF(O10="男子",IF($AF10&gt;100,"",IF($M10=プロ用男子!K$152,ROW(),"")),"")</f>
        <v/>
      </c>
      <c r="BS10" s="58" t="str">
        <f>IF(O10="男子",IF($AF10&gt;100,"",IF($M10=プロ用男子!D$177,ROW(),"")),"")</f>
        <v/>
      </c>
      <c r="BT10" s="58">
        <f>IF(O10="男子",IF($AF10&gt;100,"",IF($M10=プロ用男子!K$177,ROW(),"")),"")</f>
        <v>10</v>
      </c>
      <c r="BU10" s="58" t="str">
        <f>IF(O10="男子",IF($AF10&gt;100,"",IF($M10=プロ用男子!D$202,ROW(),"")),"")</f>
        <v/>
      </c>
      <c r="BV10" s="58" t="str">
        <f>IF(O10="男子",IF($AF10&gt;100,"",IF($M10=プロ用男子!K$202,ROW(),"")),"")</f>
        <v/>
      </c>
      <c r="BW10" s="58" t="str">
        <f>IF(O10="男子",IF($AF10&gt;100,"",IF($M10=プロ用男子!D$227,ROW(),"")),"")</f>
        <v/>
      </c>
      <c r="BX10" s="58" t="str">
        <f>IF(O10="男子",IF($AF10&gt;100,"",IF($M10=プロ用男子!K$227,ROW(),"")),"")</f>
        <v/>
      </c>
      <c r="BY10" s="58" t="str">
        <f>IF(O10="女子",IF(AF10&gt;100,"",IF(M10=プロ用女子!D$2,ROW(),"")),"")</f>
        <v/>
      </c>
      <c r="BZ10" s="58" t="str">
        <f>IF(O10="女子",IF($AF10&gt;100,"",IF($M10=プロ用女子!K$2,ROW(),"")),"")</f>
        <v/>
      </c>
      <c r="CA10" s="58" t="str">
        <f>IF(O10="女子",IF($AF10&gt;100,"",IF($M10=プロ用女子!D$27,ROW(),"")),"")</f>
        <v/>
      </c>
      <c r="CB10" s="58" t="str">
        <f>IF(O10="女子",IF($AF10&gt;100,"",IF($M10=プロ用女子!K$27,ROW(),"")),"")</f>
        <v/>
      </c>
      <c r="CC10" s="58" t="str">
        <f>IF(O10="女子",IF($AF10&gt;100,"",IF($M10=プロ用女子!D$52,ROW(),"")),"")</f>
        <v/>
      </c>
      <c r="CD10" s="58" t="str">
        <f>IF(O10="女子",IF($AF10&gt;100,"",IF($M10=プロ用女子!K$52,ROW(),"")),"")</f>
        <v/>
      </c>
      <c r="CE10" s="58" t="str">
        <f>IF(O10="女子",IF($AF10&gt;100,"",IF($M10=プロ用女子!D$77,ROW(),"")),"")</f>
        <v/>
      </c>
      <c r="CF10" s="58" t="str">
        <f>IF(O10="女子",IF($AF10&gt;100,"",IF($M10=プロ用女子!K$77,ROW(),"")),"")</f>
        <v/>
      </c>
      <c r="CG10" s="58" t="str">
        <f>IF(O10="女子",IF($AF10&gt;100,"",IF($M10=プロ用女子!D$102,ROW(),"")),"")</f>
        <v/>
      </c>
      <c r="CH10" s="58" t="str">
        <f>IF(O10="女子",IF($AF10&gt;100,"",IF($M10=プロ用女子!K$102,ROW(),"")),"")</f>
        <v/>
      </c>
      <c r="CI10" s="58" t="str">
        <f>IF(O10="女子",IF($AF10&gt;100,"",IF($M10=プロ用女子!D$127,ROW(),"")),"")</f>
        <v/>
      </c>
      <c r="CJ10" s="58" t="str">
        <f>IF(O10="女子",IF($AF10&gt;100,"",IF($M10=プロ用女子!K$127,ROW(),"")),"")</f>
        <v/>
      </c>
      <c r="CK10" s="58" t="str">
        <f>IF(O10="女子",IF($AF10&gt;100,"",IF($M10=プロ用女子!D$152,ROW(),"")),"")</f>
        <v/>
      </c>
      <c r="CL10" s="58" t="str">
        <f>IF(O10="女子",IF($AF10&gt;100,"",IF($M10=プロ用女子!K$152,ROW(),"")),"")</f>
        <v/>
      </c>
      <c r="CM10" s="58" t="str">
        <f>IF(O10="女子",IF($AF10&gt;100,"",IF($M10=プロ用女子!D$177,ROW(),"")),"")</f>
        <v/>
      </c>
      <c r="CN10" s="58" t="str">
        <f>IF(O10="女子",IF($AF10&gt;100,"",IF($M10=プロ用女子!K$177,ROW(),"")),"")</f>
        <v/>
      </c>
      <c r="CO10" s="58" t="str">
        <f>IF(O10="女子",IF($AF10&gt;100,"",IF($M10=プロ用女子!D$202,ROW(),"")),"")</f>
        <v/>
      </c>
      <c r="CP10" s="58" t="str">
        <f>IF(O10="女子",IF($AF10&gt;100,"",IF($M10=プロ用女子!K$202,ROW(),"")),"")</f>
        <v/>
      </c>
      <c r="CQ10" s="58" t="str">
        <f>IF(O10="女子",IF($AF10&gt;100,"",IF($M10=プロ用女子!D$227,ROW(),"")),"")</f>
        <v/>
      </c>
      <c r="CR10" s="58" t="str">
        <f>IF(O10="女子",IF($AF10&gt;100,"",IF($M10=プロ用女子!K$227,ROW(),"")),"")</f>
        <v/>
      </c>
    </row>
    <row r="11" spans="1:96" x14ac:dyDescent="0.15">
      <c r="A11" s="41">
        <v>46172</v>
      </c>
      <c r="B11" s="41">
        <v>46180</v>
      </c>
      <c r="C11" t="s">
        <v>70</v>
      </c>
      <c r="D11" t="s">
        <v>162</v>
      </c>
      <c r="E11" t="s">
        <v>169</v>
      </c>
      <c r="F11" t="s">
        <v>170</v>
      </c>
      <c r="G11" t="s">
        <v>165</v>
      </c>
      <c r="H11" t="s">
        <v>71</v>
      </c>
      <c r="I11" t="s">
        <v>166</v>
      </c>
      <c r="J11" t="s">
        <v>99</v>
      </c>
      <c r="L11" t="s">
        <v>212</v>
      </c>
      <c r="M11" t="s">
        <v>175</v>
      </c>
      <c r="N11" t="s">
        <v>176</v>
      </c>
      <c r="O11" t="s">
        <v>100</v>
      </c>
      <c r="Y11" t="s">
        <v>101</v>
      </c>
      <c r="AA11" t="s">
        <v>213</v>
      </c>
      <c r="AB11" t="s">
        <v>214</v>
      </c>
      <c r="AC11" t="s">
        <v>215</v>
      </c>
      <c r="AD11" t="s">
        <v>102</v>
      </c>
      <c r="AF11">
        <v>10</v>
      </c>
      <c r="AG11" s="40">
        <v>39441</v>
      </c>
      <c r="AN11">
        <v>167</v>
      </c>
      <c r="AO11">
        <v>54</v>
      </c>
      <c r="AP11" t="s">
        <v>103</v>
      </c>
      <c r="AV11" t="s">
        <v>104</v>
      </c>
      <c r="AY11" t="s">
        <v>157</v>
      </c>
      <c r="BB11">
        <f t="shared" si="0"/>
        <v>16</v>
      </c>
      <c r="BC11">
        <f t="shared" si="1"/>
        <v>2</v>
      </c>
      <c r="BD11" t="str">
        <f t="shared" si="2"/>
        <v>右</v>
      </c>
      <c r="BE11" s="58" t="str">
        <f>IF(O11="男子",IF($AF11&gt;100,"",IF(M11=プロ用男子!D$2,ROW(),"")),"")</f>
        <v/>
      </c>
      <c r="BF11" s="58" t="str">
        <f>IF(O11="男子",IF($AF11&gt;100,"",IF($M11=プロ用男子!K$2,ROW(),"")),"")</f>
        <v/>
      </c>
      <c r="BG11" s="58" t="str">
        <f>IF(O11="男子",IF($AF11&gt;100,"",IF($M11=プロ用男子!D$27,ROW(),"")),"")</f>
        <v/>
      </c>
      <c r="BH11" s="58" t="str">
        <f>IF(O11="男子",IF($AF11&gt;100,"",IF($M11=プロ用男子!K$27,ROW(),"")),"")</f>
        <v/>
      </c>
      <c r="BI11" s="58" t="str">
        <f>IF(O11="男子",IF($AF11&gt;100,"",IF($M11=プロ用男子!D$52,ROW(),"")),"")</f>
        <v/>
      </c>
      <c r="BJ11" s="58" t="str">
        <f>IF(O11="男子",IF($AF11&gt;100,"",IF($M11=プロ用男子!K$52,ROW(),"")),"")</f>
        <v/>
      </c>
      <c r="BK11" s="58" t="str">
        <f>IF(O11="男子",IF($AF11&gt;100,"",IF($M11=プロ用男子!D$77,ROW(),"")),"")</f>
        <v/>
      </c>
      <c r="BL11" s="58" t="str">
        <f>IF(O11="男子",IF($AF11&gt;100,"",IF($M11=プロ用男子!K$77,ROW(),"")),"")</f>
        <v/>
      </c>
      <c r="BM11" s="58" t="str">
        <f>IF(O11="男子",IF($AF11&gt;100,"",IF($M11=プロ用男子!D$102,ROW(),"")),"")</f>
        <v/>
      </c>
      <c r="BN11" s="58" t="str">
        <f>IF(O11="男子",IF($AF11&gt;100,"",IF($M11=プロ用男子!K$102,ROW(),"")),"")</f>
        <v/>
      </c>
      <c r="BO11" s="58" t="str">
        <f>IF(O11="男子",IF($AF11&gt;100,"",IF($M11=プロ用男子!D$127,ROW(),"")),"")</f>
        <v/>
      </c>
      <c r="BP11" s="58" t="str">
        <f>IF(O11="男子",IF($AF11&gt;100,"",IF($M11=プロ用男子!K$127,ROW(),"")),"")</f>
        <v/>
      </c>
      <c r="BQ11" s="58" t="str">
        <f>IF(O11="男子",IF($AF11&gt;100,"",IF($M11=プロ用男子!D$152,ROW(),"")),"")</f>
        <v/>
      </c>
      <c r="BR11" s="58" t="str">
        <f>IF(O11="男子",IF($AF11&gt;100,"",IF($M11=プロ用男子!K$152,ROW(),"")),"")</f>
        <v/>
      </c>
      <c r="BS11" s="58" t="str">
        <f>IF(O11="男子",IF($AF11&gt;100,"",IF($M11=プロ用男子!D$177,ROW(),"")),"")</f>
        <v/>
      </c>
      <c r="BT11" s="58">
        <f>IF(O11="男子",IF($AF11&gt;100,"",IF($M11=プロ用男子!K$177,ROW(),"")),"")</f>
        <v>11</v>
      </c>
      <c r="BU11" s="58" t="str">
        <f>IF(O11="男子",IF($AF11&gt;100,"",IF($M11=プロ用男子!D$202,ROW(),"")),"")</f>
        <v/>
      </c>
      <c r="BV11" s="58" t="str">
        <f>IF(O11="男子",IF($AF11&gt;100,"",IF($M11=プロ用男子!K$202,ROW(),"")),"")</f>
        <v/>
      </c>
      <c r="BW11" s="58" t="str">
        <f>IF(O11="男子",IF($AF11&gt;100,"",IF($M11=プロ用男子!D$227,ROW(),"")),"")</f>
        <v/>
      </c>
      <c r="BX11" s="58" t="str">
        <f>IF(O11="男子",IF($AF11&gt;100,"",IF($M11=プロ用男子!K$227,ROW(),"")),"")</f>
        <v/>
      </c>
      <c r="BY11" s="58" t="str">
        <f>IF(O11="女子",IF(AF11&gt;100,"",IF(M11=プロ用女子!D$2,ROW(),"")),"")</f>
        <v/>
      </c>
      <c r="BZ11" s="58" t="str">
        <f>IF(O11="女子",IF($AF11&gt;100,"",IF($M11=プロ用女子!K$2,ROW(),"")),"")</f>
        <v/>
      </c>
      <c r="CA11" s="58" t="str">
        <f>IF(O11="女子",IF($AF11&gt;100,"",IF($M11=プロ用女子!D$27,ROW(),"")),"")</f>
        <v/>
      </c>
      <c r="CB11" s="58" t="str">
        <f>IF(O11="女子",IF($AF11&gt;100,"",IF($M11=プロ用女子!K$27,ROW(),"")),"")</f>
        <v/>
      </c>
      <c r="CC11" s="58" t="str">
        <f>IF(O11="女子",IF($AF11&gt;100,"",IF($M11=プロ用女子!D$52,ROW(),"")),"")</f>
        <v/>
      </c>
      <c r="CD11" s="58" t="str">
        <f>IF(O11="女子",IF($AF11&gt;100,"",IF($M11=プロ用女子!K$52,ROW(),"")),"")</f>
        <v/>
      </c>
      <c r="CE11" s="58" t="str">
        <f>IF(O11="女子",IF($AF11&gt;100,"",IF($M11=プロ用女子!D$77,ROW(),"")),"")</f>
        <v/>
      </c>
      <c r="CF11" s="58" t="str">
        <f>IF(O11="女子",IF($AF11&gt;100,"",IF($M11=プロ用女子!K$77,ROW(),"")),"")</f>
        <v/>
      </c>
      <c r="CG11" s="58" t="str">
        <f>IF(O11="女子",IF($AF11&gt;100,"",IF($M11=プロ用女子!D$102,ROW(),"")),"")</f>
        <v/>
      </c>
      <c r="CH11" s="58" t="str">
        <f>IF(O11="女子",IF($AF11&gt;100,"",IF($M11=プロ用女子!K$102,ROW(),"")),"")</f>
        <v/>
      </c>
      <c r="CI11" s="58" t="str">
        <f>IF(O11="女子",IF($AF11&gt;100,"",IF($M11=プロ用女子!D$127,ROW(),"")),"")</f>
        <v/>
      </c>
      <c r="CJ11" s="58" t="str">
        <f>IF(O11="女子",IF($AF11&gt;100,"",IF($M11=プロ用女子!K$127,ROW(),"")),"")</f>
        <v/>
      </c>
      <c r="CK11" s="58" t="str">
        <f>IF(O11="女子",IF($AF11&gt;100,"",IF($M11=プロ用女子!D$152,ROW(),"")),"")</f>
        <v/>
      </c>
      <c r="CL11" s="58" t="str">
        <f>IF(O11="女子",IF($AF11&gt;100,"",IF($M11=プロ用女子!K$152,ROW(),"")),"")</f>
        <v/>
      </c>
      <c r="CM11" s="58" t="str">
        <f>IF(O11="女子",IF($AF11&gt;100,"",IF($M11=プロ用女子!D$177,ROW(),"")),"")</f>
        <v/>
      </c>
      <c r="CN11" s="58" t="str">
        <f>IF(O11="女子",IF($AF11&gt;100,"",IF($M11=プロ用女子!K$177,ROW(),"")),"")</f>
        <v/>
      </c>
      <c r="CO11" s="58" t="str">
        <f>IF(O11="女子",IF($AF11&gt;100,"",IF($M11=プロ用女子!D$202,ROW(),"")),"")</f>
        <v/>
      </c>
      <c r="CP11" s="58" t="str">
        <f>IF(O11="女子",IF($AF11&gt;100,"",IF($M11=プロ用女子!K$202,ROW(),"")),"")</f>
        <v/>
      </c>
      <c r="CQ11" s="58" t="str">
        <f>IF(O11="女子",IF($AF11&gt;100,"",IF($M11=プロ用女子!D$227,ROW(),"")),"")</f>
        <v/>
      </c>
      <c r="CR11" s="58" t="str">
        <f>IF(O11="女子",IF($AF11&gt;100,"",IF($M11=プロ用女子!K$227,ROW(),"")),"")</f>
        <v/>
      </c>
    </row>
    <row r="12" spans="1:96" x14ac:dyDescent="0.15">
      <c r="A12" s="41">
        <v>46172</v>
      </c>
      <c r="B12" s="41">
        <v>46180</v>
      </c>
      <c r="C12" t="s">
        <v>70</v>
      </c>
      <c r="D12" t="s">
        <v>162</v>
      </c>
      <c r="E12" t="s">
        <v>169</v>
      </c>
      <c r="F12" t="s">
        <v>170</v>
      </c>
      <c r="G12" t="s">
        <v>165</v>
      </c>
      <c r="H12" t="s">
        <v>71</v>
      </c>
      <c r="I12" t="s">
        <v>166</v>
      </c>
      <c r="J12" t="s">
        <v>99</v>
      </c>
      <c r="L12" t="s">
        <v>216</v>
      </c>
      <c r="M12" t="s">
        <v>175</v>
      </c>
      <c r="N12" t="s">
        <v>176</v>
      </c>
      <c r="O12" t="s">
        <v>100</v>
      </c>
      <c r="Y12" t="s">
        <v>101</v>
      </c>
      <c r="AA12" t="s">
        <v>217</v>
      </c>
      <c r="AB12" t="s">
        <v>218</v>
      </c>
      <c r="AC12" t="s">
        <v>219</v>
      </c>
      <c r="AD12" t="s">
        <v>102</v>
      </c>
      <c r="AF12">
        <v>11</v>
      </c>
      <c r="AG12" s="40">
        <v>38910</v>
      </c>
      <c r="AN12">
        <v>169</v>
      </c>
      <c r="AO12">
        <v>55</v>
      </c>
      <c r="AP12" t="s">
        <v>103</v>
      </c>
      <c r="AV12" t="s">
        <v>104</v>
      </c>
      <c r="AY12" t="s">
        <v>155</v>
      </c>
      <c r="BB12">
        <f t="shared" si="0"/>
        <v>17</v>
      </c>
      <c r="BC12">
        <f t="shared" si="1"/>
        <v>3</v>
      </c>
      <c r="BD12" t="str">
        <f t="shared" si="2"/>
        <v>右</v>
      </c>
      <c r="BE12" s="58" t="str">
        <f>IF(O12="男子",IF($AF12&gt;100,"",IF(M12=プロ用男子!D$2,ROW(),"")),"")</f>
        <v/>
      </c>
      <c r="BF12" s="58" t="str">
        <f>IF(O12="男子",IF($AF12&gt;100,"",IF($M12=プロ用男子!K$2,ROW(),"")),"")</f>
        <v/>
      </c>
      <c r="BG12" s="58" t="str">
        <f>IF(O12="男子",IF($AF12&gt;100,"",IF($M12=プロ用男子!D$27,ROW(),"")),"")</f>
        <v/>
      </c>
      <c r="BH12" s="58" t="str">
        <f>IF(O12="男子",IF($AF12&gt;100,"",IF($M12=プロ用男子!K$27,ROW(),"")),"")</f>
        <v/>
      </c>
      <c r="BI12" s="58" t="str">
        <f>IF(O12="男子",IF($AF12&gt;100,"",IF($M12=プロ用男子!D$52,ROW(),"")),"")</f>
        <v/>
      </c>
      <c r="BJ12" s="58" t="str">
        <f>IF(O12="男子",IF($AF12&gt;100,"",IF($M12=プロ用男子!K$52,ROW(),"")),"")</f>
        <v/>
      </c>
      <c r="BK12" s="58" t="str">
        <f>IF(O12="男子",IF($AF12&gt;100,"",IF($M12=プロ用男子!D$77,ROW(),"")),"")</f>
        <v/>
      </c>
      <c r="BL12" s="58" t="str">
        <f>IF(O12="男子",IF($AF12&gt;100,"",IF($M12=プロ用男子!K$77,ROW(),"")),"")</f>
        <v/>
      </c>
      <c r="BM12" s="58" t="str">
        <f>IF(O12="男子",IF($AF12&gt;100,"",IF($M12=プロ用男子!D$102,ROW(),"")),"")</f>
        <v/>
      </c>
      <c r="BN12" s="58" t="str">
        <f>IF(O12="男子",IF($AF12&gt;100,"",IF($M12=プロ用男子!K$102,ROW(),"")),"")</f>
        <v/>
      </c>
      <c r="BO12" s="58" t="str">
        <f>IF(O12="男子",IF($AF12&gt;100,"",IF($M12=プロ用男子!D$127,ROW(),"")),"")</f>
        <v/>
      </c>
      <c r="BP12" s="58" t="str">
        <f>IF(O12="男子",IF($AF12&gt;100,"",IF($M12=プロ用男子!K$127,ROW(),"")),"")</f>
        <v/>
      </c>
      <c r="BQ12" s="58" t="str">
        <f>IF(O12="男子",IF($AF12&gt;100,"",IF($M12=プロ用男子!D$152,ROW(),"")),"")</f>
        <v/>
      </c>
      <c r="BR12" s="58" t="str">
        <f>IF(O12="男子",IF($AF12&gt;100,"",IF($M12=プロ用男子!K$152,ROW(),"")),"")</f>
        <v/>
      </c>
      <c r="BS12" s="58" t="str">
        <f>IF(O12="男子",IF($AF12&gt;100,"",IF($M12=プロ用男子!D$177,ROW(),"")),"")</f>
        <v/>
      </c>
      <c r="BT12" s="58">
        <f>IF(O12="男子",IF($AF12&gt;100,"",IF($M12=プロ用男子!K$177,ROW(),"")),"")</f>
        <v>12</v>
      </c>
      <c r="BU12" s="58" t="str">
        <f>IF(O12="男子",IF($AF12&gt;100,"",IF($M12=プロ用男子!D$202,ROW(),"")),"")</f>
        <v/>
      </c>
      <c r="BV12" s="58" t="str">
        <f>IF(O12="男子",IF($AF12&gt;100,"",IF($M12=プロ用男子!K$202,ROW(),"")),"")</f>
        <v/>
      </c>
      <c r="BW12" s="58" t="str">
        <f>IF(O12="男子",IF($AF12&gt;100,"",IF($M12=プロ用男子!D$227,ROW(),"")),"")</f>
        <v/>
      </c>
      <c r="BX12" s="58" t="str">
        <f>IF(O12="男子",IF($AF12&gt;100,"",IF($M12=プロ用男子!K$227,ROW(),"")),"")</f>
        <v/>
      </c>
      <c r="BY12" s="58" t="str">
        <f>IF(O12="女子",IF(AF12&gt;100,"",IF(M12=プロ用女子!D$2,ROW(),"")),"")</f>
        <v/>
      </c>
      <c r="BZ12" s="58" t="str">
        <f>IF(O12="女子",IF($AF12&gt;100,"",IF($M12=プロ用女子!K$2,ROW(),"")),"")</f>
        <v/>
      </c>
      <c r="CA12" s="58" t="str">
        <f>IF(O12="女子",IF($AF12&gt;100,"",IF($M12=プロ用女子!D$27,ROW(),"")),"")</f>
        <v/>
      </c>
      <c r="CB12" s="58" t="str">
        <f>IF(O12="女子",IF($AF12&gt;100,"",IF($M12=プロ用女子!K$27,ROW(),"")),"")</f>
        <v/>
      </c>
      <c r="CC12" s="58" t="str">
        <f>IF(O12="女子",IF($AF12&gt;100,"",IF($M12=プロ用女子!D$52,ROW(),"")),"")</f>
        <v/>
      </c>
      <c r="CD12" s="58" t="str">
        <f>IF(O12="女子",IF($AF12&gt;100,"",IF($M12=プロ用女子!K$52,ROW(),"")),"")</f>
        <v/>
      </c>
      <c r="CE12" s="58" t="str">
        <f>IF(O12="女子",IF($AF12&gt;100,"",IF($M12=プロ用女子!D$77,ROW(),"")),"")</f>
        <v/>
      </c>
      <c r="CF12" s="58" t="str">
        <f>IF(O12="女子",IF($AF12&gt;100,"",IF($M12=プロ用女子!K$77,ROW(),"")),"")</f>
        <v/>
      </c>
      <c r="CG12" s="58" t="str">
        <f>IF(O12="女子",IF($AF12&gt;100,"",IF($M12=プロ用女子!D$102,ROW(),"")),"")</f>
        <v/>
      </c>
      <c r="CH12" s="58" t="str">
        <f>IF(O12="女子",IF($AF12&gt;100,"",IF($M12=プロ用女子!K$102,ROW(),"")),"")</f>
        <v/>
      </c>
      <c r="CI12" s="58" t="str">
        <f>IF(O12="女子",IF($AF12&gt;100,"",IF($M12=プロ用女子!D$127,ROW(),"")),"")</f>
        <v/>
      </c>
      <c r="CJ12" s="58" t="str">
        <f>IF(O12="女子",IF($AF12&gt;100,"",IF($M12=プロ用女子!K$127,ROW(),"")),"")</f>
        <v/>
      </c>
      <c r="CK12" s="58" t="str">
        <f>IF(O12="女子",IF($AF12&gt;100,"",IF($M12=プロ用女子!D$152,ROW(),"")),"")</f>
        <v/>
      </c>
      <c r="CL12" s="58" t="str">
        <f>IF(O12="女子",IF($AF12&gt;100,"",IF($M12=プロ用女子!K$152,ROW(),"")),"")</f>
        <v/>
      </c>
      <c r="CM12" s="58" t="str">
        <f>IF(O12="女子",IF($AF12&gt;100,"",IF($M12=プロ用女子!D$177,ROW(),"")),"")</f>
        <v/>
      </c>
      <c r="CN12" s="58" t="str">
        <f>IF(O12="女子",IF($AF12&gt;100,"",IF($M12=プロ用女子!K$177,ROW(),"")),"")</f>
        <v/>
      </c>
      <c r="CO12" s="58" t="str">
        <f>IF(O12="女子",IF($AF12&gt;100,"",IF($M12=プロ用女子!D$202,ROW(),"")),"")</f>
        <v/>
      </c>
      <c r="CP12" s="58" t="str">
        <f>IF(O12="女子",IF($AF12&gt;100,"",IF($M12=プロ用女子!K$202,ROW(),"")),"")</f>
        <v/>
      </c>
      <c r="CQ12" s="58" t="str">
        <f>IF(O12="女子",IF($AF12&gt;100,"",IF($M12=プロ用女子!D$227,ROW(),"")),"")</f>
        <v/>
      </c>
      <c r="CR12" s="58" t="str">
        <f>IF(O12="女子",IF($AF12&gt;100,"",IF($M12=プロ用女子!K$227,ROW(),"")),"")</f>
        <v/>
      </c>
    </row>
    <row r="13" spans="1:96" x14ac:dyDescent="0.15">
      <c r="A13" s="41">
        <v>46172</v>
      </c>
      <c r="B13" s="41">
        <v>46180</v>
      </c>
      <c r="C13" t="s">
        <v>70</v>
      </c>
      <c r="D13" t="s">
        <v>162</v>
      </c>
      <c r="E13" t="s">
        <v>169</v>
      </c>
      <c r="F13" t="s">
        <v>170</v>
      </c>
      <c r="G13" t="s">
        <v>165</v>
      </c>
      <c r="H13" t="s">
        <v>71</v>
      </c>
      <c r="I13" t="s">
        <v>166</v>
      </c>
      <c r="J13" t="s">
        <v>99</v>
      </c>
      <c r="L13" t="s">
        <v>220</v>
      </c>
      <c r="M13" t="s">
        <v>175</v>
      </c>
      <c r="N13" t="s">
        <v>176</v>
      </c>
      <c r="O13" t="s">
        <v>100</v>
      </c>
      <c r="Y13" t="s">
        <v>101</v>
      </c>
      <c r="AA13" t="s">
        <v>221</v>
      </c>
      <c r="AB13" t="s">
        <v>222</v>
      </c>
      <c r="AC13" t="s">
        <v>223</v>
      </c>
      <c r="AD13" t="s">
        <v>102</v>
      </c>
      <c r="AF13">
        <v>12</v>
      </c>
      <c r="AG13" s="40">
        <v>39138</v>
      </c>
      <c r="AN13">
        <v>175</v>
      </c>
      <c r="AO13">
        <v>62</v>
      </c>
      <c r="AP13" t="s">
        <v>103</v>
      </c>
      <c r="AV13" t="s">
        <v>104</v>
      </c>
      <c r="AY13" t="s">
        <v>155</v>
      </c>
      <c r="BB13">
        <f t="shared" si="0"/>
        <v>17</v>
      </c>
      <c r="BC13">
        <f t="shared" si="1"/>
        <v>3</v>
      </c>
      <c r="BD13" t="str">
        <f t="shared" si="2"/>
        <v>右</v>
      </c>
      <c r="BE13" s="58" t="str">
        <f>IF(O13="男子",IF($AF13&gt;100,"",IF(M13=プロ用男子!D$2,ROW(),"")),"")</f>
        <v/>
      </c>
      <c r="BF13" s="58" t="str">
        <f>IF(O13="男子",IF($AF13&gt;100,"",IF($M13=プロ用男子!K$2,ROW(),"")),"")</f>
        <v/>
      </c>
      <c r="BG13" s="58" t="str">
        <f>IF(O13="男子",IF($AF13&gt;100,"",IF($M13=プロ用男子!D$27,ROW(),"")),"")</f>
        <v/>
      </c>
      <c r="BH13" s="58" t="str">
        <f>IF(O13="男子",IF($AF13&gt;100,"",IF($M13=プロ用男子!K$27,ROW(),"")),"")</f>
        <v/>
      </c>
      <c r="BI13" s="58" t="str">
        <f>IF(O13="男子",IF($AF13&gt;100,"",IF($M13=プロ用男子!D$52,ROW(),"")),"")</f>
        <v/>
      </c>
      <c r="BJ13" s="58" t="str">
        <f>IF(O13="男子",IF($AF13&gt;100,"",IF($M13=プロ用男子!K$52,ROW(),"")),"")</f>
        <v/>
      </c>
      <c r="BK13" s="58" t="str">
        <f>IF(O13="男子",IF($AF13&gt;100,"",IF($M13=プロ用男子!D$77,ROW(),"")),"")</f>
        <v/>
      </c>
      <c r="BL13" s="58" t="str">
        <f>IF(O13="男子",IF($AF13&gt;100,"",IF($M13=プロ用男子!K$77,ROW(),"")),"")</f>
        <v/>
      </c>
      <c r="BM13" s="58" t="str">
        <f>IF(O13="男子",IF($AF13&gt;100,"",IF($M13=プロ用男子!D$102,ROW(),"")),"")</f>
        <v/>
      </c>
      <c r="BN13" s="58" t="str">
        <f>IF(O13="男子",IF($AF13&gt;100,"",IF($M13=プロ用男子!K$102,ROW(),"")),"")</f>
        <v/>
      </c>
      <c r="BO13" s="58" t="str">
        <f>IF(O13="男子",IF($AF13&gt;100,"",IF($M13=プロ用男子!D$127,ROW(),"")),"")</f>
        <v/>
      </c>
      <c r="BP13" s="58" t="str">
        <f>IF(O13="男子",IF($AF13&gt;100,"",IF($M13=プロ用男子!K$127,ROW(),"")),"")</f>
        <v/>
      </c>
      <c r="BQ13" s="58" t="str">
        <f>IF(O13="男子",IF($AF13&gt;100,"",IF($M13=プロ用男子!D$152,ROW(),"")),"")</f>
        <v/>
      </c>
      <c r="BR13" s="58" t="str">
        <f>IF(O13="男子",IF($AF13&gt;100,"",IF($M13=プロ用男子!K$152,ROW(),"")),"")</f>
        <v/>
      </c>
      <c r="BS13" s="58" t="str">
        <f>IF(O13="男子",IF($AF13&gt;100,"",IF($M13=プロ用男子!D$177,ROW(),"")),"")</f>
        <v/>
      </c>
      <c r="BT13" s="58">
        <f>IF(O13="男子",IF($AF13&gt;100,"",IF($M13=プロ用男子!K$177,ROW(),"")),"")</f>
        <v>13</v>
      </c>
      <c r="BU13" s="58" t="str">
        <f>IF(O13="男子",IF($AF13&gt;100,"",IF($M13=プロ用男子!D$202,ROW(),"")),"")</f>
        <v/>
      </c>
      <c r="BV13" s="58" t="str">
        <f>IF(O13="男子",IF($AF13&gt;100,"",IF($M13=プロ用男子!K$202,ROW(),"")),"")</f>
        <v/>
      </c>
      <c r="BW13" s="58" t="str">
        <f>IF(O13="男子",IF($AF13&gt;100,"",IF($M13=プロ用男子!D$227,ROW(),"")),"")</f>
        <v/>
      </c>
      <c r="BX13" s="58" t="str">
        <f>IF(O13="男子",IF($AF13&gt;100,"",IF($M13=プロ用男子!K$227,ROW(),"")),"")</f>
        <v/>
      </c>
      <c r="BY13" s="58" t="str">
        <f>IF(O13="女子",IF(AF13&gt;100,"",IF(M13=プロ用女子!D$2,ROW(),"")),"")</f>
        <v/>
      </c>
      <c r="BZ13" s="58" t="str">
        <f>IF(O13="女子",IF($AF13&gt;100,"",IF($M13=プロ用女子!K$2,ROW(),"")),"")</f>
        <v/>
      </c>
      <c r="CA13" s="58" t="str">
        <f>IF(O13="女子",IF($AF13&gt;100,"",IF($M13=プロ用女子!D$27,ROW(),"")),"")</f>
        <v/>
      </c>
      <c r="CB13" s="58" t="str">
        <f>IF(O13="女子",IF($AF13&gt;100,"",IF($M13=プロ用女子!K$27,ROW(),"")),"")</f>
        <v/>
      </c>
      <c r="CC13" s="58" t="str">
        <f>IF(O13="女子",IF($AF13&gt;100,"",IF($M13=プロ用女子!D$52,ROW(),"")),"")</f>
        <v/>
      </c>
      <c r="CD13" s="58" t="str">
        <f>IF(O13="女子",IF($AF13&gt;100,"",IF($M13=プロ用女子!K$52,ROW(),"")),"")</f>
        <v/>
      </c>
      <c r="CE13" s="58" t="str">
        <f>IF(O13="女子",IF($AF13&gt;100,"",IF($M13=プロ用女子!D$77,ROW(),"")),"")</f>
        <v/>
      </c>
      <c r="CF13" s="58" t="str">
        <f>IF(O13="女子",IF($AF13&gt;100,"",IF($M13=プロ用女子!K$77,ROW(),"")),"")</f>
        <v/>
      </c>
      <c r="CG13" s="58" t="str">
        <f>IF(O13="女子",IF($AF13&gt;100,"",IF($M13=プロ用女子!D$102,ROW(),"")),"")</f>
        <v/>
      </c>
      <c r="CH13" s="58" t="str">
        <f>IF(O13="女子",IF($AF13&gt;100,"",IF($M13=プロ用女子!K$102,ROW(),"")),"")</f>
        <v/>
      </c>
      <c r="CI13" s="58" t="str">
        <f>IF(O13="女子",IF($AF13&gt;100,"",IF($M13=プロ用女子!D$127,ROW(),"")),"")</f>
        <v/>
      </c>
      <c r="CJ13" s="58" t="str">
        <f>IF(O13="女子",IF($AF13&gt;100,"",IF($M13=プロ用女子!K$127,ROW(),"")),"")</f>
        <v/>
      </c>
      <c r="CK13" s="58" t="str">
        <f>IF(O13="女子",IF($AF13&gt;100,"",IF($M13=プロ用女子!D$152,ROW(),"")),"")</f>
        <v/>
      </c>
      <c r="CL13" s="58" t="str">
        <f>IF(O13="女子",IF($AF13&gt;100,"",IF($M13=プロ用女子!K$152,ROW(),"")),"")</f>
        <v/>
      </c>
      <c r="CM13" s="58" t="str">
        <f>IF(O13="女子",IF($AF13&gt;100,"",IF($M13=プロ用女子!D$177,ROW(),"")),"")</f>
        <v/>
      </c>
      <c r="CN13" s="58" t="str">
        <f>IF(O13="女子",IF($AF13&gt;100,"",IF($M13=プロ用女子!K$177,ROW(),"")),"")</f>
        <v/>
      </c>
      <c r="CO13" s="58" t="str">
        <f>IF(O13="女子",IF($AF13&gt;100,"",IF($M13=プロ用女子!D$202,ROW(),"")),"")</f>
        <v/>
      </c>
      <c r="CP13" s="58" t="str">
        <f>IF(O13="女子",IF($AF13&gt;100,"",IF($M13=プロ用女子!K$202,ROW(),"")),"")</f>
        <v/>
      </c>
      <c r="CQ13" s="58" t="str">
        <f>IF(O13="女子",IF($AF13&gt;100,"",IF($M13=プロ用女子!D$227,ROW(),"")),"")</f>
        <v/>
      </c>
      <c r="CR13" s="58" t="str">
        <f>IF(O13="女子",IF($AF13&gt;100,"",IF($M13=プロ用女子!K$227,ROW(),"")),"")</f>
        <v/>
      </c>
    </row>
    <row r="14" spans="1:96" x14ac:dyDescent="0.15">
      <c r="A14" s="41">
        <v>46172</v>
      </c>
      <c r="B14" s="41">
        <v>46180</v>
      </c>
      <c r="C14" t="s">
        <v>70</v>
      </c>
      <c r="D14" t="s">
        <v>162</v>
      </c>
      <c r="E14" t="s">
        <v>169</v>
      </c>
      <c r="F14" t="s">
        <v>170</v>
      </c>
      <c r="G14" t="s">
        <v>165</v>
      </c>
      <c r="H14" t="s">
        <v>71</v>
      </c>
      <c r="I14" t="s">
        <v>166</v>
      </c>
      <c r="J14" t="s">
        <v>99</v>
      </c>
      <c r="L14" t="s">
        <v>224</v>
      </c>
      <c r="M14" t="s">
        <v>175</v>
      </c>
      <c r="N14" t="s">
        <v>176</v>
      </c>
      <c r="O14" t="s">
        <v>100</v>
      </c>
      <c r="Y14" t="s">
        <v>101</v>
      </c>
      <c r="AA14" t="s">
        <v>225</v>
      </c>
      <c r="AB14" t="s">
        <v>226</v>
      </c>
      <c r="AC14" t="s">
        <v>227</v>
      </c>
      <c r="AD14" t="s">
        <v>102</v>
      </c>
      <c r="AF14">
        <v>13</v>
      </c>
      <c r="AG14" s="40">
        <v>38985</v>
      </c>
      <c r="AN14">
        <v>157</v>
      </c>
      <c r="AO14">
        <v>44</v>
      </c>
      <c r="AP14" t="s">
        <v>103</v>
      </c>
      <c r="AV14" t="s">
        <v>104</v>
      </c>
      <c r="AY14" t="s">
        <v>156</v>
      </c>
      <c r="BB14">
        <f t="shared" si="0"/>
        <v>17</v>
      </c>
      <c r="BC14">
        <f t="shared" si="1"/>
        <v>3</v>
      </c>
      <c r="BD14" t="str">
        <f t="shared" si="2"/>
        <v>右</v>
      </c>
      <c r="BE14" s="58" t="str">
        <f>IF(O14="男子",IF($AF14&gt;100,"",IF(M14=プロ用男子!D$2,ROW(),"")),"")</f>
        <v/>
      </c>
      <c r="BF14" s="58" t="str">
        <f>IF(O14="男子",IF($AF14&gt;100,"",IF($M14=プロ用男子!K$2,ROW(),"")),"")</f>
        <v/>
      </c>
      <c r="BG14" s="58" t="str">
        <f>IF(O14="男子",IF($AF14&gt;100,"",IF($M14=プロ用男子!D$27,ROW(),"")),"")</f>
        <v/>
      </c>
      <c r="BH14" s="58" t="str">
        <f>IF(O14="男子",IF($AF14&gt;100,"",IF($M14=プロ用男子!K$27,ROW(),"")),"")</f>
        <v/>
      </c>
      <c r="BI14" s="58" t="str">
        <f>IF(O14="男子",IF($AF14&gt;100,"",IF($M14=プロ用男子!D$52,ROW(),"")),"")</f>
        <v/>
      </c>
      <c r="BJ14" s="58" t="str">
        <f>IF(O14="男子",IF($AF14&gt;100,"",IF($M14=プロ用男子!K$52,ROW(),"")),"")</f>
        <v/>
      </c>
      <c r="BK14" s="58" t="str">
        <f>IF(O14="男子",IF($AF14&gt;100,"",IF($M14=プロ用男子!D$77,ROW(),"")),"")</f>
        <v/>
      </c>
      <c r="BL14" s="58" t="str">
        <f>IF(O14="男子",IF($AF14&gt;100,"",IF($M14=プロ用男子!K$77,ROW(),"")),"")</f>
        <v/>
      </c>
      <c r="BM14" s="58" t="str">
        <f>IF(O14="男子",IF($AF14&gt;100,"",IF($M14=プロ用男子!D$102,ROW(),"")),"")</f>
        <v/>
      </c>
      <c r="BN14" s="58" t="str">
        <f>IF(O14="男子",IF($AF14&gt;100,"",IF($M14=プロ用男子!K$102,ROW(),"")),"")</f>
        <v/>
      </c>
      <c r="BO14" s="58" t="str">
        <f>IF(O14="男子",IF($AF14&gt;100,"",IF($M14=プロ用男子!D$127,ROW(),"")),"")</f>
        <v/>
      </c>
      <c r="BP14" s="58" t="str">
        <f>IF(O14="男子",IF($AF14&gt;100,"",IF($M14=プロ用男子!K$127,ROW(),"")),"")</f>
        <v/>
      </c>
      <c r="BQ14" s="58" t="str">
        <f>IF(O14="男子",IF($AF14&gt;100,"",IF($M14=プロ用男子!D$152,ROW(),"")),"")</f>
        <v/>
      </c>
      <c r="BR14" s="58" t="str">
        <f>IF(O14="男子",IF($AF14&gt;100,"",IF($M14=プロ用男子!K$152,ROW(),"")),"")</f>
        <v/>
      </c>
      <c r="BS14" s="58" t="str">
        <f>IF(O14="男子",IF($AF14&gt;100,"",IF($M14=プロ用男子!D$177,ROW(),"")),"")</f>
        <v/>
      </c>
      <c r="BT14" s="58">
        <f>IF(O14="男子",IF($AF14&gt;100,"",IF($M14=プロ用男子!K$177,ROW(),"")),"")</f>
        <v>14</v>
      </c>
      <c r="BU14" s="58" t="str">
        <f>IF(O14="男子",IF($AF14&gt;100,"",IF($M14=プロ用男子!D$202,ROW(),"")),"")</f>
        <v/>
      </c>
      <c r="BV14" s="58" t="str">
        <f>IF(O14="男子",IF($AF14&gt;100,"",IF($M14=プロ用男子!K$202,ROW(),"")),"")</f>
        <v/>
      </c>
      <c r="BW14" s="58" t="str">
        <f>IF(O14="男子",IF($AF14&gt;100,"",IF($M14=プロ用男子!D$227,ROW(),"")),"")</f>
        <v/>
      </c>
      <c r="BX14" s="58" t="str">
        <f>IF(O14="男子",IF($AF14&gt;100,"",IF($M14=プロ用男子!K$227,ROW(),"")),"")</f>
        <v/>
      </c>
      <c r="BY14" s="58" t="str">
        <f>IF(O14="女子",IF(AF14&gt;100,"",IF(M14=プロ用女子!D$2,ROW(),"")),"")</f>
        <v/>
      </c>
      <c r="BZ14" s="58" t="str">
        <f>IF(O14="女子",IF($AF14&gt;100,"",IF($M14=プロ用女子!K$2,ROW(),"")),"")</f>
        <v/>
      </c>
      <c r="CA14" s="58" t="str">
        <f>IF(O14="女子",IF($AF14&gt;100,"",IF($M14=プロ用女子!D$27,ROW(),"")),"")</f>
        <v/>
      </c>
      <c r="CB14" s="58" t="str">
        <f>IF(O14="女子",IF($AF14&gt;100,"",IF($M14=プロ用女子!K$27,ROW(),"")),"")</f>
        <v/>
      </c>
      <c r="CC14" s="58" t="str">
        <f>IF(O14="女子",IF($AF14&gt;100,"",IF($M14=プロ用女子!D$52,ROW(),"")),"")</f>
        <v/>
      </c>
      <c r="CD14" s="58" t="str">
        <f>IF(O14="女子",IF($AF14&gt;100,"",IF($M14=プロ用女子!K$52,ROW(),"")),"")</f>
        <v/>
      </c>
      <c r="CE14" s="58" t="str">
        <f>IF(O14="女子",IF($AF14&gt;100,"",IF($M14=プロ用女子!D$77,ROW(),"")),"")</f>
        <v/>
      </c>
      <c r="CF14" s="58" t="str">
        <f>IF(O14="女子",IF($AF14&gt;100,"",IF($M14=プロ用女子!K$77,ROW(),"")),"")</f>
        <v/>
      </c>
      <c r="CG14" s="58" t="str">
        <f>IF(O14="女子",IF($AF14&gt;100,"",IF($M14=プロ用女子!D$102,ROW(),"")),"")</f>
        <v/>
      </c>
      <c r="CH14" s="58" t="str">
        <f>IF(O14="女子",IF($AF14&gt;100,"",IF($M14=プロ用女子!K$102,ROW(),"")),"")</f>
        <v/>
      </c>
      <c r="CI14" s="58" t="str">
        <f>IF(O14="女子",IF($AF14&gt;100,"",IF($M14=プロ用女子!D$127,ROW(),"")),"")</f>
        <v/>
      </c>
      <c r="CJ14" s="58" t="str">
        <f>IF(O14="女子",IF($AF14&gt;100,"",IF($M14=プロ用女子!K$127,ROW(),"")),"")</f>
        <v/>
      </c>
      <c r="CK14" s="58" t="str">
        <f>IF(O14="女子",IF($AF14&gt;100,"",IF($M14=プロ用女子!D$152,ROW(),"")),"")</f>
        <v/>
      </c>
      <c r="CL14" s="58" t="str">
        <f>IF(O14="女子",IF($AF14&gt;100,"",IF($M14=プロ用女子!K$152,ROW(),"")),"")</f>
        <v/>
      </c>
      <c r="CM14" s="58" t="str">
        <f>IF(O14="女子",IF($AF14&gt;100,"",IF($M14=プロ用女子!D$177,ROW(),"")),"")</f>
        <v/>
      </c>
      <c r="CN14" s="58" t="str">
        <f>IF(O14="女子",IF($AF14&gt;100,"",IF($M14=プロ用女子!K$177,ROW(),"")),"")</f>
        <v/>
      </c>
      <c r="CO14" s="58" t="str">
        <f>IF(O14="女子",IF($AF14&gt;100,"",IF($M14=プロ用女子!D$202,ROW(),"")),"")</f>
        <v/>
      </c>
      <c r="CP14" s="58" t="str">
        <f>IF(O14="女子",IF($AF14&gt;100,"",IF($M14=プロ用女子!K$202,ROW(),"")),"")</f>
        <v/>
      </c>
      <c r="CQ14" s="58" t="str">
        <f>IF(O14="女子",IF($AF14&gt;100,"",IF($M14=プロ用女子!D$227,ROW(),"")),"")</f>
        <v/>
      </c>
      <c r="CR14" s="58" t="str">
        <f>IF(O14="女子",IF($AF14&gt;100,"",IF($M14=プロ用女子!K$227,ROW(),"")),"")</f>
        <v/>
      </c>
    </row>
    <row r="15" spans="1:96" x14ac:dyDescent="0.15">
      <c r="A15" s="41">
        <v>46172</v>
      </c>
      <c r="B15" s="41">
        <v>46180</v>
      </c>
      <c r="C15" t="s">
        <v>70</v>
      </c>
      <c r="D15" t="s">
        <v>162</v>
      </c>
      <c r="E15" t="s">
        <v>169</v>
      </c>
      <c r="F15" t="s">
        <v>170</v>
      </c>
      <c r="G15" t="s">
        <v>165</v>
      </c>
      <c r="H15" t="s">
        <v>71</v>
      </c>
      <c r="I15" t="s">
        <v>166</v>
      </c>
      <c r="J15" t="s">
        <v>99</v>
      </c>
      <c r="L15" t="s">
        <v>228</v>
      </c>
      <c r="M15" t="s">
        <v>175</v>
      </c>
      <c r="N15" t="s">
        <v>176</v>
      </c>
      <c r="O15" t="s">
        <v>100</v>
      </c>
      <c r="Y15" t="s">
        <v>101</v>
      </c>
      <c r="AA15" t="s">
        <v>229</v>
      </c>
      <c r="AB15" t="s">
        <v>230</v>
      </c>
      <c r="AC15" t="s">
        <v>231</v>
      </c>
      <c r="AD15" t="s">
        <v>102</v>
      </c>
      <c r="AF15">
        <v>14</v>
      </c>
      <c r="AG15" s="40">
        <v>39169</v>
      </c>
      <c r="AN15">
        <v>167</v>
      </c>
      <c r="AO15">
        <v>54</v>
      </c>
      <c r="AP15" t="s">
        <v>103</v>
      </c>
      <c r="AV15" t="s">
        <v>104</v>
      </c>
      <c r="AY15" t="s">
        <v>156</v>
      </c>
      <c r="BB15">
        <f t="shared" si="0"/>
        <v>17</v>
      </c>
      <c r="BC15">
        <f t="shared" si="1"/>
        <v>3</v>
      </c>
      <c r="BD15" t="str">
        <f t="shared" si="2"/>
        <v>右</v>
      </c>
      <c r="BE15" s="58" t="str">
        <f>IF(O15="男子",IF($AF15&gt;100,"",IF(M15=プロ用男子!D$2,ROW(),"")),"")</f>
        <v/>
      </c>
      <c r="BF15" s="58" t="str">
        <f>IF(O15="男子",IF($AF15&gt;100,"",IF($M15=プロ用男子!K$2,ROW(),"")),"")</f>
        <v/>
      </c>
      <c r="BG15" s="58" t="str">
        <f>IF(O15="男子",IF($AF15&gt;100,"",IF($M15=プロ用男子!D$27,ROW(),"")),"")</f>
        <v/>
      </c>
      <c r="BH15" s="58" t="str">
        <f>IF(O15="男子",IF($AF15&gt;100,"",IF($M15=プロ用男子!K$27,ROW(),"")),"")</f>
        <v/>
      </c>
      <c r="BI15" s="58" t="str">
        <f>IF(O15="男子",IF($AF15&gt;100,"",IF($M15=プロ用男子!D$52,ROW(),"")),"")</f>
        <v/>
      </c>
      <c r="BJ15" s="58" t="str">
        <f>IF(O15="男子",IF($AF15&gt;100,"",IF($M15=プロ用男子!K$52,ROW(),"")),"")</f>
        <v/>
      </c>
      <c r="BK15" s="58" t="str">
        <f>IF(O15="男子",IF($AF15&gt;100,"",IF($M15=プロ用男子!D$77,ROW(),"")),"")</f>
        <v/>
      </c>
      <c r="BL15" s="58" t="str">
        <f>IF(O15="男子",IF($AF15&gt;100,"",IF($M15=プロ用男子!K$77,ROW(),"")),"")</f>
        <v/>
      </c>
      <c r="BM15" s="58" t="str">
        <f>IF(O15="男子",IF($AF15&gt;100,"",IF($M15=プロ用男子!D$102,ROW(),"")),"")</f>
        <v/>
      </c>
      <c r="BN15" s="58" t="str">
        <f>IF(O15="男子",IF($AF15&gt;100,"",IF($M15=プロ用男子!K$102,ROW(),"")),"")</f>
        <v/>
      </c>
      <c r="BO15" s="58" t="str">
        <f>IF(O15="男子",IF($AF15&gt;100,"",IF($M15=プロ用男子!D$127,ROW(),"")),"")</f>
        <v/>
      </c>
      <c r="BP15" s="58" t="str">
        <f>IF(O15="男子",IF($AF15&gt;100,"",IF($M15=プロ用男子!K$127,ROW(),"")),"")</f>
        <v/>
      </c>
      <c r="BQ15" s="58" t="str">
        <f>IF(O15="男子",IF($AF15&gt;100,"",IF($M15=プロ用男子!D$152,ROW(),"")),"")</f>
        <v/>
      </c>
      <c r="BR15" s="58" t="str">
        <f>IF(O15="男子",IF($AF15&gt;100,"",IF($M15=プロ用男子!K$152,ROW(),"")),"")</f>
        <v/>
      </c>
      <c r="BS15" s="58" t="str">
        <f>IF(O15="男子",IF($AF15&gt;100,"",IF($M15=プロ用男子!D$177,ROW(),"")),"")</f>
        <v/>
      </c>
      <c r="BT15" s="58">
        <f>IF(O15="男子",IF($AF15&gt;100,"",IF($M15=プロ用男子!K$177,ROW(),"")),"")</f>
        <v>15</v>
      </c>
      <c r="BU15" s="58" t="str">
        <f>IF(O15="男子",IF($AF15&gt;100,"",IF($M15=プロ用男子!D$202,ROW(),"")),"")</f>
        <v/>
      </c>
      <c r="BV15" s="58" t="str">
        <f>IF(O15="男子",IF($AF15&gt;100,"",IF($M15=プロ用男子!K$202,ROW(),"")),"")</f>
        <v/>
      </c>
      <c r="BW15" s="58" t="str">
        <f>IF(O15="男子",IF($AF15&gt;100,"",IF($M15=プロ用男子!D$227,ROW(),"")),"")</f>
        <v/>
      </c>
      <c r="BX15" s="58" t="str">
        <f>IF(O15="男子",IF($AF15&gt;100,"",IF($M15=プロ用男子!K$227,ROW(),"")),"")</f>
        <v/>
      </c>
      <c r="BY15" s="58" t="str">
        <f>IF(O15="女子",IF(AF15&gt;100,"",IF(M15=プロ用女子!D$2,ROW(),"")),"")</f>
        <v/>
      </c>
      <c r="BZ15" s="58" t="str">
        <f>IF(O15="女子",IF($AF15&gt;100,"",IF($M15=プロ用女子!K$2,ROW(),"")),"")</f>
        <v/>
      </c>
      <c r="CA15" s="58" t="str">
        <f>IF(O15="女子",IF($AF15&gt;100,"",IF($M15=プロ用女子!D$27,ROW(),"")),"")</f>
        <v/>
      </c>
      <c r="CB15" s="58" t="str">
        <f>IF(O15="女子",IF($AF15&gt;100,"",IF($M15=プロ用女子!K$27,ROW(),"")),"")</f>
        <v/>
      </c>
      <c r="CC15" s="58" t="str">
        <f>IF(O15="女子",IF($AF15&gt;100,"",IF($M15=プロ用女子!D$52,ROW(),"")),"")</f>
        <v/>
      </c>
      <c r="CD15" s="58" t="str">
        <f>IF(O15="女子",IF($AF15&gt;100,"",IF($M15=プロ用女子!K$52,ROW(),"")),"")</f>
        <v/>
      </c>
      <c r="CE15" s="58" t="str">
        <f>IF(O15="女子",IF($AF15&gt;100,"",IF($M15=プロ用女子!D$77,ROW(),"")),"")</f>
        <v/>
      </c>
      <c r="CF15" s="58" t="str">
        <f>IF(O15="女子",IF($AF15&gt;100,"",IF($M15=プロ用女子!K$77,ROW(),"")),"")</f>
        <v/>
      </c>
      <c r="CG15" s="58" t="str">
        <f>IF(O15="女子",IF($AF15&gt;100,"",IF($M15=プロ用女子!D$102,ROW(),"")),"")</f>
        <v/>
      </c>
      <c r="CH15" s="58" t="str">
        <f>IF(O15="女子",IF($AF15&gt;100,"",IF($M15=プロ用女子!K$102,ROW(),"")),"")</f>
        <v/>
      </c>
      <c r="CI15" s="58" t="str">
        <f>IF(O15="女子",IF($AF15&gt;100,"",IF($M15=プロ用女子!D$127,ROW(),"")),"")</f>
        <v/>
      </c>
      <c r="CJ15" s="58" t="str">
        <f>IF(O15="女子",IF($AF15&gt;100,"",IF($M15=プロ用女子!K$127,ROW(),"")),"")</f>
        <v/>
      </c>
      <c r="CK15" s="58" t="str">
        <f>IF(O15="女子",IF($AF15&gt;100,"",IF($M15=プロ用女子!D$152,ROW(),"")),"")</f>
        <v/>
      </c>
      <c r="CL15" s="58" t="str">
        <f>IF(O15="女子",IF($AF15&gt;100,"",IF($M15=プロ用女子!K$152,ROW(),"")),"")</f>
        <v/>
      </c>
      <c r="CM15" s="58" t="str">
        <f>IF(O15="女子",IF($AF15&gt;100,"",IF($M15=プロ用女子!D$177,ROW(),"")),"")</f>
        <v/>
      </c>
      <c r="CN15" s="58" t="str">
        <f>IF(O15="女子",IF($AF15&gt;100,"",IF($M15=プロ用女子!K$177,ROW(),"")),"")</f>
        <v/>
      </c>
      <c r="CO15" s="58" t="str">
        <f>IF(O15="女子",IF($AF15&gt;100,"",IF($M15=プロ用女子!D$202,ROW(),"")),"")</f>
        <v/>
      </c>
      <c r="CP15" s="58" t="str">
        <f>IF(O15="女子",IF($AF15&gt;100,"",IF($M15=プロ用女子!K$202,ROW(),"")),"")</f>
        <v/>
      </c>
      <c r="CQ15" s="58" t="str">
        <f>IF(O15="女子",IF($AF15&gt;100,"",IF($M15=プロ用女子!D$227,ROW(),"")),"")</f>
        <v/>
      </c>
      <c r="CR15" s="58" t="str">
        <f>IF(O15="女子",IF($AF15&gt;100,"",IF($M15=プロ用女子!K$227,ROW(),"")),"")</f>
        <v/>
      </c>
    </row>
    <row r="16" spans="1:96" x14ac:dyDescent="0.15">
      <c r="A16" s="41">
        <v>46172</v>
      </c>
      <c r="B16" s="41">
        <v>46180</v>
      </c>
      <c r="C16" t="s">
        <v>70</v>
      </c>
      <c r="D16" t="s">
        <v>162</v>
      </c>
      <c r="E16" t="s">
        <v>169</v>
      </c>
      <c r="F16" t="s">
        <v>170</v>
      </c>
      <c r="G16" t="s">
        <v>165</v>
      </c>
      <c r="H16" t="s">
        <v>71</v>
      </c>
      <c r="I16" t="s">
        <v>166</v>
      </c>
      <c r="J16" t="s">
        <v>99</v>
      </c>
      <c r="L16" t="s">
        <v>232</v>
      </c>
      <c r="M16" t="s">
        <v>175</v>
      </c>
      <c r="N16" t="s">
        <v>176</v>
      </c>
      <c r="O16" t="s">
        <v>100</v>
      </c>
      <c r="Y16" t="s">
        <v>101</v>
      </c>
      <c r="AA16" t="s">
        <v>233</v>
      </c>
      <c r="AB16" t="s">
        <v>234</v>
      </c>
      <c r="AC16" t="s">
        <v>235</v>
      </c>
      <c r="AD16" t="s">
        <v>102</v>
      </c>
      <c r="AF16">
        <v>15</v>
      </c>
      <c r="AG16" s="40">
        <v>39394</v>
      </c>
      <c r="AN16">
        <v>162</v>
      </c>
      <c r="AO16">
        <v>48</v>
      </c>
      <c r="AP16" t="s">
        <v>103</v>
      </c>
      <c r="AV16" t="s">
        <v>104</v>
      </c>
      <c r="AY16" t="s">
        <v>157</v>
      </c>
      <c r="BB16">
        <f t="shared" si="0"/>
        <v>16</v>
      </c>
      <c r="BC16">
        <f t="shared" si="1"/>
        <v>2</v>
      </c>
      <c r="BD16" t="str">
        <f t="shared" si="2"/>
        <v>右</v>
      </c>
      <c r="BE16" s="58" t="str">
        <f>IF(O16="男子",IF($AF16&gt;100,"",IF(M16=プロ用男子!D$2,ROW(),"")),"")</f>
        <v/>
      </c>
      <c r="BF16" s="58" t="str">
        <f>IF(O16="男子",IF($AF16&gt;100,"",IF($M16=プロ用男子!K$2,ROW(),"")),"")</f>
        <v/>
      </c>
      <c r="BG16" s="58" t="str">
        <f>IF(O16="男子",IF($AF16&gt;100,"",IF($M16=プロ用男子!D$27,ROW(),"")),"")</f>
        <v/>
      </c>
      <c r="BH16" s="58" t="str">
        <f>IF(O16="男子",IF($AF16&gt;100,"",IF($M16=プロ用男子!K$27,ROW(),"")),"")</f>
        <v/>
      </c>
      <c r="BI16" s="58" t="str">
        <f>IF(O16="男子",IF($AF16&gt;100,"",IF($M16=プロ用男子!D$52,ROW(),"")),"")</f>
        <v/>
      </c>
      <c r="BJ16" s="58" t="str">
        <f>IF(O16="男子",IF($AF16&gt;100,"",IF($M16=プロ用男子!K$52,ROW(),"")),"")</f>
        <v/>
      </c>
      <c r="BK16" s="58" t="str">
        <f>IF(O16="男子",IF($AF16&gt;100,"",IF($M16=プロ用男子!D$77,ROW(),"")),"")</f>
        <v/>
      </c>
      <c r="BL16" s="58" t="str">
        <f>IF(O16="男子",IF($AF16&gt;100,"",IF($M16=プロ用男子!K$77,ROW(),"")),"")</f>
        <v/>
      </c>
      <c r="BM16" s="58" t="str">
        <f>IF(O16="男子",IF($AF16&gt;100,"",IF($M16=プロ用男子!D$102,ROW(),"")),"")</f>
        <v/>
      </c>
      <c r="BN16" s="58" t="str">
        <f>IF(O16="男子",IF($AF16&gt;100,"",IF($M16=プロ用男子!K$102,ROW(),"")),"")</f>
        <v/>
      </c>
      <c r="BO16" s="58" t="str">
        <f>IF(O16="男子",IF($AF16&gt;100,"",IF($M16=プロ用男子!D$127,ROW(),"")),"")</f>
        <v/>
      </c>
      <c r="BP16" s="58" t="str">
        <f>IF(O16="男子",IF($AF16&gt;100,"",IF($M16=プロ用男子!K$127,ROW(),"")),"")</f>
        <v/>
      </c>
      <c r="BQ16" s="58" t="str">
        <f>IF(O16="男子",IF($AF16&gt;100,"",IF($M16=プロ用男子!D$152,ROW(),"")),"")</f>
        <v/>
      </c>
      <c r="BR16" s="58" t="str">
        <f>IF(O16="男子",IF($AF16&gt;100,"",IF($M16=プロ用男子!K$152,ROW(),"")),"")</f>
        <v/>
      </c>
      <c r="BS16" s="58" t="str">
        <f>IF(O16="男子",IF($AF16&gt;100,"",IF($M16=プロ用男子!D$177,ROW(),"")),"")</f>
        <v/>
      </c>
      <c r="BT16" s="58">
        <f>IF(O16="男子",IF($AF16&gt;100,"",IF($M16=プロ用男子!K$177,ROW(),"")),"")</f>
        <v>16</v>
      </c>
      <c r="BU16" s="58" t="str">
        <f>IF(O16="男子",IF($AF16&gt;100,"",IF($M16=プロ用男子!D$202,ROW(),"")),"")</f>
        <v/>
      </c>
      <c r="BV16" s="58" t="str">
        <f>IF(O16="男子",IF($AF16&gt;100,"",IF($M16=プロ用男子!K$202,ROW(),"")),"")</f>
        <v/>
      </c>
      <c r="BW16" s="58" t="str">
        <f>IF(O16="男子",IF($AF16&gt;100,"",IF($M16=プロ用男子!D$227,ROW(),"")),"")</f>
        <v/>
      </c>
      <c r="BX16" s="58" t="str">
        <f>IF(O16="男子",IF($AF16&gt;100,"",IF($M16=プロ用男子!K$227,ROW(),"")),"")</f>
        <v/>
      </c>
      <c r="BY16" s="58" t="str">
        <f>IF(O16="女子",IF(AF16&gt;100,"",IF(M16=プロ用女子!D$2,ROW(),"")),"")</f>
        <v/>
      </c>
      <c r="BZ16" s="58" t="str">
        <f>IF(O16="女子",IF($AF16&gt;100,"",IF($M16=プロ用女子!K$2,ROW(),"")),"")</f>
        <v/>
      </c>
      <c r="CA16" s="58" t="str">
        <f>IF(O16="女子",IF($AF16&gt;100,"",IF($M16=プロ用女子!D$27,ROW(),"")),"")</f>
        <v/>
      </c>
      <c r="CB16" s="58" t="str">
        <f>IF(O16="女子",IF($AF16&gt;100,"",IF($M16=プロ用女子!K$27,ROW(),"")),"")</f>
        <v/>
      </c>
      <c r="CC16" s="58" t="str">
        <f>IF(O16="女子",IF($AF16&gt;100,"",IF($M16=プロ用女子!D$52,ROW(),"")),"")</f>
        <v/>
      </c>
      <c r="CD16" s="58" t="str">
        <f>IF(O16="女子",IF($AF16&gt;100,"",IF($M16=プロ用女子!K$52,ROW(),"")),"")</f>
        <v/>
      </c>
      <c r="CE16" s="58" t="str">
        <f>IF(O16="女子",IF($AF16&gt;100,"",IF($M16=プロ用女子!D$77,ROW(),"")),"")</f>
        <v/>
      </c>
      <c r="CF16" s="58" t="str">
        <f>IF(O16="女子",IF($AF16&gt;100,"",IF($M16=プロ用女子!K$77,ROW(),"")),"")</f>
        <v/>
      </c>
      <c r="CG16" s="58" t="str">
        <f>IF(O16="女子",IF($AF16&gt;100,"",IF($M16=プロ用女子!D$102,ROW(),"")),"")</f>
        <v/>
      </c>
      <c r="CH16" s="58" t="str">
        <f>IF(O16="女子",IF($AF16&gt;100,"",IF($M16=プロ用女子!K$102,ROW(),"")),"")</f>
        <v/>
      </c>
      <c r="CI16" s="58" t="str">
        <f>IF(O16="女子",IF($AF16&gt;100,"",IF($M16=プロ用女子!D$127,ROW(),"")),"")</f>
        <v/>
      </c>
      <c r="CJ16" s="58" t="str">
        <f>IF(O16="女子",IF($AF16&gt;100,"",IF($M16=プロ用女子!K$127,ROW(),"")),"")</f>
        <v/>
      </c>
      <c r="CK16" s="58" t="str">
        <f>IF(O16="女子",IF($AF16&gt;100,"",IF($M16=プロ用女子!D$152,ROW(),"")),"")</f>
        <v/>
      </c>
      <c r="CL16" s="58" t="str">
        <f>IF(O16="女子",IF($AF16&gt;100,"",IF($M16=プロ用女子!K$152,ROW(),"")),"")</f>
        <v/>
      </c>
      <c r="CM16" s="58" t="str">
        <f>IF(O16="女子",IF($AF16&gt;100,"",IF($M16=プロ用女子!D$177,ROW(),"")),"")</f>
        <v/>
      </c>
      <c r="CN16" s="58" t="str">
        <f>IF(O16="女子",IF($AF16&gt;100,"",IF($M16=プロ用女子!K$177,ROW(),"")),"")</f>
        <v/>
      </c>
      <c r="CO16" s="58" t="str">
        <f>IF(O16="女子",IF($AF16&gt;100,"",IF($M16=プロ用女子!D$202,ROW(),"")),"")</f>
        <v/>
      </c>
      <c r="CP16" s="58" t="str">
        <f>IF(O16="女子",IF($AF16&gt;100,"",IF($M16=プロ用女子!K$202,ROW(),"")),"")</f>
        <v/>
      </c>
      <c r="CQ16" s="58" t="str">
        <f>IF(O16="女子",IF($AF16&gt;100,"",IF($M16=プロ用女子!D$227,ROW(),"")),"")</f>
        <v/>
      </c>
      <c r="CR16" s="58" t="str">
        <f>IF(O16="女子",IF($AF16&gt;100,"",IF($M16=プロ用女子!K$227,ROW(),"")),"")</f>
        <v/>
      </c>
    </row>
    <row r="17" spans="1:96" x14ac:dyDescent="0.15">
      <c r="A17" s="41">
        <v>46172</v>
      </c>
      <c r="B17" s="41">
        <v>46180</v>
      </c>
      <c r="C17" t="s">
        <v>70</v>
      </c>
      <c r="D17" t="s">
        <v>162</v>
      </c>
      <c r="E17" t="s">
        <v>169</v>
      </c>
      <c r="F17" t="s">
        <v>170</v>
      </c>
      <c r="G17" t="s">
        <v>165</v>
      </c>
      <c r="H17" t="s">
        <v>71</v>
      </c>
      <c r="I17" t="s">
        <v>166</v>
      </c>
      <c r="J17" t="s">
        <v>99</v>
      </c>
      <c r="L17" t="s">
        <v>236</v>
      </c>
      <c r="M17" t="s">
        <v>175</v>
      </c>
      <c r="N17" t="s">
        <v>176</v>
      </c>
      <c r="O17" t="s">
        <v>100</v>
      </c>
      <c r="Y17" t="s">
        <v>101</v>
      </c>
      <c r="AA17" t="s">
        <v>237</v>
      </c>
      <c r="AB17" t="s">
        <v>238</v>
      </c>
      <c r="AC17" t="s">
        <v>239</v>
      </c>
      <c r="AD17" t="s">
        <v>102</v>
      </c>
      <c r="AF17">
        <v>16</v>
      </c>
      <c r="AG17" s="40">
        <v>39271</v>
      </c>
      <c r="AN17">
        <v>178</v>
      </c>
      <c r="AO17">
        <v>51</v>
      </c>
      <c r="AP17" t="s">
        <v>103</v>
      </c>
      <c r="AV17" t="s">
        <v>104</v>
      </c>
      <c r="AY17" t="s">
        <v>156</v>
      </c>
      <c r="BB17">
        <f t="shared" si="0"/>
        <v>16</v>
      </c>
      <c r="BC17">
        <f t="shared" si="1"/>
        <v>2</v>
      </c>
      <c r="BD17" t="str">
        <f t="shared" si="2"/>
        <v>右</v>
      </c>
      <c r="BE17" s="58" t="str">
        <f>IF(O17="男子",IF($AF17&gt;100,"",IF(M17=プロ用男子!D$2,ROW(),"")),"")</f>
        <v/>
      </c>
      <c r="BF17" s="58" t="str">
        <f>IF(O17="男子",IF($AF17&gt;100,"",IF($M17=プロ用男子!K$2,ROW(),"")),"")</f>
        <v/>
      </c>
      <c r="BG17" s="58" t="str">
        <f>IF(O17="男子",IF($AF17&gt;100,"",IF($M17=プロ用男子!D$27,ROW(),"")),"")</f>
        <v/>
      </c>
      <c r="BH17" s="58" t="str">
        <f>IF(O17="男子",IF($AF17&gt;100,"",IF($M17=プロ用男子!K$27,ROW(),"")),"")</f>
        <v/>
      </c>
      <c r="BI17" s="58" t="str">
        <f>IF(O17="男子",IF($AF17&gt;100,"",IF($M17=プロ用男子!D$52,ROW(),"")),"")</f>
        <v/>
      </c>
      <c r="BJ17" s="58" t="str">
        <f>IF(O17="男子",IF($AF17&gt;100,"",IF($M17=プロ用男子!K$52,ROW(),"")),"")</f>
        <v/>
      </c>
      <c r="BK17" s="58" t="str">
        <f>IF(O17="男子",IF($AF17&gt;100,"",IF($M17=プロ用男子!D$77,ROW(),"")),"")</f>
        <v/>
      </c>
      <c r="BL17" s="58" t="str">
        <f>IF(O17="男子",IF($AF17&gt;100,"",IF($M17=プロ用男子!K$77,ROW(),"")),"")</f>
        <v/>
      </c>
      <c r="BM17" s="58" t="str">
        <f>IF(O17="男子",IF($AF17&gt;100,"",IF($M17=プロ用男子!D$102,ROW(),"")),"")</f>
        <v/>
      </c>
      <c r="BN17" s="58" t="str">
        <f>IF(O17="男子",IF($AF17&gt;100,"",IF($M17=プロ用男子!K$102,ROW(),"")),"")</f>
        <v/>
      </c>
      <c r="BO17" s="58" t="str">
        <f>IF(O17="男子",IF($AF17&gt;100,"",IF($M17=プロ用男子!D$127,ROW(),"")),"")</f>
        <v/>
      </c>
      <c r="BP17" s="58" t="str">
        <f>IF(O17="男子",IF($AF17&gt;100,"",IF($M17=プロ用男子!K$127,ROW(),"")),"")</f>
        <v/>
      </c>
      <c r="BQ17" s="58" t="str">
        <f>IF(O17="男子",IF($AF17&gt;100,"",IF($M17=プロ用男子!D$152,ROW(),"")),"")</f>
        <v/>
      </c>
      <c r="BR17" s="58" t="str">
        <f>IF(O17="男子",IF($AF17&gt;100,"",IF($M17=プロ用男子!K$152,ROW(),"")),"")</f>
        <v/>
      </c>
      <c r="BS17" s="58" t="str">
        <f>IF(O17="男子",IF($AF17&gt;100,"",IF($M17=プロ用男子!D$177,ROW(),"")),"")</f>
        <v/>
      </c>
      <c r="BT17" s="58">
        <f>IF(O17="男子",IF($AF17&gt;100,"",IF($M17=プロ用男子!K$177,ROW(),"")),"")</f>
        <v>17</v>
      </c>
      <c r="BU17" s="58" t="str">
        <f>IF(O17="男子",IF($AF17&gt;100,"",IF($M17=プロ用男子!D$202,ROW(),"")),"")</f>
        <v/>
      </c>
      <c r="BV17" s="58" t="str">
        <f>IF(O17="男子",IF($AF17&gt;100,"",IF($M17=プロ用男子!K$202,ROW(),"")),"")</f>
        <v/>
      </c>
      <c r="BW17" s="58" t="str">
        <f>IF(O17="男子",IF($AF17&gt;100,"",IF($M17=プロ用男子!D$227,ROW(),"")),"")</f>
        <v/>
      </c>
      <c r="BX17" s="58" t="str">
        <f>IF(O17="男子",IF($AF17&gt;100,"",IF($M17=プロ用男子!K$227,ROW(),"")),"")</f>
        <v/>
      </c>
      <c r="BY17" s="58" t="str">
        <f>IF(O17="女子",IF(AF17&gt;100,"",IF(M17=プロ用女子!D$2,ROW(),"")),"")</f>
        <v/>
      </c>
      <c r="BZ17" s="58" t="str">
        <f>IF(O17="女子",IF($AF17&gt;100,"",IF($M17=プロ用女子!K$2,ROW(),"")),"")</f>
        <v/>
      </c>
      <c r="CA17" s="58" t="str">
        <f>IF(O17="女子",IF($AF17&gt;100,"",IF($M17=プロ用女子!D$27,ROW(),"")),"")</f>
        <v/>
      </c>
      <c r="CB17" s="58" t="str">
        <f>IF(O17="女子",IF($AF17&gt;100,"",IF($M17=プロ用女子!K$27,ROW(),"")),"")</f>
        <v/>
      </c>
      <c r="CC17" s="58" t="str">
        <f>IF(O17="女子",IF($AF17&gt;100,"",IF($M17=プロ用女子!D$52,ROW(),"")),"")</f>
        <v/>
      </c>
      <c r="CD17" s="58" t="str">
        <f>IF(O17="女子",IF($AF17&gt;100,"",IF($M17=プロ用女子!K$52,ROW(),"")),"")</f>
        <v/>
      </c>
      <c r="CE17" s="58" t="str">
        <f>IF(O17="女子",IF($AF17&gt;100,"",IF($M17=プロ用女子!D$77,ROW(),"")),"")</f>
        <v/>
      </c>
      <c r="CF17" s="58" t="str">
        <f>IF(O17="女子",IF($AF17&gt;100,"",IF($M17=プロ用女子!K$77,ROW(),"")),"")</f>
        <v/>
      </c>
      <c r="CG17" s="58" t="str">
        <f>IF(O17="女子",IF($AF17&gt;100,"",IF($M17=プロ用女子!D$102,ROW(),"")),"")</f>
        <v/>
      </c>
      <c r="CH17" s="58" t="str">
        <f>IF(O17="女子",IF($AF17&gt;100,"",IF($M17=プロ用女子!K$102,ROW(),"")),"")</f>
        <v/>
      </c>
      <c r="CI17" s="58" t="str">
        <f>IF(O17="女子",IF($AF17&gt;100,"",IF($M17=プロ用女子!D$127,ROW(),"")),"")</f>
        <v/>
      </c>
      <c r="CJ17" s="58" t="str">
        <f>IF(O17="女子",IF($AF17&gt;100,"",IF($M17=プロ用女子!K$127,ROW(),"")),"")</f>
        <v/>
      </c>
      <c r="CK17" s="58" t="str">
        <f>IF(O17="女子",IF($AF17&gt;100,"",IF($M17=プロ用女子!D$152,ROW(),"")),"")</f>
        <v/>
      </c>
      <c r="CL17" s="58" t="str">
        <f>IF(O17="女子",IF($AF17&gt;100,"",IF($M17=プロ用女子!K$152,ROW(),"")),"")</f>
        <v/>
      </c>
      <c r="CM17" s="58" t="str">
        <f>IF(O17="女子",IF($AF17&gt;100,"",IF($M17=プロ用女子!D$177,ROW(),"")),"")</f>
        <v/>
      </c>
      <c r="CN17" s="58" t="str">
        <f>IF(O17="女子",IF($AF17&gt;100,"",IF($M17=プロ用女子!K$177,ROW(),"")),"")</f>
        <v/>
      </c>
      <c r="CO17" s="58" t="str">
        <f>IF(O17="女子",IF($AF17&gt;100,"",IF($M17=プロ用女子!D$202,ROW(),"")),"")</f>
        <v/>
      </c>
      <c r="CP17" s="58" t="str">
        <f>IF(O17="女子",IF($AF17&gt;100,"",IF($M17=プロ用女子!K$202,ROW(),"")),"")</f>
        <v/>
      </c>
      <c r="CQ17" s="58" t="str">
        <f>IF(O17="女子",IF($AF17&gt;100,"",IF($M17=プロ用女子!D$227,ROW(),"")),"")</f>
        <v/>
      </c>
      <c r="CR17" s="58" t="str">
        <f>IF(O17="女子",IF($AF17&gt;100,"",IF($M17=プロ用女子!K$227,ROW(),"")),"")</f>
        <v/>
      </c>
    </row>
    <row r="18" spans="1:96" x14ac:dyDescent="0.15">
      <c r="A18" s="41">
        <v>46172</v>
      </c>
      <c r="B18" s="41">
        <v>46180</v>
      </c>
      <c r="C18" t="s">
        <v>70</v>
      </c>
      <c r="D18" t="s">
        <v>162</v>
      </c>
      <c r="E18" t="s">
        <v>169</v>
      </c>
      <c r="F18" t="s">
        <v>170</v>
      </c>
      <c r="G18" t="s">
        <v>165</v>
      </c>
      <c r="H18" t="s">
        <v>71</v>
      </c>
      <c r="I18" t="s">
        <v>166</v>
      </c>
      <c r="J18" t="s">
        <v>99</v>
      </c>
      <c r="L18" t="s">
        <v>960</v>
      </c>
      <c r="M18" t="s">
        <v>175</v>
      </c>
      <c r="N18" t="s">
        <v>176</v>
      </c>
      <c r="O18" t="s">
        <v>100</v>
      </c>
      <c r="Y18" t="s">
        <v>101</v>
      </c>
      <c r="AA18" t="s">
        <v>961</v>
      </c>
      <c r="AB18" t="s">
        <v>962</v>
      </c>
      <c r="AC18" t="s">
        <v>963</v>
      </c>
      <c r="AD18" t="s">
        <v>102</v>
      </c>
      <c r="AF18">
        <v>101</v>
      </c>
      <c r="AG18" s="40">
        <v>23472</v>
      </c>
      <c r="AN18">
        <v>0</v>
      </c>
      <c r="AO18">
        <v>0</v>
      </c>
      <c r="AP18" t="s">
        <v>103</v>
      </c>
      <c r="AV18" t="s">
        <v>107</v>
      </c>
      <c r="BB18">
        <f t="shared" si="0"/>
        <v>59</v>
      </c>
      <c r="BC18" t="str">
        <f t="shared" si="1"/>
        <v>役員</v>
      </c>
      <c r="BD18" t="str">
        <f t="shared" si="2"/>
        <v>右</v>
      </c>
      <c r="BE18" s="58" t="str">
        <f>IF(O18="男子",IF($AF18&gt;100,"",IF(M18=プロ用男子!D$2,ROW(),"")),"")</f>
        <v/>
      </c>
      <c r="BF18" s="58" t="str">
        <f>IF(O18="男子",IF($AF18&gt;100,"",IF($M18=プロ用男子!K$2,ROW(),"")),"")</f>
        <v/>
      </c>
      <c r="BG18" s="58" t="str">
        <f>IF(O18="男子",IF($AF18&gt;100,"",IF($M18=プロ用男子!D$27,ROW(),"")),"")</f>
        <v/>
      </c>
      <c r="BH18" s="58" t="str">
        <f>IF(O18="男子",IF($AF18&gt;100,"",IF($M18=プロ用男子!K$27,ROW(),"")),"")</f>
        <v/>
      </c>
      <c r="BI18" s="58" t="str">
        <f>IF(O18="男子",IF($AF18&gt;100,"",IF($M18=プロ用男子!D$52,ROW(),"")),"")</f>
        <v/>
      </c>
      <c r="BJ18" s="58" t="str">
        <f>IF(O18="男子",IF($AF18&gt;100,"",IF($M18=プロ用男子!K$52,ROW(),"")),"")</f>
        <v/>
      </c>
      <c r="BK18" s="58" t="str">
        <f>IF(O18="男子",IF($AF18&gt;100,"",IF($M18=プロ用男子!D$77,ROW(),"")),"")</f>
        <v/>
      </c>
      <c r="BL18" s="58" t="str">
        <f>IF(O18="男子",IF($AF18&gt;100,"",IF($M18=プロ用男子!K$77,ROW(),"")),"")</f>
        <v/>
      </c>
      <c r="BM18" s="58" t="str">
        <f>IF(O18="男子",IF($AF18&gt;100,"",IF($M18=プロ用男子!D$102,ROW(),"")),"")</f>
        <v/>
      </c>
      <c r="BN18" s="58" t="str">
        <f>IF(O18="男子",IF($AF18&gt;100,"",IF($M18=プロ用男子!K$102,ROW(),"")),"")</f>
        <v/>
      </c>
      <c r="BO18" s="58" t="str">
        <f>IF(O18="男子",IF($AF18&gt;100,"",IF($M18=プロ用男子!D$127,ROW(),"")),"")</f>
        <v/>
      </c>
      <c r="BP18" s="58" t="str">
        <f>IF(O18="男子",IF($AF18&gt;100,"",IF($M18=プロ用男子!K$127,ROW(),"")),"")</f>
        <v/>
      </c>
      <c r="BQ18" s="58" t="str">
        <f>IF(O18="男子",IF($AF18&gt;100,"",IF($M18=プロ用男子!D$152,ROW(),"")),"")</f>
        <v/>
      </c>
      <c r="BR18" s="58" t="str">
        <f>IF(O18="男子",IF($AF18&gt;100,"",IF($M18=プロ用男子!K$152,ROW(),"")),"")</f>
        <v/>
      </c>
      <c r="BS18" s="58" t="str">
        <f>IF(O18="男子",IF($AF18&gt;100,"",IF($M18=プロ用男子!D$177,ROW(),"")),"")</f>
        <v/>
      </c>
      <c r="BT18" s="58" t="str">
        <f>IF(O18="男子",IF($AF18&gt;100,"",IF($M18=プロ用男子!K$177,ROW(),"")),"")</f>
        <v/>
      </c>
      <c r="BU18" s="58" t="str">
        <f>IF(O18="男子",IF($AF18&gt;100,"",IF($M18=プロ用男子!D$202,ROW(),"")),"")</f>
        <v/>
      </c>
      <c r="BV18" s="58" t="str">
        <f>IF(O18="男子",IF($AF18&gt;100,"",IF($M18=プロ用男子!K$202,ROW(),"")),"")</f>
        <v/>
      </c>
      <c r="BW18" s="58" t="str">
        <f>IF(O18="男子",IF($AF18&gt;100,"",IF($M18=プロ用男子!D$227,ROW(),"")),"")</f>
        <v/>
      </c>
      <c r="BX18" s="58" t="str">
        <f>IF(O18="男子",IF($AF18&gt;100,"",IF($M18=プロ用男子!K$227,ROW(),"")),"")</f>
        <v/>
      </c>
      <c r="BY18" s="58" t="str">
        <f>IF(O18="女子",IF(AF18&gt;100,"",IF(M18=プロ用女子!D$2,ROW(),"")),"")</f>
        <v/>
      </c>
      <c r="BZ18" s="58" t="str">
        <f>IF(O18="女子",IF($AF18&gt;100,"",IF($M18=プロ用女子!K$2,ROW(),"")),"")</f>
        <v/>
      </c>
      <c r="CA18" s="58" t="str">
        <f>IF(O18="女子",IF($AF18&gt;100,"",IF($M18=プロ用女子!D$27,ROW(),"")),"")</f>
        <v/>
      </c>
      <c r="CB18" s="58" t="str">
        <f>IF(O18="女子",IF($AF18&gt;100,"",IF($M18=プロ用女子!K$27,ROW(),"")),"")</f>
        <v/>
      </c>
      <c r="CC18" s="58" t="str">
        <f>IF(O18="女子",IF($AF18&gt;100,"",IF($M18=プロ用女子!D$52,ROW(),"")),"")</f>
        <v/>
      </c>
      <c r="CD18" s="58" t="str">
        <f>IF(O18="女子",IF($AF18&gt;100,"",IF($M18=プロ用女子!K$52,ROW(),"")),"")</f>
        <v/>
      </c>
      <c r="CE18" s="58" t="str">
        <f>IF(O18="女子",IF($AF18&gt;100,"",IF($M18=プロ用女子!D$77,ROW(),"")),"")</f>
        <v/>
      </c>
      <c r="CF18" s="58" t="str">
        <f>IF(O18="女子",IF($AF18&gt;100,"",IF($M18=プロ用女子!K$77,ROW(),"")),"")</f>
        <v/>
      </c>
      <c r="CG18" s="58" t="str">
        <f>IF(O18="女子",IF($AF18&gt;100,"",IF($M18=プロ用女子!D$102,ROW(),"")),"")</f>
        <v/>
      </c>
      <c r="CH18" s="58" t="str">
        <f>IF(O18="女子",IF($AF18&gt;100,"",IF($M18=プロ用女子!K$102,ROW(),"")),"")</f>
        <v/>
      </c>
      <c r="CI18" s="58" t="str">
        <f>IF(O18="女子",IF($AF18&gt;100,"",IF($M18=プロ用女子!D$127,ROW(),"")),"")</f>
        <v/>
      </c>
      <c r="CJ18" s="58" t="str">
        <f>IF(O18="女子",IF($AF18&gt;100,"",IF($M18=プロ用女子!K$127,ROW(),"")),"")</f>
        <v/>
      </c>
      <c r="CK18" s="58" t="str">
        <f>IF(O18="女子",IF($AF18&gt;100,"",IF($M18=プロ用女子!D$152,ROW(),"")),"")</f>
        <v/>
      </c>
      <c r="CL18" s="58" t="str">
        <f>IF(O18="女子",IF($AF18&gt;100,"",IF($M18=プロ用女子!K$152,ROW(),"")),"")</f>
        <v/>
      </c>
      <c r="CM18" s="58" t="str">
        <f>IF(O18="女子",IF($AF18&gt;100,"",IF($M18=プロ用女子!D$177,ROW(),"")),"")</f>
        <v/>
      </c>
      <c r="CN18" s="58" t="str">
        <f>IF(O18="女子",IF($AF18&gt;100,"",IF($M18=プロ用女子!K$177,ROW(),"")),"")</f>
        <v/>
      </c>
      <c r="CO18" s="58" t="str">
        <f>IF(O18="女子",IF($AF18&gt;100,"",IF($M18=プロ用女子!D$202,ROW(),"")),"")</f>
        <v/>
      </c>
      <c r="CP18" s="58" t="str">
        <f>IF(O18="女子",IF($AF18&gt;100,"",IF($M18=プロ用女子!K$202,ROW(),"")),"")</f>
        <v/>
      </c>
      <c r="CQ18" s="58" t="str">
        <f>IF(O18="女子",IF($AF18&gt;100,"",IF($M18=プロ用女子!D$227,ROW(),"")),"")</f>
        <v/>
      </c>
      <c r="CR18" s="58" t="str">
        <f>IF(O18="女子",IF($AF18&gt;100,"",IF($M18=プロ用女子!K$227,ROW(),"")),"")</f>
        <v/>
      </c>
    </row>
    <row r="19" spans="1:96" x14ac:dyDescent="0.15">
      <c r="A19" s="41">
        <v>46172</v>
      </c>
      <c r="B19" s="41">
        <v>46180</v>
      </c>
      <c r="C19" t="s">
        <v>70</v>
      </c>
      <c r="D19" t="s">
        <v>162</v>
      </c>
      <c r="E19" t="s">
        <v>169</v>
      </c>
      <c r="F19" t="s">
        <v>170</v>
      </c>
      <c r="G19" t="s">
        <v>165</v>
      </c>
      <c r="H19" t="s">
        <v>71</v>
      </c>
      <c r="I19" t="s">
        <v>166</v>
      </c>
      <c r="J19" t="s">
        <v>99</v>
      </c>
      <c r="L19" t="s">
        <v>304</v>
      </c>
      <c r="M19" t="s">
        <v>305</v>
      </c>
      <c r="N19" t="s">
        <v>306</v>
      </c>
      <c r="O19" t="s">
        <v>100</v>
      </c>
      <c r="Y19" t="s">
        <v>101</v>
      </c>
      <c r="AA19" t="s">
        <v>307</v>
      </c>
      <c r="AB19" t="s">
        <v>308</v>
      </c>
      <c r="AC19" t="s">
        <v>309</v>
      </c>
      <c r="AD19" t="s">
        <v>102</v>
      </c>
      <c r="AF19">
        <v>1</v>
      </c>
      <c r="AG19" s="40">
        <v>39172</v>
      </c>
      <c r="AN19">
        <v>165</v>
      </c>
      <c r="AO19">
        <v>56</v>
      </c>
      <c r="AP19" t="s">
        <v>103</v>
      </c>
      <c r="AV19" t="s">
        <v>104</v>
      </c>
      <c r="BB19">
        <f t="shared" si="0"/>
        <v>17</v>
      </c>
      <c r="BC19">
        <f t="shared" si="1"/>
        <v>3</v>
      </c>
      <c r="BD19" t="str">
        <f t="shared" si="2"/>
        <v>右</v>
      </c>
      <c r="BE19" s="58" t="str">
        <f>IF(O19="男子",IF($AF19&gt;100,"",IF(M19=プロ用男子!D$2,ROW(),"")),"")</f>
        <v/>
      </c>
      <c r="BF19" s="58" t="str">
        <f>IF(O19="男子",IF($AF19&gt;100,"",IF($M19=プロ用男子!K$2,ROW(),"")),"")</f>
        <v/>
      </c>
      <c r="BG19" s="58" t="str">
        <f>IF(O19="男子",IF($AF19&gt;100,"",IF($M19=プロ用男子!D$27,ROW(),"")),"")</f>
        <v/>
      </c>
      <c r="BH19" s="58" t="str">
        <f>IF(O19="男子",IF($AF19&gt;100,"",IF($M19=プロ用男子!K$27,ROW(),"")),"")</f>
        <v/>
      </c>
      <c r="BI19" s="58" t="str">
        <f>IF(O19="男子",IF($AF19&gt;100,"",IF($M19=プロ用男子!D$52,ROW(),"")),"")</f>
        <v/>
      </c>
      <c r="BJ19" s="58" t="str">
        <f>IF(O19="男子",IF($AF19&gt;100,"",IF($M19=プロ用男子!K$52,ROW(),"")),"")</f>
        <v/>
      </c>
      <c r="BK19" s="58" t="str">
        <f>IF(O19="男子",IF($AF19&gt;100,"",IF($M19=プロ用男子!D$77,ROW(),"")),"")</f>
        <v/>
      </c>
      <c r="BL19" s="58" t="str">
        <f>IF(O19="男子",IF($AF19&gt;100,"",IF($M19=プロ用男子!K$77,ROW(),"")),"")</f>
        <v/>
      </c>
      <c r="BM19" s="58" t="str">
        <f>IF(O19="男子",IF($AF19&gt;100,"",IF($M19=プロ用男子!D$102,ROW(),"")),"")</f>
        <v/>
      </c>
      <c r="BN19" s="58" t="str">
        <f>IF(O19="男子",IF($AF19&gt;100,"",IF($M19=プロ用男子!K$102,ROW(),"")),"")</f>
        <v/>
      </c>
      <c r="BO19" s="58" t="str">
        <f>IF(O19="男子",IF($AF19&gt;100,"",IF($M19=プロ用男子!D$127,ROW(),"")),"")</f>
        <v/>
      </c>
      <c r="BP19" s="58" t="str">
        <f>IF(O19="男子",IF($AF19&gt;100,"",IF($M19=プロ用男子!K$127,ROW(),"")),"")</f>
        <v/>
      </c>
      <c r="BQ19" s="58" t="str">
        <f>IF(O19="男子",IF($AF19&gt;100,"",IF($M19=プロ用男子!D$152,ROW(),"")),"")</f>
        <v/>
      </c>
      <c r="BR19" s="58">
        <f>IF(O19="男子",IF($AF19&gt;100,"",IF($M19=プロ用男子!K$152,ROW(),"")),"")</f>
        <v>19</v>
      </c>
      <c r="BS19" s="58" t="str">
        <f>IF(O19="男子",IF($AF19&gt;100,"",IF($M19=プロ用男子!D$177,ROW(),"")),"")</f>
        <v/>
      </c>
      <c r="BT19" s="58" t="str">
        <f>IF(O19="男子",IF($AF19&gt;100,"",IF($M19=プロ用男子!K$177,ROW(),"")),"")</f>
        <v/>
      </c>
      <c r="BU19" s="58" t="str">
        <f>IF(O19="男子",IF($AF19&gt;100,"",IF($M19=プロ用男子!D$202,ROW(),"")),"")</f>
        <v/>
      </c>
      <c r="BV19" s="58" t="str">
        <f>IF(O19="男子",IF($AF19&gt;100,"",IF($M19=プロ用男子!K$202,ROW(),"")),"")</f>
        <v/>
      </c>
      <c r="BW19" s="58" t="str">
        <f>IF(O19="男子",IF($AF19&gt;100,"",IF($M19=プロ用男子!D$227,ROW(),"")),"")</f>
        <v/>
      </c>
      <c r="BX19" s="58" t="str">
        <f>IF(O19="男子",IF($AF19&gt;100,"",IF($M19=プロ用男子!K$227,ROW(),"")),"")</f>
        <v/>
      </c>
      <c r="BY19" s="58" t="str">
        <f>IF(O19="女子",IF(AF19&gt;100,"",IF(M19=プロ用女子!D$2,ROW(),"")),"")</f>
        <v/>
      </c>
      <c r="BZ19" s="58" t="str">
        <f>IF(O19="女子",IF($AF19&gt;100,"",IF($M19=プロ用女子!K$2,ROW(),"")),"")</f>
        <v/>
      </c>
      <c r="CA19" s="58" t="str">
        <f>IF(O19="女子",IF($AF19&gt;100,"",IF($M19=プロ用女子!D$27,ROW(),"")),"")</f>
        <v/>
      </c>
      <c r="CB19" s="58" t="str">
        <f>IF(O19="女子",IF($AF19&gt;100,"",IF($M19=プロ用女子!K$27,ROW(),"")),"")</f>
        <v/>
      </c>
      <c r="CC19" s="58" t="str">
        <f>IF(O19="女子",IF($AF19&gt;100,"",IF($M19=プロ用女子!D$52,ROW(),"")),"")</f>
        <v/>
      </c>
      <c r="CD19" s="58" t="str">
        <f>IF(O19="女子",IF($AF19&gt;100,"",IF($M19=プロ用女子!K$52,ROW(),"")),"")</f>
        <v/>
      </c>
      <c r="CE19" s="58" t="str">
        <f>IF(O19="女子",IF($AF19&gt;100,"",IF($M19=プロ用女子!D$77,ROW(),"")),"")</f>
        <v/>
      </c>
      <c r="CF19" s="58" t="str">
        <f>IF(O19="女子",IF($AF19&gt;100,"",IF($M19=プロ用女子!K$77,ROW(),"")),"")</f>
        <v/>
      </c>
      <c r="CG19" s="58" t="str">
        <f>IF(O19="女子",IF($AF19&gt;100,"",IF($M19=プロ用女子!D$102,ROW(),"")),"")</f>
        <v/>
      </c>
      <c r="CH19" s="58" t="str">
        <f>IF(O19="女子",IF($AF19&gt;100,"",IF($M19=プロ用女子!K$102,ROW(),"")),"")</f>
        <v/>
      </c>
      <c r="CI19" s="58" t="str">
        <f>IF(O19="女子",IF($AF19&gt;100,"",IF($M19=プロ用女子!D$127,ROW(),"")),"")</f>
        <v/>
      </c>
      <c r="CJ19" s="58" t="str">
        <f>IF(O19="女子",IF($AF19&gt;100,"",IF($M19=プロ用女子!K$127,ROW(),"")),"")</f>
        <v/>
      </c>
      <c r="CK19" s="58" t="str">
        <f>IF(O19="女子",IF($AF19&gt;100,"",IF($M19=プロ用女子!D$152,ROW(),"")),"")</f>
        <v/>
      </c>
      <c r="CL19" s="58" t="str">
        <f>IF(O19="女子",IF($AF19&gt;100,"",IF($M19=プロ用女子!K$152,ROW(),"")),"")</f>
        <v/>
      </c>
      <c r="CM19" s="58" t="str">
        <f>IF(O19="女子",IF($AF19&gt;100,"",IF($M19=プロ用女子!D$177,ROW(),"")),"")</f>
        <v/>
      </c>
      <c r="CN19" s="58" t="str">
        <f>IF(O19="女子",IF($AF19&gt;100,"",IF($M19=プロ用女子!K$177,ROW(),"")),"")</f>
        <v/>
      </c>
      <c r="CO19" s="58" t="str">
        <f>IF(O19="女子",IF($AF19&gt;100,"",IF($M19=プロ用女子!D$202,ROW(),"")),"")</f>
        <v/>
      </c>
      <c r="CP19" s="58" t="str">
        <f>IF(O19="女子",IF($AF19&gt;100,"",IF($M19=プロ用女子!K$202,ROW(),"")),"")</f>
        <v/>
      </c>
      <c r="CQ19" s="58" t="str">
        <f>IF(O19="女子",IF($AF19&gt;100,"",IF($M19=プロ用女子!D$227,ROW(),"")),"")</f>
        <v/>
      </c>
      <c r="CR19" s="58" t="str">
        <f>IF(O19="女子",IF($AF19&gt;100,"",IF($M19=プロ用女子!K$227,ROW(),"")),"")</f>
        <v/>
      </c>
    </row>
    <row r="20" spans="1:96" x14ac:dyDescent="0.15">
      <c r="A20" s="41">
        <v>46172</v>
      </c>
      <c r="B20" s="41">
        <v>46180</v>
      </c>
      <c r="C20" t="s">
        <v>70</v>
      </c>
      <c r="D20" t="s">
        <v>162</v>
      </c>
      <c r="E20" t="s">
        <v>169</v>
      </c>
      <c r="F20" t="s">
        <v>170</v>
      </c>
      <c r="G20" t="s">
        <v>165</v>
      </c>
      <c r="H20" t="s">
        <v>71</v>
      </c>
      <c r="I20" t="s">
        <v>166</v>
      </c>
      <c r="J20" t="s">
        <v>99</v>
      </c>
      <c r="L20" t="s">
        <v>310</v>
      </c>
      <c r="M20" t="s">
        <v>305</v>
      </c>
      <c r="N20" t="s">
        <v>306</v>
      </c>
      <c r="O20" t="s">
        <v>100</v>
      </c>
      <c r="Y20" t="s">
        <v>101</v>
      </c>
      <c r="AA20" t="s">
        <v>311</v>
      </c>
      <c r="AB20" t="s">
        <v>312</v>
      </c>
      <c r="AC20" t="s">
        <v>313</v>
      </c>
      <c r="AD20" t="s">
        <v>102</v>
      </c>
      <c r="AE20" t="s">
        <v>105</v>
      </c>
      <c r="AF20">
        <v>2</v>
      </c>
      <c r="AG20" s="40">
        <v>39083</v>
      </c>
      <c r="AN20">
        <v>182</v>
      </c>
      <c r="AO20">
        <v>65</v>
      </c>
      <c r="AP20" t="s">
        <v>103</v>
      </c>
      <c r="AV20" t="s">
        <v>104</v>
      </c>
      <c r="BB20">
        <f t="shared" si="0"/>
        <v>17</v>
      </c>
      <c r="BC20">
        <f t="shared" si="1"/>
        <v>3</v>
      </c>
      <c r="BD20" t="str">
        <f t="shared" si="2"/>
        <v>右</v>
      </c>
      <c r="BE20" s="58" t="str">
        <f>IF(O20="男子",IF($AF20&gt;100,"",IF(M20=プロ用男子!D$2,ROW(),"")),"")</f>
        <v/>
      </c>
      <c r="BF20" s="58" t="str">
        <f>IF(O20="男子",IF($AF20&gt;100,"",IF($M20=プロ用男子!K$2,ROW(),"")),"")</f>
        <v/>
      </c>
      <c r="BG20" s="58" t="str">
        <f>IF(O20="男子",IF($AF20&gt;100,"",IF($M20=プロ用男子!D$27,ROW(),"")),"")</f>
        <v/>
      </c>
      <c r="BH20" s="58" t="str">
        <f>IF(O20="男子",IF($AF20&gt;100,"",IF($M20=プロ用男子!K$27,ROW(),"")),"")</f>
        <v/>
      </c>
      <c r="BI20" s="58" t="str">
        <f>IF(O20="男子",IF($AF20&gt;100,"",IF($M20=プロ用男子!D$52,ROW(),"")),"")</f>
        <v/>
      </c>
      <c r="BJ20" s="58" t="str">
        <f>IF(O20="男子",IF($AF20&gt;100,"",IF($M20=プロ用男子!K$52,ROW(),"")),"")</f>
        <v/>
      </c>
      <c r="BK20" s="58" t="str">
        <f>IF(O20="男子",IF($AF20&gt;100,"",IF($M20=プロ用男子!D$77,ROW(),"")),"")</f>
        <v/>
      </c>
      <c r="BL20" s="58" t="str">
        <f>IF(O20="男子",IF($AF20&gt;100,"",IF($M20=プロ用男子!K$77,ROW(),"")),"")</f>
        <v/>
      </c>
      <c r="BM20" s="58" t="str">
        <f>IF(O20="男子",IF($AF20&gt;100,"",IF($M20=プロ用男子!D$102,ROW(),"")),"")</f>
        <v/>
      </c>
      <c r="BN20" s="58" t="str">
        <f>IF(O20="男子",IF($AF20&gt;100,"",IF($M20=プロ用男子!K$102,ROW(),"")),"")</f>
        <v/>
      </c>
      <c r="BO20" s="58" t="str">
        <f>IF(O20="男子",IF($AF20&gt;100,"",IF($M20=プロ用男子!D$127,ROW(),"")),"")</f>
        <v/>
      </c>
      <c r="BP20" s="58" t="str">
        <f>IF(O20="男子",IF($AF20&gt;100,"",IF($M20=プロ用男子!K$127,ROW(),"")),"")</f>
        <v/>
      </c>
      <c r="BQ20" s="58" t="str">
        <f>IF(O20="男子",IF($AF20&gt;100,"",IF($M20=プロ用男子!D$152,ROW(),"")),"")</f>
        <v/>
      </c>
      <c r="BR20" s="58">
        <f>IF(O20="男子",IF($AF20&gt;100,"",IF($M20=プロ用男子!K$152,ROW(),"")),"")</f>
        <v>20</v>
      </c>
      <c r="BS20" s="58" t="str">
        <f>IF(O20="男子",IF($AF20&gt;100,"",IF($M20=プロ用男子!D$177,ROW(),"")),"")</f>
        <v/>
      </c>
      <c r="BT20" s="58" t="str">
        <f>IF(O20="男子",IF($AF20&gt;100,"",IF($M20=プロ用男子!K$177,ROW(),"")),"")</f>
        <v/>
      </c>
      <c r="BU20" s="58" t="str">
        <f>IF(O20="男子",IF($AF20&gt;100,"",IF($M20=プロ用男子!D$202,ROW(),"")),"")</f>
        <v/>
      </c>
      <c r="BV20" s="58" t="str">
        <f>IF(O20="男子",IF($AF20&gt;100,"",IF($M20=プロ用男子!K$202,ROW(),"")),"")</f>
        <v/>
      </c>
      <c r="BW20" s="58" t="str">
        <f>IF(O20="男子",IF($AF20&gt;100,"",IF($M20=プロ用男子!D$227,ROW(),"")),"")</f>
        <v/>
      </c>
      <c r="BX20" s="58" t="str">
        <f>IF(O20="男子",IF($AF20&gt;100,"",IF($M20=プロ用男子!K$227,ROW(),"")),"")</f>
        <v/>
      </c>
      <c r="BY20" s="58" t="str">
        <f>IF(O20="女子",IF(AF20&gt;100,"",IF(M20=プロ用女子!D$2,ROW(),"")),"")</f>
        <v/>
      </c>
      <c r="BZ20" s="58" t="str">
        <f>IF(O20="女子",IF($AF20&gt;100,"",IF($M20=プロ用女子!K$2,ROW(),"")),"")</f>
        <v/>
      </c>
      <c r="CA20" s="58" t="str">
        <f>IF(O20="女子",IF($AF20&gt;100,"",IF($M20=プロ用女子!D$27,ROW(),"")),"")</f>
        <v/>
      </c>
      <c r="CB20" s="58" t="str">
        <f>IF(O20="女子",IF($AF20&gt;100,"",IF($M20=プロ用女子!K$27,ROW(),"")),"")</f>
        <v/>
      </c>
      <c r="CC20" s="58" t="str">
        <f>IF(O20="女子",IF($AF20&gt;100,"",IF($M20=プロ用女子!D$52,ROW(),"")),"")</f>
        <v/>
      </c>
      <c r="CD20" s="58" t="str">
        <f>IF(O20="女子",IF($AF20&gt;100,"",IF($M20=プロ用女子!K$52,ROW(),"")),"")</f>
        <v/>
      </c>
      <c r="CE20" s="58" t="str">
        <f>IF(O20="女子",IF($AF20&gt;100,"",IF($M20=プロ用女子!D$77,ROW(),"")),"")</f>
        <v/>
      </c>
      <c r="CF20" s="58" t="str">
        <f>IF(O20="女子",IF($AF20&gt;100,"",IF($M20=プロ用女子!K$77,ROW(),"")),"")</f>
        <v/>
      </c>
      <c r="CG20" s="58" t="str">
        <f>IF(O20="女子",IF($AF20&gt;100,"",IF($M20=プロ用女子!D$102,ROW(),"")),"")</f>
        <v/>
      </c>
      <c r="CH20" s="58" t="str">
        <f>IF(O20="女子",IF($AF20&gt;100,"",IF($M20=プロ用女子!K$102,ROW(),"")),"")</f>
        <v/>
      </c>
      <c r="CI20" s="58" t="str">
        <f>IF(O20="女子",IF($AF20&gt;100,"",IF($M20=プロ用女子!D$127,ROW(),"")),"")</f>
        <v/>
      </c>
      <c r="CJ20" s="58" t="str">
        <f>IF(O20="女子",IF($AF20&gt;100,"",IF($M20=プロ用女子!K$127,ROW(),"")),"")</f>
        <v/>
      </c>
      <c r="CK20" s="58" t="str">
        <f>IF(O20="女子",IF($AF20&gt;100,"",IF($M20=プロ用女子!D$152,ROW(),"")),"")</f>
        <v/>
      </c>
      <c r="CL20" s="58" t="str">
        <f>IF(O20="女子",IF($AF20&gt;100,"",IF($M20=プロ用女子!K$152,ROW(),"")),"")</f>
        <v/>
      </c>
      <c r="CM20" s="58" t="str">
        <f>IF(O20="女子",IF($AF20&gt;100,"",IF($M20=プロ用女子!D$177,ROW(),"")),"")</f>
        <v/>
      </c>
      <c r="CN20" s="58" t="str">
        <f>IF(O20="女子",IF($AF20&gt;100,"",IF($M20=プロ用女子!K$177,ROW(),"")),"")</f>
        <v/>
      </c>
      <c r="CO20" s="58" t="str">
        <f>IF(O20="女子",IF($AF20&gt;100,"",IF($M20=プロ用女子!D$202,ROW(),"")),"")</f>
        <v/>
      </c>
      <c r="CP20" s="58" t="str">
        <f>IF(O20="女子",IF($AF20&gt;100,"",IF($M20=プロ用女子!K$202,ROW(),"")),"")</f>
        <v/>
      </c>
      <c r="CQ20" s="58" t="str">
        <f>IF(O20="女子",IF($AF20&gt;100,"",IF($M20=プロ用女子!D$227,ROW(),"")),"")</f>
        <v/>
      </c>
      <c r="CR20" s="58" t="str">
        <f>IF(O20="女子",IF($AF20&gt;100,"",IF($M20=プロ用女子!K$227,ROW(),"")),"")</f>
        <v/>
      </c>
    </row>
    <row r="21" spans="1:96" x14ac:dyDescent="0.15">
      <c r="A21" s="41">
        <v>46172</v>
      </c>
      <c r="B21" s="41">
        <v>46180</v>
      </c>
      <c r="C21" t="s">
        <v>70</v>
      </c>
      <c r="D21" t="s">
        <v>162</v>
      </c>
      <c r="E21" t="s">
        <v>169</v>
      </c>
      <c r="F21" t="s">
        <v>170</v>
      </c>
      <c r="G21" t="s">
        <v>165</v>
      </c>
      <c r="H21" t="s">
        <v>71</v>
      </c>
      <c r="I21" t="s">
        <v>166</v>
      </c>
      <c r="J21" t="s">
        <v>99</v>
      </c>
      <c r="L21" t="s">
        <v>314</v>
      </c>
      <c r="M21" t="s">
        <v>305</v>
      </c>
      <c r="N21" t="s">
        <v>306</v>
      </c>
      <c r="O21" t="s">
        <v>100</v>
      </c>
      <c r="Y21" t="s">
        <v>101</v>
      </c>
      <c r="AA21" t="s">
        <v>315</v>
      </c>
      <c r="AB21" t="s">
        <v>316</v>
      </c>
      <c r="AC21" t="s">
        <v>317</v>
      </c>
      <c r="AD21" t="s">
        <v>102</v>
      </c>
      <c r="AF21">
        <v>3</v>
      </c>
      <c r="AG21" s="40">
        <v>39014</v>
      </c>
      <c r="AN21">
        <v>169</v>
      </c>
      <c r="AO21">
        <v>53</v>
      </c>
      <c r="AP21" t="s">
        <v>103</v>
      </c>
      <c r="AV21" t="s">
        <v>104</v>
      </c>
      <c r="BB21">
        <f t="shared" si="0"/>
        <v>17</v>
      </c>
      <c r="BC21">
        <f t="shared" si="1"/>
        <v>3</v>
      </c>
      <c r="BD21" t="str">
        <f t="shared" si="2"/>
        <v>右</v>
      </c>
      <c r="BE21" s="58" t="str">
        <f>IF(O21="男子",IF($AF21&gt;100,"",IF(M21=プロ用男子!D$2,ROW(),"")),"")</f>
        <v/>
      </c>
      <c r="BF21" s="58" t="str">
        <f>IF(O21="男子",IF($AF21&gt;100,"",IF($M21=プロ用男子!K$2,ROW(),"")),"")</f>
        <v/>
      </c>
      <c r="BG21" s="58" t="str">
        <f>IF(O21="男子",IF($AF21&gt;100,"",IF($M21=プロ用男子!D$27,ROW(),"")),"")</f>
        <v/>
      </c>
      <c r="BH21" s="58" t="str">
        <f>IF(O21="男子",IF($AF21&gt;100,"",IF($M21=プロ用男子!K$27,ROW(),"")),"")</f>
        <v/>
      </c>
      <c r="BI21" s="58" t="str">
        <f>IF(O21="男子",IF($AF21&gt;100,"",IF($M21=プロ用男子!D$52,ROW(),"")),"")</f>
        <v/>
      </c>
      <c r="BJ21" s="58" t="str">
        <f>IF(O21="男子",IF($AF21&gt;100,"",IF($M21=プロ用男子!K$52,ROW(),"")),"")</f>
        <v/>
      </c>
      <c r="BK21" s="58" t="str">
        <f>IF(O21="男子",IF($AF21&gt;100,"",IF($M21=プロ用男子!D$77,ROW(),"")),"")</f>
        <v/>
      </c>
      <c r="BL21" s="58" t="str">
        <f>IF(O21="男子",IF($AF21&gt;100,"",IF($M21=プロ用男子!K$77,ROW(),"")),"")</f>
        <v/>
      </c>
      <c r="BM21" s="58" t="str">
        <f>IF(O21="男子",IF($AF21&gt;100,"",IF($M21=プロ用男子!D$102,ROW(),"")),"")</f>
        <v/>
      </c>
      <c r="BN21" s="58" t="str">
        <f>IF(O21="男子",IF($AF21&gt;100,"",IF($M21=プロ用男子!K$102,ROW(),"")),"")</f>
        <v/>
      </c>
      <c r="BO21" s="58" t="str">
        <f>IF(O21="男子",IF($AF21&gt;100,"",IF($M21=プロ用男子!D$127,ROW(),"")),"")</f>
        <v/>
      </c>
      <c r="BP21" s="58" t="str">
        <f>IF(O21="男子",IF($AF21&gt;100,"",IF($M21=プロ用男子!K$127,ROW(),"")),"")</f>
        <v/>
      </c>
      <c r="BQ21" s="58" t="str">
        <f>IF(O21="男子",IF($AF21&gt;100,"",IF($M21=プロ用男子!D$152,ROW(),"")),"")</f>
        <v/>
      </c>
      <c r="BR21" s="58">
        <f>IF(O21="男子",IF($AF21&gt;100,"",IF($M21=プロ用男子!K$152,ROW(),"")),"")</f>
        <v>21</v>
      </c>
      <c r="BS21" s="58" t="str">
        <f>IF(O21="男子",IF($AF21&gt;100,"",IF($M21=プロ用男子!D$177,ROW(),"")),"")</f>
        <v/>
      </c>
      <c r="BT21" s="58" t="str">
        <f>IF(O21="男子",IF($AF21&gt;100,"",IF($M21=プロ用男子!K$177,ROW(),"")),"")</f>
        <v/>
      </c>
      <c r="BU21" s="58" t="str">
        <f>IF(O21="男子",IF($AF21&gt;100,"",IF($M21=プロ用男子!D$202,ROW(),"")),"")</f>
        <v/>
      </c>
      <c r="BV21" s="58" t="str">
        <f>IF(O21="男子",IF($AF21&gt;100,"",IF($M21=プロ用男子!K$202,ROW(),"")),"")</f>
        <v/>
      </c>
      <c r="BW21" s="58" t="str">
        <f>IF(O21="男子",IF($AF21&gt;100,"",IF($M21=プロ用男子!D$227,ROW(),"")),"")</f>
        <v/>
      </c>
      <c r="BX21" s="58" t="str">
        <f>IF(O21="男子",IF($AF21&gt;100,"",IF($M21=プロ用男子!K$227,ROW(),"")),"")</f>
        <v/>
      </c>
      <c r="BY21" s="58" t="str">
        <f>IF(O21="女子",IF(AF21&gt;100,"",IF(M21=プロ用女子!D$2,ROW(),"")),"")</f>
        <v/>
      </c>
      <c r="BZ21" s="58" t="str">
        <f>IF(O21="女子",IF($AF21&gt;100,"",IF($M21=プロ用女子!K$2,ROW(),"")),"")</f>
        <v/>
      </c>
      <c r="CA21" s="58" t="str">
        <f>IF(O21="女子",IF($AF21&gt;100,"",IF($M21=プロ用女子!D$27,ROW(),"")),"")</f>
        <v/>
      </c>
      <c r="CB21" s="58" t="str">
        <f>IF(O21="女子",IF($AF21&gt;100,"",IF($M21=プロ用女子!K$27,ROW(),"")),"")</f>
        <v/>
      </c>
      <c r="CC21" s="58" t="str">
        <f>IF(O21="女子",IF($AF21&gt;100,"",IF($M21=プロ用女子!D$52,ROW(),"")),"")</f>
        <v/>
      </c>
      <c r="CD21" s="58" t="str">
        <f>IF(O21="女子",IF($AF21&gt;100,"",IF($M21=プロ用女子!K$52,ROW(),"")),"")</f>
        <v/>
      </c>
      <c r="CE21" s="58" t="str">
        <f>IF(O21="女子",IF($AF21&gt;100,"",IF($M21=プロ用女子!D$77,ROW(),"")),"")</f>
        <v/>
      </c>
      <c r="CF21" s="58" t="str">
        <f>IF(O21="女子",IF($AF21&gt;100,"",IF($M21=プロ用女子!K$77,ROW(),"")),"")</f>
        <v/>
      </c>
      <c r="CG21" s="58" t="str">
        <f>IF(O21="女子",IF($AF21&gt;100,"",IF($M21=プロ用女子!D$102,ROW(),"")),"")</f>
        <v/>
      </c>
      <c r="CH21" s="58" t="str">
        <f>IF(O21="女子",IF($AF21&gt;100,"",IF($M21=プロ用女子!K$102,ROW(),"")),"")</f>
        <v/>
      </c>
      <c r="CI21" s="58" t="str">
        <f>IF(O21="女子",IF($AF21&gt;100,"",IF($M21=プロ用女子!D$127,ROW(),"")),"")</f>
        <v/>
      </c>
      <c r="CJ21" s="58" t="str">
        <f>IF(O21="女子",IF($AF21&gt;100,"",IF($M21=プロ用女子!K$127,ROW(),"")),"")</f>
        <v/>
      </c>
      <c r="CK21" s="58" t="str">
        <f>IF(O21="女子",IF($AF21&gt;100,"",IF($M21=プロ用女子!D$152,ROW(),"")),"")</f>
        <v/>
      </c>
      <c r="CL21" s="58" t="str">
        <f>IF(O21="女子",IF($AF21&gt;100,"",IF($M21=プロ用女子!K$152,ROW(),"")),"")</f>
        <v/>
      </c>
      <c r="CM21" s="58" t="str">
        <f>IF(O21="女子",IF($AF21&gt;100,"",IF($M21=プロ用女子!D$177,ROW(),"")),"")</f>
        <v/>
      </c>
      <c r="CN21" s="58" t="str">
        <f>IF(O21="女子",IF($AF21&gt;100,"",IF($M21=プロ用女子!K$177,ROW(),"")),"")</f>
        <v/>
      </c>
      <c r="CO21" s="58" t="str">
        <f>IF(O21="女子",IF($AF21&gt;100,"",IF($M21=プロ用女子!D$202,ROW(),"")),"")</f>
        <v/>
      </c>
      <c r="CP21" s="58" t="str">
        <f>IF(O21="女子",IF($AF21&gt;100,"",IF($M21=プロ用女子!K$202,ROW(),"")),"")</f>
        <v/>
      </c>
      <c r="CQ21" s="58" t="str">
        <f>IF(O21="女子",IF($AF21&gt;100,"",IF($M21=プロ用女子!D$227,ROW(),"")),"")</f>
        <v/>
      </c>
      <c r="CR21" s="58" t="str">
        <f>IF(O21="女子",IF($AF21&gt;100,"",IF($M21=プロ用女子!K$227,ROW(),"")),"")</f>
        <v/>
      </c>
    </row>
    <row r="22" spans="1:96" x14ac:dyDescent="0.15">
      <c r="A22">
        <v>46172</v>
      </c>
      <c r="B22">
        <v>46180</v>
      </c>
      <c r="C22" t="s">
        <v>70</v>
      </c>
      <c r="D22" t="s">
        <v>162</v>
      </c>
      <c r="E22" t="s">
        <v>169</v>
      </c>
      <c r="F22" t="s">
        <v>170</v>
      </c>
      <c r="G22" t="s">
        <v>165</v>
      </c>
      <c r="H22" t="s">
        <v>71</v>
      </c>
      <c r="I22" t="s">
        <v>166</v>
      </c>
      <c r="J22" t="s">
        <v>99</v>
      </c>
      <c r="L22" t="s">
        <v>318</v>
      </c>
      <c r="M22" t="s">
        <v>305</v>
      </c>
      <c r="N22" t="s">
        <v>306</v>
      </c>
      <c r="O22" t="s">
        <v>100</v>
      </c>
      <c r="Y22" t="s">
        <v>101</v>
      </c>
      <c r="AA22" t="s">
        <v>319</v>
      </c>
      <c r="AB22" t="s">
        <v>320</v>
      </c>
      <c r="AC22" t="s">
        <v>321</v>
      </c>
      <c r="AD22" t="s">
        <v>102</v>
      </c>
      <c r="AF22">
        <v>4</v>
      </c>
      <c r="AG22" s="40">
        <v>38963</v>
      </c>
      <c r="AN22">
        <v>170.4</v>
      </c>
      <c r="AO22">
        <v>59.2</v>
      </c>
      <c r="AP22" t="s">
        <v>103</v>
      </c>
      <c r="AV22" t="s">
        <v>104</v>
      </c>
      <c r="BB22">
        <f t="shared" si="0"/>
        <v>17</v>
      </c>
      <c r="BC22">
        <f t="shared" si="1"/>
        <v>3</v>
      </c>
      <c r="BD22" t="str">
        <f t="shared" si="2"/>
        <v>右</v>
      </c>
      <c r="BE22" s="58" t="str">
        <f>IF(O22="男子",IF($AF22&gt;100,"",IF(M22=プロ用男子!D$2,ROW(),"")),"")</f>
        <v/>
      </c>
      <c r="BF22" s="58" t="str">
        <f>IF(O22="男子",IF($AF22&gt;100,"",IF($M22=プロ用男子!K$2,ROW(),"")),"")</f>
        <v/>
      </c>
      <c r="BG22" s="58" t="str">
        <f>IF(O22="男子",IF($AF22&gt;100,"",IF($M22=プロ用男子!D$27,ROW(),"")),"")</f>
        <v/>
      </c>
      <c r="BH22" s="58" t="str">
        <f>IF(O22="男子",IF($AF22&gt;100,"",IF($M22=プロ用男子!K$27,ROW(),"")),"")</f>
        <v/>
      </c>
      <c r="BI22" s="58" t="str">
        <f>IF(O22="男子",IF($AF22&gt;100,"",IF($M22=プロ用男子!D$52,ROW(),"")),"")</f>
        <v/>
      </c>
      <c r="BJ22" s="58" t="str">
        <f>IF(O22="男子",IF($AF22&gt;100,"",IF($M22=プロ用男子!K$52,ROW(),"")),"")</f>
        <v/>
      </c>
      <c r="BK22" s="58" t="str">
        <f>IF(O22="男子",IF($AF22&gt;100,"",IF($M22=プロ用男子!D$77,ROW(),"")),"")</f>
        <v/>
      </c>
      <c r="BL22" s="58" t="str">
        <f>IF(O22="男子",IF($AF22&gt;100,"",IF($M22=プロ用男子!K$77,ROW(),"")),"")</f>
        <v/>
      </c>
      <c r="BM22" s="58" t="str">
        <f>IF(O22="男子",IF($AF22&gt;100,"",IF($M22=プロ用男子!D$102,ROW(),"")),"")</f>
        <v/>
      </c>
      <c r="BN22" s="58" t="str">
        <f>IF(O22="男子",IF($AF22&gt;100,"",IF($M22=プロ用男子!K$102,ROW(),"")),"")</f>
        <v/>
      </c>
      <c r="BO22" s="58" t="str">
        <f>IF(O22="男子",IF($AF22&gt;100,"",IF($M22=プロ用男子!D$127,ROW(),"")),"")</f>
        <v/>
      </c>
      <c r="BP22" s="58" t="str">
        <f>IF(O22="男子",IF($AF22&gt;100,"",IF($M22=プロ用男子!K$127,ROW(),"")),"")</f>
        <v/>
      </c>
      <c r="BQ22" s="58" t="str">
        <f>IF(O22="男子",IF($AF22&gt;100,"",IF($M22=プロ用男子!D$152,ROW(),"")),"")</f>
        <v/>
      </c>
      <c r="BR22" s="58">
        <f>IF(O22="男子",IF($AF22&gt;100,"",IF($M22=プロ用男子!K$152,ROW(),"")),"")</f>
        <v>22</v>
      </c>
      <c r="BS22" s="58" t="str">
        <f>IF(O22="男子",IF($AF22&gt;100,"",IF($M22=プロ用男子!D$177,ROW(),"")),"")</f>
        <v/>
      </c>
      <c r="BT22" s="58" t="str">
        <f>IF(O22="男子",IF($AF22&gt;100,"",IF($M22=プロ用男子!K$177,ROW(),"")),"")</f>
        <v/>
      </c>
      <c r="BU22" s="58" t="str">
        <f>IF(O22="男子",IF($AF22&gt;100,"",IF($M22=プロ用男子!D$202,ROW(),"")),"")</f>
        <v/>
      </c>
      <c r="BV22" s="58" t="str">
        <f>IF(O22="男子",IF($AF22&gt;100,"",IF($M22=プロ用男子!K$202,ROW(),"")),"")</f>
        <v/>
      </c>
      <c r="BW22" s="58" t="str">
        <f>IF(O22="男子",IF($AF22&gt;100,"",IF($M22=プロ用男子!D$227,ROW(),"")),"")</f>
        <v/>
      </c>
      <c r="BX22" s="58" t="str">
        <f>IF(O22="男子",IF($AF22&gt;100,"",IF($M22=プロ用男子!K$227,ROW(),"")),"")</f>
        <v/>
      </c>
      <c r="BY22" s="58" t="str">
        <f>IF(O22="女子",IF(AF22&gt;100,"",IF(M22=プロ用女子!D$2,ROW(),"")),"")</f>
        <v/>
      </c>
      <c r="BZ22" s="58" t="str">
        <f>IF(O22="女子",IF($AF22&gt;100,"",IF($M22=プロ用女子!K$2,ROW(),"")),"")</f>
        <v/>
      </c>
      <c r="CA22" s="58" t="str">
        <f>IF(O22="女子",IF($AF22&gt;100,"",IF($M22=プロ用女子!D$27,ROW(),"")),"")</f>
        <v/>
      </c>
      <c r="CB22" s="58" t="str">
        <f>IF(O22="女子",IF($AF22&gt;100,"",IF($M22=プロ用女子!K$27,ROW(),"")),"")</f>
        <v/>
      </c>
      <c r="CC22" s="58" t="str">
        <f>IF(O22="女子",IF($AF22&gt;100,"",IF($M22=プロ用女子!D$52,ROW(),"")),"")</f>
        <v/>
      </c>
      <c r="CD22" s="58" t="str">
        <f>IF(O22="女子",IF($AF22&gt;100,"",IF($M22=プロ用女子!K$52,ROW(),"")),"")</f>
        <v/>
      </c>
      <c r="CE22" s="58" t="str">
        <f>IF(O22="女子",IF($AF22&gt;100,"",IF($M22=プロ用女子!D$77,ROW(),"")),"")</f>
        <v/>
      </c>
      <c r="CF22" s="58" t="str">
        <f>IF(O22="女子",IF($AF22&gt;100,"",IF($M22=プロ用女子!K$77,ROW(),"")),"")</f>
        <v/>
      </c>
      <c r="CG22" s="58" t="str">
        <f>IF(O22="女子",IF($AF22&gt;100,"",IF($M22=プロ用女子!D$102,ROW(),"")),"")</f>
        <v/>
      </c>
      <c r="CH22" s="58" t="str">
        <f>IF(O22="女子",IF($AF22&gt;100,"",IF($M22=プロ用女子!K$102,ROW(),"")),"")</f>
        <v/>
      </c>
      <c r="CI22" s="58" t="str">
        <f>IF(O22="女子",IF($AF22&gt;100,"",IF($M22=プロ用女子!D$127,ROW(),"")),"")</f>
        <v/>
      </c>
      <c r="CJ22" s="58" t="str">
        <f>IF(O22="女子",IF($AF22&gt;100,"",IF($M22=プロ用女子!K$127,ROW(),"")),"")</f>
        <v/>
      </c>
      <c r="CK22" s="58" t="str">
        <f>IF(O22="女子",IF($AF22&gt;100,"",IF($M22=プロ用女子!D$152,ROW(),"")),"")</f>
        <v/>
      </c>
      <c r="CL22" s="58" t="str">
        <f>IF(O22="女子",IF($AF22&gt;100,"",IF($M22=プロ用女子!K$152,ROW(),"")),"")</f>
        <v/>
      </c>
      <c r="CM22" s="58" t="str">
        <f>IF(O22="女子",IF($AF22&gt;100,"",IF($M22=プロ用女子!D$177,ROW(),"")),"")</f>
        <v/>
      </c>
      <c r="CN22" s="58" t="str">
        <f>IF(O22="女子",IF($AF22&gt;100,"",IF($M22=プロ用女子!K$177,ROW(),"")),"")</f>
        <v/>
      </c>
      <c r="CO22" s="58" t="str">
        <f>IF(O22="女子",IF($AF22&gt;100,"",IF($M22=プロ用女子!D$202,ROW(),"")),"")</f>
        <v/>
      </c>
      <c r="CP22" s="58" t="str">
        <f>IF(O22="女子",IF($AF22&gt;100,"",IF($M22=プロ用女子!K$202,ROW(),"")),"")</f>
        <v/>
      </c>
      <c r="CQ22" s="58" t="str">
        <f>IF(O22="女子",IF($AF22&gt;100,"",IF($M22=プロ用女子!D$227,ROW(),"")),"")</f>
        <v/>
      </c>
      <c r="CR22" s="58" t="str">
        <f>IF(O22="女子",IF($AF22&gt;100,"",IF($M22=プロ用女子!K$227,ROW(),"")),"")</f>
        <v/>
      </c>
    </row>
    <row r="23" spans="1:96" x14ac:dyDescent="0.15">
      <c r="A23" s="41">
        <v>46172</v>
      </c>
      <c r="B23" s="41">
        <v>46180</v>
      </c>
      <c r="C23" t="s">
        <v>70</v>
      </c>
      <c r="D23" t="s">
        <v>162</v>
      </c>
      <c r="E23" t="s">
        <v>169</v>
      </c>
      <c r="F23" t="s">
        <v>170</v>
      </c>
      <c r="G23" t="s">
        <v>165</v>
      </c>
      <c r="H23" t="s">
        <v>71</v>
      </c>
      <c r="I23" t="s">
        <v>166</v>
      </c>
      <c r="J23" t="s">
        <v>99</v>
      </c>
      <c r="L23" t="s">
        <v>322</v>
      </c>
      <c r="M23" t="s">
        <v>305</v>
      </c>
      <c r="N23" t="s">
        <v>306</v>
      </c>
      <c r="O23" t="s">
        <v>100</v>
      </c>
      <c r="Y23" t="s">
        <v>101</v>
      </c>
      <c r="AA23" t="s">
        <v>323</v>
      </c>
      <c r="AB23" t="s">
        <v>324</v>
      </c>
      <c r="AC23" t="s">
        <v>325</v>
      </c>
      <c r="AD23" t="s">
        <v>102</v>
      </c>
      <c r="AF23">
        <v>5</v>
      </c>
      <c r="AG23" s="40">
        <v>38986</v>
      </c>
      <c r="AN23">
        <v>170</v>
      </c>
      <c r="AO23">
        <v>60</v>
      </c>
      <c r="AP23" t="s">
        <v>103</v>
      </c>
      <c r="AV23" t="s">
        <v>104</v>
      </c>
      <c r="BB23">
        <f t="shared" si="0"/>
        <v>17</v>
      </c>
      <c r="BC23">
        <f t="shared" si="1"/>
        <v>3</v>
      </c>
      <c r="BD23" t="str">
        <f t="shared" si="2"/>
        <v>右</v>
      </c>
      <c r="BE23" s="58" t="str">
        <f>IF(O23="男子",IF($AF23&gt;100,"",IF(M23=プロ用男子!D$2,ROW(),"")),"")</f>
        <v/>
      </c>
      <c r="BF23" s="58" t="str">
        <f>IF(O23="男子",IF($AF23&gt;100,"",IF($M23=プロ用男子!K$2,ROW(),"")),"")</f>
        <v/>
      </c>
      <c r="BG23" s="58" t="str">
        <f>IF(O23="男子",IF($AF23&gt;100,"",IF($M23=プロ用男子!D$27,ROW(),"")),"")</f>
        <v/>
      </c>
      <c r="BH23" s="58" t="str">
        <f>IF(O23="男子",IF($AF23&gt;100,"",IF($M23=プロ用男子!K$27,ROW(),"")),"")</f>
        <v/>
      </c>
      <c r="BI23" s="58" t="str">
        <f>IF(O23="男子",IF($AF23&gt;100,"",IF($M23=プロ用男子!D$52,ROW(),"")),"")</f>
        <v/>
      </c>
      <c r="BJ23" s="58" t="str">
        <f>IF(O23="男子",IF($AF23&gt;100,"",IF($M23=プロ用男子!K$52,ROW(),"")),"")</f>
        <v/>
      </c>
      <c r="BK23" s="58" t="str">
        <f>IF(O23="男子",IF($AF23&gt;100,"",IF($M23=プロ用男子!D$77,ROW(),"")),"")</f>
        <v/>
      </c>
      <c r="BL23" s="58" t="str">
        <f>IF(O23="男子",IF($AF23&gt;100,"",IF($M23=プロ用男子!K$77,ROW(),"")),"")</f>
        <v/>
      </c>
      <c r="BM23" s="58" t="str">
        <f>IF(O23="男子",IF($AF23&gt;100,"",IF($M23=プロ用男子!D$102,ROW(),"")),"")</f>
        <v/>
      </c>
      <c r="BN23" s="58" t="str">
        <f>IF(O23="男子",IF($AF23&gt;100,"",IF($M23=プロ用男子!K$102,ROW(),"")),"")</f>
        <v/>
      </c>
      <c r="BO23" s="58" t="str">
        <f>IF(O23="男子",IF($AF23&gt;100,"",IF($M23=プロ用男子!D$127,ROW(),"")),"")</f>
        <v/>
      </c>
      <c r="BP23" s="58" t="str">
        <f>IF(O23="男子",IF($AF23&gt;100,"",IF($M23=プロ用男子!K$127,ROW(),"")),"")</f>
        <v/>
      </c>
      <c r="BQ23" s="58" t="str">
        <f>IF(O23="男子",IF($AF23&gt;100,"",IF($M23=プロ用男子!D$152,ROW(),"")),"")</f>
        <v/>
      </c>
      <c r="BR23" s="58">
        <f>IF(O23="男子",IF($AF23&gt;100,"",IF($M23=プロ用男子!K$152,ROW(),"")),"")</f>
        <v>23</v>
      </c>
      <c r="BS23" s="58" t="str">
        <f>IF(O23="男子",IF($AF23&gt;100,"",IF($M23=プロ用男子!D$177,ROW(),"")),"")</f>
        <v/>
      </c>
      <c r="BT23" s="58" t="str">
        <f>IF(O23="男子",IF($AF23&gt;100,"",IF($M23=プロ用男子!K$177,ROW(),"")),"")</f>
        <v/>
      </c>
      <c r="BU23" s="58" t="str">
        <f>IF(O23="男子",IF($AF23&gt;100,"",IF($M23=プロ用男子!D$202,ROW(),"")),"")</f>
        <v/>
      </c>
      <c r="BV23" s="58" t="str">
        <f>IF(O23="男子",IF($AF23&gt;100,"",IF($M23=プロ用男子!K$202,ROW(),"")),"")</f>
        <v/>
      </c>
      <c r="BW23" s="58" t="str">
        <f>IF(O23="男子",IF($AF23&gt;100,"",IF($M23=プロ用男子!D$227,ROW(),"")),"")</f>
        <v/>
      </c>
      <c r="BX23" s="58" t="str">
        <f>IF(O23="男子",IF($AF23&gt;100,"",IF($M23=プロ用男子!K$227,ROW(),"")),"")</f>
        <v/>
      </c>
      <c r="BY23" s="58" t="str">
        <f>IF(O23="女子",IF(AF23&gt;100,"",IF(M23=プロ用女子!D$2,ROW(),"")),"")</f>
        <v/>
      </c>
      <c r="BZ23" s="58" t="str">
        <f>IF(O23="女子",IF($AF23&gt;100,"",IF($M23=プロ用女子!K$2,ROW(),"")),"")</f>
        <v/>
      </c>
      <c r="CA23" s="58" t="str">
        <f>IF(O23="女子",IF($AF23&gt;100,"",IF($M23=プロ用女子!D$27,ROW(),"")),"")</f>
        <v/>
      </c>
      <c r="CB23" s="58" t="str">
        <f>IF(O23="女子",IF($AF23&gt;100,"",IF($M23=プロ用女子!K$27,ROW(),"")),"")</f>
        <v/>
      </c>
      <c r="CC23" s="58" t="str">
        <f>IF(O23="女子",IF($AF23&gt;100,"",IF($M23=プロ用女子!D$52,ROW(),"")),"")</f>
        <v/>
      </c>
      <c r="CD23" s="58" t="str">
        <f>IF(O23="女子",IF($AF23&gt;100,"",IF($M23=プロ用女子!K$52,ROW(),"")),"")</f>
        <v/>
      </c>
      <c r="CE23" s="58" t="str">
        <f>IF(O23="女子",IF($AF23&gt;100,"",IF($M23=プロ用女子!D$77,ROW(),"")),"")</f>
        <v/>
      </c>
      <c r="CF23" s="58" t="str">
        <f>IF(O23="女子",IF($AF23&gt;100,"",IF($M23=プロ用女子!K$77,ROW(),"")),"")</f>
        <v/>
      </c>
      <c r="CG23" s="58" t="str">
        <f>IF(O23="女子",IF($AF23&gt;100,"",IF($M23=プロ用女子!D$102,ROW(),"")),"")</f>
        <v/>
      </c>
      <c r="CH23" s="58" t="str">
        <f>IF(O23="女子",IF($AF23&gt;100,"",IF($M23=プロ用女子!K$102,ROW(),"")),"")</f>
        <v/>
      </c>
      <c r="CI23" s="58" t="str">
        <f>IF(O23="女子",IF($AF23&gt;100,"",IF($M23=プロ用女子!D$127,ROW(),"")),"")</f>
        <v/>
      </c>
      <c r="CJ23" s="58" t="str">
        <f>IF(O23="女子",IF($AF23&gt;100,"",IF($M23=プロ用女子!K$127,ROW(),"")),"")</f>
        <v/>
      </c>
      <c r="CK23" s="58" t="str">
        <f>IF(O23="女子",IF($AF23&gt;100,"",IF($M23=プロ用女子!D$152,ROW(),"")),"")</f>
        <v/>
      </c>
      <c r="CL23" s="58" t="str">
        <f>IF(O23="女子",IF($AF23&gt;100,"",IF($M23=プロ用女子!K$152,ROW(),"")),"")</f>
        <v/>
      </c>
      <c r="CM23" s="58" t="str">
        <f>IF(O23="女子",IF($AF23&gt;100,"",IF($M23=プロ用女子!D$177,ROW(),"")),"")</f>
        <v/>
      </c>
      <c r="CN23" s="58" t="str">
        <f>IF(O23="女子",IF($AF23&gt;100,"",IF($M23=プロ用女子!K$177,ROW(),"")),"")</f>
        <v/>
      </c>
      <c r="CO23" s="58" t="str">
        <f>IF(O23="女子",IF($AF23&gt;100,"",IF($M23=プロ用女子!D$202,ROW(),"")),"")</f>
        <v/>
      </c>
      <c r="CP23" s="58" t="str">
        <f>IF(O23="女子",IF($AF23&gt;100,"",IF($M23=プロ用女子!K$202,ROW(),"")),"")</f>
        <v/>
      </c>
      <c r="CQ23" s="58" t="str">
        <f>IF(O23="女子",IF($AF23&gt;100,"",IF($M23=プロ用女子!D$227,ROW(),"")),"")</f>
        <v/>
      </c>
      <c r="CR23" s="58" t="str">
        <f>IF(O23="女子",IF($AF23&gt;100,"",IF($M23=プロ用女子!K$227,ROW(),"")),"")</f>
        <v/>
      </c>
    </row>
    <row r="24" spans="1:96" x14ac:dyDescent="0.15">
      <c r="A24" s="41">
        <v>46172</v>
      </c>
      <c r="B24" s="41">
        <v>46180</v>
      </c>
      <c r="C24" t="s">
        <v>70</v>
      </c>
      <c r="D24" t="s">
        <v>162</v>
      </c>
      <c r="E24" t="s">
        <v>169</v>
      </c>
      <c r="F24" t="s">
        <v>170</v>
      </c>
      <c r="G24" t="s">
        <v>165</v>
      </c>
      <c r="H24" t="s">
        <v>71</v>
      </c>
      <c r="I24" t="s">
        <v>166</v>
      </c>
      <c r="J24" t="s">
        <v>99</v>
      </c>
      <c r="L24" t="s">
        <v>326</v>
      </c>
      <c r="M24" t="s">
        <v>305</v>
      </c>
      <c r="N24" t="s">
        <v>306</v>
      </c>
      <c r="O24" t="s">
        <v>100</v>
      </c>
      <c r="Y24" t="s">
        <v>101</v>
      </c>
      <c r="AA24" t="s">
        <v>327</v>
      </c>
      <c r="AB24" t="s">
        <v>328</v>
      </c>
      <c r="AC24" t="s">
        <v>329</v>
      </c>
      <c r="AD24" t="s">
        <v>102</v>
      </c>
      <c r="AF24">
        <v>6</v>
      </c>
      <c r="AG24" s="40">
        <v>39119</v>
      </c>
      <c r="AN24">
        <v>166</v>
      </c>
      <c r="AO24">
        <v>0</v>
      </c>
      <c r="AP24" t="s">
        <v>103</v>
      </c>
      <c r="AV24" t="s">
        <v>108</v>
      </c>
      <c r="AW24" t="s">
        <v>110</v>
      </c>
      <c r="BB24">
        <f t="shared" si="0"/>
        <v>17</v>
      </c>
      <c r="BC24">
        <f t="shared" si="1"/>
        <v>3</v>
      </c>
      <c r="BD24" t="str">
        <f t="shared" si="2"/>
        <v>右</v>
      </c>
      <c r="BE24" s="58" t="str">
        <f>IF(O24="男子",IF($AF24&gt;100,"",IF(M24=プロ用男子!D$2,ROW(),"")),"")</f>
        <v/>
      </c>
      <c r="BF24" s="58" t="str">
        <f>IF(O24="男子",IF($AF24&gt;100,"",IF($M24=プロ用男子!K$2,ROW(),"")),"")</f>
        <v/>
      </c>
      <c r="BG24" s="58" t="str">
        <f>IF(O24="男子",IF($AF24&gt;100,"",IF($M24=プロ用男子!D$27,ROW(),"")),"")</f>
        <v/>
      </c>
      <c r="BH24" s="58" t="str">
        <f>IF(O24="男子",IF($AF24&gt;100,"",IF($M24=プロ用男子!K$27,ROW(),"")),"")</f>
        <v/>
      </c>
      <c r="BI24" s="58" t="str">
        <f>IF(O24="男子",IF($AF24&gt;100,"",IF($M24=プロ用男子!D$52,ROW(),"")),"")</f>
        <v/>
      </c>
      <c r="BJ24" s="58" t="str">
        <f>IF(O24="男子",IF($AF24&gt;100,"",IF($M24=プロ用男子!K$52,ROW(),"")),"")</f>
        <v/>
      </c>
      <c r="BK24" s="58" t="str">
        <f>IF(O24="男子",IF($AF24&gt;100,"",IF($M24=プロ用男子!D$77,ROW(),"")),"")</f>
        <v/>
      </c>
      <c r="BL24" s="58" t="str">
        <f>IF(O24="男子",IF($AF24&gt;100,"",IF($M24=プロ用男子!K$77,ROW(),"")),"")</f>
        <v/>
      </c>
      <c r="BM24" s="58" t="str">
        <f>IF(O24="男子",IF($AF24&gt;100,"",IF($M24=プロ用男子!D$102,ROW(),"")),"")</f>
        <v/>
      </c>
      <c r="BN24" s="58" t="str">
        <f>IF(O24="男子",IF($AF24&gt;100,"",IF($M24=プロ用男子!K$102,ROW(),"")),"")</f>
        <v/>
      </c>
      <c r="BO24" s="58" t="str">
        <f>IF(O24="男子",IF($AF24&gt;100,"",IF($M24=プロ用男子!D$127,ROW(),"")),"")</f>
        <v/>
      </c>
      <c r="BP24" s="58" t="str">
        <f>IF(O24="男子",IF($AF24&gt;100,"",IF($M24=プロ用男子!K$127,ROW(),"")),"")</f>
        <v/>
      </c>
      <c r="BQ24" s="58" t="str">
        <f>IF(O24="男子",IF($AF24&gt;100,"",IF($M24=プロ用男子!D$152,ROW(),"")),"")</f>
        <v/>
      </c>
      <c r="BR24" s="58">
        <f>IF(O24="男子",IF($AF24&gt;100,"",IF($M24=プロ用男子!K$152,ROW(),"")),"")</f>
        <v>24</v>
      </c>
      <c r="BS24" s="58" t="str">
        <f>IF(O24="男子",IF($AF24&gt;100,"",IF($M24=プロ用男子!D$177,ROW(),"")),"")</f>
        <v/>
      </c>
      <c r="BT24" s="58" t="str">
        <f>IF(O24="男子",IF($AF24&gt;100,"",IF($M24=プロ用男子!K$177,ROW(),"")),"")</f>
        <v/>
      </c>
      <c r="BU24" s="58" t="str">
        <f>IF(O24="男子",IF($AF24&gt;100,"",IF($M24=プロ用男子!D$202,ROW(),"")),"")</f>
        <v/>
      </c>
      <c r="BV24" s="58" t="str">
        <f>IF(O24="男子",IF($AF24&gt;100,"",IF($M24=プロ用男子!K$202,ROW(),"")),"")</f>
        <v/>
      </c>
      <c r="BW24" s="58" t="str">
        <f>IF(O24="男子",IF($AF24&gt;100,"",IF($M24=プロ用男子!D$227,ROW(),"")),"")</f>
        <v/>
      </c>
      <c r="BX24" s="58" t="str">
        <f>IF(O24="男子",IF($AF24&gt;100,"",IF($M24=プロ用男子!K$227,ROW(),"")),"")</f>
        <v/>
      </c>
      <c r="BY24" s="58" t="str">
        <f>IF(O24="女子",IF(AF24&gt;100,"",IF(M24=プロ用女子!D$2,ROW(),"")),"")</f>
        <v/>
      </c>
      <c r="BZ24" s="58" t="str">
        <f>IF(O24="女子",IF($AF24&gt;100,"",IF($M24=プロ用女子!K$2,ROW(),"")),"")</f>
        <v/>
      </c>
      <c r="CA24" s="58" t="str">
        <f>IF(O24="女子",IF($AF24&gt;100,"",IF($M24=プロ用女子!D$27,ROW(),"")),"")</f>
        <v/>
      </c>
      <c r="CB24" s="58" t="str">
        <f>IF(O24="女子",IF($AF24&gt;100,"",IF($M24=プロ用女子!K$27,ROW(),"")),"")</f>
        <v/>
      </c>
      <c r="CC24" s="58" t="str">
        <f>IF(O24="女子",IF($AF24&gt;100,"",IF($M24=プロ用女子!D$52,ROW(),"")),"")</f>
        <v/>
      </c>
      <c r="CD24" s="58" t="str">
        <f>IF(O24="女子",IF($AF24&gt;100,"",IF($M24=プロ用女子!K$52,ROW(),"")),"")</f>
        <v/>
      </c>
      <c r="CE24" s="58" t="str">
        <f>IF(O24="女子",IF($AF24&gt;100,"",IF($M24=プロ用女子!D$77,ROW(),"")),"")</f>
        <v/>
      </c>
      <c r="CF24" s="58" t="str">
        <f>IF(O24="女子",IF($AF24&gt;100,"",IF($M24=プロ用女子!K$77,ROW(),"")),"")</f>
        <v/>
      </c>
      <c r="CG24" s="58" t="str">
        <f>IF(O24="女子",IF($AF24&gt;100,"",IF($M24=プロ用女子!D$102,ROW(),"")),"")</f>
        <v/>
      </c>
      <c r="CH24" s="58" t="str">
        <f>IF(O24="女子",IF($AF24&gt;100,"",IF($M24=プロ用女子!K$102,ROW(),"")),"")</f>
        <v/>
      </c>
      <c r="CI24" s="58" t="str">
        <f>IF(O24="女子",IF($AF24&gt;100,"",IF($M24=プロ用女子!D$127,ROW(),"")),"")</f>
        <v/>
      </c>
      <c r="CJ24" s="58" t="str">
        <f>IF(O24="女子",IF($AF24&gt;100,"",IF($M24=プロ用女子!K$127,ROW(),"")),"")</f>
        <v/>
      </c>
      <c r="CK24" s="58" t="str">
        <f>IF(O24="女子",IF($AF24&gt;100,"",IF($M24=プロ用女子!D$152,ROW(),"")),"")</f>
        <v/>
      </c>
      <c r="CL24" s="58" t="str">
        <f>IF(O24="女子",IF($AF24&gt;100,"",IF($M24=プロ用女子!K$152,ROW(),"")),"")</f>
        <v/>
      </c>
      <c r="CM24" s="58" t="str">
        <f>IF(O24="女子",IF($AF24&gt;100,"",IF($M24=プロ用女子!D$177,ROW(),"")),"")</f>
        <v/>
      </c>
      <c r="CN24" s="58" t="str">
        <f>IF(O24="女子",IF($AF24&gt;100,"",IF($M24=プロ用女子!K$177,ROW(),"")),"")</f>
        <v/>
      </c>
      <c r="CO24" s="58" t="str">
        <f>IF(O24="女子",IF($AF24&gt;100,"",IF($M24=プロ用女子!D$202,ROW(),"")),"")</f>
        <v/>
      </c>
      <c r="CP24" s="58" t="str">
        <f>IF(O24="女子",IF($AF24&gt;100,"",IF($M24=プロ用女子!K$202,ROW(),"")),"")</f>
        <v/>
      </c>
      <c r="CQ24" s="58" t="str">
        <f>IF(O24="女子",IF($AF24&gt;100,"",IF($M24=プロ用女子!D$227,ROW(),"")),"")</f>
        <v/>
      </c>
      <c r="CR24" s="58" t="str">
        <f>IF(O24="女子",IF($AF24&gt;100,"",IF($M24=プロ用女子!K$227,ROW(),"")),"")</f>
        <v/>
      </c>
    </row>
    <row r="25" spans="1:96" x14ac:dyDescent="0.15">
      <c r="A25" s="41">
        <v>46172</v>
      </c>
      <c r="B25" s="41">
        <v>46180</v>
      </c>
      <c r="C25" t="s">
        <v>70</v>
      </c>
      <c r="D25" t="s">
        <v>162</v>
      </c>
      <c r="E25" t="s">
        <v>169</v>
      </c>
      <c r="F25" t="s">
        <v>170</v>
      </c>
      <c r="G25" t="s">
        <v>165</v>
      </c>
      <c r="H25" t="s">
        <v>71</v>
      </c>
      <c r="I25" t="s">
        <v>166</v>
      </c>
      <c r="J25" t="s">
        <v>99</v>
      </c>
      <c r="L25" t="s">
        <v>338</v>
      </c>
      <c r="M25" t="s">
        <v>305</v>
      </c>
      <c r="N25" t="s">
        <v>306</v>
      </c>
      <c r="O25" t="s">
        <v>100</v>
      </c>
      <c r="Y25" t="s">
        <v>101</v>
      </c>
      <c r="AA25" t="s">
        <v>339</v>
      </c>
      <c r="AB25" t="s">
        <v>340</v>
      </c>
      <c r="AC25" t="s">
        <v>341</v>
      </c>
      <c r="AD25" t="s">
        <v>102</v>
      </c>
      <c r="AF25">
        <v>7</v>
      </c>
      <c r="AG25" s="40">
        <v>39253</v>
      </c>
      <c r="AN25">
        <v>168</v>
      </c>
      <c r="AO25">
        <v>63</v>
      </c>
      <c r="AP25" t="s">
        <v>103</v>
      </c>
      <c r="AV25" t="s">
        <v>108</v>
      </c>
      <c r="AW25" t="s">
        <v>112</v>
      </c>
      <c r="BB25">
        <f t="shared" si="0"/>
        <v>16</v>
      </c>
      <c r="BC25">
        <f t="shared" si="1"/>
        <v>2</v>
      </c>
      <c r="BD25" t="str">
        <f t="shared" si="2"/>
        <v>右</v>
      </c>
      <c r="BE25" s="58" t="str">
        <f>IF(O25="男子",IF($AF25&gt;100,"",IF(M25=プロ用男子!D$2,ROW(),"")),"")</f>
        <v/>
      </c>
      <c r="BF25" s="58" t="str">
        <f>IF(O25="男子",IF($AF25&gt;100,"",IF($M25=プロ用男子!K$2,ROW(),"")),"")</f>
        <v/>
      </c>
      <c r="BG25" s="58" t="str">
        <f>IF(O25="男子",IF($AF25&gt;100,"",IF($M25=プロ用男子!D$27,ROW(),"")),"")</f>
        <v/>
      </c>
      <c r="BH25" s="58" t="str">
        <f>IF(O25="男子",IF($AF25&gt;100,"",IF($M25=プロ用男子!K$27,ROW(),"")),"")</f>
        <v/>
      </c>
      <c r="BI25" s="58" t="str">
        <f>IF(O25="男子",IF($AF25&gt;100,"",IF($M25=プロ用男子!D$52,ROW(),"")),"")</f>
        <v/>
      </c>
      <c r="BJ25" s="58" t="str">
        <f>IF(O25="男子",IF($AF25&gt;100,"",IF($M25=プロ用男子!K$52,ROW(),"")),"")</f>
        <v/>
      </c>
      <c r="BK25" s="58" t="str">
        <f>IF(O25="男子",IF($AF25&gt;100,"",IF($M25=プロ用男子!D$77,ROW(),"")),"")</f>
        <v/>
      </c>
      <c r="BL25" s="58" t="str">
        <f>IF(O25="男子",IF($AF25&gt;100,"",IF($M25=プロ用男子!K$77,ROW(),"")),"")</f>
        <v/>
      </c>
      <c r="BM25" s="58" t="str">
        <f>IF(O25="男子",IF($AF25&gt;100,"",IF($M25=プロ用男子!D$102,ROW(),"")),"")</f>
        <v/>
      </c>
      <c r="BN25" s="58" t="str">
        <f>IF(O25="男子",IF($AF25&gt;100,"",IF($M25=プロ用男子!K$102,ROW(),"")),"")</f>
        <v/>
      </c>
      <c r="BO25" s="58" t="str">
        <f>IF(O25="男子",IF($AF25&gt;100,"",IF($M25=プロ用男子!D$127,ROW(),"")),"")</f>
        <v/>
      </c>
      <c r="BP25" s="58" t="str">
        <f>IF(O25="男子",IF($AF25&gt;100,"",IF($M25=プロ用男子!K$127,ROW(),"")),"")</f>
        <v/>
      </c>
      <c r="BQ25" s="58" t="str">
        <f>IF(O25="男子",IF($AF25&gt;100,"",IF($M25=プロ用男子!D$152,ROW(),"")),"")</f>
        <v/>
      </c>
      <c r="BR25" s="58">
        <f>IF(O25="男子",IF($AF25&gt;100,"",IF($M25=プロ用男子!K$152,ROW(),"")),"")</f>
        <v>25</v>
      </c>
      <c r="BS25" s="58" t="str">
        <f>IF(O25="男子",IF($AF25&gt;100,"",IF($M25=プロ用男子!D$177,ROW(),"")),"")</f>
        <v/>
      </c>
      <c r="BT25" s="58" t="str">
        <f>IF(O25="男子",IF($AF25&gt;100,"",IF($M25=プロ用男子!K$177,ROW(),"")),"")</f>
        <v/>
      </c>
      <c r="BU25" s="58" t="str">
        <f>IF(O25="男子",IF($AF25&gt;100,"",IF($M25=プロ用男子!D$202,ROW(),"")),"")</f>
        <v/>
      </c>
      <c r="BV25" s="58" t="str">
        <f>IF(O25="男子",IF($AF25&gt;100,"",IF($M25=プロ用男子!K$202,ROW(),"")),"")</f>
        <v/>
      </c>
      <c r="BW25" s="58" t="str">
        <f>IF(O25="男子",IF($AF25&gt;100,"",IF($M25=プロ用男子!D$227,ROW(),"")),"")</f>
        <v/>
      </c>
      <c r="BX25" s="58" t="str">
        <f>IF(O25="男子",IF($AF25&gt;100,"",IF($M25=プロ用男子!K$227,ROW(),"")),"")</f>
        <v/>
      </c>
      <c r="BY25" s="58" t="str">
        <f>IF(O25="女子",IF(AF25&gt;100,"",IF(M25=プロ用女子!D$2,ROW(),"")),"")</f>
        <v/>
      </c>
      <c r="BZ25" s="58" t="str">
        <f>IF(O25="女子",IF($AF25&gt;100,"",IF($M25=プロ用女子!K$2,ROW(),"")),"")</f>
        <v/>
      </c>
      <c r="CA25" s="58" t="str">
        <f>IF(O25="女子",IF($AF25&gt;100,"",IF($M25=プロ用女子!D$27,ROW(),"")),"")</f>
        <v/>
      </c>
      <c r="CB25" s="58" t="str">
        <f>IF(O25="女子",IF($AF25&gt;100,"",IF($M25=プロ用女子!K$27,ROW(),"")),"")</f>
        <v/>
      </c>
      <c r="CC25" s="58" t="str">
        <f>IF(O25="女子",IF($AF25&gt;100,"",IF($M25=プロ用女子!D$52,ROW(),"")),"")</f>
        <v/>
      </c>
      <c r="CD25" s="58" t="str">
        <f>IF(O25="女子",IF($AF25&gt;100,"",IF($M25=プロ用女子!K$52,ROW(),"")),"")</f>
        <v/>
      </c>
      <c r="CE25" s="58" t="str">
        <f>IF(O25="女子",IF($AF25&gt;100,"",IF($M25=プロ用女子!D$77,ROW(),"")),"")</f>
        <v/>
      </c>
      <c r="CF25" s="58" t="str">
        <f>IF(O25="女子",IF($AF25&gt;100,"",IF($M25=プロ用女子!K$77,ROW(),"")),"")</f>
        <v/>
      </c>
      <c r="CG25" s="58" t="str">
        <f>IF(O25="女子",IF($AF25&gt;100,"",IF($M25=プロ用女子!D$102,ROW(),"")),"")</f>
        <v/>
      </c>
      <c r="CH25" s="58" t="str">
        <f>IF(O25="女子",IF($AF25&gt;100,"",IF($M25=プロ用女子!K$102,ROW(),"")),"")</f>
        <v/>
      </c>
      <c r="CI25" s="58" t="str">
        <f>IF(O25="女子",IF($AF25&gt;100,"",IF($M25=プロ用女子!D$127,ROW(),"")),"")</f>
        <v/>
      </c>
      <c r="CJ25" s="58" t="str">
        <f>IF(O25="女子",IF($AF25&gt;100,"",IF($M25=プロ用女子!K$127,ROW(),"")),"")</f>
        <v/>
      </c>
      <c r="CK25" s="58" t="str">
        <f>IF(O25="女子",IF($AF25&gt;100,"",IF($M25=プロ用女子!D$152,ROW(),"")),"")</f>
        <v/>
      </c>
      <c r="CL25" s="58" t="str">
        <f>IF(O25="女子",IF($AF25&gt;100,"",IF($M25=プロ用女子!K$152,ROW(),"")),"")</f>
        <v/>
      </c>
      <c r="CM25" s="58" t="str">
        <f>IF(O25="女子",IF($AF25&gt;100,"",IF($M25=プロ用女子!D$177,ROW(),"")),"")</f>
        <v/>
      </c>
      <c r="CN25" s="58" t="str">
        <f>IF(O25="女子",IF($AF25&gt;100,"",IF($M25=プロ用女子!K$177,ROW(),"")),"")</f>
        <v/>
      </c>
      <c r="CO25" s="58" t="str">
        <f>IF(O25="女子",IF($AF25&gt;100,"",IF($M25=プロ用女子!D$202,ROW(),"")),"")</f>
        <v/>
      </c>
      <c r="CP25" s="58" t="str">
        <f>IF(O25="女子",IF($AF25&gt;100,"",IF($M25=プロ用女子!K$202,ROW(),"")),"")</f>
        <v/>
      </c>
      <c r="CQ25" s="58" t="str">
        <f>IF(O25="女子",IF($AF25&gt;100,"",IF($M25=プロ用女子!D$227,ROW(),"")),"")</f>
        <v/>
      </c>
      <c r="CR25" s="58" t="str">
        <f>IF(O25="女子",IF($AF25&gt;100,"",IF($M25=プロ用女子!K$227,ROW(),"")),"")</f>
        <v/>
      </c>
    </row>
    <row r="26" spans="1:96" x14ac:dyDescent="0.15">
      <c r="A26" s="41">
        <v>46172</v>
      </c>
      <c r="B26" s="41">
        <v>46180</v>
      </c>
      <c r="C26" t="s">
        <v>70</v>
      </c>
      <c r="D26" t="s">
        <v>162</v>
      </c>
      <c r="E26" t="s">
        <v>169</v>
      </c>
      <c r="F26" t="s">
        <v>170</v>
      </c>
      <c r="G26" t="s">
        <v>165</v>
      </c>
      <c r="H26" t="s">
        <v>71</v>
      </c>
      <c r="I26" t="s">
        <v>166</v>
      </c>
      <c r="J26" t="s">
        <v>99</v>
      </c>
      <c r="L26" t="s">
        <v>342</v>
      </c>
      <c r="M26" t="s">
        <v>305</v>
      </c>
      <c r="N26" t="s">
        <v>306</v>
      </c>
      <c r="O26" t="s">
        <v>100</v>
      </c>
      <c r="Y26" t="s">
        <v>101</v>
      </c>
      <c r="AA26" t="s">
        <v>343</v>
      </c>
      <c r="AB26" t="s">
        <v>344</v>
      </c>
      <c r="AC26" t="s">
        <v>345</v>
      </c>
      <c r="AD26" t="s">
        <v>102</v>
      </c>
      <c r="AF26">
        <v>8</v>
      </c>
      <c r="AG26" s="40">
        <v>39197</v>
      </c>
      <c r="AN26">
        <v>170</v>
      </c>
      <c r="AO26">
        <v>55</v>
      </c>
      <c r="AP26" t="s">
        <v>103</v>
      </c>
      <c r="AV26" t="s">
        <v>107</v>
      </c>
      <c r="AY26" t="s">
        <v>156</v>
      </c>
      <c r="BB26">
        <f t="shared" si="0"/>
        <v>16</v>
      </c>
      <c r="BC26">
        <f t="shared" si="1"/>
        <v>2</v>
      </c>
      <c r="BD26" t="str">
        <f t="shared" si="2"/>
        <v>右</v>
      </c>
      <c r="BE26" s="58" t="str">
        <f>IF(O26="男子",IF($AF26&gt;100,"",IF(M26=プロ用男子!D$2,ROW(),"")),"")</f>
        <v/>
      </c>
      <c r="BF26" s="58" t="str">
        <f>IF(O26="男子",IF($AF26&gt;100,"",IF($M26=プロ用男子!K$2,ROW(),"")),"")</f>
        <v/>
      </c>
      <c r="BG26" s="58" t="str">
        <f>IF(O26="男子",IF($AF26&gt;100,"",IF($M26=プロ用男子!D$27,ROW(),"")),"")</f>
        <v/>
      </c>
      <c r="BH26" s="58" t="str">
        <f>IF(O26="男子",IF($AF26&gt;100,"",IF($M26=プロ用男子!K$27,ROW(),"")),"")</f>
        <v/>
      </c>
      <c r="BI26" s="58" t="str">
        <f>IF(O26="男子",IF($AF26&gt;100,"",IF($M26=プロ用男子!D$52,ROW(),"")),"")</f>
        <v/>
      </c>
      <c r="BJ26" s="58" t="str">
        <f>IF(O26="男子",IF($AF26&gt;100,"",IF($M26=プロ用男子!K$52,ROW(),"")),"")</f>
        <v/>
      </c>
      <c r="BK26" s="58" t="str">
        <f>IF(O26="男子",IF($AF26&gt;100,"",IF($M26=プロ用男子!D$77,ROW(),"")),"")</f>
        <v/>
      </c>
      <c r="BL26" s="58" t="str">
        <f>IF(O26="男子",IF($AF26&gt;100,"",IF($M26=プロ用男子!K$77,ROW(),"")),"")</f>
        <v/>
      </c>
      <c r="BM26" s="58" t="str">
        <f>IF(O26="男子",IF($AF26&gt;100,"",IF($M26=プロ用男子!D$102,ROW(),"")),"")</f>
        <v/>
      </c>
      <c r="BN26" s="58" t="str">
        <f>IF(O26="男子",IF($AF26&gt;100,"",IF($M26=プロ用男子!K$102,ROW(),"")),"")</f>
        <v/>
      </c>
      <c r="BO26" s="58" t="str">
        <f>IF(O26="男子",IF($AF26&gt;100,"",IF($M26=プロ用男子!D$127,ROW(),"")),"")</f>
        <v/>
      </c>
      <c r="BP26" s="58" t="str">
        <f>IF(O26="男子",IF($AF26&gt;100,"",IF($M26=プロ用男子!K$127,ROW(),"")),"")</f>
        <v/>
      </c>
      <c r="BQ26" s="58" t="str">
        <f>IF(O26="男子",IF($AF26&gt;100,"",IF($M26=プロ用男子!D$152,ROW(),"")),"")</f>
        <v/>
      </c>
      <c r="BR26" s="58">
        <f>IF(O26="男子",IF($AF26&gt;100,"",IF($M26=プロ用男子!K$152,ROW(),"")),"")</f>
        <v>26</v>
      </c>
      <c r="BS26" s="58" t="str">
        <f>IF(O26="男子",IF($AF26&gt;100,"",IF($M26=プロ用男子!D$177,ROW(),"")),"")</f>
        <v/>
      </c>
      <c r="BT26" s="58" t="str">
        <f>IF(O26="男子",IF($AF26&gt;100,"",IF($M26=プロ用男子!K$177,ROW(),"")),"")</f>
        <v/>
      </c>
      <c r="BU26" s="58" t="str">
        <f>IF(O26="男子",IF($AF26&gt;100,"",IF($M26=プロ用男子!D$202,ROW(),"")),"")</f>
        <v/>
      </c>
      <c r="BV26" s="58" t="str">
        <f>IF(O26="男子",IF($AF26&gt;100,"",IF($M26=プロ用男子!K$202,ROW(),"")),"")</f>
        <v/>
      </c>
      <c r="BW26" s="58" t="str">
        <f>IF(O26="男子",IF($AF26&gt;100,"",IF($M26=プロ用男子!D$227,ROW(),"")),"")</f>
        <v/>
      </c>
      <c r="BX26" s="58" t="str">
        <f>IF(O26="男子",IF($AF26&gt;100,"",IF($M26=プロ用男子!K$227,ROW(),"")),"")</f>
        <v/>
      </c>
      <c r="BY26" s="58" t="str">
        <f>IF(O26="女子",IF(AF26&gt;100,"",IF(M26=プロ用女子!D$2,ROW(),"")),"")</f>
        <v/>
      </c>
      <c r="BZ26" s="58" t="str">
        <f>IF(O26="女子",IF($AF26&gt;100,"",IF($M26=プロ用女子!K$2,ROW(),"")),"")</f>
        <v/>
      </c>
      <c r="CA26" s="58" t="str">
        <f>IF(O26="女子",IF($AF26&gt;100,"",IF($M26=プロ用女子!D$27,ROW(),"")),"")</f>
        <v/>
      </c>
      <c r="CB26" s="58" t="str">
        <f>IF(O26="女子",IF($AF26&gt;100,"",IF($M26=プロ用女子!K$27,ROW(),"")),"")</f>
        <v/>
      </c>
      <c r="CC26" s="58" t="str">
        <f>IF(O26="女子",IF($AF26&gt;100,"",IF($M26=プロ用女子!D$52,ROW(),"")),"")</f>
        <v/>
      </c>
      <c r="CD26" s="58" t="str">
        <f>IF(O26="女子",IF($AF26&gt;100,"",IF($M26=プロ用女子!K$52,ROW(),"")),"")</f>
        <v/>
      </c>
      <c r="CE26" s="58" t="str">
        <f>IF(O26="女子",IF($AF26&gt;100,"",IF($M26=プロ用女子!D$77,ROW(),"")),"")</f>
        <v/>
      </c>
      <c r="CF26" s="58" t="str">
        <f>IF(O26="女子",IF($AF26&gt;100,"",IF($M26=プロ用女子!K$77,ROW(),"")),"")</f>
        <v/>
      </c>
      <c r="CG26" s="58" t="str">
        <f>IF(O26="女子",IF($AF26&gt;100,"",IF($M26=プロ用女子!D$102,ROW(),"")),"")</f>
        <v/>
      </c>
      <c r="CH26" s="58" t="str">
        <f>IF(O26="女子",IF($AF26&gt;100,"",IF($M26=プロ用女子!K$102,ROW(),"")),"")</f>
        <v/>
      </c>
      <c r="CI26" s="58" t="str">
        <f>IF(O26="女子",IF($AF26&gt;100,"",IF($M26=プロ用女子!D$127,ROW(),"")),"")</f>
        <v/>
      </c>
      <c r="CJ26" s="58" t="str">
        <f>IF(O26="女子",IF($AF26&gt;100,"",IF($M26=プロ用女子!K$127,ROW(),"")),"")</f>
        <v/>
      </c>
      <c r="CK26" s="58" t="str">
        <f>IF(O26="女子",IF($AF26&gt;100,"",IF($M26=プロ用女子!D$152,ROW(),"")),"")</f>
        <v/>
      </c>
      <c r="CL26" s="58" t="str">
        <f>IF(O26="女子",IF($AF26&gt;100,"",IF($M26=プロ用女子!K$152,ROW(),"")),"")</f>
        <v/>
      </c>
      <c r="CM26" s="58" t="str">
        <f>IF(O26="女子",IF($AF26&gt;100,"",IF($M26=プロ用女子!D$177,ROW(),"")),"")</f>
        <v/>
      </c>
      <c r="CN26" s="58" t="str">
        <f>IF(O26="女子",IF($AF26&gt;100,"",IF($M26=プロ用女子!K$177,ROW(),"")),"")</f>
        <v/>
      </c>
      <c r="CO26" s="58" t="str">
        <f>IF(O26="女子",IF($AF26&gt;100,"",IF($M26=プロ用女子!D$202,ROW(),"")),"")</f>
        <v/>
      </c>
      <c r="CP26" s="58" t="str">
        <f>IF(O26="女子",IF($AF26&gt;100,"",IF($M26=プロ用女子!K$202,ROW(),"")),"")</f>
        <v/>
      </c>
      <c r="CQ26" s="58" t="str">
        <f>IF(O26="女子",IF($AF26&gt;100,"",IF($M26=プロ用女子!D$227,ROW(),"")),"")</f>
        <v/>
      </c>
      <c r="CR26" s="58" t="str">
        <f>IF(O26="女子",IF($AF26&gt;100,"",IF($M26=プロ用女子!K$227,ROW(),"")),"")</f>
        <v/>
      </c>
    </row>
    <row r="27" spans="1:96" x14ac:dyDescent="0.15">
      <c r="A27" s="41">
        <v>46172</v>
      </c>
      <c r="B27" s="41">
        <v>46180</v>
      </c>
      <c r="C27" t="s">
        <v>70</v>
      </c>
      <c r="D27" t="s">
        <v>162</v>
      </c>
      <c r="E27" t="s">
        <v>169</v>
      </c>
      <c r="F27" t="s">
        <v>170</v>
      </c>
      <c r="G27" t="s">
        <v>165</v>
      </c>
      <c r="H27" t="s">
        <v>71</v>
      </c>
      <c r="I27" t="s">
        <v>166</v>
      </c>
      <c r="J27" t="s">
        <v>99</v>
      </c>
      <c r="L27" t="s">
        <v>346</v>
      </c>
      <c r="M27" t="s">
        <v>305</v>
      </c>
      <c r="N27" t="s">
        <v>306</v>
      </c>
      <c r="O27" t="s">
        <v>100</v>
      </c>
      <c r="Y27" t="s">
        <v>101</v>
      </c>
      <c r="AA27" t="s">
        <v>347</v>
      </c>
      <c r="AB27" t="s">
        <v>348</v>
      </c>
      <c r="AC27" t="s">
        <v>349</v>
      </c>
      <c r="AD27" t="s">
        <v>102</v>
      </c>
      <c r="AE27" t="s">
        <v>105</v>
      </c>
      <c r="AF27">
        <v>9</v>
      </c>
      <c r="AG27" s="40">
        <v>39384</v>
      </c>
      <c r="AN27">
        <v>158</v>
      </c>
      <c r="AO27">
        <v>48</v>
      </c>
      <c r="AP27" t="s">
        <v>103</v>
      </c>
      <c r="AV27" t="s">
        <v>107</v>
      </c>
      <c r="BB27">
        <f t="shared" si="0"/>
        <v>16</v>
      </c>
      <c r="BC27">
        <f t="shared" si="1"/>
        <v>2</v>
      </c>
      <c r="BD27" t="str">
        <f t="shared" si="2"/>
        <v>右</v>
      </c>
      <c r="BE27" s="58" t="str">
        <f>IF(O27="男子",IF($AF27&gt;100,"",IF(M27=プロ用男子!D$2,ROW(),"")),"")</f>
        <v/>
      </c>
      <c r="BF27" s="58" t="str">
        <f>IF(O27="男子",IF($AF27&gt;100,"",IF($M27=プロ用男子!K$2,ROW(),"")),"")</f>
        <v/>
      </c>
      <c r="BG27" s="58" t="str">
        <f>IF(O27="男子",IF($AF27&gt;100,"",IF($M27=プロ用男子!D$27,ROW(),"")),"")</f>
        <v/>
      </c>
      <c r="BH27" s="58" t="str">
        <f>IF(O27="男子",IF($AF27&gt;100,"",IF($M27=プロ用男子!K$27,ROW(),"")),"")</f>
        <v/>
      </c>
      <c r="BI27" s="58" t="str">
        <f>IF(O27="男子",IF($AF27&gt;100,"",IF($M27=プロ用男子!D$52,ROW(),"")),"")</f>
        <v/>
      </c>
      <c r="BJ27" s="58" t="str">
        <f>IF(O27="男子",IF($AF27&gt;100,"",IF($M27=プロ用男子!K$52,ROW(),"")),"")</f>
        <v/>
      </c>
      <c r="BK27" s="58" t="str">
        <f>IF(O27="男子",IF($AF27&gt;100,"",IF($M27=プロ用男子!D$77,ROW(),"")),"")</f>
        <v/>
      </c>
      <c r="BL27" s="58" t="str">
        <f>IF(O27="男子",IF($AF27&gt;100,"",IF($M27=プロ用男子!K$77,ROW(),"")),"")</f>
        <v/>
      </c>
      <c r="BM27" s="58" t="str">
        <f>IF(O27="男子",IF($AF27&gt;100,"",IF($M27=プロ用男子!D$102,ROW(),"")),"")</f>
        <v/>
      </c>
      <c r="BN27" s="58" t="str">
        <f>IF(O27="男子",IF($AF27&gt;100,"",IF($M27=プロ用男子!K$102,ROW(),"")),"")</f>
        <v/>
      </c>
      <c r="BO27" s="58" t="str">
        <f>IF(O27="男子",IF($AF27&gt;100,"",IF($M27=プロ用男子!D$127,ROW(),"")),"")</f>
        <v/>
      </c>
      <c r="BP27" s="58" t="str">
        <f>IF(O27="男子",IF($AF27&gt;100,"",IF($M27=プロ用男子!K$127,ROW(),"")),"")</f>
        <v/>
      </c>
      <c r="BQ27" s="58" t="str">
        <f>IF(O27="男子",IF($AF27&gt;100,"",IF($M27=プロ用男子!D$152,ROW(),"")),"")</f>
        <v/>
      </c>
      <c r="BR27" s="58">
        <f>IF(O27="男子",IF($AF27&gt;100,"",IF($M27=プロ用男子!K$152,ROW(),"")),"")</f>
        <v>27</v>
      </c>
      <c r="BS27" s="58" t="str">
        <f>IF(O27="男子",IF($AF27&gt;100,"",IF($M27=プロ用男子!D$177,ROW(),"")),"")</f>
        <v/>
      </c>
      <c r="BT27" s="58" t="str">
        <f>IF(O27="男子",IF($AF27&gt;100,"",IF($M27=プロ用男子!K$177,ROW(),"")),"")</f>
        <v/>
      </c>
      <c r="BU27" s="58" t="str">
        <f>IF(O27="男子",IF($AF27&gt;100,"",IF($M27=プロ用男子!D$202,ROW(),"")),"")</f>
        <v/>
      </c>
      <c r="BV27" s="58" t="str">
        <f>IF(O27="男子",IF($AF27&gt;100,"",IF($M27=プロ用男子!K$202,ROW(),"")),"")</f>
        <v/>
      </c>
      <c r="BW27" s="58" t="str">
        <f>IF(O27="男子",IF($AF27&gt;100,"",IF($M27=プロ用男子!D$227,ROW(),"")),"")</f>
        <v/>
      </c>
      <c r="BX27" s="58" t="str">
        <f>IF(O27="男子",IF($AF27&gt;100,"",IF($M27=プロ用男子!K$227,ROW(),"")),"")</f>
        <v/>
      </c>
      <c r="BY27" s="58" t="str">
        <f>IF(O27="女子",IF(AF27&gt;100,"",IF(M27=プロ用女子!D$2,ROW(),"")),"")</f>
        <v/>
      </c>
      <c r="BZ27" s="58" t="str">
        <f>IF(O27="女子",IF($AF27&gt;100,"",IF($M27=プロ用女子!K$2,ROW(),"")),"")</f>
        <v/>
      </c>
      <c r="CA27" s="58" t="str">
        <f>IF(O27="女子",IF($AF27&gt;100,"",IF($M27=プロ用女子!D$27,ROW(),"")),"")</f>
        <v/>
      </c>
      <c r="CB27" s="58" t="str">
        <f>IF(O27="女子",IF($AF27&gt;100,"",IF($M27=プロ用女子!K$27,ROW(),"")),"")</f>
        <v/>
      </c>
      <c r="CC27" s="58" t="str">
        <f>IF(O27="女子",IF($AF27&gt;100,"",IF($M27=プロ用女子!D$52,ROW(),"")),"")</f>
        <v/>
      </c>
      <c r="CD27" s="58" t="str">
        <f>IF(O27="女子",IF($AF27&gt;100,"",IF($M27=プロ用女子!K$52,ROW(),"")),"")</f>
        <v/>
      </c>
      <c r="CE27" s="58" t="str">
        <f>IF(O27="女子",IF($AF27&gt;100,"",IF($M27=プロ用女子!D$77,ROW(),"")),"")</f>
        <v/>
      </c>
      <c r="CF27" s="58" t="str">
        <f>IF(O27="女子",IF($AF27&gt;100,"",IF($M27=プロ用女子!K$77,ROW(),"")),"")</f>
        <v/>
      </c>
      <c r="CG27" s="58" t="str">
        <f>IF(O27="女子",IF($AF27&gt;100,"",IF($M27=プロ用女子!D$102,ROW(),"")),"")</f>
        <v/>
      </c>
      <c r="CH27" s="58" t="str">
        <f>IF(O27="女子",IF($AF27&gt;100,"",IF($M27=プロ用女子!K$102,ROW(),"")),"")</f>
        <v/>
      </c>
      <c r="CI27" s="58" t="str">
        <f>IF(O27="女子",IF($AF27&gt;100,"",IF($M27=プロ用女子!D$127,ROW(),"")),"")</f>
        <v/>
      </c>
      <c r="CJ27" s="58" t="str">
        <f>IF(O27="女子",IF($AF27&gt;100,"",IF($M27=プロ用女子!K$127,ROW(),"")),"")</f>
        <v/>
      </c>
      <c r="CK27" s="58" t="str">
        <f>IF(O27="女子",IF($AF27&gt;100,"",IF($M27=プロ用女子!D$152,ROW(),"")),"")</f>
        <v/>
      </c>
      <c r="CL27" s="58" t="str">
        <f>IF(O27="女子",IF($AF27&gt;100,"",IF($M27=プロ用女子!K$152,ROW(),"")),"")</f>
        <v/>
      </c>
      <c r="CM27" s="58" t="str">
        <f>IF(O27="女子",IF($AF27&gt;100,"",IF($M27=プロ用女子!D$177,ROW(),"")),"")</f>
        <v/>
      </c>
      <c r="CN27" s="58" t="str">
        <f>IF(O27="女子",IF($AF27&gt;100,"",IF($M27=プロ用女子!K$177,ROW(),"")),"")</f>
        <v/>
      </c>
      <c r="CO27" s="58" t="str">
        <f>IF(O27="女子",IF($AF27&gt;100,"",IF($M27=プロ用女子!D$202,ROW(),"")),"")</f>
        <v/>
      </c>
      <c r="CP27" s="58" t="str">
        <f>IF(O27="女子",IF($AF27&gt;100,"",IF($M27=プロ用女子!K$202,ROW(),"")),"")</f>
        <v/>
      </c>
      <c r="CQ27" s="58" t="str">
        <f>IF(O27="女子",IF($AF27&gt;100,"",IF($M27=プロ用女子!D$227,ROW(),"")),"")</f>
        <v/>
      </c>
      <c r="CR27" s="58" t="str">
        <f>IF(O27="女子",IF($AF27&gt;100,"",IF($M27=プロ用女子!K$227,ROW(),"")),"")</f>
        <v/>
      </c>
    </row>
    <row r="28" spans="1:96" x14ac:dyDescent="0.15">
      <c r="A28">
        <v>46172</v>
      </c>
      <c r="B28">
        <v>46180</v>
      </c>
      <c r="C28" t="s">
        <v>70</v>
      </c>
      <c r="D28" t="s">
        <v>162</v>
      </c>
      <c r="E28" t="s">
        <v>169</v>
      </c>
      <c r="F28" t="s">
        <v>170</v>
      </c>
      <c r="G28" t="s">
        <v>165</v>
      </c>
      <c r="H28" t="s">
        <v>71</v>
      </c>
      <c r="I28" t="s">
        <v>166</v>
      </c>
      <c r="J28" t="s">
        <v>99</v>
      </c>
      <c r="L28" t="s">
        <v>350</v>
      </c>
      <c r="M28" t="s">
        <v>305</v>
      </c>
      <c r="N28" t="s">
        <v>306</v>
      </c>
      <c r="O28" t="s">
        <v>100</v>
      </c>
      <c r="Y28" t="s">
        <v>101</v>
      </c>
      <c r="AA28" t="s">
        <v>351</v>
      </c>
      <c r="AB28" t="s">
        <v>352</v>
      </c>
      <c r="AC28" t="s">
        <v>353</v>
      </c>
      <c r="AD28" t="s">
        <v>102</v>
      </c>
      <c r="AF28">
        <v>10</v>
      </c>
      <c r="AG28" s="40">
        <v>39329</v>
      </c>
      <c r="AN28">
        <v>168.5</v>
      </c>
      <c r="AO28">
        <v>78</v>
      </c>
      <c r="AP28" t="s">
        <v>103</v>
      </c>
      <c r="AV28" t="s">
        <v>107</v>
      </c>
      <c r="BB28">
        <f t="shared" si="0"/>
        <v>16</v>
      </c>
      <c r="BC28">
        <f t="shared" si="1"/>
        <v>2</v>
      </c>
      <c r="BD28" t="str">
        <f t="shared" si="2"/>
        <v>右</v>
      </c>
      <c r="BE28" s="58" t="str">
        <f>IF(O28="男子",IF($AF28&gt;100,"",IF(M28=プロ用男子!D$2,ROW(),"")),"")</f>
        <v/>
      </c>
      <c r="BF28" s="58" t="str">
        <f>IF(O28="男子",IF($AF28&gt;100,"",IF($M28=プロ用男子!K$2,ROW(),"")),"")</f>
        <v/>
      </c>
      <c r="BG28" s="58" t="str">
        <f>IF(O28="男子",IF($AF28&gt;100,"",IF($M28=プロ用男子!D$27,ROW(),"")),"")</f>
        <v/>
      </c>
      <c r="BH28" s="58" t="str">
        <f>IF(O28="男子",IF($AF28&gt;100,"",IF($M28=プロ用男子!K$27,ROW(),"")),"")</f>
        <v/>
      </c>
      <c r="BI28" s="58" t="str">
        <f>IF(O28="男子",IF($AF28&gt;100,"",IF($M28=プロ用男子!D$52,ROW(),"")),"")</f>
        <v/>
      </c>
      <c r="BJ28" s="58" t="str">
        <f>IF(O28="男子",IF($AF28&gt;100,"",IF($M28=プロ用男子!K$52,ROW(),"")),"")</f>
        <v/>
      </c>
      <c r="BK28" s="58" t="str">
        <f>IF(O28="男子",IF($AF28&gt;100,"",IF($M28=プロ用男子!D$77,ROW(),"")),"")</f>
        <v/>
      </c>
      <c r="BL28" s="58" t="str">
        <f>IF(O28="男子",IF($AF28&gt;100,"",IF($M28=プロ用男子!K$77,ROW(),"")),"")</f>
        <v/>
      </c>
      <c r="BM28" s="58" t="str">
        <f>IF(O28="男子",IF($AF28&gt;100,"",IF($M28=プロ用男子!D$102,ROW(),"")),"")</f>
        <v/>
      </c>
      <c r="BN28" s="58" t="str">
        <f>IF(O28="男子",IF($AF28&gt;100,"",IF($M28=プロ用男子!K$102,ROW(),"")),"")</f>
        <v/>
      </c>
      <c r="BO28" s="58" t="str">
        <f>IF(O28="男子",IF($AF28&gt;100,"",IF($M28=プロ用男子!D$127,ROW(),"")),"")</f>
        <v/>
      </c>
      <c r="BP28" s="58" t="str">
        <f>IF(O28="男子",IF($AF28&gt;100,"",IF($M28=プロ用男子!K$127,ROW(),"")),"")</f>
        <v/>
      </c>
      <c r="BQ28" s="58" t="str">
        <f>IF(O28="男子",IF($AF28&gt;100,"",IF($M28=プロ用男子!D$152,ROW(),"")),"")</f>
        <v/>
      </c>
      <c r="BR28" s="58">
        <f>IF(O28="男子",IF($AF28&gt;100,"",IF($M28=プロ用男子!K$152,ROW(),"")),"")</f>
        <v>28</v>
      </c>
      <c r="BS28" s="58" t="str">
        <f>IF(O28="男子",IF($AF28&gt;100,"",IF($M28=プロ用男子!D$177,ROW(),"")),"")</f>
        <v/>
      </c>
      <c r="BT28" s="58" t="str">
        <f>IF(O28="男子",IF($AF28&gt;100,"",IF($M28=プロ用男子!K$177,ROW(),"")),"")</f>
        <v/>
      </c>
      <c r="BU28" s="58" t="str">
        <f>IF(O28="男子",IF($AF28&gt;100,"",IF($M28=プロ用男子!D$202,ROW(),"")),"")</f>
        <v/>
      </c>
      <c r="BV28" s="58" t="str">
        <f>IF(O28="男子",IF($AF28&gt;100,"",IF($M28=プロ用男子!K$202,ROW(),"")),"")</f>
        <v/>
      </c>
      <c r="BW28" s="58" t="str">
        <f>IF(O28="男子",IF($AF28&gt;100,"",IF($M28=プロ用男子!D$227,ROW(),"")),"")</f>
        <v/>
      </c>
      <c r="BX28" s="58" t="str">
        <f>IF(O28="男子",IF($AF28&gt;100,"",IF($M28=プロ用男子!K$227,ROW(),"")),"")</f>
        <v/>
      </c>
      <c r="BY28" s="58" t="str">
        <f>IF(O28="女子",IF(AF28&gt;100,"",IF(M28=プロ用女子!D$2,ROW(),"")),"")</f>
        <v/>
      </c>
      <c r="BZ28" s="58" t="str">
        <f>IF(O28="女子",IF($AF28&gt;100,"",IF($M28=プロ用女子!K$2,ROW(),"")),"")</f>
        <v/>
      </c>
      <c r="CA28" s="58" t="str">
        <f>IF(O28="女子",IF($AF28&gt;100,"",IF($M28=プロ用女子!D$27,ROW(),"")),"")</f>
        <v/>
      </c>
      <c r="CB28" s="58" t="str">
        <f>IF(O28="女子",IF($AF28&gt;100,"",IF($M28=プロ用女子!K$27,ROW(),"")),"")</f>
        <v/>
      </c>
      <c r="CC28" s="58" t="str">
        <f>IF(O28="女子",IF($AF28&gt;100,"",IF($M28=プロ用女子!D$52,ROW(),"")),"")</f>
        <v/>
      </c>
      <c r="CD28" s="58" t="str">
        <f>IF(O28="女子",IF($AF28&gt;100,"",IF($M28=プロ用女子!K$52,ROW(),"")),"")</f>
        <v/>
      </c>
      <c r="CE28" s="58" t="str">
        <f>IF(O28="女子",IF($AF28&gt;100,"",IF($M28=プロ用女子!D$77,ROW(),"")),"")</f>
        <v/>
      </c>
      <c r="CF28" s="58" t="str">
        <f>IF(O28="女子",IF($AF28&gt;100,"",IF($M28=プロ用女子!K$77,ROW(),"")),"")</f>
        <v/>
      </c>
      <c r="CG28" s="58" t="str">
        <f>IF(O28="女子",IF($AF28&gt;100,"",IF($M28=プロ用女子!D$102,ROW(),"")),"")</f>
        <v/>
      </c>
      <c r="CH28" s="58" t="str">
        <f>IF(O28="女子",IF($AF28&gt;100,"",IF($M28=プロ用女子!K$102,ROW(),"")),"")</f>
        <v/>
      </c>
      <c r="CI28" s="58" t="str">
        <f>IF(O28="女子",IF($AF28&gt;100,"",IF($M28=プロ用女子!D$127,ROW(),"")),"")</f>
        <v/>
      </c>
      <c r="CJ28" s="58" t="str">
        <f>IF(O28="女子",IF($AF28&gt;100,"",IF($M28=プロ用女子!K$127,ROW(),"")),"")</f>
        <v/>
      </c>
      <c r="CK28" s="58" t="str">
        <f>IF(O28="女子",IF($AF28&gt;100,"",IF($M28=プロ用女子!D$152,ROW(),"")),"")</f>
        <v/>
      </c>
      <c r="CL28" s="58" t="str">
        <f>IF(O28="女子",IF($AF28&gt;100,"",IF($M28=プロ用女子!K$152,ROW(),"")),"")</f>
        <v/>
      </c>
      <c r="CM28" s="58" t="str">
        <f>IF(O28="女子",IF($AF28&gt;100,"",IF($M28=プロ用女子!D$177,ROW(),"")),"")</f>
        <v/>
      </c>
      <c r="CN28" s="58" t="str">
        <f>IF(O28="女子",IF($AF28&gt;100,"",IF($M28=プロ用女子!K$177,ROW(),"")),"")</f>
        <v/>
      </c>
      <c r="CO28" s="58" t="str">
        <f>IF(O28="女子",IF($AF28&gt;100,"",IF($M28=プロ用女子!D$202,ROW(),"")),"")</f>
        <v/>
      </c>
      <c r="CP28" s="58" t="str">
        <f>IF(O28="女子",IF($AF28&gt;100,"",IF($M28=プロ用女子!K$202,ROW(),"")),"")</f>
        <v/>
      </c>
      <c r="CQ28" s="58" t="str">
        <f>IF(O28="女子",IF($AF28&gt;100,"",IF($M28=プロ用女子!D$227,ROW(),"")),"")</f>
        <v/>
      </c>
      <c r="CR28" s="58" t="str">
        <f>IF(O28="女子",IF($AF28&gt;100,"",IF($M28=プロ用女子!K$227,ROW(),"")),"")</f>
        <v/>
      </c>
    </row>
    <row r="29" spans="1:96" x14ac:dyDescent="0.15">
      <c r="A29" s="41">
        <v>46172</v>
      </c>
      <c r="B29" s="41">
        <v>46180</v>
      </c>
      <c r="C29" t="s">
        <v>70</v>
      </c>
      <c r="D29" t="s">
        <v>162</v>
      </c>
      <c r="E29" t="s">
        <v>169</v>
      </c>
      <c r="F29" t="s">
        <v>170</v>
      </c>
      <c r="G29" t="s">
        <v>165</v>
      </c>
      <c r="H29" t="s">
        <v>71</v>
      </c>
      <c r="I29" t="s">
        <v>166</v>
      </c>
      <c r="J29" t="s">
        <v>99</v>
      </c>
      <c r="L29" t="s">
        <v>354</v>
      </c>
      <c r="M29" t="s">
        <v>305</v>
      </c>
      <c r="N29" t="s">
        <v>306</v>
      </c>
      <c r="O29" t="s">
        <v>100</v>
      </c>
      <c r="Y29" t="s">
        <v>101</v>
      </c>
      <c r="AA29" t="s">
        <v>355</v>
      </c>
      <c r="AB29" t="s">
        <v>356</v>
      </c>
      <c r="AC29" t="s">
        <v>357</v>
      </c>
      <c r="AD29" t="s">
        <v>102</v>
      </c>
      <c r="AF29">
        <v>11</v>
      </c>
      <c r="AG29" s="40">
        <v>39346</v>
      </c>
      <c r="AN29">
        <v>164.5</v>
      </c>
      <c r="AO29">
        <v>47.9</v>
      </c>
      <c r="AP29" t="s">
        <v>103</v>
      </c>
      <c r="AV29" t="s">
        <v>107</v>
      </c>
      <c r="BB29">
        <f t="shared" si="0"/>
        <v>16</v>
      </c>
      <c r="BC29">
        <f t="shared" si="1"/>
        <v>2</v>
      </c>
      <c r="BD29" t="str">
        <f t="shared" si="2"/>
        <v>右</v>
      </c>
      <c r="BE29" s="58" t="str">
        <f>IF(O29="男子",IF($AF29&gt;100,"",IF(M29=プロ用男子!D$2,ROW(),"")),"")</f>
        <v/>
      </c>
      <c r="BF29" s="58" t="str">
        <f>IF(O29="男子",IF($AF29&gt;100,"",IF($M29=プロ用男子!K$2,ROW(),"")),"")</f>
        <v/>
      </c>
      <c r="BG29" s="58" t="str">
        <f>IF(O29="男子",IF($AF29&gt;100,"",IF($M29=プロ用男子!D$27,ROW(),"")),"")</f>
        <v/>
      </c>
      <c r="BH29" s="58" t="str">
        <f>IF(O29="男子",IF($AF29&gt;100,"",IF($M29=プロ用男子!K$27,ROW(),"")),"")</f>
        <v/>
      </c>
      <c r="BI29" s="58" t="str">
        <f>IF(O29="男子",IF($AF29&gt;100,"",IF($M29=プロ用男子!D$52,ROW(),"")),"")</f>
        <v/>
      </c>
      <c r="BJ29" s="58" t="str">
        <f>IF(O29="男子",IF($AF29&gt;100,"",IF($M29=プロ用男子!K$52,ROW(),"")),"")</f>
        <v/>
      </c>
      <c r="BK29" s="58" t="str">
        <f>IF(O29="男子",IF($AF29&gt;100,"",IF($M29=プロ用男子!D$77,ROW(),"")),"")</f>
        <v/>
      </c>
      <c r="BL29" s="58" t="str">
        <f>IF(O29="男子",IF($AF29&gt;100,"",IF($M29=プロ用男子!K$77,ROW(),"")),"")</f>
        <v/>
      </c>
      <c r="BM29" s="58" t="str">
        <f>IF(O29="男子",IF($AF29&gt;100,"",IF($M29=プロ用男子!D$102,ROW(),"")),"")</f>
        <v/>
      </c>
      <c r="BN29" s="58" t="str">
        <f>IF(O29="男子",IF($AF29&gt;100,"",IF($M29=プロ用男子!K$102,ROW(),"")),"")</f>
        <v/>
      </c>
      <c r="BO29" s="58" t="str">
        <f>IF(O29="男子",IF($AF29&gt;100,"",IF($M29=プロ用男子!D$127,ROW(),"")),"")</f>
        <v/>
      </c>
      <c r="BP29" s="58" t="str">
        <f>IF(O29="男子",IF($AF29&gt;100,"",IF($M29=プロ用男子!K$127,ROW(),"")),"")</f>
        <v/>
      </c>
      <c r="BQ29" s="58" t="str">
        <f>IF(O29="男子",IF($AF29&gt;100,"",IF($M29=プロ用男子!D$152,ROW(),"")),"")</f>
        <v/>
      </c>
      <c r="BR29" s="58">
        <f>IF(O29="男子",IF($AF29&gt;100,"",IF($M29=プロ用男子!K$152,ROW(),"")),"")</f>
        <v>29</v>
      </c>
      <c r="BS29" s="58" t="str">
        <f>IF(O29="男子",IF($AF29&gt;100,"",IF($M29=プロ用男子!D$177,ROW(),"")),"")</f>
        <v/>
      </c>
      <c r="BT29" s="58" t="str">
        <f>IF(O29="男子",IF($AF29&gt;100,"",IF($M29=プロ用男子!K$177,ROW(),"")),"")</f>
        <v/>
      </c>
      <c r="BU29" s="58" t="str">
        <f>IF(O29="男子",IF($AF29&gt;100,"",IF($M29=プロ用男子!D$202,ROW(),"")),"")</f>
        <v/>
      </c>
      <c r="BV29" s="58" t="str">
        <f>IF(O29="男子",IF($AF29&gt;100,"",IF($M29=プロ用男子!K$202,ROW(),"")),"")</f>
        <v/>
      </c>
      <c r="BW29" s="58" t="str">
        <f>IF(O29="男子",IF($AF29&gt;100,"",IF($M29=プロ用男子!D$227,ROW(),"")),"")</f>
        <v/>
      </c>
      <c r="BX29" s="58" t="str">
        <f>IF(O29="男子",IF($AF29&gt;100,"",IF($M29=プロ用男子!K$227,ROW(),"")),"")</f>
        <v/>
      </c>
      <c r="BY29" s="58" t="str">
        <f>IF(O29="女子",IF(AF29&gt;100,"",IF(M29=プロ用女子!D$2,ROW(),"")),"")</f>
        <v/>
      </c>
      <c r="BZ29" s="58" t="str">
        <f>IF(O29="女子",IF($AF29&gt;100,"",IF($M29=プロ用女子!K$2,ROW(),"")),"")</f>
        <v/>
      </c>
      <c r="CA29" s="58" t="str">
        <f>IF(O29="女子",IF($AF29&gt;100,"",IF($M29=プロ用女子!D$27,ROW(),"")),"")</f>
        <v/>
      </c>
      <c r="CB29" s="58" t="str">
        <f>IF(O29="女子",IF($AF29&gt;100,"",IF($M29=プロ用女子!K$27,ROW(),"")),"")</f>
        <v/>
      </c>
      <c r="CC29" s="58" t="str">
        <f>IF(O29="女子",IF($AF29&gt;100,"",IF($M29=プロ用女子!D$52,ROW(),"")),"")</f>
        <v/>
      </c>
      <c r="CD29" s="58" t="str">
        <f>IF(O29="女子",IF($AF29&gt;100,"",IF($M29=プロ用女子!K$52,ROW(),"")),"")</f>
        <v/>
      </c>
      <c r="CE29" s="58" t="str">
        <f>IF(O29="女子",IF($AF29&gt;100,"",IF($M29=プロ用女子!D$77,ROW(),"")),"")</f>
        <v/>
      </c>
      <c r="CF29" s="58" t="str">
        <f>IF(O29="女子",IF($AF29&gt;100,"",IF($M29=プロ用女子!K$77,ROW(),"")),"")</f>
        <v/>
      </c>
      <c r="CG29" s="58" t="str">
        <f>IF(O29="女子",IF($AF29&gt;100,"",IF($M29=プロ用女子!D$102,ROW(),"")),"")</f>
        <v/>
      </c>
      <c r="CH29" s="58" t="str">
        <f>IF(O29="女子",IF($AF29&gt;100,"",IF($M29=プロ用女子!K$102,ROW(),"")),"")</f>
        <v/>
      </c>
      <c r="CI29" s="58" t="str">
        <f>IF(O29="女子",IF($AF29&gt;100,"",IF($M29=プロ用女子!D$127,ROW(),"")),"")</f>
        <v/>
      </c>
      <c r="CJ29" s="58" t="str">
        <f>IF(O29="女子",IF($AF29&gt;100,"",IF($M29=プロ用女子!K$127,ROW(),"")),"")</f>
        <v/>
      </c>
      <c r="CK29" s="58" t="str">
        <f>IF(O29="女子",IF($AF29&gt;100,"",IF($M29=プロ用女子!D$152,ROW(),"")),"")</f>
        <v/>
      </c>
      <c r="CL29" s="58" t="str">
        <f>IF(O29="女子",IF($AF29&gt;100,"",IF($M29=プロ用女子!K$152,ROW(),"")),"")</f>
        <v/>
      </c>
      <c r="CM29" s="58" t="str">
        <f>IF(O29="女子",IF($AF29&gt;100,"",IF($M29=プロ用女子!D$177,ROW(),"")),"")</f>
        <v/>
      </c>
      <c r="CN29" s="58" t="str">
        <f>IF(O29="女子",IF($AF29&gt;100,"",IF($M29=プロ用女子!K$177,ROW(),"")),"")</f>
        <v/>
      </c>
      <c r="CO29" s="58" t="str">
        <f>IF(O29="女子",IF($AF29&gt;100,"",IF($M29=プロ用女子!D$202,ROW(),"")),"")</f>
        <v/>
      </c>
      <c r="CP29" s="58" t="str">
        <f>IF(O29="女子",IF($AF29&gt;100,"",IF($M29=プロ用女子!K$202,ROW(),"")),"")</f>
        <v/>
      </c>
      <c r="CQ29" s="58" t="str">
        <f>IF(O29="女子",IF($AF29&gt;100,"",IF($M29=プロ用女子!D$227,ROW(),"")),"")</f>
        <v/>
      </c>
      <c r="CR29" s="58" t="str">
        <f>IF(O29="女子",IF($AF29&gt;100,"",IF($M29=プロ用女子!K$227,ROW(),"")),"")</f>
        <v/>
      </c>
    </row>
    <row r="30" spans="1:96" x14ac:dyDescent="0.15">
      <c r="A30" s="41">
        <v>46172</v>
      </c>
      <c r="B30" s="41">
        <v>46180</v>
      </c>
      <c r="C30" t="s">
        <v>70</v>
      </c>
      <c r="D30" t="s">
        <v>162</v>
      </c>
      <c r="E30" t="s">
        <v>169</v>
      </c>
      <c r="F30" t="s">
        <v>170</v>
      </c>
      <c r="G30" t="s">
        <v>165</v>
      </c>
      <c r="H30" t="s">
        <v>71</v>
      </c>
      <c r="I30" t="s">
        <v>166</v>
      </c>
      <c r="J30" t="s">
        <v>99</v>
      </c>
      <c r="L30" t="s">
        <v>358</v>
      </c>
      <c r="M30" t="s">
        <v>305</v>
      </c>
      <c r="N30" t="s">
        <v>306</v>
      </c>
      <c r="O30" t="s">
        <v>100</v>
      </c>
      <c r="Y30" t="s">
        <v>101</v>
      </c>
      <c r="AA30" t="s">
        <v>359</v>
      </c>
      <c r="AB30" t="s">
        <v>360</v>
      </c>
      <c r="AC30" t="s">
        <v>361</v>
      </c>
      <c r="AD30" t="s">
        <v>102</v>
      </c>
      <c r="AF30">
        <v>12</v>
      </c>
      <c r="AG30" s="40">
        <v>39215</v>
      </c>
      <c r="AN30">
        <v>160</v>
      </c>
      <c r="AO30">
        <v>50</v>
      </c>
      <c r="AP30" t="s">
        <v>103</v>
      </c>
      <c r="AV30" t="s">
        <v>107</v>
      </c>
      <c r="AY30" t="s">
        <v>157</v>
      </c>
      <c r="BB30">
        <f t="shared" si="0"/>
        <v>16</v>
      </c>
      <c r="BC30">
        <f t="shared" si="1"/>
        <v>2</v>
      </c>
      <c r="BD30" t="str">
        <f t="shared" si="2"/>
        <v>右</v>
      </c>
      <c r="BE30" s="58" t="str">
        <f>IF(O30="男子",IF($AF30&gt;100,"",IF(M30=プロ用男子!D$2,ROW(),"")),"")</f>
        <v/>
      </c>
      <c r="BF30" s="58" t="str">
        <f>IF(O30="男子",IF($AF30&gt;100,"",IF($M30=プロ用男子!K$2,ROW(),"")),"")</f>
        <v/>
      </c>
      <c r="BG30" s="58" t="str">
        <f>IF(O30="男子",IF($AF30&gt;100,"",IF($M30=プロ用男子!D$27,ROW(),"")),"")</f>
        <v/>
      </c>
      <c r="BH30" s="58" t="str">
        <f>IF(O30="男子",IF($AF30&gt;100,"",IF($M30=プロ用男子!K$27,ROW(),"")),"")</f>
        <v/>
      </c>
      <c r="BI30" s="58" t="str">
        <f>IF(O30="男子",IF($AF30&gt;100,"",IF($M30=プロ用男子!D$52,ROW(),"")),"")</f>
        <v/>
      </c>
      <c r="BJ30" s="58" t="str">
        <f>IF(O30="男子",IF($AF30&gt;100,"",IF($M30=プロ用男子!K$52,ROW(),"")),"")</f>
        <v/>
      </c>
      <c r="BK30" s="58" t="str">
        <f>IF(O30="男子",IF($AF30&gt;100,"",IF($M30=プロ用男子!D$77,ROW(),"")),"")</f>
        <v/>
      </c>
      <c r="BL30" s="58" t="str">
        <f>IF(O30="男子",IF($AF30&gt;100,"",IF($M30=プロ用男子!K$77,ROW(),"")),"")</f>
        <v/>
      </c>
      <c r="BM30" s="58" t="str">
        <f>IF(O30="男子",IF($AF30&gt;100,"",IF($M30=プロ用男子!D$102,ROW(),"")),"")</f>
        <v/>
      </c>
      <c r="BN30" s="58" t="str">
        <f>IF(O30="男子",IF($AF30&gt;100,"",IF($M30=プロ用男子!K$102,ROW(),"")),"")</f>
        <v/>
      </c>
      <c r="BO30" s="58" t="str">
        <f>IF(O30="男子",IF($AF30&gt;100,"",IF($M30=プロ用男子!D$127,ROW(),"")),"")</f>
        <v/>
      </c>
      <c r="BP30" s="58" t="str">
        <f>IF(O30="男子",IF($AF30&gt;100,"",IF($M30=プロ用男子!K$127,ROW(),"")),"")</f>
        <v/>
      </c>
      <c r="BQ30" s="58" t="str">
        <f>IF(O30="男子",IF($AF30&gt;100,"",IF($M30=プロ用男子!D$152,ROW(),"")),"")</f>
        <v/>
      </c>
      <c r="BR30" s="58">
        <f>IF(O30="男子",IF($AF30&gt;100,"",IF($M30=プロ用男子!K$152,ROW(),"")),"")</f>
        <v>30</v>
      </c>
      <c r="BS30" s="58" t="str">
        <f>IF(O30="男子",IF($AF30&gt;100,"",IF($M30=プロ用男子!D$177,ROW(),"")),"")</f>
        <v/>
      </c>
      <c r="BT30" s="58" t="str">
        <f>IF(O30="男子",IF($AF30&gt;100,"",IF($M30=プロ用男子!K$177,ROW(),"")),"")</f>
        <v/>
      </c>
      <c r="BU30" s="58" t="str">
        <f>IF(O30="男子",IF($AF30&gt;100,"",IF($M30=プロ用男子!D$202,ROW(),"")),"")</f>
        <v/>
      </c>
      <c r="BV30" s="58" t="str">
        <f>IF(O30="男子",IF($AF30&gt;100,"",IF($M30=プロ用男子!K$202,ROW(),"")),"")</f>
        <v/>
      </c>
      <c r="BW30" s="58" t="str">
        <f>IF(O30="男子",IF($AF30&gt;100,"",IF($M30=プロ用男子!D$227,ROW(),"")),"")</f>
        <v/>
      </c>
      <c r="BX30" s="58" t="str">
        <f>IF(O30="男子",IF($AF30&gt;100,"",IF($M30=プロ用男子!K$227,ROW(),"")),"")</f>
        <v/>
      </c>
      <c r="BY30" s="58" t="str">
        <f>IF(O30="女子",IF(AF30&gt;100,"",IF(M30=プロ用女子!D$2,ROW(),"")),"")</f>
        <v/>
      </c>
      <c r="BZ30" s="58" t="str">
        <f>IF(O30="女子",IF($AF30&gt;100,"",IF($M30=プロ用女子!K$2,ROW(),"")),"")</f>
        <v/>
      </c>
      <c r="CA30" s="58" t="str">
        <f>IF(O30="女子",IF($AF30&gt;100,"",IF($M30=プロ用女子!D$27,ROW(),"")),"")</f>
        <v/>
      </c>
      <c r="CB30" s="58" t="str">
        <f>IF(O30="女子",IF($AF30&gt;100,"",IF($M30=プロ用女子!K$27,ROW(),"")),"")</f>
        <v/>
      </c>
      <c r="CC30" s="58" t="str">
        <f>IF(O30="女子",IF($AF30&gt;100,"",IF($M30=プロ用女子!D$52,ROW(),"")),"")</f>
        <v/>
      </c>
      <c r="CD30" s="58" t="str">
        <f>IF(O30="女子",IF($AF30&gt;100,"",IF($M30=プロ用女子!K$52,ROW(),"")),"")</f>
        <v/>
      </c>
      <c r="CE30" s="58" t="str">
        <f>IF(O30="女子",IF($AF30&gt;100,"",IF($M30=プロ用女子!D$77,ROW(),"")),"")</f>
        <v/>
      </c>
      <c r="CF30" s="58" t="str">
        <f>IF(O30="女子",IF($AF30&gt;100,"",IF($M30=プロ用女子!K$77,ROW(),"")),"")</f>
        <v/>
      </c>
      <c r="CG30" s="58" t="str">
        <f>IF(O30="女子",IF($AF30&gt;100,"",IF($M30=プロ用女子!D$102,ROW(),"")),"")</f>
        <v/>
      </c>
      <c r="CH30" s="58" t="str">
        <f>IF(O30="女子",IF($AF30&gt;100,"",IF($M30=プロ用女子!K$102,ROW(),"")),"")</f>
        <v/>
      </c>
      <c r="CI30" s="58" t="str">
        <f>IF(O30="女子",IF($AF30&gt;100,"",IF($M30=プロ用女子!D$127,ROW(),"")),"")</f>
        <v/>
      </c>
      <c r="CJ30" s="58" t="str">
        <f>IF(O30="女子",IF($AF30&gt;100,"",IF($M30=プロ用女子!K$127,ROW(),"")),"")</f>
        <v/>
      </c>
      <c r="CK30" s="58" t="str">
        <f>IF(O30="女子",IF($AF30&gt;100,"",IF($M30=プロ用女子!D$152,ROW(),"")),"")</f>
        <v/>
      </c>
      <c r="CL30" s="58" t="str">
        <f>IF(O30="女子",IF($AF30&gt;100,"",IF($M30=プロ用女子!K$152,ROW(),"")),"")</f>
        <v/>
      </c>
      <c r="CM30" s="58" t="str">
        <f>IF(O30="女子",IF($AF30&gt;100,"",IF($M30=プロ用女子!D$177,ROW(),"")),"")</f>
        <v/>
      </c>
      <c r="CN30" s="58" t="str">
        <f>IF(O30="女子",IF($AF30&gt;100,"",IF($M30=プロ用女子!K$177,ROW(),"")),"")</f>
        <v/>
      </c>
      <c r="CO30" s="58" t="str">
        <f>IF(O30="女子",IF($AF30&gt;100,"",IF($M30=プロ用女子!D$202,ROW(),"")),"")</f>
        <v/>
      </c>
      <c r="CP30" s="58" t="str">
        <f>IF(O30="女子",IF($AF30&gt;100,"",IF($M30=プロ用女子!K$202,ROW(),"")),"")</f>
        <v/>
      </c>
      <c r="CQ30" s="58" t="str">
        <f>IF(O30="女子",IF($AF30&gt;100,"",IF($M30=プロ用女子!D$227,ROW(),"")),"")</f>
        <v/>
      </c>
      <c r="CR30" s="58" t="str">
        <f>IF(O30="女子",IF($AF30&gt;100,"",IF($M30=プロ用女子!K$227,ROW(),"")),"")</f>
        <v/>
      </c>
    </row>
    <row r="31" spans="1:96" x14ac:dyDescent="0.15">
      <c r="A31">
        <v>46172</v>
      </c>
      <c r="B31">
        <v>46180</v>
      </c>
      <c r="C31" t="s">
        <v>70</v>
      </c>
      <c r="D31" t="s">
        <v>162</v>
      </c>
      <c r="E31" t="s">
        <v>169</v>
      </c>
      <c r="F31" t="s">
        <v>170</v>
      </c>
      <c r="G31" t="s">
        <v>165</v>
      </c>
      <c r="H31" t="s">
        <v>71</v>
      </c>
      <c r="I31" t="s">
        <v>166</v>
      </c>
      <c r="J31" t="s">
        <v>99</v>
      </c>
      <c r="L31" t="s">
        <v>362</v>
      </c>
      <c r="M31" t="s">
        <v>305</v>
      </c>
      <c r="N31" t="s">
        <v>306</v>
      </c>
      <c r="O31" t="s">
        <v>100</v>
      </c>
      <c r="Y31" t="s">
        <v>101</v>
      </c>
      <c r="AA31" t="s">
        <v>363</v>
      </c>
      <c r="AB31" t="s">
        <v>364</v>
      </c>
      <c r="AC31" t="s">
        <v>365</v>
      </c>
      <c r="AD31" t="s">
        <v>102</v>
      </c>
      <c r="AF31">
        <v>13</v>
      </c>
      <c r="AG31" s="40">
        <v>39026</v>
      </c>
      <c r="AN31">
        <v>160</v>
      </c>
      <c r="AO31">
        <v>50</v>
      </c>
      <c r="AP31" t="s">
        <v>103</v>
      </c>
      <c r="AV31" t="s">
        <v>107</v>
      </c>
      <c r="AY31" t="s">
        <v>156</v>
      </c>
      <c r="BB31">
        <f t="shared" si="0"/>
        <v>17</v>
      </c>
      <c r="BC31">
        <f t="shared" si="1"/>
        <v>3</v>
      </c>
      <c r="BD31" t="str">
        <f t="shared" si="2"/>
        <v>右</v>
      </c>
      <c r="BE31" s="58" t="str">
        <f>IF(O31="男子",IF($AF31&gt;100,"",IF(M31=プロ用男子!D$2,ROW(),"")),"")</f>
        <v/>
      </c>
      <c r="BF31" s="58" t="str">
        <f>IF(O31="男子",IF($AF31&gt;100,"",IF($M31=プロ用男子!K$2,ROW(),"")),"")</f>
        <v/>
      </c>
      <c r="BG31" s="58" t="str">
        <f>IF(O31="男子",IF($AF31&gt;100,"",IF($M31=プロ用男子!D$27,ROW(),"")),"")</f>
        <v/>
      </c>
      <c r="BH31" s="58" t="str">
        <f>IF(O31="男子",IF($AF31&gt;100,"",IF($M31=プロ用男子!K$27,ROW(),"")),"")</f>
        <v/>
      </c>
      <c r="BI31" s="58" t="str">
        <f>IF(O31="男子",IF($AF31&gt;100,"",IF($M31=プロ用男子!D$52,ROW(),"")),"")</f>
        <v/>
      </c>
      <c r="BJ31" s="58" t="str">
        <f>IF(O31="男子",IF($AF31&gt;100,"",IF($M31=プロ用男子!K$52,ROW(),"")),"")</f>
        <v/>
      </c>
      <c r="BK31" s="58" t="str">
        <f>IF(O31="男子",IF($AF31&gt;100,"",IF($M31=プロ用男子!D$77,ROW(),"")),"")</f>
        <v/>
      </c>
      <c r="BL31" s="58" t="str">
        <f>IF(O31="男子",IF($AF31&gt;100,"",IF($M31=プロ用男子!K$77,ROW(),"")),"")</f>
        <v/>
      </c>
      <c r="BM31" s="58" t="str">
        <f>IF(O31="男子",IF($AF31&gt;100,"",IF($M31=プロ用男子!D$102,ROW(),"")),"")</f>
        <v/>
      </c>
      <c r="BN31" s="58" t="str">
        <f>IF(O31="男子",IF($AF31&gt;100,"",IF($M31=プロ用男子!K$102,ROW(),"")),"")</f>
        <v/>
      </c>
      <c r="BO31" s="58" t="str">
        <f>IF(O31="男子",IF($AF31&gt;100,"",IF($M31=プロ用男子!D$127,ROW(),"")),"")</f>
        <v/>
      </c>
      <c r="BP31" s="58" t="str">
        <f>IF(O31="男子",IF($AF31&gt;100,"",IF($M31=プロ用男子!K$127,ROW(),"")),"")</f>
        <v/>
      </c>
      <c r="BQ31" s="58" t="str">
        <f>IF(O31="男子",IF($AF31&gt;100,"",IF($M31=プロ用男子!D$152,ROW(),"")),"")</f>
        <v/>
      </c>
      <c r="BR31" s="58">
        <f>IF(O31="男子",IF($AF31&gt;100,"",IF($M31=プロ用男子!K$152,ROW(),"")),"")</f>
        <v>31</v>
      </c>
      <c r="BS31" s="58" t="str">
        <f>IF(O31="男子",IF($AF31&gt;100,"",IF($M31=プロ用男子!D$177,ROW(),"")),"")</f>
        <v/>
      </c>
      <c r="BT31" s="58" t="str">
        <f>IF(O31="男子",IF($AF31&gt;100,"",IF($M31=プロ用男子!K$177,ROW(),"")),"")</f>
        <v/>
      </c>
      <c r="BU31" s="58" t="str">
        <f>IF(O31="男子",IF($AF31&gt;100,"",IF($M31=プロ用男子!D$202,ROW(),"")),"")</f>
        <v/>
      </c>
      <c r="BV31" s="58" t="str">
        <f>IF(O31="男子",IF($AF31&gt;100,"",IF($M31=プロ用男子!K$202,ROW(),"")),"")</f>
        <v/>
      </c>
      <c r="BW31" s="58" t="str">
        <f>IF(O31="男子",IF($AF31&gt;100,"",IF($M31=プロ用男子!D$227,ROW(),"")),"")</f>
        <v/>
      </c>
      <c r="BX31" s="58" t="str">
        <f>IF(O31="男子",IF($AF31&gt;100,"",IF($M31=プロ用男子!K$227,ROW(),"")),"")</f>
        <v/>
      </c>
      <c r="BY31" s="58" t="str">
        <f>IF(O31="女子",IF(AF31&gt;100,"",IF(M31=プロ用女子!D$2,ROW(),"")),"")</f>
        <v/>
      </c>
      <c r="BZ31" s="58" t="str">
        <f>IF(O31="女子",IF($AF31&gt;100,"",IF($M31=プロ用女子!K$2,ROW(),"")),"")</f>
        <v/>
      </c>
      <c r="CA31" s="58" t="str">
        <f>IF(O31="女子",IF($AF31&gt;100,"",IF($M31=プロ用女子!D$27,ROW(),"")),"")</f>
        <v/>
      </c>
      <c r="CB31" s="58" t="str">
        <f>IF(O31="女子",IF($AF31&gt;100,"",IF($M31=プロ用女子!K$27,ROW(),"")),"")</f>
        <v/>
      </c>
      <c r="CC31" s="58" t="str">
        <f>IF(O31="女子",IF($AF31&gt;100,"",IF($M31=プロ用女子!D$52,ROW(),"")),"")</f>
        <v/>
      </c>
      <c r="CD31" s="58" t="str">
        <f>IF(O31="女子",IF($AF31&gt;100,"",IF($M31=プロ用女子!K$52,ROW(),"")),"")</f>
        <v/>
      </c>
      <c r="CE31" s="58" t="str">
        <f>IF(O31="女子",IF($AF31&gt;100,"",IF($M31=プロ用女子!D$77,ROW(),"")),"")</f>
        <v/>
      </c>
      <c r="CF31" s="58" t="str">
        <f>IF(O31="女子",IF($AF31&gt;100,"",IF($M31=プロ用女子!K$77,ROW(),"")),"")</f>
        <v/>
      </c>
      <c r="CG31" s="58" t="str">
        <f>IF(O31="女子",IF($AF31&gt;100,"",IF($M31=プロ用女子!D$102,ROW(),"")),"")</f>
        <v/>
      </c>
      <c r="CH31" s="58" t="str">
        <f>IF(O31="女子",IF($AF31&gt;100,"",IF($M31=プロ用女子!K$102,ROW(),"")),"")</f>
        <v/>
      </c>
      <c r="CI31" s="58" t="str">
        <f>IF(O31="女子",IF($AF31&gt;100,"",IF($M31=プロ用女子!D$127,ROW(),"")),"")</f>
        <v/>
      </c>
      <c r="CJ31" s="58" t="str">
        <f>IF(O31="女子",IF($AF31&gt;100,"",IF($M31=プロ用女子!K$127,ROW(),"")),"")</f>
        <v/>
      </c>
      <c r="CK31" s="58" t="str">
        <f>IF(O31="女子",IF($AF31&gt;100,"",IF($M31=プロ用女子!D$152,ROW(),"")),"")</f>
        <v/>
      </c>
      <c r="CL31" s="58" t="str">
        <f>IF(O31="女子",IF($AF31&gt;100,"",IF($M31=プロ用女子!K$152,ROW(),"")),"")</f>
        <v/>
      </c>
      <c r="CM31" s="58" t="str">
        <f>IF(O31="女子",IF($AF31&gt;100,"",IF($M31=プロ用女子!D$177,ROW(),"")),"")</f>
        <v/>
      </c>
      <c r="CN31" s="58" t="str">
        <f>IF(O31="女子",IF($AF31&gt;100,"",IF($M31=プロ用女子!K$177,ROW(),"")),"")</f>
        <v/>
      </c>
      <c r="CO31" s="58" t="str">
        <f>IF(O31="女子",IF($AF31&gt;100,"",IF($M31=プロ用女子!D$202,ROW(),"")),"")</f>
        <v/>
      </c>
      <c r="CP31" s="58" t="str">
        <f>IF(O31="女子",IF($AF31&gt;100,"",IF($M31=プロ用女子!K$202,ROW(),"")),"")</f>
        <v/>
      </c>
      <c r="CQ31" s="58" t="str">
        <f>IF(O31="女子",IF($AF31&gt;100,"",IF($M31=プロ用女子!D$227,ROW(),"")),"")</f>
        <v/>
      </c>
      <c r="CR31" s="58" t="str">
        <f>IF(O31="女子",IF($AF31&gt;100,"",IF($M31=プロ用女子!K$227,ROW(),"")),"")</f>
        <v/>
      </c>
    </row>
    <row r="32" spans="1:96" x14ac:dyDescent="0.15">
      <c r="A32" s="41">
        <v>46172</v>
      </c>
      <c r="B32" s="41">
        <v>46180</v>
      </c>
      <c r="C32" t="s">
        <v>70</v>
      </c>
      <c r="D32" t="s">
        <v>162</v>
      </c>
      <c r="E32" t="s">
        <v>169</v>
      </c>
      <c r="F32" t="s">
        <v>170</v>
      </c>
      <c r="G32" t="s">
        <v>165</v>
      </c>
      <c r="H32" t="s">
        <v>71</v>
      </c>
      <c r="I32" t="s">
        <v>166</v>
      </c>
      <c r="J32" t="s">
        <v>99</v>
      </c>
      <c r="L32" t="s">
        <v>735</v>
      </c>
      <c r="M32" t="s">
        <v>305</v>
      </c>
      <c r="N32" t="s">
        <v>306</v>
      </c>
      <c r="O32" t="s">
        <v>100</v>
      </c>
      <c r="Y32" t="s">
        <v>101</v>
      </c>
      <c r="Z32">
        <v>1</v>
      </c>
      <c r="AA32" t="s">
        <v>736</v>
      </c>
      <c r="AB32" t="s">
        <v>737</v>
      </c>
      <c r="AC32" t="s">
        <v>738</v>
      </c>
      <c r="AD32" t="s">
        <v>102</v>
      </c>
      <c r="AF32">
        <v>101</v>
      </c>
      <c r="AG32" s="40">
        <v>26588</v>
      </c>
      <c r="AN32">
        <v>160</v>
      </c>
      <c r="AO32">
        <v>50</v>
      </c>
      <c r="AP32" t="s">
        <v>103</v>
      </c>
      <c r="AV32" t="s">
        <v>107</v>
      </c>
      <c r="AY32" t="s">
        <v>156</v>
      </c>
      <c r="BB32">
        <f t="shared" si="0"/>
        <v>51</v>
      </c>
      <c r="BC32" t="str">
        <f t="shared" si="1"/>
        <v>役員</v>
      </c>
      <c r="BD32" t="str">
        <f t="shared" si="2"/>
        <v>右</v>
      </c>
      <c r="BE32" s="58" t="str">
        <f>IF(O32="男子",IF($AF32&gt;100,"",IF(M32=プロ用男子!D$2,ROW(),"")),"")</f>
        <v/>
      </c>
      <c r="BF32" s="58" t="str">
        <f>IF(O32="男子",IF($AF32&gt;100,"",IF($M32=プロ用男子!K$2,ROW(),"")),"")</f>
        <v/>
      </c>
      <c r="BG32" s="58" t="str">
        <f>IF(O32="男子",IF($AF32&gt;100,"",IF($M32=プロ用男子!D$27,ROW(),"")),"")</f>
        <v/>
      </c>
      <c r="BH32" s="58" t="str">
        <f>IF(O32="男子",IF($AF32&gt;100,"",IF($M32=プロ用男子!K$27,ROW(),"")),"")</f>
        <v/>
      </c>
      <c r="BI32" s="58" t="str">
        <f>IF(O32="男子",IF($AF32&gt;100,"",IF($M32=プロ用男子!D$52,ROW(),"")),"")</f>
        <v/>
      </c>
      <c r="BJ32" s="58" t="str">
        <f>IF(O32="男子",IF($AF32&gt;100,"",IF($M32=プロ用男子!K$52,ROW(),"")),"")</f>
        <v/>
      </c>
      <c r="BK32" s="58" t="str">
        <f>IF(O32="男子",IF($AF32&gt;100,"",IF($M32=プロ用男子!D$77,ROW(),"")),"")</f>
        <v/>
      </c>
      <c r="BL32" s="58" t="str">
        <f>IF(O32="男子",IF($AF32&gt;100,"",IF($M32=プロ用男子!K$77,ROW(),"")),"")</f>
        <v/>
      </c>
      <c r="BM32" s="58" t="str">
        <f>IF(O32="男子",IF($AF32&gt;100,"",IF($M32=プロ用男子!D$102,ROW(),"")),"")</f>
        <v/>
      </c>
      <c r="BN32" s="58" t="str">
        <f>IF(O32="男子",IF($AF32&gt;100,"",IF($M32=プロ用男子!K$102,ROW(),"")),"")</f>
        <v/>
      </c>
      <c r="BO32" s="58" t="str">
        <f>IF(O32="男子",IF($AF32&gt;100,"",IF($M32=プロ用男子!D$127,ROW(),"")),"")</f>
        <v/>
      </c>
      <c r="BP32" s="58" t="str">
        <f>IF(O32="男子",IF($AF32&gt;100,"",IF($M32=プロ用男子!K$127,ROW(),"")),"")</f>
        <v/>
      </c>
      <c r="BQ32" s="58" t="str">
        <f>IF(O32="男子",IF($AF32&gt;100,"",IF($M32=プロ用男子!D$152,ROW(),"")),"")</f>
        <v/>
      </c>
      <c r="BR32" s="58" t="str">
        <f>IF(O32="男子",IF($AF32&gt;100,"",IF($M32=プロ用男子!K$152,ROW(),"")),"")</f>
        <v/>
      </c>
      <c r="BS32" s="58" t="str">
        <f>IF(O32="男子",IF($AF32&gt;100,"",IF($M32=プロ用男子!D$177,ROW(),"")),"")</f>
        <v/>
      </c>
      <c r="BT32" s="58" t="str">
        <f>IF(O32="男子",IF($AF32&gt;100,"",IF($M32=プロ用男子!K$177,ROW(),"")),"")</f>
        <v/>
      </c>
      <c r="BU32" s="58" t="str">
        <f>IF(O32="男子",IF($AF32&gt;100,"",IF($M32=プロ用男子!D$202,ROW(),"")),"")</f>
        <v/>
      </c>
      <c r="BV32" s="58" t="str">
        <f>IF(O32="男子",IF($AF32&gt;100,"",IF($M32=プロ用男子!K$202,ROW(),"")),"")</f>
        <v/>
      </c>
      <c r="BW32" s="58" t="str">
        <f>IF(O32="男子",IF($AF32&gt;100,"",IF($M32=プロ用男子!D$227,ROW(),"")),"")</f>
        <v/>
      </c>
      <c r="BX32" s="58" t="str">
        <f>IF(O32="男子",IF($AF32&gt;100,"",IF($M32=プロ用男子!K$227,ROW(),"")),"")</f>
        <v/>
      </c>
      <c r="BY32" s="58" t="str">
        <f>IF(O32="女子",IF(AF32&gt;100,"",IF(M32=プロ用女子!D$2,ROW(),"")),"")</f>
        <v/>
      </c>
      <c r="BZ32" s="58" t="str">
        <f>IF(O32="女子",IF($AF32&gt;100,"",IF($M32=プロ用女子!K$2,ROW(),"")),"")</f>
        <v/>
      </c>
      <c r="CA32" s="58" t="str">
        <f>IF(O32="女子",IF($AF32&gt;100,"",IF($M32=プロ用女子!D$27,ROW(),"")),"")</f>
        <v/>
      </c>
      <c r="CB32" s="58" t="str">
        <f>IF(O32="女子",IF($AF32&gt;100,"",IF($M32=プロ用女子!K$27,ROW(),"")),"")</f>
        <v/>
      </c>
      <c r="CC32" s="58" t="str">
        <f>IF(O32="女子",IF($AF32&gt;100,"",IF($M32=プロ用女子!D$52,ROW(),"")),"")</f>
        <v/>
      </c>
      <c r="CD32" s="58" t="str">
        <f>IF(O32="女子",IF($AF32&gt;100,"",IF($M32=プロ用女子!K$52,ROW(),"")),"")</f>
        <v/>
      </c>
      <c r="CE32" s="58" t="str">
        <f>IF(O32="女子",IF($AF32&gt;100,"",IF($M32=プロ用女子!D$77,ROW(),"")),"")</f>
        <v/>
      </c>
      <c r="CF32" s="58" t="str">
        <f>IF(O32="女子",IF($AF32&gt;100,"",IF($M32=プロ用女子!K$77,ROW(),"")),"")</f>
        <v/>
      </c>
      <c r="CG32" s="58" t="str">
        <f>IF(O32="女子",IF($AF32&gt;100,"",IF($M32=プロ用女子!D$102,ROW(),"")),"")</f>
        <v/>
      </c>
      <c r="CH32" s="58" t="str">
        <f>IF(O32="女子",IF($AF32&gt;100,"",IF($M32=プロ用女子!K$102,ROW(),"")),"")</f>
        <v/>
      </c>
      <c r="CI32" s="58" t="str">
        <f>IF(O32="女子",IF($AF32&gt;100,"",IF($M32=プロ用女子!D$127,ROW(),"")),"")</f>
        <v/>
      </c>
      <c r="CJ32" s="58" t="str">
        <f>IF(O32="女子",IF($AF32&gt;100,"",IF($M32=プロ用女子!K$127,ROW(),"")),"")</f>
        <v/>
      </c>
      <c r="CK32" s="58" t="str">
        <f>IF(O32="女子",IF($AF32&gt;100,"",IF($M32=プロ用女子!D$152,ROW(),"")),"")</f>
        <v/>
      </c>
      <c r="CL32" s="58" t="str">
        <f>IF(O32="女子",IF($AF32&gt;100,"",IF($M32=プロ用女子!K$152,ROW(),"")),"")</f>
        <v/>
      </c>
      <c r="CM32" s="58" t="str">
        <f>IF(O32="女子",IF($AF32&gt;100,"",IF($M32=プロ用女子!D$177,ROW(),"")),"")</f>
        <v/>
      </c>
      <c r="CN32" s="58" t="str">
        <f>IF(O32="女子",IF($AF32&gt;100,"",IF($M32=プロ用女子!K$177,ROW(),"")),"")</f>
        <v/>
      </c>
      <c r="CO32" s="58" t="str">
        <f>IF(O32="女子",IF($AF32&gt;100,"",IF($M32=プロ用女子!D$202,ROW(),"")),"")</f>
        <v/>
      </c>
      <c r="CP32" s="58" t="str">
        <f>IF(O32="女子",IF($AF32&gt;100,"",IF($M32=プロ用女子!K$202,ROW(),"")),"")</f>
        <v/>
      </c>
      <c r="CQ32" s="58" t="str">
        <f>IF(O32="女子",IF($AF32&gt;100,"",IF($M32=プロ用女子!D$227,ROW(),"")),"")</f>
        <v/>
      </c>
      <c r="CR32" s="58" t="str">
        <f>IF(O32="女子",IF($AF32&gt;100,"",IF($M32=プロ用女子!K$227,ROW(),"")),"")</f>
        <v/>
      </c>
    </row>
    <row r="33" spans="1:96" x14ac:dyDescent="0.15">
      <c r="A33" s="41">
        <v>46172</v>
      </c>
      <c r="B33" s="41">
        <v>46180</v>
      </c>
      <c r="C33" t="s">
        <v>70</v>
      </c>
      <c r="D33" t="s">
        <v>162</v>
      </c>
      <c r="E33" t="s">
        <v>169</v>
      </c>
      <c r="F33" t="s">
        <v>170</v>
      </c>
      <c r="G33" t="s">
        <v>165</v>
      </c>
      <c r="H33" t="s">
        <v>71</v>
      </c>
      <c r="I33" t="s">
        <v>166</v>
      </c>
      <c r="J33" t="s">
        <v>99</v>
      </c>
      <c r="L33" t="s">
        <v>739</v>
      </c>
      <c r="M33" t="s">
        <v>305</v>
      </c>
      <c r="N33" t="s">
        <v>306</v>
      </c>
      <c r="O33" t="s">
        <v>100</v>
      </c>
      <c r="Y33" t="s">
        <v>101</v>
      </c>
      <c r="AA33" t="s">
        <v>740</v>
      </c>
      <c r="AB33" t="s">
        <v>741</v>
      </c>
      <c r="AC33" t="s">
        <v>742</v>
      </c>
      <c r="AD33" t="s">
        <v>102</v>
      </c>
      <c r="AF33">
        <v>102</v>
      </c>
      <c r="AG33" s="40">
        <v>32903</v>
      </c>
      <c r="AN33">
        <v>167</v>
      </c>
      <c r="AO33">
        <v>98</v>
      </c>
      <c r="AP33" t="s">
        <v>103</v>
      </c>
      <c r="AV33" t="s">
        <v>107</v>
      </c>
      <c r="AY33" t="s">
        <v>156</v>
      </c>
      <c r="BB33">
        <f t="shared" si="0"/>
        <v>34</v>
      </c>
      <c r="BC33" t="str">
        <f t="shared" si="1"/>
        <v>役員</v>
      </c>
      <c r="BD33" t="str">
        <f t="shared" si="2"/>
        <v>右</v>
      </c>
      <c r="BE33" s="58" t="str">
        <f>IF(O33="男子",IF($AF33&gt;100,"",IF(M33=プロ用男子!D$2,ROW(),"")),"")</f>
        <v/>
      </c>
      <c r="BF33" s="58" t="str">
        <f>IF(O33="男子",IF($AF33&gt;100,"",IF($M33=プロ用男子!K$2,ROW(),"")),"")</f>
        <v/>
      </c>
      <c r="BG33" s="58" t="str">
        <f>IF(O33="男子",IF($AF33&gt;100,"",IF($M33=プロ用男子!D$27,ROW(),"")),"")</f>
        <v/>
      </c>
      <c r="BH33" s="58" t="str">
        <f>IF(O33="男子",IF($AF33&gt;100,"",IF($M33=プロ用男子!K$27,ROW(),"")),"")</f>
        <v/>
      </c>
      <c r="BI33" s="58" t="str">
        <f>IF(O33="男子",IF($AF33&gt;100,"",IF($M33=プロ用男子!D$52,ROW(),"")),"")</f>
        <v/>
      </c>
      <c r="BJ33" s="58" t="str">
        <f>IF(O33="男子",IF($AF33&gt;100,"",IF($M33=プロ用男子!K$52,ROW(),"")),"")</f>
        <v/>
      </c>
      <c r="BK33" s="58" t="str">
        <f>IF(O33="男子",IF($AF33&gt;100,"",IF($M33=プロ用男子!D$77,ROW(),"")),"")</f>
        <v/>
      </c>
      <c r="BL33" s="58" t="str">
        <f>IF(O33="男子",IF($AF33&gt;100,"",IF($M33=プロ用男子!K$77,ROW(),"")),"")</f>
        <v/>
      </c>
      <c r="BM33" s="58" t="str">
        <f>IF(O33="男子",IF($AF33&gt;100,"",IF($M33=プロ用男子!D$102,ROW(),"")),"")</f>
        <v/>
      </c>
      <c r="BN33" s="58" t="str">
        <f>IF(O33="男子",IF($AF33&gt;100,"",IF($M33=プロ用男子!K$102,ROW(),"")),"")</f>
        <v/>
      </c>
      <c r="BO33" s="58" t="str">
        <f>IF(O33="男子",IF($AF33&gt;100,"",IF($M33=プロ用男子!D$127,ROW(),"")),"")</f>
        <v/>
      </c>
      <c r="BP33" s="58" t="str">
        <f>IF(O33="男子",IF($AF33&gt;100,"",IF($M33=プロ用男子!K$127,ROW(),"")),"")</f>
        <v/>
      </c>
      <c r="BQ33" s="58" t="str">
        <f>IF(O33="男子",IF($AF33&gt;100,"",IF($M33=プロ用男子!D$152,ROW(),"")),"")</f>
        <v/>
      </c>
      <c r="BR33" s="58" t="str">
        <f>IF(O33="男子",IF($AF33&gt;100,"",IF($M33=プロ用男子!K$152,ROW(),"")),"")</f>
        <v/>
      </c>
      <c r="BS33" s="58" t="str">
        <f>IF(O33="男子",IF($AF33&gt;100,"",IF($M33=プロ用男子!D$177,ROW(),"")),"")</f>
        <v/>
      </c>
      <c r="BT33" s="58" t="str">
        <f>IF(O33="男子",IF($AF33&gt;100,"",IF($M33=プロ用男子!K$177,ROW(),"")),"")</f>
        <v/>
      </c>
      <c r="BU33" s="58" t="str">
        <f>IF(O33="男子",IF($AF33&gt;100,"",IF($M33=プロ用男子!D$202,ROW(),"")),"")</f>
        <v/>
      </c>
      <c r="BV33" s="58" t="str">
        <f>IF(O33="男子",IF($AF33&gt;100,"",IF($M33=プロ用男子!K$202,ROW(),"")),"")</f>
        <v/>
      </c>
      <c r="BW33" s="58" t="str">
        <f>IF(O33="男子",IF($AF33&gt;100,"",IF($M33=プロ用男子!D$227,ROW(),"")),"")</f>
        <v/>
      </c>
      <c r="BX33" s="58" t="str">
        <f>IF(O33="男子",IF($AF33&gt;100,"",IF($M33=プロ用男子!K$227,ROW(),"")),"")</f>
        <v/>
      </c>
      <c r="BY33" s="58" t="str">
        <f>IF(O33="女子",IF(AF33&gt;100,"",IF(M33=プロ用女子!D$2,ROW(),"")),"")</f>
        <v/>
      </c>
      <c r="BZ33" s="58" t="str">
        <f>IF(O33="女子",IF($AF33&gt;100,"",IF($M33=プロ用女子!K$2,ROW(),"")),"")</f>
        <v/>
      </c>
      <c r="CA33" s="58" t="str">
        <f>IF(O33="女子",IF($AF33&gt;100,"",IF($M33=プロ用女子!D$27,ROW(),"")),"")</f>
        <v/>
      </c>
      <c r="CB33" s="58" t="str">
        <f>IF(O33="女子",IF($AF33&gt;100,"",IF($M33=プロ用女子!K$27,ROW(),"")),"")</f>
        <v/>
      </c>
      <c r="CC33" s="58" t="str">
        <f>IF(O33="女子",IF($AF33&gt;100,"",IF($M33=プロ用女子!D$52,ROW(),"")),"")</f>
        <v/>
      </c>
      <c r="CD33" s="58" t="str">
        <f>IF(O33="女子",IF($AF33&gt;100,"",IF($M33=プロ用女子!K$52,ROW(),"")),"")</f>
        <v/>
      </c>
      <c r="CE33" s="58" t="str">
        <f>IF(O33="女子",IF($AF33&gt;100,"",IF($M33=プロ用女子!D$77,ROW(),"")),"")</f>
        <v/>
      </c>
      <c r="CF33" s="58" t="str">
        <f>IF(O33="女子",IF($AF33&gt;100,"",IF($M33=プロ用女子!K$77,ROW(),"")),"")</f>
        <v/>
      </c>
      <c r="CG33" s="58" t="str">
        <f>IF(O33="女子",IF($AF33&gt;100,"",IF($M33=プロ用女子!D$102,ROW(),"")),"")</f>
        <v/>
      </c>
      <c r="CH33" s="58" t="str">
        <f>IF(O33="女子",IF($AF33&gt;100,"",IF($M33=プロ用女子!K$102,ROW(),"")),"")</f>
        <v/>
      </c>
      <c r="CI33" s="58" t="str">
        <f>IF(O33="女子",IF($AF33&gt;100,"",IF($M33=プロ用女子!D$127,ROW(),"")),"")</f>
        <v/>
      </c>
      <c r="CJ33" s="58" t="str">
        <f>IF(O33="女子",IF($AF33&gt;100,"",IF($M33=プロ用女子!K$127,ROW(),"")),"")</f>
        <v/>
      </c>
      <c r="CK33" s="58" t="str">
        <f>IF(O33="女子",IF($AF33&gt;100,"",IF($M33=プロ用女子!D$152,ROW(),"")),"")</f>
        <v/>
      </c>
      <c r="CL33" s="58" t="str">
        <f>IF(O33="女子",IF($AF33&gt;100,"",IF($M33=プロ用女子!K$152,ROW(),"")),"")</f>
        <v/>
      </c>
      <c r="CM33" s="58" t="str">
        <f>IF(O33="女子",IF($AF33&gt;100,"",IF($M33=プロ用女子!D$177,ROW(),"")),"")</f>
        <v/>
      </c>
      <c r="CN33" s="58" t="str">
        <f>IF(O33="女子",IF($AF33&gt;100,"",IF($M33=プロ用女子!K$177,ROW(),"")),"")</f>
        <v/>
      </c>
      <c r="CO33" s="58" t="str">
        <f>IF(O33="女子",IF($AF33&gt;100,"",IF($M33=プロ用女子!D$202,ROW(),"")),"")</f>
        <v/>
      </c>
      <c r="CP33" s="58" t="str">
        <f>IF(O33="女子",IF($AF33&gt;100,"",IF($M33=プロ用女子!K$202,ROW(),"")),"")</f>
        <v/>
      </c>
      <c r="CQ33" s="58" t="str">
        <f>IF(O33="女子",IF($AF33&gt;100,"",IF($M33=プロ用女子!D$227,ROW(),"")),"")</f>
        <v/>
      </c>
      <c r="CR33" s="58" t="str">
        <f>IF(O33="女子",IF($AF33&gt;100,"",IF($M33=プロ用女子!K$227,ROW(),"")),"")</f>
        <v/>
      </c>
    </row>
    <row r="34" spans="1:96" x14ac:dyDescent="0.15">
      <c r="A34" s="41">
        <v>46172</v>
      </c>
      <c r="B34" s="41">
        <v>46180</v>
      </c>
      <c r="C34" t="s">
        <v>70</v>
      </c>
      <c r="D34" t="s">
        <v>162</v>
      </c>
      <c r="E34" t="s">
        <v>169</v>
      </c>
      <c r="F34" t="s">
        <v>170</v>
      </c>
      <c r="G34" t="s">
        <v>165</v>
      </c>
      <c r="H34" t="s">
        <v>71</v>
      </c>
      <c r="I34" t="s">
        <v>166</v>
      </c>
      <c r="J34" t="s">
        <v>99</v>
      </c>
      <c r="L34" t="s">
        <v>747</v>
      </c>
      <c r="M34" t="s">
        <v>305</v>
      </c>
      <c r="N34" t="s">
        <v>306</v>
      </c>
      <c r="O34" t="s">
        <v>100</v>
      </c>
      <c r="Y34" t="s">
        <v>101</v>
      </c>
      <c r="AA34" t="s">
        <v>748</v>
      </c>
      <c r="AB34" t="s">
        <v>749</v>
      </c>
      <c r="AC34" t="s">
        <v>750</v>
      </c>
      <c r="AD34" t="s">
        <v>102</v>
      </c>
      <c r="AF34">
        <v>103</v>
      </c>
      <c r="AG34" s="40">
        <v>39384</v>
      </c>
      <c r="AN34">
        <v>154</v>
      </c>
      <c r="AO34">
        <v>45</v>
      </c>
      <c r="AP34" t="s">
        <v>103</v>
      </c>
      <c r="AV34" t="s">
        <v>107</v>
      </c>
      <c r="AY34" t="s">
        <v>156</v>
      </c>
      <c r="BB34">
        <f t="shared" si="0"/>
        <v>16</v>
      </c>
      <c r="BC34">
        <f t="shared" si="1"/>
        <v>2</v>
      </c>
      <c r="BD34" t="str">
        <f t="shared" si="2"/>
        <v>右</v>
      </c>
      <c r="BE34" s="58" t="str">
        <f>IF(O34="男子",IF($AF34&gt;100,"",IF(M34=プロ用男子!D$2,ROW(),"")),"")</f>
        <v/>
      </c>
      <c r="BF34" s="58" t="str">
        <f>IF(O34="男子",IF($AF34&gt;100,"",IF($M34=プロ用男子!K$2,ROW(),"")),"")</f>
        <v/>
      </c>
      <c r="BG34" s="58" t="str">
        <f>IF(O34="男子",IF($AF34&gt;100,"",IF($M34=プロ用男子!D$27,ROW(),"")),"")</f>
        <v/>
      </c>
      <c r="BH34" s="58" t="str">
        <f>IF(O34="男子",IF($AF34&gt;100,"",IF($M34=プロ用男子!K$27,ROW(),"")),"")</f>
        <v/>
      </c>
      <c r="BI34" s="58" t="str">
        <f>IF(O34="男子",IF($AF34&gt;100,"",IF($M34=プロ用男子!D$52,ROW(),"")),"")</f>
        <v/>
      </c>
      <c r="BJ34" s="58" t="str">
        <f>IF(O34="男子",IF($AF34&gt;100,"",IF($M34=プロ用男子!K$52,ROW(),"")),"")</f>
        <v/>
      </c>
      <c r="BK34" s="58" t="str">
        <f>IF(O34="男子",IF($AF34&gt;100,"",IF($M34=プロ用男子!D$77,ROW(),"")),"")</f>
        <v/>
      </c>
      <c r="BL34" s="58" t="str">
        <f>IF(O34="男子",IF($AF34&gt;100,"",IF($M34=プロ用男子!K$77,ROW(),"")),"")</f>
        <v/>
      </c>
      <c r="BM34" s="58" t="str">
        <f>IF(O34="男子",IF($AF34&gt;100,"",IF($M34=プロ用男子!D$102,ROW(),"")),"")</f>
        <v/>
      </c>
      <c r="BN34" s="58" t="str">
        <f>IF(O34="男子",IF($AF34&gt;100,"",IF($M34=プロ用男子!K$102,ROW(),"")),"")</f>
        <v/>
      </c>
      <c r="BO34" s="58" t="str">
        <f>IF(O34="男子",IF($AF34&gt;100,"",IF($M34=プロ用男子!D$127,ROW(),"")),"")</f>
        <v/>
      </c>
      <c r="BP34" s="58" t="str">
        <f>IF(O34="男子",IF($AF34&gt;100,"",IF($M34=プロ用男子!K$127,ROW(),"")),"")</f>
        <v/>
      </c>
      <c r="BQ34" s="58" t="str">
        <f>IF(O34="男子",IF($AF34&gt;100,"",IF($M34=プロ用男子!D$152,ROW(),"")),"")</f>
        <v/>
      </c>
      <c r="BR34" s="58" t="str">
        <f>IF(O34="男子",IF($AF34&gt;100,"",IF($M34=プロ用男子!K$152,ROW(),"")),"")</f>
        <v/>
      </c>
      <c r="BS34" s="58" t="str">
        <f>IF(O34="男子",IF($AF34&gt;100,"",IF($M34=プロ用男子!D$177,ROW(),"")),"")</f>
        <v/>
      </c>
      <c r="BT34" s="58" t="str">
        <f>IF(O34="男子",IF($AF34&gt;100,"",IF($M34=プロ用男子!K$177,ROW(),"")),"")</f>
        <v/>
      </c>
      <c r="BU34" s="58" t="str">
        <f>IF(O34="男子",IF($AF34&gt;100,"",IF($M34=プロ用男子!D$202,ROW(),"")),"")</f>
        <v/>
      </c>
      <c r="BV34" s="58" t="str">
        <f>IF(O34="男子",IF($AF34&gt;100,"",IF($M34=プロ用男子!K$202,ROW(),"")),"")</f>
        <v/>
      </c>
      <c r="BW34" s="58" t="str">
        <f>IF(O34="男子",IF($AF34&gt;100,"",IF($M34=プロ用男子!D$227,ROW(),"")),"")</f>
        <v/>
      </c>
      <c r="BX34" s="58" t="str">
        <f>IF(O34="男子",IF($AF34&gt;100,"",IF($M34=プロ用男子!K$227,ROW(),"")),"")</f>
        <v/>
      </c>
      <c r="BY34" s="58" t="str">
        <f>IF(O34="女子",IF(AF34&gt;100,"",IF(M34=プロ用女子!D$2,ROW(),"")),"")</f>
        <v/>
      </c>
      <c r="BZ34" s="58" t="str">
        <f>IF(O34="女子",IF($AF34&gt;100,"",IF($M34=プロ用女子!K$2,ROW(),"")),"")</f>
        <v/>
      </c>
      <c r="CA34" s="58" t="str">
        <f>IF(O34="女子",IF($AF34&gt;100,"",IF($M34=プロ用女子!D$27,ROW(),"")),"")</f>
        <v/>
      </c>
      <c r="CB34" s="58" t="str">
        <f>IF(O34="女子",IF($AF34&gt;100,"",IF($M34=プロ用女子!K$27,ROW(),"")),"")</f>
        <v/>
      </c>
      <c r="CC34" s="58" t="str">
        <f>IF(O34="女子",IF($AF34&gt;100,"",IF($M34=プロ用女子!D$52,ROW(),"")),"")</f>
        <v/>
      </c>
      <c r="CD34" s="58" t="str">
        <f>IF(O34="女子",IF($AF34&gt;100,"",IF($M34=プロ用女子!K$52,ROW(),"")),"")</f>
        <v/>
      </c>
      <c r="CE34" s="58" t="str">
        <f>IF(O34="女子",IF($AF34&gt;100,"",IF($M34=プロ用女子!D$77,ROW(),"")),"")</f>
        <v/>
      </c>
      <c r="CF34" s="58" t="str">
        <f>IF(O34="女子",IF($AF34&gt;100,"",IF($M34=プロ用女子!K$77,ROW(),"")),"")</f>
        <v/>
      </c>
      <c r="CG34" s="58" t="str">
        <f>IF(O34="女子",IF($AF34&gt;100,"",IF($M34=プロ用女子!D$102,ROW(),"")),"")</f>
        <v/>
      </c>
      <c r="CH34" s="58" t="str">
        <f>IF(O34="女子",IF($AF34&gt;100,"",IF($M34=プロ用女子!K$102,ROW(),"")),"")</f>
        <v/>
      </c>
      <c r="CI34" s="58" t="str">
        <f>IF(O34="女子",IF($AF34&gt;100,"",IF($M34=プロ用女子!D$127,ROW(),"")),"")</f>
        <v/>
      </c>
      <c r="CJ34" s="58" t="str">
        <f>IF(O34="女子",IF($AF34&gt;100,"",IF($M34=プロ用女子!K$127,ROW(),"")),"")</f>
        <v/>
      </c>
      <c r="CK34" s="58" t="str">
        <f>IF(O34="女子",IF($AF34&gt;100,"",IF($M34=プロ用女子!D$152,ROW(),"")),"")</f>
        <v/>
      </c>
      <c r="CL34" s="58" t="str">
        <f>IF(O34="女子",IF($AF34&gt;100,"",IF($M34=プロ用女子!K$152,ROW(),"")),"")</f>
        <v/>
      </c>
      <c r="CM34" s="58" t="str">
        <f>IF(O34="女子",IF($AF34&gt;100,"",IF($M34=プロ用女子!D$177,ROW(),"")),"")</f>
        <v/>
      </c>
      <c r="CN34" s="58" t="str">
        <f>IF(O34="女子",IF($AF34&gt;100,"",IF($M34=プロ用女子!K$177,ROW(),"")),"")</f>
        <v/>
      </c>
      <c r="CO34" s="58" t="str">
        <f>IF(O34="女子",IF($AF34&gt;100,"",IF($M34=プロ用女子!D$202,ROW(),"")),"")</f>
        <v/>
      </c>
      <c r="CP34" s="58" t="str">
        <f>IF(O34="女子",IF($AF34&gt;100,"",IF($M34=プロ用女子!K$202,ROW(),"")),"")</f>
        <v/>
      </c>
      <c r="CQ34" s="58" t="str">
        <f>IF(O34="女子",IF($AF34&gt;100,"",IF($M34=プロ用女子!D$227,ROW(),"")),"")</f>
        <v/>
      </c>
      <c r="CR34" s="58" t="str">
        <f>IF(O34="女子",IF($AF34&gt;100,"",IF($M34=プロ用女子!K$227,ROW(),"")),"")</f>
        <v/>
      </c>
    </row>
    <row r="35" spans="1:96" x14ac:dyDescent="0.15">
      <c r="A35" s="41">
        <v>46172</v>
      </c>
      <c r="B35" s="41">
        <v>46180</v>
      </c>
      <c r="C35" t="s">
        <v>70</v>
      </c>
      <c r="D35" t="s">
        <v>162</v>
      </c>
      <c r="E35" t="s">
        <v>169</v>
      </c>
      <c r="F35" t="s">
        <v>170</v>
      </c>
      <c r="G35" t="s">
        <v>165</v>
      </c>
      <c r="H35" t="s">
        <v>71</v>
      </c>
      <c r="I35" t="s">
        <v>166</v>
      </c>
      <c r="J35" t="s">
        <v>99</v>
      </c>
      <c r="L35" t="s">
        <v>751</v>
      </c>
      <c r="M35" t="s">
        <v>305</v>
      </c>
      <c r="N35" t="s">
        <v>306</v>
      </c>
      <c r="O35" t="s">
        <v>100</v>
      </c>
      <c r="Y35" t="s">
        <v>101</v>
      </c>
      <c r="AA35" t="s">
        <v>752</v>
      </c>
      <c r="AB35" t="s">
        <v>753</v>
      </c>
      <c r="AC35" t="s">
        <v>754</v>
      </c>
      <c r="AD35" t="s">
        <v>102</v>
      </c>
      <c r="AF35">
        <v>104</v>
      </c>
      <c r="AG35" s="40">
        <v>39384</v>
      </c>
      <c r="AN35">
        <v>154</v>
      </c>
      <c r="AO35">
        <v>45</v>
      </c>
      <c r="AP35" t="s">
        <v>103</v>
      </c>
      <c r="AV35" t="s">
        <v>107</v>
      </c>
      <c r="AY35" t="s">
        <v>156</v>
      </c>
      <c r="BB35">
        <f t="shared" si="0"/>
        <v>16</v>
      </c>
      <c r="BC35">
        <f t="shared" si="1"/>
        <v>2</v>
      </c>
      <c r="BD35" t="str">
        <f t="shared" si="2"/>
        <v>右</v>
      </c>
      <c r="BE35" s="58" t="str">
        <f>IF(O35="男子",IF($AF35&gt;100,"",IF(M35=プロ用男子!D$2,ROW(),"")),"")</f>
        <v/>
      </c>
      <c r="BF35" s="58" t="str">
        <f>IF(O35="男子",IF($AF35&gt;100,"",IF($M35=プロ用男子!K$2,ROW(),"")),"")</f>
        <v/>
      </c>
      <c r="BG35" s="58" t="str">
        <f>IF(O35="男子",IF($AF35&gt;100,"",IF($M35=プロ用男子!D$27,ROW(),"")),"")</f>
        <v/>
      </c>
      <c r="BH35" s="58" t="str">
        <f>IF(O35="男子",IF($AF35&gt;100,"",IF($M35=プロ用男子!K$27,ROW(),"")),"")</f>
        <v/>
      </c>
      <c r="BI35" s="58" t="str">
        <f>IF(O35="男子",IF($AF35&gt;100,"",IF($M35=プロ用男子!D$52,ROW(),"")),"")</f>
        <v/>
      </c>
      <c r="BJ35" s="58" t="str">
        <f>IF(O35="男子",IF($AF35&gt;100,"",IF($M35=プロ用男子!K$52,ROW(),"")),"")</f>
        <v/>
      </c>
      <c r="BK35" s="58" t="str">
        <f>IF(O35="男子",IF($AF35&gt;100,"",IF($M35=プロ用男子!D$77,ROW(),"")),"")</f>
        <v/>
      </c>
      <c r="BL35" s="58" t="str">
        <f>IF(O35="男子",IF($AF35&gt;100,"",IF($M35=プロ用男子!K$77,ROW(),"")),"")</f>
        <v/>
      </c>
      <c r="BM35" s="58" t="str">
        <f>IF(O35="男子",IF($AF35&gt;100,"",IF($M35=プロ用男子!D$102,ROW(),"")),"")</f>
        <v/>
      </c>
      <c r="BN35" s="58" t="str">
        <f>IF(O35="男子",IF($AF35&gt;100,"",IF($M35=プロ用男子!K$102,ROW(),"")),"")</f>
        <v/>
      </c>
      <c r="BO35" s="58" t="str">
        <f>IF(O35="男子",IF($AF35&gt;100,"",IF($M35=プロ用男子!D$127,ROW(),"")),"")</f>
        <v/>
      </c>
      <c r="BP35" s="58" t="str">
        <f>IF(O35="男子",IF($AF35&gt;100,"",IF($M35=プロ用男子!K$127,ROW(),"")),"")</f>
        <v/>
      </c>
      <c r="BQ35" s="58" t="str">
        <f>IF(O35="男子",IF($AF35&gt;100,"",IF($M35=プロ用男子!D$152,ROW(),"")),"")</f>
        <v/>
      </c>
      <c r="BR35" s="58" t="str">
        <f>IF(O35="男子",IF($AF35&gt;100,"",IF($M35=プロ用男子!K$152,ROW(),"")),"")</f>
        <v/>
      </c>
      <c r="BS35" s="58" t="str">
        <f>IF(O35="男子",IF($AF35&gt;100,"",IF($M35=プロ用男子!D$177,ROW(),"")),"")</f>
        <v/>
      </c>
      <c r="BT35" s="58" t="str">
        <f>IF(O35="男子",IF($AF35&gt;100,"",IF($M35=プロ用男子!K$177,ROW(),"")),"")</f>
        <v/>
      </c>
      <c r="BU35" s="58" t="str">
        <f>IF(O35="男子",IF($AF35&gt;100,"",IF($M35=プロ用男子!D$202,ROW(),"")),"")</f>
        <v/>
      </c>
      <c r="BV35" s="58" t="str">
        <f>IF(O35="男子",IF($AF35&gt;100,"",IF($M35=プロ用男子!K$202,ROW(),"")),"")</f>
        <v/>
      </c>
      <c r="BW35" s="58" t="str">
        <f>IF(O35="男子",IF($AF35&gt;100,"",IF($M35=プロ用男子!D$227,ROW(),"")),"")</f>
        <v/>
      </c>
      <c r="BX35" s="58" t="str">
        <f>IF(O35="男子",IF($AF35&gt;100,"",IF($M35=プロ用男子!K$227,ROW(),"")),"")</f>
        <v/>
      </c>
      <c r="BY35" s="58" t="str">
        <f>IF(O35="女子",IF(AF35&gt;100,"",IF(M35=プロ用女子!D$2,ROW(),"")),"")</f>
        <v/>
      </c>
      <c r="BZ35" s="58" t="str">
        <f>IF(O35="女子",IF($AF35&gt;100,"",IF($M35=プロ用女子!K$2,ROW(),"")),"")</f>
        <v/>
      </c>
      <c r="CA35" s="58" t="str">
        <f>IF(O35="女子",IF($AF35&gt;100,"",IF($M35=プロ用女子!D$27,ROW(),"")),"")</f>
        <v/>
      </c>
      <c r="CB35" s="58" t="str">
        <f>IF(O35="女子",IF($AF35&gt;100,"",IF($M35=プロ用女子!K$27,ROW(),"")),"")</f>
        <v/>
      </c>
      <c r="CC35" s="58" t="str">
        <f>IF(O35="女子",IF($AF35&gt;100,"",IF($M35=プロ用女子!D$52,ROW(),"")),"")</f>
        <v/>
      </c>
      <c r="CD35" s="58" t="str">
        <f>IF(O35="女子",IF($AF35&gt;100,"",IF($M35=プロ用女子!K$52,ROW(),"")),"")</f>
        <v/>
      </c>
      <c r="CE35" s="58" t="str">
        <f>IF(O35="女子",IF($AF35&gt;100,"",IF($M35=プロ用女子!D$77,ROW(),"")),"")</f>
        <v/>
      </c>
      <c r="CF35" s="58" t="str">
        <f>IF(O35="女子",IF($AF35&gt;100,"",IF($M35=プロ用女子!K$77,ROW(),"")),"")</f>
        <v/>
      </c>
      <c r="CG35" s="58" t="str">
        <f>IF(O35="女子",IF($AF35&gt;100,"",IF($M35=プロ用女子!D$102,ROW(),"")),"")</f>
        <v/>
      </c>
      <c r="CH35" s="58" t="str">
        <f>IF(O35="女子",IF($AF35&gt;100,"",IF($M35=プロ用女子!K$102,ROW(),"")),"")</f>
        <v/>
      </c>
      <c r="CI35" s="58" t="str">
        <f>IF(O35="女子",IF($AF35&gt;100,"",IF($M35=プロ用女子!D$127,ROW(),"")),"")</f>
        <v/>
      </c>
      <c r="CJ35" s="58" t="str">
        <f>IF(O35="女子",IF($AF35&gt;100,"",IF($M35=プロ用女子!K$127,ROW(),"")),"")</f>
        <v/>
      </c>
      <c r="CK35" s="58" t="str">
        <f>IF(O35="女子",IF($AF35&gt;100,"",IF($M35=プロ用女子!D$152,ROW(),"")),"")</f>
        <v/>
      </c>
      <c r="CL35" s="58" t="str">
        <f>IF(O35="女子",IF($AF35&gt;100,"",IF($M35=プロ用女子!K$152,ROW(),"")),"")</f>
        <v/>
      </c>
      <c r="CM35" s="58" t="str">
        <f>IF(O35="女子",IF($AF35&gt;100,"",IF($M35=プロ用女子!D$177,ROW(),"")),"")</f>
        <v/>
      </c>
      <c r="CN35" s="58" t="str">
        <f>IF(O35="女子",IF($AF35&gt;100,"",IF($M35=プロ用女子!K$177,ROW(),"")),"")</f>
        <v/>
      </c>
      <c r="CO35" s="58" t="str">
        <f>IF(O35="女子",IF($AF35&gt;100,"",IF($M35=プロ用女子!D$202,ROW(),"")),"")</f>
        <v/>
      </c>
      <c r="CP35" s="58" t="str">
        <f>IF(O35="女子",IF($AF35&gt;100,"",IF($M35=プロ用女子!K$202,ROW(),"")),"")</f>
        <v/>
      </c>
      <c r="CQ35" s="58" t="str">
        <f>IF(O35="女子",IF($AF35&gt;100,"",IF($M35=プロ用女子!D$227,ROW(),"")),"")</f>
        <v/>
      </c>
      <c r="CR35" s="58" t="str">
        <f>IF(O35="女子",IF($AF35&gt;100,"",IF($M35=プロ用女子!K$227,ROW(),"")),"")</f>
        <v/>
      </c>
    </row>
    <row r="36" spans="1:96" x14ac:dyDescent="0.15">
      <c r="A36" s="41">
        <v>46172</v>
      </c>
      <c r="B36" s="41">
        <v>46180</v>
      </c>
      <c r="C36" t="s">
        <v>70</v>
      </c>
      <c r="D36" t="s">
        <v>162</v>
      </c>
      <c r="E36" t="s">
        <v>169</v>
      </c>
      <c r="F36" t="s">
        <v>170</v>
      </c>
      <c r="G36" t="s">
        <v>165</v>
      </c>
      <c r="H36" t="s">
        <v>71</v>
      </c>
      <c r="I36" t="s">
        <v>166</v>
      </c>
      <c r="J36" t="s">
        <v>99</v>
      </c>
      <c r="L36" t="s">
        <v>330</v>
      </c>
      <c r="M36" t="s">
        <v>331</v>
      </c>
      <c r="N36" t="s">
        <v>332</v>
      </c>
      <c r="O36" t="s">
        <v>100</v>
      </c>
      <c r="Y36" t="s">
        <v>101</v>
      </c>
      <c r="Z36">
        <v>1</v>
      </c>
      <c r="AA36" t="s">
        <v>333</v>
      </c>
      <c r="AB36" t="s">
        <v>334</v>
      </c>
      <c r="AC36" t="s">
        <v>335</v>
      </c>
      <c r="AD36" t="s">
        <v>102</v>
      </c>
      <c r="AF36">
        <v>101</v>
      </c>
      <c r="AG36" s="40">
        <v>31378</v>
      </c>
      <c r="AN36">
        <v>161</v>
      </c>
      <c r="AO36">
        <v>43</v>
      </c>
      <c r="AP36" t="s">
        <v>103</v>
      </c>
      <c r="AV36" t="s">
        <v>108</v>
      </c>
      <c r="AW36" t="s">
        <v>109</v>
      </c>
      <c r="BB36">
        <f t="shared" si="0"/>
        <v>38</v>
      </c>
      <c r="BC36" t="str">
        <f t="shared" si="1"/>
        <v>役員</v>
      </c>
      <c r="BD36" t="str">
        <f t="shared" si="2"/>
        <v>右</v>
      </c>
      <c r="BE36" s="58" t="str">
        <f>IF(O36="男子",IF($AF36&gt;100,"",IF(M36=プロ用男子!D$2,ROW(),"")),"")</f>
        <v/>
      </c>
      <c r="BF36" s="58" t="str">
        <f>IF(O36="男子",IF($AF36&gt;100,"",IF($M36=プロ用男子!K$2,ROW(),"")),"")</f>
        <v/>
      </c>
      <c r="BG36" s="58" t="str">
        <f>IF(O36="男子",IF($AF36&gt;100,"",IF($M36=プロ用男子!D$27,ROW(),"")),"")</f>
        <v/>
      </c>
      <c r="BH36" s="58" t="str">
        <f>IF(O36="男子",IF($AF36&gt;100,"",IF($M36=プロ用男子!K$27,ROW(),"")),"")</f>
        <v/>
      </c>
      <c r="BI36" s="58" t="str">
        <f>IF(O36="男子",IF($AF36&gt;100,"",IF($M36=プロ用男子!D$52,ROW(),"")),"")</f>
        <v/>
      </c>
      <c r="BJ36" s="58" t="str">
        <f>IF(O36="男子",IF($AF36&gt;100,"",IF($M36=プロ用男子!K$52,ROW(),"")),"")</f>
        <v/>
      </c>
      <c r="BK36" s="58" t="str">
        <f>IF(O36="男子",IF($AF36&gt;100,"",IF($M36=プロ用男子!D$77,ROW(),"")),"")</f>
        <v/>
      </c>
      <c r="BL36" s="58" t="str">
        <f>IF(O36="男子",IF($AF36&gt;100,"",IF($M36=プロ用男子!K$77,ROW(),"")),"")</f>
        <v/>
      </c>
      <c r="BM36" s="58" t="str">
        <f>IF(O36="男子",IF($AF36&gt;100,"",IF($M36=プロ用男子!D$102,ROW(),"")),"")</f>
        <v/>
      </c>
      <c r="BN36" s="58" t="str">
        <f>IF(O36="男子",IF($AF36&gt;100,"",IF($M36=プロ用男子!K$102,ROW(),"")),"")</f>
        <v/>
      </c>
      <c r="BO36" s="58" t="str">
        <f>IF(O36="男子",IF($AF36&gt;100,"",IF($M36=プロ用男子!D$127,ROW(),"")),"")</f>
        <v/>
      </c>
      <c r="BP36" s="58" t="str">
        <f>IF(O36="男子",IF($AF36&gt;100,"",IF($M36=プロ用男子!K$127,ROW(),"")),"")</f>
        <v/>
      </c>
      <c r="BQ36" s="58" t="str">
        <f>IF(O36="男子",IF($AF36&gt;100,"",IF($M36=プロ用男子!D$152,ROW(),"")),"")</f>
        <v/>
      </c>
      <c r="BR36" s="58" t="str">
        <f>IF(O36="男子",IF($AF36&gt;100,"",IF($M36=プロ用男子!K$152,ROW(),"")),"")</f>
        <v/>
      </c>
      <c r="BS36" s="58" t="str">
        <f>IF(O36="男子",IF($AF36&gt;100,"",IF($M36=プロ用男子!D$177,ROW(),"")),"")</f>
        <v/>
      </c>
      <c r="BT36" s="58" t="str">
        <f>IF(O36="男子",IF($AF36&gt;100,"",IF($M36=プロ用男子!K$177,ROW(),"")),"")</f>
        <v/>
      </c>
      <c r="BU36" s="58" t="str">
        <f>IF(O36="男子",IF($AF36&gt;100,"",IF($M36=プロ用男子!D$202,ROW(),"")),"")</f>
        <v/>
      </c>
      <c r="BV36" s="58" t="str">
        <f>IF(O36="男子",IF($AF36&gt;100,"",IF($M36=プロ用男子!K$202,ROW(),"")),"")</f>
        <v/>
      </c>
      <c r="BW36" s="58" t="str">
        <f>IF(O36="男子",IF($AF36&gt;100,"",IF($M36=プロ用男子!D$227,ROW(),"")),"")</f>
        <v/>
      </c>
      <c r="BX36" s="58" t="str">
        <f>IF(O36="男子",IF($AF36&gt;100,"",IF($M36=プロ用男子!K$227,ROW(),"")),"")</f>
        <v/>
      </c>
      <c r="BY36" s="58" t="str">
        <f>IF(O36="女子",IF(AF36&gt;100,"",IF(M36=プロ用女子!D$2,ROW(),"")),"")</f>
        <v/>
      </c>
      <c r="BZ36" s="58" t="str">
        <f>IF(O36="女子",IF($AF36&gt;100,"",IF($M36=プロ用女子!K$2,ROW(),"")),"")</f>
        <v/>
      </c>
      <c r="CA36" s="58" t="str">
        <f>IF(O36="女子",IF($AF36&gt;100,"",IF($M36=プロ用女子!D$27,ROW(),"")),"")</f>
        <v/>
      </c>
      <c r="CB36" s="58" t="str">
        <f>IF(O36="女子",IF($AF36&gt;100,"",IF($M36=プロ用女子!K$27,ROW(),"")),"")</f>
        <v/>
      </c>
      <c r="CC36" s="58" t="str">
        <f>IF(O36="女子",IF($AF36&gt;100,"",IF($M36=プロ用女子!D$52,ROW(),"")),"")</f>
        <v/>
      </c>
      <c r="CD36" s="58" t="str">
        <f>IF(O36="女子",IF($AF36&gt;100,"",IF($M36=プロ用女子!K$52,ROW(),"")),"")</f>
        <v/>
      </c>
      <c r="CE36" s="58" t="str">
        <f>IF(O36="女子",IF($AF36&gt;100,"",IF($M36=プロ用女子!D$77,ROW(),"")),"")</f>
        <v/>
      </c>
      <c r="CF36" s="58" t="str">
        <f>IF(O36="女子",IF($AF36&gt;100,"",IF($M36=プロ用女子!K$77,ROW(),"")),"")</f>
        <v/>
      </c>
      <c r="CG36" s="58" t="str">
        <f>IF(O36="女子",IF($AF36&gt;100,"",IF($M36=プロ用女子!D$102,ROW(),"")),"")</f>
        <v/>
      </c>
      <c r="CH36" s="58" t="str">
        <f>IF(O36="女子",IF($AF36&gt;100,"",IF($M36=プロ用女子!K$102,ROW(),"")),"")</f>
        <v/>
      </c>
      <c r="CI36" s="58" t="str">
        <f>IF(O36="女子",IF($AF36&gt;100,"",IF($M36=プロ用女子!D$127,ROW(),"")),"")</f>
        <v/>
      </c>
      <c r="CJ36" s="58" t="str">
        <f>IF(O36="女子",IF($AF36&gt;100,"",IF($M36=プロ用女子!K$127,ROW(),"")),"")</f>
        <v/>
      </c>
      <c r="CK36" s="58" t="str">
        <f>IF(O36="女子",IF($AF36&gt;100,"",IF($M36=プロ用女子!D$152,ROW(),"")),"")</f>
        <v/>
      </c>
      <c r="CL36" s="58" t="str">
        <f>IF(O36="女子",IF($AF36&gt;100,"",IF($M36=プロ用女子!K$152,ROW(),"")),"")</f>
        <v/>
      </c>
      <c r="CM36" s="58" t="str">
        <f>IF(O36="女子",IF($AF36&gt;100,"",IF($M36=プロ用女子!D$177,ROW(),"")),"")</f>
        <v/>
      </c>
      <c r="CN36" s="58" t="str">
        <f>IF(O36="女子",IF($AF36&gt;100,"",IF($M36=プロ用女子!K$177,ROW(),"")),"")</f>
        <v/>
      </c>
      <c r="CO36" s="58" t="str">
        <f>IF(O36="女子",IF($AF36&gt;100,"",IF($M36=プロ用女子!D$202,ROW(),"")),"")</f>
        <v/>
      </c>
      <c r="CP36" s="58" t="str">
        <f>IF(O36="女子",IF($AF36&gt;100,"",IF($M36=プロ用女子!K$202,ROW(),"")),"")</f>
        <v/>
      </c>
      <c r="CQ36" s="58" t="str">
        <f>IF(O36="女子",IF($AF36&gt;100,"",IF($M36=プロ用女子!D$227,ROW(),"")),"")</f>
        <v/>
      </c>
      <c r="CR36" s="58" t="str">
        <f>IF(O36="女子",IF($AF36&gt;100,"",IF($M36=プロ用女子!K$227,ROW(),"")),"")</f>
        <v/>
      </c>
    </row>
    <row r="37" spans="1:96" x14ac:dyDescent="0.15">
      <c r="A37" s="41">
        <v>46172</v>
      </c>
      <c r="B37" s="41">
        <v>46180</v>
      </c>
      <c r="C37" t="s">
        <v>70</v>
      </c>
      <c r="D37" t="s">
        <v>162</v>
      </c>
      <c r="E37" t="s">
        <v>169</v>
      </c>
      <c r="F37" t="s">
        <v>170</v>
      </c>
      <c r="G37" t="s">
        <v>165</v>
      </c>
      <c r="H37" t="s">
        <v>71</v>
      </c>
      <c r="I37" t="s">
        <v>166</v>
      </c>
      <c r="J37" t="s">
        <v>99</v>
      </c>
      <c r="L37" t="s">
        <v>516</v>
      </c>
      <c r="M37" t="s">
        <v>331</v>
      </c>
      <c r="N37" t="s">
        <v>332</v>
      </c>
      <c r="O37" t="s">
        <v>100</v>
      </c>
      <c r="Y37" t="s">
        <v>101</v>
      </c>
      <c r="AA37" t="s">
        <v>517</v>
      </c>
      <c r="AB37" t="s">
        <v>518</v>
      </c>
      <c r="AC37" t="s">
        <v>519</v>
      </c>
      <c r="AD37" t="s">
        <v>102</v>
      </c>
      <c r="AF37">
        <v>1</v>
      </c>
      <c r="AG37" s="40">
        <v>38878</v>
      </c>
      <c r="AN37">
        <v>165.3</v>
      </c>
      <c r="AO37">
        <v>63</v>
      </c>
      <c r="AP37" t="s">
        <v>103</v>
      </c>
      <c r="AV37" t="s">
        <v>104</v>
      </c>
      <c r="BB37">
        <f t="shared" si="0"/>
        <v>17</v>
      </c>
      <c r="BC37">
        <f t="shared" si="1"/>
        <v>3</v>
      </c>
      <c r="BD37" t="str">
        <f t="shared" si="2"/>
        <v>右</v>
      </c>
      <c r="BE37" s="58" t="str">
        <f>IF(O37="男子",IF($AF37&gt;100,"",IF(M37=プロ用男子!D$2,ROW(),"")),"")</f>
        <v/>
      </c>
      <c r="BF37" s="58" t="str">
        <f>IF(O37="男子",IF($AF37&gt;100,"",IF($M37=プロ用男子!K$2,ROW(),"")),"")</f>
        <v/>
      </c>
      <c r="BG37" s="58">
        <f>IF(O37="男子",IF($AF37&gt;100,"",IF($M37=プロ用男子!D$27,ROW(),"")),"")</f>
        <v>37</v>
      </c>
      <c r="BH37" s="58" t="str">
        <f>IF(O37="男子",IF($AF37&gt;100,"",IF($M37=プロ用男子!K$27,ROW(),"")),"")</f>
        <v/>
      </c>
      <c r="BI37" s="58" t="str">
        <f>IF(O37="男子",IF($AF37&gt;100,"",IF($M37=プロ用男子!D$52,ROW(),"")),"")</f>
        <v/>
      </c>
      <c r="BJ37" s="58" t="str">
        <f>IF(O37="男子",IF($AF37&gt;100,"",IF($M37=プロ用男子!K$52,ROW(),"")),"")</f>
        <v/>
      </c>
      <c r="BK37" s="58" t="str">
        <f>IF(O37="男子",IF($AF37&gt;100,"",IF($M37=プロ用男子!D$77,ROW(),"")),"")</f>
        <v/>
      </c>
      <c r="BL37" s="58" t="str">
        <f>IF(O37="男子",IF($AF37&gt;100,"",IF($M37=プロ用男子!K$77,ROW(),"")),"")</f>
        <v/>
      </c>
      <c r="BM37" s="58" t="str">
        <f>IF(O37="男子",IF($AF37&gt;100,"",IF($M37=プロ用男子!D$102,ROW(),"")),"")</f>
        <v/>
      </c>
      <c r="BN37" s="58" t="str">
        <f>IF(O37="男子",IF($AF37&gt;100,"",IF($M37=プロ用男子!K$102,ROW(),"")),"")</f>
        <v/>
      </c>
      <c r="BO37" s="58" t="str">
        <f>IF(O37="男子",IF($AF37&gt;100,"",IF($M37=プロ用男子!D$127,ROW(),"")),"")</f>
        <v/>
      </c>
      <c r="BP37" s="58" t="str">
        <f>IF(O37="男子",IF($AF37&gt;100,"",IF($M37=プロ用男子!K$127,ROW(),"")),"")</f>
        <v/>
      </c>
      <c r="BQ37" s="58" t="str">
        <f>IF(O37="男子",IF($AF37&gt;100,"",IF($M37=プロ用男子!D$152,ROW(),"")),"")</f>
        <v/>
      </c>
      <c r="BR37" s="58" t="str">
        <f>IF(O37="男子",IF($AF37&gt;100,"",IF($M37=プロ用男子!K$152,ROW(),"")),"")</f>
        <v/>
      </c>
      <c r="BS37" s="58" t="str">
        <f>IF(O37="男子",IF($AF37&gt;100,"",IF($M37=プロ用男子!D$177,ROW(),"")),"")</f>
        <v/>
      </c>
      <c r="BT37" s="58" t="str">
        <f>IF(O37="男子",IF($AF37&gt;100,"",IF($M37=プロ用男子!K$177,ROW(),"")),"")</f>
        <v/>
      </c>
      <c r="BU37" s="58" t="str">
        <f>IF(O37="男子",IF($AF37&gt;100,"",IF($M37=プロ用男子!D$202,ROW(),"")),"")</f>
        <v/>
      </c>
      <c r="BV37" s="58" t="str">
        <f>IF(O37="男子",IF($AF37&gt;100,"",IF($M37=プロ用男子!K$202,ROW(),"")),"")</f>
        <v/>
      </c>
      <c r="BW37" s="58" t="str">
        <f>IF(O37="男子",IF($AF37&gt;100,"",IF($M37=プロ用男子!D$227,ROW(),"")),"")</f>
        <v/>
      </c>
      <c r="BX37" s="58" t="str">
        <f>IF(O37="男子",IF($AF37&gt;100,"",IF($M37=プロ用男子!K$227,ROW(),"")),"")</f>
        <v/>
      </c>
      <c r="BY37" s="58" t="str">
        <f>IF(O37="女子",IF(AF37&gt;100,"",IF(M37=プロ用女子!D$2,ROW(),"")),"")</f>
        <v/>
      </c>
      <c r="BZ37" s="58" t="str">
        <f>IF(O37="女子",IF($AF37&gt;100,"",IF($M37=プロ用女子!K$2,ROW(),"")),"")</f>
        <v/>
      </c>
      <c r="CA37" s="58" t="str">
        <f>IF(O37="女子",IF($AF37&gt;100,"",IF($M37=プロ用女子!D$27,ROW(),"")),"")</f>
        <v/>
      </c>
      <c r="CB37" s="58" t="str">
        <f>IF(O37="女子",IF($AF37&gt;100,"",IF($M37=プロ用女子!K$27,ROW(),"")),"")</f>
        <v/>
      </c>
      <c r="CC37" s="58" t="str">
        <f>IF(O37="女子",IF($AF37&gt;100,"",IF($M37=プロ用女子!D$52,ROW(),"")),"")</f>
        <v/>
      </c>
      <c r="CD37" s="58" t="str">
        <f>IF(O37="女子",IF($AF37&gt;100,"",IF($M37=プロ用女子!K$52,ROW(),"")),"")</f>
        <v/>
      </c>
      <c r="CE37" s="58" t="str">
        <f>IF(O37="女子",IF($AF37&gt;100,"",IF($M37=プロ用女子!D$77,ROW(),"")),"")</f>
        <v/>
      </c>
      <c r="CF37" s="58" t="str">
        <f>IF(O37="女子",IF($AF37&gt;100,"",IF($M37=プロ用女子!K$77,ROW(),"")),"")</f>
        <v/>
      </c>
      <c r="CG37" s="58" t="str">
        <f>IF(O37="女子",IF($AF37&gt;100,"",IF($M37=プロ用女子!D$102,ROW(),"")),"")</f>
        <v/>
      </c>
      <c r="CH37" s="58" t="str">
        <f>IF(O37="女子",IF($AF37&gt;100,"",IF($M37=プロ用女子!K$102,ROW(),"")),"")</f>
        <v/>
      </c>
      <c r="CI37" s="58" t="str">
        <f>IF(O37="女子",IF($AF37&gt;100,"",IF($M37=プロ用女子!D$127,ROW(),"")),"")</f>
        <v/>
      </c>
      <c r="CJ37" s="58" t="str">
        <f>IF(O37="女子",IF($AF37&gt;100,"",IF($M37=プロ用女子!K$127,ROW(),"")),"")</f>
        <v/>
      </c>
      <c r="CK37" s="58" t="str">
        <f>IF(O37="女子",IF($AF37&gt;100,"",IF($M37=プロ用女子!D$152,ROW(),"")),"")</f>
        <v/>
      </c>
      <c r="CL37" s="58" t="str">
        <f>IF(O37="女子",IF($AF37&gt;100,"",IF($M37=プロ用女子!K$152,ROW(),"")),"")</f>
        <v/>
      </c>
      <c r="CM37" s="58" t="str">
        <f>IF(O37="女子",IF($AF37&gt;100,"",IF($M37=プロ用女子!D$177,ROW(),"")),"")</f>
        <v/>
      </c>
      <c r="CN37" s="58" t="str">
        <f>IF(O37="女子",IF($AF37&gt;100,"",IF($M37=プロ用女子!K$177,ROW(),"")),"")</f>
        <v/>
      </c>
      <c r="CO37" s="58" t="str">
        <f>IF(O37="女子",IF($AF37&gt;100,"",IF($M37=プロ用女子!D$202,ROW(),"")),"")</f>
        <v/>
      </c>
      <c r="CP37" s="58" t="str">
        <f>IF(O37="女子",IF($AF37&gt;100,"",IF($M37=プロ用女子!K$202,ROW(),"")),"")</f>
        <v/>
      </c>
      <c r="CQ37" s="58" t="str">
        <f>IF(O37="女子",IF($AF37&gt;100,"",IF($M37=プロ用女子!D$227,ROW(),"")),"")</f>
        <v/>
      </c>
      <c r="CR37" s="58" t="str">
        <f>IF(O37="女子",IF($AF37&gt;100,"",IF($M37=プロ用女子!K$227,ROW(),"")),"")</f>
        <v/>
      </c>
    </row>
    <row r="38" spans="1:96" x14ac:dyDescent="0.15">
      <c r="A38" s="41">
        <v>46172</v>
      </c>
      <c r="B38" s="41">
        <v>46180</v>
      </c>
      <c r="C38" t="s">
        <v>70</v>
      </c>
      <c r="D38" t="s">
        <v>162</v>
      </c>
      <c r="E38" t="s">
        <v>169</v>
      </c>
      <c r="F38" t="s">
        <v>170</v>
      </c>
      <c r="G38" t="s">
        <v>165</v>
      </c>
      <c r="H38" t="s">
        <v>71</v>
      </c>
      <c r="I38" t="s">
        <v>166</v>
      </c>
      <c r="J38" t="s">
        <v>99</v>
      </c>
      <c r="L38" t="s">
        <v>520</v>
      </c>
      <c r="M38" t="s">
        <v>331</v>
      </c>
      <c r="N38" t="s">
        <v>332</v>
      </c>
      <c r="O38" t="s">
        <v>100</v>
      </c>
      <c r="Y38" t="s">
        <v>101</v>
      </c>
      <c r="AA38" t="s">
        <v>521</v>
      </c>
      <c r="AB38" t="s">
        <v>522</v>
      </c>
      <c r="AC38" t="s">
        <v>523</v>
      </c>
      <c r="AD38" t="s">
        <v>102</v>
      </c>
      <c r="AF38">
        <v>2</v>
      </c>
      <c r="AG38" s="40">
        <v>39088</v>
      </c>
      <c r="AN38">
        <v>165</v>
      </c>
      <c r="AO38">
        <v>54</v>
      </c>
      <c r="AP38" t="s">
        <v>103</v>
      </c>
      <c r="AV38" t="s">
        <v>104</v>
      </c>
      <c r="AY38" t="s">
        <v>157</v>
      </c>
      <c r="BB38">
        <f t="shared" si="0"/>
        <v>17</v>
      </c>
      <c r="BC38">
        <f t="shared" si="1"/>
        <v>3</v>
      </c>
      <c r="BD38" t="str">
        <f t="shared" si="2"/>
        <v>右</v>
      </c>
      <c r="BE38" s="58" t="str">
        <f>IF(O38="男子",IF($AF38&gt;100,"",IF(M38=プロ用男子!D$2,ROW(),"")),"")</f>
        <v/>
      </c>
      <c r="BF38" s="58" t="str">
        <f>IF(O38="男子",IF($AF38&gt;100,"",IF($M38=プロ用男子!K$2,ROW(),"")),"")</f>
        <v/>
      </c>
      <c r="BG38" s="58">
        <f>IF(O38="男子",IF($AF38&gt;100,"",IF($M38=プロ用男子!D$27,ROW(),"")),"")</f>
        <v>38</v>
      </c>
      <c r="BH38" s="58" t="str">
        <f>IF(O38="男子",IF($AF38&gt;100,"",IF($M38=プロ用男子!K$27,ROW(),"")),"")</f>
        <v/>
      </c>
      <c r="BI38" s="58" t="str">
        <f>IF(O38="男子",IF($AF38&gt;100,"",IF($M38=プロ用男子!D$52,ROW(),"")),"")</f>
        <v/>
      </c>
      <c r="BJ38" s="58" t="str">
        <f>IF(O38="男子",IF($AF38&gt;100,"",IF($M38=プロ用男子!K$52,ROW(),"")),"")</f>
        <v/>
      </c>
      <c r="BK38" s="58" t="str">
        <f>IF(O38="男子",IF($AF38&gt;100,"",IF($M38=プロ用男子!D$77,ROW(),"")),"")</f>
        <v/>
      </c>
      <c r="BL38" s="58" t="str">
        <f>IF(O38="男子",IF($AF38&gt;100,"",IF($M38=プロ用男子!K$77,ROW(),"")),"")</f>
        <v/>
      </c>
      <c r="BM38" s="58" t="str">
        <f>IF(O38="男子",IF($AF38&gt;100,"",IF($M38=プロ用男子!D$102,ROW(),"")),"")</f>
        <v/>
      </c>
      <c r="BN38" s="58" t="str">
        <f>IF(O38="男子",IF($AF38&gt;100,"",IF($M38=プロ用男子!K$102,ROW(),"")),"")</f>
        <v/>
      </c>
      <c r="BO38" s="58" t="str">
        <f>IF(O38="男子",IF($AF38&gt;100,"",IF($M38=プロ用男子!D$127,ROW(),"")),"")</f>
        <v/>
      </c>
      <c r="BP38" s="58" t="str">
        <f>IF(O38="男子",IF($AF38&gt;100,"",IF($M38=プロ用男子!K$127,ROW(),"")),"")</f>
        <v/>
      </c>
      <c r="BQ38" s="58" t="str">
        <f>IF(O38="男子",IF($AF38&gt;100,"",IF($M38=プロ用男子!D$152,ROW(),"")),"")</f>
        <v/>
      </c>
      <c r="BR38" s="58" t="str">
        <f>IF(O38="男子",IF($AF38&gt;100,"",IF($M38=プロ用男子!K$152,ROW(),"")),"")</f>
        <v/>
      </c>
      <c r="BS38" s="58" t="str">
        <f>IF(O38="男子",IF($AF38&gt;100,"",IF($M38=プロ用男子!D$177,ROW(),"")),"")</f>
        <v/>
      </c>
      <c r="BT38" s="58" t="str">
        <f>IF(O38="男子",IF($AF38&gt;100,"",IF($M38=プロ用男子!K$177,ROW(),"")),"")</f>
        <v/>
      </c>
      <c r="BU38" s="58" t="str">
        <f>IF(O38="男子",IF($AF38&gt;100,"",IF($M38=プロ用男子!D$202,ROW(),"")),"")</f>
        <v/>
      </c>
      <c r="BV38" s="58" t="str">
        <f>IF(O38="男子",IF($AF38&gt;100,"",IF($M38=プロ用男子!K$202,ROW(),"")),"")</f>
        <v/>
      </c>
      <c r="BW38" s="58" t="str">
        <f>IF(O38="男子",IF($AF38&gt;100,"",IF($M38=プロ用男子!D$227,ROW(),"")),"")</f>
        <v/>
      </c>
      <c r="BX38" s="58" t="str">
        <f>IF(O38="男子",IF($AF38&gt;100,"",IF($M38=プロ用男子!K$227,ROW(),"")),"")</f>
        <v/>
      </c>
      <c r="BY38" s="58" t="str">
        <f>IF(O38="女子",IF(AF38&gt;100,"",IF(M38=プロ用女子!D$2,ROW(),"")),"")</f>
        <v/>
      </c>
      <c r="BZ38" s="58" t="str">
        <f>IF(O38="女子",IF($AF38&gt;100,"",IF($M38=プロ用女子!K$2,ROW(),"")),"")</f>
        <v/>
      </c>
      <c r="CA38" s="58" t="str">
        <f>IF(O38="女子",IF($AF38&gt;100,"",IF($M38=プロ用女子!D$27,ROW(),"")),"")</f>
        <v/>
      </c>
      <c r="CB38" s="58" t="str">
        <f>IF(O38="女子",IF($AF38&gt;100,"",IF($M38=プロ用女子!K$27,ROW(),"")),"")</f>
        <v/>
      </c>
      <c r="CC38" s="58" t="str">
        <f>IF(O38="女子",IF($AF38&gt;100,"",IF($M38=プロ用女子!D$52,ROW(),"")),"")</f>
        <v/>
      </c>
      <c r="CD38" s="58" t="str">
        <f>IF(O38="女子",IF($AF38&gt;100,"",IF($M38=プロ用女子!K$52,ROW(),"")),"")</f>
        <v/>
      </c>
      <c r="CE38" s="58" t="str">
        <f>IF(O38="女子",IF($AF38&gt;100,"",IF($M38=プロ用女子!D$77,ROW(),"")),"")</f>
        <v/>
      </c>
      <c r="CF38" s="58" t="str">
        <f>IF(O38="女子",IF($AF38&gt;100,"",IF($M38=プロ用女子!K$77,ROW(),"")),"")</f>
        <v/>
      </c>
      <c r="CG38" s="58" t="str">
        <f>IF(O38="女子",IF($AF38&gt;100,"",IF($M38=プロ用女子!D$102,ROW(),"")),"")</f>
        <v/>
      </c>
      <c r="CH38" s="58" t="str">
        <f>IF(O38="女子",IF($AF38&gt;100,"",IF($M38=プロ用女子!K$102,ROW(),"")),"")</f>
        <v/>
      </c>
      <c r="CI38" s="58" t="str">
        <f>IF(O38="女子",IF($AF38&gt;100,"",IF($M38=プロ用女子!D$127,ROW(),"")),"")</f>
        <v/>
      </c>
      <c r="CJ38" s="58" t="str">
        <f>IF(O38="女子",IF($AF38&gt;100,"",IF($M38=プロ用女子!K$127,ROW(),"")),"")</f>
        <v/>
      </c>
      <c r="CK38" s="58" t="str">
        <f>IF(O38="女子",IF($AF38&gt;100,"",IF($M38=プロ用女子!D$152,ROW(),"")),"")</f>
        <v/>
      </c>
      <c r="CL38" s="58" t="str">
        <f>IF(O38="女子",IF($AF38&gt;100,"",IF($M38=プロ用女子!K$152,ROW(),"")),"")</f>
        <v/>
      </c>
      <c r="CM38" s="58" t="str">
        <f>IF(O38="女子",IF($AF38&gt;100,"",IF($M38=プロ用女子!D$177,ROW(),"")),"")</f>
        <v/>
      </c>
      <c r="CN38" s="58" t="str">
        <f>IF(O38="女子",IF($AF38&gt;100,"",IF($M38=プロ用女子!K$177,ROW(),"")),"")</f>
        <v/>
      </c>
      <c r="CO38" s="58" t="str">
        <f>IF(O38="女子",IF($AF38&gt;100,"",IF($M38=プロ用女子!D$202,ROW(),"")),"")</f>
        <v/>
      </c>
      <c r="CP38" s="58" t="str">
        <f>IF(O38="女子",IF($AF38&gt;100,"",IF($M38=プロ用女子!K$202,ROW(),"")),"")</f>
        <v/>
      </c>
      <c r="CQ38" s="58" t="str">
        <f>IF(O38="女子",IF($AF38&gt;100,"",IF($M38=プロ用女子!D$227,ROW(),"")),"")</f>
        <v/>
      </c>
      <c r="CR38" s="58" t="str">
        <f>IF(O38="女子",IF($AF38&gt;100,"",IF($M38=プロ用女子!K$227,ROW(),"")),"")</f>
        <v/>
      </c>
    </row>
    <row r="39" spans="1:96" x14ac:dyDescent="0.15">
      <c r="A39" s="41">
        <v>46172</v>
      </c>
      <c r="B39" s="41">
        <v>46180</v>
      </c>
      <c r="C39" t="s">
        <v>70</v>
      </c>
      <c r="D39" t="s">
        <v>162</v>
      </c>
      <c r="E39" t="s">
        <v>169</v>
      </c>
      <c r="F39" t="s">
        <v>170</v>
      </c>
      <c r="G39" t="s">
        <v>165</v>
      </c>
      <c r="H39" t="s">
        <v>71</v>
      </c>
      <c r="I39" t="s">
        <v>166</v>
      </c>
      <c r="J39" t="s">
        <v>99</v>
      </c>
      <c r="L39" t="s">
        <v>524</v>
      </c>
      <c r="M39" t="s">
        <v>331</v>
      </c>
      <c r="N39" t="s">
        <v>332</v>
      </c>
      <c r="O39" t="s">
        <v>100</v>
      </c>
      <c r="Y39" t="s">
        <v>101</v>
      </c>
      <c r="AA39" t="s">
        <v>525</v>
      </c>
      <c r="AB39" t="s">
        <v>526</v>
      </c>
      <c r="AC39" t="s">
        <v>527</v>
      </c>
      <c r="AD39" t="s">
        <v>102</v>
      </c>
      <c r="AF39">
        <v>3</v>
      </c>
      <c r="AG39" s="40">
        <v>38955</v>
      </c>
      <c r="AN39">
        <v>170</v>
      </c>
      <c r="AO39">
        <v>49</v>
      </c>
      <c r="AP39" t="s">
        <v>103</v>
      </c>
      <c r="AV39" t="s">
        <v>104</v>
      </c>
      <c r="AY39" t="s">
        <v>157</v>
      </c>
      <c r="BB39">
        <f t="shared" si="0"/>
        <v>17</v>
      </c>
      <c r="BC39">
        <f t="shared" si="1"/>
        <v>3</v>
      </c>
      <c r="BD39" t="str">
        <f t="shared" si="2"/>
        <v>右</v>
      </c>
      <c r="BE39" s="58" t="str">
        <f>IF(O39="男子",IF($AF39&gt;100,"",IF(M39=プロ用男子!D$2,ROW(),"")),"")</f>
        <v/>
      </c>
      <c r="BF39" s="58" t="str">
        <f>IF(O39="男子",IF($AF39&gt;100,"",IF($M39=プロ用男子!K$2,ROW(),"")),"")</f>
        <v/>
      </c>
      <c r="BG39" s="58">
        <f>IF(O39="男子",IF($AF39&gt;100,"",IF($M39=プロ用男子!D$27,ROW(),"")),"")</f>
        <v>39</v>
      </c>
      <c r="BH39" s="58" t="str">
        <f>IF(O39="男子",IF($AF39&gt;100,"",IF($M39=プロ用男子!K$27,ROW(),"")),"")</f>
        <v/>
      </c>
      <c r="BI39" s="58" t="str">
        <f>IF(O39="男子",IF($AF39&gt;100,"",IF($M39=プロ用男子!D$52,ROW(),"")),"")</f>
        <v/>
      </c>
      <c r="BJ39" s="58" t="str">
        <f>IF(O39="男子",IF($AF39&gt;100,"",IF($M39=プロ用男子!K$52,ROW(),"")),"")</f>
        <v/>
      </c>
      <c r="BK39" s="58" t="str">
        <f>IF(O39="男子",IF($AF39&gt;100,"",IF($M39=プロ用男子!D$77,ROW(),"")),"")</f>
        <v/>
      </c>
      <c r="BL39" s="58" t="str">
        <f>IF(O39="男子",IF($AF39&gt;100,"",IF($M39=プロ用男子!K$77,ROW(),"")),"")</f>
        <v/>
      </c>
      <c r="BM39" s="58" t="str">
        <f>IF(O39="男子",IF($AF39&gt;100,"",IF($M39=プロ用男子!D$102,ROW(),"")),"")</f>
        <v/>
      </c>
      <c r="BN39" s="58" t="str">
        <f>IF(O39="男子",IF($AF39&gt;100,"",IF($M39=プロ用男子!K$102,ROW(),"")),"")</f>
        <v/>
      </c>
      <c r="BO39" s="58" t="str">
        <f>IF(O39="男子",IF($AF39&gt;100,"",IF($M39=プロ用男子!D$127,ROW(),"")),"")</f>
        <v/>
      </c>
      <c r="BP39" s="58" t="str">
        <f>IF(O39="男子",IF($AF39&gt;100,"",IF($M39=プロ用男子!K$127,ROW(),"")),"")</f>
        <v/>
      </c>
      <c r="BQ39" s="58" t="str">
        <f>IF(O39="男子",IF($AF39&gt;100,"",IF($M39=プロ用男子!D$152,ROW(),"")),"")</f>
        <v/>
      </c>
      <c r="BR39" s="58" t="str">
        <f>IF(O39="男子",IF($AF39&gt;100,"",IF($M39=プロ用男子!K$152,ROW(),"")),"")</f>
        <v/>
      </c>
      <c r="BS39" s="58" t="str">
        <f>IF(O39="男子",IF($AF39&gt;100,"",IF($M39=プロ用男子!D$177,ROW(),"")),"")</f>
        <v/>
      </c>
      <c r="BT39" s="58" t="str">
        <f>IF(O39="男子",IF($AF39&gt;100,"",IF($M39=プロ用男子!K$177,ROW(),"")),"")</f>
        <v/>
      </c>
      <c r="BU39" s="58" t="str">
        <f>IF(O39="男子",IF($AF39&gt;100,"",IF($M39=プロ用男子!D$202,ROW(),"")),"")</f>
        <v/>
      </c>
      <c r="BV39" s="58" t="str">
        <f>IF(O39="男子",IF($AF39&gt;100,"",IF($M39=プロ用男子!K$202,ROW(),"")),"")</f>
        <v/>
      </c>
      <c r="BW39" s="58" t="str">
        <f>IF(O39="男子",IF($AF39&gt;100,"",IF($M39=プロ用男子!D$227,ROW(),"")),"")</f>
        <v/>
      </c>
      <c r="BX39" s="58" t="str">
        <f>IF(O39="男子",IF($AF39&gt;100,"",IF($M39=プロ用男子!K$227,ROW(),"")),"")</f>
        <v/>
      </c>
      <c r="BY39" s="58" t="str">
        <f>IF(O39="女子",IF(AF39&gt;100,"",IF(M39=プロ用女子!D$2,ROW(),"")),"")</f>
        <v/>
      </c>
      <c r="BZ39" s="58" t="str">
        <f>IF(O39="女子",IF($AF39&gt;100,"",IF($M39=プロ用女子!K$2,ROW(),"")),"")</f>
        <v/>
      </c>
      <c r="CA39" s="58" t="str">
        <f>IF(O39="女子",IF($AF39&gt;100,"",IF($M39=プロ用女子!D$27,ROW(),"")),"")</f>
        <v/>
      </c>
      <c r="CB39" s="58" t="str">
        <f>IF(O39="女子",IF($AF39&gt;100,"",IF($M39=プロ用女子!K$27,ROW(),"")),"")</f>
        <v/>
      </c>
      <c r="CC39" s="58" t="str">
        <f>IF(O39="女子",IF($AF39&gt;100,"",IF($M39=プロ用女子!D$52,ROW(),"")),"")</f>
        <v/>
      </c>
      <c r="CD39" s="58" t="str">
        <f>IF(O39="女子",IF($AF39&gt;100,"",IF($M39=プロ用女子!K$52,ROW(),"")),"")</f>
        <v/>
      </c>
      <c r="CE39" s="58" t="str">
        <f>IF(O39="女子",IF($AF39&gt;100,"",IF($M39=プロ用女子!D$77,ROW(),"")),"")</f>
        <v/>
      </c>
      <c r="CF39" s="58" t="str">
        <f>IF(O39="女子",IF($AF39&gt;100,"",IF($M39=プロ用女子!K$77,ROW(),"")),"")</f>
        <v/>
      </c>
      <c r="CG39" s="58" t="str">
        <f>IF(O39="女子",IF($AF39&gt;100,"",IF($M39=プロ用女子!D$102,ROW(),"")),"")</f>
        <v/>
      </c>
      <c r="CH39" s="58" t="str">
        <f>IF(O39="女子",IF($AF39&gt;100,"",IF($M39=プロ用女子!K$102,ROW(),"")),"")</f>
        <v/>
      </c>
      <c r="CI39" s="58" t="str">
        <f>IF(O39="女子",IF($AF39&gt;100,"",IF($M39=プロ用女子!D$127,ROW(),"")),"")</f>
        <v/>
      </c>
      <c r="CJ39" s="58" t="str">
        <f>IF(O39="女子",IF($AF39&gt;100,"",IF($M39=プロ用女子!K$127,ROW(),"")),"")</f>
        <v/>
      </c>
      <c r="CK39" s="58" t="str">
        <f>IF(O39="女子",IF($AF39&gt;100,"",IF($M39=プロ用女子!D$152,ROW(),"")),"")</f>
        <v/>
      </c>
      <c r="CL39" s="58" t="str">
        <f>IF(O39="女子",IF($AF39&gt;100,"",IF($M39=プロ用女子!K$152,ROW(),"")),"")</f>
        <v/>
      </c>
      <c r="CM39" s="58" t="str">
        <f>IF(O39="女子",IF($AF39&gt;100,"",IF($M39=プロ用女子!D$177,ROW(),"")),"")</f>
        <v/>
      </c>
      <c r="CN39" s="58" t="str">
        <f>IF(O39="女子",IF($AF39&gt;100,"",IF($M39=プロ用女子!K$177,ROW(),"")),"")</f>
        <v/>
      </c>
      <c r="CO39" s="58" t="str">
        <f>IF(O39="女子",IF($AF39&gt;100,"",IF($M39=プロ用女子!D$202,ROW(),"")),"")</f>
        <v/>
      </c>
      <c r="CP39" s="58" t="str">
        <f>IF(O39="女子",IF($AF39&gt;100,"",IF($M39=プロ用女子!K$202,ROW(),"")),"")</f>
        <v/>
      </c>
      <c r="CQ39" s="58" t="str">
        <f>IF(O39="女子",IF($AF39&gt;100,"",IF($M39=プロ用女子!D$227,ROW(),"")),"")</f>
        <v/>
      </c>
      <c r="CR39" s="58" t="str">
        <f>IF(O39="女子",IF($AF39&gt;100,"",IF($M39=プロ用女子!K$227,ROW(),"")),"")</f>
        <v/>
      </c>
    </row>
    <row r="40" spans="1:96" x14ac:dyDescent="0.15">
      <c r="A40" s="41">
        <v>46172</v>
      </c>
      <c r="B40" s="41">
        <v>46180</v>
      </c>
      <c r="C40" t="s">
        <v>70</v>
      </c>
      <c r="D40" t="s">
        <v>162</v>
      </c>
      <c r="E40" t="s">
        <v>169</v>
      </c>
      <c r="F40" t="s">
        <v>170</v>
      </c>
      <c r="G40" t="s">
        <v>165</v>
      </c>
      <c r="H40" t="s">
        <v>71</v>
      </c>
      <c r="I40" t="s">
        <v>166</v>
      </c>
      <c r="J40" t="s">
        <v>99</v>
      </c>
      <c r="L40" t="s">
        <v>528</v>
      </c>
      <c r="M40" t="s">
        <v>331</v>
      </c>
      <c r="N40" t="s">
        <v>332</v>
      </c>
      <c r="O40" t="s">
        <v>100</v>
      </c>
      <c r="Y40" t="s">
        <v>101</v>
      </c>
      <c r="AA40" t="s">
        <v>529</v>
      </c>
      <c r="AB40" t="s">
        <v>530</v>
      </c>
      <c r="AC40" t="s">
        <v>531</v>
      </c>
      <c r="AD40" t="s">
        <v>102</v>
      </c>
      <c r="AF40">
        <v>4</v>
      </c>
      <c r="AG40" s="40">
        <v>38904</v>
      </c>
      <c r="AN40">
        <v>178</v>
      </c>
      <c r="AO40">
        <v>66.5</v>
      </c>
      <c r="AP40" t="s">
        <v>103</v>
      </c>
      <c r="AV40" t="s">
        <v>104</v>
      </c>
      <c r="BB40">
        <f t="shared" si="0"/>
        <v>17</v>
      </c>
      <c r="BC40">
        <f t="shared" si="1"/>
        <v>3</v>
      </c>
      <c r="BD40" t="str">
        <f t="shared" si="2"/>
        <v>右</v>
      </c>
      <c r="BE40" s="58" t="str">
        <f>IF(O40="男子",IF($AF40&gt;100,"",IF(M40=プロ用男子!D$2,ROW(),"")),"")</f>
        <v/>
      </c>
      <c r="BF40" s="58" t="str">
        <f>IF(O40="男子",IF($AF40&gt;100,"",IF($M40=プロ用男子!K$2,ROW(),"")),"")</f>
        <v/>
      </c>
      <c r="BG40" s="58">
        <f>IF(O40="男子",IF($AF40&gt;100,"",IF($M40=プロ用男子!D$27,ROW(),"")),"")</f>
        <v>40</v>
      </c>
      <c r="BH40" s="58" t="str">
        <f>IF(O40="男子",IF($AF40&gt;100,"",IF($M40=プロ用男子!K$27,ROW(),"")),"")</f>
        <v/>
      </c>
      <c r="BI40" s="58" t="str">
        <f>IF(O40="男子",IF($AF40&gt;100,"",IF($M40=プロ用男子!D$52,ROW(),"")),"")</f>
        <v/>
      </c>
      <c r="BJ40" s="58" t="str">
        <f>IF(O40="男子",IF($AF40&gt;100,"",IF($M40=プロ用男子!K$52,ROW(),"")),"")</f>
        <v/>
      </c>
      <c r="BK40" s="58" t="str">
        <f>IF(O40="男子",IF($AF40&gt;100,"",IF($M40=プロ用男子!D$77,ROW(),"")),"")</f>
        <v/>
      </c>
      <c r="BL40" s="58" t="str">
        <f>IF(O40="男子",IF($AF40&gt;100,"",IF($M40=プロ用男子!K$77,ROW(),"")),"")</f>
        <v/>
      </c>
      <c r="BM40" s="58" t="str">
        <f>IF(O40="男子",IF($AF40&gt;100,"",IF($M40=プロ用男子!D$102,ROW(),"")),"")</f>
        <v/>
      </c>
      <c r="BN40" s="58" t="str">
        <f>IF(O40="男子",IF($AF40&gt;100,"",IF($M40=プロ用男子!K$102,ROW(),"")),"")</f>
        <v/>
      </c>
      <c r="BO40" s="58" t="str">
        <f>IF(O40="男子",IF($AF40&gt;100,"",IF($M40=プロ用男子!D$127,ROW(),"")),"")</f>
        <v/>
      </c>
      <c r="BP40" s="58" t="str">
        <f>IF(O40="男子",IF($AF40&gt;100,"",IF($M40=プロ用男子!K$127,ROW(),"")),"")</f>
        <v/>
      </c>
      <c r="BQ40" s="58" t="str">
        <f>IF(O40="男子",IF($AF40&gt;100,"",IF($M40=プロ用男子!D$152,ROW(),"")),"")</f>
        <v/>
      </c>
      <c r="BR40" s="58" t="str">
        <f>IF(O40="男子",IF($AF40&gt;100,"",IF($M40=プロ用男子!K$152,ROW(),"")),"")</f>
        <v/>
      </c>
      <c r="BS40" s="58" t="str">
        <f>IF(O40="男子",IF($AF40&gt;100,"",IF($M40=プロ用男子!D$177,ROW(),"")),"")</f>
        <v/>
      </c>
      <c r="BT40" s="58" t="str">
        <f>IF(O40="男子",IF($AF40&gt;100,"",IF($M40=プロ用男子!K$177,ROW(),"")),"")</f>
        <v/>
      </c>
      <c r="BU40" s="58" t="str">
        <f>IF(O40="男子",IF($AF40&gt;100,"",IF($M40=プロ用男子!D$202,ROW(),"")),"")</f>
        <v/>
      </c>
      <c r="BV40" s="58" t="str">
        <f>IF(O40="男子",IF($AF40&gt;100,"",IF($M40=プロ用男子!K$202,ROW(),"")),"")</f>
        <v/>
      </c>
      <c r="BW40" s="58" t="str">
        <f>IF(O40="男子",IF($AF40&gt;100,"",IF($M40=プロ用男子!D$227,ROW(),"")),"")</f>
        <v/>
      </c>
      <c r="BX40" s="58" t="str">
        <f>IF(O40="男子",IF($AF40&gt;100,"",IF($M40=プロ用男子!K$227,ROW(),"")),"")</f>
        <v/>
      </c>
      <c r="BY40" s="58" t="str">
        <f>IF(O40="女子",IF(AF40&gt;100,"",IF(M40=プロ用女子!D$2,ROW(),"")),"")</f>
        <v/>
      </c>
      <c r="BZ40" s="58" t="str">
        <f>IF(O40="女子",IF($AF40&gt;100,"",IF($M40=プロ用女子!K$2,ROW(),"")),"")</f>
        <v/>
      </c>
      <c r="CA40" s="58" t="str">
        <f>IF(O40="女子",IF($AF40&gt;100,"",IF($M40=プロ用女子!D$27,ROW(),"")),"")</f>
        <v/>
      </c>
      <c r="CB40" s="58" t="str">
        <f>IF(O40="女子",IF($AF40&gt;100,"",IF($M40=プロ用女子!K$27,ROW(),"")),"")</f>
        <v/>
      </c>
      <c r="CC40" s="58" t="str">
        <f>IF(O40="女子",IF($AF40&gt;100,"",IF($M40=プロ用女子!D$52,ROW(),"")),"")</f>
        <v/>
      </c>
      <c r="CD40" s="58" t="str">
        <f>IF(O40="女子",IF($AF40&gt;100,"",IF($M40=プロ用女子!K$52,ROW(),"")),"")</f>
        <v/>
      </c>
      <c r="CE40" s="58" t="str">
        <f>IF(O40="女子",IF($AF40&gt;100,"",IF($M40=プロ用女子!D$77,ROW(),"")),"")</f>
        <v/>
      </c>
      <c r="CF40" s="58" t="str">
        <f>IF(O40="女子",IF($AF40&gt;100,"",IF($M40=プロ用女子!K$77,ROW(),"")),"")</f>
        <v/>
      </c>
      <c r="CG40" s="58" t="str">
        <f>IF(O40="女子",IF($AF40&gt;100,"",IF($M40=プロ用女子!D$102,ROW(),"")),"")</f>
        <v/>
      </c>
      <c r="CH40" s="58" t="str">
        <f>IF(O40="女子",IF($AF40&gt;100,"",IF($M40=プロ用女子!K$102,ROW(),"")),"")</f>
        <v/>
      </c>
      <c r="CI40" s="58" t="str">
        <f>IF(O40="女子",IF($AF40&gt;100,"",IF($M40=プロ用女子!D$127,ROW(),"")),"")</f>
        <v/>
      </c>
      <c r="CJ40" s="58" t="str">
        <f>IF(O40="女子",IF($AF40&gt;100,"",IF($M40=プロ用女子!K$127,ROW(),"")),"")</f>
        <v/>
      </c>
      <c r="CK40" s="58" t="str">
        <f>IF(O40="女子",IF($AF40&gt;100,"",IF($M40=プロ用女子!D$152,ROW(),"")),"")</f>
        <v/>
      </c>
      <c r="CL40" s="58" t="str">
        <f>IF(O40="女子",IF($AF40&gt;100,"",IF($M40=プロ用女子!K$152,ROW(),"")),"")</f>
        <v/>
      </c>
      <c r="CM40" s="58" t="str">
        <f>IF(O40="女子",IF($AF40&gt;100,"",IF($M40=プロ用女子!D$177,ROW(),"")),"")</f>
        <v/>
      </c>
      <c r="CN40" s="58" t="str">
        <f>IF(O40="女子",IF($AF40&gt;100,"",IF($M40=プロ用女子!K$177,ROW(),"")),"")</f>
        <v/>
      </c>
      <c r="CO40" s="58" t="str">
        <f>IF(O40="女子",IF($AF40&gt;100,"",IF($M40=プロ用女子!D$202,ROW(),"")),"")</f>
        <v/>
      </c>
      <c r="CP40" s="58" t="str">
        <f>IF(O40="女子",IF($AF40&gt;100,"",IF($M40=プロ用女子!K$202,ROW(),"")),"")</f>
        <v/>
      </c>
      <c r="CQ40" s="58" t="str">
        <f>IF(O40="女子",IF($AF40&gt;100,"",IF($M40=プロ用女子!D$227,ROW(),"")),"")</f>
        <v/>
      </c>
      <c r="CR40" s="58" t="str">
        <f>IF(O40="女子",IF($AF40&gt;100,"",IF($M40=プロ用女子!K$227,ROW(),"")),"")</f>
        <v/>
      </c>
    </row>
    <row r="41" spans="1:96" x14ac:dyDescent="0.15">
      <c r="A41" s="41">
        <v>46172</v>
      </c>
      <c r="B41" s="41">
        <v>46180</v>
      </c>
      <c r="C41" t="s">
        <v>70</v>
      </c>
      <c r="D41" t="s">
        <v>162</v>
      </c>
      <c r="E41" t="s">
        <v>169</v>
      </c>
      <c r="F41" t="s">
        <v>170</v>
      </c>
      <c r="G41" t="s">
        <v>165</v>
      </c>
      <c r="H41" t="s">
        <v>71</v>
      </c>
      <c r="I41" t="s">
        <v>166</v>
      </c>
      <c r="J41" t="s">
        <v>99</v>
      </c>
      <c r="L41" t="s">
        <v>532</v>
      </c>
      <c r="M41" t="s">
        <v>331</v>
      </c>
      <c r="N41" t="s">
        <v>332</v>
      </c>
      <c r="O41" t="s">
        <v>100</v>
      </c>
      <c r="Y41" t="s">
        <v>101</v>
      </c>
      <c r="AA41" t="s">
        <v>533</v>
      </c>
      <c r="AB41" t="s">
        <v>534</v>
      </c>
      <c r="AC41" t="s">
        <v>535</v>
      </c>
      <c r="AD41" t="s">
        <v>102</v>
      </c>
      <c r="AF41">
        <v>5</v>
      </c>
      <c r="AG41" s="40">
        <v>39078</v>
      </c>
      <c r="AN41">
        <v>180</v>
      </c>
      <c r="AO41">
        <v>71.599999999999994</v>
      </c>
      <c r="AP41" t="s">
        <v>103</v>
      </c>
      <c r="AV41" t="s">
        <v>108</v>
      </c>
      <c r="AW41" t="s">
        <v>111</v>
      </c>
      <c r="BB41">
        <f t="shared" si="0"/>
        <v>17</v>
      </c>
      <c r="BC41">
        <f t="shared" si="1"/>
        <v>3</v>
      </c>
      <c r="BD41" t="str">
        <f t="shared" si="2"/>
        <v>右</v>
      </c>
      <c r="BE41" s="58" t="str">
        <f>IF(O41="男子",IF($AF41&gt;100,"",IF(M41=プロ用男子!D$2,ROW(),"")),"")</f>
        <v/>
      </c>
      <c r="BF41" s="58" t="str">
        <f>IF(O41="男子",IF($AF41&gt;100,"",IF($M41=プロ用男子!K$2,ROW(),"")),"")</f>
        <v/>
      </c>
      <c r="BG41" s="58">
        <f>IF(O41="男子",IF($AF41&gt;100,"",IF($M41=プロ用男子!D$27,ROW(),"")),"")</f>
        <v>41</v>
      </c>
      <c r="BH41" s="58" t="str">
        <f>IF(O41="男子",IF($AF41&gt;100,"",IF($M41=プロ用男子!K$27,ROW(),"")),"")</f>
        <v/>
      </c>
      <c r="BI41" s="58" t="str">
        <f>IF(O41="男子",IF($AF41&gt;100,"",IF($M41=プロ用男子!D$52,ROW(),"")),"")</f>
        <v/>
      </c>
      <c r="BJ41" s="58" t="str">
        <f>IF(O41="男子",IF($AF41&gt;100,"",IF($M41=プロ用男子!K$52,ROW(),"")),"")</f>
        <v/>
      </c>
      <c r="BK41" s="58" t="str">
        <f>IF(O41="男子",IF($AF41&gt;100,"",IF($M41=プロ用男子!D$77,ROW(),"")),"")</f>
        <v/>
      </c>
      <c r="BL41" s="58" t="str">
        <f>IF(O41="男子",IF($AF41&gt;100,"",IF($M41=プロ用男子!K$77,ROW(),"")),"")</f>
        <v/>
      </c>
      <c r="BM41" s="58" t="str">
        <f>IF(O41="男子",IF($AF41&gt;100,"",IF($M41=プロ用男子!D$102,ROW(),"")),"")</f>
        <v/>
      </c>
      <c r="BN41" s="58" t="str">
        <f>IF(O41="男子",IF($AF41&gt;100,"",IF($M41=プロ用男子!K$102,ROW(),"")),"")</f>
        <v/>
      </c>
      <c r="BO41" s="58" t="str">
        <f>IF(O41="男子",IF($AF41&gt;100,"",IF($M41=プロ用男子!D$127,ROW(),"")),"")</f>
        <v/>
      </c>
      <c r="BP41" s="58" t="str">
        <f>IF(O41="男子",IF($AF41&gt;100,"",IF($M41=プロ用男子!K$127,ROW(),"")),"")</f>
        <v/>
      </c>
      <c r="BQ41" s="58" t="str">
        <f>IF(O41="男子",IF($AF41&gt;100,"",IF($M41=プロ用男子!D$152,ROW(),"")),"")</f>
        <v/>
      </c>
      <c r="BR41" s="58" t="str">
        <f>IF(O41="男子",IF($AF41&gt;100,"",IF($M41=プロ用男子!K$152,ROW(),"")),"")</f>
        <v/>
      </c>
      <c r="BS41" s="58" t="str">
        <f>IF(O41="男子",IF($AF41&gt;100,"",IF($M41=プロ用男子!D$177,ROW(),"")),"")</f>
        <v/>
      </c>
      <c r="BT41" s="58" t="str">
        <f>IF(O41="男子",IF($AF41&gt;100,"",IF($M41=プロ用男子!K$177,ROW(),"")),"")</f>
        <v/>
      </c>
      <c r="BU41" s="58" t="str">
        <f>IF(O41="男子",IF($AF41&gt;100,"",IF($M41=プロ用男子!D$202,ROW(),"")),"")</f>
        <v/>
      </c>
      <c r="BV41" s="58" t="str">
        <f>IF(O41="男子",IF($AF41&gt;100,"",IF($M41=プロ用男子!K$202,ROW(),"")),"")</f>
        <v/>
      </c>
      <c r="BW41" s="58" t="str">
        <f>IF(O41="男子",IF($AF41&gt;100,"",IF($M41=プロ用男子!D$227,ROW(),"")),"")</f>
        <v/>
      </c>
      <c r="BX41" s="58" t="str">
        <f>IF(O41="男子",IF($AF41&gt;100,"",IF($M41=プロ用男子!K$227,ROW(),"")),"")</f>
        <v/>
      </c>
      <c r="BY41" s="58" t="str">
        <f>IF(O41="女子",IF(AF41&gt;100,"",IF(M41=プロ用女子!D$2,ROW(),"")),"")</f>
        <v/>
      </c>
      <c r="BZ41" s="58" t="str">
        <f>IF(O41="女子",IF($AF41&gt;100,"",IF($M41=プロ用女子!K$2,ROW(),"")),"")</f>
        <v/>
      </c>
      <c r="CA41" s="58" t="str">
        <f>IF(O41="女子",IF($AF41&gt;100,"",IF($M41=プロ用女子!D$27,ROW(),"")),"")</f>
        <v/>
      </c>
      <c r="CB41" s="58" t="str">
        <f>IF(O41="女子",IF($AF41&gt;100,"",IF($M41=プロ用女子!K$27,ROW(),"")),"")</f>
        <v/>
      </c>
      <c r="CC41" s="58" t="str">
        <f>IF(O41="女子",IF($AF41&gt;100,"",IF($M41=プロ用女子!D$52,ROW(),"")),"")</f>
        <v/>
      </c>
      <c r="CD41" s="58" t="str">
        <f>IF(O41="女子",IF($AF41&gt;100,"",IF($M41=プロ用女子!K$52,ROW(),"")),"")</f>
        <v/>
      </c>
      <c r="CE41" s="58" t="str">
        <f>IF(O41="女子",IF($AF41&gt;100,"",IF($M41=プロ用女子!D$77,ROW(),"")),"")</f>
        <v/>
      </c>
      <c r="CF41" s="58" t="str">
        <f>IF(O41="女子",IF($AF41&gt;100,"",IF($M41=プロ用女子!K$77,ROW(),"")),"")</f>
        <v/>
      </c>
      <c r="CG41" s="58" t="str">
        <f>IF(O41="女子",IF($AF41&gt;100,"",IF($M41=プロ用女子!D$102,ROW(),"")),"")</f>
        <v/>
      </c>
      <c r="CH41" s="58" t="str">
        <f>IF(O41="女子",IF($AF41&gt;100,"",IF($M41=プロ用女子!K$102,ROW(),"")),"")</f>
        <v/>
      </c>
      <c r="CI41" s="58" t="str">
        <f>IF(O41="女子",IF($AF41&gt;100,"",IF($M41=プロ用女子!D$127,ROW(),"")),"")</f>
        <v/>
      </c>
      <c r="CJ41" s="58" t="str">
        <f>IF(O41="女子",IF($AF41&gt;100,"",IF($M41=プロ用女子!K$127,ROW(),"")),"")</f>
        <v/>
      </c>
      <c r="CK41" s="58" t="str">
        <f>IF(O41="女子",IF($AF41&gt;100,"",IF($M41=プロ用女子!D$152,ROW(),"")),"")</f>
        <v/>
      </c>
      <c r="CL41" s="58" t="str">
        <f>IF(O41="女子",IF($AF41&gt;100,"",IF($M41=プロ用女子!K$152,ROW(),"")),"")</f>
        <v/>
      </c>
      <c r="CM41" s="58" t="str">
        <f>IF(O41="女子",IF($AF41&gt;100,"",IF($M41=プロ用女子!D$177,ROW(),"")),"")</f>
        <v/>
      </c>
      <c r="CN41" s="58" t="str">
        <f>IF(O41="女子",IF($AF41&gt;100,"",IF($M41=プロ用女子!K$177,ROW(),"")),"")</f>
        <v/>
      </c>
      <c r="CO41" s="58" t="str">
        <f>IF(O41="女子",IF($AF41&gt;100,"",IF($M41=プロ用女子!D$202,ROW(),"")),"")</f>
        <v/>
      </c>
      <c r="CP41" s="58" t="str">
        <f>IF(O41="女子",IF($AF41&gt;100,"",IF($M41=プロ用女子!K$202,ROW(),"")),"")</f>
        <v/>
      </c>
      <c r="CQ41" s="58" t="str">
        <f>IF(O41="女子",IF($AF41&gt;100,"",IF($M41=プロ用女子!D$227,ROW(),"")),"")</f>
        <v/>
      </c>
      <c r="CR41" s="58" t="str">
        <f>IF(O41="女子",IF($AF41&gt;100,"",IF($M41=プロ用女子!K$227,ROW(),"")),"")</f>
        <v/>
      </c>
    </row>
    <row r="42" spans="1:96" x14ac:dyDescent="0.15">
      <c r="A42" s="41">
        <v>46172</v>
      </c>
      <c r="B42" s="41">
        <v>46180</v>
      </c>
      <c r="C42" t="s">
        <v>70</v>
      </c>
      <c r="D42" t="s">
        <v>162</v>
      </c>
      <c r="E42" t="s">
        <v>169</v>
      </c>
      <c r="F42" t="s">
        <v>170</v>
      </c>
      <c r="G42" t="s">
        <v>165</v>
      </c>
      <c r="H42" t="s">
        <v>71</v>
      </c>
      <c r="I42" t="s">
        <v>166</v>
      </c>
      <c r="J42" t="s">
        <v>99</v>
      </c>
      <c r="L42" t="s">
        <v>536</v>
      </c>
      <c r="M42" t="s">
        <v>331</v>
      </c>
      <c r="N42" t="s">
        <v>332</v>
      </c>
      <c r="O42" t="s">
        <v>100</v>
      </c>
      <c r="Y42" t="s">
        <v>101</v>
      </c>
      <c r="AA42" t="s">
        <v>537</v>
      </c>
      <c r="AB42" t="s">
        <v>538</v>
      </c>
      <c r="AC42" t="s">
        <v>539</v>
      </c>
      <c r="AD42" t="s">
        <v>102</v>
      </c>
      <c r="AF42">
        <v>6</v>
      </c>
      <c r="AG42" s="40">
        <v>38961</v>
      </c>
      <c r="AN42">
        <v>177</v>
      </c>
      <c r="AO42">
        <v>60</v>
      </c>
      <c r="AP42" t="s">
        <v>103</v>
      </c>
      <c r="AV42" t="s">
        <v>108</v>
      </c>
      <c r="AW42" t="s">
        <v>109</v>
      </c>
      <c r="BB42">
        <f t="shared" si="0"/>
        <v>17</v>
      </c>
      <c r="BC42">
        <f t="shared" si="1"/>
        <v>3</v>
      </c>
      <c r="BD42" t="str">
        <f t="shared" si="2"/>
        <v>右</v>
      </c>
      <c r="BE42" s="58" t="str">
        <f>IF(O42="男子",IF($AF42&gt;100,"",IF(M42=プロ用男子!D$2,ROW(),"")),"")</f>
        <v/>
      </c>
      <c r="BF42" s="58" t="str">
        <f>IF(O42="男子",IF($AF42&gt;100,"",IF($M42=プロ用男子!K$2,ROW(),"")),"")</f>
        <v/>
      </c>
      <c r="BG42" s="58">
        <f>IF(O42="男子",IF($AF42&gt;100,"",IF($M42=プロ用男子!D$27,ROW(),"")),"")</f>
        <v>42</v>
      </c>
      <c r="BH42" s="58" t="str">
        <f>IF(O42="男子",IF($AF42&gt;100,"",IF($M42=プロ用男子!K$27,ROW(),"")),"")</f>
        <v/>
      </c>
      <c r="BI42" s="58" t="str">
        <f>IF(O42="男子",IF($AF42&gt;100,"",IF($M42=プロ用男子!D$52,ROW(),"")),"")</f>
        <v/>
      </c>
      <c r="BJ42" s="58" t="str">
        <f>IF(O42="男子",IF($AF42&gt;100,"",IF($M42=プロ用男子!K$52,ROW(),"")),"")</f>
        <v/>
      </c>
      <c r="BK42" s="58" t="str">
        <f>IF(O42="男子",IF($AF42&gt;100,"",IF($M42=プロ用男子!D$77,ROW(),"")),"")</f>
        <v/>
      </c>
      <c r="BL42" s="58" t="str">
        <f>IF(O42="男子",IF($AF42&gt;100,"",IF($M42=プロ用男子!K$77,ROW(),"")),"")</f>
        <v/>
      </c>
      <c r="BM42" s="58" t="str">
        <f>IF(O42="男子",IF($AF42&gt;100,"",IF($M42=プロ用男子!D$102,ROW(),"")),"")</f>
        <v/>
      </c>
      <c r="BN42" s="58" t="str">
        <f>IF(O42="男子",IF($AF42&gt;100,"",IF($M42=プロ用男子!K$102,ROW(),"")),"")</f>
        <v/>
      </c>
      <c r="BO42" s="58" t="str">
        <f>IF(O42="男子",IF($AF42&gt;100,"",IF($M42=プロ用男子!D$127,ROW(),"")),"")</f>
        <v/>
      </c>
      <c r="BP42" s="58" t="str">
        <f>IF(O42="男子",IF($AF42&gt;100,"",IF($M42=プロ用男子!K$127,ROW(),"")),"")</f>
        <v/>
      </c>
      <c r="BQ42" s="58" t="str">
        <f>IF(O42="男子",IF($AF42&gt;100,"",IF($M42=プロ用男子!D$152,ROW(),"")),"")</f>
        <v/>
      </c>
      <c r="BR42" s="58" t="str">
        <f>IF(O42="男子",IF($AF42&gt;100,"",IF($M42=プロ用男子!K$152,ROW(),"")),"")</f>
        <v/>
      </c>
      <c r="BS42" s="58" t="str">
        <f>IF(O42="男子",IF($AF42&gt;100,"",IF($M42=プロ用男子!D$177,ROW(),"")),"")</f>
        <v/>
      </c>
      <c r="BT42" s="58" t="str">
        <f>IF(O42="男子",IF($AF42&gt;100,"",IF($M42=プロ用男子!K$177,ROW(),"")),"")</f>
        <v/>
      </c>
      <c r="BU42" s="58" t="str">
        <f>IF(O42="男子",IF($AF42&gt;100,"",IF($M42=プロ用男子!D$202,ROW(),"")),"")</f>
        <v/>
      </c>
      <c r="BV42" s="58" t="str">
        <f>IF(O42="男子",IF($AF42&gt;100,"",IF($M42=プロ用男子!K$202,ROW(),"")),"")</f>
        <v/>
      </c>
      <c r="BW42" s="58" t="str">
        <f>IF(O42="男子",IF($AF42&gt;100,"",IF($M42=プロ用男子!D$227,ROW(),"")),"")</f>
        <v/>
      </c>
      <c r="BX42" s="58" t="str">
        <f>IF(O42="男子",IF($AF42&gt;100,"",IF($M42=プロ用男子!K$227,ROW(),"")),"")</f>
        <v/>
      </c>
      <c r="BY42" s="58" t="str">
        <f>IF(O42="女子",IF(AF42&gt;100,"",IF(M42=プロ用女子!D$2,ROW(),"")),"")</f>
        <v/>
      </c>
      <c r="BZ42" s="58" t="str">
        <f>IF(O42="女子",IF($AF42&gt;100,"",IF($M42=プロ用女子!K$2,ROW(),"")),"")</f>
        <v/>
      </c>
      <c r="CA42" s="58" t="str">
        <f>IF(O42="女子",IF($AF42&gt;100,"",IF($M42=プロ用女子!D$27,ROW(),"")),"")</f>
        <v/>
      </c>
      <c r="CB42" s="58" t="str">
        <f>IF(O42="女子",IF($AF42&gt;100,"",IF($M42=プロ用女子!K$27,ROW(),"")),"")</f>
        <v/>
      </c>
      <c r="CC42" s="58" t="str">
        <f>IF(O42="女子",IF($AF42&gt;100,"",IF($M42=プロ用女子!D$52,ROW(),"")),"")</f>
        <v/>
      </c>
      <c r="CD42" s="58" t="str">
        <f>IF(O42="女子",IF($AF42&gt;100,"",IF($M42=プロ用女子!K$52,ROW(),"")),"")</f>
        <v/>
      </c>
      <c r="CE42" s="58" t="str">
        <f>IF(O42="女子",IF($AF42&gt;100,"",IF($M42=プロ用女子!D$77,ROW(),"")),"")</f>
        <v/>
      </c>
      <c r="CF42" s="58" t="str">
        <f>IF(O42="女子",IF($AF42&gt;100,"",IF($M42=プロ用女子!K$77,ROW(),"")),"")</f>
        <v/>
      </c>
      <c r="CG42" s="58" t="str">
        <f>IF(O42="女子",IF($AF42&gt;100,"",IF($M42=プロ用女子!D$102,ROW(),"")),"")</f>
        <v/>
      </c>
      <c r="CH42" s="58" t="str">
        <f>IF(O42="女子",IF($AF42&gt;100,"",IF($M42=プロ用女子!K$102,ROW(),"")),"")</f>
        <v/>
      </c>
      <c r="CI42" s="58" t="str">
        <f>IF(O42="女子",IF($AF42&gt;100,"",IF($M42=プロ用女子!D$127,ROW(),"")),"")</f>
        <v/>
      </c>
      <c r="CJ42" s="58" t="str">
        <f>IF(O42="女子",IF($AF42&gt;100,"",IF($M42=プロ用女子!K$127,ROW(),"")),"")</f>
        <v/>
      </c>
      <c r="CK42" s="58" t="str">
        <f>IF(O42="女子",IF($AF42&gt;100,"",IF($M42=プロ用女子!D$152,ROW(),"")),"")</f>
        <v/>
      </c>
      <c r="CL42" s="58" t="str">
        <f>IF(O42="女子",IF($AF42&gt;100,"",IF($M42=プロ用女子!K$152,ROW(),"")),"")</f>
        <v/>
      </c>
      <c r="CM42" s="58" t="str">
        <f>IF(O42="女子",IF($AF42&gt;100,"",IF($M42=プロ用女子!D$177,ROW(),"")),"")</f>
        <v/>
      </c>
      <c r="CN42" s="58" t="str">
        <f>IF(O42="女子",IF($AF42&gt;100,"",IF($M42=プロ用女子!K$177,ROW(),"")),"")</f>
        <v/>
      </c>
      <c r="CO42" s="58" t="str">
        <f>IF(O42="女子",IF($AF42&gt;100,"",IF($M42=プロ用女子!D$202,ROW(),"")),"")</f>
        <v/>
      </c>
      <c r="CP42" s="58" t="str">
        <f>IF(O42="女子",IF($AF42&gt;100,"",IF($M42=プロ用女子!K$202,ROW(),"")),"")</f>
        <v/>
      </c>
      <c r="CQ42" s="58" t="str">
        <f>IF(O42="女子",IF($AF42&gt;100,"",IF($M42=プロ用女子!D$227,ROW(),"")),"")</f>
        <v/>
      </c>
      <c r="CR42" s="58" t="str">
        <f>IF(O42="女子",IF($AF42&gt;100,"",IF($M42=プロ用女子!K$227,ROW(),"")),"")</f>
        <v/>
      </c>
    </row>
    <row r="43" spans="1:96" x14ac:dyDescent="0.15">
      <c r="A43" s="41">
        <v>46172</v>
      </c>
      <c r="B43" s="41">
        <v>46180</v>
      </c>
      <c r="C43" t="s">
        <v>70</v>
      </c>
      <c r="D43" t="s">
        <v>162</v>
      </c>
      <c r="E43" t="s">
        <v>169</v>
      </c>
      <c r="F43" t="s">
        <v>170</v>
      </c>
      <c r="G43" t="s">
        <v>165</v>
      </c>
      <c r="H43" t="s">
        <v>71</v>
      </c>
      <c r="I43" t="s">
        <v>166</v>
      </c>
      <c r="J43" t="s">
        <v>99</v>
      </c>
      <c r="L43" t="s">
        <v>540</v>
      </c>
      <c r="M43" t="s">
        <v>331</v>
      </c>
      <c r="N43" t="s">
        <v>332</v>
      </c>
      <c r="O43" t="s">
        <v>100</v>
      </c>
      <c r="Y43" t="s">
        <v>101</v>
      </c>
      <c r="AA43" t="s">
        <v>541</v>
      </c>
      <c r="AB43" t="s">
        <v>542</v>
      </c>
      <c r="AC43" t="s">
        <v>543</v>
      </c>
      <c r="AD43" t="s">
        <v>102</v>
      </c>
      <c r="AE43" t="s">
        <v>105</v>
      </c>
      <c r="AF43">
        <v>7</v>
      </c>
      <c r="AG43" s="40">
        <v>39106</v>
      </c>
      <c r="AN43">
        <v>163</v>
      </c>
      <c r="AO43">
        <v>60</v>
      </c>
      <c r="AP43" t="s">
        <v>103</v>
      </c>
      <c r="AV43" t="s">
        <v>108</v>
      </c>
      <c r="AW43" t="s">
        <v>112</v>
      </c>
      <c r="AY43" t="s">
        <v>155</v>
      </c>
      <c r="BB43">
        <f t="shared" si="0"/>
        <v>17</v>
      </c>
      <c r="BC43">
        <f t="shared" si="1"/>
        <v>3</v>
      </c>
      <c r="BD43" t="str">
        <f t="shared" si="2"/>
        <v>右</v>
      </c>
      <c r="BE43" s="58" t="str">
        <f>IF(O43="男子",IF($AF43&gt;100,"",IF(M43=プロ用男子!D$2,ROW(),"")),"")</f>
        <v/>
      </c>
      <c r="BF43" s="58" t="str">
        <f>IF(O43="男子",IF($AF43&gt;100,"",IF($M43=プロ用男子!K$2,ROW(),"")),"")</f>
        <v/>
      </c>
      <c r="BG43" s="58">
        <f>IF(O43="男子",IF($AF43&gt;100,"",IF($M43=プロ用男子!D$27,ROW(),"")),"")</f>
        <v>43</v>
      </c>
      <c r="BH43" s="58" t="str">
        <f>IF(O43="男子",IF($AF43&gt;100,"",IF($M43=プロ用男子!K$27,ROW(),"")),"")</f>
        <v/>
      </c>
      <c r="BI43" s="58" t="str">
        <f>IF(O43="男子",IF($AF43&gt;100,"",IF($M43=プロ用男子!D$52,ROW(),"")),"")</f>
        <v/>
      </c>
      <c r="BJ43" s="58" t="str">
        <f>IF(O43="男子",IF($AF43&gt;100,"",IF($M43=プロ用男子!K$52,ROW(),"")),"")</f>
        <v/>
      </c>
      <c r="BK43" s="58" t="str">
        <f>IF(O43="男子",IF($AF43&gt;100,"",IF($M43=プロ用男子!D$77,ROW(),"")),"")</f>
        <v/>
      </c>
      <c r="BL43" s="58" t="str">
        <f>IF(O43="男子",IF($AF43&gt;100,"",IF($M43=プロ用男子!K$77,ROW(),"")),"")</f>
        <v/>
      </c>
      <c r="BM43" s="58" t="str">
        <f>IF(O43="男子",IF($AF43&gt;100,"",IF($M43=プロ用男子!D$102,ROW(),"")),"")</f>
        <v/>
      </c>
      <c r="BN43" s="58" t="str">
        <f>IF(O43="男子",IF($AF43&gt;100,"",IF($M43=プロ用男子!K$102,ROW(),"")),"")</f>
        <v/>
      </c>
      <c r="BO43" s="58" t="str">
        <f>IF(O43="男子",IF($AF43&gt;100,"",IF($M43=プロ用男子!D$127,ROW(),"")),"")</f>
        <v/>
      </c>
      <c r="BP43" s="58" t="str">
        <f>IF(O43="男子",IF($AF43&gt;100,"",IF($M43=プロ用男子!K$127,ROW(),"")),"")</f>
        <v/>
      </c>
      <c r="BQ43" s="58" t="str">
        <f>IF(O43="男子",IF($AF43&gt;100,"",IF($M43=プロ用男子!D$152,ROW(),"")),"")</f>
        <v/>
      </c>
      <c r="BR43" s="58" t="str">
        <f>IF(O43="男子",IF($AF43&gt;100,"",IF($M43=プロ用男子!K$152,ROW(),"")),"")</f>
        <v/>
      </c>
      <c r="BS43" s="58" t="str">
        <f>IF(O43="男子",IF($AF43&gt;100,"",IF($M43=プロ用男子!D$177,ROW(),"")),"")</f>
        <v/>
      </c>
      <c r="BT43" s="58" t="str">
        <f>IF(O43="男子",IF($AF43&gt;100,"",IF($M43=プロ用男子!K$177,ROW(),"")),"")</f>
        <v/>
      </c>
      <c r="BU43" s="58" t="str">
        <f>IF(O43="男子",IF($AF43&gt;100,"",IF($M43=プロ用男子!D$202,ROW(),"")),"")</f>
        <v/>
      </c>
      <c r="BV43" s="58" t="str">
        <f>IF(O43="男子",IF($AF43&gt;100,"",IF($M43=プロ用男子!K$202,ROW(),"")),"")</f>
        <v/>
      </c>
      <c r="BW43" s="58" t="str">
        <f>IF(O43="男子",IF($AF43&gt;100,"",IF($M43=プロ用男子!D$227,ROW(),"")),"")</f>
        <v/>
      </c>
      <c r="BX43" s="58" t="str">
        <f>IF(O43="男子",IF($AF43&gt;100,"",IF($M43=プロ用男子!K$227,ROW(),"")),"")</f>
        <v/>
      </c>
      <c r="BY43" s="58" t="str">
        <f>IF(O43="女子",IF(AF43&gt;100,"",IF(M43=プロ用女子!D$2,ROW(),"")),"")</f>
        <v/>
      </c>
      <c r="BZ43" s="58" t="str">
        <f>IF(O43="女子",IF($AF43&gt;100,"",IF($M43=プロ用女子!K$2,ROW(),"")),"")</f>
        <v/>
      </c>
      <c r="CA43" s="58" t="str">
        <f>IF(O43="女子",IF($AF43&gt;100,"",IF($M43=プロ用女子!D$27,ROW(),"")),"")</f>
        <v/>
      </c>
      <c r="CB43" s="58" t="str">
        <f>IF(O43="女子",IF($AF43&gt;100,"",IF($M43=プロ用女子!K$27,ROW(),"")),"")</f>
        <v/>
      </c>
      <c r="CC43" s="58" t="str">
        <f>IF(O43="女子",IF($AF43&gt;100,"",IF($M43=プロ用女子!D$52,ROW(),"")),"")</f>
        <v/>
      </c>
      <c r="CD43" s="58" t="str">
        <f>IF(O43="女子",IF($AF43&gt;100,"",IF($M43=プロ用女子!K$52,ROW(),"")),"")</f>
        <v/>
      </c>
      <c r="CE43" s="58" t="str">
        <f>IF(O43="女子",IF($AF43&gt;100,"",IF($M43=プロ用女子!D$77,ROW(),"")),"")</f>
        <v/>
      </c>
      <c r="CF43" s="58" t="str">
        <f>IF(O43="女子",IF($AF43&gt;100,"",IF($M43=プロ用女子!K$77,ROW(),"")),"")</f>
        <v/>
      </c>
      <c r="CG43" s="58" t="str">
        <f>IF(O43="女子",IF($AF43&gt;100,"",IF($M43=プロ用女子!D$102,ROW(),"")),"")</f>
        <v/>
      </c>
      <c r="CH43" s="58" t="str">
        <f>IF(O43="女子",IF($AF43&gt;100,"",IF($M43=プロ用女子!K$102,ROW(),"")),"")</f>
        <v/>
      </c>
      <c r="CI43" s="58" t="str">
        <f>IF(O43="女子",IF($AF43&gt;100,"",IF($M43=プロ用女子!D$127,ROW(),"")),"")</f>
        <v/>
      </c>
      <c r="CJ43" s="58" t="str">
        <f>IF(O43="女子",IF($AF43&gt;100,"",IF($M43=プロ用女子!K$127,ROW(),"")),"")</f>
        <v/>
      </c>
      <c r="CK43" s="58" t="str">
        <f>IF(O43="女子",IF($AF43&gt;100,"",IF($M43=プロ用女子!D$152,ROW(),"")),"")</f>
        <v/>
      </c>
      <c r="CL43" s="58" t="str">
        <f>IF(O43="女子",IF($AF43&gt;100,"",IF($M43=プロ用女子!K$152,ROW(),"")),"")</f>
        <v/>
      </c>
      <c r="CM43" s="58" t="str">
        <f>IF(O43="女子",IF($AF43&gt;100,"",IF($M43=プロ用女子!D$177,ROW(),"")),"")</f>
        <v/>
      </c>
      <c r="CN43" s="58" t="str">
        <f>IF(O43="女子",IF($AF43&gt;100,"",IF($M43=プロ用女子!K$177,ROW(),"")),"")</f>
        <v/>
      </c>
      <c r="CO43" s="58" t="str">
        <f>IF(O43="女子",IF($AF43&gt;100,"",IF($M43=プロ用女子!D$202,ROW(),"")),"")</f>
        <v/>
      </c>
      <c r="CP43" s="58" t="str">
        <f>IF(O43="女子",IF($AF43&gt;100,"",IF($M43=プロ用女子!K$202,ROW(),"")),"")</f>
        <v/>
      </c>
      <c r="CQ43" s="58" t="str">
        <f>IF(O43="女子",IF($AF43&gt;100,"",IF($M43=プロ用女子!D$227,ROW(),"")),"")</f>
        <v/>
      </c>
      <c r="CR43" s="58" t="str">
        <f>IF(O43="女子",IF($AF43&gt;100,"",IF($M43=プロ用女子!K$227,ROW(),"")),"")</f>
        <v/>
      </c>
    </row>
    <row r="44" spans="1:96" x14ac:dyDescent="0.15">
      <c r="A44" s="41">
        <v>46172</v>
      </c>
      <c r="B44" s="41">
        <v>46180</v>
      </c>
      <c r="C44" t="s">
        <v>70</v>
      </c>
      <c r="D44" t="s">
        <v>162</v>
      </c>
      <c r="E44" t="s">
        <v>169</v>
      </c>
      <c r="F44" t="s">
        <v>170</v>
      </c>
      <c r="G44" t="s">
        <v>165</v>
      </c>
      <c r="H44" t="s">
        <v>71</v>
      </c>
      <c r="I44" t="s">
        <v>166</v>
      </c>
      <c r="J44" t="s">
        <v>99</v>
      </c>
      <c r="L44" t="s">
        <v>544</v>
      </c>
      <c r="M44" t="s">
        <v>331</v>
      </c>
      <c r="N44" t="s">
        <v>332</v>
      </c>
      <c r="O44" t="s">
        <v>100</v>
      </c>
      <c r="Y44" t="s">
        <v>101</v>
      </c>
      <c r="AA44" t="s">
        <v>545</v>
      </c>
      <c r="AB44" t="s">
        <v>546</v>
      </c>
      <c r="AC44" t="s">
        <v>547</v>
      </c>
      <c r="AD44" t="s">
        <v>102</v>
      </c>
      <c r="AF44">
        <v>8</v>
      </c>
      <c r="AG44" s="40">
        <v>39339</v>
      </c>
      <c r="AN44">
        <v>170</v>
      </c>
      <c r="AO44">
        <v>60</v>
      </c>
      <c r="AP44" t="s">
        <v>103</v>
      </c>
      <c r="AV44" t="s">
        <v>104</v>
      </c>
      <c r="AY44" t="s">
        <v>157</v>
      </c>
      <c r="BB44">
        <f t="shared" si="0"/>
        <v>16</v>
      </c>
      <c r="BC44">
        <f t="shared" si="1"/>
        <v>2</v>
      </c>
      <c r="BD44" t="str">
        <f t="shared" si="2"/>
        <v>右</v>
      </c>
      <c r="BE44" s="58" t="str">
        <f>IF(O44="男子",IF($AF44&gt;100,"",IF(M44=プロ用男子!D$2,ROW(),"")),"")</f>
        <v/>
      </c>
      <c r="BF44" s="58" t="str">
        <f>IF(O44="男子",IF($AF44&gt;100,"",IF($M44=プロ用男子!K$2,ROW(),"")),"")</f>
        <v/>
      </c>
      <c r="BG44" s="58">
        <f>IF(O44="男子",IF($AF44&gt;100,"",IF($M44=プロ用男子!D$27,ROW(),"")),"")</f>
        <v>44</v>
      </c>
      <c r="BH44" s="58" t="str">
        <f>IF(O44="男子",IF($AF44&gt;100,"",IF($M44=プロ用男子!K$27,ROW(),"")),"")</f>
        <v/>
      </c>
      <c r="BI44" s="58" t="str">
        <f>IF(O44="男子",IF($AF44&gt;100,"",IF($M44=プロ用男子!D$52,ROW(),"")),"")</f>
        <v/>
      </c>
      <c r="BJ44" s="58" t="str">
        <f>IF(O44="男子",IF($AF44&gt;100,"",IF($M44=プロ用男子!K$52,ROW(),"")),"")</f>
        <v/>
      </c>
      <c r="BK44" s="58" t="str">
        <f>IF(O44="男子",IF($AF44&gt;100,"",IF($M44=プロ用男子!D$77,ROW(),"")),"")</f>
        <v/>
      </c>
      <c r="BL44" s="58" t="str">
        <f>IF(O44="男子",IF($AF44&gt;100,"",IF($M44=プロ用男子!K$77,ROW(),"")),"")</f>
        <v/>
      </c>
      <c r="BM44" s="58" t="str">
        <f>IF(O44="男子",IF($AF44&gt;100,"",IF($M44=プロ用男子!D$102,ROW(),"")),"")</f>
        <v/>
      </c>
      <c r="BN44" s="58" t="str">
        <f>IF(O44="男子",IF($AF44&gt;100,"",IF($M44=プロ用男子!K$102,ROW(),"")),"")</f>
        <v/>
      </c>
      <c r="BO44" s="58" t="str">
        <f>IF(O44="男子",IF($AF44&gt;100,"",IF($M44=プロ用男子!D$127,ROW(),"")),"")</f>
        <v/>
      </c>
      <c r="BP44" s="58" t="str">
        <f>IF(O44="男子",IF($AF44&gt;100,"",IF($M44=プロ用男子!K$127,ROW(),"")),"")</f>
        <v/>
      </c>
      <c r="BQ44" s="58" t="str">
        <f>IF(O44="男子",IF($AF44&gt;100,"",IF($M44=プロ用男子!D$152,ROW(),"")),"")</f>
        <v/>
      </c>
      <c r="BR44" s="58" t="str">
        <f>IF(O44="男子",IF($AF44&gt;100,"",IF($M44=プロ用男子!K$152,ROW(),"")),"")</f>
        <v/>
      </c>
      <c r="BS44" s="58" t="str">
        <f>IF(O44="男子",IF($AF44&gt;100,"",IF($M44=プロ用男子!D$177,ROW(),"")),"")</f>
        <v/>
      </c>
      <c r="BT44" s="58" t="str">
        <f>IF(O44="男子",IF($AF44&gt;100,"",IF($M44=プロ用男子!K$177,ROW(),"")),"")</f>
        <v/>
      </c>
      <c r="BU44" s="58" t="str">
        <f>IF(O44="男子",IF($AF44&gt;100,"",IF($M44=プロ用男子!D$202,ROW(),"")),"")</f>
        <v/>
      </c>
      <c r="BV44" s="58" t="str">
        <f>IF(O44="男子",IF($AF44&gt;100,"",IF($M44=プロ用男子!K$202,ROW(),"")),"")</f>
        <v/>
      </c>
      <c r="BW44" s="58" t="str">
        <f>IF(O44="男子",IF($AF44&gt;100,"",IF($M44=プロ用男子!D$227,ROW(),"")),"")</f>
        <v/>
      </c>
      <c r="BX44" s="58" t="str">
        <f>IF(O44="男子",IF($AF44&gt;100,"",IF($M44=プロ用男子!K$227,ROW(),"")),"")</f>
        <v/>
      </c>
      <c r="BY44" s="58" t="str">
        <f>IF(O44="女子",IF(AF44&gt;100,"",IF(M44=プロ用女子!D$2,ROW(),"")),"")</f>
        <v/>
      </c>
      <c r="BZ44" s="58" t="str">
        <f>IF(O44="女子",IF($AF44&gt;100,"",IF($M44=プロ用女子!K$2,ROW(),"")),"")</f>
        <v/>
      </c>
      <c r="CA44" s="58" t="str">
        <f>IF(O44="女子",IF($AF44&gt;100,"",IF($M44=プロ用女子!D$27,ROW(),"")),"")</f>
        <v/>
      </c>
      <c r="CB44" s="58" t="str">
        <f>IF(O44="女子",IF($AF44&gt;100,"",IF($M44=プロ用女子!K$27,ROW(),"")),"")</f>
        <v/>
      </c>
      <c r="CC44" s="58" t="str">
        <f>IF(O44="女子",IF($AF44&gt;100,"",IF($M44=プロ用女子!D$52,ROW(),"")),"")</f>
        <v/>
      </c>
      <c r="CD44" s="58" t="str">
        <f>IF(O44="女子",IF($AF44&gt;100,"",IF($M44=プロ用女子!K$52,ROW(),"")),"")</f>
        <v/>
      </c>
      <c r="CE44" s="58" t="str">
        <f>IF(O44="女子",IF($AF44&gt;100,"",IF($M44=プロ用女子!D$77,ROW(),"")),"")</f>
        <v/>
      </c>
      <c r="CF44" s="58" t="str">
        <f>IF(O44="女子",IF($AF44&gt;100,"",IF($M44=プロ用女子!K$77,ROW(),"")),"")</f>
        <v/>
      </c>
      <c r="CG44" s="58" t="str">
        <f>IF(O44="女子",IF($AF44&gt;100,"",IF($M44=プロ用女子!D$102,ROW(),"")),"")</f>
        <v/>
      </c>
      <c r="CH44" s="58" t="str">
        <f>IF(O44="女子",IF($AF44&gt;100,"",IF($M44=プロ用女子!K$102,ROW(),"")),"")</f>
        <v/>
      </c>
      <c r="CI44" s="58" t="str">
        <f>IF(O44="女子",IF($AF44&gt;100,"",IF($M44=プロ用女子!D$127,ROW(),"")),"")</f>
        <v/>
      </c>
      <c r="CJ44" s="58" t="str">
        <f>IF(O44="女子",IF($AF44&gt;100,"",IF($M44=プロ用女子!K$127,ROW(),"")),"")</f>
        <v/>
      </c>
      <c r="CK44" s="58" t="str">
        <f>IF(O44="女子",IF($AF44&gt;100,"",IF($M44=プロ用女子!D$152,ROW(),"")),"")</f>
        <v/>
      </c>
      <c r="CL44" s="58" t="str">
        <f>IF(O44="女子",IF($AF44&gt;100,"",IF($M44=プロ用女子!K$152,ROW(),"")),"")</f>
        <v/>
      </c>
      <c r="CM44" s="58" t="str">
        <f>IF(O44="女子",IF($AF44&gt;100,"",IF($M44=プロ用女子!D$177,ROW(),"")),"")</f>
        <v/>
      </c>
      <c r="CN44" s="58" t="str">
        <f>IF(O44="女子",IF($AF44&gt;100,"",IF($M44=プロ用女子!K$177,ROW(),"")),"")</f>
        <v/>
      </c>
      <c r="CO44" s="58" t="str">
        <f>IF(O44="女子",IF($AF44&gt;100,"",IF($M44=プロ用女子!D$202,ROW(),"")),"")</f>
        <v/>
      </c>
      <c r="CP44" s="58" t="str">
        <f>IF(O44="女子",IF($AF44&gt;100,"",IF($M44=プロ用女子!K$202,ROW(),"")),"")</f>
        <v/>
      </c>
      <c r="CQ44" s="58" t="str">
        <f>IF(O44="女子",IF($AF44&gt;100,"",IF($M44=プロ用女子!D$227,ROW(),"")),"")</f>
        <v/>
      </c>
      <c r="CR44" s="58" t="str">
        <f>IF(O44="女子",IF($AF44&gt;100,"",IF($M44=プロ用女子!K$227,ROW(),"")),"")</f>
        <v/>
      </c>
    </row>
    <row r="45" spans="1:96" x14ac:dyDescent="0.15">
      <c r="A45" s="41">
        <v>46172</v>
      </c>
      <c r="B45" s="41">
        <v>46180</v>
      </c>
      <c r="C45" t="s">
        <v>70</v>
      </c>
      <c r="D45" t="s">
        <v>162</v>
      </c>
      <c r="E45" t="s">
        <v>169</v>
      </c>
      <c r="F45" t="s">
        <v>170</v>
      </c>
      <c r="G45" t="s">
        <v>165</v>
      </c>
      <c r="H45" t="s">
        <v>71</v>
      </c>
      <c r="I45" t="s">
        <v>166</v>
      </c>
      <c r="J45" t="s">
        <v>99</v>
      </c>
      <c r="L45" t="s">
        <v>548</v>
      </c>
      <c r="M45" t="s">
        <v>549</v>
      </c>
      <c r="N45" t="s">
        <v>550</v>
      </c>
      <c r="O45" t="s">
        <v>100</v>
      </c>
      <c r="Y45" t="s">
        <v>101</v>
      </c>
      <c r="AA45" t="s">
        <v>551</v>
      </c>
      <c r="AB45" t="s">
        <v>552</v>
      </c>
      <c r="AC45" t="s">
        <v>553</v>
      </c>
      <c r="AD45" t="s">
        <v>102</v>
      </c>
      <c r="AF45">
        <v>1</v>
      </c>
      <c r="AG45" s="40">
        <v>39155</v>
      </c>
      <c r="AN45">
        <v>168</v>
      </c>
      <c r="AO45">
        <v>50</v>
      </c>
      <c r="AP45" t="s">
        <v>103</v>
      </c>
      <c r="AV45" t="s">
        <v>104</v>
      </c>
      <c r="AY45" t="s">
        <v>157</v>
      </c>
      <c r="BB45">
        <f t="shared" si="0"/>
        <v>17</v>
      </c>
      <c r="BC45">
        <f t="shared" si="1"/>
        <v>3</v>
      </c>
      <c r="BD45" t="str">
        <f t="shared" si="2"/>
        <v>右</v>
      </c>
      <c r="BE45" s="58" t="str">
        <f>IF(O45="男子",IF($AF45&gt;100,"",IF(M45=プロ用男子!D$2,ROW(),"")),"")</f>
        <v/>
      </c>
      <c r="BF45" s="58" t="str">
        <f>IF(O45="男子",IF($AF45&gt;100,"",IF($M45=プロ用男子!K$2,ROW(),"")),"")</f>
        <v/>
      </c>
      <c r="BG45" s="58" t="str">
        <f>IF(O45="男子",IF($AF45&gt;100,"",IF($M45=プロ用男子!D$27,ROW(),"")),"")</f>
        <v/>
      </c>
      <c r="BH45" s="58" t="str">
        <f>IF(O45="男子",IF($AF45&gt;100,"",IF($M45=プロ用男子!K$27,ROW(),"")),"")</f>
        <v/>
      </c>
      <c r="BI45" s="58" t="str">
        <f>IF(O45="男子",IF($AF45&gt;100,"",IF($M45=プロ用男子!D$52,ROW(),"")),"")</f>
        <v/>
      </c>
      <c r="BJ45" s="58" t="str">
        <f>IF(O45="男子",IF($AF45&gt;100,"",IF($M45=プロ用男子!K$52,ROW(),"")),"")</f>
        <v/>
      </c>
      <c r="BK45" s="58" t="str">
        <f>IF(O45="男子",IF($AF45&gt;100,"",IF($M45=プロ用男子!D$77,ROW(),"")),"")</f>
        <v/>
      </c>
      <c r="BL45" s="58" t="str">
        <f>IF(O45="男子",IF($AF45&gt;100,"",IF($M45=プロ用男子!K$77,ROW(),"")),"")</f>
        <v/>
      </c>
      <c r="BM45" s="58" t="str">
        <f>IF(O45="男子",IF($AF45&gt;100,"",IF($M45=プロ用男子!D$102,ROW(),"")),"")</f>
        <v/>
      </c>
      <c r="BN45" s="58" t="str">
        <f>IF(O45="男子",IF($AF45&gt;100,"",IF($M45=プロ用男子!K$102,ROW(),"")),"")</f>
        <v/>
      </c>
      <c r="BO45" s="58" t="str">
        <f>IF(O45="男子",IF($AF45&gt;100,"",IF($M45=プロ用男子!D$127,ROW(),"")),"")</f>
        <v/>
      </c>
      <c r="BP45" s="58" t="str">
        <f>IF(O45="男子",IF($AF45&gt;100,"",IF($M45=プロ用男子!K$127,ROW(),"")),"")</f>
        <v/>
      </c>
      <c r="BQ45" s="58" t="str">
        <f>IF(O45="男子",IF($AF45&gt;100,"",IF($M45=プロ用男子!D$152,ROW(),"")),"")</f>
        <v/>
      </c>
      <c r="BR45" s="58" t="str">
        <f>IF(O45="男子",IF($AF45&gt;100,"",IF($M45=プロ用男子!K$152,ROW(),"")),"")</f>
        <v/>
      </c>
      <c r="BS45" s="58">
        <f>IF(O45="男子",IF($AF45&gt;100,"",IF($M45=プロ用男子!D$177,ROW(),"")),"")</f>
        <v>45</v>
      </c>
      <c r="BT45" s="58" t="str">
        <f>IF(O45="男子",IF($AF45&gt;100,"",IF($M45=プロ用男子!K$177,ROW(),"")),"")</f>
        <v/>
      </c>
      <c r="BU45" s="58" t="str">
        <f>IF(O45="男子",IF($AF45&gt;100,"",IF($M45=プロ用男子!D$202,ROW(),"")),"")</f>
        <v/>
      </c>
      <c r="BV45" s="58" t="str">
        <f>IF(O45="男子",IF($AF45&gt;100,"",IF($M45=プロ用男子!K$202,ROW(),"")),"")</f>
        <v/>
      </c>
      <c r="BW45" s="58" t="str">
        <f>IF(O45="男子",IF($AF45&gt;100,"",IF($M45=プロ用男子!D$227,ROW(),"")),"")</f>
        <v/>
      </c>
      <c r="BX45" s="58" t="str">
        <f>IF(O45="男子",IF($AF45&gt;100,"",IF($M45=プロ用男子!K$227,ROW(),"")),"")</f>
        <v/>
      </c>
      <c r="BY45" s="58" t="str">
        <f>IF(O45="女子",IF(AF45&gt;100,"",IF(M45=プロ用女子!D$2,ROW(),"")),"")</f>
        <v/>
      </c>
      <c r="BZ45" s="58" t="str">
        <f>IF(O45="女子",IF($AF45&gt;100,"",IF($M45=プロ用女子!K$2,ROW(),"")),"")</f>
        <v/>
      </c>
      <c r="CA45" s="58" t="str">
        <f>IF(O45="女子",IF($AF45&gt;100,"",IF($M45=プロ用女子!D$27,ROW(),"")),"")</f>
        <v/>
      </c>
      <c r="CB45" s="58" t="str">
        <f>IF(O45="女子",IF($AF45&gt;100,"",IF($M45=プロ用女子!K$27,ROW(),"")),"")</f>
        <v/>
      </c>
      <c r="CC45" s="58" t="str">
        <f>IF(O45="女子",IF($AF45&gt;100,"",IF($M45=プロ用女子!D$52,ROW(),"")),"")</f>
        <v/>
      </c>
      <c r="CD45" s="58" t="str">
        <f>IF(O45="女子",IF($AF45&gt;100,"",IF($M45=プロ用女子!K$52,ROW(),"")),"")</f>
        <v/>
      </c>
      <c r="CE45" s="58" t="str">
        <f>IF(O45="女子",IF($AF45&gt;100,"",IF($M45=プロ用女子!D$77,ROW(),"")),"")</f>
        <v/>
      </c>
      <c r="CF45" s="58" t="str">
        <f>IF(O45="女子",IF($AF45&gt;100,"",IF($M45=プロ用女子!K$77,ROW(),"")),"")</f>
        <v/>
      </c>
      <c r="CG45" s="58" t="str">
        <f>IF(O45="女子",IF($AF45&gt;100,"",IF($M45=プロ用女子!D$102,ROW(),"")),"")</f>
        <v/>
      </c>
      <c r="CH45" s="58" t="str">
        <f>IF(O45="女子",IF($AF45&gt;100,"",IF($M45=プロ用女子!K$102,ROW(),"")),"")</f>
        <v/>
      </c>
      <c r="CI45" s="58" t="str">
        <f>IF(O45="女子",IF($AF45&gt;100,"",IF($M45=プロ用女子!D$127,ROW(),"")),"")</f>
        <v/>
      </c>
      <c r="CJ45" s="58" t="str">
        <f>IF(O45="女子",IF($AF45&gt;100,"",IF($M45=プロ用女子!K$127,ROW(),"")),"")</f>
        <v/>
      </c>
      <c r="CK45" s="58" t="str">
        <f>IF(O45="女子",IF($AF45&gt;100,"",IF($M45=プロ用女子!D$152,ROW(),"")),"")</f>
        <v/>
      </c>
      <c r="CL45" s="58" t="str">
        <f>IF(O45="女子",IF($AF45&gt;100,"",IF($M45=プロ用女子!K$152,ROW(),"")),"")</f>
        <v/>
      </c>
      <c r="CM45" s="58" t="str">
        <f>IF(O45="女子",IF($AF45&gt;100,"",IF($M45=プロ用女子!D$177,ROW(),"")),"")</f>
        <v/>
      </c>
      <c r="CN45" s="58" t="str">
        <f>IF(O45="女子",IF($AF45&gt;100,"",IF($M45=プロ用女子!K$177,ROW(),"")),"")</f>
        <v/>
      </c>
      <c r="CO45" s="58" t="str">
        <f>IF(O45="女子",IF($AF45&gt;100,"",IF($M45=プロ用女子!D$202,ROW(),"")),"")</f>
        <v/>
      </c>
      <c r="CP45" s="58" t="str">
        <f>IF(O45="女子",IF($AF45&gt;100,"",IF($M45=プロ用女子!K$202,ROW(),"")),"")</f>
        <v/>
      </c>
      <c r="CQ45" s="58" t="str">
        <f>IF(O45="女子",IF($AF45&gt;100,"",IF($M45=プロ用女子!D$227,ROW(),"")),"")</f>
        <v/>
      </c>
      <c r="CR45" s="58" t="str">
        <f>IF(O45="女子",IF($AF45&gt;100,"",IF($M45=プロ用女子!K$227,ROW(),"")),"")</f>
        <v/>
      </c>
    </row>
    <row r="46" spans="1:96" x14ac:dyDescent="0.15">
      <c r="A46" s="41">
        <v>46172</v>
      </c>
      <c r="B46" s="41">
        <v>46180</v>
      </c>
      <c r="C46" t="s">
        <v>70</v>
      </c>
      <c r="D46" t="s">
        <v>162</v>
      </c>
      <c r="E46" t="s">
        <v>169</v>
      </c>
      <c r="F46" t="s">
        <v>170</v>
      </c>
      <c r="G46" t="s">
        <v>165</v>
      </c>
      <c r="H46" t="s">
        <v>71</v>
      </c>
      <c r="I46" t="s">
        <v>166</v>
      </c>
      <c r="J46" t="s">
        <v>99</v>
      </c>
      <c r="L46" t="s">
        <v>566</v>
      </c>
      <c r="M46" t="s">
        <v>549</v>
      </c>
      <c r="N46" t="s">
        <v>550</v>
      </c>
      <c r="O46" t="s">
        <v>100</v>
      </c>
      <c r="Y46" t="s">
        <v>101</v>
      </c>
      <c r="AA46" t="s">
        <v>567</v>
      </c>
      <c r="AB46" t="s">
        <v>568</v>
      </c>
      <c r="AC46" t="s">
        <v>569</v>
      </c>
      <c r="AD46" t="s">
        <v>102</v>
      </c>
      <c r="AF46">
        <v>2</v>
      </c>
      <c r="AG46" s="40">
        <v>38916</v>
      </c>
      <c r="AN46">
        <v>176</v>
      </c>
      <c r="AO46">
        <v>66.5</v>
      </c>
      <c r="AP46" t="s">
        <v>103</v>
      </c>
      <c r="AV46" t="s">
        <v>104</v>
      </c>
      <c r="AY46" t="s">
        <v>156</v>
      </c>
      <c r="BB46">
        <f t="shared" si="0"/>
        <v>17</v>
      </c>
      <c r="BC46">
        <f t="shared" si="1"/>
        <v>3</v>
      </c>
      <c r="BD46" t="str">
        <f t="shared" si="2"/>
        <v>右</v>
      </c>
      <c r="BE46" s="58" t="str">
        <f>IF(O46="男子",IF($AF46&gt;100,"",IF(M46=プロ用男子!D$2,ROW(),"")),"")</f>
        <v/>
      </c>
      <c r="BF46" s="58" t="str">
        <f>IF(O46="男子",IF($AF46&gt;100,"",IF($M46=プロ用男子!K$2,ROW(),"")),"")</f>
        <v/>
      </c>
      <c r="BG46" s="58" t="str">
        <f>IF(O46="男子",IF($AF46&gt;100,"",IF($M46=プロ用男子!D$27,ROW(),"")),"")</f>
        <v/>
      </c>
      <c r="BH46" s="58" t="str">
        <f>IF(O46="男子",IF($AF46&gt;100,"",IF($M46=プロ用男子!K$27,ROW(),"")),"")</f>
        <v/>
      </c>
      <c r="BI46" s="58" t="str">
        <f>IF(O46="男子",IF($AF46&gt;100,"",IF($M46=プロ用男子!D$52,ROW(),"")),"")</f>
        <v/>
      </c>
      <c r="BJ46" s="58" t="str">
        <f>IF(O46="男子",IF($AF46&gt;100,"",IF($M46=プロ用男子!K$52,ROW(),"")),"")</f>
        <v/>
      </c>
      <c r="BK46" s="58" t="str">
        <f>IF(O46="男子",IF($AF46&gt;100,"",IF($M46=プロ用男子!D$77,ROW(),"")),"")</f>
        <v/>
      </c>
      <c r="BL46" s="58" t="str">
        <f>IF(O46="男子",IF($AF46&gt;100,"",IF($M46=プロ用男子!K$77,ROW(),"")),"")</f>
        <v/>
      </c>
      <c r="BM46" s="58" t="str">
        <f>IF(O46="男子",IF($AF46&gt;100,"",IF($M46=プロ用男子!D$102,ROW(),"")),"")</f>
        <v/>
      </c>
      <c r="BN46" s="58" t="str">
        <f>IF(O46="男子",IF($AF46&gt;100,"",IF($M46=プロ用男子!K$102,ROW(),"")),"")</f>
        <v/>
      </c>
      <c r="BO46" s="58" t="str">
        <f>IF(O46="男子",IF($AF46&gt;100,"",IF($M46=プロ用男子!D$127,ROW(),"")),"")</f>
        <v/>
      </c>
      <c r="BP46" s="58" t="str">
        <f>IF(O46="男子",IF($AF46&gt;100,"",IF($M46=プロ用男子!K$127,ROW(),"")),"")</f>
        <v/>
      </c>
      <c r="BQ46" s="58" t="str">
        <f>IF(O46="男子",IF($AF46&gt;100,"",IF($M46=プロ用男子!D$152,ROW(),"")),"")</f>
        <v/>
      </c>
      <c r="BR46" s="58" t="str">
        <f>IF(O46="男子",IF($AF46&gt;100,"",IF($M46=プロ用男子!K$152,ROW(),"")),"")</f>
        <v/>
      </c>
      <c r="BS46" s="58">
        <f>IF(O46="男子",IF($AF46&gt;100,"",IF($M46=プロ用男子!D$177,ROW(),"")),"")</f>
        <v>46</v>
      </c>
      <c r="BT46" s="58" t="str">
        <f>IF(O46="男子",IF($AF46&gt;100,"",IF($M46=プロ用男子!K$177,ROW(),"")),"")</f>
        <v/>
      </c>
      <c r="BU46" s="58" t="str">
        <f>IF(O46="男子",IF($AF46&gt;100,"",IF($M46=プロ用男子!D$202,ROW(),"")),"")</f>
        <v/>
      </c>
      <c r="BV46" s="58" t="str">
        <f>IF(O46="男子",IF($AF46&gt;100,"",IF($M46=プロ用男子!K$202,ROW(),"")),"")</f>
        <v/>
      </c>
      <c r="BW46" s="58" t="str">
        <f>IF(O46="男子",IF($AF46&gt;100,"",IF($M46=プロ用男子!D$227,ROW(),"")),"")</f>
        <v/>
      </c>
      <c r="BX46" s="58" t="str">
        <f>IF(O46="男子",IF($AF46&gt;100,"",IF($M46=プロ用男子!K$227,ROW(),"")),"")</f>
        <v/>
      </c>
      <c r="BY46" s="58" t="str">
        <f>IF(O46="女子",IF(AF46&gt;100,"",IF(M46=プロ用女子!D$2,ROW(),"")),"")</f>
        <v/>
      </c>
      <c r="BZ46" s="58" t="str">
        <f>IF(O46="女子",IF($AF46&gt;100,"",IF($M46=プロ用女子!K$2,ROW(),"")),"")</f>
        <v/>
      </c>
      <c r="CA46" s="58" t="str">
        <f>IF(O46="女子",IF($AF46&gt;100,"",IF($M46=プロ用女子!D$27,ROW(),"")),"")</f>
        <v/>
      </c>
      <c r="CB46" s="58" t="str">
        <f>IF(O46="女子",IF($AF46&gt;100,"",IF($M46=プロ用女子!K$27,ROW(),"")),"")</f>
        <v/>
      </c>
      <c r="CC46" s="58" t="str">
        <f>IF(O46="女子",IF($AF46&gt;100,"",IF($M46=プロ用女子!D$52,ROW(),"")),"")</f>
        <v/>
      </c>
      <c r="CD46" s="58" t="str">
        <f>IF(O46="女子",IF($AF46&gt;100,"",IF($M46=プロ用女子!K$52,ROW(),"")),"")</f>
        <v/>
      </c>
      <c r="CE46" s="58" t="str">
        <f>IF(O46="女子",IF($AF46&gt;100,"",IF($M46=プロ用女子!D$77,ROW(),"")),"")</f>
        <v/>
      </c>
      <c r="CF46" s="58" t="str">
        <f>IF(O46="女子",IF($AF46&gt;100,"",IF($M46=プロ用女子!K$77,ROW(),"")),"")</f>
        <v/>
      </c>
      <c r="CG46" s="58" t="str">
        <f>IF(O46="女子",IF($AF46&gt;100,"",IF($M46=プロ用女子!D$102,ROW(),"")),"")</f>
        <v/>
      </c>
      <c r="CH46" s="58" t="str">
        <f>IF(O46="女子",IF($AF46&gt;100,"",IF($M46=プロ用女子!K$102,ROW(),"")),"")</f>
        <v/>
      </c>
      <c r="CI46" s="58" t="str">
        <f>IF(O46="女子",IF($AF46&gt;100,"",IF($M46=プロ用女子!D$127,ROW(),"")),"")</f>
        <v/>
      </c>
      <c r="CJ46" s="58" t="str">
        <f>IF(O46="女子",IF($AF46&gt;100,"",IF($M46=プロ用女子!K$127,ROW(),"")),"")</f>
        <v/>
      </c>
      <c r="CK46" s="58" t="str">
        <f>IF(O46="女子",IF($AF46&gt;100,"",IF($M46=プロ用女子!D$152,ROW(),"")),"")</f>
        <v/>
      </c>
      <c r="CL46" s="58" t="str">
        <f>IF(O46="女子",IF($AF46&gt;100,"",IF($M46=プロ用女子!K$152,ROW(),"")),"")</f>
        <v/>
      </c>
      <c r="CM46" s="58" t="str">
        <f>IF(O46="女子",IF($AF46&gt;100,"",IF($M46=プロ用女子!D$177,ROW(),"")),"")</f>
        <v/>
      </c>
      <c r="CN46" s="58" t="str">
        <f>IF(O46="女子",IF($AF46&gt;100,"",IF($M46=プロ用女子!K$177,ROW(),"")),"")</f>
        <v/>
      </c>
      <c r="CO46" s="58" t="str">
        <f>IF(O46="女子",IF($AF46&gt;100,"",IF($M46=プロ用女子!D$202,ROW(),"")),"")</f>
        <v/>
      </c>
      <c r="CP46" s="58" t="str">
        <f>IF(O46="女子",IF($AF46&gt;100,"",IF($M46=プロ用女子!K$202,ROW(),"")),"")</f>
        <v/>
      </c>
      <c r="CQ46" s="58" t="str">
        <f>IF(O46="女子",IF($AF46&gt;100,"",IF($M46=プロ用女子!D$227,ROW(),"")),"")</f>
        <v/>
      </c>
      <c r="CR46" s="58" t="str">
        <f>IF(O46="女子",IF($AF46&gt;100,"",IF($M46=プロ用女子!K$227,ROW(),"")),"")</f>
        <v/>
      </c>
    </row>
    <row r="47" spans="1:96" x14ac:dyDescent="0.15">
      <c r="A47" s="41">
        <v>46172</v>
      </c>
      <c r="B47" s="41">
        <v>46180</v>
      </c>
      <c r="C47" t="s">
        <v>70</v>
      </c>
      <c r="D47" t="s">
        <v>162</v>
      </c>
      <c r="E47" t="s">
        <v>169</v>
      </c>
      <c r="F47" t="s">
        <v>170</v>
      </c>
      <c r="G47" t="s">
        <v>165</v>
      </c>
      <c r="H47" t="s">
        <v>71</v>
      </c>
      <c r="I47" t="s">
        <v>166</v>
      </c>
      <c r="J47" t="s">
        <v>99</v>
      </c>
      <c r="L47" t="s">
        <v>580</v>
      </c>
      <c r="M47" t="s">
        <v>549</v>
      </c>
      <c r="N47" t="s">
        <v>550</v>
      </c>
      <c r="O47" t="s">
        <v>100</v>
      </c>
      <c r="Y47" t="s">
        <v>101</v>
      </c>
      <c r="AA47" t="s">
        <v>581</v>
      </c>
      <c r="AB47" t="s">
        <v>582</v>
      </c>
      <c r="AC47" t="s">
        <v>583</v>
      </c>
      <c r="AD47" t="s">
        <v>102</v>
      </c>
      <c r="AF47">
        <v>3</v>
      </c>
      <c r="AG47" s="40">
        <v>39204</v>
      </c>
      <c r="AN47">
        <v>177</v>
      </c>
      <c r="AO47">
        <v>63</v>
      </c>
      <c r="AP47" t="s">
        <v>103</v>
      </c>
      <c r="AV47" t="s">
        <v>104</v>
      </c>
      <c r="BB47">
        <f t="shared" si="0"/>
        <v>16</v>
      </c>
      <c r="BC47">
        <f t="shared" si="1"/>
        <v>2</v>
      </c>
      <c r="BD47" t="str">
        <f t="shared" si="2"/>
        <v>右</v>
      </c>
      <c r="BE47" s="58" t="str">
        <f>IF(O47="男子",IF($AF47&gt;100,"",IF(M47=プロ用男子!D$2,ROW(),"")),"")</f>
        <v/>
      </c>
      <c r="BF47" s="58" t="str">
        <f>IF(O47="男子",IF($AF47&gt;100,"",IF($M47=プロ用男子!K$2,ROW(),"")),"")</f>
        <v/>
      </c>
      <c r="BG47" s="58" t="str">
        <f>IF(O47="男子",IF($AF47&gt;100,"",IF($M47=プロ用男子!D$27,ROW(),"")),"")</f>
        <v/>
      </c>
      <c r="BH47" s="58" t="str">
        <f>IF(O47="男子",IF($AF47&gt;100,"",IF($M47=プロ用男子!K$27,ROW(),"")),"")</f>
        <v/>
      </c>
      <c r="BI47" s="58" t="str">
        <f>IF(O47="男子",IF($AF47&gt;100,"",IF($M47=プロ用男子!D$52,ROW(),"")),"")</f>
        <v/>
      </c>
      <c r="BJ47" s="58" t="str">
        <f>IF(O47="男子",IF($AF47&gt;100,"",IF($M47=プロ用男子!K$52,ROW(),"")),"")</f>
        <v/>
      </c>
      <c r="BK47" s="58" t="str">
        <f>IF(O47="男子",IF($AF47&gt;100,"",IF($M47=プロ用男子!D$77,ROW(),"")),"")</f>
        <v/>
      </c>
      <c r="BL47" s="58" t="str">
        <f>IF(O47="男子",IF($AF47&gt;100,"",IF($M47=プロ用男子!K$77,ROW(),"")),"")</f>
        <v/>
      </c>
      <c r="BM47" s="58" t="str">
        <f>IF(O47="男子",IF($AF47&gt;100,"",IF($M47=プロ用男子!D$102,ROW(),"")),"")</f>
        <v/>
      </c>
      <c r="BN47" s="58" t="str">
        <f>IF(O47="男子",IF($AF47&gt;100,"",IF($M47=プロ用男子!K$102,ROW(),"")),"")</f>
        <v/>
      </c>
      <c r="BO47" s="58" t="str">
        <f>IF(O47="男子",IF($AF47&gt;100,"",IF($M47=プロ用男子!D$127,ROW(),"")),"")</f>
        <v/>
      </c>
      <c r="BP47" s="58" t="str">
        <f>IF(O47="男子",IF($AF47&gt;100,"",IF($M47=プロ用男子!K$127,ROW(),"")),"")</f>
        <v/>
      </c>
      <c r="BQ47" s="58" t="str">
        <f>IF(O47="男子",IF($AF47&gt;100,"",IF($M47=プロ用男子!D$152,ROW(),"")),"")</f>
        <v/>
      </c>
      <c r="BR47" s="58" t="str">
        <f>IF(O47="男子",IF($AF47&gt;100,"",IF($M47=プロ用男子!K$152,ROW(),"")),"")</f>
        <v/>
      </c>
      <c r="BS47" s="58">
        <f>IF(O47="男子",IF($AF47&gt;100,"",IF($M47=プロ用男子!D$177,ROW(),"")),"")</f>
        <v>47</v>
      </c>
      <c r="BT47" s="58" t="str">
        <f>IF(O47="男子",IF($AF47&gt;100,"",IF($M47=プロ用男子!K$177,ROW(),"")),"")</f>
        <v/>
      </c>
      <c r="BU47" s="58" t="str">
        <f>IF(O47="男子",IF($AF47&gt;100,"",IF($M47=プロ用男子!D$202,ROW(),"")),"")</f>
        <v/>
      </c>
      <c r="BV47" s="58" t="str">
        <f>IF(O47="男子",IF($AF47&gt;100,"",IF($M47=プロ用男子!K$202,ROW(),"")),"")</f>
        <v/>
      </c>
      <c r="BW47" s="58" t="str">
        <f>IF(O47="男子",IF($AF47&gt;100,"",IF($M47=プロ用男子!D$227,ROW(),"")),"")</f>
        <v/>
      </c>
      <c r="BX47" s="58" t="str">
        <f>IF(O47="男子",IF($AF47&gt;100,"",IF($M47=プロ用男子!K$227,ROW(),"")),"")</f>
        <v/>
      </c>
      <c r="BY47" s="58" t="str">
        <f>IF(O47="女子",IF(AF47&gt;100,"",IF(M47=プロ用女子!D$2,ROW(),"")),"")</f>
        <v/>
      </c>
      <c r="BZ47" s="58" t="str">
        <f>IF(O47="女子",IF($AF47&gt;100,"",IF($M47=プロ用女子!K$2,ROW(),"")),"")</f>
        <v/>
      </c>
      <c r="CA47" s="58" t="str">
        <f>IF(O47="女子",IF($AF47&gt;100,"",IF($M47=プロ用女子!D$27,ROW(),"")),"")</f>
        <v/>
      </c>
      <c r="CB47" s="58" t="str">
        <f>IF(O47="女子",IF($AF47&gt;100,"",IF($M47=プロ用女子!K$27,ROW(),"")),"")</f>
        <v/>
      </c>
      <c r="CC47" s="58" t="str">
        <f>IF(O47="女子",IF($AF47&gt;100,"",IF($M47=プロ用女子!D$52,ROW(),"")),"")</f>
        <v/>
      </c>
      <c r="CD47" s="58" t="str">
        <f>IF(O47="女子",IF($AF47&gt;100,"",IF($M47=プロ用女子!K$52,ROW(),"")),"")</f>
        <v/>
      </c>
      <c r="CE47" s="58" t="str">
        <f>IF(O47="女子",IF($AF47&gt;100,"",IF($M47=プロ用女子!D$77,ROW(),"")),"")</f>
        <v/>
      </c>
      <c r="CF47" s="58" t="str">
        <f>IF(O47="女子",IF($AF47&gt;100,"",IF($M47=プロ用女子!K$77,ROW(),"")),"")</f>
        <v/>
      </c>
      <c r="CG47" s="58" t="str">
        <f>IF(O47="女子",IF($AF47&gt;100,"",IF($M47=プロ用女子!D$102,ROW(),"")),"")</f>
        <v/>
      </c>
      <c r="CH47" s="58" t="str">
        <f>IF(O47="女子",IF($AF47&gt;100,"",IF($M47=プロ用女子!K$102,ROW(),"")),"")</f>
        <v/>
      </c>
      <c r="CI47" s="58" t="str">
        <f>IF(O47="女子",IF($AF47&gt;100,"",IF($M47=プロ用女子!D$127,ROW(),"")),"")</f>
        <v/>
      </c>
      <c r="CJ47" s="58" t="str">
        <f>IF(O47="女子",IF($AF47&gt;100,"",IF($M47=プロ用女子!K$127,ROW(),"")),"")</f>
        <v/>
      </c>
      <c r="CK47" s="58" t="str">
        <f>IF(O47="女子",IF($AF47&gt;100,"",IF($M47=プロ用女子!D$152,ROW(),"")),"")</f>
        <v/>
      </c>
      <c r="CL47" s="58" t="str">
        <f>IF(O47="女子",IF($AF47&gt;100,"",IF($M47=プロ用女子!K$152,ROW(),"")),"")</f>
        <v/>
      </c>
      <c r="CM47" s="58" t="str">
        <f>IF(O47="女子",IF($AF47&gt;100,"",IF($M47=プロ用女子!D$177,ROW(),"")),"")</f>
        <v/>
      </c>
      <c r="CN47" s="58" t="str">
        <f>IF(O47="女子",IF($AF47&gt;100,"",IF($M47=プロ用女子!K$177,ROW(),"")),"")</f>
        <v/>
      </c>
      <c r="CO47" s="58" t="str">
        <f>IF(O47="女子",IF($AF47&gt;100,"",IF($M47=プロ用女子!D$202,ROW(),"")),"")</f>
        <v/>
      </c>
      <c r="CP47" s="58" t="str">
        <f>IF(O47="女子",IF($AF47&gt;100,"",IF($M47=プロ用女子!K$202,ROW(),"")),"")</f>
        <v/>
      </c>
      <c r="CQ47" s="58" t="str">
        <f>IF(O47="女子",IF($AF47&gt;100,"",IF($M47=プロ用女子!D$227,ROW(),"")),"")</f>
        <v/>
      </c>
      <c r="CR47" s="58" t="str">
        <f>IF(O47="女子",IF($AF47&gt;100,"",IF($M47=プロ用女子!K$227,ROW(),"")),"")</f>
        <v/>
      </c>
    </row>
    <row r="48" spans="1:96" x14ac:dyDescent="0.15">
      <c r="A48" s="41">
        <v>46172</v>
      </c>
      <c r="B48" s="41">
        <v>46180</v>
      </c>
      <c r="C48" t="s">
        <v>70</v>
      </c>
      <c r="D48" t="s">
        <v>162</v>
      </c>
      <c r="E48" t="s">
        <v>169</v>
      </c>
      <c r="F48" t="s">
        <v>170</v>
      </c>
      <c r="G48" t="s">
        <v>165</v>
      </c>
      <c r="H48" t="s">
        <v>71</v>
      </c>
      <c r="I48" t="s">
        <v>166</v>
      </c>
      <c r="J48" t="s">
        <v>99</v>
      </c>
      <c r="L48" t="s">
        <v>584</v>
      </c>
      <c r="M48" t="s">
        <v>549</v>
      </c>
      <c r="N48" t="s">
        <v>550</v>
      </c>
      <c r="O48" t="s">
        <v>100</v>
      </c>
      <c r="Y48" t="s">
        <v>101</v>
      </c>
      <c r="AA48" t="s">
        <v>585</v>
      </c>
      <c r="AB48" t="s">
        <v>586</v>
      </c>
      <c r="AC48" t="s">
        <v>587</v>
      </c>
      <c r="AD48" t="s">
        <v>102</v>
      </c>
      <c r="AF48">
        <v>4</v>
      </c>
      <c r="AG48" s="40">
        <v>39473</v>
      </c>
      <c r="AN48">
        <v>164</v>
      </c>
      <c r="AO48">
        <v>57</v>
      </c>
      <c r="AP48" t="s">
        <v>103</v>
      </c>
      <c r="AV48" t="s">
        <v>104</v>
      </c>
      <c r="AY48" t="s">
        <v>156</v>
      </c>
      <c r="BB48">
        <f t="shared" si="0"/>
        <v>16</v>
      </c>
      <c r="BC48">
        <f t="shared" si="1"/>
        <v>2</v>
      </c>
      <c r="BD48" t="str">
        <f t="shared" si="2"/>
        <v>右</v>
      </c>
      <c r="BE48" s="58" t="str">
        <f>IF(O48="男子",IF($AF48&gt;100,"",IF(M48=プロ用男子!D$2,ROW(),"")),"")</f>
        <v/>
      </c>
      <c r="BF48" s="58" t="str">
        <f>IF(O48="男子",IF($AF48&gt;100,"",IF($M48=プロ用男子!K$2,ROW(),"")),"")</f>
        <v/>
      </c>
      <c r="BG48" s="58" t="str">
        <f>IF(O48="男子",IF($AF48&gt;100,"",IF($M48=プロ用男子!D$27,ROW(),"")),"")</f>
        <v/>
      </c>
      <c r="BH48" s="58" t="str">
        <f>IF(O48="男子",IF($AF48&gt;100,"",IF($M48=プロ用男子!K$27,ROW(),"")),"")</f>
        <v/>
      </c>
      <c r="BI48" s="58" t="str">
        <f>IF(O48="男子",IF($AF48&gt;100,"",IF($M48=プロ用男子!D$52,ROW(),"")),"")</f>
        <v/>
      </c>
      <c r="BJ48" s="58" t="str">
        <f>IF(O48="男子",IF($AF48&gt;100,"",IF($M48=プロ用男子!K$52,ROW(),"")),"")</f>
        <v/>
      </c>
      <c r="BK48" s="58" t="str">
        <f>IF(O48="男子",IF($AF48&gt;100,"",IF($M48=プロ用男子!D$77,ROW(),"")),"")</f>
        <v/>
      </c>
      <c r="BL48" s="58" t="str">
        <f>IF(O48="男子",IF($AF48&gt;100,"",IF($M48=プロ用男子!K$77,ROW(),"")),"")</f>
        <v/>
      </c>
      <c r="BM48" s="58" t="str">
        <f>IF(O48="男子",IF($AF48&gt;100,"",IF($M48=プロ用男子!D$102,ROW(),"")),"")</f>
        <v/>
      </c>
      <c r="BN48" s="58" t="str">
        <f>IF(O48="男子",IF($AF48&gt;100,"",IF($M48=プロ用男子!K$102,ROW(),"")),"")</f>
        <v/>
      </c>
      <c r="BO48" s="58" t="str">
        <f>IF(O48="男子",IF($AF48&gt;100,"",IF($M48=プロ用男子!D$127,ROW(),"")),"")</f>
        <v/>
      </c>
      <c r="BP48" s="58" t="str">
        <f>IF(O48="男子",IF($AF48&gt;100,"",IF($M48=プロ用男子!K$127,ROW(),"")),"")</f>
        <v/>
      </c>
      <c r="BQ48" s="58" t="str">
        <f>IF(O48="男子",IF($AF48&gt;100,"",IF($M48=プロ用男子!D$152,ROW(),"")),"")</f>
        <v/>
      </c>
      <c r="BR48" s="58" t="str">
        <f>IF(O48="男子",IF($AF48&gt;100,"",IF($M48=プロ用男子!K$152,ROW(),"")),"")</f>
        <v/>
      </c>
      <c r="BS48" s="58">
        <f>IF(O48="男子",IF($AF48&gt;100,"",IF($M48=プロ用男子!D$177,ROW(),"")),"")</f>
        <v>48</v>
      </c>
      <c r="BT48" s="58" t="str">
        <f>IF(O48="男子",IF($AF48&gt;100,"",IF($M48=プロ用男子!K$177,ROW(),"")),"")</f>
        <v/>
      </c>
      <c r="BU48" s="58" t="str">
        <f>IF(O48="男子",IF($AF48&gt;100,"",IF($M48=プロ用男子!D$202,ROW(),"")),"")</f>
        <v/>
      </c>
      <c r="BV48" s="58" t="str">
        <f>IF(O48="男子",IF($AF48&gt;100,"",IF($M48=プロ用男子!K$202,ROW(),"")),"")</f>
        <v/>
      </c>
      <c r="BW48" s="58" t="str">
        <f>IF(O48="男子",IF($AF48&gt;100,"",IF($M48=プロ用男子!D$227,ROW(),"")),"")</f>
        <v/>
      </c>
      <c r="BX48" s="58" t="str">
        <f>IF(O48="男子",IF($AF48&gt;100,"",IF($M48=プロ用男子!K$227,ROW(),"")),"")</f>
        <v/>
      </c>
      <c r="BY48" s="58" t="str">
        <f>IF(O48="女子",IF(AF48&gt;100,"",IF(M48=プロ用女子!D$2,ROW(),"")),"")</f>
        <v/>
      </c>
      <c r="BZ48" s="58" t="str">
        <f>IF(O48="女子",IF($AF48&gt;100,"",IF($M48=プロ用女子!K$2,ROW(),"")),"")</f>
        <v/>
      </c>
      <c r="CA48" s="58" t="str">
        <f>IF(O48="女子",IF($AF48&gt;100,"",IF($M48=プロ用女子!D$27,ROW(),"")),"")</f>
        <v/>
      </c>
      <c r="CB48" s="58" t="str">
        <f>IF(O48="女子",IF($AF48&gt;100,"",IF($M48=プロ用女子!K$27,ROW(),"")),"")</f>
        <v/>
      </c>
      <c r="CC48" s="58" t="str">
        <f>IF(O48="女子",IF($AF48&gt;100,"",IF($M48=プロ用女子!D$52,ROW(),"")),"")</f>
        <v/>
      </c>
      <c r="CD48" s="58" t="str">
        <f>IF(O48="女子",IF($AF48&gt;100,"",IF($M48=プロ用女子!K$52,ROW(),"")),"")</f>
        <v/>
      </c>
      <c r="CE48" s="58" t="str">
        <f>IF(O48="女子",IF($AF48&gt;100,"",IF($M48=プロ用女子!D$77,ROW(),"")),"")</f>
        <v/>
      </c>
      <c r="CF48" s="58" t="str">
        <f>IF(O48="女子",IF($AF48&gt;100,"",IF($M48=プロ用女子!K$77,ROW(),"")),"")</f>
        <v/>
      </c>
      <c r="CG48" s="58" t="str">
        <f>IF(O48="女子",IF($AF48&gt;100,"",IF($M48=プロ用女子!D$102,ROW(),"")),"")</f>
        <v/>
      </c>
      <c r="CH48" s="58" t="str">
        <f>IF(O48="女子",IF($AF48&gt;100,"",IF($M48=プロ用女子!K$102,ROW(),"")),"")</f>
        <v/>
      </c>
      <c r="CI48" s="58" t="str">
        <f>IF(O48="女子",IF($AF48&gt;100,"",IF($M48=プロ用女子!D$127,ROW(),"")),"")</f>
        <v/>
      </c>
      <c r="CJ48" s="58" t="str">
        <f>IF(O48="女子",IF($AF48&gt;100,"",IF($M48=プロ用女子!K$127,ROW(),"")),"")</f>
        <v/>
      </c>
      <c r="CK48" s="58" t="str">
        <f>IF(O48="女子",IF($AF48&gt;100,"",IF($M48=プロ用女子!D$152,ROW(),"")),"")</f>
        <v/>
      </c>
      <c r="CL48" s="58" t="str">
        <f>IF(O48="女子",IF($AF48&gt;100,"",IF($M48=プロ用女子!K$152,ROW(),"")),"")</f>
        <v/>
      </c>
      <c r="CM48" s="58" t="str">
        <f>IF(O48="女子",IF($AF48&gt;100,"",IF($M48=プロ用女子!D$177,ROW(),"")),"")</f>
        <v/>
      </c>
      <c r="CN48" s="58" t="str">
        <f>IF(O48="女子",IF($AF48&gt;100,"",IF($M48=プロ用女子!K$177,ROW(),"")),"")</f>
        <v/>
      </c>
      <c r="CO48" s="58" t="str">
        <f>IF(O48="女子",IF($AF48&gt;100,"",IF($M48=プロ用女子!D$202,ROW(),"")),"")</f>
        <v/>
      </c>
      <c r="CP48" s="58" t="str">
        <f>IF(O48="女子",IF($AF48&gt;100,"",IF($M48=プロ用女子!K$202,ROW(),"")),"")</f>
        <v/>
      </c>
      <c r="CQ48" s="58" t="str">
        <f>IF(O48="女子",IF($AF48&gt;100,"",IF($M48=プロ用女子!D$227,ROW(),"")),"")</f>
        <v/>
      </c>
      <c r="CR48" s="58" t="str">
        <f>IF(O48="女子",IF($AF48&gt;100,"",IF($M48=プロ用女子!K$227,ROW(),"")),"")</f>
        <v/>
      </c>
    </row>
    <row r="49" spans="1:96" x14ac:dyDescent="0.15">
      <c r="A49" s="41">
        <v>46172</v>
      </c>
      <c r="B49" s="41">
        <v>46180</v>
      </c>
      <c r="C49" t="s">
        <v>70</v>
      </c>
      <c r="D49" t="s">
        <v>162</v>
      </c>
      <c r="E49" t="s">
        <v>169</v>
      </c>
      <c r="F49" t="s">
        <v>170</v>
      </c>
      <c r="G49" t="s">
        <v>165</v>
      </c>
      <c r="H49" t="s">
        <v>71</v>
      </c>
      <c r="I49" t="s">
        <v>166</v>
      </c>
      <c r="J49" t="s">
        <v>99</v>
      </c>
      <c r="L49" t="s">
        <v>588</v>
      </c>
      <c r="M49" t="s">
        <v>549</v>
      </c>
      <c r="N49" t="s">
        <v>550</v>
      </c>
      <c r="O49" t="s">
        <v>100</v>
      </c>
      <c r="Y49" t="s">
        <v>101</v>
      </c>
      <c r="AA49" t="s">
        <v>589</v>
      </c>
      <c r="AB49" t="s">
        <v>590</v>
      </c>
      <c r="AC49" t="s">
        <v>591</v>
      </c>
      <c r="AD49" t="s">
        <v>102</v>
      </c>
      <c r="AF49">
        <v>5</v>
      </c>
      <c r="AG49" s="40">
        <v>39039</v>
      </c>
      <c r="AN49">
        <v>175.7</v>
      </c>
      <c r="AO49">
        <v>63</v>
      </c>
      <c r="AP49" t="s">
        <v>103</v>
      </c>
      <c r="AV49" t="s">
        <v>104</v>
      </c>
      <c r="AY49" t="s">
        <v>156</v>
      </c>
      <c r="BB49">
        <f t="shared" si="0"/>
        <v>17</v>
      </c>
      <c r="BC49">
        <f t="shared" si="1"/>
        <v>3</v>
      </c>
      <c r="BD49" t="str">
        <f t="shared" si="2"/>
        <v>右</v>
      </c>
      <c r="BE49" s="58" t="str">
        <f>IF(O49="男子",IF($AF49&gt;100,"",IF(M49=プロ用男子!D$2,ROW(),"")),"")</f>
        <v/>
      </c>
      <c r="BF49" s="58" t="str">
        <f>IF(O49="男子",IF($AF49&gt;100,"",IF($M49=プロ用男子!K$2,ROW(),"")),"")</f>
        <v/>
      </c>
      <c r="BG49" s="58" t="str">
        <f>IF(O49="男子",IF($AF49&gt;100,"",IF($M49=プロ用男子!D$27,ROW(),"")),"")</f>
        <v/>
      </c>
      <c r="BH49" s="58" t="str">
        <f>IF(O49="男子",IF($AF49&gt;100,"",IF($M49=プロ用男子!K$27,ROW(),"")),"")</f>
        <v/>
      </c>
      <c r="BI49" s="58" t="str">
        <f>IF(O49="男子",IF($AF49&gt;100,"",IF($M49=プロ用男子!D$52,ROW(),"")),"")</f>
        <v/>
      </c>
      <c r="BJ49" s="58" t="str">
        <f>IF(O49="男子",IF($AF49&gt;100,"",IF($M49=プロ用男子!K$52,ROW(),"")),"")</f>
        <v/>
      </c>
      <c r="BK49" s="58" t="str">
        <f>IF(O49="男子",IF($AF49&gt;100,"",IF($M49=プロ用男子!D$77,ROW(),"")),"")</f>
        <v/>
      </c>
      <c r="BL49" s="58" t="str">
        <f>IF(O49="男子",IF($AF49&gt;100,"",IF($M49=プロ用男子!K$77,ROW(),"")),"")</f>
        <v/>
      </c>
      <c r="BM49" s="58" t="str">
        <f>IF(O49="男子",IF($AF49&gt;100,"",IF($M49=プロ用男子!D$102,ROW(),"")),"")</f>
        <v/>
      </c>
      <c r="BN49" s="58" t="str">
        <f>IF(O49="男子",IF($AF49&gt;100,"",IF($M49=プロ用男子!K$102,ROW(),"")),"")</f>
        <v/>
      </c>
      <c r="BO49" s="58" t="str">
        <f>IF(O49="男子",IF($AF49&gt;100,"",IF($M49=プロ用男子!D$127,ROW(),"")),"")</f>
        <v/>
      </c>
      <c r="BP49" s="58" t="str">
        <f>IF(O49="男子",IF($AF49&gt;100,"",IF($M49=プロ用男子!K$127,ROW(),"")),"")</f>
        <v/>
      </c>
      <c r="BQ49" s="58" t="str">
        <f>IF(O49="男子",IF($AF49&gt;100,"",IF($M49=プロ用男子!D$152,ROW(),"")),"")</f>
        <v/>
      </c>
      <c r="BR49" s="58" t="str">
        <f>IF(O49="男子",IF($AF49&gt;100,"",IF($M49=プロ用男子!K$152,ROW(),"")),"")</f>
        <v/>
      </c>
      <c r="BS49" s="58">
        <f>IF(O49="男子",IF($AF49&gt;100,"",IF($M49=プロ用男子!D$177,ROW(),"")),"")</f>
        <v>49</v>
      </c>
      <c r="BT49" s="58" t="str">
        <f>IF(O49="男子",IF($AF49&gt;100,"",IF($M49=プロ用男子!K$177,ROW(),"")),"")</f>
        <v/>
      </c>
      <c r="BU49" s="58" t="str">
        <f>IF(O49="男子",IF($AF49&gt;100,"",IF($M49=プロ用男子!D$202,ROW(),"")),"")</f>
        <v/>
      </c>
      <c r="BV49" s="58" t="str">
        <f>IF(O49="男子",IF($AF49&gt;100,"",IF($M49=プロ用男子!K$202,ROW(),"")),"")</f>
        <v/>
      </c>
      <c r="BW49" s="58" t="str">
        <f>IF(O49="男子",IF($AF49&gt;100,"",IF($M49=プロ用男子!D$227,ROW(),"")),"")</f>
        <v/>
      </c>
      <c r="BX49" s="58" t="str">
        <f>IF(O49="男子",IF($AF49&gt;100,"",IF($M49=プロ用男子!K$227,ROW(),"")),"")</f>
        <v/>
      </c>
      <c r="BY49" s="58" t="str">
        <f>IF(O49="女子",IF(AF49&gt;100,"",IF(M49=プロ用女子!D$2,ROW(),"")),"")</f>
        <v/>
      </c>
      <c r="BZ49" s="58" t="str">
        <f>IF(O49="女子",IF($AF49&gt;100,"",IF($M49=プロ用女子!K$2,ROW(),"")),"")</f>
        <v/>
      </c>
      <c r="CA49" s="58" t="str">
        <f>IF(O49="女子",IF($AF49&gt;100,"",IF($M49=プロ用女子!D$27,ROW(),"")),"")</f>
        <v/>
      </c>
      <c r="CB49" s="58" t="str">
        <f>IF(O49="女子",IF($AF49&gt;100,"",IF($M49=プロ用女子!K$27,ROW(),"")),"")</f>
        <v/>
      </c>
      <c r="CC49" s="58" t="str">
        <f>IF(O49="女子",IF($AF49&gt;100,"",IF($M49=プロ用女子!D$52,ROW(),"")),"")</f>
        <v/>
      </c>
      <c r="CD49" s="58" t="str">
        <f>IF(O49="女子",IF($AF49&gt;100,"",IF($M49=プロ用女子!K$52,ROW(),"")),"")</f>
        <v/>
      </c>
      <c r="CE49" s="58" t="str">
        <f>IF(O49="女子",IF($AF49&gt;100,"",IF($M49=プロ用女子!D$77,ROW(),"")),"")</f>
        <v/>
      </c>
      <c r="CF49" s="58" t="str">
        <f>IF(O49="女子",IF($AF49&gt;100,"",IF($M49=プロ用女子!K$77,ROW(),"")),"")</f>
        <v/>
      </c>
      <c r="CG49" s="58" t="str">
        <f>IF(O49="女子",IF($AF49&gt;100,"",IF($M49=プロ用女子!D$102,ROW(),"")),"")</f>
        <v/>
      </c>
      <c r="CH49" s="58" t="str">
        <f>IF(O49="女子",IF($AF49&gt;100,"",IF($M49=プロ用女子!K$102,ROW(),"")),"")</f>
        <v/>
      </c>
      <c r="CI49" s="58" t="str">
        <f>IF(O49="女子",IF($AF49&gt;100,"",IF($M49=プロ用女子!D$127,ROW(),"")),"")</f>
        <v/>
      </c>
      <c r="CJ49" s="58" t="str">
        <f>IF(O49="女子",IF($AF49&gt;100,"",IF($M49=プロ用女子!K$127,ROW(),"")),"")</f>
        <v/>
      </c>
      <c r="CK49" s="58" t="str">
        <f>IF(O49="女子",IF($AF49&gt;100,"",IF($M49=プロ用女子!D$152,ROW(),"")),"")</f>
        <v/>
      </c>
      <c r="CL49" s="58" t="str">
        <f>IF(O49="女子",IF($AF49&gt;100,"",IF($M49=プロ用女子!K$152,ROW(),"")),"")</f>
        <v/>
      </c>
      <c r="CM49" s="58" t="str">
        <f>IF(O49="女子",IF($AF49&gt;100,"",IF($M49=プロ用女子!D$177,ROW(),"")),"")</f>
        <v/>
      </c>
      <c r="CN49" s="58" t="str">
        <f>IF(O49="女子",IF($AF49&gt;100,"",IF($M49=プロ用女子!K$177,ROW(),"")),"")</f>
        <v/>
      </c>
      <c r="CO49" s="58" t="str">
        <f>IF(O49="女子",IF($AF49&gt;100,"",IF($M49=プロ用女子!D$202,ROW(),"")),"")</f>
        <v/>
      </c>
      <c r="CP49" s="58" t="str">
        <f>IF(O49="女子",IF($AF49&gt;100,"",IF($M49=プロ用女子!K$202,ROW(),"")),"")</f>
        <v/>
      </c>
      <c r="CQ49" s="58" t="str">
        <f>IF(O49="女子",IF($AF49&gt;100,"",IF($M49=プロ用女子!D$227,ROW(),"")),"")</f>
        <v/>
      </c>
      <c r="CR49" s="58" t="str">
        <f>IF(O49="女子",IF($AF49&gt;100,"",IF($M49=プロ用女子!K$227,ROW(),"")),"")</f>
        <v/>
      </c>
    </row>
    <row r="50" spans="1:96" x14ac:dyDescent="0.15">
      <c r="A50" s="41">
        <v>46172</v>
      </c>
      <c r="B50" s="41">
        <v>46180</v>
      </c>
      <c r="C50" t="s">
        <v>70</v>
      </c>
      <c r="D50" t="s">
        <v>162</v>
      </c>
      <c r="E50" t="s">
        <v>169</v>
      </c>
      <c r="F50" t="s">
        <v>170</v>
      </c>
      <c r="G50" t="s">
        <v>165</v>
      </c>
      <c r="H50" t="s">
        <v>71</v>
      </c>
      <c r="I50" t="s">
        <v>166</v>
      </c>
      <c r="J50" t="s">
        <v>99</v>
      </c>
      <c r="L50" t="s">
        <v>592</v>
      </c>
      <c r="M50" t="s">
        <v>549</v>
      </c>
      <c r="N50" t="s">
        <v>550</v>
      </c>
      <c r="O50" t="s">
        <v>100</v>
      </c>
      <c r="Y50" t="s">
        <v>101</v>
      </c>
      <c r="AA50" t="s">
        <v>593</v>
      </c>
      <c r="AB50" t="s">
        <v>594</v>
      </c>
      <c r="AC50" t="s">
        <v>595</v>
      </c>
      <c r="AD50" t="s">
        <v>102</v>
      </c>
      <c r="AE50" t="s">
        <v>105</v>
      </c>
      <c r="AF50">
        <v>6</v>
      </c>
      <c r="AG50" s="40">
        <v>39139</v>
      </c>
      <c r="AN50">
        <v>175</v>
      </c>
      <c r="AO50">
        <v>63</v>
      </c>
      <c r="AP50" t="s">
        <v>103</v>
      </c>
      <c r="AV50" t="s">
        <v>104</v>
      </c>
      <c r="AY50" t="s">
        <v>157</v>
      </c>
      <c r="BB50">
        <f t="shared" si="0"/>
        <v>17</v>
      </c>
      <c r="BC50">
        <f t="shared" si="1"/>
        <v>3</v>
      </c>
      <c r="BD50" t="str">
        <f t="shared" si="2"/>
        <v>右</v>
      </c>
      <c r="BE50" s="58" t="str">
        <f>IF(O50="男子",IF($AF50&gt;100,"",IF(M50=プロ用男子!D$2,ROW(),"")),"")</f>
        <v/>
      </c>
      <c r="BF50" s="58" t="str">
        <f>IF(O50="男子",IF($AF50&gt;100,"",IF($M50=プロ用男子!K$2,ROW(),"")),"")</f>
        <v/>
      </c>
      <c r="BG50" s="58" t="str">
        <f>IF(O50="男子",IF($AF50&gt;100,"",IF($M50=プロ用男子!D$27,ROW(),"")),"")</f>
        <v/>
      </c>
      <c r="BH50" s="58" t="str">
        <f>IF(O50="男子",IF($AF50&gt;100,"",IF($M50=プロ用男子!K$27,ROW(),"")),"")</f>
        <v/>
      </c>
      <c r="BI50" s="58" t="str">
        <f>IF(O50="男子",IF($AF50&gt;100,"",IF($M50=プロ用男子!D$52,ROW(),"")),"")</f>
        <v/>
      </c>
      <c r="BJ50" s="58" t="str">
        <f>IF(O50="男子",IF($AF50&gt;100,"",IF($M50=プロ用男子!K$52,ROW(),"")),"")</f>
        <v/>
      </c>
      <c r="BK50" s="58" t="str">
        <f>IF(O50="男子",IF($AF50&gt;100,"",IF($M50=プロ用男子!D$77,ROW(),"")),"")</f>
        <v/>
      </c>
      <c r="BL50" s="58" t="str">
        <f>IF(O50="男子",IF($AF50&gt;100,"",IF($M50=プロ用男子!K$77,ROW(),"")),"")</f>
        <v/>
      </c>
      <c r="BM50" s="58" t="str">
        <f>IF(O50="男子",IF($AF50&gt;100,"",IF($M50=プロ用男子!D$102,ROW(),"")),"")</f>
        <v/>
      </c>
      <c r="BN50" s="58" t="str">
        <f>IF(O50="男子",IF($AF50&gt;100,"",IF($M50=プロ用男子!K$102,ROW(),"")),"")</f>
        <v/>
      </c>
      <c r="BO50" s="58" t="str">
        <f>IF(O50="男子",IF($AF50&gt;100,"",IF($M50=プロ用男子!D$127,ROW(),"")),"")</f>
        <v/>
      </c>
      <c r="BP50" s="58" t="str">
        <f>IF(O50="男子",IF($AF50&gt;100,"",IF($M50=プロ用男子!K$127,ROW(),"")),"")</f>
        <v/>
      </c>
      <c r="BQ50" s="58" t="str">
        <f>IF(O50="男子",IF($AF50&gt;100,"",IF($M50=プロ用男子!D$152,ROW(),"")),"")</f>
        <v/>
      </c>
      <c r="BR50" s="58" t="str">
        <f>IF(O50="男子",IF($AF50&gt;100,"",IF($M50=プロ用男子!K$152,ROW(),"")),"")</f>
        <v/>
      </c>
      <c r="BS50" s="58">
        <f>IF(O50="男子",IF($AF50&gt;100,"",IF($M50=プロ用男子!D$177,ROW(),"")),"")</f>
        <v>50</v>
      </c>
      <c r="BT50" s="58" t="str">
        <f>IF(O50="男子",IF($AF50&gt;100,"",IF($M50=プロ用男子!K$177,ROW(),"")),"")</f>
        <v/>
      </c>
      <c r="BU50" s="58" t="str">
        <f>IF(O50="男子",IF($AF50&gt;100,"",IF($M50=プロ用男子!D$202,ROW(),"")),"")</f>
        <v/>
      </c>
      <c r="BV50" s="58" t="str">
        <f>IF(O50="男子",IF($AF50&gt;100,"",IF($M50=プロ用男子!K$202,ROW(),"")),"")</f>
        <v/>
      </c>
      <c r="BW50" s="58" t="str">
        <f>IF(O50="男子",IF($AF50&gt;100,"",IF($M50=プロ用男子!D$227,ROW(),"")),"")</f>
        <v/>
      </c>
      <c r="BX50" s="58" t="str">
        <f>IF(O50="男子",IF($AF50&gt;100,"",IF($M50=プロ用男子!K$227,ROW(),"")),"")</f>
        <v/>
      </c>
      <c r="BY50" s="58" t="str">
        <f>IF(O50="女子",IF(AF50&gt;100,"",IF(M50=プロ用女子!D$2,ROW(),"")),"")</f>
        <v/>
      </c>
      <c r="BZ50" s="58" t="str">
        <f>IF(O50="女子",IF($AF50&gt;100,"",IF($M50=プロ用女子!K$2,ROW(),"")),"")</f>
        <v/>
      </c>
      <c r="CA50" s="58" t="str">
        <f>IF(O50="女子",IF($AF50&gt;100,"",IF($M50=プロ用女子!D$27,ROW(),"")),"")</f>
        <v/>
      </c>
      <c r="CB50" s="58" t="str">
        <f>IF(O50="女子",IF($AF50&gt;100,"",IF($M50=プロ用女子!K$27,ROW(),"")),"")</f>
        <v/>
      </c>
      <c r="CC50" s="58" t="str">
        <f>IF(O50="女子",IF($AF50&gt;100,"",IF($M50=プロ用女子!D$52,ROW(),"")),"")</f>
        <v/>
      </c>
      <c r="CD50" s="58" t="str">
        <f>IF(O50="女子",IF($AF50&gt;100,"",IF($M50=プロ用女子!K$52,ROW(),"")),"")</f>
        <v/>
      </c>
      <c r="CE50" s="58" t="str">
        <f>IF(O50="女子",IF($AF50&gt;100,"",IF($M50=プロ用女子!D$77,ROW(),"")),"")</f>
        <v/>
      </c>
      <c r="CF50" s="58" t="str">
        <f>IF(O50="女子",IF($AF50&gt;100,"",IF($M50=プロ用女子!K$77,ROW(),"")),"")</f>
        <v/>
      </c>
      <c r="CG50" s="58" t="str">
        <f>IF(O50="女子",IF($AF50&gt;100,"",IF($M50=プロ用女子!D$102,ROW(),"")),"")</f>
        <v/>
      </c>
      <c r="CH50" s="58" t="str">
        <f>IF(O50="女子",IF($AF50&gt;100,"",IF($M50=プロ用女子!K$102,ROW(),"")),"")</f>
        <v/>
      </c>
      <c r="CI50" s="58" t="str">
        <f>IF(O50="女子",IF($AF50&gt;100,"",IF($M50=プロ用女子!D$127,ROW(),"")),"")</f>
        <v/>
      </c>
      <c r="CJ50" s="58" t="str">
        <f>IF(O50="女子",IF($AF50&gt;100,"",IF($M50=プロ用女子!K$127,ROW(),"")),"")</f>
        <v/>
      </c>
      <c r="CK50" s="58" t="str">
        <f>IF(O50="女子",IF($AF50&gt;100,"",IF($M50=プロ用女子!D$152,ROW(),"")),"")</f>
        <v/>
      </c>
      <c r="CL50" s="58" t="str">
        <f>IF(O50="女子",IF($AF50&gt;100,"",IF($M50=プロ用女子!K$152,ROW(),"")),"")</f>
        <v/>
      </c>
      <c r="CM50" s="58" t="str">
        <f>IF(O50="女子",IF($AF50&gt;100,"",IF($M50=プロ用女子!D$177,ROW(),"")),"")</f>
        <v/>
      </c>
      <c r="CN50" s="58" t="str">
        <f>IF(O50="女子",IF($AF50&gt;100,"",IF($M50=プロ用女子!K$177,ROW(),"")),"")</f>
        <v/>
      </c>
      <c r="CO50" s="58" t="str">
        <f>IF(O50="女子",IF($AF50&gt;100,"",IF($M50=プロ用女子!D$202,ROW(),"")),"")</f>
        <v/>
      </c>
      <c r="CP50" s="58" t="str">
        <f>IF(O50="女子",IF($AF50&gt;100,"",IF($M50=プロ用女子!K$202,ROW(),"")),"")</f>
        <v/>
      </c>
      <c r="CQ50" s="58" t="str">
        <f>IF(O50="女子",IF($AF50&gt;100,"",IF($M50=プロ用女子!D$227,ROW(),"")),"")</f>
        <v/>
      </c>
      <c r="CR50" s="58" t="str">
        <f>IF(O50="女子",IF($AF50&gt;100,"",IF($M50=プロ用女子!K$227,ROW(),"")),"")</f>
        <v/>
      </c>
    </row>
    <row r="51" spans="1:96" x14ac:dyDescent="0.15">
      <c r="A51" s="41">
        <v>46172</v>
      </c>
      <c r="B51" s="41">
        <v>46180</v>
      </c>
      <c r="C51" t="s">
        <v>70</v>
      </c>
      <c r="D51" t="s">
        <v>162</v>
      </c>
      <c r="E51" t="s">
        <v>169</v>
      </c>
      <c r="F51" t="s">
        <v>170</v>
      </c>
      <c r="G51" t="s">
        <v>165</v>
      </c>
      <c r="H51" t="s">
        <v>71</v>
      </c>
      <c r="I51" t="s">
        <v>166</v>
      </c>
      <c r="J51" t="s">
        <v>99</v>
      </c>
      <c r="L51" t="s">
        <v>596</v>
      </c>
      <c r="M51" t="s">
        <v>549</v>
      </c>
      <c r="N51" t="s">
        <v>550</v>
      </c>
      <c r="O51" t="s">
        <v>100</v>
      </c>
      <c r="Y51" t="s">
        <v>101</v>
      </c>
      <c r="AA51" t="s">
        <v>597</v>
      </c>
      <c r="AB51" t="s">
        <v>598</v>
      </c>
      <c r="AC51" t="s">
        <v>599</v>
      </c>
      <c r="AD51" t="s">
        <v>102</v>
      </c>
      <c r="AF51">
        <v>7</v>
      </c>
      <c r="AG51" s="40">
        <v>39172</v>
      </c>
      <c r="AN51">
        <v>168.9</v>
      </c>
      <c r="AO51">
        <v>54.1</v>
      </c>
      <c r="AP51" t="s">
        <v>103</v>
      </c>
      <c r="AV51" t="s">
        <v>104</v>
      </c>
      <c r="BB51">
        <f t="shared" si="0"/>
        <v>17</v>
      </c>
      <c r="BC51">
        <f t="shared" si="1"/>
        <v>3</v>
      </c>
      <c r="BD51" t="str">
        <f t="shared" si="2"/>
        <v>右</v>
      </c>
      <c r="BE51" s="58" t="str">
        <f>IF(O51="男子",IF($AF51&gt;100,"",IF(M51=プロ用男子!D$2,ROW(),"")),"")</f>
        <v/>
      </c>
      <c r="BF51" s="58" t="str">
        <f>IF(O51="男子",IF($AF51&gt;100,"",IF($M51=プロ用男子!K$2,ROW(),"")),"")</f>
        <v/>
      </c>
      <c r="BG51" s="58" t="str">
        <f>IF(O51="男子",IF($AF51&gt;100,"",IF($M51=プロ用男子!D$27,ROW(),"")),"")</f>
        <v/>
      </c>
      <c r="BH51" s="58" t="str">
        <f>IF(O51="男子",IF($AF51&gt;100,"",IF($M51=プロ用男子!K$27,ROW(),"")),"")</f>
        <v/>
      </c>
      <c r="BI51" s="58" t="str">
        <f>IF(O51="男子",IF($AF51&gt;100,"",IF($M51=プロ用男子!D$52,ROW(),"")),"")</f>
        <v/>
      </c>
      <c r="BJ51" s="58" t="str">
        <f>IF(O51="男子",IF($AF51&gt;100,"",IF($M51=プロ用男子!K$52,ROW(),"")),"")</f>
        <v/>
      </c>
      <c r="BK51" s="58" t="str">
        <f>IF(O51="男子",IF($AF51&gt;100,"",IF($M51=プロ用男子!D$77,ROW(),"")),"")</f>
        <v/>
      </c>
      <c r="BL51" s="58" t="str">
        <f>IF(O51="男子",IF($AF51&gt;100,"",IF($M51=プロ用男子!K$77,ROW(),"")),"")</f>
        <v/>
      </c>
      <c r="BM51" s="58" t="str">
        <f>IF(O51="男子",IF($AF51&gt;100,"",IF($M51=プロ用男子!D$102,ROW(),"")),"")</f>
        <v/>
      </c>
      <c r="BN51" s="58" t="str">
        <f>IF(O51="男子",IF($AF51&gt;100,"",IF($M51=プロ用男子!K$102,ROW(),"")),"")</f>
        <v/>
      </c>
      <c r="BO51" s="58" t="str">
        <f>IF(O51="男子",IF($AF51&gt;100,"",IF($M51=プロ用男子!D$127,ROW(),"")),"")</f>
        <v/>
      </c>
      <c r="BP51" s="58" t="str">
        <f>IF(O51="男子",IF($AF51&gt;100,"",IF($M51=プロ用男子!K$127,ROW(),"")),"")</f>
        <v/>
      </c>
      <c r="BQ51" s="58" t="str">
        <f>IF(O51="男子",IF($AF51&gt;100,"",IF($M51=プロ用男子!D$152,ROW(),"")),"")</f>
        <v/>
      </c>
      <c r="BR51" s="58" t="str">
        <f>IF(O51="男子",IF($AF51&gt;100,"",IF($M51=プロ用男子!K$152,ROW(),"")),"")</f>
        <v/>
      </c>
      <c r="BS51" s="58">
        <f>IF(O51="男子",IF($AF51&gt;100,"",IF($M51=プロ用男子!D$177,ROW(),"")),"")</f>
        <v>51</v>
      </c>
      <c r="BT51" s="58" t="str">
        <f>IF(O51="男子",IF($AF51&gt;100,"",IF($M51=プロ用男子!K$177,ROW(),"")),"")</f>
        <v/>
      </c>
      <c r="BU51" s="58" t="str">
        <f>IF(O51="男子",IF($AF51&gt;100,"",IF($M51=プロ用男子!D$202,ROW(),"")),"")</f>
        <v/>
      </c>
      <c r="BV51" s="58" t="str">
        <f>IF(O51="男子",IF($AF51&gt;100,"",IF($M51=プロ用男子!K$202,ROW(),"")),"")</f>
        <v/>
      </c>
      <c r="BW51" s="58" t="str">
        <f>IF(O51="男子",IF($AF51&gt;100,"",IF($M51=プロ用男子!D$227,ROW(),"")),"")</f>
        <v/>
      </c>
      <c r="BX51" s="58" t="str">
        <f>IF(O51="男子",IF($AF51&gt;100,"",IF($M51=プロ用男子!K$227,ROW(),"")),"")</f>
        <v/>
      </c>
      <c r="BY51" s="58" t="str">
        <f>IF(O51="女子",IF(AF51&gt;100,"",IF(M51=プロ用女子!D$2,ROW(),"")),"")</f>
        <v/>
      </c>
      <c r="BZ51" s="58" t="str">
        <f>IF(O51="女子",IF($AF51&gt;100,"",IF($M51=プロ用女子!K$2,ROW(),"")),"")</f>
        <v/>
      </c>
      <c r="CA51" s="58" t="str">
        <f>IF(O51="女子",IF($AF51&gt;100,"",IF($M51=プロ用女子!D$27,ROW(),"")),"")</f>
        <v/>
      </c>
      <c r="CB51" s="58" t="str">
        <f>IF(O51="女子",IF($AF51&gt;100,"",IF($M51=プロ用女子!K$27,ROW(),"")),"")</f>
        <v/>
      </c>
      <c r="CC51" s="58" t="str">
        <f>IF(O51="女子",IF($AF51&gt;100,"",IF($M51=プロ用女子!D$52,ROW(),"")),"")</f>
        <v/>
      </c>
      <c r="CD51" s="58" t="str">
        <f>IF(O51="女子",IF($AF51&gt;100,"",IF($M51=プロ用女子!K$52,ROW(),"")),"")</f>
        <v/>
      </c>
      <c r="CE51" s="58" t="str">
        <f>IF(O51="女子",IF($AF51&gt;100,"",IF($M51=プロ用女子!D$77,ROW(),"")),"")</f>
        <v/>
      </c>
      <c r="CF51" s="58" t="str">
        <f>IF(O51="女子",IF($AF51&gt;100,"",IF($M51=プロ用女子!K$77,ROW(),"")),"")</f>
        <v/>
      </c>
      <c r="CG51" s="58" t="str">
        <f>IF(O51="女子",IF($AF51&gt;100,"",IF($M51=プロ用女子!D$102,ROW(),"")),"")</f>
        <v/>
      </c>
      <c r="CH51" s="58" t="str">
        <f>IF(O51="女子",IF($AF51&gt;100,"",IF($M51=プロ用女子!K$102,ROW(),"")),"")</f>
        <v/>
      </c>
      <c r="CI51" s="58" t="str">
        <f>IF(O51="女子",IF($AF51&gt;100,"",IF($M51=プロ用女子!D$127,ROW(),"")),"")</f>
        <v/>
      </c>
      <c r="CJ51" s="58" t="str">
        <f>IF(O51="女子",IF($AF51&gt;100,"",IF($M51=プロ用女子!K$127,ROW(),"")),"")</f>
        <v/>
      </c>
      <c r="CK51" s="58" t="str">
        <f>IF(O51="女子",IF($AF51&gt;100,"",IF($M51=プロ用女子!D$152,ROW(),"")),"")</f>
        <v/>
      </c>
      <c r="CL51" s="58" t="str">
        <f>IF(O51="女子",IF($AF51&gt;100,"",IF($M51=プロ用女子!K$152,ROW(),"")),"")</f>
        <v/>
      </c>
      <c r="CM51" s="58" t="str">
        <f>IF(O51="女子",IF($AF51&gt;100,"",IF($M51=プロ用女子!D$177,ROW(),"")),"")</f>
        <v/>
      </c>
      <c r="CN51" s="58" t="str">
        <f>IF(O51="女子",IF($AF51&gt;100,"",IF($M51=プロ用女子!K$177,ROW(),"")),"")</f>
        <v/>
      </c>
      <c r="CO51" s="58" t="str">
        <f>IF(O51="女子",IF($AF51&gt;100,"",IF($M51=プロ用女子!D$202,ROW(),"")),"")</f>
        <v/>
      </c>
      <c r="CP51" s="58" t="str">
        <f>IF(O51="女子",IF($AF51&gt;100,"",IF($M51=プロ用女子!K$202,ROW(),"")),"")</f>
        <v/>
      </c>
      <c r="CQ51" s="58" t="str">
        <f>IF(O51="女子",IF($AF51&gt;100,"",IF($M51=プロ用女子!D$227,ROW(),"")),"")</f>
        <v/>
      </c>
      <c r="CR51" s="58" t="str">
        <f>IF(O51="女子",IF($AF51&gt;100,"",IF($M51=プロ用女子!K$227,ROW(),"")),"")</f>
        <v/>
      </c>
    </row>
    <row r="52" spans="1:96" x14ac:dyDescent="0.15">
      <c r="A52" s="41">
        <v>46172</v>
      </c>
      <c r="B52" s="41">
        <v>46180</v>
      </c>
      <c r="C52" t="s">
        <v>70</v>
      </c>
      <c r="D52" t="s">
        <v>162</v>
      </c>
      <c r="E52" t="s">
        <v>169</v>
      </c>
      <c r="F52" t="s">
        <v>170</v>
      </c>
      <c r="G52" t="s">
        <v>165</v>
      </c>
      <c r="H52" t="s">
        <v>71</v>
      </c>
      <c r="I52" t="s">
        <v>166</v>
      </c>
      <c r="J52" t="s">
        <v>99</v>
      </c>
      <c r="L52" t="s">
        <v>600</v>
      </c>
      <c r="M52" t="s">
        <v>549</v>
      </c>
      <c r="N52" t="s">
        <v>550</v>
      </c>
      <c r="O52" t="s">
        <v>100</v>
      </c>
      <c r="Y52" t="s">
        <v>101</v>
      </c>
      <c r="AA52" t="s">
        <v>601</v>
      </c>
      <c r="AB52" t="s">
        <v>602</v>
      </c>
      <c r="AC52" t="s">
        <v>603</v>
      </c>
      <c r="AD52" t="s">
        <v>102</v>
      </c>
      <c r="AF52">
        <v>8</v>
      </c>
      <c r="AG52" s="40">
        <v>38939</v>
      </c>
      <c r="AN52">
        <v>167.8</v>
      </c>
      <c r="AO52">
        <v>57.8</v>
      </c>
      <c r="AP52" t="s">
        <v>103</v>
      </c>
      <c r="AV52" t="s">
        <v>104</v>
      </c>
      <c r="AY52" t="s">
        <v>157</v>
      </c>
      <c r="BB52">
        <f t="shared" si="0"/>
        <v>17</v>
      </c>
      <c r="BC52">
        <f t="shared" si="1"/>
        <v>3</v>
      </c>
      <c r="BD52" t="str">
        <f t="shared" si="2"/>
        <v>右</v>
      </c>
      <c r="BE52" s="58" t="str">
        <f>IF(O52="男子",IF($AF52&gt;100,"",IF(M52=プロ用男子!D$2,ROW(),"")),"")</f>
        <v/>
      </c>
      <c r="BF52" s="58" t="str">
        <f>IF(O52="男子",IF($AF52&gt;100,"",IF($M52=プロ用男子!K$2,ROW(),"")),"")</f>
        <v/>
      </c>
      <c r="BG52" s="58" t="str">
        <f>IF(O52="男子",IF($AF52&gt;100,"",IF($M52=プロ用男子!D$27,ROW(),"")),"")</f>
        <v/>
      </c>
      <c r="BH52" s="58" t="str">
        <f>IF(O52="男子",IF($AF52&gt;100,"",IF($M52=プロ用男子!K$27,ROW(),"")),"")</f>
        <v/>
      </c>
      <c r="BI52" s="58" t="str">
        <f>IF(O52="男子",IF($AF52&gt;100,"",IF($M52=プロ用男子!D$52,ROW(),"")),"")</f>
        <v/>
      </c>
      <c r="BJ52" s="58" t="str">
        <f>IF(O52="男子",IF($AF52&gt;100,"",IF($M52=プロ用男子!K$52,ROW(),"")),"")</f>
        <v/>
      </c>
      <c r="BK52" s="58" t="str">
        <f>IF(O52="男子",IF($AF52&gt;100,"",IF($M52=プロ用男子!D$77,ROW(),"")),"")</f>
        <v/>
      </c>
      <c r="BL52" s="58" t="str">
        <f>IF(O52="男子",IF($AF52&gt;100,"",IF($M52=プロ用男子!K$77,ROW(),"")),"")</f>
        <v/>
      </c>
      <c r="BM52" s="58" t="str">
        <f>IF(O52="男子",IF($AF52&gt;100,"",IF($M52=プロ用男子!D$102,ROW(),"")),"")</f>
        <v/>
      </c>
      <c r="BN52" s="58" t="str">
        <f>IF(O52="男子",IF($AF52&gt;100,"",IF($M52=プロ用男子!K$102,ROW(),"")),"")</f>
        <v/>
      </c>
      <c r="BO52" s="58" t="str">
        <f>IF(O52="男子",IF($AF52&gt;100,"",IF($M52=プロ用男子!D$127,ROW(),"")),"")</f>
        <v/>
      </c>
      <c r="BP52" s="58" t="str">
        <f>IF(O52="男子",IF($AF52&gt;100,"",IF($M52=プロ用男子!K$127,ROW(),"")),"")</f>
        <v/>
      </c>
      <c r="BQ52" s="58" t="str">
        <f>IF(O52="男子",IF($AF52&gt;100,"",IF($M52=プロ用男子!D$152,ROW(),"")),"")</f>
        <v/>
      </c>
      <c r="BR52" s="58" t="str">
        <f>IF(O52="男子",IF($AF52&gt;100,"",IF($M52=プロ用男子!K$152,ROW(),"")),"")</f>
        <v/>
      </c>
      <c r="BS52" s="58">
        <f>IF(O52="男子",IF($AF52&gt;100,"",IF($M52=プロ用男子!D$177,ROW(),"")),"")</f>
        <v>52</v>
      </c>
      <c r="BT52" s="58" t="str">
        <f>IF(O52="男子",IF($AF52&gt;100,"",IF($M52=プロ用男子!K$177,ROW(),"")),"")</f>
        <v/>
      </c>
      <c r="BU52" s="58" t="str">
        <f>IF(O52="男子",IF($AF52&gt;100,"",IF($M52=プロ用男子!D$202,ROW(),"")),"")</f>
        <v/>
      </c>
      <c r="BV52" s="58" t="str">
        <f>IF(O52="男子",IF($AF52&gt;100,"",IF($M52=プロ用男子!K$202,ROW(),"")),"")</f>
        <v/>
      </c>
      <c r="BW52" s="58" t="str">
        <f>IF(O52="男子",IF($AF52&gt;100,"",IF($M52=プロ用男子!D$227,ROW(),"")),"")</f>
        <v/>
      </c>
      <c r="BX52" s="58" t="str">
        <f>IF(O52="男子",IF($AF52&gt;100,"",IF($M52=プロ用男子!K$227,ROW(),"")),"")</f>
        <v/>
      </c>
      <c r="BY52" s="58" t="str">
        <f>IF(O52="女子",IF(AF52&gt;100,"",IF(M52=プロ用女子!D$2,ROW(),"")),"")</f>
        <v/>
      </c>
      <c r="BZ52" s="58" t="str">
        <f>IF(O52="女子",IF($AF52&gt;100,"",IF($M52=プロ用女子!K$2,ROW(),"")),"")</f>
        <v/>
      </c>
      <c r="CA52" s="58" t="str">
        <f>IF(O52="女子",IF($AF52&gt;100,"",IF($M52=プロ用女子!D$27,ROW(),"")),"")</f>
        <v/>
      </c>
      <c r="CB52" s="58" t="str">
        <f>IF(O52="女子",IF($AF52&gt;100,"",IF($M52=プロ用女子!K$27,ROW(),"")),"")</f>
        <v/>
      </c>
      <c r="CC52" s="58" t="str">
        <f>IF(O52="女子",IF($AF52&gt;100,"",IF($M52=プロ用女子!D$52,ROW(),"")),"")</f>
        <v/>
      </c>
      <c r="CD52" s="58" t="str">
        <f>IF(O52="女子",IF($AF52&gt;100,"",IF($M52=プロ用女子!K$52,ROW(),"")),"")</f>
        <v/>
      </c>
      <c r="CE52" s="58" t="str">
        <f>IF(O52="女子",IF($AF52&gt;100,"",IF($M52=プロ用女子!D$77,ROW(),"")),"")</f>
        <v/>
      </c>
      <c r="CF52" s="58" t="str">
        <f>IF(O52="女子",IF($AF52&gt;100,"",IF($M52=プロ用女子!K$77,ROW(),"")),"")</f>
        <v/>
      </c>
      <c r="CG52" s="58" t="str">
        <f>IF(O52="女子",IF($AF52&gt;100,"",IF($M52=プロ用女子!D$102,ROW(),"")),"")</f>
        <v/>
      </c>
      <c r="CH52" s="58" t="str">
        <f>IF(O52="女子",IF($AF52&gt;100,"",IF($M52=プロ用女子!K$102,ROW(),"")),"")</f>
        <v/>
      </c>
      <c r="CI52" s="58" t="str">
        <f>IF(O52="女子",IF($AF52&gt;100,"",IF($M52=プロ用女子!D$127,ROW(),"")),"")</f>
        <v/>
      </c>
      <c r="CJ52" s="58" t="str">
        <f>IF(O52="女子",IF($AF52&gt;100,"",IF($M52=プロ用女子!K$127,ROW(),"")),"")</f>
        <v/>
      </c>
      <c r="CK52" s="58" t="str">
        <f>IF(O52="女子",IF($AF52&gt;100,"",IF($M52=プロ用女子!D$152,ROW(),"")),"")</f>
        <v/>
      </c>
      <c r="CL52" s="58" t="str">
        <f>IF(O52="女子",IF($AF52&gt;100,"",IF($M52=プロ用女子!K$152,ROW(),"")),"")</f>
        <v/>
      </c>
      <c r="CM52" s="58" t="str">
        <f>IF(O52="女子",IF($AF52&gt;100,"",IF($M52=プロ用女子!D$177,ROW(),"")),"")</f>
        <v/>
      </c>
      <c r="CN52" s="58" t="str">
        <f>IF(O52="女子",IF($AF52&gt;100,"",IF($M52=プロ用女子!K$177,ROW(),"")),"")</f>
        <v/>
      </c>
      <c r="CO52" s="58" t="str">
        <f>IF(O52="女子",IF($AF52&gt;100,"",IF($M52=プロ用女子!D$202,ROW(),"")),"")</f>
        <v/>
      </c>
      <c r="CP52" s="58" t="str">
        <f>IF(O52="女子",IF($AF52&gt;100,"",IF($M52=プロ用女子!K$202,ROW(),"")),"")</f>
        <v/>
      </c>
      <c r="CQ52" s="58" t="str">
        <f>IF(O52="女子",IF($AF52&gt;100,"",IF($M52=プロ用女子!D$227,ROW(),"")),"")</f>
        <v/>
      </c>
      <c r="CR52" s="58" t="str">
        <f>IF(O52="女子",IF($AF52&gt;100,"",IF($M52=プロ用女子!K$227,ROW(),"")),"")</f>
        <v/>
      </c>
    </row>
    <row r="53" spans="1:96" x14ac:dyDescent="0.15">
      <c r="A53" s="41">
        <v>46172</v>
      </c>
      <c r="B53" s="41">
        <v>46180</v>
      </c>
      <c r="C53" t="s">
        <v>70</v>
      </c>
      <c r="D53" t="s">
        <v>162</v>
      </c>
      <c r="E53" t="s">
        <v>169</v>
      </c>
      <c r="F53" t="s">
        <v>170</v>
      </c>
      <c r="G53" t="s">
        <v>165</v>
      </c>
      <c r="H53" t="s">
        <v>71</v>
      </c>
      <c r="I53" t="s">
        <v>166</v>
      </c>
      <c r="J53" t="s">
        <v>99</v>
      </c>
      <c r="L53" t="s">
        <v>604</v>
      </c>
      <c r="M53" t="s">
        <v>549</v>
      </c>
      <c r="N53" t="s">
        <v>550</v>
      </c>
      <c r="O53" t="s">
        <v>100</v>
      </c>
      <c r="Y53" t="s">
        <v>101</v>
      </c>
      <c r="AA53" t="s">
        <v>605</v>
      </c>
      <c r="AB53" t="s">
        <v>606</v>
      </c>
      <c r="AC53" t="s">
        <v>607</v>
      </c>
      <c r="AD53" t="s">
        <v>102</v>
      </c>
      <c r="AF53">
        <v>9</v>
      </c>
      <c r="AG53" s="40">
        <v>39381</v>
      </c>
      <c r="AN53">
        <v>165</v>
      </c>
      <c r="AO53">
        <v>70</v>
      </c>
      <c r="AP53" t="s">
        <v>103</v>
      </c>
      <c r="AV53" t="s">
        <v>104</v>
      </c>
      <c r="AY53" t="s">
        <v>156</v>
      </c>
      <c r="BB53">
        <f t="shared" si="0"/>
        <v>16</v>
      </c>
      <c r="BC53">
        <f t="shared" si="1"/>
        <v>2</v>
      </c>
      <c r="BD53" t="str">
        <f t="shared" si="2"/>
        <v>右</v>
      </c>
      <c r="BE53" s="58" t="str">
        <f>IF(O53="男子",IF($AF53&gt;100,"",IF(M53=プロ用男子!D$2,ROW(),"")),"")</f>
        <v/>
      </c>
      <c r="BF53" s="58" t="str">
        <f>IF(O53="男子",IF($AF53&gt;100,"",IF($M53=プロ用男子!K$2,ROW(),"")),"")</f>
        <v/>
      </c>
      <c r="BG53" s="58" t="str">
        <f>IF(O53="男子",IF($AF53&gt;100,"",IF($M53=プロ用男子!D$27,ROW(),"")),"")</f>
        <v/>
      </c>
      <c r="BH53" s="58" t="str">
        <f>IF(O53="男子",IF($AF53&gt;100,"",IF($M53=プロ用男子!K$27,ROW(),"")),"")</f>
        <v/>
      </c>
      <c r="BI53" s="58" t="str">
        <f>IF(O53="男子",IF($AF53&gt;100,"",IF($M53=プロ用男子!D$52,ROW(),"")),"")</f>
        <v/>
      </c>
      <c r="BJ53" s="58" t="str">
        <f>IF(O53="男子",IF($AF53&gt;100,"",IF($M53=プロ用男子!K$52,ROW(),"")),"")</f>
        <v/>
      </c>
      <c r="BK53" s="58" t="str">
        <f>IF(O53="男子",IF($AF53&gt;100,"",IF($M53=プロ用男子!D$77,ROW(),"")),"")</f>
        <v/>
      </c>
      <c r="BL53" s="58" t="str">
        <f>IF(O53="男子",IF($AF53&gt;100,"",IF($M53=プロ用男子!K$77,ROW(),"")),"")</f>
        <v/>
      </c>
      <c r="BM53" s="58" t="str">
        <f>IF(O53="男子",IF($AF53&gt;100,"",IF($M53=プロ用男子!D$102,ROW(),"")),"")</f>
        <v/>
      </c>
      <c r="BN53" s="58" t="str">
        <f>IF(O53="男子",IF($AF53&gt;100,"",IF($M53=プロ用男子!K$102,ROW(),"")),"")</f>
        <v/>
      </c>
      <c r="BO53" s="58" t="str">
        <f>IF(O53="男子",IF($AF53&gt;100,"",IF($M53=プロ用男子!D$127,ROW(),"")),"")</f>
        <v/>
      </c>
      <c r="BP53" s="58" t="str">
        <f>IF(O53="男子",IF($AF53&gt;100,"",IF($M53=プロ用男子!K$127,ROW(),"")),"")</f>
        <v/>
      </c>
      <c r="BQ53" s="58" t="str">
        <f>IF(O53="男子",IF($AF53&gt;100,"",IF($M53=プロ用男子!D$152,ROW(),"")),"")</f>
        <v/>
      </c>
      <c r="BR53" s="58" t="str">
        <f>IF(O53="男子",IF($AF53&gt;100,"",IF($M53=プロ用男子!K$152,ROW(),"")),"")</f>
        <v/>
      </c>
      <c r="BS53" s="58">
        <f>IF(O53="男子",IF($AF53&gt;100,"",IF($M53=プロ用男子!D$177,ROW(),"")),"")</f>
        <v>53</v>
      </c>
      <c r="BT53" s="58" t="str">
        <f>IF(O53="男子",IF($AF53&gt;100,"",IF($M53=プロ用男子!K$177,ROW(),"")),"")</f>
        <v/>
      </c>
      <c r="BU53" s="58" t="str">
        <f>IF(O53="男子",IF($AF53&gt;100,"",IF($M53=プロ用男子!D$202,ROW(),"")),"")</f>
        <v/>
      </c>
      <c r="BV53" s="58" t="str">
        <f>IF(O53="男子",IF($AF53&gt;100,"",IF($M53=プロ用男子!K$202,ROW(),"")),"")</f>
        <v/>
      </c>
      <c r="BW53" s="58" t="str">
        <f>IF(O53="男子",IF($AF53&gt;100,"",IF($M53=プロ用男子!D$227,ROW(),"")),"")</f>
        <v/>
      </c>
      <c r="BX53" s="58" t="str">
        <f>IF(O53="男子",IF($AF53&gt;100,"",IF($M53=プロ用男子!K$227,ROW(),"")),"")</f>
        <v/>
      </c>
      <c r="BY53" s="58" t="str">
        <f>IF(O53="女子",IF(AF53&gt;100,"",IF(M53=プロ用女子!D$2,ROW(),"")),"")</f>
        <v/>
      </c>
      <c r="BZ53" s="58" t="str">
        <f>IF(O53="女子",IF($AF53&gt;100,"",IF($M53=プロ用女子!K$2,ROW(),"")),"")</f>
        <v/>
      </c>
      <c r="CA53" s="58" t="str">
        <f>IF(O53="女子",IF($AF53&gt;100,"",IF($M53=プロ用女子!D$27,ROW(),"")),"")</f>
        <v/>
      </c>
      <c r="CB53" s="58" t="str">
        <f>IF(O53="女子",IF($AF53&gt;100,"",IF($M53=プロ用女子!K$27,ROW(),"")),"")</f>
        <v/>
      </c>
      <c r="CC53" s="58" t="str">
        <f>IF(O53="女子",IF($AF53&gt;100,"",IF($M53=プロ用女子!D$52,ROW(),"")),"")</f>
        <v/>
      </c>
      <c r="CD53" s="58" t="str">
        <f>IF(O53="女子",IF($AF53&gt;100,"",IF($M53=プロ用女子!K$52,ROW(),"")),"")</f>
        <v/>
      </c>
      <c r="CE53" s="58" t="str">
        <f>IF(O53="女子",IF($AF53&gt;100,"",IF($M53=プロ用女子!D$77,ROW(),"")),"")</f>
        <v/>
      </c>
      <c r="CF53" s="58" t="str">
        <f>IF(O53="女子",IF($AF53&gt;100,"",IF($M53=プロ用女子!K$77,ROW(),"")),"")</f>
        <v/>
      </c>
      <c r="CG53" s="58" t="str">
        <f>IF(O53="女子",IF($AF53&gt;100,"",IF($M53=プロ用女子!D$102,ROW(),"")),"")</f>
        <v/>
      </c>
      <c r="CH53" s="58" t="str">
        <f>IF(O53="女子",IF($AF53&gt;100,"",IF($M53=プロ用女子!K$102,ROW(),"")),"")</f>
        <v/>
      </c>
      <c r="CI53" s="58" t="str">
        <f>IF(O53="女子",IF($AF53&gt;100,"",IF($M53=プロ用女子!D$127,ROW(),"")),"")</f>
        <v/>
      </c>
      <c r="CJ53" s="58" t="str">
        <f>IF(O53="女子",IF($AF53&gt;100,"",IF($M53=プロ用女子!K$127,ROW(),"")),"")</f>
        <v/>
      </c>
      <c r="CK53" s="58" t="str">
        <f>IF(O53="女子",IF($AF53&gt;100,"",IF($M53=プロ用女子!D$152,ROW(),"")),"")</f>
        <v/>
      </c>
      <c r="CL53" s="58" t="str">
        <f>IF(O53="女子",IF($AF53&gt;100,"",IF($M53=プロ用女子!K$152,ROW(),"")),"")</f>
        <v/>
      </c>
      <c r="CM53" s="58" t="str">
        <f>IF(O53="女子",IF($AF53&gt;100,"",IF($M53=プロ用女子!D$177,ROW(),"")),"")</f>
        <v/>
      </c>
      <c r="CN53" s="58" t="str">
        <f>IF(O53="女子",IF($AF53&gt;100,"",IF($M53=プロ用女子!K$177,ROW(),"")),"")</f>
        <v/>
      </c>
      <c r="CO53" s="58" t="str">
        <f>IF(O53="女子",IF($AF53&gt;100,"",IF($M53=プロ用女子!D$202,ROW(),"")),"")</f>
        <v/>
      </c>
      <c r="CP53" s="58" t="str">
        <f>IF(O53="女子",IF($AF53&gt;100,"",IF($M53=プロ用女子!K$202,ROW(),"")),"")</f>
        <v/>
      </c>
      <c r="CQ53" s="58" t="str">
        <f>IF(O53="女子",IF($AF53&gt;100,"",IF($M53=プロ用女子!D$227,ROW(),"")),"")</f>
        <v/>
      </c>
      <c r="CR53" s="58" t="str">
        <f>IF(O53="女子",IF($AF53&gt;100,"",IF($M53=プロ用女子!K$227,ROW(),"")),"")</f>
        <v/>
      </c>
    </row>
    <row r="54" spans="1:96" x14ac:dyDescent="0.15">
      <c r="A54">
        <v>46172</v>
      </c>
      <c r="B54">
        <v>46180</v>
      </c>
      <c r="C54" t="s">
        <v>70</v>
      </c>
      <c r="D54" t="s">
        <v>162</v>
      </c>
      <c r="E54" t="s">
        <v>169</v>
      </c>
      <c r="F54" t="s">
        <v>170</v>
      </c>
      <c r="G54" t="s">
        <v>165</v>
      </c>
      <c r="H54" t="s">
        <v>71</v>
      </c>
      <c r="I54" t="s">
        <v>166</v>
      </c>
      <c r="J54" t="s">
        <v>99</v>
      </c>
      <c r="L54" t="s">
        <v>608</v>
      </c>
      <c r="M54" t="s">
        <v>549</v>
      </c>
      <c r="N54" t="s">
        <v>550</v>
      </c>
      <c r="O54" t="s">
        <v>100</v>
      </c>
      <c r="Y54" t="s">
        <v>101</v>
      </c>
      <c r="AA54" t="s">
        <v>609</v>
      </c>
      <c r="AB54" t="s">
        <v>610</v>
      </c>
      <c r="AC54" t="s">
        <v>611</v>
      </c>
      <c r="AD54" t="s">
        <v>102</v>
      </c>
      <c r="AF54">
        <v>10</v>
      </c>
      <c r="AG54" s="40">
        <v>39463</v>
      </c>
      <c r="AN54">
        <v>165</v>
      </c>
      <c r="AO54">
        <v>50.3</v>
      </c>
      <c r="AP54" t="s">
        <v>103</v>
      </c>
      <c r="AV54" t="s">
        <v>104</v>
      </c>
      <c r="AY54" t="s">
        <v>156</v>
      </c>
      <c r="BB54">
        <f t="shared" si="0"/>
        <v>16</v>
      </c>
      <c r="BC54">
        <f t="shared" si="1"/>
        <v>2</v>
      </c>
      <c r="BD54" t="str">
        <f t="shared" si="2"/>
        <v>右</v>
      </c>
      <c r="BE54" s="58" t="str">
        <f>IF(O54="男子",IF($AF54&gt;100,"",IF(M54=プロ用男子!D$2,ROW(),"")),"")</f>
        <v/>
      </c>
      <c r="BF54" s="58" t="str">
        <f>IF(O54="男子",IF($AF54&gt;100,"",IF($M54=プロ用男子!K$2,ROW(),"")),"")</f>
        <v/>
      </c>
      <c r="BG54" s="58" t="str">
        <f>IF(O54="男子",IF($AF54&gt;100,"",IF($M54=プロ用男子!D$27,ROW(),"")),"")</f>
        <v/>
      </c>
      <c r="BH54" s="58" t="str">
        <f>IF(O54="男子",IF($AF54&gt;100,"",IF($M54=プロ用男子!K$27,ROW(),"")),"")</f>
        <v/>
      </c>
      <c r="BI54" s="58" t="str">
        <f>IF(O54="男子",IF($AF54&gt;100,"",IF($M54=プロ用男子!D$52,ROW(),"")),"")</f>
        <v/>
      </c>
      <c r="BJ54" s="58" t="str">
        <f>IF(O54="男子",IF($AF54&gt;100,"",IF($M54=プロ用男子!K$52,ROW(),"")),"")</f>
        <v/>
      </c>
      <c r="BK54" s="58" t="str">
        <f>IF(O54="男子",IF($AF54&gt;100,"",IF($M54=プロ用男子!D$77,ROW(),"")),"")</f>
        <v/>
      </c>
      <c r="BL54" s="58" t="str">
        <f>IF(O54="男子",IF($AF54&gt;100,"",IF($M54=プロ用男子!K$77,ROW(),"")),"")</f>
        <v/>
      </c>
      <c r="BM54" s="58" t="str">
        <f>IF(O54="男子",IF($AF54&gt;100,"",IF($M54=プロ用男子!D$102,ROW(),"")),"")</f>
        <v/>
      </c>
      <c r="BN54" s="58" t="str">
        <f>IF(O54="男子",IF($AF54&gt;100,"",IF($M54=プロ用男子!K$102,ROW(),"")),"")</f>
        <v/>
      </c>
      <c r="BO54" s="58" t="str">
        <f>IF(O54="男子",IF($AF54&gt;100,"",IF($M54=プロ用男子!D$127,ROW(),"")),"")</f>
        <v/>
      </c>
      <c r="BP54" s="58" t="str">
        <f>IF(O54="男子",IF($AF54&gt;100,"",IF($M54=プロ用男子!K$127,ROW(),"")),"")</f>
        <v/>
      </c>
      <c r="BQ54" s="58" t="str">
        <f>IF(O54="男子",IF($AF54&gt;100,"",IF($M54=プロ用男子!D$152,ROW(),"")),"")</f>
        <v/>
      </c>
      <c r="BR54" s="58" t="str">
        <f>IF(O54="男子",IF($AF54&gt;100,"",IF($M54=プロ用男子!K$152,ROW(),"")),"")</f>
        <v/>
      </c>
      <c r="BS54" s="58">
        <f>IF(O54="男子",IF($AF54&gt;100,"",IF($M54=プロ用男子!D$177,ROW(),"")),"")</f>
        <v>54</v>
      </c>
      <c r="BT54" s="58" t="str">
        <f>IF(O54="男子",IF($AF54&gt;100,"",IF($M54=プロ用男子!K$177,ROW(),"")),"")</f>
        <v/>
      </c>
      <c r="BU54" s="58" t="str">
        <f>IF(O54="男子",IF($AF54&gt;100,"",IF($M54=プロ用男子!D$202,ROW(),"")),"")</f>
        <v/>
      </c>
      <c r="BV54" s="58" t="str">
        <f>IF(O54="男子",IF($AF54&gt;100,"",IF($M54=プロ用男子!K$202,ROW(),"")),"")</f>
        <v/>
      </c>
      <c r="BW54" s="58" t="str">
        <f>IF(O54="男子",IF($AF54&gt;100,"",IF($M54=プロ用男子!D$227,ROW(),"")),"")</f>
        <v/>
      </c>
      <c r="BX54" s="58" t="str">
        <f>IF(O54="男子",IF($AF54&gt;100,"",IF($M54=プロ用男子!K$227,ROW(),"")),"")</f>
        <v/>
      </c>
      <c r="BY54" s="58" t="str">
        <f>IF(O54="女子",IF(AF54&gt;100,"",IF(M54=プロ用女子!D$2,ROW(),"")),"")</f>
        <v/>
      </c>
      <c r="BZ54" s="58" t="str">
        <f>IF(O54="女子",IF($AF54&gt;100,"",IF($M54=プロ用女子!K$2,ROW(),"")),"")</f>
        <v/>
      </c>
      <c r="CA54" s="58" t="str">
        <f>IF(O54="女子",IF($AF54&gt;100,"",IF($M54=プロ用女子!D$27,ROW(),"")),"")</f>
        <v/>
      </c>
      <c r="CB54" s="58" t="str">
        <f>IF(O54="女子",IF($AF54&gt;100,"",IF($M54=プロ用女子!K$27,ROW(),"")),"")</f>
        <v/>
      </c>
      <c r="CC54" s="58" t="str">
        <f>IF(O54="女子",IF($AF54&gt;100,"",IF($M54=プロ用女子!D$52,ROW(),"")),"")</f>
        <v/>
      </c>
      <c r="CD54" s="58" t="str">
        <f>IF(O54="女子",IF($AF54&gt;100,"",IF($M54=プロ用女子!K$52,ROW(),"")),"")</f>
        <v/>
      </c>
      <c r="CE54" s="58" t="str">
        <f>IF(O54="女子",IF($AF54&gt;100,"",IF($M54=プロ用女子!D$77,ROW(),"")),"")</f>
        <v/>
      </c>
      <c r="CF54" s="58" t="str">
        <f>IF(O54="女子",IF($AF54&gt;100,"",IF($M54=プロ用女子!K$77,ROW(),"")),"")</f>
        <v/>
      </c>
      <c r="CG54" s="58" t="str">
        <f>IF(O54="女子",IF($AF54&gt;100,"",IF($M54=プロ用女子!D$102,ROW(),"")),"")</f>
        <v/>
      </c>
      <c r="CH54" s="58" t="str">
        <f>IF(O54="女子",IF($AF54&gt;100,"",IF($M54=プロ用女子!K$102,ROW(),"")),"")</f>
        <v/>
      </c>
      <c r="CI54" s="58" t="str">
        <f>IF(O54="女子",IF($AF54&gt;100,"",IF($M54=プロ用女子!D$127,ROW(),"")),"")</f>
        <v/>
      </c>
      <c r="CJ54" s="58" t="str">
        <f>IF(O54="女子",IF($AF54&gt;100,"",IF($M54=プロ用女子!K$127,ROW(),"")),"")</f>
        <v/>
      </c>
      <c r="CK54" s="58" t="str">
        <f>IF(O54="女子",IF($AF54&gt;100,"",IF($M54=プロ用女子!D$152,ROW(),"")),"")</f>
        <v/>
      </c>
      <c r="CL54" s="58" t="str">
        <f>IF(O54="女子",IF($AF54&gt;100,"",IF($M54=プロ用女子!K$152,ROW(),"")),"")</f>
        <v/>
      </c>
      <c r="CM54" s="58" t="str">
        <f>IF(O54="女子",IF($AF54&gt;100,"",IF($M54=プロ用女子!D$177,ROW(),"")),"")</f>
        <v/>
      </c>
      <c r="CN54" s="58" t="str">
        <f>IF(O54="女子",IF($AF54&gt;100,"",IF($M54=プロ用女子!K$177,ROW(),"")),"")</f>
        <v/>
      </c>
      <c r="CO54" s="58" t="str">
        <f>IF(O54="女子",IF($AF54&gt;100,"",IF($M54=プロ用女子!D$202,ROW(),"")),"")</f>
        <v/>
      </c>
      <c r="CP54" s="58" t="str">
        <f>IF(O54="女子",IF($AF54&gt;100,"",IF($M54=プロ用女子!K$202,ROW(),"")),"")</f>
        <v/>
      </c>
      <c r="CQ54" s="58" t="str">
        <f>IF(O54="女子",IF($AF54&gt;100,"",IF($M54=プロ用女子!D$227,ROW(),"")),"")</f>
        <v/>
      </c>
      <c r="CR54" s="58" t="str">
        <f>IF(O54="女子",IF($AF54&gt;100,"",IF($M54=プロ用女子!K$227,ROW(),"")),"")</f>
        <v/>
      </c>
    </row>
    <row r="55" spans="1:96" x14ac:dyDescent="0.15">
      <c r="A55" s="41">
        <v>46172</v>
      </c>
      <c r="B55" s="41">
        <v>46180</v>
      </c>
      <c r="C55" t="s">
        <v>70</v>
      </c>
      <c r="D55" t="s">
        <v>162</v>
      </c>
      <c r="E55" t="s">
        <v>169</v>
      </c>
      <c r="F55" t="s">
        <v>170</v>
      </c>
      <c r="G55" t="s">
        <v>165</v>
      </c>
      <c r="H55" t="s">
        <v>71</v>
      </c>
      <c r="I55" t="s">
        <v>166</v>
      </c>
      <c r="J55" t="s">
        <v>99</v>
      </c>
      <c r="L55" t="s">
        <v>614</v>
      </c>
      <c r="M55" t="s">
        <v>549</v>
      </c>
      <c r="N55" t="s">
        <v>550</v>
      </c>
      <c r="O55" t="s">
        <v>100</v>
      </c>
      <c r="Y55" t="s">
        <v>101</v>
      </c>
      <c r="AA55" t="s">
        <v>615</v>
      </c>
      <c r="AB55" t="s">
        <v>550</v>
      </c>
      <c r="AC55" t="s">
        <v>616</v>
      </c>
      <c r="AD55" t="s">
        <v>102</v>
      </c>
      <c r="AF55">
        <v>11</v>
      </c>
      <c r="AG55" s="40">
        <v>39421</v>
      </c>
      <c r="AN55">
        <v>166.9</v>
      </c>
      <c r="AO55">
        <v>45.9</v>
      </c>
      <c r="AP55" t="s">
        <v>103</v>
      </c>
      <c r="AV55" t="s">
        <v>108</v>
      </c>
      <c r="AW55" t="s">
        <v>110</v>
      </c>
      <c r="BB55">
        <f t="shared" si="0"/>
        <v>16</v>
      </c>
      <c r="BC55">
        <f t="shared" si="1"/>
        <v>2</v>
      </c>
      <c r="BD55" t="str">
        <f t="shared" si="2"/>
        <v>右</v>
      </c>
      <c r="BE55" s="58" t="str">
        <f>IF(O55="男子",IF($AF55&gt;100,"",IF(M55=プロ用男子!D$2,ROW(),"")),"")</f>
        <v/>
      </c>
      <c r="BF55" s="58" t="str">
        <f>IF(O55="男子",IF($AF55&gt;100,"",IF($M55=プロ用男子!K$2,ROW(),"")),"")</f>
        <v/>
      </c>
      <c r="BG55" s="58" t="str">
        <f>IF(O55="男子",IF($AF55&gt;100,"",IF($M55=プロ用男子!D$27,ROW(),"")),"")</f>
        <v/>
      </c>
      <c r="BH55" s="58" t="str">
        <f>IF(O55="男子",IF($AF55&gt;100,"",IF($M55=プロ用男子!K$27,ROW(),"")),"")</f>
        <v/>
      </c>
      <c r="BI55" s="58" t="str">
        <f>IF(O55="男子",IF($AF55&gt;100,"",IF($M55=プロ用男子!D$52,ROW(),"")),"")</f>
        <v/>
      </c>
      <c r="BJ55" s="58" t="str">
        <f>IF(O55="男子",IF($AF55&gt;100,"",IF($M55=プロ用男子!K$52,ROW(),"")),"")</f>
        <v/>
      </c>
      <c r="BK55" s="58" t="str">
        <f>IF(O55="男子",IF($AF55&gt;100,"",IF($M55=プロ用男子!D$77,ROW(),"")),"")</f>
        <v/>
      </c>
      <c r="BL55" s="58" t="str">
        <f>IF(O55="男子",IF($AF55&gt;100,"",IF($M55=プロ用男子!K$77,ROW(),"")),"")</f>
        <v/>
      </c>
      <c r="BM55" s="58" t="str">
        <f>IF(O55="男子",IF($AF55&gt;100,"",IF($M55=プロ用男子!D$102,ROW(),"")),"")</f>
        <v/>
      </c>
      <c r="BN55" s="58" t="str">
        <f>IF(O55="男子",IF($AF55&gt;100,"",IF($M55=プロ用男子!K$102,ROW(),"")),"")</f>
        <v/>
      </c>
      <c r="BO55" s="58" t="str">
        <f>IF(O55="男子",IF($AF55&gt;100,"",IF($M55=プロ用男子!D$127,ROW(),"")),"")</f>
        <v/>
      </c>
      <c r="BP55" s="58" t="str">
        <f>IF(O55="男子",IF($AF55&gt;100,"",IF($M55=プロ用男子!K$127,ROW(),"")),"")</f>
        <v/>
      </c>
      <c r="BQ55" s="58" t="str">
        <f>IF(O55="男子",IF($AF55&gt;100,"",IF($M55=プロ用男子!D$152,ROW(),"")),"")</f>
        <v/>
      </c>
      <c r="BR55" s="58" t="str">
        <f>IF(O55="男子",IF($AF55&gt;100,"",IF($M55=プロ用男子!K$152,ROW(),"")),"")</f>
        <v/>
      </c>
      <c r="BS55" s="58">
        <f>IF(O55="男子",IF($AF55&gt;100,"",IF($M55=プロ用男子!D$177,ROW(),"")),"")</f>
        <v>55</v>
      </c>
      <c r="BT55" s="58" t="str">
        <f>IF(O55="男子",IF($AF55&gt;100,"",IF($M55=プロ用男子!K$177,ROW(),"")),"")</f>
        <v/>
      </c>
      <c r="BU55" s="58" t="str">
        <f>IF(O55="男子",IF($AF55&gt;100,"",IF($M55=プロ用男子!D$202,ROW(),"")),"")</f>
        <v/>
      </c>
      <c r="BV55" s="58" t="str">
        <f>IF(O55="男子",IF($AF55&gt;100,"",IF($M55=プロ用男子!K$202,ROW(),"")),"")</f>
        <v/>
      </c>
      <c r="BW55" s="58" t="str">
        <f>IF(O55="男子",IF($AF55&gt;100,"",IF($M55=プロ用男子!D$227,ROW(),"")),"")</f>
        <v/>
      </c>
      <c r="BX55" s="58" t="str">
        <f>IF(O55="男子",IF($AF55&gt;100,"",IF($M55=プロ用男子!K$227,ROW(),"")),"")</f>
        <v/>
      </c>
      <c r="BY55" s="58" t="str">
        <f>IF(O55="女子",IF(AF55&gt;100,"",IF(M55=プロ用女子!D$2,ROW(),"")),"")</f>
        <v/>
      </c>
      <c r="BZ55" s="58" t="str">
        <f>IF(O55="女子",IF($AF55&gt;100,"",IF($M55=プロ用女子!K$2,ROW(),"")),"")</f>
        <v/>
      </c>
      <c r="CA55" s="58" t="str">
        <f>IF(O55="女子",IF($AF55&gt;100,"",IF($M55=プロ用女子!D$27,ROW(),"")),"")</f>
        <v/>
      </c>
      <c r="CB55" s="58" t="str">
        <f>IF(O55="女子",IF($AF55&gt;100,"",IF($M55=プロ用女子!K$27,ROW(),"")),"")</f>
        <v/>
      </c>
      <c r="CC55" s="58" t="str">
        <f>IF(O55="女子",IF($AF55&gt;100,"",IF($M55=プロ用女子!D$52,ROW(),"")),"")</f>
        <v/>
      </c>
      <c r="CD55" s="58" t="str">
        <f>IF(O55="女子",IF($AF55&gt;100,"",IF($M55=プロ用女子!K$52,ROW(),"")),"")</f>
        <v/>
      </c>
      <c r="CE55" s="58" t="str">
        <f>IF(O55="女子",IF($AF55&gt;100,"",IF($M55=プロ用女子!D$77,ROW(),"")),"")</f>
        <v/>
      </c>
      <c r="CF55" s="58" t="str">
        <f>IF(O55="女子",IF($AF55&gt;100,"",IF($M55=プロ用女子!K$77,ROW(),"")),"")</f>
        <v/>
      </c>
      <c r="CG55" s="58" t="str">
        <f>IF(O55="女子",IF($AF55&gt;100,"",IF($M55=プロ用女子!D$102,ROW(),"")),"")</f>
        <v/>
      </c>
      <c r="CH55" s="58" t="str">
        <f>IF(O55="女子",IF($AF55&gt;100,"",IF($M55=プロ用女子!K$102,ROW(),"")),"")</f>
        <v/>
      </c>
      <c r="CI55" s="58" t="str">
        <f>IF(O55="女子",IF($AF55&gt;100,"",IF($M55=プロ用女子!D$127,ROW(),"")),"")</f>
        <v/>
      </c>
      <c r="CJ55" s="58" t="str">
        <f>IF(O55="女子",IF($AF55&gt;100,"",IF($M55=プロ用女子!K$127,ROW(),"")),"")</f>
        <v/>
      </c>
      <c r="CK55" s="58" t="str">
        <f>IF(O55="女子",IF($AF55&gt;100,"",IF($M55=プロ用女子!D$152,ROW(),"")),"")</f>
        <v/>
      </c>
      <c r="CL55" s="58" t="str">
        <f>IF(O55="女子",IF($AF55&gt;100,"",IF($M55=プロ用女子!K$152,ROW(),"")),"")</f>
        <v/>
      </c>
      <c r="CM55" s="58" t="str">
        <f>IF(O55="女子",IF($AF55&gt;100,"",IF($M55=プロ用女子!D$177,ROW(),"")),"")</f>
        <v/>
      </c>
      <c r="CN55" s="58" t="str">
        <f>IF(O55="女子",IF($AF55&gt;100,"",IF($M55=プロ用女子!K$177,ROW(),"")),"")</f>
        <v/>
      </c>
      <c r="CO55" s="58" t="str">
        <f>IF(O55="女子",IF($AF55&gt;100,"",IF($M55=プロ用女子!D$202,ROW(),"")),"")</f>
        <v/>
      </c>
      <c r="CP55" s="58" t="str">
        <f>IF(O55="女子",IF($AF55&gt;100,"",IF($M55=プロ用女子!K$202,ROW(),"")),"")</f>
        <v/>
      </c>
      <c r="CQ55" s="58" t="str">
        <f>IF(O55="女子",IF($AF55&gt;100,"",IF($M55=プロ用女子!D$227,ROW(),"")),"")</f>
        <v/>
      </c>
      <c r="CR55" s="58" t="str">
        <f>IF(O55="女子",IF($AF55&gt;100,"",IF($M55=プロ用女子!K$227,ROW(),"")),"")</f>
        <v/>
      </c>
    </row>
    <row r="56" spans="1:96" x14ac:dyDescent="0.15">
      <c r="A56" s="41">
        <v>46172</v>
      </c>
      <c r="B56" s="41">
        <v>46180</v>
      </c>
      <c r="C56" t="s">
        <v>70</v>
      </c>
      <c r="D56" t="s">
        <v>162</v>
      </c>
      <c r="E56" t="s">
        <v>169</v>
      </c>
      <c r="F56" t="s">
        <v>170</v>
      </c>
      <c r="G56" t="s">
        <v>165</v>
      </c>
      <c r="H56" t="s">
        <v>71</v>
      </c>
      <c r="I56" t="s">
        <v>166</v>
      </c>
      <c r="J56" t="s">
        <v>99</v>
      </c>
      <c r="L56" t="s">
        <v>1155</v>
      </c>
      <c r="M56" t="s">
        <v>549</v>
      </c>
      <c r="N56" t="s">
        <v>550</v>
      </c>
      <c r="O56" t="s">
        <v>100</v>
      </c>
      <c r="Y56" t="s">
        <v>101</v>
      </c>
      <c r="AA56" t="s">
        <v>1156</v>
      </c>
      <c r="AB56" t="s">
        <v>1157</v>
      </c>
      <c r="AC56" t="s">
        <v>1158</v>
      </c>
      <c r="AD56" t="s">
        <v>102</v>
      </c>
      <c r="AF56">
        <v>101</v>
      </c>
      <c r="AG56" s="40">
        <v>23103</v>
      </c>
      <c r="AP56" t="s">
        <v>103</v>
      </c>
      <c r="AV56" t="s">
        <v>107</v>
      </c>
      <c r="AY56" t="s">
        <v>155</v>
      </c>
      <c r="BB56">
        <f t="shared" si="0"/>
        <v>60</v>
      </c>
      <c r="BC56" t="str">
        <f t="shared" si="1"/>
        <v>役員</v>
      </c>
      <c r="BD56" t="str">
        <f t="shared" si="2"/>
        <v>右</v>
      </c>
      <c r="BE56" s="58" t="str">
        <f>IF(O56="男子",IF($AF56&gt;100,"",IF(M56=プロ用男子!D$2,ROW(),"")),"")</f>
        <v/>
      </c>
      <c r="BF56" s="58" t="str">
        <f>IF(O56="男子",IF($AF56&gt;100,"",IF($M56=プロ用男子!K$2,ROW(),"")),"")</f>
        <v/>
      </c>
      <c r="BG56" s="58" t="str">
        <f>IF(O56="男子",IF($AF56&gt;100,"",IF($M56=プロ用男子!D$27,ROW(),"")),"")</f>
        <v/>
      </c>
      <c r="BH56" s="58" t="str">
        <f>IF(O56="男子",IF($AF56&gt;100,"",IF($M56=プロ用男子!K$27,ROW(),"")),"")</f>
        <v/>
      </c>
      <c r="BI56" s="58" t="str">
        <f>IF(O56="男子",IF($AF56&gt;100,"",IF($M56=プロ用男子!D$52,ROW(),"")),"")</f>
        <v/>
      </c>
      <c r="BJ56" s="58" t="str">
        <f>IF(O56="男子",IF($AF56&gt;100,"",IF($M56=プロ用男子!K$52,ROW(),"")),"")</f>
        <v/>
      </c>
      <c r="BK56" s="58" t="str">
        <f>IF(O56="男子",IF($AF56&gt;100,"",IF($M56=プロ用男子!D$77,ROW(),"")),"")</f>
        <v/>
      </c>
      <c r="BL56" s="58" t="str">
        <f>IF(O56="男子",IF($AF56&gt;100,"",IF($M56=プロ用男子!K$77,ROW(),"")),"")</f>
        <v/>
      </c>
      <c r="BM56" s="58" t="str">
        <f>IF(O56="男子",IF($AF56&gt;100,"",IF($M56=プロ用男子!D$102,ROW(),"")),"")</f>
        <v/>
      </c>
      <c r="BN56" s="58" t="str">
        <f>IF(O56="男子",IF($AF56&gt;100,"",IF($M56=プロ用男子!K$102,ROW(),"")),"")</f>
        <v/>
      </c>
      <c r="BO56" s="58" t="str">
        <f>IF(O56="男子",IF($AF56&gt;100,"",IF($M56=プロ用男子!D$127,ROW(),"")),"")</f>
        <v/>
      </c>
      <c r="BP56" s="58" t="str">
        <f>IF(O56="男子",IF($AF56&gt;100,"",IF($M56=プロ用男子!K$127,ROW(),"")),"")</f>
        <v/>
      </c>
      <c r="BQ56" s="58" t="str">
        <f>IF(O56="男子",IF($AF56&gt;100,"",IF($M56=プロ用男子!D$152,ROW(),"")),"")</f>
        <v/>
      </c>
      <c r="BR56" s="58" t="str">
        <f>IF(O56="男子",IF($AF56&gt;100,"",IF($M56=プロ用男子!K$152,ROW(),"")),"")</f>
        <v/>
      </c>
      <c r="BS56" s="58" t="str">
        <f>IF(O56="男子",IF($AF56&gt;100,"",IF($M56=プロ用男子!D$177,ROW(),"")),"")</f>
        <v/>
      </c>
      <c r="BT56" s="58" t="str">
        <f>IF(O56="男子",IF($AF56&gt;100,"",IF($M56=プロ用男子!K$177,ROW(),"")),"")</f>
        <v/>
      </c>
      <c r="BU56" s="58" t="str">
        <f>IF(O56="男子",IF($AF56&gt;100,"",IF($M56=プロ用男子!D$202,ROW(),"")),"")</f>
        <v/>
      </c>
      <c r="BV56" s="58" t="str">
        <f>IF(O56="男子",IF($AF56&gt;100,"",IF($M56=プロ用男子!K$202,ROW(),"")),"")</f>
        <v/>
      </c>
      <c r="BW56" s="58" t="str">
        <f>IF(O56="男子",IF($AF56&gt;100,"",IF($M56=プロ用男子!D$227,ROW(),"")),"")</f>
        <v/>
      </c>
      <c r="BX56" s="58" t="str">
        <f>IF(O56="男子",IF($AF56&gt;100,"",IF($M56=プロ用男子!K$227,ROW(),"")),"")</f>
        <v/>
      </c>
      <c r="BY56" s="58" t="str">
        <f>IF(O56="女子",IF(AF56&gt;100,"",IF(M56=プロ用女子!D$2,ROW(),"")),"")</f>
        <v/>
      </c>
      <c r="BZ56" s="58" t="str">
        <f>IF(O56="女子",IF($AF56&gt;100,"",IF($M56=プロ用女子!K$2,ROW(),"")),"")</f>
        <v/>
      </c>
      <c r="CA56" s="58" t="str">
        <f>IF(O56="女子",IF($AF56&gt;100,"",IF($M56=プロ用女子!D$27,ROW(),"")),"")</f>
        <v/>
      </c>
      <c r="CB56" s="58" t="str">
        <f>IF(O56="女子",IF($AF56&gt;100,"",IF($M56=プロ用女子!K$27,ROW(),"")),"")</f>
        <v/>
      </c>
      <c r="CC56" s="58" t="str">
        <f>IF(O56="女子",IF($AF56&gt;100,"",IF($M56=プロ用女子!D$52,ROW(),"")),"")</f>
        <v/>
      </c>
      <c r="CD56" s="58" t="str">
        <f>IF(O56="女子",IF($AF56&gt;100,"",IF($M56=プロ用女子!K$52,ROW(),"")),"")</f>
        <v/>
      </c>
      <c r="CE56" s="58" t="str">
        <f>IF(O56="女子",IF($AF56&gt;100,"",IF($M56=プロ用女子!D$77,ROW(),"")),"")</f>
        <v/>
      </c>
      <c r="CF56" s="58" t="str">
        <f>IF(O56="女子",IF($AF56&gt;100,"",IF($M56=プロ用女子!K$77,ROW(),"")),"")</f>
        <v/>
      </c>
      <c r="CG56" s="58" t="str">
        <f>IF(O56="女子",IF($AF56&gt;100,"",IF($M56=プロ用女子!D$102,ROW(),"")),"")</f>
        <v/>
      </c>
      <c r="CH56" s="58" t="str">
        <f>IF(O56="女子",IF($AF56&gt;100,"",IF($M56=プロ用女子!K$102,ROW(),"")),"")</f>
        <v/>
      </c>
      <c r="CI56" s="58" t="str">
        <f>IF(O56="女子",IF($AF56&gt;100,"",IF($M56=プロ用女子!D$127,ROW(),"")),"")</f>
        <v/>
      </c>
      <c r="CJ56" s="58" t="str">
        <f>IF(O56="女子",IF($AF56&gt;100,"",IF($M56=プロ用女子!K$127,ROW(),"")),"")</f>
        <v/>
      </c>
      <c r="CK56" s="58" t="str">
        <f>IF(O56="女子",IF($AF56&gt;100,"",IF($M56=プロ用女子!D$152,ROW(),"")),"")</f>
        <v/>
      </c>
      <c r="CL56" s="58" t="str">
        <f>IF(O56="女子",IF($AF56&gt;100,"",IF($M56=プロ用女子!K$152,ROW(),"")),"")</f>
        <v/>
      </c>
      <c r="CM56" s="58" t="str">
        <f>IF(O56="女子",IF($AF56&gt;100,"",IF($M56=プロ用女子!D$177,ROW(),"")),"")</f>
        <v/>
      </c>
      <c r="CN56" s="58" t="str">
        <f>IF(O56="女子",IF($AF56&gt;100,"",IF($M56=プロ用女子!K$177,ROW(),"")),"")</f>
        <v/>
      </c>
      <c r="CO56" s="58" t="str">
        <f>IF(O56="女子",IF($AF56&gt;100,"",IF($M56=プロ用女子!D$202,ROW(),"")),"")</f>
        <v/>
      </c>
      <c r="CP56" s="58" t="str">
        <f>IF(O56="女子",IF($AF56&gt;100,"",IF($M56=プロ用女子!K$202,ROW(),"")),"")</f>
        <v/>
      </c>
      <c r="CQ56" s="58" t="str">
        <f>IF(O56="女子",IF($AF56&gt;100,"",IF($M56=プロ用女子!D$227,ROW(),"")),"")</f>
        <v/>
      </c>
      <c r="CR56" s="58" t="str">
        <f>IF(O56="女子",IF($AF56&gt;100,"",IF($M56=プロ用女子!K$227,ROW(),"")),"")</f>
        <v/>
      </c>
    </row>
    <row r="57" spans="1:96" x14ac:dyDescent="0.15">
      <c r="A57" s="41">
        <v>46172</v>
      </c>
      <c r="B57" s="41">
        <v>46180</v>
      </c>
      <c r="C57" t="s">
        <v>70</v>
      </c>
      <c r="D57" t="s">
        <v>162</v>
      </c>
      <c r="E57" t="s">
        <v>169</v>
      </c>
      <c r="F57" t="s">
        <v>170</v>
      </c>
      <c r="G57" t="s">
        <v>165</v>
      </c>
      <c r="H57" t="s">
        <v>71</v>
      </c>
      <c r="I57" t="s">
        <v>166</v>
      </c>
      <c r="J57" t="s">
        <v>99</v>
      </c>
      <c r="L57" t="s">
        <v>1159</v>
      </c>
      <c r="M57" t="s">
        <v>549</v>
      </c>
      <c r="N57" t="s">
        <v>550</v>
      </c>
      <c r="O57" t="s">
        <v>100</v>
      </c>
      <c r="Y57" t="s">
        <v>101</v>
      </c>
      <c r="Z57">
        <v>1</v>
      </c>
      <c r="AA57" t="s">
        <v>1160</v>
      </c>
      <c r="AB57" t="s">
        <v>1161</v>
      </c>
      <c r="AC57" t="s">
        <v>1162</v>
      </c>
      <c r="AD57" t="s">
        <v>102</v>
      </c>
      <c r="AF57">
        <v>102</v>
      </c>
      <c r="AG57" s="40">
        <v>27190</v>
      </c>
      <c r="AP57" t="s">
        <v>103</v>
      </c>
      <c r="AV57" t="s">
        <v>107</v>
      </c>
      <c r="AY57" t="s">
        <v>155</v>
      </c>
      <c r="BB57">
        <f t="shared" si="0"/>
        <v>49</v>
      </c>
      <c r="BC57" t="str">
        <f t="shared" si="1"/>
        <v>役員</v>
      </c>
      <c r="BD57" t="str">
        <f t="shared" si="2"/>
        <v>右</v>
      </c>
      <c r="BE57" s="58" t="str">
        <f>IF(O57="男子",IF($AF57&gt;100,"",IF(M57=プロ用男子!D$2,ROW(),"")),"")</f>
        <v/>
      </c>
      <c r="BF57" s="58" t="str">
        <f>IF(O57="男子",IF($AF57&gt;100,"",IF($M57=プロ用男子!K$2,ROW(),"")),"")</f>
        <v/>
      </c>
      <c r="BG57" s="58" t="str">
        <f>IF(O57="男子",IF($AF57&gt;100,"",IF($M57=プロ用男子!D$27,ROW(),"")),"")</f>
        <v/>
      </c>
      <c r="BH57" s="58" t="str">
        <f>IF(O57="男子",IF($AF57&gt;100,"",IF($M57=プロ用男子!K$27,ROW(),"")),"")</f>
        <v/>
      </c>
      <c r="BI57" s="58" t="str">
        <f>IF(O57="男子",IF($AF57&gt;100,"",IF($M57=プロ用男子!D$52,ROW(),"")),"")</f>
        <v/>
      </c>
      <c r="BJ57" s="58" t="str">
        <f>IF(O57="男子",IF($AF57&gt;100,"",IF($M57=プロ用男子!K$52,ROW(),"")),"")</f>
        <v/>
      </c>
      <c r="BK57" s="58" t="str">
        <f>IF(O57="男子",IF($AF57&gt;100,"",IF($M57=プロ用男子!D$77,ROW(),"")),"")</f>
        <v/>
      </c>
      <c r="BL57" s="58" t="str">
        <f>IF(O57="男子",IF($AF57&gt;100,"",IF($M57=プロ用男子!K$77,ROW(),"")),"")</f>
        <v/>
      </c>
      <c r="BM57" s="58" t="str">
        <f>IF(O57="男子",IF($AF57&gt;100,"",IF($M57=プロ用男子!D$102,ROW(),"")),"")</f>
        <v/>
      </c>
      <c r="BN57" s="58" t="str">
        <f>IF(O57="男子",IF($AF57&gt;100,"",IF($M57=プロ用男子!K$102,ROW(),"")),"")</f>
        <v/>
      </c>
      <c r="BO57" s="58" t="str">
        <f>IF(O57="男子",IF($AF57&gt;100,"",IF($M57=プロ用男子!D$127,ROW(),"")),"")</f>
        <v/>
      </c>
      <c r="BP57" s="58" t="str">
        <f>IF(O57="男子",IF($AF57&gt;100,"",IF($M57=プロ用男子!K$127,ROW(),"")),"")</f>
        <v/>
      </c>
      <c r="BQ57" s="58" t="str">
        <f>IF(O57="男子",IF($AF57&gt;100,"",IF($M57=プロ用男子!D$152,ROW(),"")),"")</f>
        <v/>
      </c>
      <c r="BR57" s="58" t="str">
        <f>IF(O57="男子",IF($AF57&gt;100,"",IF($M57=プロ用男子!K$152,ROW(),"")),"")</f>
        <v/>
      </c>
      <c r="BS57" s="58" t="str">
        <f>IF(O57="男子",IF($AF57&gt;100,"",IF($M57=プロ用男子!D$177,ROW(),"")),"")</f>
        <v/>
      </c>
      <c r="BT57" s="58" t="str">
        <f>IF(O57="男子",IF($AF57&gt;100,"",IF($M57=プロ用男子!K$177,ROW(),"")),"")</f>
        <v/>
      </c>
      <c r="BU57" s="58" t="str">
        <f>IF(O57="男子",IF($AF57&gt;100,"",IF($M57=プロ用男子!D$202,ROW(),"")),"")</f>
        <v/>
      </c>
      <c r="BV57" s="58" t="str">
        <f>IF(O57="男子",IF($AF57&gt;100,"",IF($M57=プロ用男子!K$202,ROW(),"")),"")</f>
        <v/>
      </c>
      <c r="BW57" s="58" t="str">
        <f>IF(O57="男子",IF($AF57&gt;100,"",IF($M57=プロ用男子!D$227,ROW(),"")),"")</f>
        <v/>
      </c>
      <c r="BX57" s="58" t="str">
        <f>IF(O57="男子",IF($AF57&gt;100,"",IF($M57=プロ用男子!K$227,ROW(),"")),"")</f>
        <v/>
      </c>
      <c r="BY57" s="58" t="str">
        <f>IF(O57="女子",IF(AF57&gt;100,"",IF(M57=プロ用女子!D$2,ROW(),"")),"")</f>
        <v/>
      </c>
      <c r="BZ57" s="58" t="str">
        <f>IF(O57="女子",IF($AF57&gt;100,"",IF($M57=プロ用女子!K$2,ROW(),"")),"")</f>
        <v/>
      </c>
      <c r="CA57" s="58" t="str">
        <f>IF(O57="女子",IF($AF57&gt;100,"",IF($M57=プロ用女子!D$27,ROW(),"")),"")</f>
        <v/>
      </c>
      <c r="CB57" s="58" t="str">
        <f>IF(O57="女子",IF($AF57&gt;100,"",IF($M57=プロ用女子!K$27,ROW(),"")),"")</f>
        <v/>
      </c>
      <c r="CC57" s="58" t="str">
        <f>IF(O57="女子",IF($AF57&gt;100,"",IF($M57=プロ用女子!D$52,ROW(),"")),"")</f>
        <v/>
      </c>
      <c r="CD57" s="58" t="str">
        <f>IF(O57="女子",IF($AF57&gt;100,"",IF($M57=プロ用女子!K$52,ROW(),"")),"")</f>
        <v/>
      </c>
      <c r="CE57" s="58" t="str">
        <f>IF(O57="女子",IF($AF57&gt;100,"",IF($M57=プロ用女子!D$77,ROW(),"")),"")</f>
        <v/>
      </c>
      <c r="CF57" s="58" t="str">
        <f>IF(O57="女子",IF($AF57&gt;100,"",IF($M57=プロ用女子!K$77,ROW(),"")),"")</f>
        <v/>
      </c>
      <c r="CG57" s="58" t="str">
        <f>IF(O57="女子",IF($AF57&gt;100,"",IF($M57=プロ用女子!D$102,ROW(),"")),"")</f>
        <v/>
      </c>
      <c r="CH57" s="58" t="str">
        <f>IF(O57="女子",IF($AF57&gt;100,"",IF($M57=プロ用女子!K$102,ROW(),"")),"")</f>
        <v/>
      </c>
      <c r="CI57" s="58" t="str">
        <f>IF(O57="女子",IF($AF57&gt;100,"",IF($M57=プロ用女子!D$127,ROW(),"")),"")</f>
        <v/>
      </c>
      <c r="CJ57" s="58" t="str">
        <f>IF(O57="女子",IF($AF57&gt;100,"",IF($M57=プロ用女子!K$127,ROW(),"")),"")</f>
        <v/>
      </c>
      <c r="CK57" s="58" t="str">
        <f>IF(O57="女子",IF($AF57&gt;100,"",IF($M57=プロ用女子!D$152,ROW(),"")),"")</f>
        <v/>
      </c>
      <c r="CL57" s="58" t="str">
        <f>IF(O57="女子",IF($AF57&gt;100,"",IF($M57=プロ用女子!K$152,ROW(),"")),"")</f>
        <v/>
      </c>
      <c r="CM57" s="58" t="str">
        <f>IF(O57="女子",IF($AF57&gt;100,"",IF($M57=プロ用女子!D$177,ROW(),"")),"")</f>
        <v/>
      </c>
      <c r="CN57" s="58" t="str">
        <f>IF(O57="女子",IF($AF57&gt;100,"",IF($M57=プロ用女子!K$177,ROW(),"")),"")</f>
        <v/>
      </c>
      <c r="CO57" s="58" t="str">
        <f>IF(O57="女子",IF($AF57&gt;100,"",IF($M57=プロ用女子!D$202,ROW(),"")),"")</f>
        <v/>
      </c>
      <c r="CP57" s="58" t="str">
        <f>IF(O57="女子",IF($AF57&gt;100,"",IF($M57=プロ用女子!K$202,ROW(),"")),"")</f>
        <v/>
      </c>
      <c r="CQ57" s="58" t="str">
        <f>IF(O57="女子",IF($AF57&gt;100,"",IF($M57=プロ用女子!D$227,ROW(),"")),"")</f>
        <v/>
      </c>
      <c r="CR57" s="58" t="str">
        <f>IF(O57="女子",IF($AF57&gt;100,"",IF($M57=プロ用女子!K$227,ROW(),"")),"")</f>
        <v/>
      </c>
    </row>
    <row r="58" spans="1:96" x14ac:dyDescent="0.15">
      <c r="A58" s="41">
        <v>46172</v>
      </c>
      <c r="B58" s="41">
        <v>46180</v>
      </c>
      <c r="C58" t="s">
        <v>70</v>
      </c>
      <c r="D58" t="s">
        <v>162</v>
      </c>
      <c r="E58" t="s">
        <v>169</v>
      </c>
      <c r="F58" t="s">
        <v>170</v>
      </c>
      <c r="G58" t="s">
        <v>165</v>
      </c>
      <c r="H58" t="s">
        <v>71</v>
      </c>
      <c r="I58" t="s">
        <v>166</v>
      </c>
      <c r="J58" t="s">
        <v>99</v>
      </c>
      <c r="L58" t="s">
        <v>617</v>
      </c>
      <c r="M58" t="s">
        <v>618</v>
      </c>
      <c r="N58" t="s">
        <v>619</v>
      </c>
      <c r="O58" t="s">
        <v>100</v>
      </c>
      <c r="Y58" t="s">
        <v>101</v>
      </c>
      <c r="AA58" t="s">
        <v>620</v>
      </c>
      <c r="AB58" t="s">
        <v>621</v>
      </c>
      <c r="AC58" t="s">
        <v>622</v>
      </c>
      <c r="AD58" t="s">
        <v>102</v>
      </c>
      <c r="AF58">
        <v>1</v>
      </c>
      <c r="AG58" s="40">
        <v>39179</v>
      </c>
      <c r="AN58">
        <v>158</v>
      </c>
      <c r="AO58">
        <v>56</v>
      </c>
      <c r="AP58" t="s">
        <v>103</v>
      </c>
      <c r="AV58" t="s">
        <v>108</v>
      </c>
      <c r="AW58" t="s">
        <v>110</v>
      </c>
      <c r="BB58">
        <f t="shared" si="0"/>
        <v>16</v>
      </c>
      <c r="BC58">
        <f t="shared" si="1"/>
        <v>2</v>
      </c>
      <c r="BD58" t="str">
        <f t="shared" si="2"/>
        <v>右</v>
      </c>
      <c r="BE58" s="58" t="str">
        <f>IF(O58="男子",IF($AF58&gt;100,"",IF(M58=プロ用男子!D$2,ROW(),"")),"")</f>
        <v/>
      </c>
      <c r="BF58" s="58" t="str">
        <f>IF(O58="男子",IF($AF58&gt;100,"",IF($M58=プロ用男子!K$2,ROW(),"")),"")</f>
        <v/>
      </c>
      <c r="BG58" s="58" t="str">
        <f>IF(O58="男子",IF($AF58&gt;100,"",IF($M58=プロ用男子!D$27,ROW(),"")),"")</f>
        <v/>
      </c>
      <c r="BH58" s="58">
        <f>IF(O58="男子",IF($AF58&gt;100,"",IF($M58=プロ用男子!K$27,ROW(),"")),"")</f>
        <v>58</v>
      </c>
      <c r="BI58" s="58" t="str">
        <f>IF(O58="男子",IF($AF58&gt;100,"",IF($M58=プロ用男子!D$52,ROW(),"")),"")</f>
        <v/>
      </c>
      <c r="BJ58" s="58" t="str">
        <f>IF(O58="男子",IF($AF58&gt;100,"",IF($M58=プロ用男子!K$52,ROW(),"")),"")</f>
        <v/>
      </c>
      <c r="BK58" s="58" t="str">
        <f>IF(O58="男子",IF($AF58&gt;100,"",IF($M58=プロ用男子!D$77,ROW(),"")),"")</f>
        <v/>
      </c>
      <c r="BL58" s="58" t="str">
        <f>IF(O58="男子",IF($AF58&gt;100,"",IF($M58=プロ用男子!K$77,ROW(),"")),"")</f>
        <v/>
      </c>
      <c r="BM58" s="58" t="str">
        <f>IF(O58="男子",IF($AF58&gt;100,"",IF($M58=プロ用男子!D$102,ROW(),"")),"")</f>
        <v/>
      </c>
      <c r="BN58" s="58" t="str">
        <f>IF(O58="男子",IF($AF58&gt;100,"",IF($M58=プロ用男子!K$102,ROW(),"")),"")</f>
        <v/>
      </c>
      <c r="BO58" s="58" t="str">
        <f>IF(O58="男子",IF($AF58&gt;100,"",IF($M58=プロ用男子!D$127,ROW(),"")),"")</f>
        <v/>
      </c>
      <c r="BP58" s="58" t="str">
        <f>IF(O58="男子",IF($AF58&gt;100,"",IF($M58=プロ用男子!K$127,ROW(),"")),"")</f>
        <v/>
      </c>
      <c r="BQ58" s="58" t="str">
        <f>IF(O58="男子",IF($AF58&gt;100,"",IF($M58=プロ用男子!D$152,ROW(),"")),"")</f>
        <v/>
      </c>
      <c r="BR58" s="58" t="str">
        <f>IF(O58="男子",IF($AF58&gt;100,"",IF($M58=プロ用男子!K$152,ROW(),"")),"")</f>
        <v/>
      </c>
      <c r="BS58" s="58" t="str">
        <f>IF(O58="男子",IF($AF58&gt;100,"",IF($M58=プロ用男子!D$177,ROW(),"")),"")</f>
        <v/>
      </c>
      <c r="BT58" s="58" t="str">
        <f>IF(O58="男子",IF($AF58&gt;100,"",IF($M58=プロ用男子!K$177,ROW(),"")),"")</f>
        <v/>
      </c>
      <c r="BU58" s="58" t="str">
        <f>IF(O58="男子",IF($AF58&gt;100,"",IF($M58=プロ用男子!D$202,ROW(),"")),"")</f>
        <v/>
      </c>
      <c r="BV58" s="58" t="str">
        <f>IF(O58="男子",IF($AF58&gt;100,"",IF($M58=プロ用男子!K$202,ROW(),"")),"")</f>
        <v/>
      </c>
      <c r="BW58" s="58" t="str">
        <f>IF(O58="男子",IF($AF58&gt;100,"",IF($M58=プロ用男子!D$227,ROW(),"")),"")</f>
        <v/>
      </c>
      <c r="BX58" s="58" t="str">
        <f>IF(O58="男子",IF($AF58&gt;100,"",IF($M58=プロ用男子!K$227,ROW(),"")),"")</f>
        <v/>
      </c>
      <c r="BY58" s="58" t="str">
        <f>IF(O58="女子",IF(AF58&gt;100,"",IF(M58=プロ用女子!D$2,ROW(),"")),"")</f>
        <v/>
      </c>
      <c r="BZ58" s="58" t="str">
        <f>IF(O58="女子",IF($AF58&gt;100,"",IF($M58=プロ用女子!K$2,ROW(),"")),"")</f>
        <v/>
      </c>
      <c r="CA58" s="58" t="str">
        <f>IF(O58="女子",IF($AF58&gt;100,"",IF($M58=プロ用女子!D$27,ROW(),"")),"")</f>
        <v/>
      </c>
      <c r="CB58" s="58" t="str">
        <f>IF(O58="女子",IF($AF58&gt;100,"",IF($M58=プロ用女子!K$27,ROW(),"")),"")</f>
        <v/>
      </c>
      <c r="CC58" s="58" t="str">
        <f>IF(O58="女子",IF($AF58&gt;100,"",IF($M58=プロ用女子!D$52,ROW(),"")),"")</f>
        <v/>
      </c>
      <c r="CD58" s="58" t="str">
        <f>IF(O58="女子",IF($AF58&gt;100,"",IF($M58=プロ用女子!K$52,ROW(),"")),"")</f>
        <v/>
      </c>
      <c r="CE58" s="58" t="str">
        <f>IF(O58="女子",IF($AF58&gt;100,"",IF($M58=プロ用女子!D$77,ROW(),"")),"")</f>
        <v/>
      </c>
      <c r="CF58" s="58" t="str">
        <f>IF(O58="女子",IF($AF58&gt;100,"",IF($M58=プロ用女子!K$77,ROW(),"")),"")</f>
        <v/>
      </c>
      <c r="CG58" s="58" t="str">
        <f>IF(O58="女子",IF($AF58&gt;100,"",IF($M58=プロ用女子!D$102,ROW(),"")),"")</f>
        <v/>
      </c>
      <c r="CH58" s="58" t="str">
        <f>IF(O58="女子",IF($AF58&gt;100,"",IF($M58=プロ用女子!K$102,ROW(),"")),"")</f>
        <v/>
      </c>
      <c r="CI58" s="58" t="str">
        <f>IF(O58="女子",IF($AF58&gt;100,"",IF($M58=プロ用女子!D$127,ROW(),"")),"")</f>
        <v/>
      </c>
      <c r="CJ58" s="58" t="str">
        <f>IF(O58="女子",IF($AF58&gt;100,"",IF($M58=プロ用女子!K$127,ROW(),"")),"")</f>
        <v/>
      </c>
      <c r="CK58" s="58" t="str">
        <f>IF(O58="女子",IF($AF58&gt;100,"",IF($M58=プロ用女子!D$152,ROW(),"")),"")</f>
        <v/>
      </c>
      <c r="CL58" s="58" t="str">
        <f>IF(O58="女子",IF($AF58&gt;100,"",IF($M58=プロ用女子!K$152,ROW(),"")),"")</f>
        <v/>
      </c>
      <c r="CM58" s="58" t="str">
        <f>IF(O58="女子",IF($AF58&gt;100,"",IF($M58=プロ用女子!D$177,ROW(),"")),"")</f>
        <v/>
      </c>
      <c r="CN58" s="58" t="str">
        <f>IF(O58="女子",IF($AF58&gt;100,"",IF($M58=プロ用女子!K$177,ROW(),"")),"")</f>
        <v/>
      </c>
      <c r="CO58" s="58" t="str">
        <f>IF(O58="女子",IF($AF58&gt;100,"",IF($M58=プロ用女子!D$202,ROW(),"")),"")</f>
        <v/>
      </c>
      <c r="CP58" s="58" t="str">
        <f>IF(O58="女子",IF($AF58&gt;100,"",IF($M58=プロ用女子!K$202,ROW(),"")),"")</f>
        <v/>
      </c>
      <c r="CQ58" s="58" t="str">
        <f>IF(O58="女子",IF($AF58&gt;100,"",IF($M58=プロ用女子!D$227,ROW(),"")),"")</f>
        <v/>
      </c>
      <c r="CR58" s="58" t="str">
        <f>IF(O58="女子",IF($AF58&gt;100,"",IF($M58=プロ用女子!K$227,ROW(),"")),"")</f>
        <v/>
      </c>
    </row>
    <row r="59" spans="1:96" x14ac:dyDescent="0.15">
      <c r="A59" s="41">
        <v>46172</v>
      </c>
      <c r="B59" s="41">
        <v>46180</v>
      </c>
      <c r="C59" t="s">
        <v>70</v>
      </c>
      <c r="D59" t="s">
        <v>162</v>
      </c>
      <c r="E59" t="s">
        <v>169</v>
      </c>
      <c r="F59" t="s">
        <v>170</v>
      </c>
      <c r="G59" t="s">
        <v>165</v>
      </c>
      <c r="H59" t="s">
        <v>71</v>
      </c>
      <c r="I59" t="s">
        <v>166</v>
      </c>
      <c r="J59" t="s">
        <v>99</v>
      </c>
      <c r="L59" t="s">
        <v>623</v>
      </c>
      <c r="M59" t="s">
        <v>618</v>
      </c>
      <c r="N59" t="s">
        <v>619</v>
      </c>
      <c r="O59" t="s">
        <v>100</v>
      </c>
      <c r="Y59" t="s">
        <v>101</v>
      </c>
      <c r="AA59" t="s">
        <v>624</v>
      </c>
      <c r="AB59" t="s">
        <v>625</v>
      </c>
      <c r="AC59" t="s">
        <v>626</v>
      </c>
      <c r="AD59" t="s">
        <v>102</v>
      </c>
      <c r="AF59">
        <v>3</v>
      </c>
      <c r="AG59" s="40">
        <v>39105</v>
      </c>
      <c r="AN59">
        <v>152</v>
      </c>
      <c r="AO59">
        <v>50</v>
      </c>
      <c r="AP59" t="s">
        <v>103</v>
      </c>
      <c r="AV59" t="s">
        <v>108</v>
      </c>
      <c r="AW59" t="s">
        <v>110</v>
      </c>
      <c r="BB59">
        <f t="shared" si="0"/>
        <v>17</v>
      </c>
      <c r="BC59">
        <f t="shared" si="1"/>
        <v>3</v>
      </c>
      <c r="BD59" t="str">
        <f t="shared" si="2"/>
        <v>右</v>
      </c>
      <c r="BE59" s="58" t="str">
        <f>IF(O59="男子",IF($AF59&gt;100,"",IF(M59=プロ用男子!D$2,ROW(),"")),"")</f>
        <v/>
      </c>
      <c r="BF59" s="58" t="str">
        <f>IF(O59="男子",IF($AF59&gt;100,"",IF($M59=プロ用男子!K$2,ROW(),"")),"")</f>
        <v/>
      </c>
      <c r="BG59" s="58" t="str">
        <f>IF(O59="男子",IF($AF59&gt;100,"",IF($M59=プロ用男子!D$27,ROW(),"")),"")</f>
        <v/>
      </c>
      <c r="BH59" s="58">
        <f>IF(O59="男子",IF($AF59&gt;100,"",IF($M59=プロ用男子!K$27,ROW(),"")),"")</f>
        <v>59</v>
      </c>
      <c r="BI59" s="58" t="str">
        <f>IF(O59="男子",IF($AF59&gt;100,"",IF($M59=プロ用男子!D$52,ROW(),"")),"")</f>
        <v/>
      </c>
      <c r="BJ59" s="58" t="str">
        <f>IF(O59="男子",IF($AF59&gt;100,"",IF($M59=プロ用男子!K$52,ROW(),"")),"")</f>
        <v/>
      </c>
      <c r="BK59" s="58" t="str">
        <f>IF(O59="男子",IF($AF59&gt;100,"",IF($M59=プロ用男子!D$77,ROW(),"")),"")</f>
        <v/>
      </c>
      <c r="BL59" s="58" t="str">
        <f>IF(O59="男子",IF($AF59&gt;100,"",IF($M59=プロ用男子!K$77,ROW(),"")),"")</f>
        <v/>
      </c>
      <c r="BM59" s="58" t="str">
        <f>IF(O59="男子",IF($AF59&gt;100,"",IF($M59=プロ用男子!D$102,ROW(),"")),"")</f>
        <v/>
      </c>
      <c r="BN59" s="58" t="str">
        <f>IF(O59="男子",IF($AF59&gt;100,"",IF($M59=プロ用男子!K$102,ROW(),"")),"")</f>
        <v/>
      </c>
      <c r="BO59" s="58" t="str">
        <f>IF(O59="男子",IF($AF59&gt;100,"",IF($M59=プロ用男子!D$127,ROW(),"")),"")</f>
        <v/>
      </c>
      <c r="BP59" s="58" t="str">
        <f>IF(O59="男子",IF($AF59&gt;100,"",IF($M59=プロ用男子!K$127,ROW(),"")),"")</f>
        <v/>
      </c>
      <c r="BQ59" s="58" t="str">
        <f>IF(O59="男子",IF($AF59&gt;100,"",IF($M59=プロ用男子!D$152,ROW(),"")),"")</f>
        <v/>
      </c>
      <c r="BR59" s="58" t="str">
        <f>IF(O59="男子",IF($AF59&gt;100,"",IF($M59=プロ用男子!K$152,ROW(),"")),"")</f>
        <v/>
      </c>
      <c r="BS59" s="58" t="str">
        <f>IF(O59="男子",IF($AF59&gt;100,"",IF($M59=プロ用男子!D$177,ROW(),"")),"")</f>
        <v/>
      </c>
      <c r="BT59" s="58" t="str">
        <f>IF(O59="男子",IF($AF59&gt;100,"",IF($M59=プロ用男子!K$177,ROW(),"")),"")</f>
        <v/>
      </c>
      <c r="BU59" s="58" t="str">
        <f>IF(O59="男子",IF($AF59&gt;100,"",IF($M59=プロ用男子!D$202,ROW(),"")),"")</f>
        <v/>
      </c>
      <c r="BV59" s="58" t="str">
        <f>IF(O59="男子",IF($AF59&gt;100,"",IF($M59=プロ用男子!K$202,ROW(),"")),"")</f>
        <v/>
      </c>
      <c r="BW59" s="58" t="str">
        <f>IF(O59="男子",IF($AF59&gt;100,"",IF($M59=プロ用男子!D$227,ROW(),"")),"")</f>
        <v/>
      </c>
      <c r="BX59" s="58" t="str">
        <f>IF(O59="男子",IF($AF59&gt;100,"",IF($M59=プロ用男子!K$227,ROW(),"")),"")</f>
        <v/>
      </c>
      <c r="BY59" s="58" t="str">
        <f>IF(O59="女子",IF(AF59&gt;100,"",IF(M59=プロ用女子!D$2,ROW(),"")),"")</f>
        <v/>
      </c>
      <c r="BZ59" s="58" t="str">
        <f>IF(O59="女子",IF($AF59&gt;100,"",IF($M59=プロ用女子!K$2,ROW(),"")),"")</f>
        <v/>
      </c>
      <c r="CA59" s="58" t="str">
        <f>IF(O59="女子",IF($AF59&gt;100,"",IF($M59=プロ用女子!D$27,ROW(),"")),"")</f>
        <v/>
      </c>
      <c r="CB59" s="58" t="str">
        <f>IF(O59="女子",IF($AF59&gt;100,"",IF($M59=プロ用女子!K$27,ROW(),"")),"")</f>
        <v/>
      </c>
      <c r="CC59" s="58" t="str">
        <f>IF(O59="女子",IF($AF59&gt;100,"",IF($M59=プロ用女子!D$52,ROW(),"")),"")</f>
        <v/>
      </c>
      <c r="CD59" s="58" t="str">
        <f>IF(O59="女子",IF($AF59&gt;100,"",IF($M59=プロ用女子!K$52,ROW(),"")),"")</f>
        <v/>
      </c>
      <c r="CE59" s="58" t="str">
        <f>IF(O59="女子",IF($AF59&gt;100,"",IF($M59=プロ用女子!D$77,ROW(),"")),"")</f>
        <v/>
      </c>
      <c r="CF59" s="58" t="str">
        <f>IF(O59="女子",IF($AF59&gt;100,"",IF($M59=プロ用女子!K$77,ROW(),"")),"")</f>
        <v/>
      </c>
      <c r="CG59" s="58" t="str">
        <f>IF(O59="女子",IF($AF59&gt;100,"",IF($M59=プロ用女子!D$102,ROW(),"")),"")</f>
        <v/>
      </c>
      <c r="CH59" s="58" t="str">
        <f>IF(O59="女子",IF($AF59&gt;100,"",IF($M59=プロ用女子!K$102,ROW(),"")),"")</f>
        <v/>
      </c>
      <c r="CI59" s="58" t="str">
        <f>IF(O59="女子",IF($AF59&gt;100,"",IF($M59=プロ用女子!D$127,ROW(),"")),"")</f>
        <v/>
      </c>
      <c r="CJ59" s="58" t="str">
        <f>IF(O59="女子",IF($AF59&gt;100,"",IF($M59=プロ用女子!K$127,ROW(),"")),"")</f>
        <v/>
      </c>
      <c r="CK59" s="58" t="str">
        <f>IF(O59="女子",IF($AF59&gt;100,"",IF($M59=プロ用女子!D$152,ROW(),"")),"")</f>
        <v/>
      </c>
      <c r="CL59" s="58" t="str">
        <f>IF(O59="女子",IF($AF59&gt;100,"",IF($M59=プロ用女子!K$152,ROW(),"")),"")</f>
        <v/>
      </c>
      <c r="CM59" s="58" t="str">
        <f>IF(O59="女子",IF($AF59&gt;100,"",IF($M59=プロ用女子!D$177,ROW(),"")),"")</f>
        <v/>
      </c>
      <c r="CN59" s="58" t="str">
        <f>IF(O59="女子",IF($AF59&gt;100,"",IF($M59=プロ用女子!K$177,ROW(),"")),"")</f>
        <v/>
      </c>
      <c r="CO59" s="58" t="str">
        <f>IF(O59="女子",IF($AF59&gt;100,"",IF($M59=プロ用女子!D$202,ROW(),"")),"")</f>
        <v/>
      </c>
      <c r="CP59" s="58" t="str">
        <f>IF(O59="女子",IF($AF59&gt;100,"",IF($M59=プロ用女子!K$202,ROW(),"")),"")</f>
        <v/>
      </c>
      <c r="CQ59" s="58" t="str">
        <f>IF(O59="女子",IF($AF59&gt;100,"",IF($M59=プロ用女子!D$227,ROW(),"")),"")</f>
        <v/>
      </c>
      <c r="CR59" s="58" t="str">
        <f>IF(O59="女子",IF($AF59&gt;100,"",IF($M59=プロ用女子!K$227,ROW(),"")),"")</f>
        <v/>
      </c>
    </row>
    <row r="60" spans="1:96" x14ac:dyDescent="0.15">
      <c r="A60" s="41">
        <v>46172</v>
      </c>
      <c r="B60" s="41">
        <v>46180</v>
      </c>
      <c r="C60" t="s">
        <v>70</v>
      </c>
      <c r="D60" t="s">
        <v>162</v>
      </c>
      <c r="E60" t="s">
        <v>169</v>
      </c>
      <c r="F60" t="s">
        <v>170</v>
      </c>
      <c r="G60" t="s">
        <v>165</v>
      </c>
      <c r="H60" t="s">
        <v>71</v>
      </c>
      <c r="I60" t="s">
        <v>166</v>
      </c>
      <c r="J60" t="s">
        <v>99</v>
      </c>
      <c r="L60" t="s">
        <v>627</v>
      </c>
      <c r="M60" t="s">
        <v>618</v>
      </c>
      <c r="N60" t="s">
        <v>619</v>
      </c>
      <c r="O60" t="s">
        <v>100</v>
      </c>
      <c r="Y60" t="s">
        <v>101</v>
      </c>
      <c r="AA60" t="s">
        <v>628</v>
      </c>
      <c r="AB60" t="s">
        <v>629</v>
      </c>
      <c r="AC60" t="s">
        <v>630</v>
      </c>
      <c r="AD60" t="s">
        <v>102</v>
      </c>
      <c r="AF60">
        <v>4</v>
      </c>
      <c r="AG60" s="40">
        <v>39262</v>
      </c>
      <c r="AN60">
        <v>165</v>
      </c>
      <c r="AO60">
        <v>61</v>
      </c>
      <c r="AP60" t="s">
        <v>103</v>
      </c>
      <c r="AV60" t="s">
        <v>108</v>
      </c>
      <c r="AY60" t="s">
        <v>156</v>
      </c>
      <c r="BB60">
        <f t="shared" si="0"/>
        <v>16</v>
      </c>
      <c r="BC60">
        <f t="shared" si="1"/>
        <v>2</v>
      </c>
      <c r="BD60" t="str">
        <f t="shared" si="2"/>
        <v>右</v>
      </c>
      <c r="BE60" s="58" t="str">
        <f>IF(O60="男子",IF($AF60&gt;100,"",IF(M60=プロ用男子!D$2,ROW(),"")),"")</f>
        <v/>
      </c>
      <c r="BF60" s="58" t="str">
        <f>IF(O60="男子",IF($AF60&gt;100,"",IF($M60=プロ用男子!K$2,ROW(),"")),"")</f>
        <v/>
      </c>
      <c r="BG60" s="58" t="str">
        <f>IF(O60="男子",IF($AF60&gt;100,"",IF($M60=プロ用男子!D$27,ROW(),"")),"")</f>
        <v/>
      </c>
      <c r="BH60" s="58">
        <f>IF(O60="男子",IF($AF60&gt;100,"",IF($M60=プロ用男子!K$27,ROW(),"")),"")</f>
        <v>60</v>
      </c>
      <c r="BI60" s="58" t="str">
        <f>IF(O60="男子",IF($AF60&gt;100,"",IF($M60=プロ用男子!D$52,ROW(),"")),"")</f>
        <v/>
      </c>
      <c r="BJ60" s="58" t="str">
        <f>IF(O60="男子",IF($AF60&gt;100,"",IF($M60=プロ用男子!K$52,ROW(),"")),"")</f>
        <v/>
      </c>
      <c r="BK60" s="58" t="str">
        <f>IF(O60="男子",IF($AF60&gt;100,"",IF($M60=プロ用男子!D$77,ROW(),"")),"")</f>
        <v/>
      </c>
      <c r="BL60" s="58" t="str">
        <f>IF(O60="男子",IF($AF60&gt;100,"",IF($M60=プロ用男子!K$77,ROW(),"")),"")</f>
        <v/>
      </c>
      <c r="BM60" s="58" t="str">
        <f>IF(O60="男子",IF($AF60&gt;100,"",IF($M60=プロ用男子!D$102,ROW(),"")),"")</f>
        <v/>
      </c>
      <c r="BN60" s="58" t="str">
        <f>IF(O60="男子",IF($AF60&gt;100,"",IF($M60=プロ用男子!K$102,ROW(),"")),"")</f>
        <v/>
      </c>
      <c r="BO60" s="58" t="str">
        <f>IF(O60="男子",IF($AF60&gt;100,"",IF($M60=プロ用男子!D$127,ROW(),"")),"")</f>
        <v/>
      </c>
      <c r="BP60" s="58" t="str">
        <f>IF(O60="男子",IF($AF60&gt;100,"",IF($M60=プロ用男子!K$127,ROW(),"")),"")</f>
        <v/>
      </c>
      <c r="BQ60" s="58" t="str">
        <f>IF(O60="男子",IF($AF60&gt;100,"",IF($M60=プロ用男子!D$152,ROW(),"")),"")</f>
        <v/>
      </c>
      <c r="BR60" s="58" t="str">
        <f>IF(O60="男子",IF($AF60&gt;100,"",IF($M60=プロ用男子!K$152,ROW(),"")),"")</f>
        <v/>
      </c>
      <c r="BS60" s="58" t="str">
        <f>IF(O60="男子",IF($AF60&gt;100,"",IF($M60=プロ用男子!D$177,ROW(),"")),"")</f>
        <v/>
      </c>
      <c r="BT60" s="58" t="str">
        <f>IF(O60="男子",IF($AF60&gt;100,"",IF($M60=プロ用男子!K$177,ROW(),"")),"")</f>
        <v/>
      </c>
      <c r="BU60" s="58" t="str">
        <f>IF(O60="男子",IF($AF60&gt;100,"",IF($M60=プロ用男子!D$202,ROW(),"")),"")</f>
        <v/>
      </c>
      <c r="BV60" s="58" t="str">
        <f>IF(O60="男子",IF($AF60&gt;100,"",IF($M60=プロ用男子!K$202,ROW(),"")),"")</f>
        <v/>
      </c>
      <c r="BW60" s="58" t="str">
        <f>IF(O60="男子",IF($AF60&gt;100,"",IF($M60=プロ用男子!D$227,ROW(),"")),"")</f>
        <v/>
      </c>
      <c r="BX60" s="58" t="str">
        <f>IF(O60="男子",IF($AF60&gt;100,"",IF($M60=プロ用男子!K$227,ROW(),"")),"")</f>
        <v/>
      </c>
      <c r="BY60" s="58" t="str">
        <f>IF(O60="女子",IF(AF60&gt;100,"",IF(M60=プロ用女子!D$2,ROW(),"")),"")</f>
        <v/>
      </c>
      <c r="BZ60" s="58" t="str">
        <f>IF(O60="女子",IF($AF60&gt;100,"",IF($M60=プロ用女子!K$2,ROW(),"")),"")</f>
        <v/>
      </c>
      <c r="CA60" s="58" t="str">
        <f>IF(O60="女子",IF($AF60&gt;100,"",IF($M60=プロ用女子!D$27,ROW(),"")),"")</f>
        <v/>
      </c>
      <c r="CB60" s="58" t="str">
        <f>IF(O60="女子",IF($AF60&gt;100,"",IF($M60=プロ用女子!K$27,ROW(),"")),"")</f>
        <v/>
      </c>
      <c r="CC60" s="58" t="str">
        <f>IF(O60="女子",IF($AF60&gt;100,"",IF($M60=プロ用女子!D$52,ROW(),"")),"")</f>
        <v/>
      </c>
      <c r="CD60" s="58" t="str">
        <f>IF(O60="女子",IF($AF60&gt;100,"",IF($M60=プロ用女子!K$52,ROW(),"")),"")</f>
        <v/>
      </c>
      <c r="CE60" s="58" t="str">
        <f>IF(O60="女子",IF($AF60&gt;100,"",IF($M60=プロ用女子!D$77,ROW(),"")),"")</f>
        <v/>
      </c>
      <c r="CF60" s="58" t="str">
        <f>IF(O60="女子",IF($AF60&gt;100,"",IF($M60=プロ用女子!K$77,ROW(),"")),"")</f>
        <v/>
      </c>
      <c r="CG60" s="58" t="str">
        <f>IF(O60="女子",IF($AF60&gt;100,"",IF($M60=プロ用女子!D$102,ROW(),"")),"")</f>
        <v/>
      </c>
      <c r="CH60" s="58" t="str">
        <f>IF(O60="女子",IF($AF60&gt;100,"",IF($M60=プロ用女子!K$102,ROW(),"")),"")</f>
        <v/>
      </c>
      <c r="CI60" s="58" t="str">
        <f>IF(O60="女子",IF($AF60&gt;100,"",IF($M60=プロ用女子!D$127,ROW(),"")),"")</f>
        <v/>
      </c>
      <c r="CJ60" s="58" t="str">
        <f>IF(O60="女子",IF($AF60&gt;100,"",IF($M60=プロ用女子!K$127,ROW(),"")),"")</f>
        <v/>
      </c>
      <c r="CK60" s="58" t="str">
        <f>IF(O60="女子",IF($AF60&gt;100,"",IF($M60=プロ用女子!D$152,ROW(),"")),"")</f>
        <v/>
      </c>
      <c r="CL60" s="58" t="str">
        <f>IF(O60="女子",IF($AF60&gt;100,"",IF($M60=プロ用女子!K$152,ROW(),"")),"")</f>
        <v/>
      </c>
      <c r="CM60" s="58" t="str">
        <f>IF(O60="女子",IF($AF60&gt;100,"",IF($M60=プロ用女子!D$177,ROW(),"")),"")</f>
        <v/>
      </c>
      <c r="CN60" s="58" t="str">
        <f>IF(O60="女子",IF($AF60&gt;100,"",IF($M60=プロ用女子!K$177,ROW(),"")),"")</f>
        <v/>
      </c>
      <c r="CO60" s="58" t="str">
        <f>IF(O60="女子",IF($AF60&gt;100,"",IF($M60=プロ用女子!D$202,ROW(),"")),"")</f>
        <v/>
      </c>
      <c r="CP60" s="58" t="str">
        <f>IF(O60="女子",IF($AF60&gt;100,"",IF($M60=プロ用女子!K$202,ROW(),"")),"")</f>
        <v/>
      </c>
      <c r="CQ60" s="58" t="str">
        <f>IF(O60="女子",IF($AF60&gt;100,"",IF($M60=プロ用女子!D$227,ROW(),"")),"")</f>
        <v/>
      </c>
      <c r="CR60" s="58" t="str">
        <f>IF(O60="女子",IF($AF60&gt;100,"",IF($M60=プロ用女子!K$227,ROW(),"")),"")</f>
        <v/>
      </c>
    </row>
    <row r="61" spans="1:96" x14ac:dyDescent="0.15">
      <c r="A61">
        <v>46172</v>
      </c>
      <c r="B61">
        <v>46180</v>
      </c>
      <c r="C61" t="s">
        <v>70</v>
      </c>
      <c r="D61" t="s">
        <v>162</v>
      </c>
      <c r="E61" t="s">
        <v>169</v>
      </c>
      <c r="F61" t="s">
        <v>170</v>
      </c>
      <c r="G61" t="s">
        <v>165</v>
      </c>
      <c r="H61" t="s">
        <v>71</v>
      </c>
      <c r="I61" t="s">
        <v>166</v>
      </c>
      <c r="J61" t="s">
        <v>99</v>
      </c>
      <c r="L61" t="s">
        <v>631</v>
      </c>
      <c r="M61" t="s">
        <v>618</v>
      </c>
      <c r="N61" t="s">
        <v>619</v>
      </c>
      <c r="O61" t="s">
        <v>100</v>
      </c>
      <c r="Y61" t="s">
        <v>101</v>
      </c>
      <c r="AA61" t="s">
        <v>632</v>
      </c>
      <c r="AB61" t="s">
        <v>633</v>
      </c>
      <c r="AC61" t="s">
        <v>634</v>
      </c>
      <c r="AD61" t="s">
        <v>102</v>
      </c>
      <c r="AF61">
        <v>5</v>
      </c>
      <c r="AG61" s="40">
        <v>39328</v>
      </c>
      <c r="AN61">
        <v>160</v>
      </c>
      <c r="AO61">
        <v>53</v>
      </c>
      <c r="AP61" t="s">
        <v>103</v>
      </c>
      <c r="AV61" t="s">
        <v>104</v>
      </c>
      <c r="AY61" t="s">
        <v>157</v>
      </c>
      <c r="BB61">
        <f t="shared" si="0"/>
        <v>16</v>
      </c>
      <c r="BC61">
        <f t="shared" si="1"/>
        <v>2</v>
      </c>
      <c r="BD61" t="str">
        <f t="shared" si="2"/>
        <v>右</v>
      </c>
      <c r="BE61" s="58" t="str">
        <f>IF(O61="男子",IF($AF61&gt;100,"",IF(M61=プロ用男子!D$2,ROW(),"")),"")</f>
        <v/>
      </c>
      <c r="BF61" s="58" t="str">
        <f>IF(O61="男子",IF($AF61&gt;100,"",IF($M61=プロ用男子!K$2,ROW(),"")),"")</f>
        <v/>
      </c>
      <c r="BG61" s="58" t="str">
        <f>IF(O61="男子",IF($AF61&gt;100,"",IF($M61=プロ用男子!D$27,ROW(),"")),"")</f>
        <v/>
      </c>
      <c r="BH61" s="58">
        <f>IF(O61="男子",IF($AF61&gt;100,"",IF($M61=プロ用男子!K$27,ROW(),"")),"")</f>
        <v>61</v>
      </c>
      <c r="BI61" s="58" t="str">
        <f>IF(O61="男子",IF($AF61&gt;100,"",IF($M61=プロ用男子!D$52,ROW(),"")),"")</f>
        <v/>
      </c>
      <c r="BJ61" s="58" t="str">
        <f>IF(O61="男子",IF($AF61&gt;100,"",IF($M61=プロ用男子!K$52,ROW(),"")),"")</f>
        <v/>
      </c>
      <c r="BK61" s="58" t="str">
        <f>IF(O61="男子",IF($AF61&gt;100,"",IF($M61=プロ用男子!D$77,ROW(),"")),"")</f>
        <v/>
      </c>
      <c r="BL61" s="58" t="str">
        <f>IF(O61="男子",IF($AF61&gt;100,"",IF($M61=プロ用男子!K$77,ROW(),"")),"")</f>
        <v/>
      </c>
      <c r="BM61" s="58" t="str">
        <f>IF(O61="男子",IF($AF61&gt;100,"",IF($M61=プロ用男子!D$102,ROW(),"")),"")</f>
        <v/>
      </c>
      <c r="BN61" s="58" t="str">
        <f>IF(O61="男子",IF($AF61&gt;100,"",IF($M61=プロ用男子!K$102,ROW(),"")),"")</f>
        <v/>
      </c>
      <c r="BO61" s="58" t="str">
        <f>IF(O61="男子",IF($AF61&gt;100,"",IF($M61=プロ用男子!D$127,ROW(),"")),"")</f>
        <v/>
      </c>
      <c r="BP61" s="58" t="str">
        <f>IF(O61="男子",IF($AF61&gt;100,"",IF($M61=プロ用男子!K$127,ROW(),"")),"")</f>
        <v/>
      </c>
      <c r="BQ61" s="58" t="str">
        <f>IF(O61="男子",IF($AF61&gt;100,"",IF($M61=プロ用男子!D$152,ROW(),"")),"")</f>
        <v/>
      </c>
      <c r="BR61" s="58" t="str">
        <f>IF(O61="男子",IF($AF61&gt;100,"",IF($M61=プロ用男子!K$152,ROW(),"")),"")</f>
        <v/>
      </c>
      <c r="BS61" s="58" t="str">
        <f>IF(O61="男子",IF($AF61&gt;100,"",IF($M61=プロ用男子!D$177,ROW(),"")),"")</f>
        <v/>
      </c>
      <c r="BT61" s="58" t="str">
        <f>IF(O61="男子",IF($AF61&gt;100,"",IF($M61=プロ用男子!K$177,ROW(),"")),"")</f>
        <v/>
      </c>
      <c r="BU61" s="58" t="str">
        <f>IF(O61="男子",IF($AF61&gt;100,"",IF($M61=プロ用男子!D$202,ROW(),"")),"")</f>
        <v/>
      </c>
      <c r="BV61" s="58" t="str">
        <f>IF(O61="男子",IF($AF61&gt;100,"",IF($M61=プロ用男子!K$202,ROW(),"")),"")</f>
        <v/>
      </c>
      <c r="BW61" s="58" t="str">
        <f>IF(O61="男子",IF($AF61&gt;100,"",IF($M61=プロ用男子!D$227,ROW(),"")),"")</f>
        <v/>
      </c>
      <c r="BX61" s="58" t="str">
        <f>IF(O61="男子",IF($AF61&gt;100,"",IF($M61=プロ用男子!K$227,ROW(),"")),"")</f>
        <v/>
      </c>
      <c r="BY61" s="58" t="str">
        <f>IF(O61="女子",IF(AF61&gt;100,"",IF(M61=プロ用女子!D$2,ROW(),"")),"")</f>
        <v/>
      </c>
      <c r="BZ61" s="58" t="str">
        <f>IF(O61="女子",IF($AF61&gt;100,"",IF($M61=プロ用女子!K$2,ROW(),"")),"")</f>
        <v/>
      </c>
      <c r="CA61" s="58" t="str">
        <f>IF(O61="女子",IF($AF61&gt;100,"",IF($M61=プロ用女子!D$27,ROW(),"")),"")</f>
        <v/>
      </c>
      <c r="CB61" s="58" t="str">
        <f>IF(O61="女子",IF($AF61&gt;100,"",IF($M61=プロ用女子!K$27,ROW(),"")),"")</f>
        <v/>
      </c>
      <c r="CC61" s="58" t="str">
        <f>IF(O61="女子",IF($AF61&gt;100,"",IF($M61=プロ用女子!D$52,ROW(),"")),"")</f>
        <v/>
      </c>
      <c r="CD61" s="58" t="str">
        <f>IF(O61="女子",IF($AF61&gt;100,"",IF($M61=プロ用女子!K$52,ROW(),"")),"")</f>
        <v/>
      </c>
      <c r="CE61" s="58" t="str">
        <f>IF(O61="女子",IF($AF61&gt;100,"",IF($M61=プロ用女子!D$77,ROW(),"")),"")</f>
        <v/>
      </c>
      <c r="CF61" s="58" t="str">
        <f>IF(O61="女子",IF($AF61&gt;100,"",IF($M61=プロ用女子!K$77,ROW(),"")),"")</f>
        <v/>
      </c>
      <c r="CG61" s="58" t="str">
        <f>IF(O61="女子",IF($AF61&gt;100,"",IF($M61=プロ用女子!D$102,ROW(),"")),"")</f>
        <v/>
      </c>
      <c r="CH61" s="58" t="str">
        <f>IF(O61="女子",IF($AF61&gt;100,"",IF($M61=プロ用女子!K$102,ROW(),"")),"")</f>
        <v/>
      </c>
      <c r="CI61" s="58" t="str">
        <f>IF(O61="女子",IF($AF61&gt;100,"",IF($M61=プロ用女子!D$127,ROW(),"")),"")</f>
        <v/>
      </c>
      <c r="CJ61" s="58" t="str">
        <f>IF(O61="女子",IF($AF61&gt;100,"",IF($M61=プロ用女子!K$127,ROW(),"")),"")</f>
        <v/>
      </c>
      <c r="CK61" s="58" t="str">
        <f>IF(O61="女子",IF($AF61&gt;100,"",IF($M61=プロ用女子!D$152,ROW(),"")),"")</f>
        <v/>
      </c>
      <c r="CL61" s="58" t="str">
        <f>IF(O61="女子",IF($AF61&gt;100,"",IF($M61=プロ用女子!K$152,ROW(),"")),"")</f>
        <v/>
      </c>
      <c r="CM61" s="58" t="str">
        <f>IF(O61="女子",IF($AF61&gt;100,"",IF($M61=プロ用女子!D$177,ROW(),"")),"")</f>
        <v/>
      </c>
      <c r="CN61" s="58" t="str">
        <f>IF(O61="女子",IF($AF61&gt;100,"",IF($M61=プロ用女子!K$177,ROW(),"")),"")</f>
        <v/>
      </c>
      <c r="CO61" s="58" t="str">
        <f>IF(O61="女子",IF($AF61&gt;100,"",IF($M61=プロ用女子!D$202,ROW(),"")),"")</f>
        <v/>
      </c>
      <c r="CP61" s="58" t="str">
        <f>IF(O61="女子",IF($AF61&gt;100,"",IF($M61=プロ用女子!K$202,ROW(),"")),"")</f>
        <v/>
      </c>
      <c r="CQ61" s="58" t="str">
        <f>IF(O61="女子",IF($AF61&gt;100,"",IF($M61=プロ用女子!D$227,ROW(),"")),"")</f>
        <v/>
      </c>
      <c r="CR61" s="58" t="str">
        <f>IF(O61="女子",IF($AF61&gt;100,"",IF($M61=プロ用女子!K$227,ROW(),"")),"")</f>
        <v/>
      </c>
    </row>
    <row r="62" spans="1:96" x14ac:dyDescent="0.15">
      <c r="A62" s="41">
        <v>46172</v>
      </c>
      <c r="B62" s="41">
        <v>46180</v>
      </c>
      <c r="C62" t="s">
        <v>70</v>
      </c>
      <c r="D62" t="s">
        <v>162</v>
      </c>
      <c r="E62" t="s">
        <v>169</v>
      </c>
      <c r="F62" t="s">
        <v>170</v>
      </c>
      <c r="G62" t="s">
        <v>165</v>
      </c>
      <c r="H62" t="s">
        <v>71</v>
      </c>
      <c r="I62" t="s">
        <v>166</v>
      </c>
      <c r="J62" t="s">
        <v>99</v>
      </c>
      <c r="L62" t="s">
        <v>635</v>
      </c>
      <c r="M62" t="s">
        <v>618</v>
      </c>
      <c r="N62" t="s">
        <v>619</v>
      </c>
      <c r="O62" t="s">
        <v>100</v>
      </c>
      <c r="Y62" t="s">
        <v>101</v>
      </c>
      <c r="AA62" t="s">
        <v>636</v>
      </c>
      <c r="AB62" t="s">
        <v>637</v>
      </c>
      <c r="AC62" t="s">
        <v>638</v>
      </c>
      <c r="AD62" t="s">
        <v>102</v>
      </c>
      <c r="AE62" t="s">
        <v>105</v>
      </c>
      <c r="AF62">
        <v>6</v>
      </c>
      <c r="AG62" s="40">
        <v>39180</v>
      </c>
      <c r="AN62">
        <v>158</v>
      </c>
      <c r="AO62">
        <v>53</v>
      </c>
      <c r="AP62" t="s">
        <v>103</v>
      </c>
      <c r="AV62" t="s">
        <v>104</v>
      </c>
      <c r="AY62" t="s">
        <v>157</v>
      </c>
      <c r="BB62">
        <f t="shared" si="0"/>
        <v>16</v>
      </c>
      <c r="BC62">
        <f t="shared" si="1"/>
        <v>2</v>
      </c>
      <c r="BD62" t="str">
        <f t="shared" si="2"/>
        <v>右</v>
      </c>
      <c r="BE62" s="58" t="str">
        <f>IF(O62="男子",IF($AF62&gt;100,"",IF(M62=プロ用男子!D$2,ROW(),"")),"")</f>
        <v/>
      </c>
      <c r="BF62" s="58" t="str">
        <f>IF(O62="男子",IF($AF62&gt;100,"",IF($M62=プロ用男子!K$2,ROW(),"")),"")</f>
        <v/>
      </c>
      <c r="BG62" s="58" t="str">
        <f>IF(O62="男子",IF($AF62&gt;100,"",IF($M62=プロ用男子!D$27,ROW(),"")),"")</f>
        <v/>
      </c>
      <c r="BH62" s="58">
        <f>IF(O62="男子",IF($AF62&gt;100,"",IF($M62=プロ用男子!K$27,ROW(),"")),"")</f>
        <v>62</v>
      </c>
      <c r="BI62" s="58" t="str">
        <f>IF(O62="男子",IF($AF62&gt;100,"",IF($M62=プロ用男子!D$52,ROW(),"")),"")</f>
        <v/>
      </c>
      <c r="BJ62" s="58" t="str">
        <f>IF(O62="男子",IF($AF62&gt;100,"",IF($M62=プロ用男子!K$52,ROW(),"")),"")</f>
        <v/>
      </c>
      <c r="BK62" s="58" t="str">
        <f>IF(O62="男子",IF($AF62&gt;100,"",IF($M62=プロ用男子!D$77,ROW(),"")),"")</f>
        <v/>
      </c>
      <c r="BL62" s="58" t="str">
        <f>IF(O62="男子",IF($AF62&gt;100,"",IF($M62=プロ用男子!K$77,ROW(),"")),"")</f>
        <v/>
      </c>
      <c r="BM62" s="58" t="str">
        <f>IF(O62="男子",IF($AF62&gt;100,"",IF($M62=プロ用男子!D$102,ROW(),"")),"")</f>
        <v/>
      </c>
      <c r="BN62" s="58" t="str">
        <f>IF(O62="男子",IF($AF62&gt;100,"",IF($M62=プロ用男子!K$102,ROW(),"")),"")</f>
        <v/>
      </c>
      <c r="BO62" s="58" t="str">
        <f>IF(O62="男子",IF($AF62&gt;100,"",IF($M62=プロ用男子!D$127,ROW(),"")),"")</f>
        <v/>
      </c>
      <c r="BP62" s="58" t="str">
        <f>IF(O62="男子",IF($AF62&gt;100,"",IF($M62=プロ用男子!K$127,ROW(),"")),"")</f>
        <v/>
      </c>
      <c r="BQ62" s="58" t="str">
        <f>IF(O62="男子",IF($AF62&gt;100,"",IF($M62=プロ用男子!D$152,ROW(),"")),"")</f>
        <v/>
      </c>
      <c r="BR62" s="58" t="str">
        <f>IF(O62="男子",IF($AF62&gt;100,"",IF($M62=プロ用男子!K$152,ROW(),"")),"")</f>
        <v/>
      </c>
      <c r="BS62" s="58" t="str">
        <f>IF(O62="男子",IF($AF62&gt;100,"",IF($M62=プロ用男子!D$177,ROW(),"")),"")</f>
        <v/>
      </c>
      <c r="BT62" s="58" t="str">
        <f>IF(O62="男子",IF($AF62&gt;100,"",IF($M62=プロ用男子!K$177,ROW(),"")),"")</f>
        <v/>
      </c>
      <c r="BU62" s="58" t="str">
        <f>IF(O62="男子",IF($AF62&gt;100,"",IF($M62=プロ用男子!D$202,ROW(),"")),"")</f>
        <v/>
      </c>
      <c r="BV62" s="58" t="str">
        <f>IF(O62="男子",IF($AF62&gt;100,"",IF($M62=プロ用男子!K$202,ROW(),"")),"")</f>
        <v/>
      </c>
      <c r="BW62" s="58" t="str">
        <f>IF(O62="男子",IF($AF62&gt;100,"",IF($M62=プロ用男子!D$227,ROW(),"")),"")</f>
        <v/>
      </c>
      <c r="BX62" s="58" t="str">
        <f>IF(O62="男子",IF($AF62&gt;100,"",IF($M62=プロ用男子!K$227,ROW(),"")),"")</f>
        <v/>
      </c>
      <c r="BY62" s="58" t="str">
        <f>IF(O62="女子",IF(AF62&gt;100,"",IF(M62=プロ用女子!D$2,ROW(),"")),"")</f>
        <v/>
      </c>
      <c r="BZ62" s="58" t="str">
        <f>IF(O62="女子",IF($AF62&gt;100,"",IF($M62=プロ用女子!K$2,ROW(),"")),"")</f>
        <v/>
      </c>
      <c r="CA62" s="58" t="str">
        <f>IF(O62="女子",IF($AF62&gt;100,"",IF($M62=プロ用女子!D$27,ROW(),"")),"")</f>
        <v/>
      </c>
      <c r="CB62" s="58" t="str">
        <f>IF(O62="女子",IF($AF62&gt;100,"",IF($M62=プロ用女子!K$27,ROW(),"")),"")</f>
        <v/>
      </c>
      <c r="CC62" s="58" t="str">
        <f>IF(O62="女子",IF($AF62&gt;100,"",IF($M62=プロ用女子!D$52,ROW(),"")),"")</f>
        <v/>
      </c>
      <c r="CD62" s="58" t="str">
        <f>IF(O62="女子",IF($AF62&gt;100,"",IF($M62=プロ用女子!K$52,ROW(),"")),"")</f>
        <v/>
      </c>
      <c r="CE62" s="58" t="str">
        <f>IF(O62="女子",IF($AF62&gt;100,"",IF($M62=プロ用女子!D$77,ROW(),"")),"")</f>
        <v/>
      </c>
      <c r="CF62" s="58" t="str">
        <f>IF(O62="女子",IF($AF62&gt;100,"",IF($M62=プロ用女子!K$77,ROW(),"")),"")</f>
        <v/>
      </c>
      <c r="CG62" s="58" t="str">
        <f>IF(O62="女子",IF($AF62&gt;100,"",IF($M62=プロ用女子!D$102,ROW(),"")),"")</f>
        <v/>
      </c>
      <c r="CH62" s="58" t="str">
        <f>IF(O62="女子",IF($AF62&gt;100,"",IF($M62=プロ用女子!K$102,ROW(),"")),"")</f>
        <v/>
      </c>
      <c r="CI62" s="58" t="str">
        <f>IF(O62="女子",IF($AF62&gt;100,"",IF($M62=プロ用女子!D$127,ROW(),"")),"")</f>
        <v/>
      </c>
      <c r="CJ62" s="58" t="str">
        <f>IF(O62="女子",IF($AF62&gt;100,"",IF($M62=プロ用女子!K$127,ROW(),"")),"")</f>
        <v/>
      </c>
      <c r="CK62" s="58" t="str">
        <f>IF(O62="女子",IF($AF62&gt;100,"",IF($M62=プロ用女子!D$152,ROW(),"")),"")</f>
        <v/>
      </c>
      <c r="CL62" s="58" t="str">
        <f>IF(O62="女子",IF($AF62&gt;100,"",IF($M62=プロ用女子!K$152,ROW(),"")),"")</f>
        <v/>
      </c>
      <c r="CM62" s="58" t="str">
        <f>IF(O62="女子",IF($AF62&gt;100,"",IF($M62=プロ用女子!D$177,ROW(),"")),"")</f>
        <v/>
      </c>
      <c r="CN62" s="58" t="str">
        <f>IF(O62="女子",IF($AF62&gt;100,"",IF($M62=プロ用女子!K$177,ROW(),"")),"")</f>
        <v/>
      </c>
      <c r="CO62" s="58" t="str">
        <f>IF(O62="女子",IF($AF62&gt;100,"",IF($M62=プロ用女子!D$202,ROW(),"")),"")</f>
        <v/>
      </c>
      <c r="CP62" s="58" t="str">
        <f>IF(O62="女子",IF($AF62&gt;100,"",IF($M62=プロ用女子!K$202,ROW(),"")),"")</f>
        <v/>
      </c>
      <c r="CQ62" s="58" t="str">
        <f>IF(O62="女子",IF($AF62&gt;100,"",IF($M62=プロ用女子!D$227,ROW(),"")),"")</f>
        <v/>
      </c>
      <c r="CR62" s="58" t="str">
        <f>IF(O62="女子",IF($AF62&gt;100,"",IF($M62=プロ用女子!K$227,ROW(),"")),"")</f>
        <v/>
      </c>
    </row>
    <row r="63" spans="1:96" x14ac:dyDescent="0.15">
      <c r="A63">
        <v>46172</v>
      </c>
      <c r="B63">
        <v>46180</v>
      </c>
      <c r="C63" t="s">
        <v>70</v>
      </c>
      <c r="D63" t="s">
        <v>162</v>
      </c>
      <c r="E63" t="s">
        <v>169</v>
      </c>
      <c r="F63" t="s">
        <v>170</v>
      </c>
      <c r="G63" t="s">
        <v>165</v>
      </c>
      <c r="H63" t="s">
        <v>71</v>
      </c>
      <c r="I63" t="s">
        <v>166</v>
      </c>
      <c r="J63" t="s">
        <v>99</v>
      </c>
      <c r="L63" t="s">
        <v>639</v>
      </c>
      <c r="M63" t="s">
        <v>618</v>
      </c>
      <c r="N63" t="s">
        <v>619</v>
      </c>
      <c r="O63" t="s">
        <v>100</v>
      </c>
      <c r="Y63" t="s">
        <v>101</v>
      </c>
      <c r="AA63" t="s">
        <v>640</v>
      </c>
      <c r="AB63" t="s">
        <v>641</v>
      </c>
      <c r="AC63" t="s">
        <v>642</v>
      </c>
      <c r="AD63" t="s">
        <v>102</v>
      </c>
      <c r="AF63">
        <v>9</v>
      </c>
      <c r="AG63" s="40">
        <v>39096</v>
      </c>
      <c r="AN63">
        <v>160</v>
      </c>
      <c r="AO63">
        <v>53</v>
      </c>
      <c r="AP63" t="s">
        <v>103</v>
      </c>
      <c r="AV63" t="s">
        <v>104</v>
      </c>
      <c r="AY63" t="s">
        <v>157</v>
      </c>
      <c r="BB63">
        <f t="shared" si="0"/>
        <v>17</v>
      </c>
      <c r="BC63">
        <f t="shared" si="1"/>
        <v>3</v>
      </c>
      <c r="BD63" t="str">
        <f t="shared" si="2"/>
        <v>右</v>
      </c>
      <c r="BE63" s="58" t="str">
        <f>IF(O63="男子",IF($AF63&gt;100,"",IF(M63=プロ用男子!D$2,ROW(),"")),"")</f>
        <v/>
      </c>
      <c r="BF63" s="58" t="str">
        <f>IF(O63="男子",IF($AF63&gt;100,"",IF($M63=プロ用男子!K$2,ROW(),"")),"")</f>
        <v/>
      </c>
      <c r="BG63" s="58" t="str">
        <f>IF(O63="男子",IF($AF63&gt;100,"",IF($M63=プロ用男子!D$27,ROW(),"")),"")</f>
        <v/>
      </c>
      <c r="BH63" s="58">
        <f>IF(O63="男子",IF($AF63&gt;100,"",IF($M63=プロ用男子!K$27,ROW(),"")),"")</f>
        <v>63</v>
      </c>
      <c r="BI63" s="58" t="str">
        <f>IF(O63="男子",IF($AF63&gt;100,"",IF($M63=プロ用男子!D$52,ROW(),"")),"")</f>
        <v/>
      </c>
      <c r="BJ63" s="58" t="str">
        <f>IF(O63="男子",IF($AF63&gt;100,"",IF($M63=プロ用男子!K$52,ROW(),"")),"")</f>
        <v/>
      </c>
      <c r="BK63" s="58" t="str">
        <f>IF(O63="男子",IF($AF63&gt;100,"",IF($M63=プロ用男子!D$77,ROW(),"")),"")</f>
        <v/>
      </c>
      <c r="BL63" s="58" t="str">
        <f>IF(O63="男子",IF($AF63&gt;100,"",IF($M63=プロ用男子!K$77,ROW(),"")),"")</f>
        <v/>
      </c>
      <c r="BM63" s="58" t="str">
        <f>IF(O63="男子",IF($AF63&gt;100,"",IF($M63=プロ用男子!D$102,ROW(),"")),"")</f>
        <v/>
      </c>
      <c r="BN63" s="58" t="str">
        <f>IF(O63="男子",IF($AF63&gt;100,"",IF($M63=プロ用男子!K$102,ROW(),"")),"")</f>
        <v/>
      </c>
      <c r="BO63" s="58" t="str">
        <f>IF(O63="男子",IF($AF63&gt;100,"",IF($M63=プロ用男子!D$127,ROW(),"")),"")</f>
        <v/>
      </c>
      <c r="BP63" s="58" t="str">
        <f>IF(O63="男子",IF($AF63&gt;100,"",IF($M63=プロ用男子!K$127,ROW(),"")),"")</f>
        <v/>
      </c>
      <c r="BQ63" s="58" t="str">
        <f>IF(O63="男子",IF($AF63&gt;100,"",IF($M63=プロ用男子!D$152,ROW(),"")),"")</f>
        <v/>
      </c>
      <c r="BR63" s="58" t="str">
        <f>IF(O63="男子",IF($AF63&gt;100,"",IF($M63=プロ用男子!K$152,ROW(),"")),"")</f>
        <v/>
      </c>
      <c r="BS63" s="58" t="str">
        <f>IF(O63="男子",IF($AF63&gt;100,"",IF($M63=プロ用男子!D$177,ROW(),"")),"")</f>
        <v/>
      </c>
      <c r="BT63" s="58" t="str">
        <f>IF(O63="男子",IF($AF63&gt;100,"",IF($M63=プロ用男子!K$177,ROW(),"")),"")</f>
        <v/>
      </c>
      <c r="BU63" s="58" t="str">
        <f>IF(O63="男子",IF($AF63&gt;100,"",IF($M63=プロ用男子!D$202,ROW(),"")),"")</f>
        <v/>
      </c>
      <c r="BV63" s="58" t="str">
        <f>IF(O63="男子",IF($AF63&gt;100,"",IF($M63=プロ用男子!K$202,ROW(),"")),"")</f>
        <v/>
      </c>
      <c r="BW63" s="58" t="str">
        <f>IF(O63="男子",IF($AF63&gt;100,"",IF($M63=プロ用男子!D$227,ROW(),"")),"")</f>
        <v/>
      </c>
      <c r="BX63" s="58" t="str">
        <f>IF(O63="男子",IF($AF63&gt;100,"",IF($M63=プロ用男子!K$227,ROW(),"")),"")</f>
        <v/>
      </c>
      <c r="BY63" s="58" t="str">
        <f>IF(O63="女子",IF(AF63&gt;100,"",IF(M63=プロ用女子!D$2,ROW(),"")),"")</f>
        <v/>
      </c>
      <c r="BZ63" s="58" t="str">
        <f>IF(O63="女子",IF($AF63&gt;100,"",IF($M63=プロ用女子!K$2,ROW(),"")),"")</f>
        <v/>
      </c>
      <c r="CA63" s="58" t="str">
        <f>IF(O63="女子",IF($AF63&gt;100,"",IF($M63=プロ用女子!D$27,ROW(),"")),"")</f>
        <v/>
      </c>
      <c r="CB63" s="58" t="str">
        <f>IF(O63="女子",IF($AF63&gt;100,"",IF($M63=プロ用女子!K$27,ROW(),"")),"")</f>
        <v/>
      </c>
      <c r="CC63" s="58" t="str">
        <f>IF(O63="女子",IF($AF63&gt;100,"",IF($M63=プロ用女子!D$52,ROW(),"")),"")</f>
        <v/>
      </c>
      <c r="CD63" s="58" t="str">
        <f>IF(O63="女子",IF($AF63&gt;100,"",IF($M63=プロ用女子!K$52,ROW(),"")),"")</f>
        <v/>
      </c>
      <c r="CE63" s="58" t="str">
        <f>IF(O63="女子",IF($AF63&gt;100,"",IF($M63=プロ用女子!D$77,ROW(),"")),"")</f>
        <v/>
      </c>
      <c r="CF63" s="58" t="str">
        <f>IF(O63="女子",IF($AF63&gt;100,"",IF($M63=プロ用女子!K$77,ROW(),"")),"")</f>
        <v/>
      </c>
      <c r="CG63" s="58" t="str">
        <f>IF(O63="女子",IF($AF63&gt;100,"",IF($M63=プロ用女子!D$102,ROW(),"")),"")</f>
        <v/>
      </c>
      <c r="CH63" s="58" t="str">
        <f>IF(O63="女子",IF($AF63&gt;100,"",IF($M63=プロ用女子!K$102,ROW(),"")),"")</f>
        <v/>
      </c>
      <c r="CI63" s="58" t="str">
        <f>IF(O63="女子",IF($AF63&gt;100,"",IF($M63=プロ用女子!D$127,ROW(),"")),"")</f>
        <v/>
      </c>
      <c r="CJ63" s="58" t="str">
        <f>IF(O63="女子",IF($AF63&gt;100,"",IF($M63=プロ用女子!K$127,ROW(),"")),"")</f>
        <v/>
      </c>
      <c r="CK63" s="58" t="str">
        <f>IF(O63="女子",IF($AF63&gt;100,"",IF($M63=プロ用女子!D$152,ROW(),"")),"")</f>
        <v/>
      </c>
      <c r="CL63" s="58" t="str">
        <f>IF(O63="女子",IF($AF63&gt;100,"",IF($M63=プロ用女子!K$152,ROW(),"")),"")</f>
        <v/>
      </c>
      <c r="CM63" s="58" t="str">
        <f>IF(O63="女子",IF($AF63&gt;100,"",IF($M63=プロ用女子!D$177,ROW(),"")),"")</f>
        <v/>
      </c>
      <c r="CN63" s="58" t="str">
        <f>IF(O63="女子",IF($AF63&gt;100,"",IF($M63=プロ用女子!K$177,ROW(),"")),"")</f>
        <v/>
      </c>
      <c r="CO63" s="58" t="str">
        <f>IF(O63="女子",IF($AF63&gt;100,"",IF($M63=プロ用女子!D$202,ROW(),"")),"")</f>
        <v/>
      </c>
      <c r="CP63" s="58" t="str">
        <f>IF(O63="女子",IF($AF63&gt;100,"",IF($M63=プロ用女子!K$202,ROW(),"")),"")</f>
        <v/>
      </c>
      <c r="CQ63" s="58" t="str">
        <f>IF(O63="女子",IF($AF63&gt;100,"",IF($M63=プロ用女子!D$227,ROW(),"")),"")</f>
        <v/>
      </c>
      <c r="CR63" s="58" t="str">
        <f>IF(O63="女子",IF($AF63&gt;100,"",IF($M63=プロ用女子!K$227,ROW(),"")),"")</f>
        <v/>
      </c>
    </row>
    <row r="64" spans="1:96" x14ac:dyDescent="0.15">
      <c r="A64">
        <v>46172</v>
      </c>
      <c r="B64">
        <v>46180</v>
      </c>
      <c r="C64" t="s">
        <v>70</v>
      </c>
      <c r="D64" t="s">
        <v>162</v>
      </c>
      <c r="E64" t="s">
        <v>169</v>
      </c>
      <c r="F64" t="s">
        <v>170</v>
      </c>
      <c r="G64" t="s">
        <v>165</v>
      </c>
      <c r="H64" t="s">
        <v>71</v>
      </c>
      <c r="I64" t="s">
        <v>166</v>
      </c>
      <c r="J64" t="s">
        <v>99</v>
      </c>
      <c r="L64" t="s">
        <v>643</v>
      </c>
      <c r="M64" t="s">
        <v>618</v>
      </c>
      <c r="N64" t="s">
        <v>619</v>
      </c>
      <c r="O64" t="s">
        <v>100</v>
      </c>
      <c r="Y64" t="s">
        <v>101</v>
      </c>
      <c r="AA64" t="s">
        <v>644</v>
      </c>
      <c r="AB64" t="s">
        <v>645</v>
      </c>
      <c r="AC64" t="s">
        <v>646</v>
      </c>
      <c r="AD64" t="s">
        <v>102</v>
      </c>
      <c r="AF64">
        <v>10</v>
      </c>
      <c r="AG64" s="40">
        <v>39227</v>
      </c>
      <c r="AN64">
        <v>160</v>
      </c>
      <c r="AO64">
        <v>59</v>
      </c>
      <c r="AP64" t="s">
        <v>103</v>
      </c>
      <c r="AV64" t="s">
        <v>104</v>
      </c>
      <c r="AY64" t="s">
        <v>157</v>
      </c>
      <c r="BB64">
        <f t="shared" si="0"/>
        <v>16</v>
      </c>
      <c r="BC64">
        <f t="shared" si="1"/>
        <v>2</v>
      </c>
      <c r="BD64" t="str">
        <f t="shared" si="2"/>
        <v>右</v>
      </c>
      <c r="BE64" s="58" t="str">
        <f>IF(O64="男子",IF($AF64&gt;100,"",IF(M64=プロ用男子!D$2,ROW(),"")),"")</f>
        <v/>
      </c>
      <c r="BF64" s="58" t="str">
        <f>IF(O64="男子",IF($AF64&gt;100,"",IF($M64=プロ用男子!K$2,ROW(),"")),"")</f>
        <v/>
      </c>
      <c r="BG64" s="58" t="str">
        <f>IF(O64="男子",IF($AF64&gt;100,"",IF($M64=プロ用男子!D$27,ROW(),"")),"")</f>
        <v/>
      </c>
      <c r="BH64" s="58">
        <f>IF(O64="男子",IF($AF64&gt;100,"",IF($M64=プロ用男子!K$27,ROW(),"")),"")</f>
        <v>64</v>
      </c>
      <c r="BI64" s="58" t="str">
        <f>IF(O64="男子",IF($AF64&gt;100,"",IF($M64=プロ用男子!D$52,ROW(),"")),"")</f>
        <v/>
      </c>
      <c r="BJ64" s="58" t="str">
        <f>IF(O64="男子",IF($AF64&gt;100,"",IF($M64=プロ用男子!K$52,ROW(),"")),"")</f>
        <v/>
      </c>
      <c r="BK64" s="58" t="str">
        <f>IF(O64="男子",IF($AF64&gt;100,"",IF($M64=プロ用男子!D$77,ROW(),"")),"")</f>
        <v/>
      </c>
      <c r="BL64" s="58" t="str">
        <f>IF(O64="男子",IF($AF64&gt;100,"",IF($M64=プロ用男子!K$77,ROW(),"")),"")</f>
        <v/>
      </c>
      <c r="BM64" s="58" t="str">
        <f>IF(O64="男子",IF($AF64&gt;100,"",IF($M64=プロ用男子!D$102,ROW(),"")),"")</f>
        <v/>
      </c>
      <c r="BN64" s="58" t="str">
        <f>IF(O64="男子",IF($AF64&gt;100,"",IF($M64=プロ用男子!K$102,ROW(),"")),"")</f>
        <v/>
      </c>
      <c r="BO64" s="58" t="str">
        <f>IF(O64="男子",IF($AF64&gt;100,"",IF($M64=プロ用男子!D$127,ROW(),"")),"")</f>
        <v/>
      </c>
      <c r="BP64" s="58" t="str">
        <f>IF(O64="男子",IF($AF64&gt;100,"",IF($M64=プロ用男子!K$127,ROW(),"")),"")</f>
        <v/>
      </c>
      <c r="BQ64" s="58" t="str">
        <f>IF(O64="男子",IF($AF64&gt;100,"",IF($M64=プロ用男子!D$152,ROW(),"")),"")</f>
        <v/>
      </c>
      <c r="BR64" s="58" t="str">
        <f>IF(O64="男子",IF($AF64&gt;100,"",IF($M64=プロ用男子!K$152,ROW(),"")),"")</f>
        <v/>
      </c>
      <c r="BS64" s="58" t="str">
        <f>IF(O64="男子",IF($AF64&gt;100,"",IF($M64=プロ用男子!D$177,ROW(),"")),"")</f>
        <v/>
      </c>
      <c r="BT64" s="58" t="str">
        <f>IF(O64="男子",IF($AF64&gt;100,"",IF($M64=プロ用男子!K$177,ROW(),"")),"")</f>
        <v/>
      </c>
      <c r="BU64" s="58" t="str">
        <f>IF(O64="男子",IF($AF64&gt;100,"",IF($M64=プロ用男子!D$202,ROW(),"")),"")</f>
        <v/>
      </c>
      <c r="BV64" s="58" t="str">
        <f>IF(O64="男子",IF($AF64&gt;100,"",IF($M64=プロ用男子!K$202,ROW(),"")),"")</f>
        <v/>
      </c>
      <c r="BW64" s="58" t="str">
        <f>IF(O64="男子",IF($AF64&gt;100,"",IF($M64=プロ用男子!D$227,ROW(),"")),"")</f>
        <v/>
      </c>
      <c r="BX64" s="58" t="str">
        <f>IF(O64="男子",IF($AF64&gt;100,"",IF($M64=プロ用男子!K$227,ROW(),"")),"")</f>
        <v/>
      </c>
      <c r="BY64" s="58" t="str">
        <f>IF(O64="女子",IF(AF64&gt;100,"",IF(M64=プロ用女子!D$2,ROW(),"")),"")</f>
        <v/>
      </c>
      <c r="BZ64" s="58" t="str">
        <f>IF(O64="女子",IF($AF64&gt;100,"",IF($M64=プロ用女子!K$2,ROW(),"")),"")</f>
        <v/>
      </c>
      <c r="CA64" s="58" t="str">
        <f>IF(O64="女子",IF($AF64&gt;100,"",IF($M64=プロ用女子!D$27,ROW(),"")),"")</f>
        <v/>
      </c>
      <c r="CB64" s="58" t="str">
        <f>IF(O64="女子",IF($AF64&gt;100,"",IF($M64=プロ用女子!K$27,ROW(),"")),"")</f>
        <v/>
      </c>
      <c r="CC64" s="58" t="str">
        <f>IF(O64="女子",IF($AF64&gt;100,"",IF($M64=プロ用女子!D$52,ROW(),"")),"")</f>
        <v/>
      </c>
      <c r="CD64" s="58" t="str">
        <f>IF(O64="女子",IF($AF64&gt;100,"",IF($M64=プロ用女子!K$52,ROW(),"")),"")</f>
        <v/>
      </c>
      <c r="CE64" s="58" t="str">
        <f>IF(O64="女子",IF($AF64&gt;100,"",IF($M64=プロ用女子!D$77,ROW(),"")),"")</f>
        <v/>
      </c>
      <c r="CF64" s="58" t="str">
        <f>IF(O64="女子",IF($AF64&gt;100,"",IF($M64=プロ用女子!K$77,ROW(),"")),"")</f>
        <v/>
      </c>
      <c r="CG64" s="58" t="str">
        <f>IF(O64="女子",IF($AF64&gt;100,"",IF($M64=プロ用女子!D$102,ROW(),"")),"")</f>
        <v/>
      </c>
      <c r="CH64" s="58" t="str">
        <f>IF(O64="女子",IF($AF64&gt;100,"",IF($M64=プロ用女子!K$102,ROW(),"")),"")</f>
        <v/>
      </c>
      <c r="CI64" s="58" t="str">
        <f>IF(O64="女子",IF($AF64&gt;100,"",IF($M64=プロ用女子!D$127,ROW(),"")),"")</f>
        <v/>
      </c>
      <c r="CJ64" s="58" t="str">
        <f>IF(O64="女子",IF($AF64&gt;100,"",IF($M64=プロ用女子!K$127,ROW(),"")),"")</f>
        <v/>
      </c>
      <c r="CK64" s="58" t="str">
        <f>IF(O64="女子",IF($AF64&gt;100,"",IF($M64=プロ用女子!D$152,ROW(),"")),"")</f>
        <v/>
      </c>
      <c r="CL64" s="58" t="str">
        <f>IF(O64="女子",IF($AF64&gt;100,"",IF($M64=プロ用女子!K$152,ROW(),"")),"")</f>
        <v/>
      </c>
      <c r="CM64" s="58" t="str">
        <f>IF(O64="女子",IF($AF64&gt;100,"",IF($M64=プロ用女子!D$177,ROW(),"")),"")</f>
        <v/>
      </c>
      <c r="CN64" s="58" t="str">
        <f>IF(O64="女子",IF($AF64&gt;100,"",IF($M64=プロ用女子!K$177,ROW(),"")),"")</f>
        <v/>
      </c>
      <c r="CO64" s="58" t="str">
        <f>IF(O64="女子",IF($AF64&gt;100,"",IF($M64=プロ用女子!D$202,ROW(),"")),"")</f>
        <v/>
      </c>
      <c r="CP64" s="58" t="str">
        <f>IF(O64="女子",IF($AF64&gt;100,"",IF($M64=プロ用女子!K$202,ROW(),"")),"")</f>
        <v/>
      </c>
      <c r="CQ64" s="58" t="str">
        <f>IF(O64="女子",IF($AF64&gt;100,"",IF($M64=プロ用女子!D$227,ROW(),"")),"")</f>
        <v/>
      </c>
      <c r="CR64" s="58" t="str">
        <f>IF(O64="女子",IF($AF64&gt;100,"",IF($M64=プロ用女子!K$227,ROW(),"")),"")</f>
        <v/>
      </c>
    </row>
    <row r="65" spans="1:96" x14ac:dyDescent="0.15">
      <c r="A65" s="41">
        <v>46172</v>
      </c>
      <c r="B65" s="41">
        <v>46180</v>
      </c>
      <c r="C65" t="s">
        <v>70</v>
      </c>
      <c r="D65" t="s">
        <v>162</v>
      </c>
      <c r="E65" t="s">
        <v>169</v>
      </c>
      <c r="F65" t="s">
        <v>170</v>
      </c>
      <c r="G65" t="s">
        <v>165</v>
      </c>
      <c r="H65" t="s">
        <v>71</v>
      </c>
      <c r="I65" t="s">
        <v>166</v>
      </c>
      <c r="J65" t="s">
        <v>99</v>
      </c>
      <c r="L65" t="s">
        <v>647</v>
      </c>
      <c r="M65" t="s">
        <v>618</v>
      </c>
      <c r="N65" t="s">
        <v>619</v>
      </c>
      <c r="O65" t="s">
        <v>100</v>
      </c>
      <c r="Y65" t="s">
        <v>101</v>
      </c>
      <c r="AA65" t="s">
        <v>648</v>
      </c>
      <c r="AB65" t="s">
        <v>649</v>
      </c>
      <c r="AC65" t="s">
        <v>650</v>
      </c>
      <c r="AD65" t="s">
        <v>102</v>
      </c>
      <c r="AF65">
        <v>11</v>
      </c>
      <c r="AG65" s="40">
        <v>39475</v>
      </c>
      <c r="AN65">
        <v>153</v>
      </c>
      <c r="AO65">
        <v>49</v>
      </c>
      <c r="AP65" t="s">
        <v>103</v>
      </c>
      <c r="AV65" t="s">
        <v>104</v>
      </c>
      <c r="AY65" t="s">
        <v>157</v>
      </c>
      <c r="BB65">
        <f t="shared" si="0"/>
        <v>16</v>
      </c>
      <c r="BC65">
        <f t="shared" si="1"/>
        <v>2</v>
      </c>
      <c r="BD65" t="str">
        <f t="shared" si="2"/>
        <v>右</v>
      </c>
      <c r="BE65" s="58" t="str">
        <f>IF(O65="男子",IF($AF65&gt;100,"",IF(M65=プロ用男子!D$2,ROW(),"")),"")</f>
        <v/>
      </c>
      <c r="BF65" s="58" t="str">
        <f>IF(O65="男子",IF($AF65&gt;100,"",IF($M65=プロ用男子!K$2,ROW(),"")),"")</f>
        <v/>
      </c>
      <c r="BG65" s="58" t="str">
        <f>IF(O65="男子",IF($AF65&gt;100,"",IF($M65=プロ用男子!D$27,ROW(),"")),"")</f>
        <v/>
      </c>
      <c r="BH65" s="58">
        <f>IF(O65="男子",IF($AF65&gt;100,"",IF($M65=プロ用男子!K$27,ROW(),"")),"")</f>
        <v>65</v>
      </c>
      <c r="BI65" s="58" t="str">
        <f>IF(O65="男子",IF($AF65&gt;100,"",IF($M65=プロ用男子!D$52,ROW(),"")),"")</f>
        <v/>
      </c>
      <c r="BJ65" s="58" t="str">
        <f>IF(O65="男子",IF($AF65&gt;100,"",IF($M65=プロ用男子!K$52,ROW(),"")),"")</f>
        <v/>
      </c>
      <c r="BK65" s="58" t="str">
        <f>IF(O65="男子",IF($AF65&gt;100,"",IF($M65=プロ用男子!D$77,ROW(),"")),"")</f>
        <v/>
      </c>
      <c r="BL65" s="58" t="str">
        <f>IF(O65="男子",IF($AF65&gt;100,"",IF($M65=プロ用男子!K$77,ROW(),"")),"")</f>
        <v/>
      </c>
      <c r="BM65" s="58" t="str">
        <f>IF(O65="男子",IF($AF65&gt;100,"",IF($M65=プロ用男子!D$102,ROW(),"")),"")</f>
        <v/>
      </c>
      <c r="BN65" s="58" t="str">
        <f>IF(O65="男子",IF($AF65&gt;100,"",IF($M65=プロ用男子!K$102,ROW(),"")),"")</f>
        <v/>
      </c>
      <c r="BO65" s="58" t="str">
        <f>IF(O65="男子",IF($AF65&gt;100,"",IF($M65=プロ用男子!D$127,ROW(),"")),"")</f>
        <v/>
      </c>
      <c r="BP65" s="58" t="str">
        <f>IF(O65="男子",IF($AF65&gt;100,"",IF($M65=プロ用男子!K$127,ROW(),"")),"")</f>
        <v/>
      </c>
      <c r="BQ65" s="58" t="str">
        <f>IF(O65="男子",IF($AF65&gt;100,"",IF($M65=プロ用男子!D$152,ROW(),"")),"")</f>
        <v/>
      </c>
      <c r="BR65" s="58" t="str">
        <f>IF(O65="男子",IF($AF65&gt;100,"",IF($M65=プロ用男子!K$152,ROW(),"")),"")</f>
        <v/>
      </c>
      <c r="BS65" s="58" t="str">
        <f>IF(O65="男子",IF($AF65&gt;100,"",IF($M65=プロ用男子!D$177,ROW(),"")),"")</f>
        <v/>
      </c>
      <c r="BT65" s="58" t="str">
        <f>IF(O65="男子",IF($AF65&gt;100,"",IF($M65=プロ用男子!K$177,ROW(),"")),"")</f>
        <v/>
      </c>
      <c r="BU65" s="58" t="str">
        <f>IF(O65="男子",IF($AF65&gt;100,"",IF($M65=プロ用男子!D$202,ROW(),"")),"")</f>
        <v/>
      </c>
      <c r="BV65" s="58" t="str">
        <f>IF(O65="男子",IF($AF65&gt;100,"",IF($M65=プロ用男子!K$202,ROW(),"")),"")</f>
        <v/>
      </c>
      <c r="BW65" s="58" t="str">
        <f>IF(O65="男子",IF($AF65&gt;100,"",IF($M65=プロ用男子!D$227,ROW(),"")),"")</f>
        <v/>
      </c>
      <c r="BX65" s="58" t="str">
        <f>IF(O65="男子",IF($AF65&gt;100,"",IF($M65=プロ用男子!K$227,ROW(),"")),"")</f>
        <v/>
      </c>
      <c r="BY65" s="58" t="str">
        <f>IF(O65="女子",IF(AF65&gt;100,"",IF(M65=プロ用女子!D$2,ROW(),"")),"")</f>
        <v/>
      </c>
      <c r="BZ65" s="58" t="str">
        <f>IF(O65="女子",IF($AF65&gt;100,"",IF($M65=プロ用女子!K$2,ROW(),"")),"")</f>
        <v/>
      </c>
      <c r="CA65" s="58" t="str">
        <f>IF(O65="女子",IF($AF65&gt;100,"",IF($M65=プロ用女子!D$27,ROW(),"")),"")</f>
        <v/>
      </c>
      <c r="CB65" s="58" t="str">
        <f>IF(O65="女子",IF($AF65&gt;100,"",IF($M65=プロ用女子!K$27,ROW(),"")),"")</f>
        <v/>
      </c>
      <c r="CC65" s="58" t="str">
        <f>IF(O65="女子",IF($AF65&gt;100,"",IF($M65=プロ用女子!D$52,ROW(),"")),"")</f>
        <v/>
      </c>
      <c r="CD65" s="58" t="str">
        <f>IF(O65="女子",IF($AF65&gt;100,"",IF($M65=プロ用女子!K$52,ROW(),"")),"")</f>
        <v/>
      </c>
      <c r="CE65" s="58" t="str">
        <f>IF(O65="女子",IF($AF65&gt;100,"",IF($M65=プロ用女子!D$77,ROW(),"")),"")</f>
        <v/>
      </c>
      <c r="CF65" s="58" t="str">
        <f>IF(O65="女子",IF($AF65&gt;100,"",IF($M65=プロ用女子!K$77,ROW(),"")),"")</f>
        <v/>
      </c>
      <c r="CG65" s="58" t="str">
        <f>IF(O65="女子",IF($AF65&gt;100,"",IF($M65=プロ用女子!D$102,ROW(),"")),"")</f>
        <v/>
      </c>
      <c r="CH65" s="58" t="str">
        <f>IF(O65="女子",IF($AF65&gt;100,"",IF($M65=プロ用女子!K$102,ROW(),"")),"")</f>
        <v/>
      </c>
      <c r="CI65" s="58" t="str">
        <f>IF(O65="女子",IF($AF65&gt;100,"",IF($M65=プロ用女子!D$127,ROW(),"")),"")</f>
        <v/>
      </c>
      <c r="CJ65" s="58" t="str">
        <f>IF(O65="女子",IF($AF65&gt;100,"",IF($M65=プロ用女子!K$127,ROW(),"")),"")</f>
        <v/>
      </c>
      <c r="CK65" s="58" t="str">
        <f>IF(O65="女子",IF($AF65&gt;100,"",IF($M65=プロ用女子!D$152,ROW(),"")),"")</f>
        <v/>
      </c>
      <c r="CL65" s="58" t="str">
        <f>IF(O65="女子",IF($AF65&gt;100,"",IF($M65=プロ用女子!K$152,ROW(),"")),"")</f>
        <v/>
      </c>
      <c r="CM65" s="58" t="str">
        <f>IF(O65="女子",IF($AF65&gt;100,"",IF($M65=プロ用女子!D$177,ROW(),"")),"")</f>
        <v/>
      </c>
      <c r="CN65" s="58" t="str">
        <f>IF(O65="女子",IF($AF65&gt;100,"",IF($M65=プロ用女子!K$177,ROW(),"")),"")</f>
        <v/>
      </c>
      <c r="CO65" s="58" t="str">
        <f>IF(O65="女子",IF($AF65&gt;100,"",IF($M65=プロ用女子!D$202,ROW(),"")),"")</f>
        <v/>
      </c>
      <c r="CP65" s="58" t="str">
        <f>IF(O65="女子",IF($AF65&gt;100,"",IF($M65=プロ用女子!K$202,ROW(),"")),"")</f>
        <v/>
      </c>
      <c r="CQ65" s="58" t="str">
        <f>IF(O65="女子",IF($AF65&gt;100,"",IF($M65=プロ用女子!D$227,ROW(),"")),"")</f>
        <v/>
      </c>
      <c r="CR65" s="58" t="str">
        <f>IF(O65="女子",IF($AF65&gt;100,"",IF($M65=プロ用女子!K$227,ROW(),"")),"")</f>
        <v/>
      </c>
    </row>
    <row r="66" spans="1:96" x14ac:dyDescent="0.15">
      <c r="A66">
        <v>46172</v>
      </c>
      <c r="B66">
        <v>46180</v>
      </c>
      <c r="C66" t="s">
        <v>70</v>
      </c>
      <c r="D66" t="s">
        <v>162</v>
      </c>
      <c r="E66" t="s">
        <v>169</v>
      </c>
      <c r="F66" t="s">
        <v>170</v>
      </c>
      <c r="G66" t="s">
        <v>165</v>
      </c>
      <c r="H66" t="s">
        <v>71</v>
      </c>
      <c r="I66" t="s">
        <v>166</v>
      </c>
      <c r="J66" t="s">
        <v>99</v>
      </c>
      <c r="L66" t="s">
        <v>651</v>
      </c>
      <c r="M66" t="s">
        <v>618</v>
      </c>
      <c r="N66" t="s">
        <v>619</v>
      </c>
      <c r="O66" t="s">
        <v>100</v>
      </c>
      <c r="Y66" t="s">
        <v>101</v>
      </c>
      <c r="AA66" t="s">
        <v>652</v>
      </c>
      <c r="AB66" t="s">
        <v>653</v>
      </c>
      <c r="AC66" t="s">
        <v>654</v>
      </c>
      <c r="AD66" t="s">
        <v>102</v>
      </c>
      <c r="AF66">
        <v>14</v>
      </c>
      <c r="AG66" s="40">
        <v>39475</v>
      </c>
      <c r="AN66">
        <v>152</v>
      </c>
      <c r="AO66">
        <v>48</v>
      </c>
      <c r="AP66" t="s">
        <v>103</v>
      </c>
      <c r="AV66" t="s">
        <v>104</v>
      </c>
      <c r="AY66" t="s">
        <v>157</v>
      </c>
      <c r="BB66">
        <f t="shared" si="0"/>
        <v>16</v>
      </c>
      <c r="BC66">
        <f t="shared" si="1"/>
        <v>2</v>
      </c>
      <c r="BD66" t="str">
        <f t="shared" si="2"/>
        <v>右</v>
      </c>
      <c r="BE66" s="58" t="str">
        <f>IF(O66="男子",IF($AF66&gt;100,"",IF(M66=プロ用男子!D$2,ROW(),"")),"")</f>
        <v/>
      </c>
      <c r="BF66" s="58" t="str">
        <f>IF(O66="男子",IF($AF66&gt;100,"",IF($M66=プロ用男子!K$2,ROW(),"")),"")</f>
        <v/>
      </c>
      <c r="BG66" s="58" t="str">
        <f>IF(O66="男子",IF($AF66&gt;100,"",IF($M66=プロ用男子!D$27,ROW(),"")),"")</f>
        <v/>
      </c>
      <c r="BH66" s="58">
        <f>IF(O66="男子",IF($AF66&gt;100,"",IF($M66=プロ用男子!K$27,ROW(),"")),"")</f>
        <v>66</v>
      </c>
      <c r="BI66" s="58" t="str">
        <f>IF(O66="男子",IF($AF66&gt;100,"",IF($M66=プロ用男子!D$52,ROW(),"")),"")</f>
        <v/>
      </c>
      <c r="BJ66" s="58" t="str">
        <f>IF(O66="男子",IF($AF66&gt;100,"",IF($M66=プロ用男子!K$52,ROW(),"")),"")</f>
        <v/>
      </c>
      <c r="BK66" s="58" t="str">
        <f>IF(O66="男子",IF($AF66&gt;100,"",IF($M66=プロ用男子!D$77,ROW(),"")),"")</f>
        <v/>
      </c>
      <c r="BL66" s="58" t="str">
        <f>IF(O66="男子",IF($AF66&gt;100,"",IF($M66=プロ用男子!K$77,ROW(),"")),"")</f>
        <v/>
      </c>
      <c r="BM66" s="58" t="str">
        <f>IF(O66="男子",IF($AF66&gt;100,"",IF($M66=プロ用男子!D$102,ROW(),"")),"")</f>
        <v/>
      </c>
      <c r="BN66" s="58" t="str">
        <f>IF(O66="男子",IF($AF66&gt;100,"",IF($M66=プロ用男子!K$102,ROW(),"")),"")</f>
        <v/>
      </c>
      <c r="BO66" s="58" t="str">
        <f>IF(O66="男子",IF($AF66&gt;100,"",IF($M66=プロ用男子!D$127,ROW(),"")),"")</f>
        <v/>
      </c>
      <c r="BP66" s="58" t="str">
        <f>IF(O66="男子",IF($AF66&gt;100,"",IF($M66=プロ用男子!K$127,ROW(),"")),"")</f>
        <v/>
      </c>
      <c r="BQ66" s="58" t="str">
        <f>IF(O66="男子",IF($AF66&gt;100,"",IF($M66=プロ用男子!D$152,ROW(),"")),"")</f>
        <v/>
      </c>
      <c r="BR66" s="58" t="str">
        <f>IF(O66="男子",IF($AF66&gt;100,"",IF($M66=プロ用男子!K$152,ROW(),"")),"")</f>
        <v/>
      </c>
      <c r="BS66" s="58" t="str">
        <f>IF(O66="男子",IF($AF66&gt;100,"",IF($M66=プロ用男子!D$177,ROW(),"")),"")</f>
        <v/>
      </c>
      <c r="BT66" s="58" t="str">
        <f>IF(O66="男子",IF($AF66&gt;100,"",IF($M66=プロ用男子!K$177,ROW(),"")),"")</f>
        <v/>
      </c>
      <c r="BU66" s="58" t="str">
        <f>IF(O66="男子",IF($AF66&gt;100,"",IF($M66=プロ用男子!D$202,ROW(),"")),"")</f>
        <v/>
      </c>
      <c r="BV66" s="58" t="str">
        <f>IF(O66="男子",IF($AF66&gt;100,"",IF($M66=プロ用男子!K$202,ROW(),"")),"")</f>
        <v/>
      </c>
      <c r="BW66" s="58" t="str">
        <f>IF(O66="男子",IF($AF66&gt;100,"",IF($M66=プロ用男子!D$227,ROW(),"")),"")</f>
        <v/>
      </c>
      <c r="BX66" s="58" t="str">
        <f>IF(O66="男子",IF($AF66&gt;100,"",IF($M66=プロ用男子!K$227,ROW(),"")),"")</f>
        <v/>
      </c>
      <c r="BY66" s="58" t="str">
        <f>IF(O66="女子",IF(AF66&gt;100,"",IF(M66=プロ用女子!D$2,ROW(),"")),"")</f>
        <v/>
      </c>
      <c r="BZ66" s="58" t="str">
        <f>IF(O66="女子",IF($AF66&gt;100,"",IF($M66=プロ用女子!K$2,ROW(),"")),"")</f>
        <v/>
      </c>
      <c r="CA66" s="58" t="str">
        <f>IF(O66="女子",IF($AF66&gt;100,"",IF($M66=プロ用女子!D$27,ROW(),"")),"")</f>
        <v/>
      </c>
      <c r="CB66" s="58" t="str">
        <f>IF(O66="女子",IF($AF66&gt;100,"",IF($M66=プロ用女子!K$27,ROW(),"")),"")</f>
        <v/>
      </c>
      <c r="CC66" s="58" t="str">
        <f>IF(O66="女子",IF($AF66&gt;100,"",IF($M66=プロ用女子!D$52,ROW(),"")),"")</f>
        <v/>
      </c>
      <c r="CD66" s="58" t="str">
        <f>IF(O66="女子",IF($AF66&gt;100,"",IF($M66=プロ用女子!K$52,ROW(),"")),"")</f>
        <v/>
      </c>
      <c r="CE66" s="58" t="str">
        <f>IF(O66="女子",IF($AF66&gt;100,"",IF($M66=プロ用女子!D$77,ROW(),"")),"")</f>
        <v/>
      </c>
      <c r="CF66" s="58" t="str">
        <f>IF(O66="女子",IF($AF66&gt;100,"",IF($M66=プロ用女子!K$77,ROW(),"")),"")</f>
        <v/>
      </c>
      <c r="CG66" s="58" t="str">
        <f>IF(O66="女子",IF($AF66&gt;100,"",IF($M66=プロ用女子!D$102,ROW(),"")),"")</f>
        <v/>
      </c>
      <c r="CH66" s="58" t="str">
        <f>IF(O66="女子",IF($AF66&gt;100,"",IF($M66=プロ用女子!K$102,ROW(),"")),"")</f>
        <v/>
      </c>
      <c r="CI66" s="58" t="str">
        <f>IF(O66="女子",IF($AF66&gt;100,"",IF($M66=プロ用女子!D$127,ROW(),"")),"")</f>
        <v/>
      </c>
      <c r="CJ66" s="58" t="str">
        <f>IF(O66="女子",IF($AF66&gt;100,"",IF($M66=プロ用女子!K$127,ROW(),"")),"")</f>
        <v/>
      </c>
      <c r="CK66" s="58" t="str">
        <f>IF(O66="女子",IF($AF66&gt;100,"",IF($M66=プロ用女子!D$152,ROW(),"")),"")</f>
        <v/>
      </c>
      <c r="CL66" s="58" t="str">
        <f>IF(O66="女子",IF($AF66&gt;100,"",IF($M66=プロ用女子!K$152,ROW(),"")),"")</f>
        <v/>
      </c>
      <c r="CM66" s="58" t="str">
        <f>IF(O66="女子",IF($AF66&gt;100,"",IF($M66=プロ用女子!D$177,ROW(),"")),"")</f>
        <v/>
      </c>
      <c r="CN66" s="58" t="str">
        <f>IF(O66="女子",IF($AF66&gt;100,"",IF($M66=プロ用女子!K$177,ROW(),"")),"")</f>
        <v/>
      </c>
      <c r="CO66" s="58" t="str">
        <f>IF(O66="女子",IF($AF66&gt;100,"",IF($M66=プロ用女子!D$202,ROW(),"")),"")</f>
        <v/>
      </c>
      <c r="CP66" s="58" t="str">
        <f>IF(O66="女子",IF($AF66&gt;100,"",IF($M66=プロ用女子!K$202,ROW(),"")),"")</f>
        <v/>
      </c>
      <c r="CQ66" s="58" t="str">
        <f>IF(O66="女子",IF($AF66&gt;100,"",IF($M66=プロ用女子!D$227,ROW(),"")),"")</f>
        <v/>
      </c>
      <c r="CR66" s="58" t="str">
        <f>IF(O66="女子",IF($AF66&gt;100,"",IF($M66=プロ用女子!K$227,ROW(),"")),"")</f>
        <v/>
      </c>
    </row>
    <row r="67" spans="1:96" x14ac:dyDescent="0.15">
      <c r="A67" s="41">
        <v>46172</v>
      </c>
      <c r="B67" s="41">
        <v>46180</v>
      </c>
      <c r="C67" t="s">
        <v>70</v>
      </c>
      <c r="D67" t="s">
        <v>162</v>
      </c>
      <c r="E67" t="s">
        <v>169</v>
      </c>
      <c r="F67" t="s">
        <v>170</v>
      </c>
      <c r="G67" t="s">
        <v>165</v>
      </c>
      <c r="H67" t="s">
        <v>71</v>
      </c>
      <c r="I67" t="s">
        <v>166</v>
      </c>
      <c r="J67" t="s">
        <v>99</v>
      </c>
      <c r="L67" t="s">
        <v>655</v>
      </c>
      <c r="M67" t="s">
        <v>618</v>
      </c>
      <c r="N67" t="s">
        <v>619</v>
      </c>
      <c r="O67" t="s">
        <v>100</v>
      </c>
      <c r="Y67" t="s">
        <v>101</v>
      </c>
      <c r="AA67" t="s">
        <v>656</v>
      </c>
      <c r="AB67" t="s">
        <v>657</v>
      </c>
      <c r="AC67" t="s">
        <v>658</v>
      </c>
      <c r="AD67" t="s">
        <v>102</v>
      </c>
      <c r="AF67">
        <v>16</v>
      </c>
      <c r="AG67" s="40">
        <v>39191</v>
      </c>
      <c r="AN67">
        <v>152</v>
      </c>
      <c r="AO67">
        <v>52</v>
      </c>
      <c r="AP67" t="s">
        <v>103</v>
      </c>
      <c r="AV67" t="s">
        <v>104</v>
      </c>
      <c r="AY67" t="s">
        <v>157</v>
      </c>
      <c r="BB67">
        <f t="shared" ref="BB67:BB130" si="3">IF(AG67="","",DATEDIF(AG67,DATE(BB$1,4,1),"y"))</f>
        <v>16</v>
      </c>
      <c r="BC67">
        <f t="shared" ref="BC67:BC130" si="4">IF(BB67="","",IF(BB67=15,1,IF(BB67=16,2,IF(BB67=17,3,"役員"))))</f>
        <v>2</v>
      </c>
      <c r="BD67" t="str">
        <f t="shared" ref="BD67:BD130" si="5">LEFT(AP67,1)</f>
        <v>右</v>
      </c>
      <c r="BE67" s="58" t="str">
        <f>IF(O67="男子",IF($AF67&gt;100,"",IF(M67=プロ用男子!D$2,ROW(),"")),"")</f>
        <v/>
      </c>
      <c r="BF67" s="58" t="str">
        <f>IF(O67="男子",IF($AF67&gt;100,"",IF($M67=プロ用男子!K$2,ROW(),"")),"")</f>
        <v/>
      </c>
      <c r="BG67" s="58" t="str">
        <f>IF(O67="男子",IF($AF67&gt;100,"",IF($M67=プロ用男子!D$27,ROW(),"")),"")</f>
        <v/>
      </c>
      <c r="BH67" s="58">
        <f>IF(O67="男子",IF($AF67&gt;100,"",IF($M67=プロ用男子!K$27,ROW(),"")),"")</f>
        <v>67</v>
      </c>
      <c r="BI67" s="58" t="str">
        <f>IF(O67="男子",IF($AF67&gt;100,"",IF($M67=プロ用男子!D$52,ROW(),"")),"")</f>
        <v/>
      </c>
      <c r="BJ67" s="58" t="str">
        <f>IF(O67="男子",IF($AF67&gt;100,"",IF($M67=プロ用男子!K$52,ROW(),"")),"")</f>
        <v/>
      </c>
      <c r="BK67" s="58" t="str">
        <f>IF(O67="男子",IF($AF67&gt;100,"",IF($M67=プロ用男子!D$77,ROW(),"")),"")</f>
        <v/>
      </c>
      <c r="BL67" s="58" t="str">
        <f>IF(O67="男子",IF($AF67&gt;100,"",IF($M67=プロ用男子!K$77,ROW(),"")),"")</f>
        <v/>
      </c>
      <c r="BM67" s="58" t="str">
        <f>IF(O67="男子",IF($AF67&gt;100,"",IF($M67=プロ用男子!D$102,ROW(),"")),"")</f>
        <v/>
      </c>
      <c r="BN67" s="58" t="str">
        <f>IF(O67="男子",IF($AF67&gt;100,"",IF($M67=プロ用男子!K$102,ROW(),"")),"")</f>
        <v/>
      </c>
      <c r="BO67" s="58" t="str">
        <f>IF(O67="男子",IF($AF67&gt;100,"",IF($M67=プロ用男子!D$127,ROW(),"")),"")</f>
        <v/>
      </c>
      <c r="BP67" s="58" t="str">
        <f>IF(O67="男子",IF($AF67&gt;100,"",IF($M67=プロ用男子!K$127,ROW(),"")),"")</f>
        <v/>
      </c>
      <c r="BQ67" s="58" t="str">
        <f>IF(O67="男子",IF($AF67&gt;100,"",IF($M67=プロ用男子!D$152,ROW(),"")),"")</f>
        <v/>
      </c>
      <c r="BR67" s="58" t="str">
        <f>IF(O67="男子",IF($AF67&gt;100,"",IF($M67=プロ用男子!K$152,ROW(),"")),"")</f>
        <v/>
      </c>
      <c r="BS67" s="58" t="str">
        <f>IF(O67="男子",IF($AF67&gt;100,"",IF($M67=プロ用男子!D$177,ROW(),"")),"")</f>
        <v/>
      </c>
      <c r="BT67" s="58" t="str">
        <f>IF(O67="男子",IF($AF67&gt;100,"",IF($M67=プロ用男子!K$177,ROW(),"")),"")</f>
        <v/>
      </c>
      <c r="BU67" s="58" t="str">
        <f>IF(O67="男子",IF($AF67&gt;100,"",IF($M67=プロ用男子!D$202,ROW(),"")),"")</f>
        <v/>
      </c>
      <c r="BV67" s="58" t="str">
        <f>IF(O67="男子",IF($AF67&gt;100,"",IF($M67=プロ用男子!K$202,ROW(),"")),"")</f>
        <v/>
      </c>
      <c r="BW67" s="58" t="str">
        <f>IF(O67="男子",IF($AF67&gt;100,"",IF($M67=プロ用男子!D$227,ROW(),"")),"")</f>
        <v/>
      </c>
      <c r="BX67" s="58" t="str">
        <f>IF(O67="男子",IF($AF67&gt;100,"",IF($M67=プロ用男子!K$227,ROW(),"")),"")</f>
        <v/>
      </c>
      <c r="BY67" s="58" t="str">
        <f>IF(O67="女子",IF(AF67&gt;100,"",IF(M67=プロ用女子!D$2,ROW(),"")),"")</f>
        <v/>
      </c>
      <c r="BZ67" s="58" t="str">
        <f>IF(O67="女子",IF($AF67&gt;100,"",IF($M67=プロ用女子!K$2,ROW(),"")),"")</f>
        <v/>
      </c>
      <c r="CA67" s="58" t="str">
        <f>IF(O67="女子",IF($AF67&gt;100,"",IF($M67=プロ用女子!D$27,ROW(),"")),"")</f>
        <v/>
      </c>
      <c r="CB67" s="58" t="str">
        <f>IF(O67="女子",IF($AF67&gt;100,"",IF($M67=プロ用女子!K$27,ROW(),"")),"")</f>
        <v/>
      </c>
      <c r="CC67" s="58" t="str">
        <f>IF(O67="女子",IF($AF67&gt;100,"",IF($M67=プロ用女子!D$52,ROW(),"")),"")</f>
        <v/>
      </c>
      <c r="CD67" s="58" t="str">
        <f>IF(O67="女子",IF($AF67&gt;100,"",IF($M67=プロ用女子!K$52,ROW(),"")),"")</f>
        <v/>
      </c>
      <c r="CE67" s="58" t="str">
        <f>IF(O67="女子",IF($AF67&gt;100,"",IF($M67=プロ用女子!D$77,ROW(),"")),"")</f>
        <v/>
      </c>
      <c r="CF67" s="58" t="str">
        <f>IF(O67="女子",IF($AF67&gt;100,"",IF($M67=プロ用女子!K$77,ROW(),"")),"")</f>
        <v/>
      </c>
      <c r="CG67" s="58" t="str">
        <f>IF(O67="女子",IF($AF67&gt;100,"",IF($M67=プロ用女子!D$102,ROW(),"")),"")</f>
        <v/>
      </c>
      <c r="CH67" s="58" t="str">
        <f>IF(O67="女子",IF($AF67&gt;100,"",IF($M67=プロ用女子!K$102,ROW(),"")),"")</f>
        <v/>
      </c>
      <c r="CI67" s="58" t="str">
        <f>IF(O67="女子",IF($AF67&gt;100,"",IF($M67=プロ用女子!D$127,ROW(),"")),"")</f>
        <v/>
      </c>
      <c r="CJ67" s="58" t="str">
        <f>IF(O67="女子",IF($AF67&gt;100,"",IF($M67=プロ用女子!K$127,ROW(),"")),"")</f>
        <v/>
      </c>
      <c r="CK67" s="58" t="str">
        <f>IF(O67="女子",IF($AF67&gt;100,"",IF($M67=プロ用女子!D$152,ROW(),"")),"")</f>
        <v/>
      </c>
      <c r="CL67" s="58" t="str">
        <f>IF(O67="女子",IF($AF67&gt;100,"",IF($M67=プロ用女子!K$152,ROW(),"")),"")</f>
        <v/>
      </c>
      <c r="CM67" s="58" t="str">
        <f>IF(O67="女子",IF($AF67&gt;100,"",IF($M67=プロ用女子!D$177,ROW(),"")),"")</f>
        <v/>
      </c>
      <c r="CN67" s="58" t="str">
        <f>IF(O67="女子",IF($AF67&gt;100,"",IF($M67=プロ用女子!K$177,ROW(),"")),"")</f>
        <v/>
      </c>
      <c r="CO67" s="58" t="str">
        <f>IF(O67="女子",IF($AF67&gt;100,"",IF($M67=プロ用女子!D$202,ROW(),"")),"")</f>
        <v/>
      </c>
      <c r="CP67" s="58" t="str">
        <f>IF(O67="女子",IF($AF67&gt;100,"",IF($M67=プロ用女子!K$202,ROW(),"")),"")</f>
        <v/>
      </c>
      <c r="CQ67" s="58" t="str">
        <f>IF(O67="女子",IF($AF67&gt;100,"",IF($M67=プロ用女子!D$227,ROW(),"")),"")</f>
        <v/>
      </c>
      <c r="CR67" s="58" t="str">
        <f>IF(O67="女子",IF($AF67&gt;100,"",IF($M67=プロ用女子!K$227,ROW(),"")),"")</f>
        <v/>
      </c>
    </row>
    <row r="68" spans="1:96" x14ac:dyDescent="0.15">
      <c r="L68" t="s">
        <v>1866</v>
      </c>
      <c r="M68" t="s">
        <v>618</v>
      </c>
      <c r="N68" t="s">
        <v>619</v>
      </c>
      <c r="O68" t="s">
        <v>100</v>
      </c>
      <c r="Y68" t="s">
        <v>101</v>
      </c>
      <c r="Z68">
        <v>1</v>
      </c>
      <c r="AA68" t="s">
        <v>1867</v>
      </c>
      <c r="AB68" t="s">
        <v>1868</v>
      </c>
      <c r="AC68" t="s">
        <v>1869</v>
      </c>
      <c r="AD68" t="s">
        <v>102</v>
      </c>
      <c r="AF68">
        <v>101</v>
      </c>
      <c r="AG68" s="40">
        <v>28843</v>
      </c>
      <c r="AN68">
        <v>187</v>
      </c>
      <c r="AO68">
        <v>80</v>
      </c>
      <c r="AP68" t="s">
        <v>103</v>
      </c>
      <c r="BB68">
        <f t="shared" si="3"/>
        <v>45</v>
      </c>
      <c r="BC68" t="str">
        <f t="shared" si="4"/>
        <v>役員</v>
      </c>
      <c r="BD68" t="str">
        <f t="shared" si="5"/>
        <v>右</v>
      </c>
      <c r="BE68" s="58" t="str">
        <f>IF(O68="男子",IF($AF68&gt;100,"",IF(M68=プロ用男子!D$2,ROW(),"")),"")</f>
        <v/>
      </c>
      <c r="BF68" s="58" t="str">
        <f>IF(O68="男子",IF($AF68&gt;100,"",IF($M68=プロ用男子!K$2,ROW(),"")),"")</f>
        <v/>
      </c>
      <c r="BG68" s="58" t="str">
        <f>IF(O68="男子",IF($AF68&gt;100,"",IF($M68=プロ用男子!D$27,ROW(),"")),"")</f>
        <v/>
      </c>
      <c r="BH68" s="58" t="str">
        <f>IF(O68="男子",IF($AF68&gt;100,"",IF($M68=プロ用男子!K$27,ROW(),"")),"")</f>
        <v/>
      </c>
      <c r="BI68" s="58" t="str">
        <f>IF(O68="男子",IF($AF68&gt;100,"",IF($M68=プロ用男子!D$52,ROW(),"")),"")</f>
        <v/>
      </c>
      <c r="BJ68" s="58" t="str">
        <f>IF(O68="男子",IF($AF68&gt;100,"",IF($M68=プロ用男子!K$52,ROW(),"")),"")</f>
        <v/>
      </c>
      <c r="BK68" s="58" t="str">
        <f>IF(O68="男子",IF($AF68&gt;100,"",IF($M68=プロ用男子!D$77,ROW(),"")),"")</f>
        <v/>
      </c>
      <c r="BL68" s="58" t="str">
        <f>IF(O68="男子",IF($AF68&gt;100,"",IF($M68=プロ用男子!K$77,ROW(),"")),"")</f>
        <v/>
      </c>
      <c r="BM68" s="58" t="str">
        <f>IF(O68="男子",IF($AF68&gt;100,"",IF($M68=プロ用男子!D$102,ROW(),"")),"")</f>
        <v/>
      </c>
      <c r="BN68" s="58" t="str">
        <f>IF(O68="男子",IF($AF68&gt;100,"",IF($M68=プロ用男子!K$102,ROW(),"")),"")</f>
        <v/>
      </c>
      <c r="BO68" s="58" t="str">
        <f>IF(O68="男子",IF($AF68&gt;100,"",IF($M68=プロ用男子!D$127,ROW(),"")),"")</f>
        <v/>
      </c>
      <c r="BP68" s="58" t="str">
        <f>IF(O68="男子",IF($AF68&gt;100,"",IF($M68=プロ用男子!K$127,ROW(),"")),"")</f>
        <v/>
      </c>
      <c r="BQ68" s="58" t="str">
        <f>IF(O68="男子",IF($AF68&gt;100,"",IF($M68=プロ用男子!D$152,ROW(),"")),"")</f>
        <v/>
      </c>
      <c r="BR68" s="58" t="str">
        <f>IF(O68="男子",IF($AF68&gt;100,"",IF($M68=プロ用男子!K$152,ROW(),"")),"")</f>
        <v/>
      </c>
      <c r="BS68" s="58" t="str">
        <f>IF(O68="男子",IF($AF68&gt;100,"",IF($M68=プロ用男子!D$177,ROW(),"")),"")</f>
        <v/>
      </c>
      <c r="BT68" s="58" t="str">
        <f>IF(O68="男子",IF($AF68&gt;100,"",IF($M68=プロ用男子!K$177,ROW(),"")),"")</f>
        <v/>
      </c>
      <c r="BU68" s="58" t="str">
        <f>IF(O68="男子",IF($AF68&gt;100,"",IF($M68=プロ用男子!D$202,ROW(),"")),"")</f>
        <v/>
      </c>
      <c r="BV68" s="58" t="str">
        <f>IF(O68="男子",IF($AF68&gt;100,"",IF($M68=プロ用男子!K$202,ROW(),"")),"")</f>
        <v/>
      </c>
      <c r="BW68" s="58" t="str">
        <f>IF(O68="男子",IF($AF68&gt;100,"",IF($M68=プロ用男子!D$227,ROW(),"")),"")</f>
        <v/>
      </c>
      <c r="BX68" s="58" t="str">
        <f>IF(O68="男子",IF($AF68&gt;100,"",IF($M68=プロ用男子!K$227,ROW(),"")),"")</f>
        <v/>
      </c>
      <c r="BY68" s="58" t="str">
        <f>IF(O68="女子",IF(AF68&gt;100,"",IF(M68=プロ用女子!D$2,ROW(),"")),"")</f>
        <v/>
      </c>
      <c r="BZ68" s="58" t="str">
        <f>IF(O68="女子",IF($AF68&gt;100,"",IF($M68=プロ用女子!K$2,ROW(),"")),"")</f>
        <v/>
      </c>
      <c r="CA68" s="58" t="str">
        <f>IF(O68="女子",IF($AF68&gt;100,"",IF($M68=プロ用女子!D$27,ROW(),"")),"")</f>
        <v/>
      </c>
      <c r="CB68" s="58" t="str">
        <f>IF(O68="女子",IF($AF68&gt;100,"",IF($M68=プロ用女子!K$27,ROW(),"")),"")</f>
        <v/>
      </c>
      <c r="CC68" s="58" t="str">
        <f>IF(O68="女子",IF($AF68&gt;100,"",IF($M68=プロ用女子!D$52,ROW(),"")),"")</f>
        <v/>
      </c>
      <c r="CD68" s="58" t="str">
        <f>IF(O68="女子",IF($AF68&gt;100,"",IF($M68=プロ用女子!K$52,ROW(),"")),"")</f>
        <v/>
      </c>
      <c r="CE68" s="58" t="str">
        <f>IF(O68="女子",IF($AF68&gt;100,"",IF($M68=プロ用女子!D$77,ROW(),"")),"")</f>
        <v/>
      </c>
      <c r="CF68" s="58" t="str">
        <f>IF(O68="女子",IF($AF68&gt;100,"",IF($M68=プロ用女子!K$77,ROW(),"")),"")</f>
        <v/>
      </c>
      <c r="CG68" s="58" t="str">
        <f>IF(O68="女子",IF($AF68&gt;100,"",IF($M68=プロ用女子!D$102,ROW(),"")),"")</f>
        <v/>
      </c>
      <c r="CH68" s="58" t="str">
        <f>IF(O68="女子",IF($AF68&gt;100,"",IF($M68=プロ用女子!K$102,ROW(),"")),"")</f>
        <v/>
      </c>
      <c r="CI68" s="58" t="str">
        <f>IF(O68="女子",IF($AF68&gt;100,"",IF($M68=プロ用女子!D$127,ROW(),"")),"")</f>
        <v/>
      </c>
      <c r="CJ68" s="58" t="str">
        <f>IF(O68="女子",IF($AF68&gt;100,"",IF($M68=プロ用女子!K$127,ROW(),"")),"")</f>
        <v/>
      </c>
      <c r="CK68" s="58" t="str">
        <f>IF(O68="女子",IF($AF68&gt;100,"",IF($M68=プロ用女子!D$152,ROW(),"")),"")</f>
        <v/>
      </c>
      <c r="CL68" s="58" t="str">
        <f>IF(O68="女子",IF($AF68&gt;100,"",IF($M68=プロ用女子!K$152,ROW(),"")),"")</f>
        <v/>
      </c>
      <c r="CM68" s="58" t="str">
        <f>IF(O68="女子",IF($AF68&gt;100,"",IF($M68=プロ用女子!D$177,ROW(),"")),"")</f>
        <v/>
      </c>
      <c r="CN68" s="58" t="str">
        <f>IF(O68="女子",IF($AF68&gt;100,"",IF($M68=プロ用女子!K$177,ROW(),"")),"")</f>
        <v/>
      </c>
      <c r="CO68" s="58" t="str">
        <f>IF(O68="女子",IF($AF68&gt;100,"",IF($M68=プロ用女子!D$202,ROW(),"")),"")</f>
        <v/>
      </c>
      <c r="CP68" s="58" t="str">
        <f>IF(O68="女子",IF($AF68&gt;100,"",IF($M68=プロ用女子!K$202,ROW(),"")),"")</f>
        <v/>
      </c>
      <c r="CQ68" s="58" t="str">
        <f>IF(O68="女子",IF($AF68&gt;100,"",IF($M68=プロ用女子!D$227,ROW(),"")),"")</f>
        <v/>
      </c>
      <c r="CR68" s="58" t="str">
        <f>IF(O68="女子",IF($AF68&gt;100,"",IF($M68=プロ用女子!K$227,ROW(),"")),"")</f>
        <v/>
      </c>
    </row>
    <row r="69" spans="1:96" x14ac:dyDescent="0.15">
      <c r="L69" t="s">
        <v>1870</v>
      </c>
      <c r="M69" t="s">
        <v>618</v>
      </c>
      <c r="N69" t="s">
        <v>619</v>
      </c>
      <c r="O69" t="s">
        <v>100</v>
      </c>
      <c r="Y69" t="s">
        <v>101</v>
      </c>
      <c r="AA69" t="s">
        <v>1871</v>
      </c>
      <c r="AB69" t="s">
        <v>1872</v>
      </c>
      <c r="AC69" t="s">
        <v>1873</v>
      </c>
      <c r="AD69" t="s">
        <v>102</v>
      </c>
      <c r="AF69">
        <v>102</v>
      </c>
      <c r="AG69" s="40">
        <v>33983</v>
      </c>
      <c r="AP69" t="s">
        <v>103</v>
      </c>
      <c r="BB69">
        <f t="shared" si="3"/>
        <v>31</v>
      </c>
      <c r="BC69" t="str">
        <f t="shared" si="4"/>
        <v>役員</v>
      </c>
      <c r="BD69" t="str">
        <f t="shared" si="5"/>
        <v>右</v>
      </c>
      <c r="BE69" s="58" t="str">
        <f>IF(O69="男子",IF($AF69&gt;100,"",IF(M69=プロ用男子!D$2,ROW(),"")),"")</f>
        <v/>
      </c>
      <c r="BF69" s="58" t="str">
        <f>IF(O69="男子",IF($AF69&gt;100,"",IF($M69=プロ用男子!K$2,ROW(),"")),"")</f>
        <v/>
      </c>
      <c r="BG69" s="58" t="str">
        <f>IF(O69="男子",IF($AF69&gt;100,"",IF($M69=プロ用男子!D$27,ROW(),"")),"")</f>
        <v/>
      </c>
      <c r="BH69" s="58" t="str">
        <f>IF(O69="男子",IF($AF69&gt;100,"",IF($M69=プロ用男子!K$27,ROW(),"")),"")</f>
        <v/>
      </c>
      <c r="BI69" s="58" t="str">
        <f>IF(O69="男子",IF($AF69&gt;100,"",IF($M69=プロ用男子!D$52,ROW(),"")),"")</f>
        <v/>
      </c>
      <c r="BJ69" s="58" t="str">
        <f>IF(O69="男子",IF($AF69&gt;100,"",IF($M69=プロ用男子!K$52,ROW(),"")),"")</f>
        <v/>
      </c>
      <c r="BK69" s="58" t="str">
        <f>IF(O69="男子",IF($AF69&gt;100,"",IF($M69=プロ用男子!D$77,ROW(),"")),"")</f>
        <v/>
      </c>
      <c r="BL69" s="58" t="str">
        <f>IF(O69="男子",IF($AF69&gt;100,"",IF($M69=プロ用男子!K$77,ROW(),"")),"")</f>
        <v/>
      </c>
      <c r="BM69" s="58" t="str">
        <f>IF(O69="男子",IF($AF69&gt;100,"",IF($M69=プロ用男子!D$102,ROW(),"")),"")</f>
        <v/>
      </c>
      <c r="BN69" s="58" t="str">
        <f>IF(O69="男子",IF($AF69&gt;100,"",IF($M69=プロ用男子!K$102,ROW(),"")),"")</f>
        <v/>
      </c>
      <c r="BO69" s="58" t="str">
        <f>IF(O69="男子",IF($AF69&gt;100,"",IF($M69=プロ用男子!D$127,ROW(),"")),"")</f>
        <v/>
      </c>
      <c r="BP69" s="58" t="str">
        <f>IF(O69="男子",IF($AF69&gt;100,"",IF($M69=プロ用男子!K$127,ROW(),"")),"")</f>
        <v/>
      </c>
      <c r="BQ69" s="58" t="str">
        <f>IF(O69="男子",IF($AF69&gt;100,"",IF($M69=プロ用男子!D$152,ROW(),"")),"")</f>
        <v/>
      </c>
      <c r="BR69" s="58" t="str">
        <f>IF(O69="男子",IF($AF69&gt;100,"",IF($M69=プロ用男子!K$152,ROW(),"")),"")</f>
        <v/>
      </c>
      <c r="BS69" s="58" t="str">
        <f>IF(O69="男子",IF($AF69&gt;100,"",IF($M69=プロ用男子!D$177,ROW(),"")),"")</f>
        <v/>
      </c>
      <c r="BT69" s="58" t="str">
        <f>IF(O69="男子",IF($AF69&gt;100,"",IF($M69=プロ用男子!K$177,ROW(),"")),"")</f>
        <v/>
      </c>
      <c r="BU69" s="58" t="str">
        <f>IF(O69="男子",IF($AF69&gt;100,"",IF($M69=プロ用男子!D$202,ROW(),"")),"")</f>
        <v/>
      </c>
      <c r="BV69" s="58" t="str">
        <f>IF(O69="男子",IF($AF69&gt;100,"",IF($M69=プロ用男子!K$202,ROW(),"")),"")</f>
        <v/>
      </c>
      <c r="BW69" s="58" t="str">
        <f>IF(O69="男子",IF($AF69&gt;100,"",IF($M69=プロ用男子!D$227,ROW(),"")),"")</f>
        <v/>
      </c>
      <c r="BX69" s="58" t="str">
        <f>IF(O69="男子",IF($AF69&gt;100,"",IF($M69=プロ用男子!K$227,ROW(),"")),"")</f>
        <v/>
      </c>
      <c r="BY69" s="58" t="str">
        <f>IF(O69="女子",IF(AF69&gt;100,"",IF(M69=プロ用女子!D$2,ROW(),"")),"")</f>
        <v/>
      </c>
      <c r="BZ69" s="58" t="str">
        <f>IF(O69="女子",IF($AF69&gt;100,"",IF($M69=プロ用女子!K$2,ROW(),"")),"")</f>
        <v/>
      </c>
      <c r="CA69" s="58" t="str">
        <f>IF(O69="女子",IF($AF69&gt;100,"",IF($M69=プロ用女子!D$27,ROW(),"")),"")</f>
        <v/>
      </c>
      <c r="CB69" s="58" t="str">
        <f>IF(O69="女子",IF($AF69&gt;100,"",IF($M69=プロ用女子!K$27,ROW(),"")),"")</f>
        <v/>
      </c>
      <c r="CC69" s="58" t="str">
        <f>IF(O69="女子",IF($AF69&gt;100,"",IF($M69=プロ用女子!D$52,ROW(),"")),"")</f>
        <v/>
      </c>
      <c r="CD69" s="58" t="str">
        <f>IF(O69="女子",IF($AF69&gt;100,"",IF($M69=プロ用女子!K$52,ROW(),"")),"")</f>
        <v/>
      </c>
      <c r="CE69" s="58" t="str">
        <f>IF(O69="女子",IF($AF69&gt;100,"",IF($M69=プロ用女子!D$77,ROW(),"")),"")</f>
        <v/>
      </c>
      <c r="CF69" s="58" t="str">
        <f>IF(O69="女子",IF($AF69&gt;100,"",IF($M69=プロ用女子!K$77,ROW(),"")),"")</f>
        <v/>
      </c>
      <c r="CG69" s="58" t="str">
        <f>IF(O69="女子",IF($AF69&gt;100,"",IF($M69=プロ用女子!D$102,ROW(),"")),"")</f>
        <v/>
      </c>
      <c r="CH69" s="58" t="str">
        <f>IF(O69="女子",IF($AF69&gt;100,"",IF($M69=プロ用女子!K$102,ROW(),"")),"")</f>
        <v/>
      </c>
      <c r="CI69" s="58" t="str">
        <f>IF(O69="女子",IF($AF69&gt;100,"",IF($M69=プロ用女子!D$127,ROW(),"")),"")</f>
        <v/>
      </c>
      <c r="CJ69" s="58" t="str">
        <f>IF(O69="女子",IF($AF69&gt;100,"",IF($M69=プロ用女子!K$127,ROW(),"")),"")</f>
        <v/>
      </c>
      <c r="CK69" s="58" t="str">
        <f>IF(O69="女子",IF($AF69&gt;100,"",IF($M69=プロ用女子!D$152,ROW(),"")),"")</f>
        <v/>
      </c>
      <c r="CL69" s="58" t="str">
        <f>IF(O69="女子",IF($AF69&gt;100,"",IF($M69=プロ用女子!K$152,ROW(),"")),"")</f>
        <v/>
      </c>
      <c r="CM69" s="58" t="str">
        <f>IF(O69="女子",IF($AF69&gt;100,"",IF($M69=プロ用女子!D$177,ROW(),"")),"")</f>
        <v/>
      </c>
      <c r="CN69" s="58" t="str">
        <f>IF(O69="女子",IF($AF69&gt;100,"",IF($M69=プロ用女子!K$177,ROW(),"")),"")</f>
        <v/>
      </c>
      <c r="CO69" s="58" t="str">
        <f>IF(O69="女子",IF($AF69&gt;100,"",IF($M69=プロ用女子!D$202,ROW(),"")),"")</f>
        <v/>
      </c>
      <c r="CP69" s="58" t="str">
        <f>IF(O69="女子",IF($AF69&gt;100,"",IF($M69=プロ用女子!K$202,ROW(),"")),"")</f>
        <v/>
      </c>
      <c r="CQ69" s="58" t="str">
        <f>IF(O69="女子",IF($AF69&gt;100,"",IF($M69=プロ用女子!D$227,ROW(),"")),"")</f>
        <v/>
      </c>
      <c r="CR69" s="58" t="str">
        <f>IF(O69="女子",IF($AF69&gt;100,"",IF($M69=プロ用女子!K$227,ROW(),"")),"")</f>
        <v/>
      </c>
    </row>
    <row r="70" spans="1:96" x14ac:dyDescent="0.15">
      <c r="L70" t="s">
        <v>1874</v>
      </c>
      <c r="M70" t="s">
        <v>618</v>
      </c>
      <c r="N70" t="s">
        <v>619</v>
      </c>
      <c r="O70" t="s">
        <v>100</v>
      </c>
      <c r="Y70" t="s">
        <v>101</v>
      </c>
      <c r="AA70" t="s">
        <v>1875</v>
      </c>
      <c r="AB70" t="s">
        <v>1876</v>
      </c>
      <c r="AC70" t="s">
        <v>1877</v>
      </c>
      <c r="AD70" t="s">
        <v>102</v>
      </c>
      <c r="AF70">
        <v>103</v>
      </c>
      <c r="AG70" s="40">
        <v>39069</v>
      </c>
      <c r="AN70">
        <v>160</v>
      </c>
      <c r="AP70" t="s">
        <v>103</v>
      </c>
      <c r="BB70">
        <f t="shared" si="3"/>
        <v>17</v>
      </c>
      <c r="BC70">
        <f t="shared" si="4"/>
        <v>3</v>
      </c>
      <c r="BD70" t="str">
        <f t="shared" si="5"/>
        <v>右</v>
      </c>
      <c r="BE70" s="58" t="str">
        <f>IF(O70="男子",IF($AF70&gt;100,"",IF(M70=プロ用男子!D$2,ROW(),"")),"")</f>
        <v/>
      </c>
      <c r="BF70" s="58" t="str">
        <f>IF(O70="男子",IF($AF70&gt;100,"",IF($M70=プロ用男子!K$2,ROW(),"")),"")</f>
        <v/>
      </c>
      <c r="BG70" s="58" t="str">
        <f>IF(O70="男子",IF($AF70&gt;100,"",IF($M70=プロ用男子!D$27,ROW(),"")),"")</f>
        <v/>
      </c>
      <c r="BH70" s="58" t="str">
        <f>IF(O70="男子",IF($AF70&gt;100,"",IF($M70=プロ用男子!K$27,ROW(),"")),"")</f>
        <v/>
      </c>
      <c r="BI70" s="58" t="str">
        <f>IF(O70="男子",IF($AF70&gt;100,"",IF($M70=プロ用男子!D$52,ROW(),"")),"")</f>
        <v/>
      </c>
      <c r="BJ70" s="58" t="str">
        <f>IF(O70="男子",IF($AF70&gt;100,"",IF($M70=プロ用男子!K$52,ROW(),"")),"")</f>
        <v/>
      </c>
      <c r="BK70" s="58" t="str">
        <f>IF(O70="男子",IF($AF70&gt;100,"",IF($M70=プロ用男子!D$77,ROW(),"")),"")</f>
        <v/>
      </c>
      <c r="BL70" s="58" t="str">
        <f>IF(O70="男子",IF($AF70&gt;100,"",IF($M70=プロ用男子!K$77,ROW(),"")),"")</f>
        <v/>
      </c>
      <c r="BM70" s="58" t="str">
        <f>IF(O70="男子",IF($AF70&gt;100,"",IF($M70=プロ用男子!D$102,ROW(),"")),"")</f>
        <v/>
      </c>
      <c r="BN70" s="58" t="str">
        <f>IF(O70="男子",IF($AF70&gt;100,"",IF($M70=プロ用男子!K$102,ROW(),"")),"")</f>
        <v/>
      </c>
      <c r="BO70" s="58" t="str">
        <f>IF(O70="男子",IF($AF70&gt;100,"",IF($M70=プロ用男子!D$127,ROW(),"")),"")</f>
        <v/>
      </c>
      <c r="BP70" s="58" t="str">
        <f>IF(O70="男子",IF($AF70&gt;100,"",IF($M70=プロ用男子!K$127,ROW(),"")),"")</f>
        <v/>
      </c>
      <c r="BQ70" s="58" t="str">
        <f>IF(O70="男子",IF($AF70&gt;100,"",IF($M70=プロ用男子!D$152,ROW(),"")),"")</f>
        <v/>
      </c>
      <c r="BR70" s="58" t="str">
        <f>IF(O70="男子",IF($AF70&gt;100,"",IF($M70=プロ用男子!K$152,ROW(),"")),"")</f>
        <v/>
      </c>
      <c r="BS70" s="58" t="str">
        <f>IF(O70="男子",IF($AF70&gt;100,"",IF($M70=プロ用男子!D$177,ROW(),"")),"")</f>
        <v/>
      </c>
      <c r="BT70" s="58" t="str">
        <f>IF(O70="男子",IF($AF70&gt;100,"",IF($M70=プロ用男子!K$177,ROW(),"")),"")</f>
        <v/>
      </c>
      <c r="BU70" s="58" t="str">
        <f>IF(O70="男子",IF($AF70&gt;100,"",IF($M70=プロ用男子!D$202,ROW(),"")),"")</f>
        <v/>
      </c>
      <c r="BV70" s="58" t="str">
        <f>IF(O70="男子",IF($AF70&gt;100,"",IF($M70=プロ用男子!K$202,ROW(),"")),"")</f>
        <v/>
      </c>
      <c r="BW70" s="58" t="str">
        <f>IF(O70="男子",IF($AF70&gt;100,"",IF($M70=プロ用男子!D$227,ROW(),"")),"")</f>
        <v/>
      </c>
      <c r="BX70" s="58" t="str">
        <f>IF(O70="男子",IF($AF70&gt;100,"",IF($M70=プロ用男子!K$227,ROW(),"")),"")</f>
        <v/>
      </c>
      <c r="BY70" s="58" t="str">
        <f>IF(O70="女子",IF(AF70&gt;100,"",IF(M70=プロ用女子!D$2,ROW(),"")),"")</f>
        <v/>
      </c>
      <c r="BZ70" s="58" t="str">
        <f>IF(O70="女子",IF($AF70&gt;100,"",IF($M70=プロ用女子!K$2,ROW(),"")),"")</f>
        <v/>
      </c>
      <c r="CA70" s="58" t="str">
        <f>IF(O70="女子",IF($AF70&gt;100,"",IF($M70=プロ用女子!D$27,ROW(),"")),"")</f>
        <v/>
      </c>
      <c r="CB70" s="58" t="str">
        <f>IF(O70="女子",IF($AF70&gt;100,"",IF($M70=プロ用女子!K$27,ROW(),"")),"")</f>
        <v/>
      </c>
      <c r="CC70" s="58" t="str">
        <f>IF(O70="女子",IF($AF70&gt;100,"",IF($M70=プロ用女子!D$52,ROW(),"")),"")</f>
        <v/>
      </c>
      <c r="CD70" s="58" t="str">
        <f>IF(O70="女子",IF($AF70&gt;100,"",IF($M70=プロ用女子!K$52,ROW(),"")),"")</f>
        <v/>
      </c>
      <c r="CE70" s="58" t="str">
        <f>IF(O70="女子",IF($AF70&gt;100,"",IF($M70=プロ用女子!D$77,ROW(),"")),"")</f>
        <v/>
      </c>
      <c r="CF70" s="58" t="str">
        <f>IF(O70="女子",IF($AF70&gt;100,"",IF($M70=プロ用女子!K$77,ROW(),"")),"")</f>
        <v/>
      </c>
      <c r="CG70" s="58" t="str">
        <f>IF(O70="女子",IF($AF70&gt;100,"",IF($M70=プロ用女子!D$102,ROW(),"")),"")</f>
        <v/>
      </c>
      <c r="CH70" s="58" t="str">
        <f>IF(O70="女子",IF($AF70&gt;100,"",IF($M70=プロ用女子!K$102,ROW(),"")),"")</f>
        <v/>
      </c>
      <c r="CI70" s="58" t="str">
        <f>IF(O70="女子",IF($AF70&gt;100,"",IF($M70=プロ用女子!D$127,ROW(),"")),"")</f>
        <v/>
      </c>
      <c r="CJ70" s="58" t="str">
        <f>IF(O70="女子",IF($AF70&gt;100,"",IF($M70=プロ用女子!K$127,ROW(),"")),"")</f>
        <v/>
      </c>
      <c r="CK70" s="58" t="str">
        <f>IF(O70="女子",IF($AF70&gt;100,"",IF($M70=プロ用女子!D$152,ROW(),"")),"")</f>
        <v/>
      </c>
      <c r="CL70" s="58" t="str">
        <f>IF(O70="女子",IF($AF70&gt;100,"",IF($M70=プロ用女子!K$152,ROW(),"")),"")</f>
        <v/>
      </c>
      <c r="CM70" s="58" t="str">
        <f>IF(O70="女子",IF($AF70&gt;100,"",IF($M70=プロ用女子!D$177,ROW(),"")),"")</f>
        <v/>
      </c>
      <c r="CN70" s="58" t="str">
        <f>IF(O70="女子",IF($AF70&gt;100,"",IF($M70=プロ用女子!K$177,ROW(),"")),"")</f>
        <v/>
      </c>
      <c r="CO70" s="58" t="str">
        <f>IF(O70="女子",IF($AF70&gt;100,"",IF($M70=プロ用女子!D$202,ROW(),"")),"")</f>
        <v/>
      </c>
      <c r="CP70" s="58" t="str">
        <f>IF(O70="女子",IF($AF70&gt;100,"",IF($M70=プロ用女子!K$202,ROW(),"")),"")</f>
        <v/>
      </c>
      <c r="CQ70" s="58" t="str">
        <f>IF(O70="女子",IF($AF70&gt;100,"",IF($M70=プロ用女子!D$227,ROW(),"")),"")</f>
        <v/>
      </c>
      <c r="CR70" s="58" t="str">
        <f>IF(O70="女子",IF($AF70&gt;100,"",IF($M70=プロ用女子!K$227,ROW(),"")),"")</f>
        <v/>
      </c>
    </row>
    <row r="71" spans="1:96" x14ac:dyDescent="0.15">
      <c r="A71">
        <v>46172</v>
      </c>
      <c r="B71">
        <v>46180</v>
      </c>
      <c r="C71" t="s">
        <v>70</v>
      </c>
      <c r="D71" t="s">
        <v>162</v>
      </c>
      <c r="E71" t="s">
        <v>169</v>
      </c>
      <c r="F71" t="s">
        <v>170</v>
      </c>
      <c r="G71" t="s">
        <v>165</v>
      </c>
      <c r="H71" t="s">
        <v>71</v>
      </c>
      <c r="I71" t="s">
        <v>166</v>
      </c>
      <c r="J71" t="s">
        <v>99</v>
      </c>
      <c r="L71" t="s">
        <v>659</v>
      </c>
      <c r="M71" t="s">
        <v>660</v>
      </c>
      <c r="N71" t="s">
        <v>661</v>
      </c>
      <c r="O71" t="s">
        <v>100</v>
      </c>
      <c r="Y71" t="s">
        <v>101</v>
      </c>
      <c r="AA71" t="s">
        <v>662</v>
      </c>
      <c r="AB71" t="s">
        <v>663</v>
      </c>
      <c r="AC71" t="s">
        <v>664</v>
      </c>
      <c r="AD71" t="s">
        <v>102</v>
      </c>
      <c r="AF71">
        <v>1</v>
      </c>
      <c r="AG71" s="40">
        <v>39038</v>
      </c>
      <c r="AN71">
        <v>173</v>
      </c>
      <c r="AO71">
        <v>63.3</v>
      </c>
      <c r="AP71" t="s">
        <v>103</v>
      </c>
      <c r="AV71" t="s">
        <v>104</v>
      </c>
      <c r="AY71" t="s">
        <v>157</v>
      </c>
      <c r="BB71">
        <f t="shared" si="3"/>
        <v>17</v>
      </c>
      <c r="BC71">
        <f t="shared" si="4"/>
        <v>3</v>
      </c>
      <c r="BD71" t="str">
        <f t="shared" si="5"/>
        <v>右</v>
      </c>
      <c r="BE71" s="58" t="str">
        <f>IF(O71="男子",IF($AF71&gt;100,"",IF(M71=プロ用男子!D$2,ROW(),"")),"")</f>
        <v/>
      </c>
      <c r="BF71" s="58" t="str">
        <f>IF(O71="男子",IF($AF71&gt;100,"",IF($M71=プロ用男子!K$2,ROW(),"")),"")</f>
        <v/>
      </c>
      <c r="BG71" s="58" t="str">
        <f>IF(O71="男子",IF($AF71&gt;100,"",IF($M71=プロ用男子!D$27,ROW(),"")),"")</f>
        <v/>
      </c>
      <c r="BH71" s="58" t="str">
        <f>IF(O71="男子",IF($AF71&gt;100,"",IF($M71=プロ用男子!K$27,ROW(),"")),"")</f>
        <v/>
      </c>
      <c r="BI71" s="58" t="str">
        <f>IF(O71="男子",IF($AF71&gt;100,"",IF($M71=プロ用男子!D$52,ROW(),"")),"")</f>
        <v/>
      </c>
      <c r="BJ71" s="58" t="str">
        <f>IF(O71="男子",IF($AF71&gt;100,"",IF($M71=プロ用男子!K$52,ROW(),"")),"")</f>
        <v/>
      </c>
      <c r="BK71" s="58" t="str">
        <f>IF(O71="男子",IF($AF71&gt;100,"",IF($M71=プロ用男子!D$77,ROW(),"")),"")</f>
        <v/>
      </c>
      <c r="BL71" s="58" t="str">
        <f>IF(O71="男子",IF($AF71&gt;100,"",IF($M71=プロ用男子!K$77,ROW(),"")),"")</f>
        <v/>
      </c>
      <c r="BM71" s="58" t="str">
        <f>IF(O71="男子",IF($AF71&gt;100,"",IF($M71=プロ用男子!D$102,ROW(),"")),"")</f>
        <v/>
      </c>
      <c r="BN71" s="58" t="str">
        <f>IF(O71="男子",IF($AF71&gt;100,"",IF($M71=プロ用男子!K$102,ROW(),"")),"")</f>
        <v/>
      </c>
      <c r="BO71" s="58">
        <f>IF(O71="男子",IF($AF71&gt;100,"",IF($M71=プロ用男子!D$127,ROW(),"")),"")</f>
        <v>71</v>
      </c>
      <c r="BP71" s="58" t="str">
        <f>IF(O71="男子",IF($AF71&gt;100,"",IF($M71=プロ用男子!K$127,ROW(),"")),"")</f>
        <v/>
      </c>
      <c r="BQ71" s="58" t="str">
        <f>IF(O71="男子",IF($AF71&gt;100,"",IF($M71=プロ用男子!D$152,ROW(),"")),"")</f>
        <v/>
      </c>
      <c r="BR71" s="58" t="str">
        <f>IF(O71="男子",IF($AF71&gt;100,"",IF($M71=プロ用男子!K$152,ROW(),"")),"")</f>
        <v/>
      </c>
      <c r="BS71" s="58" t="str">
        <f>IF(O71="男子",IF($AF71&gt;100,"",IF($M71=プロ用男子!D$177,ROW(),"")),"")</f>
        <v/>
      </c>
      <c r="BT71" s="58" t="str">
        <f>IF(O71="男子",IF($AF71&gt;100,"",IF($M71=プロ用男子!K$177,ROW(),"")),"")</f>
        <v/>
      </c>
      <c r="BU71" s="58" t="str">
        <f>IF(O71="男子",IF($AF71&gt;100,"",IF($M71=プロ用男子!D$202,ROW(),"")),"")</f>
        <v/>
      </c>
      <c r="BV71" s="58" t="str">
        <f>IF(O71="男子",IF($AF71&gt;100,"",IF($M71=プロ用男子!K$202,ROW(),"")),"")</f>
        <v/>
      </c>
      <c r="BW71" s="58" t="str">
        <f>IF(O71="男子",IF($AF71&gt;100,"",IF($M71=プロ用男子!D$227,ROW(),"")),"")</f>
        <v/>
      </c>
      <c r="BX71" s="58" t="str">
        <f>IF(O71="男子",IF($AF71&gt;100,"",IF($M71=プロ用男子!K$227,ROW(),"")),"")</f>
        <v/>
      </c>
      <c r="BY71" s="58" t="str">
        <f>IF(O71="女子",IF(AF71&gt;100,"",IF(M71=プロ用女子!D$2,ROW(),"")),"")</f>
        <v/>
      </c>
      <c r="BZ71" s="58" t="str">
        <f>IF(O71="女子",IF($AF71&gt;100,"",IF($M71=プロ用女子!K$2,ROW(),"")),"")</f>
        <v/>
      </c>
      <c r="CA71" s="58" t="str">
        <f>IF(O71="女子",IF($AF71&gt;100,"",IF($M71=プロ用女子!D$27,ROW(),"")),"")</f>
        <v/>
      </c>
      <c r="CB71" s="58" t="str">
        <f>IF(O71="女子",IF($AF71&gt;100,"",IF($M71=プロ用女子!K$27,ROW(),"")),"")</f>
        <v/>
      </c>
      <c r="CC71" s="58" t="str">
        <f>IF(O71="女子",IF($AF71&gt;100,"",IF($M71=プロ用女子!D$52,ROW(),"")),"")</f>
        <v/>
      </c>
      <c r="CD71" s="58" t="str">
        <f>IF(O71="女子",IF($AF71&gt;100,"",IF($M71=プロ用女子!K$52,ROW(),"")),"")</f>
        <v/>
      </c>
      <c r="CE71" s="58" t="str">
        <f>IF(O71="女子",IF($AF71&gt;100,"",IF($M71=プロ用女子!D$77,ROW(),"")),"")</f>
        <v/>
      </c>
      <c r="CF71" s="58" t="str">
        <f>IF(O71="女子",IF($AF71&gt;100,"",IF($M71=プロ用女子!K$77,ROW(),"")),"")</f>
        <v/>
      </c>
      <c r="CG71" s="58" t="str">
        <f>IF(O71="女子",IF($AF71&gt;100,"",IF($M71=プロ用女子!D$102,ROW(),"")),"")</f>
        <v/>
      </c>
      <c r="CH71" s="58" t="str">
        <f>IF(O71="女子",IF($AF71&gt;100,"",IF($M71=プロ用女子!K$102,ROW(),"")),"")</f>
        <v/>
      </c>
      <c r="CI71" s="58" t="str">
        <f>IF(O71="女子",IF($AF71&gt;100,"",IF($M71=プロ用女子!D$127,ROW(),"")),"")</f>
        <v/>
      </c>
      <c r="CJ71" s="58" t="str">
        <f>IF(O71="女子",IF($AF71&gt;100,"",IF($M71=プロ用女子!K$127,ROW(),"")),"")</f>
        <v/>
      </c>
      <c r="CK71" s="58" t="str">
        <f>IF(O71="女子",IF($AF71&gt;100,"",IF($M71=プロ用女子!D$152,ROW(),"")),"")</f>
        <v/>
      </c>
      <c r="CL71" s="58" t="str">
        <f>IF(O71="女子",IF($AF71&gt;100,"",IF($M71=プロ用女子!K$152,ROW(),"")),"")</f>
        <v/>
      </c>
      <c r="CM71" s="58" t="str">
        <f>IF(O71="女子",IF($AF71&gt;100,"",IF($M71=プロ用女子!D$177,ROW(),"")),"")</f>
        <v/>
      </c>
      <c r="CN71" s="58" t="str">
        <f>IF(O71="女子",IF($AF71&gt;100,"",IF($M71=プロ用女子!K$177,ROW(),"")),"")</f>
        <v/>
      </c>
      <c r="CO71" s="58" t="str">
        <f>IF(O71="女子",IF($AF71&gt;100,"",IF($M71=プロ用女子!D$202,ROW(),"")),"")</f>
        <v/>
      </c>
      <c r="CP71" s="58" t="str">
        <f>IF(O71="女子",IF($AF71&gt;100,"",IF($M71=プロ用女子!K$202,ROW(),"")),"")</f>
        <v/>
      </c>
      <c r="CQ71" s="58" t="str">
        <f>IF(O71="女子",IF($AF71&gt;100,"",IF($M71=プロ用女子!D$227,ROW(),"")),"")</f>
        <v/>
      </c>
      <c r="CR71" s="58" t="str">
        <f>IF(O71="女子",IF($AF71&gt;100,"",IF($M71=プロ用女子!K$227,ROW(),"")),"")</f>
        <v/>
      </c>
    </row>
    <row r="72" spans="1:96" x14ac:dyDescent="0.15">
      <c r="A72">
        <v>46172</v>
      </c>
      <c r="B72">
        <v>46180</v>
      </c>
      <c r="C72" t="s">
        <v>70</v>
      </c>
      <c r="D72" t="s">
        <v>162</v>
      </c>
      <c r="E72" t="s">
        <v>169</v>
      </c>
      <c r="F72" t="s">
        <v>170</v>
      </c>
      <c r="G72" t="s">
        <v>165</v>
      </c>
      <c r="H72" t="s">
        <v>71</v>
      </c>
      <c r="I72" t="s">
        <v>166</v>
      </c>
      <c r="J72" t="s">
        <v>99</v>
      </c>
      <c r="L72" t="s">
        <v>665</v>
      </c>
      <c r="M72" t="s">
        <v>660</v>
      </c>
      <c r="N72" t="s">
        <v>661</v>
      </c>
      <c r="O72" t="s">
        <v>100</v>
      </c>
      <c r="Y72" t="s">
        <v>101</v>
      </c>
      <c r="AA72" t="s">
        <v>666</v>
      </c>
      <c r="AB72" t="s">
        <v>667</v>
      </c>
      <c r="AC72" t="s">
        <v>668</v>
      </c>
      <c r="AD72" t="s">
        <v>102</v>
      </c>
      <c r="AF72">
        <v>2</v>
      </c>
      <c r="AG72" s="40">
        <v>38826</v>
      </c>
      <c r="AN72">
        <v>164</v>
      </c>
      <c r="AO72">
        <v>51</v>
      </c>
      <c r="AP72" t="s">
        <v>103</v>
      </c>
      <c r="AV72" t="s">
        <v>104</v>
      </c>
      <c r="AY72" t="s">
        <v>157</v>
      </c>
      <c r="BB72">
        <f t="shared" si="3"/>
        <v>17</v>
      </c>
      <c r="BC72">
        <f t="shared" si="4"/>
        <v>3</v>
      </c>
      <c r="BD72" t="str">
        <f t="shared" si="5"/>
        <v>右</v>
      </c>
      <c r="BE72" s="58" t="str">
        <f>IF(O72="男子",IF($AF72&gt;100,"",IF(M72=プロ用男子!D$2,ROW(),"")),"")</f>
        <v/>
      </c>
      <c r="BF72" s="58" t="str">
        <f>IF(O72="男子",IF($AF72&gt;100,"",IF($M72=プロ用男子!K$2,ROW(),"")),"")</f>
        <v/>
      </c>
      <c r="BG72" s="58" t="str">
        <f>IF(O72="男子",IF($AF72&gt;100,"",IF($M72=プロ用男子!D$27,ROW(),"")),"")</f>
        <v/>
      </c>
      <c r="BH72" s="58" t="str">
        <f>IF(O72="男子",IF($AF72&gt;100,"",IF($M72=プロ用男子!K$27,ROW(),"")),"")</f>
        <v/>
      </c>
      <c r="BI72" s="58" t="str">
        <f>IF(O72="男子",IF($AF72&gt;100,"",IF($M72=プロ用男子!D$52,ROW(),"")),"")</f>
        <v/>
      </c>
      <c r="BJ72" s="58" t="str">
        <f>IF(O72="男子",IF($AF72&gt;100,"",IF($M72=プロ用男子!K$52,ROW(),"")),"")</f>
        <v/>
      </c>
      <c r="BK72" s="58" t="str">
        <f>IF(O72="男子",IF($AF72&gt;100,"",IF($M72=プロ用男子!D$77,ROW(),"")),"")</f>
        <v/>
      </c>
      <c r="BL72" s="58" t="str">
        <f>IF(O72="男子",IF($AF72&gt;100,"",IF($M72=プロ用男子!K$77,ROW(),"")),"")</f>
        <v/>
      </c>
      <c r="BM72" s="58" t="str">
        <f>IF(O72="男子",IF($AF72&gt;100,"",IF($M72=プロ用男子!D$102,ROW(),"")),"")</f>
        <v/>
      </c>
      <c r="BN72" s="58" t="str">
        <f>IF(O72="男子",IF($AF72&gt;100,"",IF($M72=プロ用男子!K$102,ROW(),"")),"")</f>
        <v/>
      </c>
      <c r="BO72" s="58">
        <f>IF(O72="男子",IF($AF72&gt;100,"",IF($M72=プロ用男子!D$127,ROW(),"")),"")</f>
        <v>72</v>
      </c>
      <c r="BP72" s="58" t="str">
        <f>IF(O72="男子",IF($AF72&gt;100,"",IF($M72=プロ用男子!K$127,ROW(),"")),"")</f>
        <v/>
      </c>
      <c r="BQ72" s="58" t="str">
        <f>IF(O72="男子",IF($AF72&gt;100,"",IF($M72=プロ用男子!D$152,ROW(),"")),"")</f>
        <v/>
      </c>
      <c r="BR72" s="58" t="str">
        <f>IF(O72="男子",IF($AF72&gt;100,"",IF($M72=プロ用男子!K$152,ROW(),"")),"")</f>
        <v/>
      </c>
      <c r="BS72" s="58" t="str">
        <f>IF(O72="男子",IF($AF72&gt;100,"",IF($M72=プロ用男子!D$177,ROW(),"")),"")</f>
        <v/>
      </c>
      <c r="BT72" s="58" t="str">
        <f>IF(O72="男子",IF($AF72&gt;100,"",IF($M72=プロ用男子!K$177,ROW(),"")),"")</f>
        <v/>
      </c>
      <c r="BU72" s="58" t="str">
        <f>IF(O72="男子",IF($AF72&gt;100,"",IF($M72=プロ用男子!D$202,ROW(),"")),"")</f>
        <v/>
      </c>
      <c r="BV72" s="58" t="str">
        <f>IF(O72="男子",IF($AF72&gt;100,"",IF($M72=プロ用男子!K$202,ROW(),"")),"")</f>
        <v/>
      </c>
      <c r="BW72" s="58" t="str">
        <f>IF(O72="男子",IF($AF72&gt;100,"",IF($M72=プロ用男子!D$227,ROW(),"")),"")</f>
        <v/>
      </c>
      <c r="BX72" s="58" t="str">
        <f>IF(O72="男子",IF($AF72&gt;100,"",IF($M72=プロ用男子!K$227,ROW(),"")),"")</f>
        <v/>
      </c>
      <c r="BY72" s="58" t="str">
        <f>IF(O72="女子",IF(AF72&gt;100,"",IF(M72=プロ用女子!D$2,ROW(),"")),"")</f>
        <v/>
      </c>
      <c r="BZ72" s="58" t="str">
        <f>IF(O72="女子",IF($AF72&gt;100,"",IF($M72=プロ用女子!K$2,ROW(),"")),"")</f>
        <v/>
      </c>
      <c r="CA72" s="58" t="str">
        <f>IF(O72="女子",IF($AF72&gt;100,"",IF($M72=プロ用女子!D$27,ROW(),"")),"")</f>
        <v/>
      </c>
      <c r="CB72" s="58" t="str">
        <f>IF(O72="女子",IF($AF72&gt;100,"",IF($M72=プロ用女子!K$27,ROW(),"")),"")</f>
        <v/>
      </c>
      <c r="CC72" s="58" t="str">
        <f>IF(O72="女子",IF($AF72&gt;100,"",IF($M72=プロ用女子!D$52,ROW(),"")),"")</f>
        <v/>
      </c>
      <c r="CD72" s="58" t="str">
        <f>IF(O72="女子",IF($AF72&gt;100,"",IF($M72=プロ用女子!K$52,ROW(),"")),"")</f>
        <v/>
      </c>
      <c r="CE72" s="58" t="str">
        <f>IF(O72="女子",IF($AF72&gt;100,"",IF($M72=プロ用女子!D$77,ROW(),"")),"")</f>
        <v/>
      </c>
      <c r="CF72" s="58" t="str">
        <f>IF(O72="女子",IF($AF72&gt;100,"",IF($M72=プロ用女子!K$77,ROW(),"")),"")</f>
        <v/>
      </c>
      <c r="CG72" s="58" t="str">
        <f>IF(O72="女子",IF($AF72&gt;100,"",IF($M72=プロ用女子!D$102,ROW(),"")),"")</f>
        <v/>
      </c>
      <c r="CH72" s="58" t="str">
        <f>IF(O72="女子",IF($AF72&gt;100,"",IF($M72=プロ用女子!K$102,ROW(),"")),"")</f>
        <v/>
      </c>
      <c r="CI72" s="58" t="str">
        <f>IF(O72="女子",IF($AF72&gt;100,"",IF($M72=プロ用女子!D$127,ROW(),"")),"")</f>
        <v/>
      </c>
      <c r="CJ72" s="58" t="str">
        <f>IF(O72="女子",IF($AF72&gt;100,"",IF($M72=プロ用女子!K$127,ROW(),"")),"")</f>
        <v/>
      </c>
      <c r="CK72" s="58" t="str">
        <f>IF(O72="女子",IF($AF72&gt;100,"",IF($M72=プロ用女子!D$152,ROW(),"")),"")</f>
        <v/>
      </c>
      <c r="CL72" s="58" t="str">
        <f>IF(O72="女子",IF($AF72&gt;100,"",IF($M72=プロ用女子!K$152,ROW(),"")),"")</f>
        <v/>
      </c>
      <c r="CM72" s="58" t="str">
        <f>IF(O72="女子",IF($AF72&gt;100,"",IF($M72=プロ用女子!D$177,ROW(),"")),"")</f>
        <v/>
      </c>
      <c r="CN72" s="58" t="str">
        <f>IF(O72="女子",IF($AF72&gt;100,"",IF($M72=プロ用女子!K$177,ROW(),"")),"")</f>
        <v/>
      </c>
      <c r="CO72" s="58" t="str">
        <f>IF(O72="女子",IF($AF72&gt;100,"",IF($M72=プロ用女子!D$202,ROW(),"")),"")</f>
        <v/>
      </c>
      <c r="CP72" s="58" t="str">
        <f>IF(O72="女子",IF($AF72&gt;100,"",IF($M72=プロ用女子!K$202,ROW(),"")),"")</f>
        <v/>
      </c>
      <c r="CQ72" s="58" t="str">
        <f>IF(O72="女子",IF($AF72&gt;100,"",IF($M72=プロ用女子!D$227,ROW(),"")),"")</f>
        <v/>
      </c>
      <c r="CR72" s="58" t="str">
        <f>IF(O72="女子",IF($AF72&gt;100,"",IF($M72=プロ用女子!K$227,ROW(),"")),"")</f>
        <v/>
      </c>
    </row>
    <row r="73" spans="1:96" x14ac:dyDescent="0.15">
      <c r="A73" s="41">
        <v>46172</v>
      </c>
      <c r="B73" s="41">
        <v>46180</v>
      </c>
      <c r="C73" t="s">
        <v>70</v>
      </c>
      <c r="D73" t="s">
        <v>162</v>
      </c>
      <c r="E73" t="s">
        <v>169</v>
      </c>
      <c r="F73" t="s">
        <v>170</v>
      </c>
      <c r="G73" t="s">
        <v>165</v>
      </c>
      <c r="H73" t="s">
        <v>71</v>
      </c>
      <c r="I73" t="s">
        <v>166</v>
      </c>
      <c r="J73" t="s">
        <v>99</v>
      </c>
      <c r="L73" t="s">
        <v>669</v>
      </c>
      <c r="M73" t="s">
        <v>660</v>
      </c>
      <c r="N73" t="s">
        <v>661</v>
      </c>
      <c r="O73" t="s">
        <v>100</v>
      </c>
      <c r="Y73" t="s">
        <v>101</v>
      </c>
      <c r="AA73" t="s">
        <v>670</v>
      </c>
      <c r="AB73" t="s">
        <v>671</v>
      </c>
      <c r="AC73" t="s">
        <v>672</v>
      </c>
      <c r="AD73" t="s">
        <v>102</v>
      </c>
      <c r="AF73">
        <v>3</v>
      </c>
      <c r="AG73" s="40">
        <v>39024</v>
      </c>
      <c r="AN73">
        <v>175</v>
      </c>
      <c r="AO73">
        <v>61</v>
      </c>
      <c r="AP73" t="s">
        <v>103</v>
      </c>
      <c r="AV73" t="s">
        <v>104</v>
      </c>
      <c r="AY73" t="s">
        <v>157</v>
      </c>
      <c r="BB73">
        <f t="shared" si="3"/>
        <v>17</v>
      </c>
      <c r="BC73">
        <f t="shared" si="4"/>
        <v>3</v>
      </c>
      <c r="BD73" t="str">
        <f t="shared" si="5"/>
        <v>右</v>
      </c>
      <c r="BE73" s="58" t="str">
        <f>IF(O73="男子",IF($AF73&gt;100,"",IF(M73=プロ用男子!D$2,ROW(),"")),"")</f>
        <v/>
      </c>
      <c r="BF73" s="58" t="str">
        <f>IF(O73="男子",IF($AF73&gt;100,"",IF($M73=プロ用男子!K$2,ROW(),"")),"")</f>
        <v/>
      </c>
      <c r="BG73" s="58" t="str">
        <f>IF(O73="男子",IF($AF73&gt;100,"",IF($M73=プロ用男子!D$27,ROW(),"")),"")</f>
        <v/>
      </c>
      <c r="BH73" s="58" t="str">
        <f>IF(O73="男子",IF($AF73&gt;100,"",IF($M73=プロ用男子!K$27,ROW(),"")),"")</f>
        <v/>
      </c>
      <c r="BI73" s="58" t="str">
        <f>IF(O73="男子",IF($AF73&gt;100,"",IF($M73=プロ用男子!D$52,ROW(),"")),"")</f>
        <v/>
      </c>
      <c r="BJ73" s="58" t="str">
        <f>IF(O73="男子",IF($AF73&gt;100,"",IF($M73=プロ用男子!K$52,ROW(),"")),"")</f>
        <v/>
      </c>
      <c r="BK73" s="58" t="str">
        <f>IF(O73="男子",IF($AF73&gt;100,"",IF($M73=プロ用男子!D$77,ROW(),"")),"")</f>
        <v/>
      </c>
      <c r="BL73" s="58" t="str">
        <f>IF(O73="男子",IF($AF73&gt;100,"",IF($M73=プロ用男子!K$77,ROW(),"")),"")</f>
        <v/>
      </c>
      <c r="BM73" s="58" t="str">
        <f>IF(O73="男子",IF($AF73&gt;100,"",IF($M73=プロ用男子!D$102,ROW(),"")),"")</f>
        <v/>
      </c>
      <c r="BN73" s="58" t="str">
        <f>IF(O73="男子",IF($AF73&gt;100,"",IF($M73=プロ用男子!K$102,ROW(),"")),"")</f>
        <v/>
      </c>
      <c r="BO73" s="58">
        <f>IF(O73="男子",IF($AF73&gt;100,"",IF($M73=プロ用男子!D$127,ROW(),"")),"")</f>
        <v>73</v>
      </c>
      <c r="BP73" s="58" t="str">
        <f>IF(O73="男子",IF($AF73&gt;100,"",IF($M73=プロ用男子!K$127,ROW(),"")),"")</f>
        <v/>
      </c>
      <c r="BQ73" s="58" t="str">
        <f>IF(O73="男子",IF($AF73&gt;100,"",IF($M73=プロ用男子!D$152,ROW(),"")),"")</f>
        <v/>
      </c>
      <c r="BR73" s="58" t="str">
        <f>IF(O73="男子",IF($AF73&gt;100,"",IF($M73=プロ用男子!K$152,ROW(),"")),"")</f>
        <v/>
      </c>
      <c r="BS73" s="58" t="str">
        <f>IF(O73="男子",IF($AF73&gt;100,"",IF($M73=プロ用男子!D$177,ROW(),"")),"")</f>
        <v/>
      </c>
      <c r="BT73" s="58" t="str">
        <f>IF(O73="男子",IF($AF73&gt;100,"",IF($M73=プロ用男子!K$177,ROW(),"")),"")</f>
        <v/>
      </c>
      <c r="BU73" s="58" t="str">
        <f>IF(O73="男子",IF($AF73&gt;100,"",IF($M73=プロ用男子!D$202,ROW(),"")),"")</f>
        <v/>
      </c>
      <c r="BV73" s="58" t="str">
        <f>IF(O73="男子",IF($AF73&gt;100,"",IF($M73=プロ用男子!K$202,ROW(),"")),"")</f>
        <v/>
      </c>
      <c r="BW73" s="58" t="str">
        <f>IF(O73="男子",IF($AF73&gt;100,"",IF($M73=プロ用男子!D$227,ROW(),"")),"")</f>
        <v/>
      </c>
      <c r="BX73" s="58" t="str">
        <f>IF(O73="男子",IF($AF73&gt;100,"",IF($M73=プロ用男子!K$227,ROW(),"")),"")</f>
        <v/>
      </c>
      <c r="BY73" s="58" t="str">
        <f>IF(O73="女子",IF(AF73&gt;100,"",IF(M73=プロ用女子!D$2,ROW(),"")),"")</f>
        <v/>
      </c>
      <c r="BZ73" s="58" t="str">
        <f>IF(O73="女子",IF($AF73&gt;100,"",IF($M73=プロ用女子!K$2,ROW(),"")),"")</f>
        <v/>
      </c>
      <c r="CA73" s="58" t="str">
        <f>IF(O73="女子",IF($AF73&gt;100,"",IF($M73=プロ用女子!D$27,ROW(),"")),"")</f>
        <v/>
      </c>
      <c r="CB73" s="58" t="str">
        <f>IF(O73="女子",IF($AF73&gt;100,"",IF($M73=プロ用女子!K$27,ROW(),"")),"")</f>
        <v/>
      </c>
      <c r="CC73" s="58" t="str">
        <f>IF(O73="女子",IF($AF73&gt;100,"",IF($M73=プロ用女子!D$52,ROW(),"")),"")</f>
        <v/>
      </c>
      <c r="CD73" s="58" t="str">
        <f>IF(O73="女子",IF($AF73&gt;100,"",IF($M73=プロ用女子!K$52,ROW(),"")),"")</f>
        <v/>
      </c>
      <c r="CE73" s="58" t="str">
        <f>IF(O73="女子",IF($AF73&gt;100,"",IF($M73=プロ用女子!D$77,ROW(),"")),"")</f>
        <v/>
      </c>
      <c r="CF73" s="58" t="str">
        <f>IF(O73="女子",IF($AF73&gt;100,"",IF($M73=プロ用女子!K$77,ROW(),"")),"")</f>
        <v/>
      </c>
      <c r="CG73" s="58" t="str">
        <f>IF(O73="女子",IF($AF73&gt;100,"",IF($M73=プロ用女子!D$102,ROW(),"")),"")</f>
        <v/>
      </c>
      <c r="CH73" s="58" t="str">
        <f>IF(O73="女子",IF($AF73&gt;100,"",IF($M73=プロ用女子!K$102,ROW(),"")),"")</f>
        <v/>
      </c>
      <c r="CI73" s="58" t="str">
        <f>IF(O73="女子",IF($AF73&gt;100,"",IF($M73=プロ用女子!D$127,ROW(),"")),"")</f>
        <v/>
      </c>
      <c r="CJ73" s="58" t="str">
        <f>IF(O73="女子",IF($AF73&gt;100,"",IF($M73=プロ用女子!K$127,ROW(),"")),"")</f>
        <v/>
      </c>
      <c r="CK73" s="58" t="str">
        <f>IF(O73="女子",IF($AF73&gt;100,"",IF($M73=プロ用女子!D$152,ROW(),"")),"")</f>
        <v/>
      </c>
      <c r="CL73" s="58" t="str">
        <f>IF(O73="女子",IF($AF73&gt;100,"",IF($M73=プロ用女子!K$152,ROW(),"")),"")</f>
        <v/>
      </c>
      <c r="CM73" s="58" t="str">
        <f>IF(O73="女子",IF($AF73&gt;100,"",IF($M73=プロ用女子!D$177,ROW(),"")),"")</f>
        <v/>
      </c>
      <c r="CN73" s="58" t="str">
        <f>IF(O73="女子",IF($AF73&gt;100,"",IF($M73=プロ用女子!K$177,ROW(),"")),"")</f>
        <v/>
      </c>
      <c r="CO73" s="58" t="str">
        <f>IF(O73="女子",IF($AF73&gt;100,"",IF($M73=プロ用女子!D$202,ROW(),"")),"")</f>
        <v/>
      </c>
      <c r="CP73" s="58" t="str">
        <f>IF(O73="女子",IF($AF73&gt;100,"",IF($M73=プロ用女子!K$202,ROW(),"")),"")</f>
        <v/>
      </c>
      <c r="CQ73" s="58" t="str">
        <f>IF(O73="女子",IF($AF73&gt;100,"",IF($M73=プロ用女子!D$227,ROW(),"")),"")</f>
        <v/>
      </c>
      <c r="CR73" s="58" t="str">
        <f>IF(O73="女子",IF($AF73&gt;100,"",IF($M73=プロ用女子!K$227,ROW(),"")),"")</f>
        <v/>
      </c>
    </row>
    <row r="74" spans="1:96" x14ac:dyDescent="0.15">
      <c r="A74" s="41">
        <v>46172</v>
      </c>
      <c r="B74" s="41">
        <v>46180</v>
      </c>
      <c r="C74" t="s">
        <v>70</v>
      </c>
      <c r="D74" t="s">
        <v>162</v>
      </c>
      <c r="E74" t="s">
        <v>169</v>
      </c>
      <c r="F74" t="s">
        <v>170</v>
      </c>
      <c r="G74" t="s">
        <v>165</v>
      </c>
      <c r="H74" t="s">
        <v>71</v>
      </c>
      <c r="I74" t="s">
        <v>166</v>
      </c>
      <c r="J74" t="s">
        <v>99</v>
      </c>
      <c r="L74" t="s">
        <v>673</v>
      </c>
      <c r="M74" t="s">
        <v>660</v>
      </c>
      <c r="N74" t="s">
        <v>661</v>
      </c>
      <c r="O74" t="s">
        <v>100</v>
      </c>
      <c r="Y74" t="s">
        <v>101</v>
      </c>
      <c r="AA74" t="s">
        <v>674</v>
      </c>
      <c r="AB74" t="s">
        <v>675</v>
      </c>
      <c r="AC74" t="s">
        <v>676</v>
      </c>
      <c r="AD74" t="s">
        <v>102</v>
      </c>
      <c r="AF74">
        <v>4</v>
      </c>
      <c r="AG74" s="40">
        <v>39297</v>
      </c>
      <c r="AN74">
        <v>165</v>
      </c>
      <c r="AO74">
        <v>62</v>
      </c>
      <c r="AP74" t="s">
        <v>103</v>
      </c>
      <c r="AV74" t="s">
        <v>104</v>
      </c>
      <c r="AY74" t="s">
        <v>157</v>
      </c>
      <c r="BB74">
        <f t="shared" si="3"/>
        <v>16</v>
      </c>
      <c r="BC74">
        <f t="shared" si="4"/>
        <v>2</v>
      </c>
      <c r="BD74" t="str">
        <f t="shared" si="5"/>
        <v>右</v>
      </c>
      <c r="BE74" s="58" t="str">
        <f>IF(O74="男子",IF($AF74&gt;100,"",IF(M74=プロ用男子!D$2,ROW(),"")),"")</f>
        <v/>
      </c>
      <c r="BF74" s="58" t="str">
        <f>IF(O74="男子",IF($AF74&gt;100,"",IF($M74=プロ用男子!K$2,ROW(),"")),"")</f>
        <v/>
      </c>
      <c r="BG74" s="58" t="str">
        <f>IF(O74="男子",IF($AF74&gt;100,"",IF($M74=プロ用男子!D$27,ROW(),"")),"")</f>
        <v/>
      </c>
      <c r="BH74" s="58" t="str">
        <f>IF(O74="男子",IF($AF74&gt;100,"",IF($M74=プロ用男子!K$27,ROW(),"")),"")</f>
        <v/>
      </c>
      <c r="BI74" s="58" t="str">
        <f>IF(O74="男子",IF($AF74&gt;100,"",IF($M74=プロ用男子!D$52,ROW(),"")),"")</f>
        <v/>
      </c>
      <c r="BJ74" s="58" t="str">
        <f>IF(O74="男子",IF($AF74&gt;100,"",IF($M74=プロ用男子!K$52,ROW(),"")),"")</f>
        <v/>
      </c>
      <c r="BK74" s="58" t="str">
        <f>IF(O74="男子",IF($AF74&gt;100,"",IF($M74=プロ用男子!D$77,ROW(),"")),"")</f>
        <v/>
      </c>
      <c r="BL74" s="58" t="str">
        <f>IF(O74="男子",IF($AF74&gt;100,"",IF($M74=プロ用男子!K$77,ROW(),"")),"")</f>
        <v/>
      </c>
      <c r="BM74" s="58" t="str">
        <f>IF(O74="男子",IF($AF74&gt;100,"",IF($M74=プロ用男子!D$102,ROW(),"")),"")</f>
        <v/>
      </c>
      <c r="BN74" s="58" t="str">
        <f>IF(O74="男子",IF($AF74&gt;100,"",IF($M74=プロ用男子!K$102,ROW(),"")),"")</f>
        <v/>
      </c>
      <c r="BO74" s="58">
        <f>IF(O74="男子",IF($AF74&gt;100,"",IF($M74=プロ用男子!D$127,ROW(),"")),"")</f>
        <v>74</v>
      </c>
      <c r="BP74" s="58" t="str">
        <f>IF(O74="男子",IF($AF74&gt;100,"",IF($M74=プロ用男子!K$127,ROW(),"")),"")</f>
        <v/>
      </c>
      <c r="BQ74" s="58" t="str">
        <f>IF(O74="男子",IF($AF74&gt;100,"",IF($M74=プロ用男子!D$152,ROW(),"")),"")</f>
        <v/>
      </c>
      <c r="BR74" s="58" t="str">
        <f>IF(O74="男子",IF($AF74&gt;100,"",IF($M74=プロ用男子!K$152,ROW(),"")),"")</f>
        <v/>
      </c>
      <c r="BS74" s="58" t="str">
        <f>IF(O74="男子",IF($AF74&gt;100,"",IF($M74=プロ用男子!D$177,ROW(),"")),"")</f>
        <v/>
      </c>
      <c r="BT74" s="58" t="str">
        <f>IF(O74="男子",IF($AF74&gt;100,"",IF($M74=プロ用男子!K$177,ROW(),"")),"")</f>
        <v/>
      </c>
      <c r="BU74" s="58" t="str">
        <f>IF(O74="男子",IF($AF74&gt;100,"",IF($M74=プロ用男子!D$202,ROW(),"")),"")</f>
        <v/>
      </c>
      <c r="BV74" s="58" t="str">
        <f>IF(O74="男子",IF($AF74&gt;100,"",IF($M74=プロ用男子!K$202,ROW(),"")),"")</f>
        <v/>
      </c>
      <c r="BW74" s="58" t="str">
        <f>IF(O74="男子",IF($AF74&gt;100,"",IF($M74=プロ用男子!D$227,ROW(),"")),"")</f>
        <v/>
      </c>
      <c r="BX74" s="58" t="str">
        <f>IF(O74="男子",IF($AF74&gt;100,"",IF($M74=プロ用男子!K$227,ROW(),"")),"")</f>
        <v/>
      </c>
      <c r="BY74" s="58" t="str">
        <f>IF(O74="女子",IF(AF74&gt;100,"",IF(M74=プロ用女子!D$2,ROW(),"")),"")</f>
        <v/>
      </c>
      <c r="BZ74" s="58" t="str">
        <f>IF(O74="女子",IF($AF74&gt;100,"",IF($M74=プロ用女子!K$2,ROW(),"")),"")</f>
        <v/>
      </c>
      <c r="CA74" s="58" t="str">
        <f>IF(O74="女子",IF($AF74&gt;100,"",IF($M74=プロ用女子!D$27,ROW(),"")),"")</f>
        <v/>
      </c>
      <c r="CB74" s="58" t="str">
        <f>IF(O74="女子",IF($AF74&gt;100,"",IF($M74=プロ用女子!K$27,ROW(),"")),"")</f>
        <v/>
      </c>
      <c r="CC74" s="58" t="str">
        <f>IF(O74="女子",IF($AF74&gt;100,"",IF($M74=プロ用女子!D$52,ROW(),"")),"")</f>
        <v/>
      </c>
      <c r="CD74" s="58" t="str">
        <f>IF(O74="女子",IF($AF74&gt;100,"",IF($M74=プロ用女子!K$52,ROW(),"")),"")</f>
        <v/>
      </c>
      <c r="CE74" s="58" t="str">
        <f>IF(O74="女子",IF($AF74&gt;100,"",IF($M74=プロ用女子!D$77,ROW(),"")),"")</f>
        <v/>
      </c>
      <c r="CF74" s="58" t="str">
        <f>IF(O74="女子",IF($AF74&gt;100,"",IF($M74=プロ用女子!K$77,ROW(),"")),"")</f>
        <v/>
      </c>
      <c r="CG74" s="58" t="str">
        <f>IF(O74="女子",IF($AF74&gt;100,"",IF($M74=プロ用女子!D$102,ROW(),"")),"")</f>
        <v/>
      </c>
      <c r="CH74" s="58" t="str">
        <f>IF(O74="女子",IF($AF74&gt;100,"",IF($M74=プロ用女子!K$102,ROW(),"")),"")</f>
        <v/>
      </c>
      <c r="CI74" s="58" t="str">
        <f>IF(O74="女子",IF($AF74&gt;100,"",IF($M74=プロ用女子!D$127,ROW(),"")),"")</f>
        <v/>
      </c>
      <c r="CJ74" s="58" t="str">
        <f>IF(O74="女子",IF($AF74&gt;100,"",IF($M74=プロ用女子!K$127,ROW(),"")),"")</f>
        <v/>
      </c>
      <c r="CK74" s="58" t="str">
        <f>IF(O74="女子",IF($AF74&gt;100,"",IF($M74=プロ用女子!D$152,ROW(),"")),"")</f>
        <v/>
      </c>
      <c r="CL74" s="58" t="str">
        <f>IF(O74="女子",IF($AF74&gt;100,"",IF($M74=プロ用女子!K$152,ROW(),"")),"")</f>
        <v/>
      </c>
      <c r="CM74" s="58" t="str">
        <f>IF(O74="女子",IF($AF74&gt;100,"",IF($M74=プロ用女子!D$177,ROW(),"")),"")</f>
        <v/>
      </c>
      <c r="CN74" s="58" t="str">
        <f>IF(O74="女子",IF($AF74&gt;100,"",IF($M74=プロ用女子!K$177,ROW(),"")),"")</f>
        <v/>
      </c>
      <c r="CO74" s="58" t="str">
        <f>IF(O74="女子",IF($AF74&gt;100,"",IF($M74=プロ用女子!D$202,ROW(),"")),"")</f>
        <v/>
      </c>
      <c r="CP74" s="58" t="str">
        <f>IF(O74="女子",IF($AF74&gt;100,"",IF($M74=プロ用女子!K$202,ROW(),"")),"")</f>
        <v/>
      </c>
      <c r="CQ74" s="58" t="str">
        <f>IF(O74="女子",IF($AF74&gt;100,"",IF($M74=プロ用女子!D$227,ROW(),"")),"")</f>
        <v/>
      </c>
      <c r="CR74" s="58" t="str">
        <f>IF(O74="女子",IF($AF74&gt;100,"",IF($M74=プロ用女子!K$227,ROW(),"")),"")</f>
        <v/>
      </c>
    </row>
    <row r="75" spans="1:96" x14ac:dyDescent="0.15">
      <c r="A75">
        <v>46172</v>
      </c>
      <c r="B75">
        <v>46180</v>
      </c>
      <c r="C75" t="s">
        <v>70</v>
      </c>
      <c r="D75" t="s">
        <v>162</v>
      </c>
      <c r="E75" t="s">
        <v>169</v>
      </c>
      <c r="F75" t="s">
        <v>170</v>
      </c>
      <c r="G75" t="s">
        <v>165</v>
      </c>
      <c r="H75" t="s">
        <v>71</v>
      </c>
      <c r="I75" t="s">
        <v>166</v>
      </c>
      <c r="J75" t="s">
        <v>99</v>
      </c>
      <c r="L75" t="s">
        <v>685</v>
      </c>
      <c r="M75" t="s">
        <v>660</v>
      </c>
      <c r="N75" t="s">
        <v>661</v>
      </c>
      <c r="O75" t="s">
        <v>100</v>
      </c>
      <c r="Y75" t="s">
        <v>101</v>
      </c>
      <c r="AA75" t="s">
        <v>686</v>
      </c>
      <c r="AB75" t="s">
        <v>687</v>
      </c>
      <c r="AC75" t="s">
        <v>688</v>
      </c>
      <c r="AD75" t="s">
        <v>102</v>
      </c>
      <c r="AF75">
        <v>5</v>
      </c>
      <c r="AG75" s="40">
        <v>39237</v>
      </c>
      <c r="AN75">
        <v>172.4</v>
      </c>
      <c r="AO75">
        <v>60.4</v>
      </c>
      <c r="AP75" t="s">
        <v>103</v>
      </c>
      <c r="AV75" t="s">
        <v>104</v>
      </c>
      <c r="AY75" t="s">
        <v>156</v>
      </c>
      <c r="BB75">
        <f t="shared" si="3"/>
        <v>16</v>
      </c>
      <c r="BC75">
        <f t="shared" si="4"/>
        <v>2</v>
      </c>
      <c r="BD75" t="str">
        <f t="shared" si="5"/>
        <v>右</v>
      </c>
      <c r="BE75" s="58" t="str">
        <f>IF(O75="男子",IF($AF75&gt;100,"",IF(M75=プロ用男子!D$2,ROW(),"")),"")</f>
        <v/>
      </c>
      <c r="BF75" s="58" t="str">
        <f>IF(O75="男子",IF($AF75&gt;100,"",IF($M75=プロ用男子!K$2,ROW(),"")),"")</f>
        <v/>
      </c>
      <c r="BG75" s="58" t="str">
        <f>IF(O75="男子",IF($AF75&gt;100,"",IF($M75=プロ用男子!D$27,ROW(),"")),"")</f>
        <v/>
      </c>
      <c r="BH75" s="58" t="str">
        <f>IF(O75="男子",IF($AF75&gt;100,"",IF($M75=プロ用男子!K$27,ROW(),"")),"")</f>
        <v/>
      </c>
      <c r="BI75" s="58" t="str">
        <f>IF(O75="男子",IF($AF75&gt;100,"",IF($M75=プロ用男子!D$52,ROW(),"")),"")</f>
        <v/>
      </c>
      <c r="BJ75" s="58" t="str">
        <f>IF(O75="男子",IF($AF75&gt;100,"",IF($M75=プロ用男子!K$52,ROW(),"")),"")</f>
        <v/>
      </c>
      <c r="BK75" s="58" t="str">
        <f>IF(O75="男子",IF($AF75&gt;100,"",IF($M75=プロ用男子!D$77,ROW(),"")),"")</f>
        <v/>
      </c>
      <c r="BL75" s="58" t="str">
        <f>IF(O75="男子",IF($AF75&gt;100,"",IF($M75=プロ用男子!K$77,ROW(),"")),"")</f>
        <v/>
      </c>
      <c r="BM75" s="58" t="str">
        <f>IF(O75="男子",IF($AF75&gt;100,"",IF($M75=プロ用男子!D$102,ROW(),"")),"")</f>
        <v/>
      </c>
      <c r="BN75" s="58" t="str">
        <f>IF(O75="男子",IF($AF75&gt;100,"",IF($M75=プロ用男子!K$102,ROW(),"")),"")</f>
        <v/>
      </c>
      <c r="BO75" s="58">
        <f>IF(O75="男子",IF($AF75&gt;100,"",IF($M75=プロ用男子!D$127,ROW(),"")),"")</f>
        <v>75</v>
      </c>
      <c r="BP75" s="58" t="str">
        <f>IF(O75="男子",IF($AF75&gt;100,"",IF($M75=プロ用男子!K$127,ROW(),"")),"")</f>
        <v/>
      </c>
      <c r="BQ75" s="58" t="str">
        <f>IF(O75="男子",IF($AF75&gt;100,"",IF($M75=プロ用男子!D$152,ROW(),"")),"")</f>
        <v/>
      </c>
      <c r="BR75" s="58" t="str">
        <f>IF(O75="男子",IF($AF75&gt;100,"",IF($M75=プロ用男子!K$152,ROW(),"")),"")</f>
        <v/>
      </c>
      <c r="BS75" s="58" t="str">
        <f>IF(O75="男子",IF($AF75&gt;100,"",IF($M75=プロ用男子!D$177,ROW(),"")),"")</f>
        <v/>
      </c>
      <c r="BT75" s="58" t="str">
        <f>IF(O75="男子",IF($AF75&gt;100,"",IF($M75=プロ用男子!K$177,ROW(),"")),"")</f>
        <v/>
      </c>
      <c r="BU75" s="58" t="str">
        <f>IF(O75="男子",IF($AF75&gt;100,"",IF($M75=プロ用男子!D$202,ROW(),"")),"")</f>
        <v/>
      </c>
      <c r="BV75" s="58" t="str">
        <f>IF(O75="男子",IF($AF75&gt;100,"",IF($M75=プロ用男子!K$202,ROW(),"")),"")</f>
        <v/>
      </c>
      <c r="BW75" s="58" t="str">
        <f>IF(O75="男子",IF($AF75&gt;100,"",IF($M75=プロ用男子!D$227,ROW(),"")),"")</f>
        <v/>
      </c>
      <c r="BX75" s="58" t="str">
        <f>IF(O75="男子",IF($AF75&gt;100,"",IF($M75=プロ用男子!K$227,ROW(),"")),"")</f>
        <v/>
      </c>
      <c r="BY75" s="58" t="str">
        <f>IF(O75="女子",IF(AF75&gt;100,"",IF(M75=プロ用女子!D$2,ROW(),"")),"")</f>
        <v/>
      </c>
      <c r="BZ75" s="58" t="str">
        <f>IF(O75="女子",IF($AF75&gt;100,"",IF($M75=プロ用女子!K$2,ROW(),"")),"")</f>
        <v/>
      </c>
      <c r="CA75" s="58" t="str">
        <f>IF(O75="女子",IF($AF75&gt;100,"",IF($M75=プロ用女子!D$27,ROW(),"")),"")</f>
        <v/>
      </c>
      <c r="CB75" s="58" t="str">
        <f>IF(O75="女子",IF($AF75&gt;100,"",IF($M75=プロ用女子!K$27,ROW(),"")),"")</f>
        <v/>
      </c>
      <c r="CC75" s="58" t="str">
        <f>IF(O75="女子",IF($AF75&gt;100,"",IF($M75=プロ用女子!D$52,ROW(),"")),"")</f>
        <v/>
      </c>
      <c r="CD75" s="58" t="str">
        <f>IF(O75="女子",IF($AF75&gt;100,"",IF($M75=プロ用女子!K$52,ROW(),"")),"")</f>
        <v/>
      </c>
      <c r="CE75" s="58" t="str">
        <f>IF(O75="女子",IF($AF75&gt;100,"",IF($M75=プロ用女子!D$77,ROW(),"")),"")</f>
        <v/>
      </c>
      <c r="CF75" s="58" t="str">
        <f>IF(O75="女子",IF($AF75&gt;100,"",IF($M75=プロ用女子!K$77,ROW(),"")),"")</f>
        <v/>
      </c>
      <c r="CG75" s="58" t="str">
        <f>IF(O75="女子",IF($AF75&gt;100,"",IF($M75=プロ用女子!D$102,ROW(),"")),"")</f>
        <v/>
      </c>
      <c r="CH75" s="58" t="str">
        <f>IF(O75="女子",IF($AF75&gt;100,"",IF($M75=プロ用女子!K$102,ROW(),"")),"")</f>
        <v/>
      </c>
      <c r="CI75" s="58" t="str">
        <f>IF(O75="女子",IF($AF75&gt;100,"",IF($M75=プロ用女子!D$127,ROW(),"")),"")</f>
        <v/>
      </c>
      <c r="CJ75" s="58" t="str">
        <f>IF(O75="女子",IF($AF75&gt;100,"",IF($M75=プロ用女子!K$127,ROW(),"")),"")</f>
        <v/>
      </c>
      <c r="CK75" s="58" t="str">
        <f>IF(O75="女子",IF($AF75&gt;100,"",IF($M75=プロ用女子!D$152,ROW(),"")),"")</f>
        <v/>
      </c>
      <c r="CL75" s="58" t="str">
        <f>IF(O75="女子",IF($AF75&gt;100,"",IF($M75=プロ用女子!K$152,ROW(),"")),"")</f>
        <v/>
      </c>
      <c r="CM75" s="58" t="str">
        <f>IF(O75="女子",IF($AF75&gt;100,"",IF($M75=プロ用女子!D$177,ROW(),"")),"")</f>
        <v/>
      </c>
      <c r="CN75" s="58" t="str">
        <f>IF(O75="女子",IF($AF75&gt;100,"",IF($M75=プロ用女子!K$177,ROW(),"")),"")</f>
        <v/>
      </c>
      <c r="CO75" s="58" t="str">
        <f>IF(O75="女子",IF($AF75&gt;100,"",IF($M75=プロ用女子!D$202,ROW(),"")),"")</f>
        <v/>
      </c>
      <c r="CP75" s="58" t="str">
        <f>IF(O75="女子",IF($AF75&gt;100,"",IF($M75=プロ用女子!K$202,ROW(),"")),"")</f>
        <v/>
      </c>
      <c r="CQ75" s="58" t="str">
        <f>IF(O75="女子",IF($AF75&gt;100,"",IF($M75=プロ用女子!D$227,ROW(),"")),"")</f>
        <v/>
      </c>
      <c r="CR75" s="58" t="str">
        <f>IF(O75="女子",IF($AF75&gt;100,"",IF($M75=プロ用女子!K$227,ROW(),"")),"")</f>
        <v/>
      </c>
    </row>
    <row r="76" spans="1:96" x14ac:dyDescent="0.15">
      <c r="A76">
        <v>46172</v>
      </c>
      <c r="B76">
        <v>46180</v>
      </c>
      <c r="C76" t="s">
        <v>70</v>
      </c>
      <c r="D76" t="s">
        <v>162</v>
      </c>
      <c r="E76" t="s">
        <v>169</v>
      </c>
      <c r="F76" t="s">
        <v>170</v>
      </c>
      <c r="G76" t="s">
        <v>165</v>
      </c>
      <c r="H76" t="s">
        <v>71</v>
      </c>
      <c r="I76" t="s">
        <v>166</v>
      </c>
      <c r="J76" t="s">
        <v>99</v>
      </c>
      <c r="L76" t="s">
        <v>689</v>
      </c>
      <c r="M76" t="s">
        <v>660</v>
      </c>
      <c r="N76" t="s">
        <v>661</v>
      </c>
      <c r="O76" t="s">
        <v>100</v>
      </c>
      <c r="Y76" t="s">
        <v>101</v>
      </c>
      <c r="AA76" t="s">
        <v>690</v>
      </c>
      <c r="AB76" t="s">
        <v>691</v>
      </c>
      <c r="AC76" t="s">
        <v>692</v>
      </c>
      <c r="AD76" t="s">
        <v>102</v>
      </c>
      <c r="AF76">
        <v>6</v>
      </c>
      <c r="AG76" s="40">
        <v>38860</v>
      </c>
      <c r="AN76">
        <v>174.4</v>
      </c>
      <c r="AO76">
        <v>60</v>
      </c>
      <c r="AP76" t="s">
        <v>103</v>
      </c>
      <c r="AV76" t="s">
        <v>108</v>
      </c>
      <c r="AW76" t="s">
        <v>109</v>
      </c>
      <c r="BB76">
        <f t="shared" si="3"/>
        <v>17</v>
      </c>
      <c r="BC76">
        <f t="shared" si="4"/>
        <v>3</v>
      </c>
      <c r="BD76" t="str">
        <f t="shared" si="5"/>
        <v>右</v>
      </c>
      <c r="BE76" s="58" t="str">
        <f>IF(O76="男子",IF($AF76&gt;100,"",IF(M76=プロ用男子!D$2,ROW(),"")),"")</f>
        <v/>
      </c>
      <c r="BF76" s="58" t="str">
        <f>IF(O76="男子",IF($AF76&gt;100,"",IF($M76=プロ用男子!K$2,ROW(),"")),"")</f>
        <v/>
      </c>
      <c r="BG76" s="58" t="str">
        <f>IF(O76="男子",IF($AF76&gt;100,"",IF($M76=プロ用男子!D$27,ROW(),"")),"")</f>
        <v/>
      </c>
      <c r="BH76" s="58" t="str">
        <f>IF(O76="男子",IF($AF76&gt;100,"",IF($M76=プロ用男子!K$27,ROW(),"")),"")</f>
        <v/>
      </c>
      <c r="BI76" s="58" t="str">
        <f>IF(O76="男子",IF($AF76&gt;100,"",IF($M76=プロ用男子!D$52,ROW(),"")),"")</f>
        <v/>
      </c>
      <c r="BJ76" s="58" t="str">
        <f>IF(O76="男子",IF($AF76&gt;100,"",IF($M76=プロ用男子!K$52,ROW(),"")),"")</f>
        <v/>
      </c>
      <c r="BK76" s="58" t="str">
        <f>IF(O76="男子",IF($AF76&gt;100,"",IF($M76=プロ用男子!D$77,ROW(),"")),"")</f>
        <v/>
      </c>
      <c r="BL76" s="58" t="str">
        <f>IF(O76="男子",IF($AF76&gt;100,"",IF($M76=プロ用男子!K$77,ROW(),"")),"")</f>
        <v/>
      </c>
      <c r="BM76" s="58" t="str">
        <f>IF(O76="男子",IF($AF76&gt;100,"",IF($M76=プロ用男子!D$102,ROW(),"")),"")</f>
        <v/>
      </c>
      <c r="BN76" s="58" t="str">
        <f>IF(O76="男子",IF($AF76&gt;100,"",IF($M76=プロ用男子!K$102,ROW(),"")),"")</f>
        <v/>
      </c>
      <c r="BO76" s="58">
        <f>IF(O76="男子",IF($AF76&gt;100,"",IF($M76=プロ用男子!D$127,ROW(),"")),"")</f>
        <v>76</v>
      </c>
      <c r="BP76" s="58" t="str">
        <f>IF(O76="男子",IF($AF76&gt;100,"",IF($M76=プロ用男子!K$127,ROW(),"")),"")</f>
        <v/>
      </c>
      <c r="BQ76" s="58" t="str">
        <f>IF(O76="男子",IF($AF76&gt;100,"",IF($M76=プロ用男子!D$152,ROW(),"")),"")</f>
        <v/>
      </c>
      <c r="BR76" s="58" t="str">
        <f>IF(O76="男子",IF($AF76&gt;100,"",IF($M76=プロ用男子!K$152,ROW(),"")),"")</f>
        <v/>
      </c>
      <c r="BS76" s="58" t="str">
        <f>IF(O76="男子",IF($AF76&gt;100,"",IF($M76=プロ用男子!D$177,ROW(),"")),"")</f>
        <v/>
      </c>
      <c r="BT76" s="58" t="str">
        <f>IF(O76="男子",IF($AF76&gt;100,"",IF($M76=プロ用男子!K$177,ROW(),"")),"")</f>
        <v/>
      </c>
      <c r="BU76" s="58" t="str">
        <f>IF(O76="男子",IF($AF76&gt;100,"",IF($M76=プロ用男子!D$202,ROW(),"")),"")</f>
        <v/>
      </c>
      <c r="BV76" s="58" t="str">
        <f>IF(O76="男子",IF($AF76&gt;100,"",IF($M76=プロ用男子!K$202,ROW(),"")),"")</f>
        <v/>
      </c>
      <c r="BW76" s="58" t="str">
        <f>IF(O76="男子",IF($AF76&gt;100,"",IF($M76=プロ用男子!D$227,ROW(),"")),"")</f>
        <v/>
      </c>
      <c r="BX76" s="58" t="str">
        <f>IF(O76="男子",IF($AF76&gt;100,"",IF($M76=プロ用男子!K$227,ROW(),"")),"")</f>
        <v/>
      </c>
      <c r="BY76" s="58" t="str">
        <f>IF(O76="女子",IF(AF76&gt;100,"",IF(M76=プロ用女子!D$2,ROW(),"")),"")</f>
        <v/>
      </c>
      <c r="BZ76" s="58" t="str">
        <f>IF(O76="女子",IF($AF76&gt;100,"",IF($M76=プロ用女子!K$2,ROW(),"")),"")</f>
        <v/>
      </c>
      <c r="CA76" s="58" t="str">
        <f>IF(O76="女子",IF($AF76&gt;100,"",IF($M76=プロ用女子!D$27,ROW(),"")),"")</f>
        <v/>
      </c>
      <c r="CB76" s="58" t="str">
        <f>IF(O76="女子",IF($AF76&gt;100,"",IF($M76=プロ用女子!K$27,ROW(),"")),"")</f>
        <v/>
      </c>
      <c r="CC76" s="58" t="str">
        <f>IF(O76="女子",IF($AF76&gt;100,"",IF($M76=プロ用女子!D$52,ROW(),"")),"")</f>
        <v/>
      </c>
      <c r="CD76" s="58" t="str">
        <f>IF(O76="女子",IF($AF76&gt;100,"",IF($M76=プロ用女子!K$52,ROW(),"")),"")</f>
        <v/>
      </c>
      <c r="CE76" s="58" t="str">
        <f>IF(O76="女子",IF($AF76&gt;100,"",IF($M76=プロ用女子!D$77,ROW(),"")),"")</f>
        <v/>
      </c>
      <c r="CF76" s="58" t="str">
        <f>IF(O76="女子",IF($AF76&gt;100,"",IF($M76=プロ用女子!K$77,ROW(),"")),"")</f>
        <v/>
      </c>
      <c r="CG76" s="58" t="str">
        <f>IF(O76="女子",IF($AF76&gt;100,"",IF($M76=プロ用女子!D$102,ROW(),"")),"")</f>
        <v/>
      </c>
      <c r="CH76" s="58" t="str">
        <f>IF(O76="女子",IF($AF76&gt;100,"",IF($M76=プロ用女子!K$102,ROW(),"")),"")</f>
        <v/>
      </c>
      <c r="CI76" s="58" t="str">
        <f>IF(O76="女子",IF($AF76&gt;100,"",IF($M76=プロ用女子!D$127,ROW(),"")),"")</f>
        <v/>
      </c>
      <c r="CJ76" s="58" t="str">
        <f>IF(O76="女子",IF($AF76&gt;100,"",IF($M76=プロ用女子!K$127,ROW(),"")),"")</f>
        <v/>
      </c>
      <c r="CK76" s="58" t="str">
        <f>IF(O76="女子",IF($AF76&gt;100,"",IF($M76=プロ用女子!D$152,ROW(),"")),"")</f>
        <v/>
      </c>
      <c r="CL76" s="58" t="str">
        <f>IF(O76="女子",IF($AF76&gt;100,"",IF($M76=プロ用女子!K$152,ROW(),"")),"")</f>
        <v/>
      </c>
      <c r="CM76" s="58" t="str">
        <f>IF(O76="女子",IF($AF76&gt;100,"",IF($M76=プロ用女子!D$177,ROW(),"")),"")</f>
        <v/>
      </c>
      <c r="CN76" s="58" t="str">
        <f>IF(O76="女子",IF($AF76&gt;100,"",IF($M76=プロ用女子!K$177,ROW(),"")),"")</f>
        <v/>
      </c>
      <c r="CO76" s="58" t="str">
        <f>IF(O76="女子",IF($AF76&gt;100,"",IF($M76=プロ用女子!D$202,ROW(),"")),"")</f>
        <v/>
      </c>
      <c r="CP76" s="58" t="str">
        <f>IF(O76="女子",IF($AF76&gt;100,"",IF($M76=プロ用女子!K$202,ROW(),"")),"")</f>
        <v/>
      </c>
      <c r="CQ76" s="58" t="str">
        <f>IF(O76="女子",IF($AF76&gt;100,"",IF($M76=プロ用女子!D$227,ROW(),"")),"")</f>
        <v/>
      </c>
      <c r="CR76" s="58" t="str">
        <f>IF(O76="女子",IF($AF76&gt;100,"",IF($M76=プロ用女子!K$227,ROW(),"")),"")</f>
        <v/>
      </c>
    </row>
    <row r="77" spans="1:96" x14ac:dyDescent="0.15">
      <c r="A77" s="41">
        <v>46172</v>
      </c>
      <c r="B77" s="41">
        <v>46180</v>
      </c>
      <c r="C77" t="s">
        <v>70</v>
      </c>
      <c r="D77" t="s">
        <v>162</v>
      </c>
      <c r="E77" t="s">
        <v>169</v>
      </c>
      <c r="F77" t="s">
        <v>170</v>
      </c>
      <c r="G77" t="s">
        <v>165</v>
      </c>
      <c r="H77" t="s">
        <v>71</v>
      </c>
      <c r="I77" t="s">
        <v>166</v>
      </c>
      <c r="J77" t="s">
        <v>99</v>
      </c>
      <c r="L77" t="s">
        <v>693</v>
      </c>
      <c r="M77" t="s">
        <v>660</v>
      </c>
      <c r="N77" t="s">
        <v>661</v>
      </c>
      <c r="O77" t="s">
        <v>100</v>
      </c>
      <c r="Y77" t="s">
        <v>101</v>
      </c>
      <c r="AA77" t="s">
        <v>694</v>
      </c>
      <c r="AB77" t="s">
        <v>695</v>
      </c>
      <c r="AC77" t="s">
        <v>696</v>
      </c>
      <c r="AD77" t="s">
        <v>102</v>
      </c>
      <c r="AF77">
        <v>7</v>
      </c>
      <c r="AG77" s="40">
        <v>39447</v>
      </c>
      <c r="AN77">
        <v>171</v>
      </c>
      <c r="AO77">
        <v>61</v>
      </c>
      <c r="AP77" t="s">
        <v>103</v>
      </c>
      <c r="AV77" t="s">
        <v>108</v>
      </c>
      <c r="BB77">
        <f t="shared" si="3"/>
        <v>16</v>
      </c>
      <c r="BC77">
        <f t="shared" si="4"/>
        <v>2</v>
      </c>
      <c r="BD77" t="str">
        <f t="shared" si="5"/>
        <v>右</v>
      </c>
      <c r="BE77" s="58" t="str">
        <f>IF(O77="男子",IF($AF77&gt;100,"",IF(M77=プロ用男子!D$2,ROW(),"")),"")</f>
        <v/>
      </c>
      <c r="BF77" s="58" t="str">
        <f>IF(O77="男子",IF($AF77&gt;100,"",IF($M77=プロ用男子!K$2,ROW(),"")),"")</f>
        <v/>
      </c>
      <c r="BG77" s="58" t="str">
        <f>IF(O77="男子",IF($AF77&gt;100,"",IF($M77=プロ用男子!D$27,ROW(),"")),"")</f>
        <v/>
      </c>
      <c r="BH77" s="58" t="str">
        <f>IF(O77="男子",IF($AF77&gt;100,"",IF($M77=プロ用男子!K$27,ROW(),"")),"")</f>
        <v/>
      </c>
      <c r="BI77" s="58" t="str">
        <f>IF(O77="男子",IF($AF77&gt;100,"",IF($M77=プロ用男子!D$52,ROW(),"")),"")</f>
        <v/>
      </c>
      <c r="BJ77" s="58" t="str">
        <f>IF(O77="男子",IF($AF77&gt;100,"",IF($M77=プロ用男子!K$52,ROW(),"")),"")</f>
        <v/>
      </c>
      <c r="BK77" s="58" t="str">
        <f>IF(O77="男子",IF($AF77&gt;100,"",IF($M77=プロ用男子!D$77,ROW(),"")),"")</f>
        <v/>
      </c>
      <c r="BL77" s="58" t="str">
        <f>IF(O77="男子",IF($AF77&gt;100,"",IF($M77=プロ用男子!K$77,ROW(),"")),"")</f>
        <v/>
      </c>
      <c r="BM77" s="58" t="str">
        <f>IF(O77="男子",IF($AF77&gt;100,"",IF($M77=プロ用男子!D$102,ROW(),"")),"")</f>
        <v/>
      </c>
      <c r="BN77" s="58" t="str">
        <f>IF(O77="男子",IF($AF77&gt;100,"",IF($M77=プロ用男子!K$102,ROW(),"")),"")</f>
        <v/>
      </c>
      <c r="BO77" s="58">
        <f>IF(O77="男子",IF($AF77&gt;100,"",IF($M77=プロ用男子!D$127,ROW(),"")),"")</f>
        <v>77</v>
      </c>
      <c r="BP77" s="58" t="str">
        <f>IF(O77="男子",IF($AF77&gt;100,"",IF($M77=プロ用男子!K$127,ROW(),"")),"")</f>
        <v/>
      </c>
      <c r="BQ77" s="58" t="str">
        <f>IF(O77="男子",IF($AF77&gt;100,"",IF($M77=プロ用男子!D$152,ROW(),"")),"")</f>
        <v/>
      </c>
      <c r="BR77" s="58" t="str">
        <f>IF(O77="男子",IF($AF77&gt;100,"",IF($M77=プロ用男子!K$152,ROW(),"")),"")</f>
        <v/>
      </c>
      <c r="BS77" s="58" t="str">
        <f>IF(O77="男子",IF($AF77&gt;100,"",IF($M77=プロ用男子!D$177,ROW(),"")),"")</f>
        <v/>
      </c>
      <c r="BT77" s="58" t="str">
        <f>IF(O77="男子",IF($AF77&gt;100,"",IF($M77=プロ用男子!K$177,ROW(),"")),"")</f>
        <v/>
      </c>
      <c r="BU77" s="58" t="str">
        <f>IF(O77="男子",IF($AF77&gt;100,"",IF($M77=プロ用男子!D$202,ROW(),"")),"")</f>
        <v/>
      </c>
      <c r="BV77" s="58" t="str">
        <f>IF(O77="男子",IF($AF77&gt;100,"",IF($M77=プロ用男子!K$202,ROW(),"")),"")</f>
        <v/>
      </c>
      <c r="BW77" s="58" t="str">
        <f>IF(O77="男子",IF($AF77&gt;100,"",IF($M77=プロ用男子!D$227,ROW(),"")),"")</f>
        <v/>
      </c>
      <c r="BX77" s="58" t="str">
        <f>IF(O77="男子",IF($AF77&gt;100,"",IF($M77=プロ用男子!K$227,ROW(),"")),"")</f>
        <v/>
      </c>
      <c r="BY77" s="58" t="str">
        <f>IF(O77="女子",IF(AF77&gt;100,"",IF(M77=プロ用女子!D$2,ROW(),"")),"")</f>
        <v/>
      </c>
      <c r="BZ77" s="58" t="str">
        <f>IF(O77="女子",IF($AF77&gt;100,"",IF($M77=プロ用女子!K$2,ROW(),"")),"")</f>
        <v/>
      </c>
      <c r="CA77" s="58" t="str">
        <f>IF(O77="女子",IF($AF77&gt;100,"",IF($M77=プロ用女子!D$27,ROW(),"")),"")</f>
        <v/>
      </c>
      <c r="CB77" s="58" t="str">
        <f>IF(O77="女子",IF($AF77&gt;100,"",IF($M77=プロ用女子!K$27,ROW(),"")),"")</f>
        <v/>
      </c>
      <c r="CC77" s="58" t="str">
        <f>IF(O77="女子",IF($AF77&gt;100,"",IF($M77=プロ用女子!D$52,ROW(),"")),"")</f>
        <v/>
      </c>
      <c r="CD77" s="58" t="str">
        <f>IF(O77="女子",IF($AF77&gt;100,"",IF($M77=プロ用女子!K$52,ROW(),"")),"")</f>
        <v/>
      </c>
      <c r="CE77" s="58" t="str">
        <f>IF(O77="女子",IF($AF77&gt;100,"",IF($M77=プロ用女子!D$77,ROW(),"")),"")</f>
        <v/>
      </c>
      <c r="CF77" s="58" t="str">
        <f>IF(O77="女子",IF($AF77&gt;100,"",IF($M77=プロ用女子!K$77,ROW(),"")),"")</f>
        <v/>
      </c>
      <c r="CG77" s="58" t="str">
        <f>IF(O77="女子",IF($AF77&gt;100,"",IF($M77=プロ用女子!D$102,ROW(),"")),"")</f>
        <v/>
      </c>
      <c r="CH77" s="58" t="str">
        <f>IF(O77="女子",IF($AF77&gt;100,"",IF($M77=プロ用女子!K$102,ROW(),"")),"")</f>
        <v/>
      </c>
      <c r="CI77" s="58" t="str">
        <f>IF(O77="女子",IF($AF77&gt;100,"",IF($M77=プロ用女子!D$127,ROW(),"")),"")</f>
        <v/>
      </c>
      <c r="CJ77" s="58" t="str">
        <f>IF(O77="女子",IF($AF77&gt;100,"",IF($M77=プロ用女子!K$127,ROW(),"")),"")</f>
        <v/>
      </c>
      <c r="CK77" s="58" t="str">
        <f>IF(O77="女子",IF($AF77&gt;100,"",IF($M77=プロ用女子!D$152,ROW(),"")),"")</f>
        <v/>
      </c>
      <c r="CL77" s="58" t="str">
        <f>IF(O77="女子",IF($AF77&gt;100,"",IF($M77=プロ用女子!K$152,ROW(),"")),"")</f>
        <v/>
      </c>
      <c r="CM77" s="58" t="str">
        <f>IF(O77="女子",IF($AF77&gt;100,"",IF($M77=プロ用女子!D$177,ROW(),"")),"")</f>
        <v/>
      </c>
      <c r="CN77" s="58" t="str">
        <f>IF(O77="女子",IF($AF77&gt;100,"",IF($M77=プロ用女子!K$177,ROW(),"")),"")</f>
        <v/>
      </c>
      <c r="CO77" s="58" t="str">
        <f>IF(O77="女子",IF($AF77&gt;100,"",IF($M77=プロ用女子!D$202,ROW(),"")),"")</f>
        <v/>
      </c>
      <c r="CP77" s="58" t="str">
        <f>IF(O77="女子",IF($AF77&gt;100,"",IF($M77=プロ用女子!K$202,ROW(),"")),"")</f>
        <v/>
      </c>
      <c r="CQ77" s="58" t="str">
        <f>IF(O77="女子",IF($AF77&gt;100,"",IF($M77=プロ用女子!D$227,ROW(),"")),"")</f>
        <v/>
      </c>
      <c r="CR77" s="58" t="str">
        <f>IF(O77="女子",IF($AF77&gt;100,"",IF($M77=プロ用女子!K$227,ROW(),"")),"")</f>
        <v/>
      </c>
    </row>
    <row r="78" spans="1:96" x14ac:dyDescent="0.15">
      <c r="A78" s="41">
        <v>46172</v>
      </c>
      <c r="B78" s="41">
        <v>46180</v>
      </c>
      <c r="C78" t="s">
        <v>70</v>
      </c>
      <c r="D78" t="s">
        <v>162</v>
      </c>
      <c r="E78" t="s">
        <v>169</v>
      </c>
      <c r="F78" t="s">
        <v>170</v>
      </c>
      <c r="G78" t="s">
        <v>165</v>
      </c>
      <c r="H78" t="s">
        <v>71</v>
      </c>
      <c r="I78" t="s">
        <v>166</v>
      </c>
      <c r="J78" t="s">
        <v>99</v>
      </c>
      <c r="L78" t="s">
        <v>697</v>
      </c>
      <c r="M78" t="s">
        <v>660</v>
      </c>
      <c r="N78" t="s">
        <v>661</v>
      </c>
      <c r="O78" t="s">
        <v>100</v>
      </c>
      <c r="Y78" t="s">
        <v>101</v>
      </c>
      <c r="AA78" t="s">
        <v>698</v>
      </c>
      <c r="AB78" t="s">
        <v>699</v>
      </c>
      <c r="AC78" t="s">
        <v>700</v>
      </c>
      <c r="AD78" t="s">
        <v>102</v>
      </c>
      <c r="AF78">
        <v>8</v>
      </c>
      <c r="AG78" s="40">
        <v>39090</v>
      </c>
      <c r="AN78">
        <v>174.6</v>
      </c>
      <c r="AO78">
        <v>59.7</v>
      </c>
      <c r="AP78" t="s">
        <v>103</v>
      </c>
      <c r="AV78" t="s">
        <v>107</v>
      </c>
      <c r="AY78" t="s">
        <v>157</v>
      </c>
      <c r="BB78">
        <f t="shared" si="3"/>
        <v>17</v>
      </c>
      <c r="BC78">
        <f t="shared" si="4"/>
        <v>3</v>
      </c>
      <c r="BD78" t="str">
        <f t="shared" si="5"/>
        <v>右</v>
      </c>
      <c r="BE78" s="58" t="str">
        <f>IF(O78="男子",IF($AF78&gt;100,"",IF(M78=プロ用男子!D$2,ROW(),"")),"")</f>
        <v/>
      </c>
      <c r="BF78" s="58" t="str">
        <f>IF(O78="男子",IF($AF78&gt;100,"",IF($M78=プロ用男子!K$2,ROW(),"")),"")</f>
        <v/>
      </c>
      <c r="BG78" s="58" t="str">
        <f>IF(O78="男子",IF($AF78&gt;100,"",IF($M78=プロ用男子!D$27,ROW(),"")),"")</f>
        <v/>
      </c>
      <c r="BH78" s="58" t="str">
        <f>IF(O78="男子",IF($AF78&gt;100,"",IF($M78=プロ用男子!K$27,ROW(),"")),"")</f>
        <v/>
      </c>
      <c r="BI78" s="58" t="str">
        <f>IF(O78="男子",IF($AF78&gt;100,"",IF($M78=プロ用男子!D$52,ROW(),"")),"")</f>
        <v/>
      </c>
      <c r="BJ78" s="58" t="str">
        <f>IF(O78="男子",IF($AF78&gt;100,"",IF($M78=プロ用男子!K$52,ROW(),"")),"")</f>
        <v/>
      </c>
      <c r="BK78" s="58" t="str">
        <f>IF(O78="男子",IF($AF78&gt;100,"",IF($M78=プロ用男子!D$77,ROW(),"")),"")</f>
        <v/>
      </c>
      <c r="BL78" s="58" t="str">
        <f>IF(O78="男子",IF($AF78&gt;100,"",IF($M78=プロ用男子!K$77,ROW(),"")),"")</f>
        <v/>
      </c>
      <c r="BM78" s="58" t="str">
        <f>IF(O78="男子",IF($AF78&gt;100,"",IF($M78=プロ用男子!D$102,ROW(),"")),"")</f>
        <v/>
      </c>
      <c r="BN78" s="58" t="str">
        <f>IF(O78="男子",IF($AF78&gt;100,"",IF($M78=プロ用男子!K$102,ROW(),"")),"")</f>
        <v/>
      </c>
      <c r="BO78" s="58">
        <f>IF(O78="男子",IF($AF78&gt;100,"",IF($M78=プロ用男子!D$127,ROW(),"")),"")</f>
        <v>78</v>
      </c>
      <c r="BP78" s="58" t="str">
        <f>IF(O78="男子",IF($AF78&gt;100,"",IF($M78=プロ用男子!K$127,ROW(),"")),"")</f>
        <v/>
      </c>
      <c r="BQ78" s="58" t="str">
        <f>IF(O78="男子",IF($AF78&gt;100,"",IF($M78=プロ用男子!D$152,ROW(),"")),"")</f>
        <v/>
      </c>
      <c r="BR78" s="58" t="str">
        <f>IF(O78="男子",IF($AF78&gt;100,"",IF($M78=プロ用男子!K$152,ROW(),"")),"")</f>
        <v/>
      </c>
      <c r="BS78" s="58" t="str">
        <f>IF(O78="男子",IF($AF78&gt;100,"",IF($M78=プロ用男子!D$177,ROW(),"")),"")</f>
        <v/>
      </c>
      <c r="BT78" s="58" t="str">
        <f>IF(O78="男子",IF($AF78&gt;100,"",IF($M78=プロ用男子!K$177,ROW(),"")),"")</f>
        <v/>
      </c>
      <c r="BU78" s="58" t="str">
        <f>IF(O78="男子",IF($AF78&gt;100,"",IF($M78=プロ用男子!D$202,ROW(),"")),"")</f>
        <v/>
      </c>
      <c r="BV78" s="58" t="str">
        <f>IF(O78="男子",IF($AF78&gt;100,"",IF($M78=プロ用男子!K$202,ROW(),"")),"")</f>
        <v/>
      </c>
      <c r="BW78" s="58" t="str">
        <f>IF(O78="男子",IF($AF78&gt;100,"",IF($M78=プロ用男子!D$227,ROW(),"")),"")</f>
        <v/>
      </c>
      <c r="BX78" s="58" t="str">
        <f>IF(O78="男子",IF($AF78&gt;100,"",IF($M78=プロ用男子!K$227,ROW(),"")),"")</f>
        <v/>
      </c>
      <c r="BY78" s="58" t="str">
        <f>IF(O78="女子",IF(AF78&gt;100,"",IF(M78=プロ用女子!D$2,ROW(),"")),"")</f>
        <v/>
      </c>
      <c r="BZ78" s="58" t="str">
        <f>IF(O78="女子",IF($AF78&gt;100,"",IF($M78=プロ用女子!K$2,ROW(),"")),"")</f>
        <v/>
      </c>
      <c r="CA78" s="58" t="str">
        <f>IF(O78="女子",IF($AF78&gt;100,"",IF($M78=プロ用女子!D$27,ROW(),"")),"")</f>
        <v/>
      </c>
      <c r="CB78" s="58" t="str">
        <f>IF(O78="女子",IF($AF78&gt;100,"",IF($M78=プロ用女子!K$27,ROW(),"")),"")</f>
        <v/>
      </c>
      <c r="CC78" s="58" t="str">
        <f>IF(O78="女子",IF($AF78&gt;100,"",IF($M78=プロ用女子!D$52,ROW(),"")),"")</f>
        <v/>
      </c>
      <c r="CD78" s="58" t="str">
        <f>IF(O78="女子",IF($AF78&gt;100,"",IF($M78=プロ用女子!K$52,ROW(),"")),"")</f>
        <v/>
      </c>
      <c r="CE78" s="58" t="str">
        <f>IF(O78="女子",IF($AF78&gt;100,"",IF($M78=プロ用女子!D$77,ROW(),"")),"")</f>
        <v/>
      </c>
      <c r="CF78" s="58" t="str">
        <f>IF(O78="女子",IF($AF78&gt;100,"",IF($M78=プロ用女子!K$77,ROW(),"")),"")</f>
        <v/>
      </c>
      <c r="CG78" s="58" t="str">
        <f>IF(O78="女子",IF($AF78&gt;100,"",IF($M78=プロ用女子!D$102,ROW(),"")),"")</f>
        <v/>
      </c>
      <c r="CH78" s="58" t="str">
        <f>IF(O78="女子",IF($AF78&gt;100,"",IF($M78=プロ用女子!K$102,ROW(),"")),"")</f>
        <v/>
      </c>
      <c r="CI78" s="58" t="str">
        <f>IF(O78="女子",IF($AF78&gt;100,"",IF($M78=プロ用女子!D$127,ROW(),"")),"")</f>
        <v/>
      </c>
      <c r="CJ78" s="58" t="str">
        <f>IF(O78="女子",IF($AF78&gt;100,"",IF($M78=プロ用女子!K$127,ROW(),"")),"")</f>
        <v/>
      </c>
      <c r="CK78" s="58" t="str">
        <f>IF(O78="女子",IF($AF78&gt;100,"",IF($M78=プロ用女子!D$152,ROW(),"")),"")</f>
        <v/>
      </c>
      <c r="CL78" s="58" t="str">
        <f>IF(O78="女子",IF($AF78&gt;100,"",IF($M78=プロ用女子!K$152,ROW(),"")),"")</f>
        <v/>
      </c>
      <c r="CM78" s="58" t="str">
        <f>IF(O78="女子",IF($AF78&gt;100,"",IF($M78=プロ用女子!D$177,ROW(),"")),"")</f>
        <v/>
      </c>
      <c r="CN78" s="58" t="str">
        <f>IF(O78="女子",IF($AF78&gt;100,"",IF($M78=プロ用女子!K$177,ROW(),"")),"")</f>
        <v/>
      </c>
      <c r="CO78" s="58" t="str">
        <f>IF(O78="女子",IF($AF78&gt;100,"",IF($M78=プロ用女子!D$202,ROW(),"")),"")</f>
        <v/>
      </c>
      <c r="CP78" s="58" t="str">
        <f>IF(O78="女子",IF($AF78&gt;100,"",IF($M78=プロ用女子!K$202,ROW(),"")),"")</f>
        <v/>
      </c>
      <c r="CQ78" s="58" t="str">
        <f>IF(O78="女子",IF($AF78&gt;100,"",IF($M78=プロ用女子!D$227,ROW(),"")),"")</f>
        <v/>
      </c>
      <c r="CR78" s="58" t="str">
        <f>IF(O78="女子",IF($AF78&gt;100,"",IF($M78=プロ用女子!K$227,ROW(),"")),"")</f>
        <v/>
      </c>
    </row>
    <row r="79" spans="1:96" x14ac:dyDescent="0.15">
      <c r="A79" s="41">
        <v>46172</v>
      </c>
      <c r="B79" s="41">
        <v>46180</v>
      </c>
      <c r="C79" t="s">
        <v>70</v>
      </c>
      <c r="D79" t="s">
        <v>162</v>
      </c>
      <c r="E79" t="s">
        <v>169</v>
      </c>
      <c r="F79" t="s">
        <v>170</v>
      </c>
      <c r="G79" t="s">
        <v>165</v>
      </c>
      <c r="H79" t="s">
        <v>71</v>
      </c>
      <c r="I79" t="s">
        <v>166</v>
      </c>
      <c r="J79" t="s">
        <v>99</v>
      </c>
      <c r="L79" t="s">
        <v>701</v>
      </c>
      <c r="M79" t="s">
        <v>660</v>
      </c>
      <c r="N79" t="s">
        <v>661</v>
      </c>
      <c r="O79" t="s">
        <v>100</v>
      </c>
      <c r="Y79" t="s">
        <v>101</v>
      </c>
      <c r="AA79" t="s">
        <v>702</v>
      </c>
      <c r="AB79" t="s">
        <v>703</v>
      </c>
      <c r="AC79" t="s">
        <v>704</v>
      </c>
      <c r="AD79" t="s">
        <v>102</v>
      </c>
      <c r="AF79">
        <v>9</v>
      </c>
      <c r="AG79" s="40">
        <v>39123</v>
      </c>
      <c r="AN79">
        <v>169</v>
      </c>
      <c r="AO79">
        <v>52</v>
      </c>
      <c r="AP79" t="s">
        <v>103</v>
      </c>
      <c r="AV79" t="s">
        <v>107</v>
      </c>
      <c r="AY79" t="s">
        <v>157</v>
      </c>
      <c r="BB79">
        <f t="shared" si="3"/>
        <v>17</v>
      </c>
      <c r="BC79">
        <f t="shared" si="4"/>
        <v>3</v>
      </c>
      <c r="BD79" t="str">
        <f t="shared" si="5"/>
        <v>右</v>
      </c>
      <c r="BE79" s="58" t="str">
        <f>IF(O79="男子",IF($AF79&gt;100,"",IF(M79=プロ用男子!D$2,ROW(),"")),"")</f>
        <v/>
      </c>
      <c r="BF79" s="58" t="str">
        <f>IF(O79="男子",IF($AF79&gt;100,"",IF($M79=プロ用男子!K$2,ROW(),"")),"")</f>
        <v/>
      </c>
      <c r="BG79" s="58" t="str">
        <f>IF(O79="男子",IF($AF79&gt;100,"",IF($M79=プロ用男子!D$27,ROW(),"")),"")</f>
        <v/>
      </c>
      <c r="BH79" s="58" t="str">
        <f>IF(O79="男子",IF($AF79&gt;100,"",IF($M79=プロ用男子!K$27,ROW(),"")),"")</f>
        <v/>
      </c>
      <c r="BI79" s="58" t="str">
        <f>IF(O79="男子",IF($AF79&gt;100,"",IF($M79=プロ用男子!D$52,ROW(),"")),"")</f>
        <v/>
      </c>
      <c r="BJ79" s="58" t="str">
        <f>IF(O79="男子",IF($AF79&gt;100,"",IF($M79=プロ用男子!K$52,ROW(),"")),"")</f>
        <v/>
      </c>
      <c r="BK79" s="58" t="str">
        <f>IF(O79="男子",IF($AF79&gt;100,"",IF($M79=プロ用男子!D$77,ROW(),"")),"")</f>
        <v/>
      </c>
      <c r="BL79" s="58" t="str">
        <f>IF(O79="男子",IF($AF79&gt;100,"",IF($M79=プロ用男子!K$77,ROW(),"")),"")</f>
        <v/>
      </c>
      <c r="BM79" s="58" t="str">
        <f>IF(O79="男子",IF($AF79&gt;100,"",IF($M79=プロ用男子!D$102,ROW(),"")),"")</f>
        <v/>
      </c>
      <c r="BN79" s="58" t="str">
        <f>IF(O79="男子",IF($AF79&gt;100,"",IF($M79=プロ用男子!K$102,ROW(),"")),"")</f>
        <v/>
      </c>
      <c r="BO79" s="58">
        <f>IF(O79="男子",IF($AF79&gt;100,"",IF($M79=プロ用男子!D$127,ROW(),"")),"")</f>
        <v>79</v>
      </c>
      <c r="BP79" s="58" t="str">
        <f>IF(O79="男子",IF($AF79&gt;100,"",IF($M79=プロ用男子!K$127,ROW(),"")),"")</f>
        <v/>
      </c>
      <c r="BQ79" s="58" t="str">
        <f>IF(O79="男子",IF($AF79&gt;100,"",IF($M79=プロ用男子!D$152,ROW(),"")),"")</f>
        <v/>
      </c>
      <c r="BR79" s="58" t="str">
        <f>IF(O79="男子",IF($AF79&gt;100,"",IF($M79=プロ用男子!K$152,ROW(),"")),"")</f>
        <v/>
      </c>
      <c r="BS79" s="58" t="str">
        <f>IF(O79="男子",IF($AF79&gt;100,"",IF($M79=プロ用男子!D$177,ROW(),"")),"")</f>
        <v/>
      </c>
      <c r="BT79" s="58" t="str">
        <f>IF(O79="男子",IF($AF79&gt;100,"",IF($M79=プロ用男子!K$177,ROW(),"")),"")</f>
        <v/>
      </c>
      <c r="BU79" s="58" t="str">
        <f>IF(O79="男子",IF($AF79&gt;100,"",IF($M79=プロ用男子!D$202,ROW(),"")),"")</f>
        <v/>
      </c>
      <c r="BV79" s="58" t="str">
        <f>IF(O79="男子",IF($AF79&gt;100,"",IF($M79=プロ用男子!K$202,ROW(),"")),"")</f>
        <v/>
      </c>
      <c r="BW79" s="58" t="str">
        <f>IF(O79="男子",IF($AF79&gt;100,"",IF($M79=プロ用男子!D$227,ROW(),"")),"")</f>
        <v/>
      </c>
      <c r="BX79" s="58" t="str">
        <f>IF(O79="男子",IF($AF79&gt;100,"",IF($M79=プロ用男子!K$227,ROW(),"")),"")</f>
        <v/>
      </c>
      <c r="BY79" s="58" t="str">
        <f>IF(O79="女子",IF(AF79&gt;100,"",IF(M79=プロ用女子!D$2,ROW(),"")),"")</f>
        <v/>
      </c>
      <c r="BZ79" s="58" t="str">
        <f>IF(O79="女子",IF($AF79&gt;100,"",IF($M79=プロ用女子!K$2,ROW(),"")),"")</f>
        <v/>
      </c>
      <c r="CA79" s="58" t="str">
        <f>IF(O79="女子",IF($AF79&gt;100,"",IF($M79=プロ用女子!D$27,ROW(),"")),"")</f>
        <v/>
      </c>
      <c r="CB79" s="58" t="str">
        <f>IF(O79="女子",IF($AF79&gt;100,"",IF($M79=プロ用女子!K$27,ROW(),"")),"")</f>
        <v/>
      </c>
      <c r="CC79" s="58" t="str">
        <f>IF(O79="女子",IF($AF79&gt;100,"",IF($M79=プロ用女子!D$52,ROW(),"")),"")</f>
        <v/>
      </c>
      <c r="CD79" s="58" t="str">
        <f>IF(O79="女子",IF($AF79&gt;100,"",IF($M79=プロ用女子!K$52,ROW(),"")),"")</f>
        <v/>
      </c>
      <c r="CE79" s="58" t="str">
        <f>IF(O79="女子",IF($AF79&gt;100,"",IF($M79=プロ用女子!D$77,ROW(),"")),"")</f>
        <v/>
      </c>
      <c r="CF79" s="58" t="str">
        <f>IF(O79="女子",IF($AF79&gt;100,"",IF($M79=プロ用女子!K$77,ROW(),"")),"")</f>
        <v/>
      </c>
      <c r="CG79" s="58" t="str">
        <f>IF(O79="女子",IF($AF79&gt;100,"",IF($M79=プロ用女子!D$102,ROW(),"")),"")</f>
        <v/>
      </c>
      <c r="CH79" s="58" t="str">
        <f>IF(O79="女子",IF($AF79&gt;100,"",IF($M79=プロ用女子!K$102,ROW(),"")),"")</f>
        <v/>
      </c>
      <c r="CI79" s="58" t="str">
        <f>IF(O79="女子",IF($AF79&gt;100,"",IF($M79=プロ用女子!D$127,ROW(),"")),"")</f>
        <v/>
      </c>
      <c r="CJ79" s="58" t="str">
        <f>IF(O79="女子",IF($AF79&gt;100,"",IF($M79=プロ用女子!K$127,ROW(),"")),"")</f>
        <v/>
      </c>
      <c r="CK79" s="58" t="str">
        <f>IF(O79="女子",IF($AF79&gt;100,"",IF($M79=プロ用女子!D$152,ROW(),"")),"")</f>
        <v/>
      </c>
      <c r="CL79" s="58" t="str">
        <f>IF(O79="女子",IF($AF79&gt;100,"",IF($M79=プロ用女子!K$152,ROW(),"")),"")</f>
        <v/>
      </c>
      <c r="CM79" s="58" t="str">
        <f>IF(O79="女子",IF($AF79&gt;100,"",IF($M79=プロ用女子!D$177,ROW(),"")),"")</f>
        <v/>
      </c>
      <c r="CN79" s="58" t="str">
        <f>IF(O79="女子",IF($AF79&gt;100,"",IF($M79=プロ用女子!K$177,ROW(),"")),"")</f>
        <v/>
      </c>
      <c r="CO79" s="58" t="str">
        <f>IF(O79="女子",IF($AF79&gt;100,"",IF($M79=プロ用女子!D$202,ROW(),"")),"")</f>
        <v/>
      </c>
      <c r="CP79" s="58" t="str">
        <f>IF(O79="女子",IF($AF79&gt;100,"",IF($M79=プロ用女子!K$202,ROW(),"")),"")</f>
        <v/>
      </c>
      <c r="CQ79" s="58" t="str">
        <f>IF(O79="女子",IF($AF79&gt;100,"",IF($M79=プロ用女子!D$227,ROW(),"")),"")</f>
        <v/>
      </c>
      <c r="CR79" s="58" t="str">
        <f>IF(O79="女子",IF($AF79&gt;100,"",IF($M79=プロ用女子!K$227,ROW(),"")),"")</f>
        <v/>
      </c>
    </row>
    <row r="80" spans="1:96" x14ac:dyDescent="0.15">
      <c r="A80" s="41">
        <v>46172</v>
      </c>
      <c r="B80" s="41">
        <v>46180</v>
      </c>
      <c r="C80" t="s">
        <v>70</v>
      </c>
      <c r="D80" t="s">
        <v>162</v>
      </c>
      <c r="E80" t="s">
        <v>169</v>
      </c>
      <c r="F80" t="s">
        <v>170</v>
      </c>
      <c r="G80" t="s">
        <v>165</v>
      </c>
      <c r="H80" t="s">
        <v>71</v>
      </c>
      <c r="I80" t="s">
        <v>166</v>
      </c>
      <c r="J80" t="s">
        <v>99</v>
      </c>
      <c r="L80" t="s">
        <v>705</v>
      </c>
      <c r="M80" t="s">
        <v>660</v>
      </c>
      <c r="N80" t="s">
        <v>661</v>
      </c>
      <c r="O80" t="s">
        <v>100</v>
      </c>
      <c r="Y80" t="s">
        <v>101</v>
      </c>
      <c r="AA80" t="s">
        <v>706</v>
      </c>
      <c r="AB80" t="s">
        <v>707</v>
      </c>
      <c r="AC80" t="s">
        <v>708</v>
      </c>
      <c r="AD80" t="s">
        <v>102</v>
      </c>
      <c r="AF80">
        <v>10</v>
      </c>
      <c r="AG80" s="40">
        <v>39528</v>
      </c>
      <c r="AN80">
        <v>175.6</v>
      </c>
      <c r="AO80">
        <v>70</v>
      </c>
      <c r="AP80" t="s">
        <v>103</v>
      </c>
      <c r="AV80" t="s">
        <v>107</v>
      </c>
      <c r="AY80" t="s">
        <v>157</v>
      </c>
      <c r="BB80">
        <f t="shared" si="3"/>
        <v>16</v>
      </c>
      <c r="BC80">
        <f t="shared" si="4"/>
        <v>2</v>
      </c>
      <c r="BD80" t="str">
        <f t="shared" si="5"/>
        <v>右</v>
      </c>
      <c r="BE80" s="58" t="str">
        <f>IF(O80="男子",IF($AF80&gt;100,"",IF(M80=プロ用男子!D$2,ROW(),"")),"")</f>
        <v/>
      </c>
      <c r="BF80" s="58" t="str">
        <f>IF(O80="男子",IF($AF80&gt;100,"",IF($M80=プロ用男子!K$2,ROW(),"")),"")</f>
        <v/>
      </c>
      <c r="BG80" s="58" t="str">
        <f>IF(O80="男子",IF($AF80&gt;100,"",IF($M80=プロ用男子!D$27,ROW(),"")),"")</f>
        <v/>
      </c>
      <c r="BH80" s="58" t="str">
        <f>IF(O80="男子",IF($AF80&gt;100,"",IF($M80=プロ用男子!K$27,ROW(),"")),"")</f>
        <v/>
      </c>
      <c r="BI80" s="58" t="str">
        <f>IF(O80="男子",IF($AF80&gt;100,"",IF($M80=プロ用男子!D$52,ROW(),"")),"")</f>
        <v/>
      </c>
      <c r="BJ80" s="58" t="str">
        <f>IF(O80="男子",IF($AF80&gt;100,"",IF($M80=プロ用男子!K$52,ROW(),"")),"")</f>
        <v/>
      </c>
      <c r="BK80" s="58" t="str">
        <f>IF(O80="男子",IF($AF80&gt;100,"",IF($M80=プロ用男子!D$77,ROW(),"")),"")</f>
        <v/>
      </c>
      <c r="BL80" s="58" t="str">
        <f>IF(O80="男子",IF($AF80&gt;100,"",IF($M80=プロ用男子!K$77,ROW(),"")),"")</f>
        <v/>
      </c>
      <c r="BM80" s="58" t="str">
        <f>IF(O80="男子",IF($AF80&gt;100,"",IF($M80=プロ用男子!D$102,ROW(),"")),"")</f>
        <v/>
      </c>
      <c r="BN80" s="58" t="str">
        <f>IF(O80="男子",IF($AF80&gt;100,"",IF($M80=プロ用男子!K$102,ROW(),"")),"")</f>
        <v/>
      </c>
      <c r="BO80" s="58">
        <f>IF(O80="男子",IF($AF80&gt;100,"",IF($M80=プロ用男子!D$127,ROW(),"")),"")</f>
        <v>80</v>
      </c>
      <c r="BP80" s="58" t="str">
        <f>IF(O80="男子",IF($AF80&gt;100,"",IF($M80=プロ用男子!K$127,ROW(),"")),"")</f>
        <v/>
      </c>
      <c r="BQ80" s="58" t="str">
        <f>IF(O80="男子",IF($AF80&gt;100,"",IF($M80=プロ用男子!D$152,ROW(),"")),"")</f>
        <v/>
      </c>
      <c r="BR80" s="58" t="str">
        <f>IF(O80="男子",IF($AF80&gt;100,"",IF($M80=プロ用男子!K$152,ROW(),"")),"")</f>
        <v/>
      </c>
      <c r="BS80" s="58" t="str">
        <f>IF(O80="男子",IF($AF80&gt;100,"",IF($M80=プロ用男子!D$177,ROW(),"")),"")</f>
        <v/>
      </c>
      <c r="BT80" s="58" t="str">
        <f>IF(O80="男子",IF($AF80&gt;100,"",IF($M80=プロ用男子!K$177,ROW(),"")),"")</f>
        <v/>
      </c>
      <c r="BU80" s="58" t="str">
        <f>IF(O80="男子",IF($AF80&gt;100,"",IF($M80=プロ用男子!D$202,ROW(),"")),"")</f>
        <v/>
      </c>
      <c r="BV80" s="58" t="str">
        <f>IF(O80="男子",IF($AF80&gt;100,"",IF($M80=プロ用男子!K$202,ROW(),"")),"")</f>
        <v/>
      </c>
      <c r="BW80" s="58" t="str">
        <f>IF(O80="男子",IF($AF80&gt;100,"",IF($M80=プロ用男子!D$227,ROW(),"")),"")</f>
        <v/>
      </c>
      <c r="BX80" s="58" t="str">
        <f>IF(O80="男子",IF($AF80&gt;100,"",IF($M80=プロ用男子!K$227,ROW(),"")),"")</f>
        <v/>
      </c>
      <c r="BY80" s="58" t="str">
        <f>IF(O80="女子",IF(AF80&gt;100,"",IF(M80=プロ用女子!D$2,ROW(),"")),"")</f>
        <v/>
      </c>
      <c r="BZ80" s="58" t="str">
        <f>IF(O80="女子",IF($AF80&gt;100,"",IF($M80=プロ用女子!K$2,ROW(),"")),"")</f>
        <v/>
      </c>
      <c r="CA80" s="58" t="str">
        <f>IF(O80="女子",IF($AF80&gt;100,"",IF($M80=プロ用女子!D$27,ROW(),"")),"")</f>
        <v/>
      </c>
      <c r="CB80" s="58" t="str">
        <f>IF(O80="女子",IF($AF80&gt;100,"",IF($M80=プロ用女子!K$27,ROW(),"")),"")</f>
        <v/>
      </c>
      <c r="CC80" s="58" t="str">
        <f>IF(O80="女子",IF($AF80&gt;100,"",IF($M80=プロ用女子!D$52,ROW(),"")),"")</f>
        <v/>
      </c>
      <c r="CD80" s="58" t="str">
        <f>IF(O80="女子",IF($AF80&gt;100,"",IF($M80=プロ用女子!K$52,ROW(),"")),"")</f>
        <v/>
      </c>
      <c r="CE80" s="58" t="str">
        <f>IF(O80="女子",IF($AF80&gt;100,"",IF($M80=プロ用女子!D$77,ROW(),"")),"")</f>
        <v/>
      </c>
      <c r="CF80" s="58" t="str">
        <f>IF(O80="女子",IF($AF80&gt;100,"",IF($M80=プロ用女子!K$77,ROW(),"")),"")</f>
        <v/>
      </c>
      <c r="CG80" s="58" t="str">
        <f>IF(O80="女子",IF($AF80&gt;100,"",IF($M80=プロ用女子!D$102,ROW(),"")),"")</f>
        <v/>
      </c>
      <c r="CH80" s="58" t="str">
        <f>IF(O80="女子",IF($AF80&gt;100,"",IF($M80=プロ用女子!K$102,ROW(),"")),"")</f>
        <v/>
      </c>
      <c r="CI80" s="58" t="str">
        <f>IF(O80="女子",IF($AF80&gt;100,"",IF($M80=プロ用女子!D$127,ROW(),"")),"")</f>
        <v/>
      </c>
      <c r="CJ80" s="58" t="str">
        <f>IF(O80="女子",IF($AF80&gt;100,"",IF($M80=プロ用女子!K$127,ROW(),"")),"")</f>
        <v/>
      </c>
      <c r="CK80" s="58" t="str">
        <f>IF(O80="女子",IF($AF80&gt;100,"",IF($M80=プロ用女子!D$152,ROW(),"")),"")</f>
        <v/>
      </c>
      <c r="CL80" s="58" t="str">
        <f>IF(O80="女子",IF($AF80&gt;100,"",IF($M80=プロ用女子!K$152,ROW(),"")),"")</f>
        <v/>
      </c>
      <c r="CM80" s="58" t="str">
        <f>IF(O80="女子",IF($AF80&gt;100,"",IF($M80=プロ用女子!D$177,ROW(),"")),"")</f>
        <v/>
      </c>
      <c r="CN80" s="58" t="str">
        <f>IF(O80="女子",IF($AF80&gt;100,"",IF($M80=プロ用女子!K$177,ROW(),"")),"")</f>
        <v/>
      </c>
      <c r="CO80" s="58" t="str">
        <f>IF(O80="女子",IF($AF80&gt;100,"",IF($M80=プロ用女子!D$202,ROW(),"")),"")</f>
        <v/>
      </c>
      <c r="CP80" s="58" t="str">
        <f>IF(O80="女子",IF($AF80&gt;100,"",IF($M80=プロ用女子!K$202,ROW(),"")),"")</f>
        <v/>
      </c>
      <c r="CQ80" s="58" t="str">
        <f>IF(O80="女子",IF($AF80&gt;100,"",IF($M80=プロ用女子!D$227,ROW(),"")),"")</f>
        <v/>
      </c>
      <c r="CR80" s="58" t="str">
        <f>IF(O80="女子",IF($AF80&gt;100,"",IF($M80=プロ用女子!K$227,ROW(),"")),"")</f>
        <v/>
      </c>
    </row>
    <row r="81" spans="1:96" x14ac:dyDescent="0.15">
      <c r="A81" s="41">
        <v>46172</v>
      </c>
      <c r="B81" s="41">
        <v>46180</v>
      </c>
      <c r="C81" t="s">
        <v>70</v>
      </c>
      <c r="D81" t="s">
        <v>162</v>
      </c>
      <c r="E81" t="s">
        <v>169</v>
      </c>
      <c r="F81" t="s">
        <v>170</v>
      </c>
      <c r="G81" t="s">
        <v>165</v>
      </c>
      <c r="H81" t="s">
        <v>71</v>
      </c>
      <c r="I81" t="s">
        <v>166</v>
      </c>
      <c r="J81" t="s">
        <v>99</v>
      </c>
      <c r="L81" t="s">
        <v>709</v>
      </c>
      <c r="M81" t="s">
        <v>660</v>
      </c>
      <c r="N81" t="s">
        <v>661</v>
      </c>
      <c r="O81" t="s">
        <v>100</v>
      </c>
      <c r="Y81" t="s">
        <v>101</v>
      </c>
      <c r="AA81" t="s">
        <v>710</v>
      </c>
      <c r="AB81" t="s">
        <v>711</v>
      </c>
      <c r="AC81" t="s">
        <v>712</v>
      </c>
      <c r="AD81" t="s">
        <v>102</v>
      </c>
      <c r="AF81">
        <v>11</v>
      </c>
      <c r="AG81" s="40">
        <v>38903</v>
      </c>
      <c r="AN81">
        <v>176</v>
      </c>
      <c r="AO81">
        <v>65</v>
      </c>
      <c r="AP81" t="s">
        <v>103</v>
      </c>
      <c r="AV81" t="s">
        <v>107</v>
      </c>
      <c r="AY81" t="s">
        <v>157</v>
      </c>
      <c r="BB81">
        <f t="shared" si="3"/>
        <v>17</v>
      </c>
      <c r="BC81">
        <f t="shared" si="4"/>
        <v>3</v>
      </c>
      <c r="BD81" t="str">
        <f t="shared" si="5"/>
        <v>右</v>
      </c>
      <c r="BE81" s="58" t="str">
        <f>IF(O81="男子",IF($AF81&gt;100,"",IF(M81=プロ用男子!D$2,ROW(),"")),"")</f>
        <v/>
      </c>
      <c r="BF81" s="58" t="str">
        <f>IF(O81="男子",IF($AF81&gt;100,"",IF($M81=プロ用男子!K$2,ROW(),"")),"")</f>
        <v/>
      </c>
      <c r="BG81" s="58" t="str">
        <f>IF(O81="男子",IF($AF81&gt;100,"",IF($M81=プロ用男子!D$27,ROW(),"")),"")</f>
        <v/>
      </c>
      <c r="BH81" s="58" t="str">
        <f>IF(O81="男子",IF($AF81&gt;100,"",IF($M81=プロ用男子!K$27,ROW(),"")),"")</f>
        <v/>
      </c>
      <c r="BI81" s="58" t="str">
        <f>IF(O81="男子",IF($AF81&gt;100,"",IF($M81=プロ用男子!D$52,ROW(),"")),"")</f>
        <v/>
      </c>
      <c r="BJ81" s="58" t="str">
        <f>IF(O81="男子",IF($AF81&gt;100,"",IF($M81=プロ用男子!K$52,ROW(),"")),"")</f>
        <v/>
      </c>
      <c r="BK81" s="58" t="str">
        <f>IF(O81="男子",IF($AF81&gt;100,"",IF($M81=プロ用男子!D$77,ROW(),"")),"")</f>
        <v/>
      </c>
      <c r="BL81" s="58" t="str">
        <f>IF(O81="男子",IF($AF81&gt;100,"",IF($M81=プロ用男子!K$77,ROW(),"")),"")</f>
        <v/>
      </c>
      <c r="BM81" s="58" t="str">
        <f>IF(O81="男子",IF($AF81&gt;100,"",IF($M81=プロ用男子!D$102,ROW(),"")),"")</f>
        <v/>
      </c>
      <c r="BN81" s="58" t="str">
        <f>IF(O81="男子",IF($AF81&gt;100,"",IF($M81=プロ用男子!K$102,ROW(),"")),"")</f>
        <v/>
      </c>
      <c r="BO81" s="58">
        <f>IF(O81="男子",IF($AF81&gt;100,"",IF($M81=プロ用男子!D$127,ROW(),"")),"")</f>
        <v>81</v>
      </c>
      <c r="BP81" s="58" t="str">
        <f>IF(O81="男子",IF($AF81&gt;100,"",IF($M81=プロ用男子!K$127,ROW(),"")),"")</f>
        <v/>
      </c>
      <c r="BQ81" s="58" t="str">
        <f>IF(O81="男子",IF($AF81&gt;100,"",IF($M81=プロ用男子!D$152,ROW(),"")),"")</f>
        <v/>
      </c>
      <c r="BR81" s="58" t="str">
        <f>IF(O81="男子",IF($AF81&gt;100,"",IF($M81=プロ用男子!K$152,ROW(),"")),"")</f>
        <v/>
      </c>
      <c r="BS81" s="58" t="str">
        <f>IF(O81="男子",IF($AF81&gt;100,"",IF($M81=プロ用男子!D$177,ROW(),"")),"")</f>
        <v/>
      </c>
      <c r="BT81" s="58" t="str">
        <f>IF(O81="男子",IF($AF81&gt;100,"",IF($M81=プロ用男子!K$177,ROW(),"")),"")</f>
        <v/>
      </c>
      <c r="BU81" s="58" t="str">
        <f>IF(O81="男子",IF($AF81&gt;100,"",IF($M81=プロ用男子!D$202,ROW(),"")),"")</f>
        <v/>
      </c>
      <c r="BV81" s="58" t="str">
        <f>IF(O81="男子",IF($AF81&gt;100,"",IF($M81=プロ用男子!K$202,ROW(),"")),"")</f>
        <v/>
      </c>
      <c r="BW81" s="58" t="str">
        <f>IF(O81="男子",IF($AF81&gt;100,"",IF($M81=プロ用男子!D$227,ROW(),"")),"")</f>
        <v/>
      </c>
      <c r="BX81" s="58" t="str">
        <f>IF(O81="男子",IF($AF81&gt;100,"",IF($M81=プロ用男子!K$227,ROW(),"")),"")</f>
        <v/>
      </c>
      <c r="BY81" s="58" t="str">
        <f>IF(O81="女子",IF(AF81&gt;100,"",IF(M81=プロ用女子!D$2,ROW(),"")),"")</f>
        <v/>
      </c>
      <c r="BZ81" s="58" t="str">
        <f>IF(O81="女子",IF($AF81&gt;100,"",IF($M81=プロ用女子!K$2,ROW(),"")),"")</f>
        <v/>
      </c>
      <c r="CA81" s="58" t="str">
        <f>IF(O81="女子",IF($AF81&gt;100,"",IF($M81=プロ用女子!D$27,ROW(),"")),"")</f>
        <v/>
      </c>
      <c r="CB81" s="58" t="str">
        <f>IF(O81="女子",IF($AF81&gt;100,"",IF($M81=プロ用女子!K$27,ROW(),"")),"")</f>
        <v/>
      </c>
      <c r="CC81" s="58" t="str">
        <f>IF(O81="女子",IF($AF81&gt;100,"",IF($M81=プロ用女子!D$52,ROW(),"")),"")</f>
        <v/>
      </c>
      <c r="CD81" s="58" t="str">
        <f>IF(O81="女子",IF($AF81&gt;100,"",IF($M81=プロ用女子!K$52,ROW(),"")),"")</f>
        <v/>
      </c>
      <c r="CE81" s="58" t="str">
        <f>IF(O81="女子",IF($AF81&gt;100,"",IF($M81=プロ用女子!D$77,ROW(),"")),"")</f>
        <v/>
      </c>
      <c r="CF81" s="58" t="str">
        <f>IF(O81="女子",IF($AF81&gt;100,"",IF($M81=プロ用女子!K$77,ROW(),"")),"")</f>
        <v/>
      </c>
      <c r="CG81" s="58" t="str">
        <f>IF(O81="女子",IF($AF81&gt;100,"",IF($M81=プロ用女子!D$102,ROW(),"")),"")</f>
        <v/>
      </c>
      <c r="CH81" s="58" t="str">
        <f>IF(O81="女子",IF($AF81&gt;100,"",IF($M81=プロ用女子!K$102,ROW(),"")),"")</f>
        <v/>
      </c>
      <c r="CI81" s="58" t="str">
        <f>IF(O81="女子",IF($AF81&gt;100,"",IF($M81=プロ用女子!D$127,ROW(),"")),"")</f>
        <v/>
      </c>
      <c r="CJ81" s="58" t="str">
        <f>IF(O81="女子",IF($AF81&gt;100,"",IF($M81=プロ用女子!K$127,ROW(),"")),"")</f>
        <v/>
      </c>
      <c r="CK81" s="58" t="str">
        <f>IF(O81="女子",IF($AF81&gt;100,"",IF($M81=プロ用女子!D$152,ROW(),"")),"")</f>
        <v/>
      </c>
      <c r="CL81" s="58" t="str">
        <f>IF(O81="女子",IF($AF81&gt;100,"",IF($M81=プロ用女子!K$152,ROW(),"")),"")</f>
        <v/>
      </c>
      <c r="CM81" s="58" t="str">
        <f>IF(O81="女子",IF($AF81&gt;100,"",IF($M81=プロ用女子!D$177,ROW(),"")),"")</f>
        <v/>
      </c>
      <c r="CN81" s="58" t="str">
        <f>IF(O81="女子",IF($AF81&gt;100,"",IF($M81=プロ用女子!K$177,ROW(),"")),"")</f>
        <v/>
      </c>
      <c r="CO81" s="58" t="str">
        <f>IF(O81="女子",IF($AF81&gt;100,"",IF($M81=プロ用女子!D$202,ROW(),"")),"")</f>
        <v/>
      </c>
      <c r="CP81" s="58" t="str">
        <f>IF(O81="女子",IF($AF81&gt;100,"",IF($M81=プロ用女子!K$202,ROW(),"")),"")</f>
        <v/>
      </c>
      <c r="CQ81" s="58" t="str">
        <f>IF(O81="女子",IF($AF81&gt;100,"",IF($M81=プロ用女子!D$227,ROW(),"")),"")</f>
        <v/>
      </c>
      <c r="CR81" s="58" t="str">
        <f>IF(O81="女子",IF($AF81&gt;100,"",IF($M81=プロ用女子!K$227,ROW(),"")),"")</f>
        <v/>
      </c>
    </row>
    <row r="82" spans="1:96" x14ac:dyDescent="0.15">
      <c r="A82" s="41">
        <v>46172</v>
      </c>
      <c r="B82" s="41">
        <v>46180</v>
      </c>
      <c r="C82" t="s">
        <v>70</v>
      </c>
      <c r="D82" t="s">
        <v>162</v>
      </c>
      <c r="E82" t="s">
        <v>169</v>
      </c>
      <c r="F82" t="s">
        <v>170</v>
      </c>
      <c r="G82" t="s">
        <v>165</v>
      </c>
      <c r="H82" t="s">
        <v>71</v>
      </c>
      <c r="I82" t="s">
        <v>166</v>
      </c>
      <c r="J82" t="s">
        <v>99</v>
      </c>
      <c r="L82" t="s">
        <v>713</v>
      </c>
      <c r="M82" t="s">
        <v>660</v>
      </c>
      <c r="N82" t="s">
        <v>661</v>
      </c>
      <c r="O82" t="s">
        <v>100</v>
      </c>
      <c r="Y82" t="s">
        <v>101</v>
      </c>
      <c r="AA82" t="s">
        <v>714</v>
      </c>
      <c r="AB82" t="s">
        <v>715</v>
      </c>
      <c r="AC82" t="s">
        <v>716</v>
      </c>
      <c r="AD82" t="s">
        <v>102</v>
      </c>
      <c r="AE82" t="s">
        <v>105</v>
      </c>
      <c r="AF82">
        <v>12</v>
      </c>
      <c r="AG82" s="40">
        <v>38994</v>
      </c>
      <c r="AN82">
        <v>164</v>
      </c>
      <c r="AO82">
        <v>59</v>
      </c>
      <c r="AP82" t="s">
        <v>103</v>
      </c>
      <c r="AV82" t="s">
        <v>107</v>
      </c>
      <c r="AY82" t="s">
        <v>157</v>
      </c>
      <c r="BB82">
        <f t="shared" si="3"/>
        <v>17</v>
      </c>
      <c r="BC82">
        <f t="shared" si="4"/>
        <v>3</v>
      </c>
      <c r="BD82" t="str">
        <f t="shared" si="5"/>
        <v>右</v>
      </c>
      <c r="BE82" s="58" t="str">
        <f>IF(O82="男子",IF($AF82&gt;100,"",IF(M82=プロ用男子!D$2,ROW(),"")),"")</f>
        <v/>
      </c>
      <c r="BF82" s="58" t="str">
        <f>IF(O82="男子",IF($AF82&gt;100,"",IF($M82=プロ用男子!K$2,ROW(),"")),"")</f>
        <v/>
      </c>
      <c r="BG82" s="58" t="str">
        <f>IF(O82="男子",IF($AF82&gt;100,"",IF($M82=プロ用男子!D$27,ROW(),"")),"")</f>
        <v/>
      </c>
      <c r="BH82" s="58" t="str">
        <f>IF(O82="男子",IF($AF82&gt;100,"",IF($M82=プロ用男子!K$27,ROW(),"")),"")</f>
        <v/>
      </c>
      <c r="BI82" s="58" t="str">
        <f>IF(O82="男子",IF($AF82&gt;100,"",IF($M82=プロ用男子!D$52,ROW(),"")),"")</f>
        <v/>
      </c>
      <c r="BJ82" s="58" t="str">
        <f>IF(O82="男子",IF($AF82&gt;100,"",IF($M82=プロ用男子!K$52,ROW(),"")),"")</f>
        <v/>
      </c>
      <c r="BK82" s="58" t="str">
        <f>IF(O82="男子",IF($AF82&gt;100,"",IF($M82=プロ用男子!D$77,ROW(),"")),"")</f>
        <v/>
      </c>
      <c r="BL82" s="58" t="str">
        <f>IF(O82="男子",IF($AF82&gt;100,"",IF($M82=プロ用男子!K$77,ROW(),"")),"")</f>
        <v/>
      </c>
      <c r="BM82" s="58" t="str">
        <f>IF(O82="男子",IF($AF82&gt;100,"",IF($M82=プロ用男子!D$102,ROW(),"")),"")</f>
        <v/>
      </c>
      <c r="BN82" s="58" t="str">
        <f>IF(O82="男子",IF($AF82&gt;100,"",IF($M82=プロ用男子!K$102,ROW(),"")),"")</f>
        <v/>
      </c>
      <c r="BO82" s="58">
        <f>IF(O82="男子",IF($AF82&gt;100,"",IF($M82=プロ用男子!D$127,ROW(),"")),"")</f>
        <v>82</v>
      </c>
      <c r="BP82" s="58" t="str">
        <f>IF(O82="男子",IF($AF82&gt;100,"",IF($M82=プロ用男子!K$127,ROW(),"")),"")</f>
        <v/>
      </c>
      <c r="BQ82" s="58" t="str">
        <f>IF(O82="男子",IF($AF82&gt;100,"",IF($M82=プロ用男子!D$152,ROW(),"")),"")</f>
        <v/>
      </c>
      <c r="BR82" s="58" t="str">
        <f>IF(O82="男子",IF($AF82&gt;100,"",IF($M82=プロ用男子!K$152,ROW(),"")),"")</f>
        <v/>
      </c>
      <c r="BS82" s="58" t="str">
        <f>IF(O82="男子",IF($AF82&gt;100,"",IF($M82=プロ用男子!D$177,ROW(),"")),"")</f>
        <v/>
      </c>
      <c r="BT82" s="58" t="str">
        <f>IF(O82="男子",IF($AF82&gt;100,"",IF($M82=プロ用男子!K$177,ROW(),"")),"")</f>
        <v/>
      </c>
      <c r="BU82" s="58" t="str">
        <f>IF(O82="男子",IF($AF82&gt;100,"",IF($M82=プロ用男子!D$202,ROW(),"")),"")</f>
        <v/>
      </c>
      <c r="BV82" s="58" t="str">
        <f>IF(O82="男子",IF($AF82&gt;100,"",IF($M82=プロ用男子!K$202,ROW(),"")),"")</f>
        <v/>
      </c>
      <c r="BW82" s="58" t="str">
        <f>IF(O82="男子",IF($AF82&gt;100,"",IF($M82=プロ用男子!D$227,ROW(),"")),"")</f>
        <v/>
      </c>
      <c r="BX82" s="58" t="str">
        <f>IF(O82="男子",IF($AF82&gt;100,"",IF($M82=プロ用男子!K$227,ROW(),"")),"")</f>
        <v/>
      </c>
      <c r="BY82" s="58" t="str">
        <f>IF(O82="女子",IF(AF82&gt;100,"",IF(M82=プロ用女子!D$2,ROW(),"")),"")</f>
        <v/>
      </c>
      <c r="BZ82" s="58" t="str">
        <f>IF(O82="女子",IF($AF82&gt;100,"",IF($M82=プロ用女子!K$2,ROW(),"")),"")</f>
        <v/>
      </c>
      <c r="CA82" s="58" t="str">
        <f>IF(O82="女子",IF($AF82&gt;100,"",IF($M82=プロ用女子!D$27,ROW(),"")),"")</f>
        <v/>
      </c>
      <c r="CB82" s="58" t="str">
        <f>IF(O82="女子",IF($AF82&gt;100,"",IF($M82=プロ用女子!K$27,ROW(),"")),"")</f>
        <v/>
      </c>
      <c r="CC82" s="58" t="str">
        <f>IF(O82="女子",IF($AF82&gt;100,"",IF($M82=プロ用女子!D$52,ROW(),"")),"")</f>
        <v/>
      </c>
      <c r="CD82" s="58" t="str">
        <f>IF(O82="女子",IF($AF82&gt;100,"",IF($M82=プロ用女子!K$52,ROW(),"")),"")</f>
        <v/>
      </c>
      <c r="CE82" s="58" t="str">
        <f>IF(O82="女子",IF($AF82&gt;100,"",IF($M82=プロ用女子!D$77,ROW(),"")),"")</f>
        <v/>
      </c>
      <c r="CF82" s="58" t="str">
        <f>IF(O82="女子",IF($AF82&gt;100,"",IF($M82=プロ用女子!K$77,ROW(),"")),"")</f>
        <v/>
      </c>
      <c r="CG82" s="58" t="str">
        <f>IF(O82="女子",IF($AF82&gt;100,"",IF($M82=プロ用女子!D$102,ROW(),"")),"")</f>
        <v/>
      </c>
      <c r="CH82" s="58" t="str">
        <f>IF(O82="女子",IF($AF82&gt;100,"",IF($M82=プロ用女子!K$102,ROW(),"")),"")</f>
        <v/>
      </c>
      <c r="CI82" s="58" t="str">
        <f>IF(O82="女子",IF($AF82&gt;100,"",IF($M82=プロ用女子!D$127,ROW(),"")),"")</f>
        <v/>
      </c>
      <c r="CJ82" s="58" t="str">
        <f>IF(O82="女子",IF($AF82&gt;100,"",IF($M82=プロ用女子!K$127,ROW(),"")),"")</f>
        <v/>
      </c>
      <c r="CK82" s="58" t="str">
        <f>IF(O82="女子",IF($AF82&gt;100,"",IF($M82=プロ用女子!D$152,ROW(),"")),"")</f>
        <v/>
      </c>
      <c r="CL82" s="58" t="str">
        <f>IF(O82="女子",IF($AF82&gt;100,"",IF($M82=プロ用女子!K$152,ROW(),"")),"")</f>
        <v/>
      </c>
      <c r="CM82" s="58" t="str">
        <f>IF(O82="女子",IF($AF82&gt;100,"",IF($M82=プロ用女子!D$177,ROW(),"")),"")</f>
        <v/>
      </c>
      <c r="CN82" s="58" t="str">
        <f>IF(O82="女子",IF($AF82&gt;100,"",IF($M82=プロ用女子!K$177,ROW(),"")),"")</f>
        <v/>
      </c>
      <c r="CO82" s="58" t="str">
        <f>IF(O82="女子",IF($AF82&gt;100,"",IF($M82=プロ用女子!D$202,ROW(),"")),"")</f>
        <v/>
      </c>
      <c r="CP82" s="58" t="str">
        <f>IF(O82="女子",IF($AF82&gt;100,"",IF($M82=プロ用女子!K$202,ROW(),"")),"")</f>
        <v/>
      </c>
      <c r="CQ82" s="58" t="str">
        <f>IF(O82="女子",IF($AF82&gt;100,"",IF($M82=プロ用女子!D$227,ROW(),"")),"")</f>
        <v/>
      </c>
      <c r="CR82" s="58" t="str">
        <f>IF(O82="女子",IF($AF82&gt;100,"",IF($M82=プロ用女子!K$227,ROW(),"")),"")</f>
        <v/>
      </c>
    </row>
    <row r="83" spans="1:96" x14ac:dyDescent="0.15">
      <c r="A83" s="41">
        <v>46172</v>
      </c>
      <c r="B83" s="41">
        <v>46180</v>
      </c>
      <c r="C83" t="s">
        <v>70</v>
      </c>
      <c r="D83" t="s">
        <v>162</v>
      </c>
      <c r="E83" t="s">
        <v>169</v>
      </c>
      <c r="F83" t="s">
        <v>170</v>
      </c>
      <c r="G83" t="s">
        <v>165</v>
      </c>
      <c r="H83" t="s">
        <v>71</v>
      </c>
      <c r="I83" t="s">
        <v>166</v>
      </c>
      <c r="J83" t="s">
        <v>99</v>
      </c>
      <c r="L83" t="s">
        <v>717</v>
      </c>
      <c r="M83" t="s">
        <v>660</v>
      </c>
      <c r="N83" t="s">
        <v>661</v>
      </c>
      <c r="O83" t="s">
        <v>100</v>
      </c>
      <c r="Y83" t="s">
        <v>101</v>
      </c>
      <c r="AA83" t="s">
        <v>718</v>
      </c>
      <c r="AB83" t="s">
        <v>719</v>
      </c>
      <c r="AC83" t="s">
        <v>720</v>
      </c>
      <c r="AD83" t="s">
        <v>102</v>
      </c>
      <c r="AF83">
        <v>13</v>
      </c>
      <c r="AG83" s="40">
        <v>38981</v>
      </c>
      <c r="AN83">
        <v>160</v>
      </c>
      <c r="AO83">
        <v>45</v>
      </c>
      <c r="AP83" t="s">
        <v>103</v>
      </c>
      <c r="AV83" t="s">
        <v>107</v>
      </c>
      <c r="AY83" t="s">
        <v>156</v>
      </c>
      <c r="BB83">
        <f t="shared" si="3"/>
        <v>17</v>
      </c>
      <c r="BC83">
        <f t="shared" si="4"/>
        <v>3</v>
      </c>
      <c r="BD83" t="str">
        <f t="shared" si="5"/>
        <v>右</v>
      </c>
      <c r="BE83" s="58" t="str">
        <f>IF(O83="男子",IF($AF83&gt;100,"",IF(M83=プロ用男子!D$2,ROW(),"")),"")</f>
        <v/>
      </c>
      <c r="BF83" s="58" t="str">
        <f>IF(O83="男子",IF($AF83&gt;100,"",IF($M83=プロ用男子!K$2,ROW(),"")),"")</f>
        <v/>
      </c>
      <c r="BG83" s="58" t="str">
        <f>IF(O83="男子",IF($AF83&gt;100,"",IF($M83=プロ用男子!D$27,ROW(),"")),"")</f>
        <v/>
      </c>
      <c r="BH83" s="58" t="str">
        <f>IF(O83="男子",IF($AF83&gt;100,"",IF($M83=プロ用男子!K$27,ROW(),"")),"")</f>
        <v/>
      </c>
      <c r="BI83" s="58" t="str">
        <f>IF(O83="男子",IF($AF83&gt;100,"",IF($M83=プロ用男子!D$52,ROW(),"")),"")</f>
        <v/>
      </c>
      <c r="BJ83" s="58" t="str">
        <f>IF(O83="男子",IF($AF83&gt;100,"",IF($M83=プロ用男子!K$52,ROW(),"")),"")</f>
        <v/>
      </c>
      <c r="BK83" s="58" t="str">
        <f>IF(O83="男子",IF($AF83&gt;100,"",IF($M83=プロ用男子!D$77,ROW(),"")),"")</f>
        <v/>
      </c>
      <c r="BL83" s="58" t="str">
        <f>IF(O83="男子",IF($AF83&gt;100,"",IF($M83=プロ用男子!K$77,ROW(),"")),"")</f>
        <v/>
      </c>
      <c r="BM83" s="58" t="str">
        <f>IF(O83="男子",IF($AF83&gt;100,"",IF($M83=プロ用男子!D$102,ROW(),"")),"")</f>
        <v/>
      </c>
      <c r="BN83" s="58" t="str">
        <f>IF(O83="男子",IF($AF83&gt;100,"",IF($M83=プロ用男子!K$102,ROW(),"")),"")</f>
        <v/>
      </c>
      <c r="BO83" s="58">
        <f>IF(O83="男子",IF($AF83&gt;100,"",IF($M83=プロ用男子!D$127,ROW(),"")),"")</f>
        <v>83</v>
      </c>
      <c r="BP83" s="58" t="str">
        <f>IF(O83="男子",IF($AF83&gt;100,"",IF($M83=プロ用男子!K$127,ROW(),"")),"")</f>
        <v/>
      </c>
      <c r="BQ83" s="58" t="str">
        <f>IF(O83="男子",IF($AF83&gt;100,"",IF($M83=プロ用男子!D$152,ROW(),"")),"")</f>
        <v/>
      </c>
      <c r="BR83" s="58" t="str">
        <f>IF(O83="男子",IF($AF83&gt;100,"",IF($M83=プロ用男子!K$152,ROW(),"")),"")</f>
        <v/>
      </c>
      <c r="BS83" s="58" t="str">
        <f>IF(O83="男子",IF($AF83&gt;100,"",IF($M83=プロ用男子!D$177,ROW(),"")),"")</f>
        <v/>
      </c>
      <c r="BT83" s="58" t="str">
        <f>IF(O83="男子",IF($AF83&gt;100,"",IF($M83=プロ用男子!K$177,ROW(),"")),"")</f>
        <v/>
      </c>
      <c r="BU83" s="58" t="str">
        <f>IF(O83="男子",IF($AF83&gt;100,"",IF($M83=プロ用男子!D$202,ROW(),"")),"")</f>
        <v/>
      </c>
      <c r="BV83" s="58" t="str">
        <f>IF(O83="男子",IF($AF83&gt;100,"",IF($M83=プロ用男子!K$202,ROW(),"")),"")</f>
        <v/>
      </c>
      <c r="BW83" s="58" t="str">
        <f>IF(O83="男子",IF($AF83&gt;100,"",IF($M83=プロ用男子!D$227,ROW(),"")),"")</f>
        <v/>
      </c>
      <c r="BX83" s="58" t="str">
        <f>IF(O83="男子",IF($AF83&gt;100,"",IF($M83=プロ用男子!K$227,ROW(),"")),"")</f>
        <v/>
      </c>
      <c r="BY83" s="58" t="str">
        <f>IF(O83="女子",IF(AF83&gt;100,"",IF(M83=プロ用女子!D$2,ROW(),"")),"")</f>
        <v/>
      </c>
      <c r="BZ83" s="58" t="str">
        <f>IF(O83="女子",IF($AF83&gt;100,"",IF($M83=プロ用女子!K$2,ROW(),"")),"")</f>
        <v/>
      </c>
      <c r="CA83" s="58" t="str">
        <f>IF(O83="女子",IF($AF83&gt;100,"",IF($M83=プロ用女子!D$27,ROW(),"")),"")</f>
        <v/>
      </c>
      <c r="CB83" s="58" t="str">
        <f>IF(O83="女子",IF($AF83&gt;100,"",IF($M83=プロ用女子!K$27,ROW(),"")),"")</f>
        <v/>
      </c>
      <c r="CC83" s="58" t="str">
        <f>IF(O83="女子",IF($AF83&gt;100,"",IF($M83=プロ用女子!D$52,ROW(),"")),"")</f>
        <v/>
      </c>
      <c r="CD83" s="58" t="str">
        <f>IF(O83="女子",IF($AF83&gt;100,"",IF($M83=プロ用女子!K$52,ROW(),"")),"")</f>
        <v/>
      </c>
      <c r="CE83" s="58" t="str">
        <f>IF(O83="女子",IF($AF83&gt;100,"",IF($M83=プロ用女子!D$77,ROW(),"")),"")</f>
        <v/>
      </c>
      <c r="CF83" s="58" t="str">
        <f>IF(O83="女子",IF($AF83&gt;100,"",IF($M83=プロ用女子!K$77,ROW(),"")),"")</f>
        <v/>
      </c>
      <c r="CG83" s="58" t="str">
        <f>IF(O83="女子",IF($AF83&gt;100,"",IF($M83=プロ用女子!D$102,ROW(),"")),"")</f>
        <v/>
      </c>
      <c r="CH83" s="58" t="str">
        <f>IF(O83="女子",IF($AF83&gt;100,"",IF($M83=プロ用女子!K$102,ROW(),"")),"")</f>
        <v/>
      </c>
      <c r="CI83" s="58" t="str">
        <f>IF(O83="女子",IF($AF83&gt;100,"",IF($M83=プロ用女子!D$127,ROW(),"")),"")</f>
        <v/>
      </c>
      <c r="CJ83" s="58" t="str">
        <f>IF(O83="女子",IF($AF83&gt;100,"",IF($M83=プロ用女子!K$127,ROW(),"")),"")</f>
        <v/>
      </c>
      <c r="CK83" s="58" t="str">
        <f>IF(O83="女子",IF($AF83&gt;100,"",IF($M83=プロ用女子!D$152,ROW(),"")),"")</f>
        <v/>
      </c>
      <c r="CL83" s="58" t="str">
        <f>IF(O83="女子",IF($AF83&gt;100,"",IF($M83=プロ用女子!K$152,ROW(),"")),"")</f>
        <v/>
      </c>
      <c r="CM83" s="58" t="str">
        <f>IF(O83="女子",IF($AF83&gt;100,"",IF($M83=プロ用女子!D$177,ROW(),"")),"")</f>
        <v/>
      </c>
      <c r="CN83" s="58" t="str">
        <f>IF(O83="女子",IF($AF83&gt;100,"",IF($M83=プロ用女子!K$177,ROW(),"")),"")</f>
        <v/>
      </c>
      <c r="CO83" s="58" t="str">
        <f>IF(O83="女子",IF($AF83&gt;100,"",IF($M83=プロ用女子!D$202,ROW(),"")),"")</f>
        <v/>
      </c>
      <c r="CP83" s="58" t="str">
        <f>IF(O83="女子",IF($AF83&gt;100,"",IF($M83=プロ用女子!K$202,ROW(),"")),"")</f>
        <v/>
      </c>
      <c r="CQ83" s="58" t="str">
        <f>IF(O83="女子",IF($AF83&gt;100,"",IF($M83=プロ用女子!D$227,ROW(),"")),"")</f>
        <v/>
      </c>
      <c r="CR83" s="58" t="str">
        <f>IF(O83="女子",IF($AF83&gt;100,"",IF($M83=プロ用女子!K$227,ROW(),"")),"")</f>
        <v/>
      </c>
    </row>
    <row r="84" spans="1:96" x14ac:dyDescent="0.15">
      <c r="A84" s="41">
        <v>46172</v>
      </c>
      <c r="B84" s="41">
        <v>46180</v>
      </c>
      <c r="C84" t="s">
        <v>70</v>
      </c>
      <c r="D84" t="s">
        <v>162</v>
      </c>
      <c r="E84" t="s">
        <v>169</v>
      </c>
      <c r="F84" t="s">
        <v>170</v>
      </c>
      <c r="G84" t="s">
        <v>165</v>
      </c>
      <c r="H84" t="s">
        <v>71</v>
      </c>
      <c r="I84" t="s">
        <v>166</v>
      </c>
      <c r="J84" t="s">
        <v>99</v>
      </c>
      <c r="L84" t="s">
        <v>809</v>
      </c>
      <c r="M84" t="s">
        <v>660</v>
      </c>
      <c r="N84" t="s">
        <v>661</v>
      </c>
      <c r="O84" t="s">
        <v>100</v>
      </c>
      <c r="Y84" t="s">
        <v>101</v>
      </c>
      <c r="Z84">
        <v>1</v>
      </c>
      <c r="AA84" t="s">
        <v>810</v>
      </c>
      <c r="AB84" t="s">
        <v>811</v>
      </c>
      <c r="AC84" t="s">
        <v>812</v>
      </c>
      <c r="AD84" t="s">
        <v>102</v>
      </c>
      <c r="AF84">
        <v>101</v>
      </c>
      <c r="AG84" s="40">
        <v>22410</v>
      </c>
      <c r="AP84" t="s">
        <v>103</v>
      </c>
      <c r="AV84" t="s">
        <v>104</v>
      </c>
      <c r="AY84" t="s">
        <v>156</v>
      </c>
      <c r="BB84">
        <f t="shared" si="3"/>
        <v>62</v>
      </c>
      <c r="BC84" t="str">
        <f t="shared" si="4"/>
        <v>役員</v>
      </c>
      <c r="BD84" t="str">
        <f t="shared" si="5"/>
        <v>右</v>
      </c>
      <c r="BE84" s="58" t="str">
        <f>IF(O84="男子",IF($AF84&gt;100,"",IF(M84=プロ用男子!D$2,ROW(),"")),"")</f>
        <v/>
      </c>
      <c r="BF84" s="58" t="str">
        <f>IF(O84="男子",IF($AF84&gt;100,"",IF($M84=プロ用男子!K$2,ROW(),"")),"")</f>
        <v/>
      </c>
      <c r="BG84" s="58" t="str">
        <f>IF(O84="男子",IF($AF84&gt;100,"",IF($M84=プロ用男子!D$27,ROW(),"")),"")</f>
        <v/>
      </c>
      <c r="BH84" s="58" t="str">
        <f>IF(O84="男子",IF($AF84&gt;100,"",IF($M84=プロ用男子!K$27,ROW(),"")),"")</f>
        <v/>
      </c>
      <c r="BI84" s="58" t="str">
        <f>IF(O84="男子",IF($AF84&gt;100,"",IF($M84=プロ用男子!D$52,ROW(),"")),"")</f>
        <v/>
      </c>
      <c r="BJ84" s="58" t="str">
        <f>IF(O84="男子",IF($AF84&gt;100,"",IF($M84=プロ用男子!K$52,ROW(),"")),"")</f>
        <v/>
      </c>
      <c r="BK84" s="58" t="str">
        <f>IF(O84="男子",IF($AF84&gt;100,"",IF($M84=プロ用男子!D$77,ROW(),"")),"")</f>
        <v/>
      </c>
      <c r="BL84" s="58" t="str">
        <f>IF(O84="男子",IF($AF84&gt;100,"",IF($M84=プロ用男子!K$77,ROW(),"")),"")</f>
        <v/>
      </c>
      <c r="BM84" s="58" t="str">
        <f>IF(O84="男子",IF($AF84&gt;100,"",IF($M84=プロ用男子!D$102,ROW(),"")),"")</f>
        <v/>
      </c>
      <c r="BN84" s="58" t="str">
        <f>IF(O84="男子",IF($AF84&gt;100,"",IF($M84=プロ用男子!K$102,ROW(),"")),"")</f>
        <v/>
      </c>
      <c r="BO84" s="58" t="str">
        <f>IF(O84="男子",IF($AF84&gt;100,"",IF($M84=プロ用男子!D$127,ROW(),"")),"")</f>
        <v/>
      </c>
      <c r="BP84" s="58" t="str">
        <f>IF(O84="男子",IF($AF84&gt;100,"",IF($M84=プロ用男子!K$127,ROW(),"")),"")</f>
        <v/>
      </c>
      <c r="BQ84" s="58" t="str">
        <f>IF(O84="男子",IF($AF84&gt;100,"",IF($M84=プロ用男子!D$152,ROW(),"")),"")</f>
        <v/>
      </c>
      <c r="BR84" s="58" t="str">
        <f>IF(O84="男子",IF($AF84&gt;100,"",IF($M84=プロ用男子!K$152,ROW(),"")),"")</f>
        <v/>
      </c>
      <c r="BS84" s="58" t="str">
        <f>IF(O84="男子",IF($AF84&gt;100,"",IF($M84=プロ用男子!D$177,ROW(),"")),"")</f>
        <v/>
      </c>
      <c r="BT84" s="58" t="str">
        <f>IF(O84="男子",IF($AF84&gt;100,"",IF($M84=プロ用男子!K$177,ROW(),"")),"")</f>
        <v/>
      </c>
      <c r="BU84" s="58" t="str">
        <f>IF(O84="男子",IF($AF84&gt;100,"",IF($M84=プロ用男子!D$202,ROW(),"")),"")</f>
        <v/>
      </c>
      <c r="BV84" s="58" t="str">
        <f>IF(O84="男子",IF($AF84&gt;100,"",IF($M84=プロ用男子!K$202,ROW(),"")),"")</f>
        <v/>
      </c>
      <c r="BW84" s="58" t="str">
        <f>IF(O84="男子",IF($AF84&gt;100,"",IF($M84=プロ用男子!D$227,ROW(),"")),"")</f>
        <v/>
      </c>
      <c r="BX84" s="58" t="str">
        <f>IF(O84="男子",IF($AF84&gt;100,"",IF($M84=プロ用男子!K$227,ROW(),"")),"")</f>
        <v/>
      </c>
      <c r="BY84" s="58" t="str">
        <f>IF(O84="女子",IF(AF84&gt;100,"",IF(M84=プロ用女子!D$2,ROW(),"")),"")</f>
        <v/>
      </c>
      <c r="BZ84" s="58" t="str">
        <f>IF(O84="女子",IF($AF84&gt;100,"",IF($M84=プロ用女子!K$2,ROW(),"")),"")</f>
        <v/>
      </c>
      <c r="CA84" s="58" t="str">
        <f>IF(O84="女子",IF($AF84&gt;100,"",IF($M84=プロ用女子!D$27,ROW(),"")),"")</f>
        <v/>
      </c>
      <c r="CB84" s="58" t="str">
        <f>IF(O84="女子",IF($AF84&gt;100,"",IF($M84=プロ用女子!K$27,ROW(),"")),"")</f>
        <v/>
      </c>
      <c r="CC84" s="58" t="str">
        <f>IF(O84="女子",IF($AF84&gt;100,"",IF($M84=プロ用女子!D$52,ROW(),"")),"")</f>
        <v/>
      </c>
      <c r="CD84" s="58" t="str">
        <f>IF(O84="女子",IF($AF84&gt;100,"",IF($M84=プロ用女子!K$52,ROW(),"")),"")</f>
        <v/>
      </c>
      <c r="CE84" s="58" t="str">
        <f>IF(O84="女子",IF($AF84&gt;100,"",IF($M84=プロ用女子!D$77,ROW(),"")),"")</f>
        <v/>
      </c>
      <c r="CF84" s="58" t="str">
        <f>IF(O84="女子",IF($AF84&gt;100,"",IF($M84=プロ用女子!K$77,ROW(),"")),"")</f>
        <v/>
      </c>
      <c r="CG84" s="58" t="str">
        <f>IF(O84="女子",IF($AF84&gt;100,"",IF($M84=プロ用女子!D$102,ROW(),"")),"")</f>
        <v/>
      </c>
      <c r="CH84" s="58" t="str">
        <f>IF(O84="女子",IF($AF84&gt;100,"",IF($M84=プロ用女子!K$102,ROW(),"")),"")</f>
        <v/>
      </c>
      <c r="CI84" s="58" t="str">
        <f>IF(O84="女子",IF($AF84&gt;100,"",IF($M84=プロ用女子!D$127,ROW(),"")),"")</f>
        <v/>
      </c>
      <c r="CJ84" s="58" t="str">
        <f>IF(O84="女子",IF($AF84&gt;100,"",IF($M84=プロ用女子!K$127,ROW(),"")),"")</f>
        <v/>
      </c>
      <c r="CK84" s="58" t="str">
        <f>IF(O84="女子",IF($AF84&gt;100,"",IF($M84=プロ用女子!D$152,ROW(),"")),"")</f>
        <v/>
      </c>
      <c r="CL84" s="58" t="str">
        <f>IF(O84="女子",IF($AF84&gt;100,"",IF($M84=プロ用女子!K$152,ROW(),"")),"")</f>
        <v/>
      </c>
      <c r="CM84" s="58" t="str">
        <f>IF(O84="女子",IF($AF84&gt;100,"",IF($M84=プロ用女子!D$177,ROW(),"")),"")</f>
        <v/>
      </c>
      <c r="CN84" s="58" t="str">
        <f>IF(O84="女子",IF($AF84&gt;100,"",IF($M84=プロ用女子!K$177,ROW(),"")),"")</f>
        <v/>
      </c>
      <c r="CO84" s="58" t="str">
        <f>IF(O84="女子",IF($AF84&gt;100,"",IF($M84=プロ用女子!D$202,ROW(),"")),"")</f>
        <v/>
      </c>
      <c r="CP84" s="58" t="str">
        <f>IF(O84="女子",IF($AF84&gt;100,"",IF($M84=プロ用女子!K$202,ROW(),"")),"")</f>
        <v/>
      </c>
      <c r="CQ84" s="58" t="str">
        <f>IF(O84="女子",IF($AF84&gt;100,"",IF($M84=プロ用女子!D$227,ROW(),"")),"")</f>
        <v/>
      </c>
      <c r="CR84" s="58" t="str">
        <f>IF(O84="女子",IF($AF84&gt;100,"",IF($M84=プロ用女子!K$227,ROW(),"")),"")</f>
        <v/>
      </c>
    </row>
    <row r="85" spans="1:96" x14ac:dyDescent="0.15">
      <c r="A85" s="41">
        <v>46172</v>
      </c>
      <c r="B85" s="41">
        <v>46180</v>
      </c>
      <c r="C85" t="s">
        <v>70</v>
      </c>
      <c r="D85" t="s">
        <v>162</v>
      </c>
      <c r="E85" t="s">
        <v>169</v>
      </c>
      <c r="F85" t="s">
        <v>170</v>
      </c>
      <c r="G85" t="s">
        <v>165</v>
      </c>
      <c r="H85" t="s">
        <v>71</v>
      </c>
      <c r="I85" t="s">
        <v>166</v>
      </c>
      <c r="J85" t="s">
        <v>99</v>
      </c>
      <c r="L85" t="s">
        <v>813</v>
      </c>
      <c r="M85" t="s">
        <v>660</v>
      </c>
      <c r="N85" t="s">
        <v>661</v>
      </c>
      <c r="O85" t="s">
        <v>100</v>
      </c>
      <c r="Y85" t="s">
        <v>101</v>
      </c>
      <c r="Z85">
        <v>1</v>
      </c>
      <c r="AA85" t="s">
        <v>814</v>
      </c>
      <c r="AB85" t="s">
        <v>815</v>
      </c>
      <c r="AC85" t="s">
        <v>816</v>
      </c>
      <c r="AD85" t="s">
        <v>102</v>
      </c>
      <c r="AF85">
        <v>102</v>
      </c>
      <c r="AG85" s="40">
        <v>21598</v>
      </c>
      <c r="AN85">
        <v>172</v>
      </c>
      <c r="AO85">
        <v>66</v>
      </c>
      <c r="AP85" t="s">
        <v>103</v>
      </c>
      <c r="AV85" t="s">
        <v>104</v>
      </c>
      <c r="AY85" t="s">
        <v>157</v>
      </c>
      <c r="BB85">
        <f t="shared" si="3"/>
        <v>65</v>
      </c>
      <c r="BC85" t="str">
        <f t="shared" si="4"/>
        <v>役員</v>
      </c>
      <c r="BD85" t="str">
        <f t="shared" si="5"/>
        <v>右</v>
      </c>
      <c r="BE85" s="58" t="str">
        <f>IF(O85="男子",IF($AF85&gt;100,"",IF(M85=プロ用男子!D$2,ROW(),"")),"")</f>
        <v/>
      </c>
      <c r="BF85" s="58" t="str">
        <f>IF(O85="男子",IF($AF85&gt;100,"",IF($M85=プロ用男子!K$2,ROW(),"")),"")</f>
        <v/>
      </c>
      <c r="BG85" s="58" t="str">
        <f>IF(O85="男子",IF($AF85&gt;100,"",IF($M85=プロ用男子!D$27,ROW(),"")),"")</f>
        <v/>
      </c>
      <c r="BH85" s="58" t="str">
        <f>IF(O85="男子",IF($AF85&gt;100,"",IF($M85=プロ用男子!K$27,ROW(),"")),"")</f>
        <v/>
      </c>
      <c r="BI85" s="58" t="str">
        <f>IF(O85="男子",IF($AF85&gt;100,"",IF($M85=プロ用男子!D$52,ROW(),"")),"")</f>
        <v/>
      </c>
      <c r="BJ85" s="58" t="str">
        <f>IF(O85="男子",IF($AF85&gt;100,"",IF($M85=プロ用男子!K$52,ROW(),"")),"")</f>
        <v/>
      </c>
      <c r="BK85" s="58" t="str">
        <f>IF(O85="男子",IF($AF85&gt;100,"",IF($M85=プロ用男子!D$77,ROW(),"")),"")</f>
        <v/>
      </c>
      <c r="BL85" s="58" t="str">
        <f>IF(O85="男子",IF($AF85&gt;100,"",IF($M85=プロ用男子!K$77,ROW(),"")),"")</f>
        <v/>
      </c>
      <c r="BM85" s="58" t="str">
        <f>IF(O85="男子",IF($AF85&gt;100,"",IF($M85=プロ用男子!D$102,ROW(),"")),"")</f>
        <v/>
      </c>
      <c r="BN85" s="58" t="str">
        <f>IF(O85="男子",IF($AF85&gt;100,"",IF($M85=プロ用男子!K$102,ROW(),"")),"")</f>
        <v/>
      </c>
      <c r="BO85" s="58" t="str">
        <f>IF(O85="男子",IF($AF85&gt;100,"",IF($M85=プロ用男子!D$127,ROW(),"")),"")</f>
        <v/>
      </c>
      <c r="BP85" s="58" t="str">
        <f>IF(O85="男子",IF($AF85&gt;100,"",IF($M85=プロ用男子!K$127,ROW(),"")),"")</f>
        <v/>
      </c>
      <c r="BQ85" s="58" t="str">
        <f>IF(O85="男子",IF($AF85&gt;100,"",IF($M85=プロ用男子!D$152,ROW(),"")),"")</f>
        <v/>
      </c>
      <c r="BR85" s="58" t="str">
        <f>IF(O85="男子",IF($AF85&gt;100,"",IF($M85=プロ用男子!K$152,ROW(),"")),"")</f>
        <v/>
      </c>
      <c r="BS85" s="58" t="str">
        <f>IF(O85="男子",IF($AF85&gt;100,"",IF($M85=プロ用男子!D$177,ROW(),"")),"")</f>
        <v/>
      </c>
      <c r="BT85" s="58" t="str">
        <f>IF(O85="男子",IF($AF85&gt;100,"",IF($M85=プロ用男子!K$177,ROW(),"")),"")</f>
        <v/>
      </c>
      <c r="BU85" s="58" t="str">
        <f>IF(O85="男子",IF($AF85&gt;100,"",IF($M85=プロ用男子!D$202,ROW(),"")),"")</f>
        <v/>
      </c>
      <c r="BV85" s="58" t="str">
        <f>IF(O85="男子",IF($AF85&gt;100,"",IF($M85=プロ用男子!K$202,ROW(),"")),"")</f>
        <v/>
      </c>
      <c r="BW85" s="58" t="str">
        <f>IF(O85="男子",IF($AF85&gt;100,"",IF($M85=プロ用男子!D$227,ROW(),"")),"")</f>
        <v/>
      </c>
      <c r="BX85" s="58" t="str">
        <f>IF(O85="男子",IF($AF85&gt;100,"",IF($M85=プロ用男子!K$227,ROW(),"")),"")</f>
        <v/>
      </c>
      <c r="BY85" s="58" t="str">
        <f>IF(O85="女子",IF(AF85&gt;100,"",IF(M85=プロ用女子!D$2,ROW(),"")),"")</f>
        <v/>
      </c>
      <c r="BZ85" s="58" t="str">
        <f>IF(O85="女子",IF($AF85&gt;100,"",IF($M85=プロ用女子!K$2,ROW(),"")),"")</f>
        <v/>
      </c>
      <c r="CA85" s="58" t="str">
        <f>IF(O85="女子",IF($AF85&gt;100,"",IF($M85=プロ用女子!D$27,ROW(),"")),"")</f>
        <v/>
      </c>
      <c r="CB85" s="58" t="str">
        <f>IF(O85="女子",IF($AF85&gt;100,"",IF($M85=プロ用女子!K$27,ROW(),"")),"")</f>
        <v/>
      </c>
      <c r="CC85" s="58" t="str">
        <f>IF(O85="女子",IF($AF85&gt;100,"",IF($M85=プロ用女子!D$52,ROW(),"")),"")</f>
        <v/>
      </c>
      <c r="CD85" s="58" t="str">
        <f>IF(O85="女子",IF($AF85&gt;100,"",IF($M85=プロ用女子!K$52,ROW(),"")),"")</f>
        <v/>
      </c>
      <c r="CE85" s="58" t="str">
        <f>IF(O85="女子",IF($AF85&gt;100,"",IF($M85=プロ用女子!D$77,ROW(),"")),"")</f>
        <v/>
      </c>
      <c r="CF85" s="58" t="str">
        <f>IF(O85="女子",IF($AF85&gt;100,"",IF($M85=プロ用女子!K$77,ROW(),"")),"")</f>
        <v/>
      </c>
      <c r="CG85" s="58" t="str">
        <f>IF(O85="女子",IF($AF85&gt;100,"",IF($M85=プロ用女子!D$102,ROW(),"")),"")</f>
        <v/>
      </c>
      <c r="CH85" s="58" t="str">
        <f>IF(O85="女子",IF($AF85&gt;100,"",IF($M85=プロ用女子!K$102,ROW(),"")),"")</f>
        <v/>
      </c>
      <c r="CI85" s="58" t="str">
        <f>IF(O85="女子",IF($AF85&gt;100,"",IF($M85=プロ用女子!D$127,ROW(),"")),"")</f>
        <v/>
      </c>
      <c r="CJ85" s="58" t="str">
        <f>IF(O85="女子",IF($AF85&gt;100,"",IF($M85=プロ用女子!K$127,ROW(),"")),"")</f>
        <v/>
      </c>
      <c r="CK85" s="58" t="str">
        <f>IF(O85="女子",IF($AF85&gt;100,"",IF($M85=プロ用女子!D$152,ROW(),"")),"")</f>
        <v/>
      </c>
      <c r="CL85" s="58" t="str">
        <f>IF(O85="女子",IF($AF85&gt;100,"",IF($M85=プロ用女子!K$152,ROW(),"")),"")</f>
        <v/>
      </c>
      <c r="CM85" s="58" t="str">
        <f>IF(O85="女子",IF($AF85&gt;100,"",IF($M85=プロ用女子!D$177,ROW(),"")),"")</f>
        <v/>
      </c>
      <c r="CN85" s="58" t="str">
        <f>IF(O85="女子",IF($AF85&gt;100,"",IF($M85=プロ用女子!K$177,ROW(),"")),"")</f>
        <v/>
      </c>
      <c r="CO85" s="58" t="str">
        <f>IF(O85="女子",IF($AF85&gt;100,"",IF($M85=プロ用女子!D$202,ROW(),"")),"")</f>
        <v/>
      </c>
      <c r="CP85" s="58" t="str">
        <f>IF(O85="女子",IF($AF85&gt;100,"",IF($M85=プロ用女子!K$202,ROW(),"")),"")</f>
        <v/>
      </c>
      <c r="CQ85" s="58" t="str">
        <f>IF(O85="女子",IF($AF85&gt;100,"",IF($M85=プロ用女子!D$227,ROW(),"")),"")</f>
        <v/>
      </c>
      <c r="CR85" s="58" t="str">
        <f>IF(O85="女子",IF($AF85&gt;100,"",IF($M85=プロ用女子!K$227,ROW(),"")),"")</f>
        <v/>
      </c>
    </row>
    <row r="86" spans="1:96" x14ac:dyDescent="0.15">
      <c r="A86" s="41">
        <v>46172</v>
      </c>
      <c r="B86" s="41">
        <v>46180</v>
      </c>
      <c r="C86" t="s">
        <v>70</v>
      </c>
      <c r="D86" t="s">
        <v>162</v>
      </c>
      <c r="E86" t="s">
        <v>169</v>
      </c>
      <c r="F86" t="s">
        <v>170</v>
      </c>
      <c r="G86" t="s">
        <v>165</v>
      </c>
      <c r="H86" t="s">
        <v>71</v>
      </c>
      <c r="I86" t="s">
        <v>166</v>
      </c>
      <c r="J86" t="s">
        <v>99</v>
      </c>
      <c r="L86" t="s">
        <v>817</v>
      </c>
      <c r="M86" t="s">
        <v>660</v>
      </c>
      <c r="N86" t="s">
        <v>661</v>
      </c>
      <c r="O86" t="s">
        <v>100</v>
      </c>
      <c r="Y86" t="s">
        <v>101</v>
      </c>
      <c r="AA86" t="s">
        <v>818</v>
      </c>
      <c r="AB86" t="s">
        <v>819</v>
      </c>
      <c r="AC86" t="s">
        <v>820</v>
      </c>
      <c r="AD86" t="s">
        <v>102</v>
      </c>
      <c r="AF86">
        <v>103</v>
      </c>
      <c r="AG86" s="40">
        <v>39134</v>
      </c>
      <c r="AN86">
        <v>158</v>
      </c>
      <c r="AO86">
        <v>47.8</v>
      </c>
      <c r="AP86" t="s">
        <v>103</v>
      </c>
      <c r="AV86" t="s">
        <v>104</v>
      </c>
      <c r="AY86" t="s">
        <v>156</v>
      </c>
      <c r="BB86">
        <f t="shared" si="3"/>
        <v>17</v>
      </c>
      <c r="BC86">
        <f t="shared" si="4"/>
        <v>3</v>
      </c>
      <c r="BD86" t="str">
        <f t="shared" si="5"/>
        <v>右</v>
      </c>
      <c r="BE86" s="58" t="str">
        <f>IF(O86="男子",IF($AF86&gt;100,"",IF(M86=プロ用男子!D$2,ROW(),"")),"")</f>
        <v/>
      </c>
      <c r="BF86" s="58" t="str">
        <f>IF(O86="男子",IF($AF86&gt;100,"",IF($M86=プロ用男子!K$2,ROW(),"")),"")</f>
        <v/>
      </c>
      <c r="BG86" s="58" t="str">
        <f>IF(O86="男子",IF($AF86&gt;100,"",IF($M86=プロ用男子!D$27,ROW(),"")),"")</f>
        <v/>
      </c>
      <c r="BH86" s="58" t="str">
        <f>IF(O86="男子",IF($AF86&gt;100,"",IF($M86=プロ用男子!K$27,ROW(),"")),"")</f>
        <v/>
      </c>
      <c r="BI86" s="58" t="str">
        <f>IF(O86="男子",IF($AF86&gt;100,"",IF($M86=プロ用男子!D$52,ROW(),"")),"")</f>
        <v/>
      </c>
      <c r="BJ86" s="58" t="str">
        <f>IF(O86="男子",IF($AF86&gt;100,"",IF($M86=プロ用男子!K$52,ROW(),"")),"")</f>
        <v/>
      </c>
      <c r="BK86" s="58" t="str">
        <f>IF(O86="男子",IF($AF86&gt;100,"",IF($M86=プロ用男子!D$77,ROW(),"")),"")</f>
        <v/>
      </c>
      <c r="BL86" s="58" t="str">
        <f>IF(O86="男子",IF($AF86&gt;100,"",IF($M86=プロ用男子!K$77,ROW(),"")),"")</f>
        <v/>
      </c>
      <c r="BM86" s="58" t="str">
        <f>IF(O86="男子",IF($AF86&gt;100,"",IF($M86=プロ用男子!D$102,ROW(),"")),"")</f>
        <v/>
      </c>
      <c r="BN86" s="58" t="str">
        <f>IF(O86="男子",IF($AF86&gt;100,"",IF($M86=プロ用男子!K$102,ROW(),"")),"")</f>
        <v/>
      </c>
      <c r="BO86" s="58" t="str">
        <f>IF(O86="男子",IF($AF86&gt;100,"",IF($M86=プロ用男子!D$127,ROW(),"")),"")</f>
        <v/>
      </c>
      <c r="BP86" s="58" t="str">
        <f>IF(O86="男子",IF($AF86&gt;100,"",IF($M86=プロ用男子!K$127,ROW(),"")),"")</f>
        <v/>
      </c>
      <c r="BQ86" s="58" t="str">
        <f>IF(O86="男子",IF($AF86&gt;100,"",IF($M86=プロ用男子!D$152,ROW(),"")),"")</f>
        <v/>
      </c>
      <c r="BR86" s="58" t="str">
        <f>IF(O86="男子",IF($AF86&gt;100,"",IF($M86=プロ用男子!K$152,ROW(),"")),"")</f>
        <v/>
      </c>
      <c r="BS86" s="58" t="str">
        <f>IF(O86="男子",IF($AF86&gt;100,"",IF($M86=プロ用男子!D$177,ROW(),"")),"")</f>
        <v/>
      </c>
      <c r="BT86" s="58" t="str">
        <f>IF(O86="男子",IF($AF86&gt;100,"",IF($M86=プロ用男子!K$177,ROW(),"")),"")</f>
        <v/>
      </c>
      <c r="BU86" s="58" t="str">
        <f>IF(O86="男子",IF($AF86&gt;100,"",IF($M86=プロ用男子!D$202,ROW(),"")),"")</f>
        <v/>
      </c>
      <c r="BV86" s="58" t="str">
        <f>IF(O86="男子",IF($AF86&gt;100,"",IF($M86=プロ用男子!K$202,ROW(),"")),"")</f>
        <v/>
      </c>
      <c r="BW86" s="58" t="str">
        <f>IF(O86="男子",IF($AF86&gt;100,"",IF($M86=プロ用男子!D$227,ROW(),"")),"")</f>
        <v/>
      </c>
      <c r="BX86" s="58" t="str">
        <f>IF(O86="男子",IF($AF86&gt;100,"",IF($M86=プロ用男子!K$227,ROW(),"")),"")</f>
        <v/>
      </c>
      <c r="BY86" s="58" t="str">
        <f>IF(O86="女子",IF(AF86&gt;100,"",IF(M86=プロ用女子!D$2,ROW(),"")),"")</f>
        <v/>
      </c>
      <c r="BZ86" s="58" t="str">
        <f>IF(O86="女子",IF($AF86&gt;100,"",IF($M86=プロ用女子!K$2,ROW(),"")),"")</f>
        <v/>
      </c>
      <c r="CA86" s="58" t="str">
        <f>IF(O86="女子",IF($AF86&gt;100,"",IF($M86=プロ用女子!D$27,ROW(),"")),"")</f>
        <v/>
      </c>
      <c r="CB86" s="58" t="str">
        <f>IF(O86="女子",IF($AF86&gt;100,"",IF($M86=プロ用女子!K$27,ROW(),"")),"")</f>
        <v/>
      </c>
      <c r="CC86" s="58" t="str">
        <f>IF(O86="女子",IF($AF86&gt;100,"",IF($M86=プロ用女子!D$52,ROW(),"")),"")</f>
        <v/>
      </c>
      <c r="CD86" s="58" t="str">
        <f>IF(O86="女子",IF($AF86&gt;100,"",IF($M86=プロ用女子!K$52,ROW(),"")),"")</f>
        <v/>
      </c>
      <c r="CE86" s="58" t="str">
        <f>IF(O86="女子",IF($AF86&gt;100,"",IF($M86=プロ用女子!D$77,ROW(),"")),"")</f>
        <v/>
      </c>
      <c r="CF86" s="58" t="str">
        <f>IF(O86="女子",IF($AF86&gt;100,"",IF($M86=プロ用女子!K$77,ROW(),"")),"")</f>
        <v/>
      </c>
      <c r="CG86" s="58" t="str">
        <f>IF(O86="女子",IF($AF86&gt;100,"",IF($M86=プロ用女子!D$102,ROW(),"")),"")</f>
        <v/>
      </c>
      <c r="CH86" s="58" t="str">
        <f>IF(O86="女子",IF($AF86&gt;100,"",IF($M86=プロ用女子!K$102,ROW(),"")),"")</f>
        <v/>
      </c>
      <c r="CI86" s="58" t="str">
        <f>IF(O86="女子",IF($AF86&gt;100,"",IF($M86=プロ用女子!D$127,ROW(),"")),"")</f>
        <v/>
      </c>
      <c r="CJ86" s="58" t="str">
        <f>IF(O86="女子",IF($AF86&gt;100,"",IF($M86=プロ用女子!K$127,ROW(),"")),"")</f>
        <v/>
      </c>
      <c r="CK86" s="58" t="str">
        <f>IF(O86="女子",IF($AF86&gt;100,"",IF($M86=プロ用女子!D$152,ROW(),"")),"")</f>
        <v/>
      </c>
      <c r="CL86" s="58" t="str">
        <f>IF(O86="女子",IF($AF86&gt;100,"",IF($M86=プロ用女子!K$152,ROW(),"")),"")</f>
        <v/>
      </c>
      <c r="CM86" s="58" t="str">
        <f>IF(O86="女子",IF($AF86&gt;100,"",IF($M86=プロ用女子!D$177,ROW(),"")),"")</f>
        <v/>
      </c>
      <c r="CN86" s="58" t="str">
        <f>IF(O86="女子",IF($AF86&gt;100,"",IF($M86=プロ用女子!K$177,ROW(),"")),"")</f>
        <v/>
      </c>
      <c r="CO86" s="58" t="str">
        <f>IF(O86="女子",IF($AF86&gt;100,"",IF($M86=プロ用女子!D$202,ROW(),"")),"")</f>
        <v/>
      </c>
      <c r="CP86" s="58" t="str">
        <f>IF(O86="女子",IF($AF86&gt;100,"",IF($M86=プロ用女子!K$202,ROW(),"")),"")</f>
        <v/>
      </c>
      <c r="CQ86" s="58" t="str">
        <f>IF(O86="女子",IF($AF86&gt;100,"",IF($M86=プロ用女子!D$227,ROW(),"")),"")</f>
        <v/>
      </c>
      <c r="CR86" s="58" t="str">
        <f>IF(O86="女子",IF($AF86&gt;100,"",IF($M86=プロ用女子!K$227,ROW(),"")),"")</f>
        <v/>
      </c>
    </row>
    <row r="87" spans="1:96" x14ac:dyDescent="0.15">
      <c r="A87" s="41">
        <v>46172</v>
      </c>
      <c r="B87" s="41">
        <v>46180</v>
      </c>
      <c r="C87" t="s">
        <v>70</v>
      </c>
      <c r="D87" t="s">
        <v>162</v>
      </c>
      <c r="E87" t="s">
        <v>169</v>
      </c>
      <c r="F87" t="s">
        <v>170</v>
      </c>
      <c r="G87" t="s">
        <v>165</v>
      </c>
      <c r="H87" t="s">
        <v>71</v>
      </c>
      <c r="I87" t="s">
        <v>166</v>
      </c>
      <c r="J87" t="s">
        <v>99</v>
      </c>
      <c r="L87" t="s">
        <v>821</v>
      </c>
      <c r="M87" t="s">
        <v>660</v>
      </c>
      <c r="N87" t="s">
        <v>661</v>
      </c>
      <c r="O87" t="s">
        <v>100</v>
      </c>
      <c r="Y87" t="s">
        <v>101</v>
      </c>
      <c r="AA87" t="s">
        <v>822</v>
      </c>
      <c r="AB87" t="s">
        <v>823</v>
      </c>
      <c r="AC87" t="s">
        <v>824</v>
      </c>
      <c r="AD87" t="s">
        <v>102</v>
      </c>
      <c r="AF87">
        <v>104</v>
      </c>
      <c r="AG87" s="40">
        <v>39538</v>
      </c>
      <c r="AP87" t="s">
        <v>103</v>
      </c>
      <c r="AV87" t="s">
        <v>104</v>
      </c>
      <c r="AY87" t="s">
        <v>156</v>
      </c>
      <c r="BB87">
        <f t="shared" si="3"/>
        <v>16</v>
      </c>
      <c r="BC87">
        <f t="shared" si="4"/>
        <v>2</v>
      </c>
      <c r="BD87" t="str">
        <f t="shared" si="5"/>
        <v>右</v>
      </c>
      <c r="BE87" s="58" t="str">
        <f>IF(O87="男子",IF($AF87&gt;100,"",IF(M87=プロ用男子!D$2,ROW(),"")),"")</f>
        <v/>
      </c>
      <c r="BF87" s="58" t="str">
        <f>IF(O87="男子",IF($AF87&gt;100,"",IF($M87=プロ用男子!K$2,ROW(),"")),"")</f>
        <v/>
      </c>
      <c r="BG87" s="58" t="str">
        <f>IF(O87="男子",IF($AF87&gt;100,"",IF($M87=プロ用男子!D$27,ROW(),"")),"")</f>
        <v/>
      </c>
      <c r="BH87" s="58" t="str">
        <f>IF(O87="男子",IF($AF87&gt;100,"",IF($M87=プロ用男子!K$27,ROW(),"")),"")</f>
        <v/>
      </c>
      <c r="BI87" s="58" t="str">
        <f>IF(O87="男子",IF($AF87&gt;100,"",IF($M87=プロ用男子!D$52,ROW(),"")),"")</f>
        <v/>
      </c>
      <c r="BJ87" s="58" t="str">
        <f>IF(O87="男子",IF($AF87&gt;100,"",IF($M87=プロ用男子!K$52,ROW(),"")),"")</f>
        <v/>
      </c>
      <c r="BK87" s="58" t="str">
        <f>IF(O87="男子",IF($AF87&gt;100,"",IF($M87=プロ用男子!D$77,ROW(),"")),"")</f>
        <v/>
      </c>
      <c r="BL87" s="58" t="str">
        <f>IF(O87="男子",IF($AF87&gt;100,"",IF($M87=プロ用男子!K$77,ROW(),"")),"")</f>
        <v/>
      </c>
      <c r="BM87" s="58" t="str">
        <f>IF(O87="男子",IF($AF87&gt;100,"",IF($M87=プロ用男子!D$102,ROW(),"")),"")</f>
        <v/>
      </c>
      <c r="BN87" s="58" t="str">
        <f>IF(O87="男子",IF($AF87&gt;100,"",IF($M87=プロ用男子!K$102,ROW(),"")),"")</f>
        <v/>
      </c>
      <c r="BO87" s="58" t="str">
        <f>IF(O87="男子",IF($AF87&gt;100,"",IF($M87=プロ用男子!D$127,ROW(),"")),"")</f>
        <v/>
      </c>
      <c r="BP87" s="58" t="str">
        <f>IF(O87="男子",IF($AF87&gt;100,"",IF($M87=プロ用男子!K$127,ROW(),"")),"")</f>
        <v/>
      </c>
      <c r="BQ87" s="58" t="str">
        <f>IF(O87="男子",IF($AF87&gt;100,"",IF($M87=プロ用男子!D$152,ROW(),"")),"")</f>
        <v/>
      </c>
      <c r="BR87" s="58" t="str">
        <f>IF(O87="男子",IF($AF87&gt;100,"",IF($M87=プロ用男子!K$152,ROW(),"")),"")</f>
        <v/>
      </c>
      <c r="BS87" s="58" t="str">
        <f>IF(O87="男子",IF($AF87&gt;100,"",IF($M87=プロ用男子!D$177,ROW(),"")),"")</f>
        <v/>
      </c>
      <c r="BT87" s="58" t="str">
        <f>IF(O87="男子",IF($AF87&gt;100,"",IF($M87=プロ用男子!K$177,ROW(),"")),"")</f>
        <v/>
      </c>
      <c r="BU87" s="58" t="str">
        <f>IF(O87="男子",IF($AF87&gt;100,"",IF($M87=プロ用男子!D$202,ROW(),"")),"")</f>
        <v/>
      </c>
      <c r="BV87" s="58" t="str">
        <f>IF(O87="男子",IF($AF87&gt;100,"",IF($M87=プロ用男子!K$202,ROW(),"")),"")</f>
        <v/>
      </c>
      <c r="BW87" s="58" t="str">
        <f>IF(O87="男子",IF($AF87&gt;100,"",IF($M87=プロ用男子!D$227,ROW(),"")),"")</f>
        <v/>
      </c>
      <c r="BX87" s="58" t="str">
        <f>IF(O87="男子",IF($AF87&gt;100,"",IF($M87=プロ用男子!K$227,ROW(),"")),"")</f>
        <v/>
      </c>
      <c r="BY87" s="58" t="str">
        <f>IF(O87="女子",IF(AF87&gt;100,"",IF(M87=プロ用女子!D$2,ROW(),"")),"")</f>
        <v/>
      </c>
      <c r="BZ87" s="58" t="str">
        <f>IF(O87="女子",IF($AF87&gt;100,"",IF($M87=プロ用女子!K$2,ROW(),"")),"")</f>
        <v/>
      </c>
      <c r="CA87" s="58" t="str">
        <f>IF(O87="女子",IF($AF87&gt;100,"",IF($M87=プロ用女子!D$27,ROW(),"")),"")</f>
        <v/>
      </c>
      <c r="CB87" s="58" t="str">
        <f>IF(O87="女子",IF($AF87&gt;100,"",IF($M87=プロ用女子!K$27,ROW(),"")),"")</f>
        <v/>
      </c>
      <c r="CC87" s="58" t="str">
        <f>IF(O87="女子",IF($AF87&gt;100,"",IF($M87=プロ用女子!D$52,ROW(),"")),"")</f>
        <v/>
      </c>
      <c r="CD87" s="58" t="str">
        <f>IF(O87="女子",IF($AF87&gt;100,"",IF($M87=プロ用女子!K$52,ROW(),"")),"")</f>
        <v/>
      </c>
      <c r="CE87" s="58" t="str">
        <f>IF(O87="女子",IF($AF87&gt;100,"",IF($M87=プロ用女子!D$77,ROW(),"")),"")</f>
        <v/>
      </c>
      <c r="CF87" s="58" t="str">
        <f>IF(O87="女子",IF($AF87&gt;100,"",IF($M87=プロ用女子!K$77,ROW(),"")),"")</f>
        <v/>
      </c>
      <c r="CG87" s="58" t="str">
        <f>IF(O87="女子",IF($AF87&gt;100,"",IF($M87=プロ用女子!D$102,ROW(),"")),"")</f>
        <v/>
      </c>
      <c r="CH87" s="58" t="str">
        <f>IF(O87="女子",IF($AF87&gt;100,"",IF($M87=プロ用女子!K$102,ROW(),"")),"")</f>
        <v/>
      </c>
      <c r="CI87" s="58" t="str">
        <f>IF(O87="女子",IF($AF87&gt;100,"",IF($M87=プロ用女子!D$127,ROW(),"")),"")</f>
        <v/>
      </c>
      <c r="CJ87" s="58" t="str">
        <f>IF(O87="女子",IF($AF87&gt;100,"",IF($M87=プロ用女子!K$127,ROW(),"")),"")</f>
        <v/>
      </c>
      <c r="CK87" s="58" t="str">
        <f>IF(O87="女子",IF($AF87&gt;100,"",IF($M87=プロ用女子!D$152,ROW(),"")),"")</f>
        <v/>
      </c>
      <c r="CL87" s="58" t="str">
        <f>IF(O87="女子",IF($AF87&gt;100,"",IF($M87=プロ用女子!K$152,ROW(),"")),"")</f>
        <v/>
      </c>
      <c r="CM87" s="58" t="str">
        <f>IF(O87="女子",IF($AF87&gt;100,"",IF($M87=プロ用女子!D$177,ROW(),"")),"")</f>
        <v/>
      </c>
      <c r="CN87" s="58" t="str">
        <f>IF(O87="女子",IF($AF87&gt;100,"",IF($M87=プロ用女子!K$177,ROW(),"")),"")</f>
        <v/>
      </c>
      <c r="CO87" s="58" t="str">
        <f>IF(O87="女子",IF($AF87&gt;100,"",IF($M87=プロ用女子!D$202,ROW(),"")),"")</f>
        <v/>
      </c>
      <c r="CP87" s="58" t="str">
        <f>IF(O87="女子",IF($AF87&gt;100,"",IF($M87=プロ用女子!K$202,ROW(),"")),"")</f>
        <v/>
      </c>
      <c r="CQ87" s="58" t="str">
        <f>IF(O87="女子",IF($AF87&gt;100,"",IF($M87=プロ用女子!D$227,ROW(),"")),"")</f>
        <v/>
      </c>
      <c r="CR87" s="58" t="str">
        <f>IF(O87="女子",IF($AF87&gt;100,"",IF($M87=プロ用女子!K$227,ROW(),"")),"")</f>
        <v/>
      </c>
    </row>
    <row r="88" spans="1:96" x14ac:dyDescent="0.15">
      <c r="A88" s="41">
        <v>46172</v>
      </c>
      <c r="B88" s="41">
        <v>46180</v>
      </c>
      <c r="C88" t="s">
        <v>70</v>
      </c>
      <c r="D88" t="s">
        <v>162</v>
      </c>
      <c r="E88" t="s">
        <v>169</v>
      </c>
      <c r="F88" t="s">
        <v>170</v>
      </c>
      <c r="G88" t="s">
        <v>165</v>
      </c>
      <c r="H88" t="s">
        <v>71</v>
      </c>
      <c r="I88" t="s">
        <v>166</v>
      </c>
      <c r="J88" t="s">
        <v>99</v>
      </c>
      <c r="L88" t="s">
        <v>721</v>
      </c>
      <c r="M88" t="s">
        <v>722</v>
      </c>
      <c r="N88" t="s">
        <v>723</v>
      </c>
      <c r="O88" t="s">
        <v>100</v>
      </c>
      <c r="Y88" t="s">
        <v>101</v>
      </c>
      <c r="AA88" t="s">
        <v>724</v>
      </c>
      <c r="AB88" t="s">
        <v>725</v>
      </c>
      <c r="AC88" t="s">
        <v>726</v>
      </c>
      <c r="AD88" t="s">
        <v>102</v>
      </c>
      <c r="AF88">
        <v>1</v>
      </c>
      <c r="AG88" s="40">
        <v>39038</v>
      </c>
      <c r="AN88">
        <v>161</v>
      </c>
      <c r="AO88">
        <v>43</v>
      </c>
      <c r="AP88" t="s">
        <v>103</v>
      </c>
      <c r="AV88" t="s">
        <v>107</v>
      </c>
      <c r="AY88" t="s">
        <v>156</v>
      </c>
      <c r="BB88">
        <f t="shared" si="3"/>
        <v>17</v>
      </c>
      <c r="BC88">
        <f t="shared" si="4"/>
        <v>3</v>
      </c>
      <c r="BD88" t="str">
        <f t="shared" si="5"/>
        <v>右</v>
      </c>
      <c r="BE88" s="58" t="str">
        <f>IF(O88="男子",IF($AF88&gt;100,"",IF(M88=プロ用男子!D$2,ROW(),"")),"")</f>
        <v/>
      </c>
      <c r="BF88" s="58" t="str">
        <f>IF(O88="男子",IF($AF88&gt;100,"",IF($M88=プロ用男子!K$2,ROW(),"")),"")</f>
        <v/>
      </c>
      <c r="BG88" s="58" t="str">
        <f>IF(O88="男子",IF($AF88&gt;100,"",IF($M88=プロ用男子!D$27,ROW(),"")),"")</f>
        <v/>
      </c>
      <c r="BH88" s="58" t="str">
        <f>IF(O88="男子",IF($AF88&gt;100,"",IF($M88=プロ用男子!K$27,ROW(),"")),"")</f>
        <v/>
      </c>
      <c r="BI88" s="58" t="str">
        <f>IF(O88="男子",IF($AF88&gt;100,"",IF($M88=プロ用男子!D$52,ROW(),"")),"")</f>
        <v/>
      </c>
      <c r="BJ88" s="58" t="str">
        <f>IF(O88="男子",IF($AF88&gt;100,"",IF($M88=プロ用男子!K$52,ROW(),"")),"")</f>
        <v/>
      </c>
      <c r="BK88" s="58" t="str">
        <f>IF(O88="男子",IF($AF88&gt;100,"",IF($M88=プロ用男子!D$77,ROW(),"")),"")</f>
        <v/>
      </c>
      <c r="BL88" s="58" t="str">
        <f>IF(O88="男子",IF($AF88&gt;100,"",IF($M88=プロ用男子!K$77,ROW(),"")),"")</f>
        <v/>
      </c>
      <c r="BM88" s="58" t="str">
        <f>IF(O88="男子",IF($AF88&gt;100,"",IF($M88=プロ用男子!D$102,ROW(),"")),"")</f>
        <v/>
      </c>
      <c r="BN88" s="58" t="str">
        <f>IF(O88="男子",IF($AF88&gt;100,"",IF($M88=プロ用男子!K$102,ROW(),"")),"")</f>
        <v/>
      </c>
      <c r="BO88" s="58" t="str">
        <f>IF(O88="男子",IF($AF88&gt;100,"",IF($M88=プロ用男子!D$127,ROW(),"")),"")</f>
        <v/>
      </c>
      <c r="BP88" s="58">
        <f>IF(O88="男子",IF($AF88&gt;100,"",IF($M88=プロ用男子!K$127,ROW(),"")),"")</f>
        <v>88</v>
      </c>
      <c r="BQ88" s="58" t="str">
        <f>IF(O88="男子",IF($AF88&gt;100,"",IF($M88=プロ用男子!D$152,ROW(),"")),"")</f>
        <v/>
      </c>
      <c r="BR88" s="58" t="str">
        <f>IF(O88="男子",IF($AF88&gt;100,"",IF($M88=プロ用男子!K$152,ROW(),"")),"")</f>
        <v/>
      </c>
      <c r="BS88" s="58" t="str">
        <f>IF(O88="男子",IF($AF88&gt;100,"",IF($M88=プロ用男子!D$177,ROW(),"")),"")</f>
        <v/>
      </c>
      <c r="BT88" s="58" t="str">
        <f>IF(O88="男子",IF($AF88&gt;100,"",IF($M88=プロ用男子!K$177,ROW(),"")),"")</f>
        <v/>
      </c>
      <c r="BU88" s="58" t="str">
        <f>IF(O88="男子",IF($AF88&gt;100,"",IF($M88=プロ用男子!D$202,ROW(),"")),"")</f>
        <v/>
      </c>
      <c r="BV88" s="58" t="str">
        <f>IF(O88="男子",IF($AF88&gt;100,"",IF($M88=プロ用男子!K$202,ROW(),"")),"")</f>
        <v/>
      </c>
      <c r="BW88" s="58" t="str">
        <f>IF(O88="男子",IF($AF88&gt;100,"",IF($M88=プロ用男子!D$227,ROW(),"")),"")</f>
        <v/>
      </c>
      <c r="BX88" s="58" t="str">
        <f>IF(O88="男子",IF($AF88&gt;100,"",IF($M88=プロ用男子!K$227,ROW(),"")),"")</f>
        <v/>
      </c>
      <c r="BY88" s="58" t="str">
        <f>IF(O88="女子",IF(AF88&gt;100,"",IF(M88=プロ用女子!D$2,ROW(),"")),"")</f>
        <v/>
      </c>
      <c r="BZ88" s="58" t="str">
        <f>IF(O88="女子",IF($AF88&gt;100,"",IF($M88=プロ用女子!K$2,ROW(),"")),"")</f>
        <v/>
      </c>
      <c r="CA88" s="58" t="str">
        <f>IF(O88="女子",IF($AF88&gt;100,"",IF($M88=プロ用女子!D$27,ROW(),"")),"")</f>
        <v/>
      </c>
      <c r="CB88" s="58" t="str">
        <f>IF(O88="女子",IF($AF88&gt;100,"",IF($M88=プロ用女子!K$27,ROW(),"")),"")</f>
        <v/>
      </c>
      <c r="CC88" s="58" t="str">
        <f>IF(O88="女子",IF($AF88&gt;100,"",IF($M88=プロ用女子!D$52,ROW(),"")),"")</f>
        <v/>
      </c>
      <c r="CD88" s="58" t="str">
        <f>IF(O88="女子",IF($AF88&gt;100,"",IF($M88=プロ用女子!K$52,ROW(),"")),"")</f>
        <v/>
      </c>
      <c r="CE88" s="58" t="str">
        <f>IF(O88="女子",IF($AF88&gt;100,"",IF($M88=プロ用女子!D$77,ROW(),"")),"")</f>
        <v/>
      </c>
      <c r="CF88" s="58" t="str">
        <f>IF(O88="女子",IF($AF88&gt;100,"",IF($M88=プロ用女子!K$77,ROW(),"")),"")</f>
        <v/>
      </c>
      <c r="CG88" s="58" t="str">
        <f>IF(O88="女子",IF($AF88&gt;100,"",IF($M88=プロ用女子!D$102,ROW(),"")),"")</f>
        <v/>
      </c>
      <c r="CH88" s="58" t="str">
        <f>IF(O88="女子",IF($AF88&gt;100,"",IF($M88=プロ用女子!K$102,ROW(),"")),"")</f>
        <v/>
      </c>
      <c r="CI88" s="58" t="str">
        <f>IF(O88="女子",IF($AF88&gt;100,"",IF($M88=プロ用女子!D$127,ROW(),"")),"")</f>
        <v/>
      </c>
      <c r="CJ88" s="58" t="str">
        <f>IF(O88="女子",IF($AF88&gt;100,"",IF($M88=プロ用女子!K$127,ROW(),"")),"")</f>
        <v/>
      </c>
      <c r="CK88" s="58" t="str">
        <f>IF(O88="女子",IF($AF88&gt;100,"",IF($M88=プロ用女子!D$152,ROW(),"")),"")</f>
        <v/>
      </c>
      <c r="CL88" s="58" t="str">
        <f>IF(O88="女子",IF($AF88&gt;100,"",IF($M88=プロ用女子!K$152,ROW(),"")),"")</f>
        <v/>
      </c>
      <c r="CM88" s="58" t="str">
        <f>IF(O88="女子",IF($AF88&gt;100,"",IF($M88=プロ用女子!D$177,ROW(),"")),"")</f>
        <v/>
      </c>
      <c r="CN88" s="58" t="str">
        <f>IF(O88="女子",IF($AF88&gt;100,"",IF($M88=プロ用女子!K$177,ROW(),"")),"")</f>
        <v/>
      </c>
      <c r="CO88" s="58" t="str">
        <f>IF(O88="女子",IF($AF88&gt;100,"",IF($M88=プロ用女子!D$202,ROW(),"")),"")</f>
        <v/>
      </c>
      <c r="CP88" s="58" t="str">
        <f>IF(O88="女子",IF($AF88&gt;100,"",IF($M88=プロ用女子!K$202,ROW(),"")),"")</f>
        <v/>
      </c>
      <c r="CQ88" s="58" t="str">
        <f>IF(O88="女子",IF($AF88&gt;100,"",IF($M88=プロ用女子!D$227,ROW(),"")),"")</f>
        <v/>
      </c>
      <c r="CR88" s="58" t="str">
        <f>IF(O88="女子",IF($AF88&gt;100,"",IF($M88=プロ用女子!K$227,ROW(),"")),"")</f>
        <v/>
      </c>
    </row>
    <row r="89" spans="1:96" x14ac:dyDescent="0.15">
      <c r="A89" s="41">
        <v>46172</v>
      </c>
      <c r="B89" s="41">
        <v>46180</v>
      </c>
      <c r="C89" t="s">
        <v>70</v>
      </c>
      <c r="D89" t="s">
        <v>162</v>
      </c>
      <c r="E89" t="s">
        <v>169</v>
      </c>
      <c r="F89" t="s">
        <v>170</v>
      </c>
      <c r="G89" t="s">
        <v>165</v>
      </c>
      <c r="H89" t="s">
        <v>71</v>
      </c>
      <c r="I89" t="s">
        <v>166</v>
      </c>
      <c r="J89" t="s">
        <v>99</v>
      </c>
      <c r="L89" t="s">
        <v>727</v>
      </c>
      <c r="M89" t="s">
        <v>722</v>
      </c>
      <c r="N89" t="s">
        <v>723</v>
      </c>
      <c r="O89" t="s">
        <v>100</v>
      </c>
      <c r="Y89" t="s">
        <v>101</v>
      </c>
      <c r="AA89" t="s">
        <v>728</v>
      </c>
      <c r="AB89" t="s">
        <v>729</v>
      </c>
      <c r="AC89" t="s">
        <v>730</v>
      </c>
      <c r="AD89" t="s">
        <v>102</v>
      </c>
      <c r="AF89">
        <v>2</v>
      </c>
      <c r="AG89" s="40">
        <v>38826</v>
      </c>
      <c r="AN89">
        <v>173</v>
      </c>
      <c r="AO89">
        <v>80</v>
      </c>
      <c r="AP89" t="s">
        <v>103</v>
      </c>
      <c r="AV89" t="s">
        <v>107</v>
      </c>
      <c r="AY89" t="s">
        <v>156</v>
      </c>
      <c r="BB89">
        <f t="shared" si="3"/>
        <v>17</v>
      </c>
      <c r="BC89">
        <f t="shared" si="4"/>
        <v>3</v>
      </c>
      <c r="BD89" t="str">
        <f t="shared" si="5"/>
        <v>右</v>
      </c>
      <c r="BE89" s="58" t="str">
        <f>IF(O89="男子",IF($AF89&gt;100,"",IF(M89=プロ用男子!D$2,ROW(),"")),"")</f>
        <v/>
      </c>
      <c r="BF89" s="58" t="str">
        <f>IF(O89="男子",IF($AF89&gt;100,"",IF($M89=プロ用男子!K$2,ROW(),"")),"")</f>
        <v/>
      </c>
      <c r="BG89" s="58" t="str">
        <f>IF(O89="男子",IF($AF89&gt;100,"",IF($M89=プロ用男子!D$27,ROW(),"")),"")</f>
        <v/>
      </c>
      <c r="BH89" s="58" t="str">
        <f>IF(O89="男子",IF($AF89&gt;100,"",IF($M89=プロ用男子!K$27,ROW(),"")),"")</f>
        <v/>
      </c>
      <c r="BI89" s="58" t="str">
        <f>IF(O89="男子",IF($AF89&gt;100,"",IF($M89=プロ用男子!D$52,ROW(),"")),"")</f>
        <v/>
      </c>
      <c r="BJ89" s="58" t="str">
        <f>IF(O89="男子",IF($AF89&gt;100,"",IF($M89=プロ用男子!K$52,ROW(),"")),"")</f>
        <v/>
      </c>
      <c r="BK89" s="58" t="str">
        <f>IF(O89="男子",IF($AF89&gt;100,"",IF($M89=プロ用男子!D$77,ROW(),"")),"")</f>
        <v/>
      </c>
      <c r="BL89" s="58" t="str">
        <f>IF(O89="男子",IF($AF89&gt;100,"",IF($M89=プロ用男子!K$77,ROW(),"")),"")</f>
        <v/>
      </c>
      <c r="BM89" s="58" t="str">
        <f>IF(O89="男子",IF($AF89&gt;100,"",IF($M89=プロ用男子!D$102,ROW(),"")),"")</f>
        <v/>
      </c>
      <c r="BN89" s="58" t="str">
        <f>IF(O89="男子",IF($AF89&gt;100,"",IF($M89=プロ用男子!K$102,ROW(),"")),"")</f>
        <v/>
      </c>
      <c r="BO89" s="58" t="str">
        <f>IF(O89="男子",IF($AF89&gt;100,"",IF($M89=プロ用男子!D$127,ROW(),"")),"")</f>
        <v/>
      </c>
      <c r="BP89" s="58">
        <f>IF(O89="男子",IF($AF89&gt;100,"",IF($M89=プロ用男子!K$127,ROW(),"")),"")</f>
        <v>89</v>
      </c>
      <c r="BQ89" s="58" t="str">
        <f>IF(O89="男子",IF($AF89&gt;100,"",IF($M89=プロ用男子!D$152,ROW(),"")),"")</f>
        <v/>
      </c>
      <c r="BR89" s="58" t="str">
        <f>IF(O89="男子",IF($AF89&gt;100,"",IF($M89=プロ用男子!K$152,ROW(),"")),"")</f>
        <v/>
      </c>
      <c r="BS89" s="58" t="str">
        <f>IF(O89="男子",IF($AF89&gt;100,"",IF($M89=プロ用男子!D$177,ROW(),"")),"")</f>
        <v/>
      </c>
      <c r="BT89" s="58" t="str">
        <f>IF(O89="男子",IF($AF89&gt;100,"",IF($M89=プロ用男子!K$177,ROW(),"")),"")</f>
        <v/>
      </c>
      <c r="BU89" s="58" t="str">
        <f>IF(O89="男子",IF($AF89&gt;100,"",IF($M89=プロ用男子!D$202,ROW(),"")),"")</f>
        <v/>
      </c>
      <c r="BV89" s="58" t="str">
        <f>IF(O89="男子",IF($AF89&gt;100,"",IF($M89=プロ用男子!K$202,ROW(),"")),"")</f>
        <v/>
      </c>
      <c r="BW89" s="58" t="str">
        <f>IF(O89="男子",IF($AF89&gt;100,"",IF($M89=プロ用男子!D$227,ROW(),"")),"")</f>
        <v/>
      </c>
      <c r="BX89" s="58" t="str">
        <f>IF(O89="男子",IF($AF89&gt;100,"",IF($M89=プロ用男子!K$227,ROW(),"")),"")</f>
        <v/>
      </c>
      <c r="BY89" s="58" t="str">
        <f>IF(O89="女子",IF(AF89&gt;100,"",IF(M89=プロ用女子!D$2,ROW(),"")),"")</f>
        <v/>
      </c>
      <c r="BZ89" s="58" t="str">
        <f>IF(O89="女子",IF($AF89&gt;100,"",IF($M89=プロ用女子!K$2,ROW(),"")),"")</f>
        <v/>
      </c>
      <c r="CA89" s="58" t="str">
        <f>IF(O89="女子",IF($AF89&gt;100,"",IF($M89=プロ用女子!D$27,ROW(),"")),"")</f>
        <v/>
      </c>
      <c r="CB89" s="58" t="str">
        <f>IF(O89="女子",IF($AF89&gt;100,"",IF($M89=プロ用女子!K$27,ROW(),"")),"")</f>
        <v/>
      </c>
      <c r="CC89" s="58" t="str">
        <f>IF(O89="女子",IF($AF89&gt;100,"",IF($M89=プロ用女子!D$52,ROW(),"")),"")</f>
        <v/>
      </c>
      <c r="CD89" s="58" t="str">
        <f>IF(O89="女子",IF($AF89&gt;100,"",IF($M89=プロ用女子!K$52,ROW(),"")),"")</f>
        <v/>
      </c>
      <c r="CE89" s="58" t="str">
        <f>IF(O89="女子",IF($AF89&gt;100,"",IF($M89=プロ用女子!D$77,ROW(),"")),"")</f>
        <v/>
      </c>
      <c r="CF89" s="58" t="str">
        <f>IF(O89="女子",IF($AF89&gt;100,"",IF($M89=プロ用女子!K$77,ROW(),"")),"")</f>
        <v/>
      </c>
      <c r="CG89" s="58" t="str">
        <f>IF(O89="女子",IF($AF89&gt;100,"",IF($M89=プロ用女子!D$102,ROW(),"")),"")</f>
        <v/>
      </c>
      <c r="CH89" s="58" t="str">
        <f>IF(O89="女子",IF($AF89&gt;100,"",IF($M89=プロ用女子!K$102,ROW(),"")),"")</f>
        <v/>
      </c>
      <c r="CI89" s="58" t="str">
        <f>IF(O89="女子",IF($AF89&gt;100,"",IF($M89=プロ用女子!D$127,ROW(),"")),"")</f>
        <v/>
      </c>
      <c r="CJ89" s="58" t="str">
        <f>IF(O89="女子",IF($AF89&gt;100,"",IF($M89=プロ用女子!K$127,ROW(),"")),"")</f>
        <v/>
      </c>
      <c r="CK89" s="58" t="str">
        <f>IF(O89="女子",IF($AF89&gt;100,"",IF($M89=プロ用女子!D$152,ROW(),"")),"")</f>
        <v/>
      </c>
      <c r="CL89" s="58" t="str">
        <f>IF(O89="女子",IF($AF89&gt;100,"",IF($M89=プロ用女子!K$152,ROW(),"")),"")</f>
        <v/>
      </c>
      <c r="CM89" s="58" t="str">
        <f>IF(O89="女子",IF($AF89&gt;100,"",IF($M89=プロ用女子!D$177,ROW(),"")),"")</f>
        <v/>
      </c>
      <c r="CN89" s="58" t="str">
        <f>IF(O89="女子",IF($AF89&gt;100,"",IF($M89=プロ用女子!K$177,ROW(),"")),"")</f>
        <v/>
      </c>
      <c r="CO89" s="58" t="str">
        <f>IF(O89="女子",IF($AF89&gt;100,"",IF($M89=プロ用女子!D$202,ROW(),"")),"")</f>
        <v/>
      </c>
      <c r="CP89" s="58" t="str">
        <f>IF(O89="女子",IF($AF89&gt;100,"",IF($M89=プロ用女子!K$202,ROW(),"")),"")</f>
        <v/>
      </c>
      <c r="CQ89" s="58" t="str">
        <f>IF(O89="女子",IF($AF89&gt;100,"",IF($M89=プロ用女子!D$227,ROW(),"")),"")</f>
        <v/>
      </c>
      <c r="CR89" s="58" t="str">
        <f>IF(O89="女子",IF($AF89&gt;100,"",IF($M89=プロ用女子!K$227,ROW(),"")),"")</f>
        <v/>
      </c>
    </row>
    <row r="90" spans="1:96" x14ac:dyDescent="0.15">
      <c r="A90" s="41">
        <v>46172</v>
      </c>
      <c r="B90" s="41">
        <v>46180</v>
      </c>
      <c r="C90" t="s">
        <v>70</v>
      </c>
      <c r="D90" t="s">
        <v>162</v>
      </c>
      <c r="E90" t="s">
        <v>169</v>
      </c>
      <c r="F90" t="s">
        <v>170</v>
      </c>
      <c r="G90" t="s">
        <v>165</v>
      </c>
      <c r="H90" t="s">
        <v>71</v>
      </c>
      <c r="I90" t="s">
        <v>166</v>
      </c>
      <c r="J90" t="s">
        <v>99</v>
      </c>
      <c r="L90" t="s">
        <v>731</v>
      </c>
      <c r="M90" t="s">
        <v>722</v>
      </c>
      <c r="N90" t="s">
        <v>723</v>
      </c>
      <c r="O90" t="s">
        <v>100</v>
      </c>
      <c r="Y90" t="s">
        <v>101</v>
      </c>
      <c r="AA90" t="s">
        <v>732</v>
      </c>
      <c r="AB90" t="s">
        <v>733</v>
      </c>
      <c r="AC90" t="s">
        <v>734</v>
      </c>
      <c r="AD90" t="s">
        <v>102</v>
      </c>
      <c r="AF90">
        <v>3</v>
      </c>
      <c r="AG90" s="40">
        <v>39024</v>
      </c>
      <c r="AN90">
        <v>175</v>
      </c>
      <c r="AO90">
        <v>62.7</v>
      </c>
      <c r="AP90" t="s">
        <v>103</v>
      </c>
      <c r="AV90" t="s">
        <v>107</v>
      </c>
      <c r="AY90" t="s">
        <v>156</v>
      </c>
      <c r="BB90">
        <f t="shared" si="3"/>
        <v>17</v>
      </c>
      <c r="BC90">
        <f t="shared" si="4"/>
        <v>3</v>
      </c>
      <c r="BD90" t="str">
        <f t="shared" si="5"/>
        <v>右</v>
      </c>
      <c r="BE90" s="58" t="str">
        <f>IF(O90="男子",IF($AF90&gt;100,"",IF(M90=プロ用男子!D$2,ROW(),"")),"")</f>
        <v/>
      </c>
      <c r="BF90" s="58" t="str">
        <f>IF(O90="男子",IF($AF90&gt;100,"",IF($M90=プロ用男子!K$2,ROW(),"")),"")</f>
        <v/>
      </c>
      <c r="BG90" s="58" t="str">
        <f>IF(O90="男子",IF($AF90&gt;100,"",IF($M90=プロ用男子!D$27,ROW(),"")),"")</f>
        <v/>
      </c>
      <c r="BH90" s="58" t="str">
        <f>IF(O90="男子",IF($AF90&gt;100,"",IF($M90=プロ用男子!K$27,ROW(),"")),"")</f>
        <v/>
      </c>
      <c r="BI90" s="58" t="str">
        <f>IF(O90="男子",IF($AF90&gt;100,"",IF($M90=プロ用男子!D$52,ROW(),"")),"")</f>
        <v/>
      </c>
      <c r="BJ90" s="58" t="str">
        <f>IF(O90="男子",IF($AF90&gt;100,"",IF($M90=プロ用男子!K$52,ROW(),"")),"")</f>
        <v/>
      </c>
      <c r="BK90" s="58" t="str">
        <f>IF(O90="男子",IF($AF90&gt;100,"",IF($M90=プロ用男子!D$77,ROW(),"")),"")</f>
        <v/>
      </c>
      <c r="BL90" s="58" t="str">
        <f>IF(O90="男子",IF($AF90&gt;100,"",IF($M90=プロ用男子!K$77,ROW(),"")),"")</f>
        <v/>
      </c>
      <c r="BM90" s="58" t="str">
        <f>IF(O90="男子",IF($AF90&gt;100,"",IF($M90=プロ用男子!D$102,ROW(),"")),"")</f>
        <v/>
      </c>
      <c r="BN90" s="58" t="str">
        <f>IF(O90="男子",IF($AF90&gt;100,"",IF($M90=プロ用男子!K$102,ROW(),"")),"")</f>
        <v/>
      </c>
      <c r="BO90" s="58" t="str">
        <f>IF(O90="男子",IF($AF90&gt;100,"",IF($M90=プロ用男子!D$127,ROW(),"")),"")</f>
        <v/>
      </c>
      <c r="BP90" s="58">
        <f>IF(O90="男子",IF($AF90&gt;100,"",IF($M90=プロ用男子!K$127,ROW(),"")),"")</f>
        <v>90</v>
      </c>
      <c r="BQ90" s="58" t="str">
        <f>IF(O90="男子",IF($AF90&gt;100,"",IF($M90=プロ用男子!D$152,ROW(),"")),"")</f>
        <v/>
      </c>
      <c r="BR90" s="58" t="str">
        <f>IF(O90="男子",IF($AF90&gt;100,"",IF($M90=プロ用男子!K$152,ROW(),"")),"")</f>
        <v/>
      </c>
      <c r="BS90" s="58" t="str">
        <f>IF(O90="男子",IF($AF90&gt;100,"",IF($M90=プロ用男子!D$177,ROW(),"")),"")</f>
        <v/>
      </c>
      <c r="BT90" s="58" t="str">
        <f>IF(O90="男子",IF($AF90&gt;100,"",IF($M90=プロ用男子!K$177,ROW(),"")),"")</f>
        <v/>
      </c>
      <c r="BU90" s="58" t="str">
        <f>IF(O90="男子",IF($AF90&gt;100,"",IF($M90=プロ用男子!D$202,ROW(),"")),"")</f>
        <v/>
      </c>
      <c r="BV90" s="58" t="str">
        <f>IF(O90="男子",IF($AF90&gt;100,"",IF($M90=プロ用男子!K$202,ROW(),"")),"")</f>
        <v/>
      </c>
      <c r="BW90" s="58" t="str">
        <f>IF(O90="男子",IF($AF90&gt;100,"",IF($M90=プロ用男子!D$227,ROW(),"")),"")</f>
        <v/>
      </c>
      <c r="BX90" s="58" t="str">
        <f>IF(O90="男子",IF($AF90&gt;100,"",IF($M90=プロ用男子!K$227,ROW(),"")),"")</f>
        <v/>
      </c>
      <c r="BY90" s="58" t="str">
        <f>IF(O90="女子",IF(AF90&gt;100,"",IF(M90=プロ用女子!D$2,ROW(),"")),"")</f>
        <v/>
      </c>
      <c r="BZ90" s="58" t="str">
        <f>IF(O90="女子",IF($AF90&gt;100,"",IF($M90=プロ用女子!K$2,ROW(),"")),"")</f>
        <v/>
      </c>
      <c r="CA90" s="58" t="str">
        <f>IF(O90="女子",IF($AF90&gt;100,"",IF($M90=プロ用女子!D$27,ROW(),"")),"")</f>
        <v/>
      </c>
      <c r="CB90" s="58" t="str">
        <f>IF(O90="女子",IF($AF90&gt;100,"",IF($M90=プロ用女子!K$27,ROW(),"")),"")</f>
        <v/>
      </c>
      <c r="CC90" s="58" t="str">
        <f>IF(O90="女子",IF($AF90&gt;100,"",IF($M90=プロ用女子!D$52,ROW(),"")),"")</f>
        <v/>
      </c>
      <c r="CD90" s="58" t="str">
        <f>IF(O90="女子",IF($AF90&gt;100,"",IF($M90=プロ用女子!K$52,ROW(),"")),"")</f>
        <v/>
      </c>
      <c r="CE90" s="58" t="str">
        <f>IF(O90="女子",IF($AF90&gt;100,"",IF($M90=プロ用女子!D$77,ROW(),"")),"")</f>
        <v/>
      </c>
      <c r="CF90" s="58" t="str">
        <f>IF(O90="女子",IF($AF90&gt;100,"",IF($M90=プロ用女子!K$77,ROW(),"")),"")</f>
        <v/>
      </c>
      <c r="CG90" s="58" t="str">
        <f>IF(O90="女子",IF($AF90&gt;100,"",IF($M90=プロ用女子!D$102,ROW(),"")),"")</f>
        <v/>
      </c>
      <c r="CH90" s="58" t="str">
        <f>IF(O90="女子",IF($AF90&gt;100,"",IF($M90=プロ用女子!K$102,ROW(),"")),"")</f>
        <v/>
      </c>
      <c r="CI90" s="58" t="str">
        <f>IF(O90="女子",IF($AF90&gt;100,"",IF($M90=プロ用女子!D$127,ROW(),"")),"")</f>
        <v/>
      </c>
      <c r="CJ90" s="58" t="str">
        <f>IF(O90="女子",IF($AF90&gt;100,"",IF($M90=プロ用女子!K$127,ROW(),"")),"")</f>
        <v/>
      </c>
      <c r="CK90" s="58" t="str">
        <f>IF(O90="女子",IF($AF90&gt;100,"",IF($M90=プロ用女子!D$152,ROW(),"")),"")</f>
        <v/>
      </c>
      <c r="CL90" s="58" t="str">
        <f>IF(O90="女子",IF($AF90&gt;100,"",IF($M90=プロ用女子!K$152,ROW(),"")),"")</f>
        <v/>
      </c>
      <c r="CM90" s="58" t="str">
        <f>IF(O90="女子",IF($AF90&gt;100,"",IF($M90=プロ用女子!D$177,ROW(),"")),"")</f>
        <v/>
      </c>
      <c r="CN90" s="58" t="str">
        <f>IF(O90="女子",IF($AF90&gt;100,"",IF($M90=プロ用女子!K$177,ROW(),"")),"")</f>
        <v/>
      </c>
      <c r="CO90" s="58" t="str">
        <f>IF(O90="女子",IF($AF90&gt;100,"",IF($M90=プロ用女子!D$202,ROW(),"")),"")</f>
        <v/>
      </c>
      <c r="CP90" s="58" t="str">
        <f>IF(O90="女子",IF($AF90&gt;100,"",IF($M90=プロ用女子!K$202,ROW(),"")),"")</f>
        <v/>
      </c>
      <c r="CQ90" s="58" t="str">
        <f>IF(O90="女子",IF($AF90&gt;100,"",IF($M90=プロ用女子!D$227,ROW(),"")),"")</f>
        <v/>
      </c>
      <c r="CR90" s="58" t="str">
        <f>IF(O90="女子",IF($AF90&gt;100,"",IF($M90=プロ用女子!K$227,ROW(),"")),"")</f>
        <v/>
      </c>
    </row>
    <row r="91" spans="1:96" x14ac:dyDescent="0.15">
      <c r="A91" s="41">
        <v>46172</v>
      </c>
      <c r="B91" s="41">
        <v>46180</v>
      </c>
      <c r="C91" t="s">
        <v>70</v>
      </c>
      <c r="D91" t="s">
        <v>162</v>
      </c>
      <c r="E91" t="s">
        <v>169</v>
      </c>
      <c r="F91" t="s">
        <v>170</v>
      </c>
      <c r="G91" t="s">
        <v>165</v>
      </c>
      <c r="H91" t="s">
        <v>71</v>
      </c>
      <c r="I91" t="s">
        <v>166</v>
      </c>
      <c r="J91" t="s">
        <v>99</v>
      </c>
      <c r="L91" t="s">
        <v>743</v>
      </c>
      <c r="M91" t="s">
        <v>722</v>
      </c>
      <c r="N91" t="s">
        <v>723</v>
      </c>
      <c r="O91" t="s">
        <v>100</v>
      </c>
      <c r="Y91" t="s">
        <v>101</v>
      </c>
      <c r="AA91" t="s">
        <v>744</v>
      </c>
      <c r="AB91" t="s">
        <v>745</v>
      </c>
      <c r="AC91" t="s">
        <v>746</v>
      </c>
      <c r="AD91" t="s">
        <v>102</v>
      </c>
      <c r="AF91">
        <v>4</v>
      </c>
      <c r="AG91" s="40">
        <v>39297</v>
      </c>
      <c r="AN91">
        <v>177</v>
      </c>
      <c r="AO91">
        <v>56</v>
      </c>
      <c r="AP91" t="s">
        <v>103</v>
      </c>
      <c r="AV91" t="s">
        <v>107</v>
      </c>
      <c r="AY91" t="s">
        <v>156</v>
      </c>
      <c r="BB91">
        <f t="shared" si="3"/>
        <v>16</v>
      </c>
      <c r="BC91">
        <f t="shared" si="4"/>
        <v>2</v>
      </c>
      <c r="BD91" t="str">
        <f t="shared" si="5"/>
        <v>右</v>
      </c>
      <c r="BE91" s="58" t="str">
        <f>IF(O91="男子",IF($AF91&gt;100,"",IF(M91=プロ用男子!D$2,ROW(),"")),"")</f>
        <v/>
      </c>
      <c r="BF91" s="58" t="str">
        <f>IF(O91="男子",IF($AF91&gt;100,"",IF($M91=プロ用男子!K$2,ROW(),"")),"")</f>
        <v/>
      </c>
      <c r="BG91" s="58" t="str">
        <f>IF(O91="男子",IF($AF91&gt;100,"",IF($M91=プロ用男子!D$27,ROW(),"")),"")</f>
        <v/>
      </c>
      <c r="BH91" s="58" t="str">
        <f>IF(O91="男子",IF($AF91&gt;100,"",IF($M91=プロ用男子!K$27,ROW(),"")),"")</f>
        <v/>
      </c>
      <c r="BI91" s="58" t="str">
        <f>IF(O91="男子",IF($AF91&gt;100,"",IF($M91=プロ用男子!D$52,ROW(),"")),"")</f>
        <v/>
      </c>
      <c r="BJ91" s="58" t="str">
        <f>IF(O91="男子",IF($AF91&gt;100,"",IF($M91=プロ用男子!K$52,ROW(),"")),"")</f>
        <v/>
      </c>
      <c r="BK91" s="58" t="str">
        <f>IF(O91="男子",IF($AF91&gt;100,"",IF($M91=プロ用男子!D$77,ROW(),"")),"")</f>
        <v/>
      </c>
      <c r="BL91" s="58" t="str">
        <f>IF(O91="男子",IF($AF91&gt;100,"",IF($M91=プロ用男子!K$77,ROW(),"")),"")</f>
        <v/>
      </c>
      <c r="BM91" s="58" t="str">
        <f>IF(O91="男子",IF($AF91&gt;100,"",IF($M91=プロ用男子!D$102,ROW(),"")),"")</f>
        <v/>
      </c>
      <c r="BN91" s="58" t="str">
        <f>IF(O91="男子",IF($AF91&gt;100,"",IF($M91=プロ用男子!K$102,ROW(),"")),"")</f>
        <v/>
      </c>
      <c r="BO91" s="58" t="str">
        <f>IF(O91="男子",IF($AF91&gt;100,"",IF($M91=プロ用男子!D$127,ROW(),"")),"")</f>
        <v/>
      </c>
      <c r="BP91" s="58">
        <f>IF(O91="男子",IF($AF91&gt;100,"",IF($M91=プロ用男子!K$127,ROW(),"")),"")</f>
        <v>91</v>
      </c>
      <c r="BQ91" s="58" t="str">
        <f>IF(O91="男子",IF($AF91&gt;100,"",IF($M91=プロ用男子!D$152,ROW(),"")),"")</f>
        <v/>
      </c>
      <c r="BR91" s="58" t="str">
        <f>IF(O91="男子",IF($AF91&gt;100,"",IF($M91=プロ用男子!K$152,ROW(),"")),"")</f>
        <v/>
      </c>
      <c r="BS91" s="58" t="str">
        <f>IF(O91="男子",IF($AF91&gt;100,"",IF($M91=プロ用男子!D$177,ROW(),"")),"")</f>
        <v/>
      </c>
      <c r="BT91" s="58" t="str">
        <f>IF(O91="男子",IF($AF91&gt;100,"",IF($M91=プロ用男子!K$177,ROW(),"")),"")</f>
        <v/>
      </c>
      <c r="BU91" s="58" t="str">
        <f>IF(O91="男子",IF($AF91&gt;100,"",IF($M91=プロ用男子!D$202,ROW(),"")),"")</f>
        <v/>
      </c>
      <c r="BV91" s="58" t="str">
        <f>IF(O91="男子",IF($AF91&gt;100,"",IF($M91=プロ用男子!K$202,ROW(),"")),"")</f>
        <v/>
      </c>
      <c r="BW91" s="58" t="str">
        <f>IF(O91="男子",IF($AF91&gt;100,"",IF($M91=プロ用男子!D$227,ROW(),"")),"")</f>
        <v/>
      </c>
      <c r="BX91" s="58" t="str">
        <f>IF(O91="男子",IF($AF91&gt;100,"",IF($M91=プロ用男子!K$227,ROW(),"")),"")</f>
        <v/>
      </c>
      <c r="BY91" s="58" t="str">
        <f>IF(O91="女子",IF(AF91&gt;100,"",IF(M91=プロ用女子!D$2,ROW(),"")),"")</f>
        <v/>
      </c>
      <c r="BZ91" s="58" t="str">
        <f>IF(O91="女子",IF($AF91&gt;100,"",IF($M91=プロ用女子!K$2,ROW(),"")),"")</f>
        <v/>
      </c>
      <c r="CA91" s="58" t="str">
        <f>IF(O91="女子",IF($AF91&gt;100,"",IF($M91=プロ用女子!D$27,ROW(),"")),"")</f>
        <v/>
      </c>
      <c r="CB91" s="58" t="str">
        <f>IF(O91="女子",IF($AF91&gt;100,"",IF($M91=プロ用女子!K$27,ROW(),"")),"")</f>
        <v/>
      </c>
      <c r="CC91" s="58" t="str">
        <f>IF(O91="女子",IF($AF91&gt;100,"",IF($M91=プロ用女子!D$52,ROW(),"")),"")</f>
        <v/>
      </c>
      <c r="CD91" s="58" t="str">
        <f>IF(O91="女子",IF($AF91&gt;100,"",IF($M91=プロ用女子!K$52,ROW(),"")),"")</f>
        <v/>
      </c>
      <c r="CE91" s="58" t="str">
        <f>IF(O91="女子",IF($AF91&gt;100,"",IF($M91=プロ用女子!D$77,ROW(),"")),"")</f>
        <v/>
      </c>
      <c r="CF91" s="58" t="str">
        <f>IF(O91="女子",IF($AF91&gt;100,"",IF($M91=プロ用女子!K$77,ROW(),"")),"")</f>
        <v/>
      </c>
      <c r="CG91" s="58" t="str">
        <f>IF(O91="女子",IF($AF91&gt;100,"",IF($M91=プロ用女子!D$102,ROW(),"")),"")</f>
        <v/>
      </c>
      <c r="CH91" s="58" t="str">
        <f>IF(O91="女子",IF($AF91&gt;100,"",IF($M91=プロ用女子!K$102,ROW(),"")),"")</f>
        <v/>
      </c>
      <c r="CI91" s="58" t="str">
        <f>IF(O91="女子",IF($AF91&gt;100,"",IF($M91=プロ用女子!D$127,ROW(),"")),"")</f>
        <v/>
      </c>
      <c r="CJ91" s="58" t="str">
        <f>IF(O91="女子",IF($AF91&gt;100,"",IF($M91=プロ用女子!K$127,ROW(),"")),"")</f>
        <v/>
      </c>
      <c r="CK91" s="58" t="str">
        <f>IF(O91="女子",IF($AF91&gt;100,"",IF($M91=プロ用女子!D$152,ROW(),"")),"")</f>
        <v/>
      </c>
      <c r="CL91" s="58" t="str">
        <f>IF(O91="女子",IF($AF91&gt;100,"",IF($M91=プロ用女子!K$152,ROW(),"")),"")</f>
        <v/>
      </c>
      <c r="CM91" s="58" t="str">
        <f>IF(O91="女子",IF($AF91&gt;100,"",IF($M91=プロ用女子!D$177,ROW(),"")),"")</f>
        <v/>
      </c>
      <c r="CN91" s="58" t="str">
        <f>IF(O91="女子",IF($AF91&gt;100,"",IF($M91=プロ用女子!K$177,ROW(),"")),"")</f>
        <v/>
      </c>
      <c r="CO91" s="58" t="str">
        <f>IF(O91="女子",IF($AF91&gt;100,"",IF($M91=プロ用女子!D$202,ROW(),"")),"")</f>
        <v/>
      </c>
      <c r="CP91" s="58" t="str">
        <f>IF(O91="女子",IF($AF91&gt;100,"",IF($M91=プロ用女子!K$202,ROW(),"")),"")</f>
        <v/>
      </c>
      <c r="CQ91" s="58" t="str">
        <f>IF(O91="女子",IF($AF91&gt;100,"",IF($M91=プロ用女子!D$227,ROW(),"")),"")</f>
        <v/>
      </c>
      <c r="CR91" s="58" t="str">
        <f>IF(O91="女子",IF($AF91&gt;100,"",IF($M91=プロ用女子!K$227,ROW(),"")),"")</f>
        <v/>
      </c>
    </row>
    <row r="92" spans="1:96" x14ac:dyDescent="0.15">
      <c r="A92" s="41">
        <v>46172</v>
      </c>
      <c r="B92" s="41">
        <v>46180</v>
      </c>
      <c r="C92" t="s">
        <v>70</v>
      </c>
      <c r="D92" t="s">
        <v>162</v>
      </c>
      <c r="E92" t="s">
        <v>169</v>
      </c>
      <c r="F92" t="s">
        <v>170</v>
      </c>
      <c r="G92" t="s">
        <v>165</v>
      </c>
      <c r="H92" t="s">
        <v>71</v>
      </c>
      <c r="I92" t="s">
        <v>166</v>
      </c>
      <c r="J92" t="s">
        <v>99</v>
      </c>
      <c r="L92" t="s">
        <v>757</v>
      </c>
      <c r="M92" t="s">
        <v>722</v>
      </c>
      <c r="N92" t="s">
        <v>723</v>
      </c>
      <c r="O92" t="s">
        <v>100</v>
      </c>
      <c r="Y92" t="s">
        <v>101</v>
      </c>
      <c r="AA92" t="s">
        <v>758</v>
      </c>
      <c r="AB92" t="s">
        <v>759</v>
      </c>
      <c r="AC92" t="s">
        <v>760</v>
      </c>
      <c r="AD92" t="s">
        <v>102</v>
      </c>
      <c r="AF92">
        <v>5</v>
      </c>
      <c r="AG92" s="40">
        <v>39237</v>
      </c>
      <c r="AN92">
        <v>172</v>
      </c>
      <c r="AO92">
        <v>58</v>
      </c>
      <c r="AP92" t="s">
        <v>103</v>
      </c>
      <c r="AV92" t="s">
        <v>108</v>
      </c>
      <c r="AW92" t="s">
        <v>109</v>
      </c>
      <c r="AY92" t="s">
        <v>158</v>
      </c>
      <c r="BB92">
        <f t="shared" si="3"/>
        <v>16</v>
      </c>
      <c r="BC92">
        <f t="shared" si="4"/>
        <v>2</v>
      </c>
      <c r="BD92" t="str">
        <f t="shared" si="5"/>
        <v>右</v>
      </c>
      <c r="BE92" s="58" t="str">
        <f>IF(O92="男子",IF($AF92&gt;100,"",IF(M92=プロ用男子!D$2,ROW(),"")),"")</f>
        <v/>
      </c>
      <c r="BF92" s="58" t="str">
        <f>IF(O92="男子",IF($AF92&gt;100,"",IF($M92=プロ用男子!K$2,ROW(),"")),"")</f>
        <v/>
      </c>
      <c r="BG92" s="58" t="str">
        <f>IF(O92="男子",IF($AF92&gt;100,"",IF($M92=プロ用男子!D$27,ROW(),"")),"")</f>
        <v/>
      </c>
      <c r="BH92" s="58" t="str">
        <f>IF(O92="男子",IF($AF92&gt;100,"",IF($M92=プロ用男子!K$27,ROW(),"")),"")</f>
        <v/>
      </c>
      <c r="BI92" s="58" t="str">
        <f>IF(O92="男子",IF($AF92&gt;100,"",IF($M92=プロ用男子!D$52,ROW(),"")),"")</f>
        <v/>
      </c>
      <c r="BJ92" s="58" t="str">
        <f>IF(O92="男子",IF($AF92&gt;100,"",IF($M92=プロ用男子!K$52,ROW(),"")),"")</f>
        <v/>
      </c>
      <c r="BK92" s="58" t="str">
        <f>IF(O92="男子",IF($AF92&gt;100,"",IF($M92=プロ用男子!D$77,ROW(),"")),"")</f>
        <v/>
      </c>
      <c r="BL92" s="58" t="str">
        <f>IF(O92="男子",IF($AF92&gt;100,"",IF($M92=プロ用男子!K$77,ROW(),"")),"")</f>
        <v/>
      </c>
      <c r="BM92" s="58" t="str">
        <f>IF(O92="男子",IF($AF92&gt;100,"",IF($M92=プロ用男子!D$102,ROW(),"")),"")</f>
        <v/>
      </c>
      <c r="BN92" s="58" t="str">
        <f>IF(O92="男子",IF($AF92&gt;100,"",IF($M92=プロ用男子!K$102,ROW(),"")),"")</f>
        <v/>
      </c>
      <c r="BO92" s="58" t="str">
        <f>IF(O92="男子",IF($AF92&gt;100,"",IF($M92=プロ用男子!D$127,ROW(),"")),"")</f>
        <v/>
      </c>
      <c r="BP92" s="58">
        <f>IF(O92="男子",IF($AF92&gt;100,"",IF($M92=プロ用男子!K$127,ROW(),"")),"")</f>
        <v>92</v>
      </c>
      <c r="BQ92" s="58" t="str">
        <f>IF(O92="男子",IF($AF92&gt;100,"",IF($M92=プロ用男子!D$152,ROW(),"")),"")</f>
        <v/>
      </c>
      <c r="BR92" s="58" t="str">
        <f>IF(O92="男子",IF($AF92&gt;100,"",IF($M92=プロ用男子!K$152,ROW(),"")),"")</f>
        <v/>
      </c>
      <c r="BS92" s="58" t="str">
        <f>IF(O92="男子",IF($AF92&gt;100,"",IF($M92=プロ用男子!D$177,ROW(),"")),"")</f>
        <v/>
      </c>
      <c r="BT92" s="58" t="str">
        <f>IF(O92="男子",IF($AF92&gt;100,"",IF($M92=プロ用男子!K$177,ROW(),"")),"")</f>
        <v/>
      </c>
      <c r="BU92" s="58" t="str">
        <f>IF(O92="男子",IF($AF92&gt;100,"",IF($M92=プロ用男子!D$202,ROW(),"")),"")</f>
        <v/>
      </c>
      <c r="BV92" s="58" t="str">
        <f>IF(O92="男子",IF($AF92&gt;100,"",IF($M92=プロ用男子!K$202,ROW(),"")),"")</f>
        <v/>
      </c>
      <c r="BW92" s="58" t="str">
        <f>IF(O92="男子",IF($AF92&gt;100,"",IF($M92=プロ用男子!D$227,ROW(),"")),"")</f>
        <v/>
      </c>
      <c r="BX92" s="58" t="str">
        <f>IF(O92="男子",IF($AF92&gt;100,"",IF($M92=プロ用男子!K$227,ROW(),"")),"")</f>
        <v/>
      </c>
      <c r="BY92" s="58" t="str">
        <f>IF(O92="女子",IF(AF92&gt;100,"",IF(M92=プロ用女子!D$2,ROW(),"")),"")</f>
        <v/>
      </c>
      <c r="BZ92" s="58" t="str">
        <f>IF(O92="女子",IF($AF92&gt;100,"",IF($M92=プロ用女子!K$2,ROW(),"")),"")</f>
        <v/>
      </c>
      <c r="CA92" s="58" t="str">
        <f>IF(O92="女子",IF($AF92&gt;100,"",IF($M92=プロ用女子!D$27,ROW(),"")),"")</f>
        <v/>
      </c>
      <c r="CB92" s="58" t="str">
        <f>IF(O92="女子",IF($AF92&gt;100,"",IF($M92=プロ用女子!K$27,ROW(),"")),"")</f>
        <v/>
      </c>
      <c r="CC92" s="58" t="str">
        <f>IF(O92="女子",IF($AF92&gt;100,"",IF($M92=プロ用女子!D$52,ROW(),"")),"")</f>
        <v/>
      </c>
      <c r="CD92" s="58" t="str">
        <f>IF(O92="女子",IF($AF92&gt;100,"",IF($M92=プロ用女子!K$52,ROW(),"")),"")</f>
        <v/>
      </c>
      <c r="CE92" s="58" t="str">
        <f>IF(O92="女子",IF($AF92&gt;100,"",IF($M92=プロ用女子!D$77,ROW(),"")),"")</f>
        <v/>
      </c>
      <c r="CF92" s="58" t="str">
        <f>IF(O92="女子",IF($AF92&gt;100,"",IF($M92=プロ用女子!K$77,ROW(),"")),"")</f>
        <v/>
      </c>
      <c r="CG92" s="58" t="str">
        <f>IF(O92="女子",IF($AF92&gt;100,"",IF($M92=プロ用女子!D$102,ROW(),"")),"")</f>
        <v/>
      </c>
      <c r="CH92" s="58" t="str">
        <f>IF(O92="女子",IF($AF92&gt;100,"",IF($M92=プロ用女子!K$102,ROW(),"")),"")</f>
        <v/>
      </c>
      <c r="CI92" s="58" t="str">
        <f>IF(O92="女子",IF($AF92&gt;100,"",IF($M92=プロ用女子!D$127,ROW(),"")),"")</f>
        <v/>
      </c>
      <c r="CJ92" s="58" t="str">
        <f>IF(O92="女子",IF($AF92&gt;100,"",IF($M92=プロ用女子!K$127,ROW(),"")),"")</f>
        <v/>
      </c>
      <c r="CK92" s="58" t="str">
        <f>IF(O92="女子",IF($AF92&gt;100,"",IF($M92=プロ用女子!D$152,ROW(),"")),"")</f>
        <v/>
      </c>
      <c r="CL92" s="58" t="str">
        <f>IF(O92="女子",IF($AF92&gt;100,"",IF($M92=プロ用女子!K$152,ROW(),"")),"")</f>
        <v/>
      </c>
      <c r="CM92" s="58" t="str">
        <f>IF(O92="女子",IF($AF92&gt;100,"",IF($M92=プロ用女子!D$177,ROW(),"")),"")</f>
        <v/>
      </c>
      <c r="CN92" s="58" t="str">
        <f>IF(O92="女子",IF($AF92&gt;100,"",IF($M92=プロ用女子!K$177,ROW(),"")),"")</f>
        <v/>
      </c>
      <c r="CO92" s="58" t="str">
        <f>IF(O92="女子",IF($AF92&gt;100,"",IF($M92=プロ用女子!D$202,ROW(),"")),"")</f>
        <v/>
      </c>
      <c r="CP92" s="58" t="str">
        <f>IF(O92="女子",IF($AF92&gt;100,"",IF($M92=プロ用女子!K$202,ROW(),"")),"")</f>
        <v/>
      </c>
      <c r="CQ92" s="58" t="str">
        <f>IF(O92="女子",IF($AF92&gt;100,"",IF($M92=プロ用女子!D$227,ROW(),"")),"")</f>
        <v/>
      </c>
      <c r="CR92" s="58" t="str">
        <f>IF(O92="女子",IF($AF92&gt;100,"",IF($M92=プロ用女子!K$227,ROW(),"")),"")</f>
        <v/>
      </c>
    </row>
    <row r="93" spans="1:96" x14ac:dyDescent="0.15">
      <c r="A93" s="41">
        <v>46172</v>
      </c>
      <c r="B93" s="41">
        <v>46180</v>
      </c>
      <c r="C93" t="s">
        <v>70</v>
      </c>
      <c r="D93" t="s">
        <v>162</v>
      </c>
      <c r="E93" t="s">
        <v>169</v>
      </c>
      <c r="F93" t="s">
        <v>170</v>
      </c>
      <c r="G93" t="s">
        <v>165</v>
      </c>
      <c r="H93" t="s">
        <v>71</v>
      </c>
      <c r="I93" t="s">
        <v>166</v>
      </c>
      <c r="J93" t="s">
        <v>99</v>
      </c>
      <c r="L93" t="s">
        <v>761</v>
      </c>
      <c r="M93" t="s">
        <v>722</v>
      </c>
      <c r="N93" t="s">
        <v>723</v>
      </c>
      <c r="O93" t="s">
        <v>100</v>
      </c>
      <c r="Y93" t="s">
        <v>101</v>
      </c>
      <c r="AA93" t="s">
        <v>762</v>
      </c>
      <c r="AB93" t="s">
        <v>763</v>
      </c>
      <c r="AC93" t="s">
        <v>764</v>
      </c>
      <c r="AD93" t="s">
        <v>102</v>
      </c>
      <c r="AE93" t="s">
        <v>105</v>
      </c>
      <c r="AF93">
        <v>6</v>
      </c>
      <c r="AG93" s="40">
        <v>38860</v>
      </c>
      <c r="AN93">
        <v>168</v>
      </c>
      <c r="AO93">
        <v>53</v>
      </c>
      <c r="AP93" t="s">
        <v>103</v>
      </c>
      <c r="AV93" t="s">
        <v>108</v>
      </c>
      <c r="BB93">
        <f t="shared" si="3"/>
        <v>17</v>
      </c>
      <c r="BC93">
        <f t="shared" si="4"/>
        <v>3</v>
      </c>
      <c r="BD93" t="str">
        <f t="shared" si="5"/>
        <v>右</v>
      </c>
      <c r="BE93" s="58" t="str">
        <f>IF(O93="男子",IF($AF93&gt;100,"",IF(M93=プロ用男子!D$2,ROW(),"")),"")</f>
        <v/>
      </c>
      <c r="BF93" s="58" t="str">
        <f>IF(O93="男子",IF($AF93&gt;100,"",IF($M93=プロ用男子!K$2,ROW(),"")),"")</f>
        <v/>
      </c>
      <c r="BG93" s="58" t="str">
        <f>IF(O93="男子",IF($AF93&gt;100,"",IF($M93=プロ用男子!D$27,ROW(),"")),"")</f>
        <v/>
      </c>
      <c r="BH93" s="58" t="str">
        <f>IF(O93="男子",IF($AF93&gt;100,"",IF($M93=プロ用男子!K$27,ROW(),"")),"")</f>
        <v/>
      </c>
      <c r="BI93" s="58" t="str">
        <f>IF(O93="男子",IF($AF93&gt;100,"",IF($M93=プロ用男子!D$52,ROW(),"")),"")</f>
        <v/>
      </c>
      <c r="BJ93" s="58" t="str">
        <f>IF(O93="男子",IF($AF93&gt;100,"",IF($M93=プロ用男子!K$52,ROW(),"")),"")</f>
        <v/>
      </c>
      <c r="BK93" s="58" t="str">
        <f>IF(O93="男子",IF($AF93&gt;100,"",IF($M93=プロ用男子!D$77,ROW(),"")),"")</f>
        <v/>
      </c>
      <c r="BL93" s="58" t="str">
        <f>IF(O93="男子",IF($AF93&gt;100,"",IF($M93=プロ用男子!K$77,ROW(),"")),"")</f>
        <v/>
      </c>
      <c r="BM93" s="58" t="str">
        <f>IF(O93="男子",IF($AF93&gt;100,"",IF($M93=プロ用男子!D$102,ROW(),"")),"")</f>
        <v/>
      </c>
      <c r="BN93" s="58" t="str">
        <f>IF(O93="男子",IF($AF93&gt;100,"",IF($M93=プロ用男子!K$102,ROW(),"")),"")</f>
        <v/>
      </c>
      <c r="BO93" s="58" t="str">
        <f>IF(O93="男子",IF($AF93&gt;100,"",IF($M93=プロ用男子!D$127,ROW(),"")),"")</f>
        <v/>
      </c>
      <c r="BP93" s="58">
        <f>IF(O93="男子",IF($AF93&gt;100,"",IF($M93=プロ用男子!K$127,ROW(),"")),"")</f>
        <v>93</v>
      </c>
      <c r="BQ93" s="58" t="str">
        <f>IF(O93="男子",IF($AF93&gt;100,"",IF($M93=プロ用男子!D$152,ROW(),"")),"")</f>
        <v/>
      </c>
      <c r="BR93" s="58" t="str">
        <f>IF(O93="男子",IF($AF93&gt;100,"",IF($M93=プロ用男子!K$152,ROW(),"")),"")</f>
        <v/>
      </c>
      <c r="BS93" s="58" t="str">
        <f>IF(O93="男子",IF($AF93&gt;100,"",IF($M93=プロ用男子!D$177,ROW(),"")),"")</f>
        <v/>
      </c>
      <c r="BT93" s="58" t="str">
        <f>IF(O93="男子",IF($AF93&gt;100,"",IF($M93=プロ用男子!K$177,ROW(),"")),"")</f>
        <v/>
      </c>
      <c r="BU93" s="58" t="str">
        <f>IF(O93="男子",IF($AF93&gt;100,"",IF($M93=プロ用男子!D$202,ROW(),"")),"")</f>
        <v/>
      </c>
      <c r="BV93" s="58" t="str">
        <f>IF(O93="男子",IF($AF93&gt;100,"",IF($M93=プロ用男子!K$202,ROW(),"")),"")</f>
        <v/>
      </c>
      <c r="BW93" s="58" t="str">
        <f>IF(O93="男子",IF($AF93&gt;100,"",IF($M93=プロ用男子!D$227,ROW(),"")),"")</f>
        <v/>
      </c>
      <c r="BX93" s="58" t="str">
        <f>IF(O93="男子",IF($AF93&gt;100,"",IF($M93=プロ用男子!K$227,ROW(),"")),"")</f>
        <v/>
      </c>
      <c r="BY93" s="58" t="str">
        <f>IF(O93="女子",IF(AF93&gt;100,"",IF(M93=プロ用女子!D$2,ROW(),"")),"")</f>
        <v/>
      </c>
      <c r="BZ93" s="58" t="str">
        <f>IF(O93="女子",IF($AF93&gt;100,"",IF($M93=プロ用女子!K$2,ROW(),"")),"")</f>
        <v/>
      </c>
      <c r="CA93" s="58" t="str">
        <f>IF(O93="女子",IF($AF93&gt;100,"",IF($M93=プロ用女子!D$27,ROW(),"")),"")</f>
        <v/>
      </c>
      <c r="CB93" s="58" t="str">
        <f>IF(O93="女子",IF($AF93&gt;100,"",IF($M93=プロ用女子!K$27,ROW(),"")),"")</f>
        <v/>
      </c>
      <c r="CC93" s="58" t="str">
        <f>IF(O93="女子",IF($AF93&gt;100,"",IF($M93=プロ用女子!D$52,ROW(),"")),"")</f>
        <v/>
      </c>
      <c r="CD93" s="58" t="str">
        <f>IF(O93="女子",IF($AF93&gt;100,"",IF($M93=プロ用女子!K$52,ROW(),"")),"")</f>
        <v/>
      </c>
      <c r="CE93" s="58" t="str">
        <f>IF(O93="女子",IF($AF93&gt;100,"",IF($M93=プロ用女子!D$77,ROW(),"")),"")</f>
        <v/>
      </c>
      <c r="CF93" s="58" t="str">
        <f>IF(O93="女子",IF($AF93&gt;100,"",IF($M93=プロ用女子!K$77,ROW(),"")),"")</f>
        <v/>
      </c>
      <c r="CG93" s="58" t="str">
        <f>IF(O93="女子",IF($AF93&gt;100,"",IF($M93=プロ用女子!D$102,ROW(),"")),"")</f>
        <v/>
      </c>
      <c r="CH93" s="58" t="str">
        <f>IF(O93="女子",IF($AF93&gt;100,"",IF($M93=プロ用女子!K$102,ROW(),"")),"")</f>
        <v/>
      </c>
      <c r="CI93" s="58" t="str">
        <f>IF(O93="女子",IF($AF93&gt;100,"",IF($M93=プロ用女子!D$127,ROW(),"")),"")</f>
        <v/>
      </c>
      <c r="CJ93" s="58" t="str">
        <f>IF(O93="女子",IF($AF93&gt;100,"",IF($M93=プロ用女子!K$127,ROW(),"")),"")</f>
        <v/>
      </c>
      <c r="CK93" s="58" t="str">
        <f>IF(O93="女子",IF($AF93&gt;100,"",IF($M93=プロ用女子!D$152,ROW(),"")),"")</f>
        <v/>
      </c>
      <c r="CL93" s="58" t="str">
        <f>IF(O93="女子",IF($AF93&gt;100,"",IF($M93=プロ用女子!K$152,ROW(),"")),"")</f>
        <v/>
      </c>
      <c r="CM93" s="58" t="str">
        <f>IF(O93="女子",IF($AF93&gt;100,"",IF($M93=プロ用女子!D$177,ROW(),"")),"")</f>
        <v/>
      </c>
      <c r="CN93" s="58" t="str">
        <f>IF(O93="女子",IF($AF93&gt;100,"",IF($M93=プロ用女子!K$177,ROW(),"")),"")</f>
        <v/>
      </c>
      <c r="CO93" s="58" t="str">
        <f>IF(O93="女子",IF($AF93&gt;100,"",IF($M93=プロ用女子!D$202,ROW(),"")),"")</f>
        <v/>
      </c>
      <c r="CP93" s="58" t="str">
        <f>IF(O93="女子",IF($AF93&gt;100,"",IF($M93=プロ用女子!K$202,ROW(),"")),"")</f>
        <v/>
      </c>
      <c r="CQ93" s="58" t="str">
        <f>IF(O93="女子",IF($AF93&gt;100,"",IF($M93=プロ用女子!D$227,ROW(),"")),"")</f>
        <v/>
      </c>
      <c r="CR93" s="58" t="str">
        <f>IF(O93="女子",IF($AF93&gt;100,"",IF($M93=プロ用女子!K$227,ROW(),"")),"")</f>
        <v/>
      </c>
    </row>
    <row r="94" spans="1:96" x14ac:dyDescent="0.15">
      <c r="A94" s="41">
        <v>46172</v>
      </c>
      <c r="B94" s="41">
        <v>46180</v>
      </c>
      <c r="C94" t="s">
        <v>70</v>
      </c>
      <c r="D94" t="s">
        <v>162</v>
      </c>
      <c r="E94" t="s">
        <v>169</v>
      </c>
      <c r="F94" t="s">
        <v>170</v>
      </c>
      <c r="G94" t="s">
        <v>165</v>
      </c>
      <c r="H94" t="s">
        <v>71</v>
      </c>
      <c r="I94" t="s">
        <v>166</v>
      </c>
      <c r="J94" t="s">
        <v>99</v>
      </c>
      <c r="L94" t="s">
        <v>765</v>
      </c>
      <c r="M94" t="s">
        <v>722</v>
      </c>
      <c r="N94" t="s">
        <v>723</v>
      </c>
      <c r="O94" t="s">
        <v>100</v>
      </c>
      <c r="Y94" t="s">
        <v>101</v>
      </c>
      <c r="AA94" t="s">
        <v>766</v>
      </c>
      <c r="AB94" t="s">
        <v>767</v>
      </c>
      <c r="AC94" t="s">
        <v>768</v>
      </c>
      <c r="AD94" t="s">
        <v>102</v>
      </c>
      <c r="AF94">
        <v>7</v>
      </c>
      <c r="AG94" s="40">
        <v>39447</v>
      </c>
      <c r="AN94">
        <v>173</v>
      </c>
      <c r="AO94">
        <v>57.1</v>
      </c>
      <c r="AP94" t="s">
        <v>103</v>
      </c>
      <c r="AV94" t="s">
        <v>108</v>
      </c>
      <c r="AW94" t="s">
        <v>112</v>
      </c>
      <c r="AY94" t="s">
        <v>157</v>
      </c>
      <c r="BB94">
        <f t="shared" si="3"/>
        <v>16</v>
      </c>
      <c r="BC94">
        <f t="shared" si="4"/>
        <v>2</v>
      </c>
      <c r="BD94" t="str">
        <f t="shared" si="5"/>
        <v>右</v>
      </c>
      <c r="BE94" s="58" t="str">
        <f>IF(O94="男子",IF($AF94&gt;100,"",IF(M94=プロ用男子!D$2,ROW(),"")),"")</f>
        <v/>
      </c>
      <c r="BF94" s="58" t="str">
        <f>IF(O94="男子",IF($AF94&gt;100,"",IF($M94=プロ用男子!K$2,ROW(),"")),"")</f>
        <v/>
      </c>
      <c r="BG94" s="58" t="str">
        <f>IF(O94="男子",IF($AF94&gt;100,"",IF($M94=プロ用男子!D$27,ROW(),"")),"")</f>
        <v/>
      </c>
      <c r="BH94" s="58" t="str">
        <f>IF(O94="男子",IF($AF94&gt;100,"",IF($M94=プロ用男子!K$27,ROW(),"")),"")</f>
        <v/>
      </c>
      <c r="BI94" s="58" t="str">
        <f>IF(O94="男子",IF($AF94&gt;100,"",IF($M94=プロ用男子!D$52,ROW(),"")),"")</f>
        <v/>
      </c>
      <c r="BJ94" s="58" t="str">
        <f>IF(O94="男子",IF($AF94&gt;100,"",IF($M94=プロ用男子!K$52,ROW(),"")),"")</f>
        <v/>
      </c>
      <c r="BK94" s="58" t="str">
        <f>IF(O94="男子",IF($AF94&gt;100,"",IF($M94=プロ用男子!D$77,ROW(),"")),"")</f>
        <v/>
      </c>
      <c r="BL94" s="58" t="str">
        <f>IF(O94="男子",IF($AF94&gt;100,"",IF($M94=プロ用男子!K$77,ROW(),"")),"")</f>
        <v/>
      </c>
      <c r="BM94" s="58" t="str">
        <f>IF(O94="男子",IF($AF94&gt;100,"",IF($M94=プロ用男子!D$102,ROW(),"")),"")</f>
        <v/>
      </c>
      <c r="BN94" s="58" t="str">
        <f>IF(O94="男子",IF($AF94&gt;100,"",IF($M94=プロ用男子!K$102,ROW(),"")),"")</f>
        <v/>
      </c>
      <c r="BO94" s="58" t="str">
        <f>IF(O94="男子",IF($AF94&gt;100,"",IF($M94=プロ用男子!D$127,ROW(),"")),"")</f>
        <v/>
      </c>
      <c r="BP94" s="58">
        <f>IF(O94="男子",IF($AF94&gt;100,"",IF($M94=プロ用男子!K$127,ROW(),"")),"")</f>
        <v>94</v>
      </c>
      <c r="BQ94" s="58" t="str">
        <f>IF(O94="男子",IF($AF94&gt;100,"",IF($M94=プロ用男子!D$152,ROW(),"")),"")</f>
        <v/>
      </c>
      <c r="BR94" s="58" t="str">
        <f>IF(O94="男子",IF($AF94&gt;100,"",IF($M94=プロ用男子!K$152,ROW(),"")),"")</f>
        <v/>
      </c>
      <c r="BS94" s="58" t="str">
        <f>IF(O94="男子",IF($AF94&gt;100,"",IF($M94=プロ用男子!D$177,ROW(),"")),"")</f>
        <v/>
      </c>
      <c r="BT94" s="58" t="str">
        <f>IF(O94="男子",IF($AF94&gt;100,"",IF($M94=プロ用男子!K$177,ROW(),"")),"")</f>
        <v/>
      </c>
      <c r="BU94" s="58" t="str">
        <f>IF(O94="男子",IF($AF94&gt;100,"",IF($M94=プロ用男子!D$202,ROW(),"")),"")</f>
        <v/>
      </c>
      <c r="BV94" s="58" t="str">
        <f>IF(O94="男子",IF($AF94&gt;100,"",IF($M94=プロ用男子!K$202,ROW(),"")),"")</f>
        <v/>
      </c>
      <c r="BW94" s="58" t="str">
        <f>IF(O94="男子",IF($AF94&gt;100,"",IF($M94=プロ用男子!D$227,ROW(),"")),"")</f>
        <v/>
      </c>
      <c r="BX94" s="58" t="str">
        <f>IF(O94="男子",IF($AF94&gt;100,"",IF($M94=プロ用男子!K$227,ROW(),"")),"")</f>
        <v/>
      </c>
      <c r="BY94" s="58" t="str">
        <f>IF(O94="女子",IF(AF94&gt;100,"",IF(M94=プロ用女子!D$2,ROW(),"")),"")</f>
        <v/>
      </c>
      <c r="BZ94" s="58" t="str">
        <f>IF(O94="女子",IF($AF94&gt;100,"",IF($M94=プロ用女子!K$2,ROW(),"")),"")</f>
        <v/>
      </c>
      <c r="CA94" s="58" t="str">
        <f>IF(O94="女子",IF($AF94&gt;100,"",IF($M94=プロ用女子!D$27,ROW(),"")),"")</f>
        <v/>
      </c>
      <c r="CB94" s="58" t="str">
        <f>IF(O94="女子",IF($AF94&gt;100,"",IF($M94=プロ用女子!K$27,ROW(),"")),"")</f>
        <v/>
      </c>
      <c r="CC94" s="58" t="str">
        <f>IF(O94="女子",IF($AF94&gt;100,"",IF($M94=プロ用女子!D$52,ROW(),"")),"")</f>
        <v/>
      </c>
      <c r="CD94" s="58" t="str">
        <f>IF(O94="女子",IF($AF94&gt;100,"",IF($M94=プロ用女子!K$52,ROW(),"")),"")</f>
        <v/>
      </c>
      <c r="CE94" s="58" t="str">
        <f>IF(O94="女子",IF($AF94&gt;100,"",IF($M94=プロ用女子!D$77,ROW(),"")),"")</f>
        <v/>
      </c>
      <c r="CF94" s="58" t="str">
        <f>IF(O94="女子",IF($AF94&gt;100,"",IF($M94=プロ用女子!K$77,ROW(),"")),"")</f>
        <v/>
      </c>
      <c r="CG94" s="58" t="str">
        <f>IF(O94="女子",IF($AF94&gt;100,"",IF($M94=プロ用女子!D$102,ROW(),"")),"")</f>
        <v/>
      </c>
      <c r="CH94" s="58" t="str">
        <f>IF(O94="女子",IF($AF94&gt;100,"",IF($M94=プロ用女子!K$102,ROW(),"")),"")</f>
        <v/>
      </c>
      <c r="CI94" s="58" t="str">
        <f>IF(O94="女子",IF($AF94&gt;100,"",IF($M94=プロ用女子!D$127,ROW(),"")),"")</f>
        <v/>
      </c>
      <c r="CJ94" s="58" t="str">
        <f>IF(O94="女子",IF($AF94&gt;100,"",IF($M94=プロ用女子!K$127,ROW(),"")),"")</f>
        <v/>
      </c>
      <c r="CK94" s="58" t="str">
        <f>IF(O94="女子",IF($AF94&gt;100,"",IF($M94=プロ用女子!D$152,ROW(),"")),"")</f>
        <v/>
      </c>
      <c r="CL94" s="58" t="str">
        <f>IF(O94="女子",IF($AF94&gt;100,"",IF($M94=プロ用女子!K$152,ROW(),"")),"")</f>
        <v/>
      </c>
      <c r="CM94" s="58" t="str">
        <f>IF(O94="女子",IF($AF94&gt;100,"",IF($M94=プロ用女子!D$177,ROW(),"")),"")</f>
        <v/>
      </c>
      <c r="CN94" s="58" t="str">
        <f>IF(O94="女子",IF($AF94&gt;100,"",IF($M94=プロ用女子!K$177,ROW(),"")),"")</f>
        <v/>
      </c>
      <c r="CO94" s="58" t="str">
        <f>IF(O94="女子",IF($AF94&gt;100,"",IF($M94=プロ用女子!D$202,ROW(),"")),"")</f>
        <v/>
      </c>
      <c r="CP94" s="58" t="str">
        <f>IF(O94="女子",IF($AF94&gt;100,"",IF($M94=プロ用女子!K$202,ROW(),"")),"")</f>
        <v/>
      </c>
      <c r="CQ94" s="58" t="str">
        <f>IF(O94="女子",IF($AF94&gt;100,"",IF($M94=プロ用女子!D$227,ROW(),"")),"")</f>
        <v/>
      </c>
      <c r="CR94" s="58" t="str">
        <f>IF(O94="女子",IF($AF94&gt;100,"",IF($M94=プロ用女子!K$227,ROW(),"")),"")</f>
        <v/>
      </c>
    </row>
    <row r="95" spans="1:96" x14ac:dyDescent="0.15">
      <c r="A95" s="41">
        <v>46172</v>
      </c>
      <c r="B95" s="41">
        <v>46180</v>
      </c>
      <c r="C95" t="s">
        <v>70</v>
      </c>
      <c r="D95" t="s">
        <v>162</v>
      </c>
      <c r="E95" t="s">
        <v>169</v>
      </c>
      <c r="F95" t="s">
        <v>170</v>
      </c>
      <c r="G95" t="s">
        <v>165</v>
      </c>
      <c r="H95" t="s">
        <v>71</v>
      </c>
      <c r="I95" t="s">
        <v>166</v>
      </c>
      <c r="J95" t="s">
        <v>99</v>
      </c>
      <c r="L95" t="s">
        <v>769</v>
      </c>
      <c r="M95" t="s">
        <v>722</v>
      </c>
      <c r="N95" t="s">
        <v>723</v>
      </c>
      <c r="O95" t="s">
        <v>100</v>
      </c>
      <c r="Y95" t="s">
        <v>101</v>
      </c>
      <c r="AA95" t="s">
        <v>770</v>
      </c>
      <c r="AB95" t="s">
        <v>771</v>
      </c>
      <c r="AC95" t="s">
        <v>772</v>
      </c>
      <c r="AD95" t="s">
        <v>102</v>
      </c>
      <c r="AF95">
        <v>8</v>
      </c>
      <c r="AG95" s="40">
        <v>39090</v>
      </c>
      <c r="AN95">
        <v>173</v>
      </c>
      <c r="AO95">
        <v>53</v>
      </c>
      <c r="AP95" t="s">
        <v>103</v>
      </c>
      <c r="AV95" t="s">
        <v>108</v>
      </c>
      <c r="AW95" t="s">
        <v>112</v>
      </c>
      <c r="AY95" t="s">
        <v>157</v>
      </c>
      <c r="BB95">
        <f t="shared" si="3"/>
        <v>17</v>
      </c>
      <c r="BC95">
        <f t="shared" si="4"/>
        <v>3</v>
      </c>
      <c r="BD95" t="str">
        <f t="shared" si="5"/>
        <v>右</v>
      </c>
      <c r="BE95" s="58" t="str">
        <f>IF(O95="男子",IF($AF95&gt;100,"",IF(M95=プロ用男子!D$2,ROW(),"")),"")</f>
        <v/>
      </c>
      <c r="BF95" s="58" t="str">
        <f>IF(O95="男子",IF($AF95&gt;100,"",IF($M95=プロ用男子!K$2,ROW(),"")),"")</f>
        <v/>
      </c>
      <c r="BG95" s="58" t="str">
        <f>IF(O95="男子",IF($AF95&gt;100,"",IF($M95=プロ用男子!D$27,ROW(),"")),"")</f>
        <v/>
      </c>
      <c r="BH95" s="58" t="str">
        <f>IF(O95="男子",IF($AF95&gt;100,"",IF($M95=プロ用男子!K$27,ROW(),"")),"")</f>
        <v/>
      </c>
      <c r="BI95" s="58" t="str">
        <f>IF(O95="男子",IF($AF95&gt;100,"",IF($M95=プロ用男子!D$52,ROW(),"")),"")</f>
        <v/>
      </c>
      <c r="BJ95" s="58" t="str">
        <f>IF(O95="男子",IF($AF95&gt;100,"",IF($M95=プロ用男子!K$52,ROW(),"")),"")</f>
        <v/>
      </c>
      <c r="BK95" s="58" t="str">
        <f>IF(O95="男子",IF($AF95&gt;100,"",IF($M95=プロ用男子!D$77,ROW(),"")),"")</f>
        <v/>
      </c>
      <c r="BL95" s="58" t="str">
        <f>IF(O95="男子",IF($AF95&gt;100,"",IF($M95=プロ用男子!K$77,ROW(),"")),"")</f>
        <v/>
      </c>
      <c r="BM95" s="58" t="str">
        <f>IF(O95="男子",IF($AF95&gt;100,"",IF($M95=プロ用男子!D$102,ROW(),"")),"")</f>
        <v/>
      </c>
      <c r="BN95" s="58" t="str">
        <f>IF(O95="男子",IF($AF95&gt;100,"",IF($M95=プロ用男子!K$102,ROW(),"")),"")</f>
        <v/>
      </c>
      <c r="BO95" s="58" t="str">
        <f>IF(O95="男子",IF($AF95&gt;100,"",IF($M95=プロ用男子!D$127,ROW(),"")),"")</f>
        <v/>
      </c>
      <c r="BP95" s="58">
        <f>IF(O95="男子",IF($AF95&gt;100,"",IF($M95=プロ用男子!K$127,ROW(),"")),"")</f>
        <v>95</v>
      </c>
      <c r="BQ95" s="58" t="str">
        <f>IF(O95="男子",IF($AF95&gt;100,"",IF($M95=プロ用男子!D$152,ROW(),"")),"")</f>
        <v/>
      </c>
      <c r="BR95" s="58" t="str">
        <f>IF(O95="男子",IF($AF95&gt;100,"",IF($M95=プロ用男子!K$152,ROW(),"")),"")</f>
        <v/>
      </c>
      <c r="BS95" s="58" t="str">
        <f>IF(O95="男子",IF($AF95&gt;100,"",IF($M95=プロ用男子!D$177,ROW(),"")),"")</f>
        <v/>
      </c>
      <c r="BT95" s="58" t="str">
        <f>IF(O95="男子",IF($AF95&gt;100,"",IF($M95=プロ用男子!K$177,ROW(),"")),"")</f>
        <v/>
      </c>
      <c r="BU95" s="58" t="str">
        <f>IF(O95="男子",IF($AF95&gt;100,"",IF($M95=プロ用男子!D$202,ROW(),"")),"")</f>
        <v/>
      </c>
      <c r="BV95" s="58" t="str">
        <f>IF(O95="男子",IF($AF95&gt;100,"",IF($M95=プロ用男子!K$202,ROW(),"")),"")</f>
        <v/>
      </c>
      <c r="BW95" s="58" t="str">
        <f>IF(O95="男子",IF($AF95&gt;100,"",IF($M95=プロ用男子!D$227,ROW(),"")),"")</f>
        <v/>
      </c>
      <c r="BX95" s="58" t="str">
        <f>IF(O95="男子",IF($AF95&gt;100,"",IF($M95=プロ用男子!K$227,ROW(),"")),"")</f>
        <v/>
      </c>
      <c r="BY95" s="58" t="str">
        <f>IF(O95="女子",IF(AF95&gt;100,"",IF(M95=プロ用女子!D$2,ROW(),"")),"")</f>
        <v/>
      </c>
      <c r="BZ95" s="58" t="str">
        <f>IF(O95="女子",IF($AF95&gt;100,"",IF($M95=プロ用女子!K$2,ROW(),"")),"")</f>
        <v/>
      </c>
      <c r="CA95" s="58" t="str">
        <f>IF(O95="女子",IF($AF95&gt;100,"",IF($M95=プロ用女子!D$27,ROW(),"")),"")</f>
        <v/>
      </c>
      <c r="CB95" s="58" t="str">
        <f>IF(O95="女子",IF($AF95&gt;100,"",IF($M95=プロ用女子!K$27,ROW(),"")),"")</f>
        <v/>
      </c>
      <c r="CC95" s="58" t="str">
        <f>IF(O95="女子",IF($AF95&gt;100,"",IF($M95=プロ用女子!D$52,ROW(),"")),"")</f>
        <v/>
      </c>
      <c r="CD95" s="58" t="str">
        <f>IF(O95="女子",IF($AF95&gt;100,"",IF($M95=プロ用女子!K$52,ROW(),"")),"")</f>
        <v/>
      </c>
      <c r="CE95" s="58" t="str">
        <f>IF(O95="女子",IF($AF95&gt;100,"",IF($M95=プロ用女子!D$77,ROW(),"")),"")</f>
        <v/>
      </c>
      <c r="CF95" s="58" t="str">
        <f>IF(O95="女子",IF($AF95&gt;100,"",IF($M95=プロ用女子!K$77,ROW(),"")),"")</f>
        <v/>
      </c>
      <c r="CG95" s="58" t="str">
        <f>IF(O95="女子",IF($AF95&gt;100,"",IF($M95=プロ用女子!D$102,ROW(),"")),"")</f>
        <v/>
      </c>
      <c r="CH95" s="58" t="str">
        <f>IF(O95="女子",IF($AF95&gt;100,"",IF($M95=プロ用女子!K$102,ROW(),"")),"")</f>
        <v/>
      </c>
      <c r="CI95" s="58" t="str">
        <f>IF(O95="女子",IF($AF95&gt;100,"",IF($M95=プロ用女子!D$127,ROW(),"")),"")</f>
        <v/>
      </c>
      <c r="CJ95" s="58" t="str">
        <f>IF(O95="女子",IF($AF95&gt;100,"",IF($M95=プロ用女子!K$127,ROW(),"")),"")</f>
        <v/>
      </c>
      <c r="CK95" s="58" t="str">
        <f>IF(O95="女子",IF($AF95&gt;100,"",IF($M95=プロ用女子!D$152,ROW(),"")),"")</f>
        <v/>
      </c>
      <c r="CL95" s="58" t="str">
        <f>IF(O95="女子",IF($AF95&gt;100,"",IF($M95=プロ用女子!K$152,ROW(),"")),"")</f>
        <v/>
      </c>
      <c r="CM95" s="58" t="str">
        <f>IF(O95="女子",IF($AF95&gt;100,"",IF($M95=プロ用女子!D$177,ROW(),"")),"")</f>
        <v/>
      </c>
      <c r="CN95" s="58" t="str">
        <f>IF(O95="女子",IF($AF95&gt;100,"",IF($M95=プロ用女子!K$177,ROW(),"")),"")</f>
        <v/>
      </c>
      <c r="CO95" s="58" t="str">
        <f>IF(O95="女子",IF($AF95&gt;100,"",IF($M95=プロ用女子!D$202,ROW(),"")),"")</f>
        <v/>
      </c>
      <c r="CP95" s="58" t="str">
        <f>IF(O95="女子",IF($AF95&gt;100,"",IF($M95=プロ用女子!K$202,ROW(),"")),"")</f>
        <v/>
      </c>
      <c r="CQ95" s="58" t="str">
        <f>IF(O95="女子",IF($AF95&gt;100,"",IF($M95=プロ用女子!D$227,ROW(),"")),"")</f>
        <v/>
      </c>
      <c r="CR95" s="58" t="str">
        <f>IF(O95="女子",IF($AF95&gt;100,"",IF($M95=プロ用女子!K$227,ROW(),"")),"")</f>
        <v/>
      </c>
    </row>
    <row r="96" spans="1:96" x14ac:dyDescent="0.15">
      <c r="A96" s="41">
        <v>46172</v>
      </c>
      <c r="B96" s="41">
        <v>46180</v>
      </c>
      <c r="C96" t="s">
        <v>70</v>
      </c>
      <c r="D96" t="s">
        <v>162</v>
      </c>
      <c r="E96" t="s">
        <v>169</v>
      </c>
      <c r="F96" t="s">
        <v>170</v>
      </c>
      <c r="G96" t="s">
        <v>165</v>
      </c>
      <c r="H96" t="s">
        <v>71</v>
      </c>
      <c r="I96" t="s">
        <v>166</v>
      </c>
      <c r="J96" t="s">
        <v>99</v>
      </c>
      <c r="L96" t="s">
        <v>773</v>
      </c>
      <c r="M96" t="s">
        <v>722</v>
      </c>
      <c r="N96" t="s">
        <v>723</v>
      </c>
      <c r="O96" t="s">
        <v>100</v>
      </c>
      <c r="Y96" t="s">
        <v>101</v>
      </c>
      <c r="AA96" t="s">
        <v>774</v>
      </c>
      <c r="AB96" t="s">
        <v>775</v>
      </c>
      <c r="AC96" t="s">
        <v>776</v>
      </c>
      <c r="AD96" t="s">
        <v>102</v>
      </c>
      <c r="AF96">
        <v>9</v>
      </c>
      <c r="AG96" s="40">
        <v>39123</v>
      </c>
      <c r="AN96">
        <v>177</v>
      </c>
      <c r="AO96">
        <v>52.4</v>
      </c>
      <c r="AP96" t="s">
        <v>103</v>
      </c>
      <c r="AV96" t="s">
        <v>108</v>
      </c>
      <c r="AW96" t="s">
        <v>110</v>
      </c>
      <c r="BB96">
        <f t="shared" si="3"/>
        <v>17</v>
      </c>
      <c r="BC96">
        <f t="shared" si="4"/>
        <v>3</v>
      </c>
      <c r="BD96" t="str">
        <f t="shared" si="5"/>
        <v>右</v>
      </c>
      <c r="BE96" s="58" t="str">
        <f>IF(O96="男子",IF($AF96&gt;100,"",IF(M96=プロ用男子!D$2,ROW(),"")),"")</f>
        <v/>
      </c>
      <c r="BF96" s="58" t="str">
        <f>IF(O96="男子",IF($AF96&gt;100,"",IF($M96=プロ用男子!K$2,ROW(),"")),"")</f>
        <v/>
      </c>
      <c r="BG96" s="58" t="str">
        <f>IF(O96="男子",IF($AF96&gt;100,"",IF($M96=プロ用男子!D$27,ROW(),"")),"")</f>
        <v/>
      </c>
      <c r="BH96" s="58" t="str">
        <f>IF(O96="男子",IF($AF96&gt;100,"",IF($M96=プロ用男子!K$27,ROW(),"")),"")</f>
        <v/>
      </c>
      <c r="BI96" s="58" t="str">
        <f>IF(O96="男子",IF($AF96&gt;100,"",IF($M96=プロ用男子!D$52,ROW(),"")),"")</f>
        <v/>
      </c>
      <c r="BJ96" s="58" t="str">
        <f>IF(O96="男子",IF($AF96&gt;100,"",IF($M96=プロ用男子!K$52,ROW(),"")),"")</f>
        <v/>
      </c>
      <c r="BK96" s="58" t="str">
        <f>IF(O96="男子",IF($AF96&gt;100,"",IF($M96=プロ用男子!D$77,ROW(),"")),"")</f>
        <v/>
      </c>
      <c r="BL96" s="58" t="str">
        <f>IF(O96="男子",IF($AF96&gt;100,"",IF($M96=プロ用男子!K$77,ROW(),"")),"")</f>
        <v/>
      </c>
      <c r="BM96" s="58" t="str">
        <f>IF(O96="男子",IF($AF96&gt;100,"",IF($M96=プロ用男子!D$102,ROW(),"")),"")</f>
        <v/>
      </c>
      <c r="BN96" s="58" t="str">
        <f>IF(O96="男子",IF($AF96&gt;100,"",IF($M96=プロ用男子!K$102,ROW(),"")),"")</f>
        <v/>
      </c>
      <c r="BO96" s="58" t="str">
        <f>IF(O96="男子",IF($AF96&gt;100,"",IF($M96=プロ用男子!D$127,ROW(),"")),"")</f>
        <v/>
      </c>
      <c r="BP96" s="58">
        <f>IF(O96="男子",IF($AF96&gt;100,"",IF($M96=プロ用男子!K$127,ROW(),"")),"")</f>
        <v>96</v>
      </c>
      <c r="BQ96" s="58" t="str">
        <f>IF(O96="男子",IF($AF96&gt;100,"",IF($M96=プロ用男子!D$152,ROW(),"")),"")</f>
        <v/>
      </c>
      <c r="BR96" s="58" t="str">
        <f>IF(O96="男子",IF($AF96&gt;100,"",IF($M96=プロ用男子!K$152,ROW(),"")),"")</f>
        <v/>
      </c>
      <c r="BS96" s="58" t="str">
        <f>IF(O96="男子",IF($AF96&gt;100,"",IF($M96=プロ用男子!D$177,ROW(),"")),"")</f>
        <v/>
      </c>
      <c r="BT96" s="58" t="str">
        <f>IF(O96="男子",IF($AF96&gt;100,"",IF($M96=プロ用男子!K$177,ROW(),"")),"")</f>
        <v/>
      </c>
      <c r="BU96" s="58" t="str">
        <f>IF(O96="男子",IF($AF96&gt;100,"",IF($M96=プロ用男子!D$202,ROW(),"")),"")</f>
        <v/>
      </c>
      <c r="BV96" s="58" t="str">
        <f>IF(O96="男子",IF($AF96&gt;100,"",IF($M96=プロ用男子!K$202,ROW(),"")),"")</f>
        <v/>
      </c>
      <c r="BW96" s="58" t="str">
        <f>IF(O96="男子",IF($AF96&gt;100,"",IF($M96=プロ用男子!D$227,ROW(),"")),"")</f>
        <v/>
      </c>
      <c r="BX96" s="58" t="str">
        <f>IF(O96="男子",IF($AF96&gt;100,"",IF($M96=プロ用男子!K$227,ROW(),"")),"")</f>
        <v/>
      </c>
      <c r="BY96" s="58" t="str">
        <f>IF(O96="女子",IF(AF96&gt;100,"",IF(M96=プロ用女子!D$2,ROW(),"")),"")</f>
        <v/>
      </c>
      <c r="BZ96" s="58" t="str">
        <f>IF(O96="女子",IF($AF96&gt;100,"",IF($M96=プロ用女子!K$2,ROW(),"")),"")</f>
        <v/>
      </c>
      <c r="CA96" s="58" t="str">
        <f>IF(O96="女子",IF($AF96&gt;100,"",IF($M96=プロ用女子!D$27,ROW(),"")),"")</f>
        <v/>
      </c>
      <c r="CB96" s="58" t="str">
        <f>IF(O96="女子",IF($AF96&gt;100,"",IF($M96=プロ用女子!K$27,ROW(),"")),"")</f>
        <v/>
      </c>
      <c r="CC96" s="58" t="str">
        <f>IF(O96="女子",IF($AF96&gt;100,"",IF($M96=プロ用女子!D$52,ROW(),"")),"")</f>
        <v/>
      </c>
      <c r="CD96" s="58" t="str">
        <f>IF(O96="女子",IF($AF96&gt;100,"",IF($M96=プロ用女子!K$52,ROW(),"")),"")</f>
        <v/>
      </c>
      <c r="CE96" s="58" t="str">
        <f>IF(O96="女子",IF($AF96&gt;100,"",IF($M96=プロ用女子!D$77,ROW(),"")),"")</f>
        <v/>
      </c>
      <c r="CF96" s="58" t="str">
        <f>IF(O96="女子",IF($AF96&gt;100,"",IF($M96=プロ用女子!K$77,ROW(),"")),"")</f>
        <v/>
      </c>
      <c r="CG96" s="58" t="str">
        <f>IF(O96="女子",IF($AF96&gt;100,"",IF($M96=プロ用女子!D$102,ROW(),"")),"")</f>
        <v/>
      </c>
      <c r="CH96" s="58" t="str">
        <f>IF(O96="女子",IF($AF96&gt;100,"",IF($M96=プロ用女子!K$102,ROW(),"")),"")</f>
        <v/>
      </c>
      <c r="CI96" s="58" t="str">
        <f>IF(O96="女子",IF($AF96&gt;100,"",IF($M96=プロ用女子!D$127,ROW(),"")),"")</f>
        <v/>
      </c>
      <c r="CJ96" s="58" t="str">
        <f>IF(O96="女子",IF($AF96&gt;100,"",IF($M96=プロ用女子!K$127,ROW(),"")),"")</f>
        <v/>
      </c>
      <c r="CK96" s="58" t="str">
        <f>IF(O96="女子",IF($AF96&gt;100,"",IF($M96=プロ用女子!D$152,ROW(),"")),"")</f>
        <v/>
      </c>
      <c r="CL96" s="58" t="str">
        <f>IF(O96="女子",IF($AF96&gt;100,"",IF($M96=プロ用女子!K$152,ROW(),"")),"")</f>
        <v/>
      </c>
      <c r="CM96" s="58" t="str">
        <f>IF(O96="女子",IF($AF96&gt;100,"",IF($M96=プロ用女子!D$177,ROW(),"")),"")</f>
        <v/>
      </c>
      <c r="CN96" s="58" t="str">
        <f>IF(O96="女子",IF($AF96&gt;100,"",IF($M96=プロ用女子!K$177,ROW(),"")),"")</f>
        <v/>
      </c>
      <c r="CO96" s="58" t="str">
        <f>IF(O96="女子",IF($AF96&gt;100,"",IF($M96=プロ用女子!D$202,ROW(),"")),"")</f>
        <v/>
      </c>
      <c r="CP96" s="58" t="str">
        <f>IF(O96="女子",IF($AF96&gt;100,"",IF($M96=プロ用女子!K$202,ROW(),"")),"")</f>
        <v/>
      </c>
      <c r="CQ96" s="58" t="str">
        <f>IF(O96="女子",IF($AF96&gt;100,"",IF($M96=プロ用女子!D$227,ROW(),"")),"")</f>
        <v/>
      </c>
      <c r="CR96" s="58" t="str">
        <f>IF(O96="女子",IF($AF96&gt;100,"",IF($M96=プロ用女子!K$227,ROW(),"")),"")</f>
        <v/>
      </c>
    </row>
    <row r="97" spans="1:96" x14ac:dyDescent="0.15">
      <c r="A97" s="41">
        <v>46172</v>
      </c>
      <c r="B97" s="41">
        <v>46180</v>
      </c>
      <c r="C97" t="s">
        <v>70</v>
      </c>
      <c r="D97" t="s">
        <v>162</v>
      </c>
      <c r="E97" t="s">
        <v>169</v>
      </c>
      <c r="F97" t="s">
        <v>170</v>
      </c>
      <c r="G97" t="s">
        <v>165</v>
      </c>
      <c r="H97" t="s">
        <v>71</v>
      </c>
      <c r="I97" t="s">
        <v>166</v>
      </c>
      <c r="J97" t="s">
        <v>99</v>
      </c>
      <c r="L97" t="s">
        <v>777</v>
      </c>
      <c r="M97" t="s">
        <v>722</v>
      </c>
      <c r="N97" t="s">
        <v>723</v>
      </c>
      <c r="O97" t="s">
        <v>100</v>
      </c>
      <c r="Y97" t="s">
        <v>101</v>
      </c>
      <c r="AA97" t="s">
        <v>778</v>
      </c>
      <c r="AB97" t="s">
        <v>779</v>
      </c>
      <c r="AC97" t="s">
        <v>780</v>
      </c>
      <c r="AD97" t="s">
        <v>102</v>
      </c>
      <c r="AF97">
        <v>10</v>
      </c>
      <c r="AG97" s="40">
        <v>39528</v>
      </c>
      <c r="AN97">
        <v>167</v>
      </c>
      <c r="AO97">
        <v>54</v>
      </c>
      <c r="AP97" t="s">
        <v>103</v>
      </c>
      <c r="AV97" t="s">
        <v>108</v>
      </c>
      <c r="AW97" t="s">
        <v>112</v>
      </c>
      <c r="AY97" t="s">
        <v>156</v>
      </c>
      <c r="BB97">
        <f t="shared" si="3"/>
        <v>16</v>
      </c>
      <c r="BC97">
        <f t="shared" si="4"/>
        <v>2</v>
      </c>
      <c r="BD97" t="str">
        <f t="shared" si="5"/>
        <v>右</v>
      </c>
      <c r="BE97" s="58" t="str">
        <f>IF(O97="男子",IF($AF97&gt;100,"",IF(M97=プロ用男子!D$2,ROW(),"")),"")</f>
        <v/>
      </c>
      <c r="BF97" s="58" t="str">
        <f>IF(O97="男子",IF($AF97&gt;100,"",IF($M97=プロ用男子!K$2,ROW(),"")),"")</f>
        <v/>
      </c>
      <c r="BG97" s="58" t="str">
        <f>IF(O97="男子",IF($AF97&gt;100,"",IF($M97=プロ用男子!D$27,ROW(),"")),"")</f>
        <v/>
      </c>
      <c r="BH97" s="58" t="str">
        <f>IF(O97="男子",IF($AF97&gt;100,"",IF($M97=プロ用男子!K$27,ROW(),"")),"")</f>
        <v/>
      </c>
      <c r="BI97" s="58" t="str">
        <f>IF(O97="男子",IF($AF97&gt;100,"",IF($M97=プロ用男子!D$52,ROW(),"")),"")</f>
        <v/>
      </c>
      <c r="BJ97" s="58" t="str">
        <f>IF(O97="男子",IF($AF97&gt;100,"",IF($M97=プロ用男子!K$52,ROW(),"")),"")</f>
        <v/>
      </c>
      <c r="BK97" s="58" t="str">
        <f>IF(O97="男子",IF($AF97&gt;100,"",IF($M97=プロ用男子!D$77,ROW(),"")),"")</f>
        <v/>
      </c>
      <c r="BL97" s="58" t="str">
        <f>IF(O97="男子",IF($AF97&gt;100,"",IF($M97=プロ用男子!K$77,ROW(),"")),"")</f>
        <v/>
      </c>
      <c r="BM97" s="58" t="str">
        <f>IF(O97="男子",IF($AF97&gt;100,"",IF($M97=プロ用男子!D$102,ROW(),"")),"")</f>
        <v/>
      </c>
      <c r="BN97" s="58" t="str">
        <f>IF(O97="男子",IF($AF97&gt;100,"",IF($M97=プロ用男子!K$102,ROW(),"")),"")</f>
        <v/>
      </c>
      <c r="BO97" s="58" t="str">
        <f>IF(O97="男子",IF($AF97&gt;100,"",IF($M97=プロ用男子!D$127,ROW(),"")),"")</f>
        <v/>
      </c>
      <c r="BP97" s="58">
        <f>IF(O97="男子",IF($AF97&gt;100,"",IF($M97=プロ用男子!K$127,ROW(),"")),"")</f>
        <v>97</v>
      </c>
      <c r="BQ97" s="58" t="str">
        <f>IF(O97="男子",IF($AF97&gt;100,"",IF($M97=プロ用男子!D$152,ROW(),"")),"")</f>
        <v/>
      </c>
      <c r="BR97" s="58" t="str">
        <f>IF(O97="男子",IF($AF97&gt;100,"",IF($M97=プロ用男子!K$152,ROW(),"")),"")</f>
        <v/>
      </c>
      <c r="BS97" s="58" t="str">
        <f>IF(O97="男子",IF($AF97&gt;100,"",IF($M97=プロ用男子!D$177,ROW(),"")),"")</f>
        <v/>
      </c>
      <c r="BT97" s="58" t="str">
        <f>IF(O97="男子",IF($AF97&gt;100,"",IF($M97=プロ用男子!K$177,ROW(),"")),"")</f>
        <v/>
      </c>
      <c r="BU97" s="58" t="str">
        <f>IF(O97="男子",IF($AF97&gt;100,"",IF($M97=プロ用男子!D$202,ROW(),"")),"")</f>
        <v/>
      </c>
      <c r="BV97" s="58" t="str">
        <f>IF(O97="男子",IF($AF97&gt;100,"",IF($M97=プロ用男子!K$202,ROW(),"")),"")</f>
        <v/>
      </c>
      <c r="BW97" s="58" t="str">
        <f>IF(O97="男子",IF($AF97&gt;100,"",IF($M97=プロ用男子!D$227,ROW(),"")),"")</f>
        <v/>
      </c>
      <c r="BX97" s="58" t="str">
        <f>IF(O97="男子",IF($AF97&gt;100,"",IF($M97=プロ用男子!K$227,ROW(),"")),"")</f>
        <v/>
      </c>
      <c r="BY97" s="58" t="str">
        <f>IF(O97="女子",IF(AF97&gt;100,"",IF(M97=プロ用女子!D$2,ROW(),"")),"")</f>
        <v/>
      </c>
      <c r="BZ97" s="58" t="str">
        <f>IF(O97="女子",IF($AF97&gt;100,"",IF($M97=プロ用女子!K$2,ROW(),"")),"")</f>
        <v/>
      </c>
      <c r="CA97" s="58" t="str">
        <f>IF(O97="女子",IF($AF97&gt;100,"",IF($M97=プロ用女子!D$27,ROW(),"")),"")</f>
        <v/>
      </c>
      <c r="CB97" s="58" t="str">
        <f>IF(O97="女子",IF($AF97&gt;100,"",IF($M97=プロ用女子!K$27,ROW(),"")),"")</f>
        <v/>
      </c>
      <c r="CC97" s="58" t="str">
        <f>IF(O97="女子",IF($AF97&gt;100,"",IF($M97=プロ用女子!D$52,ROW(),"")),"")</f>
        <v/>
      </c>
      <c r="CD97" s="58" t="str">
        <f>IF(O97="女子",IF($AF97&gt;100,"",IF($M97=プロ用女子!K$52,ROW(),"")),"")</f>
        <v/>
      </c>
      <c r="CE97" s="58" t="str">
        <f>IF(O97="女子",IF($AF97&gt;100,"",IF($M97=プロ用女子!D$77,ROW(),"")),"")</f>
        <v/>
      </c>
      <c r="CF97" s="58" t="str">
        <f>IF(O97="女子",IF($AF97&gt;100,"",IF($M97=プロ用女子!K$77,ROW(),"")),"")</f>
        <v/>
      </c>
      <c r="CG97" s="58" t="str">
        <f>IF(O97="女子",IF($AF97&gt;100,"",IF($M97=プロ用女子!D$102,ROW(),"")),"")</f>
        <v/>
      </c>
      <c r="CH97" s="58" t="str">
        <f>IF(O97="女子",IF($AF97&gt;100,"",IF($M97=プロ用女子!K$102,ROW(),"")),"")</f>
        <v/>
      </c>
      <c r="CI97" s="58" t="str">
        <f>IF(O97="女子",IF($AF97&gt;100,"",IF($M97=プロ用女子!D$127,ROW(),"")),"")</f>
        <v/>
      </c>
      <c r="CJ97" s="58" t="str">
        <f>IF(O97="女子",IF($AF97&gt;100,"",IF($M97=プロ用女子!K$127,ROW(),"")),"")</f>
        <v/>
      </c>
      <c r="CK97" s="58" t="str">
        <f>IF(O97="女子",IF($AF97&gt;100,"",IF($M97=プロ用女子!D$152,ROW(),"")),"")</f>
        <v/>
      </c>
      <c r="CL97" s="58" t="str">
        <f>IF(O97="女子",IF($AF97&gt;100,"",IF($M97=プロ用女子!K$152,ROW(),"")),"")</f>
        <v/>
      </c>
      <c r="CM97" s="58" t="str">
        <f>IF(O97="女子",IF($AF97&gt;100,"",IF($M97=プロ用女子!D$177,ROW(),"")),"")</f>
        <v/>
      </c>
      <c r="CN97" s="58" t="str">
        <f>IF(O97="女子",IF($AF97&gt;100,"",IF($M97=プロ用女子!K$177,ROW(),"")),"")</f>
        <v/>
      </c>
      <c r="CO97" s="58" t="str">
        <f>IF(O97="女子",IF($AF97&gt;100,"",IF($M97=プロ用女子!D$202,ROW(),"")),"")</f>
        <v/>
      </c>
      <c r="CP97" s="58" t="str">
        <f>IF(O97="女子",IF($AF97&gt;100,"",IF($M97=プロ用女子!K$202,ROW(),"")),"")</f>
        <v/>
      </c>
      <c r="CQ97" s="58" t="str">
        <f>IF(O97="女子",IF($AF97&gt;100,"",IF($M97=プロ用女子!D$227,ROW(),"")),"")</f>
        <v/>
      </c>
      <c r="CR97" s="58" t="str">
        <f>IF(O97="女子",IF($AF97&gt;100,"",IF($M97=プロ用女子!K$227,ROW(),"")),"")</f>
        <v/>
      </c>
    </row>
    <row r="98" spans="1:96" x14ac:dyDescent="0.15">
      <c r="A98" s="41">
        <v>46172</v>
      </c>
      <c r="B98" s="41">
        <v>46180</v>
      </c>
      <c r="C98" t="s">
        <v>70</v>
      </c>
      <c r="D98" t="s">
        <v>162</v>
      </c>
      <c r="E98" t="s">
        <v>169</v>
      </c>
      <c r="F98" t="s">
        <v>170</v>
      </c>
      <c r="G98" t="s">
        <v>165</v>
      </c>
      <c r="H98" t="s">
        <v>71</v>
      </c>
      <c r="I98" t="s">
        <v>166</v>
      </c>
      <c r="J98" t="s">
        <v>99</v>
      </c>
      <c r="L98" t="s">
        <v>781</v>
      </c>
      <c r="M98" t="s">
        <v>722</v>
      </c>
      <c r="N98" t="s">
        <v>723</v>
      </c>
      <c r="O98" t="s">
        <v>100</v>
      </c>
      <c r="Y98" t="s">
        <v>101</v>
      </c>
      <c r="AA98" t="s">
        <v>782</v>
      </c>
      <c r="AB98" t="s">
        <v>783</v>
      </c>
      <c r="AC98" t="s">
        <v>784</v>
      </c>
      <c r="AD98" t="s">
        <v>102</v>
      </c>
      <c r="AF98">
        <v>11</v>
      </c>
      <c r="AG98" s="40">
        <v>38903</v>
      </c>
      <c r="AN98">
        <v>169</v>
      </c>
      <c r="AO98">
        <v>55</v>
      </c>
      <c r="AP98" t="s">
        <v>103</v>
      </c>
      <c r="AV98" t="s">
        <v>107</v>
      </c>
      <c r="AY98" t="s">
        <v>156</v>
      </c>
      <c r="BB98">
        <f t="shared" si="3"/>
        <v>17</v>
      </c>
      <c r="BC98">
        <f t="shared" si="4"/>
        <v>3</v>
      </c>
      <c r="BD98" t="str">
        <f t="shared" si="5"/>
        <v>右</v>
      </c>
      <c r="BE98" s="58" t="str">
        <f>IF(O98="男子",IF($AF98&gt;100,"",IF(M98=プロ用男子!D$2,ROW(),"")),"")</f>
        <v/>
      </c>
      <c r="BF98" s="58" t="str">
        <f>IF(O98="男子",IF($AF98&gt;100,"",IF($M98=プロ用男子!K$2,ROW(),"")),"")</f>
        <v/>
      </c>
      <c r="BG98" s="58" t="str">
        <f>IF(O98="男子",IF($AF98&gt;100,"",IF($M98=プロ用男子!D$27,ROW(),"")),"")</f>
        <v/>
      </c>
      <c r="BH98" s="58" t="str">
        <f>IF(O98="男子",IF($AF98&gt;100,"",IF($M98=プロ用男子!K$27,ROW(),"")),"")</f>
        <v/>
      </c>
      <c r="BI98" s="58" t="str">
        <f>IF(O98="男子",IF($AF98&gt;100,"",IF($M98=プロ用男子!D$52,ROW(),"")),"")</f>
        <v/>
      </c>
      <c r="BJ98" s="58" t="str">
        <f>IF(O98="男子",IF($AF98&gt;100,"",IF($M98=プロ用男子!K$52,ROW(),"")),"")</f>
        <v/>
      </c>
      <c r="BK98" s="58" t="str">
        <f>IF(O98="男子",IF($AF98&gt;100,"",IF($M98=プロ用男子!D$77,ROW(),"")),"")</f>
        <v/>
      </c>
      <c r="BL98" s="58" t="str">
        <f>IF(O98="男子",IF($AF98&gt;100,"",IF($M98=プロ用男子!K$77,ROW(),"")),"")</f>
        <v/>
      </c>
      <c r="BM98" s="58" t="str">
        <f>IF(O98="男子",IF($AF98&gt;100,"",IF($M98=プロ用男子!D$102,ROW(),"")),"")</f>
        <v/>
      </c>
      <c r="BN98" s="58" t="str">
        <f>IF(O98="男子",IF($AF98&gt;100,"",IF($M98=プロ用男子!K$102,ROW(),"")),"")</f>
        <v/>
      </c>
      <c r="BO98" s="58" t="str">
        <f>IF(O98="男子",IF($AF98&gt;100,"",IF($M98=プロ用男子!D$127,ROW(),"")),"")</f>
        <v/>
      </c>
      <c r="BP98" s="58">
        <f>IF(O98="男子",IF($AF98&gt;100,"",IF($M98=プロ用男子!K$127,ROW(),"")),"")</f>
        <v>98</v>
      </c>
      <c r="BQ98" s="58" t="str">
        <f>IF(O98="男子",IF($AF98&gt;100,"",IF($M98=プロ用男子!D$152,ROW(),"")),"")</f>
        <v/>
      </c>
      <c r="BR98" s="58" t="str">
        <f>IF(O98="男子",IF($AF98&gt;100,"",IF($M98=プロ用男子!K$152,ROW(),"")),"")</f>
        <v/>
      </c>
      <c r="BS98" s="58" t="str">
        <f>IF(O98="男子",IF($AF98&gt;100,"",IF($M98=プロ用男子!D$177,ROW(),"")),"")</f>
        <v/>
      </c>
      <c r="BT98" s="58" t="str">
        <f>IF(O98="男子",IF($AF98&gt;100,"",IF($M98=プロ用男子!K$177,ROW(),"")),"")</f>
        <v/>
      </c>
      <c r="BU98" s="58" t="str">
        <f>IF(O98="男子",IF($AF98&gt;100,"",IF($M98=プロ用男子!D$202,ROW(),"")),"")</f>
        <v/>
      </c>
      <c r="BV98" s="58" t="str">
        <f>IF(O98="男子",IF($AF98&gt;100,"",IF($M98=プロ用男子!K$202,ROW(),"")),"")</f>
        <v/>
      </c>
      <c r="BW98" s="58" t="str">
        <f>IF(O98="男子",IF($AF98&gt;100,"",IF($M98=プロ用男子!D$227,ROW(),"")),"")</f>
        <v/>
      </c>
      <c r="BX98" s="58" t="str">
        <f>IF(O98="男子",IF($AF98&gt;100,"",IF($M98=プロ用男子!K$227,ROW(),"")),"")</f>
        <v/>
      </c>
      <c r="BY98" s="58" t="str">
        <f>IF(O98="女子",IF(AF98&gt;100,"",IF(M98=プロ用女子!D$2,ROW(),"")),"")</f>
        <v/>
      </c>
      <c r="BZ98" s="58" t="str">
        <f>IF(O98="女子",IF($AF98&gt;100,"",IF($M98=プロ用女子!K$2,ROW(),"")),"")</f>
        <v/>
      </c>
      <c r="CA98" s="58" t="str">
        <f>IF(O98="女子",IF($AF98&gt;100,"",IF($M98=プロ用女子!D$27,ROW(),"")),"")</f>
        <v/>
      </c>
      <c r="CB98" s="58" t="str">
        <f>IF(O98="女子",IF($AF98&gt;100,"",IF($M98=プロ用女子!K$27,ROW(),"")),"")</f>
        <v/>
      </c>
      <c r="CC98" s="58" t="str">
        <f>IF(O98="女子",IF($AF98&gt;100,"",IF($M98=プロ用女子!D$52,ROW(),"")),"")</f>
        <v/>
      </c>
      <c r="CD98" s="58" t="str">
        <f>IF(O98="女子",IF($AF98&gt;100,"",IF($M98=プロ用女子!K$52,ROW(),"")),"")</f>
        <v/>
      </c>
      <c r="CE98" s="58" t="str">
        <f>IF(O98="女子",IF($AF98&gt;100,"",IF($M98=プロ用女子!D$77,ROW(),"")),"")</f>
        <v/>
      </c>
      <c r="CF98" s="58" t="str">
        <f>IF(O98="女子",IF($AF98&gt;100,"",IF($M98=プロ用女子!K$77,ROW(),"")),"")</f>
        <v/>
      </c>
      <c r="CG98" s="58" t="str">
        <f>IF(O98="女子",IF($AF98&gt;100,"",IF($M98=プロ用女子!D$102,ROW(),"")),"")</f>
        <v/>
      </c>
      <c r="CH98" s="58" t="str">
        <f>IF(O98="女子",IF($AF98&gt;100,"",IF($M98=プロ用女子!K$102,ROW(),"")),"")</f>
        <v/>
      </c>
      <c r="CI98" s="58" t="str">
        <f>IF(O98="女子",IF($AF98&gt;100,"",IF($M98=プロ用女子!D$127,ROW(),"")),"")</f>
        <v/>
      </c>
      <c r="CJ98" s="58" t="str">
        <f>IF(O98="女子",IF($AF98&gt;100,"",IF($M98=プロ用女子!K$127,ROW(),"")),"")</f>
        <v/>
      </c>
      <c r="CK98" s="58" t="str">
        <f>IF(O98="女子",IF($AF98&gt;100,"",IF($M98=プロ用女子!D$152,ROW(),"")),"")</f>
        <v/>
      </c>
      <c r="CL98" s="58" t="str">
        <f>IF(O98="女子",IF($AF98&gt;100,"",IF($M98=プロ用女子!K$152,ROW(),"")),"")</f>
        <v/>
      </c>
      <c r="CM98" s="58" t="str">
        <f>IF(O98="女子",IF($AF98&gt;100,"",IF($M98=プロ用女子!D$177,ROW(),"")),"")</f>
        <v/>
      </c>
      <c r="CN98" s="58" t="str">
        <f>IF(O98="女子",IF($AF98&gt;100,"",IF($M98=プロ用女子!K$177,ROW(),"")),"")</f>
        <v/>
      </c>
      <c r="CO98" s="58" t="str">
        <f>IF(O98="女子",IF($AF98&gt;100,"",IF($M98=プロ用女子!D$202,ROW(),"")),"")</f>
        <v/>
      </c>
      <c r="CP98" s="58" t="str">
        <f>IF(O98="女子",IF($AF98&gt;100,"",IF($M98=プロ用女子!K$202,ROW(),"")),"")</f>
        <v/>
      </c>
      <c r="CQ98" s="58" t="str">
        <f>IF(O98="女子",IF($AF98&gt;100,"",IF($M98=プロ用女子!D$227,ROW(),"")),"")</f>
        <v/>
      </c>
      <c r="CR98" s="58" t="str">
        <f>IF(O98="女子",IF($AF98&gt;100,"",IF($M98=プロ用女子!K$227,ROW(),"")),"")</f>
        <v/>
      </c>
    </row>
    <row r="99" spans="1:96" x14ac:dyDescent="0.15">
      <c r="A99" s="41">
        <v>46172</v>
      </c>
      <c r="B99" s="41">
        <v>46180</v>
      </c>
      <c r="C99" t="s">
        <v>70</v>
      </c>
      <c r="D99" t="s">
        <v>162</v>
      </c>
      <c r="E99" t="s">
        <v>169</v>
      </c>
      <c r="F99" t="s">
        <v>170</v>
      </c>
      <c r="G99" t="s">
        <v>165</v>
      </c>
      <c r="H99" t="s">
        <v>71</v>
      </c>
      <c r="I99" t="s">
        <v>166</v>
      </c>
      <c r="J99" t="s">
        <v>99</v>
      </c>
      <c r="L99" t="s">
        <v>785</v>
      </c>
      <c r="M99" t="s">
        <v>722</v>
      </c>
      <c r="N99" t="s">
        <v>723</v>
      </c>
      <c r="O99" t="s">
        <v>100</v>
      </c>
      <c r="Y99" t="s">
        <v>101</v>
      </c>
      <c r="AA99" t="s">
        <v>786</v>
      </c>
      <c r="AB99" t="s">
        <v>787</v>
      </c>
      <c r="AC99" t="s">
        <v>788</v>
      </c>
      <c r="AD99" t="s">
        <v>102</v>
      </c>
      <c r="AF99">
        <v>12</v>
      </c>
      <c r="AG99" s="40">
        <v>38994</v>
      </c>
      <c r="AN99">
        <v>175</v>
      </c>
      <c r="AO99">
        <v>62</v>
      </c>
      <c r="AP99" t="s">
        <v>103</v>
      </c>
      <c r="AV99" t="s">
        <v>107</v>
      </c>
      <c r="AY99" t="s">
        <v>156</v>
      </c>
      <c r="BB99">
        <f t="shared" si="3"/>
        <v>17</v>
      </c>
      <c r="BC99">
        <f t="shared" si="4"/>
        <v>3</v>
      </c>
      <c r="BD99" t="str">
        <f t="shared" si="5"/>
        <v>右</v>
      </c>
      <c r="BE99" s="58" t="str">
        <f>IF(O99="男子",IF($AF99&gt;100,"",IF(M99=プロ用男子!D$2,ROW(),"")),"")</f>
        <v/>
      </c>
      <c r="BF99" s="58" t="str">
        <f>IF(O99="男子",IF($AF99&gt;100,"",IF($M99=プロ用男子!K$2,ROW(),"")),"")</f>
        <v/>
      </c>
      <c r="BG99" s="58" t="str">
        <f>IF(O99="男子",IF($AF99&gt;100,"",IF($M99=プロ用男子!D$27,ROW(),"")),"")</f>
        <v/>
      </c>
      <c r="BH99" s="58" t="str">
        <f>IF(O99="男子",IF($AF99&gt;100,"",IF($M99=プロ用男子!K$27,ROW(),"")),"")</f>
        <v/>
      </c>
      <c r="BI99" s="58" t="str">
        <f>IF(O99="男子",IF($AF99&gt;100,"",IF($M99=プロ用男子!D$52,ROW(),"")),"")</f>
        <v/>
      </c>
      <c r="BJ99" s="58" t="str">
        <f>IF(O99="男子",IF($AF99&gt;100,"",IF($M99=プロ用男子!K$52,ROW(),"")),"")</f>
        <v/>
      </c>
      <c r="BK99" s="58" t="str">
        <f>IF(O99="男子",IF($AF99&gt;100,"",IF($M99=プロ用男子!D$77,ROW(),"")),"")</f>
        <v/>
      </c>
      <c r="BL99" s="58" t="str">
        <f>IF(O99="男子",IF($AF99&gt;100,"",IF($M99=プロ用男子!K$77,ROW(),"")),"")</f>
        <v/>
      </c>
      <c r="BM99" s="58" t="str">
        <f>IF(O99="男子",IF($AF99&gt;100,"",IF($M99=プロ用男子!D$102,ROW(),"")),"")</f>
        <v/>
      </c>
      <c r="BN99" s="58" t="str">
        <f>IF(O99="男子",IF($AF99&gt;100,"",IF($M99=プロ用男子!K$102,ROW(),"")),"")</f>
        <v/>
      </c>
      <c r="BO99" s="58" t="str">
        <f>IF(O99="男子",IF($AF99&gt;100,"",IF($M99=プロ用男子!D$127,ROW(),"")),"")</f>
        <v/>
      </c>
      <c r="BP99" s="58">
        <f>IF(O99="男子",IF($AF99&gt;100,"",IF($M99=プロ用男子!K$127,ROW(),"")),"")</f>
        <v>99</v>
      </c>
      <c r="BQ99" s="58" t="str">
        <f>IF(O99="男子",IF($AF99&gt;100,"",IF($M99=プロ用男子!D$152,ROW(),"")),"")</f>
        <v/>
      </c>
      <c r="BR99" s="58" t="str">
        <f>IF(O99="男子",IF($AF99&gt;100,"",IF($M99=プロ用男子!K$152,ROW(),"")),"")</f>
        <v/>
      </c>
      <c r="BS99" s="58" t="str">
        <f>IF(O99="男子",IF($AF99&gt;100,"",IF($M99=プロ用男子!D$177,ROW(),"")),"")</f>
        <v/>
      </c>
      <c r="BT99" s="58" t="str">
        <f>IF(O99="男子",IF($AF99&gt;100,"",IF($M99=プロ用男子!K$177,ROW(),"")),"")</f>
        <v/>
      </c>
      <c r="BU99" s="58" t="str">
        <f>IF(O99="男子",IF($AF99&gt;100,"",IF($M99=プロ用男子!D$202,ROW(),"")),"")</f>
        <v/>
      </c>
      <c r="BV99" s="58" t="str">
        <f>IF(O99="男子",IF($AF99&gt;100,"",IF($M99=プロ用男子!K$202,ROW(),"")),"")</f>
        <v/>
      </c>
      <c r="BW99" s="58" t="str">
        <f>IF(O99="男子",IF($AF99&gt;100,"",IF($M99=プロ用男子!D$227,ROW(),"")),"")</f>
        <v/>
      </c>
      <c r="BX99" s="58" t="str">
        <f>IF(O99="男子",IF($AF99&gt;100,"",IF($M99=プロ用男子!K$227,ROW(),"")),"")</f>
        <v/>
      </c>
      <c r="BY99" s="58" t="str">
        <f>IF(O99="女子",IF(AF99&gt;100,"",IF(M99=プロ用女子!D$2,ROW(),"")),"")</f>
        <v/>
      </c>
      <c r="BZ99" s="58" t="str">
        <f>IF(O99="女子",IF($AF99&gt;100,"",IF($M99=プロ用女子!K$2,ROW(),"")),"")</f>
        <v/>
      </c>
      <c r="CA99" s="58" t="str">
        <f>IF(O99="女子",IF($AF99&gt;100,"",IF($M99=プロ用女子!D$27,ROW(),"")),"")</f>
        <v/>
      </c>
      <c r="CB99" s="58" t="str">
        <f>IF(O99="女子",IF($AF99&gt;100,"",IF($M99=プロ用女子!K$27,ROW(),"")),"")</f>
        <v/>
      </c>
      <c r="CC99" s="58" t="str">
        <f>IF(O99="女子",IF($AF99&gt;100,"",IF($M99=プロ用女子!D$52,ROW(),"")),"")</f>
        <v/>
      </c>
      <c r="CD99" s="58" t="str">
        <f>IF(O99="女子",IF($AF99&gt;100,"",IF($M99=プロ用女子!K$52,ROW(),"")),"")</f>
        <v/>
      </c>
      <c r="CE99" s="58" t="str">
        <f>IF(O99="女子",IF($AF99&gt;100,"",IF($M99=プロ用女子!D$77,ROW(),"")),"")</f>
        <v/>
      </c>
      <c r="CF99" s="58" t="str">
        <f>IF(O99="女子",IF($AF99&gt;100,"",IF($M99=プロ用女子!K$77,ROW(),"")),"")</f>
        <v/>
      </c>
      <c r="CG99" s="58" t="str">
        <f>IF(O99="女子",IF($AF99&gt;100,"",IF($M99=プロ用女子!D$102,ROW(),"")),"")</f>
        <v/>
      </c>
      <c r="CH99" s="58" t="str">
        <f>IF(O99="女子",IF($AF99&gt;100,"",IF($M99=プロ用女子!K$102,ROW(),"")),"")</f>
        <v/>
      </c>
      <c r="CI99" s="58" t="str">
        <f>IF(O99="女子",IF($AF99&gt;100,"",IF($M99=プロ用女子!D$127,ROW(),"")),"")</f>
        <v/>
      </c>
      <c r="CJ99" s="58" t="str">
        <f>IF(O99="女子",IF($AF99&gt;100,"",IF($M99=プロ用女子!K$127,ROW(),"")),"")</f>
        <v/>
      </c>
      <c r="CK99" s="58" t="str">
        <f>IF(O99="女子",IF($AF99&gt;100,"",IF($M99=プロ用女子!D$152,ROW(),"")),"")</f>
        <v/>
      </c>
      <c r="CL99" s="58" t="str">
        <f>IF(O99="女子",IF($AF99&gt;100,"",IF($M99=プロ用女子!K$152,ROW(),"")),"")</f>
        <v/>
      </c>
      <c r="CM99" s="58" t="str">
        <f>IF(O99="女子",IF($AF99&gt;100,"",IF($M99=プロ用女子!D$177,ROW(),"")),"")</f>
        <v/>
      </c>
      <c r="CN99" s="58" t="str">
        <f>IF(O99="女子",IF($AF99&gt;100,"",IF($M99=プロ用女子!K$177,ROW(),"")),"")</f>
        <v/>
      </c>
      <c r="CO99" s="58" t="str">
        <f>IF(O99="女子",IF($AF99&gt;100,"",IF($M99=プロ用女子!D$202,ROW(),"")),"")</f>
        <v/>
      </c>
      <c r="CP99" s="58" t="str">
        <f>IF(O99="女子",IF($AF99&gt;100,"",IF($M99=プロ用女子!K$202,ROW(),"")),"")</f>
        <v/>
      </c>
      <c r="CQ99" s="58" t="str">
        <f>IF(O99="女子",IF($AF99&gt;100,"",IF($M99=プロ用女子!D$227,ROW(),"")),"")</f>
        <v/>
      </c>
      <c r="CR99" s="58" t="str">
        <f>IF(O99="女子",IF($AF99&gt;100,"",IF($M99=プロ用女子!K$227,ROW(),"")),"")</f>
        <v/>
      </c>
    </row>
    <row r="100" spans="1:96" x14ac:dyDescent="0.15">
      <c r="A100" s="41">
        <v>46172</v>
      </c>
      <c r="B100" s="41">
        <v>46180</v>
      </c>
      <c r="C100" t="s">
        <v>70</v>
      </c>
      <c r="D100" t="s">
        <v>162</v>
      </c>
      <c r="E100" t="s">
        <v>169</v>
      </c>
      <c r="F100" t="s">
        <v>170</v>
      </c>
      <c r="G100" t="s">
        <v>165</v>
      </c>
      <c r="H100" t="s">
        <v>71</v>
      </c>
      <c r="I100" t="s">
        <v>166</v>
      </c>
      <c r="J100" t="s">
        <v>99</v>
      </c>
      <c r="L100" t="s">
        <v>876</v>
      </c>
      <c r="M100" t="s">
        <v>722</v>
      </c>
      <c r="N100" t="s">
        <v>723</v>
      </c>
      <c r="O100" t="s">
        <v>100</v>
      </c>
      <c r="Y100" t="s">
        <v>101</v>
      </c>
      <c r="AA100" t="s">
        <v>877</v>
      </c>
      <c r="AB100" t="s">
        <v>878</v>
      </c>
      <c r="AC100" t="s">
        <v>879</v>
      </c>
      <c r="AD100" t="s">
        <v>102</v>
      </c>
      <c r="AF100">
        <v>101</v>
      </c>
      <c r="AG100" s="40">
        <v>38981</v>
      </c>
      <c r="AN100">
        <v>157</v>
      </c>
      <c r="AO100">
        <v>44</v>
      </c>
      <c r="AP100" t="s">
        <v>103</v>
      </c>
      <c r="AV100" t="s">
        <v>104</v>
      </c>
      <c r="AY100" t="s">
        <v>157</v>
      </c>
      <c r="BB100">
        <f t="shared" si="3"/>
        <v>17</v>
      </c>
      <c r="BC100">
        <f t="shared" si="4"/>
        <v>3</v>
      </c>
      <c r="BD100" t="str">
        <f t="shared" si="5"/>
        <v>右</v>
      </c>
      <c r="BE100" s="58" t="str">
        <f>IF(O100="男子",IF($AF100&gt;100,"",IF(M100=プロ用男子!D$2,ROW(),"")),"")</f>
        <v/>
      </c>
      <c r="BF100" s="58" t="str">
        <f>IF(O100="男子",IF($AF100&gt;100,"",IF($M100=プロ用男子!K$2,ROW(),"")),"")</f>
        <v/>
      </c>
      <c r="BG100" s="58" t="str">
        <f>IF(O100="男子",IF($AF100&gt;100,"",IF($M100=プロ用男子!D$27,ROW(),"")),"")</f>
        <v/>
      </c>
      <c r="BH100" s="58" t="str">
        <f>IF(O100="男子",IF($AF100&gt;100,"",IF($M100=プロ用男子!K$27,ROW(),"")),"")</f>
        <v/>
      </c>
      <c r="BI100" s="58" t="str">
        <f>IF(O100="男子",IF($AF100&gt;100,"",IF($M100=プロ用男子!D$52,ROW(),"")),"")</f>
        <v/>
      </c>
      <c r="BJ100" s="58" t="str">
        <f>IF(O100="男子",IF($AF100&gt;100,"",IF($M100=プロ用男子!K$52,ROW(),"")),"")</f>
        <v/>
      </c>
      <c r="BK100" s="58" t="str">
        <f>IF(O100="男子",IF($AF100&gt;100,"",IF($M100=プロ用男子!D$77,ROW(),"")),"")</f>
        <v/>
      </c>
      <c r="BL100" s="58" t="str">
        <f>IF(O100="男子",IF($AF100&gt;100,"",IF($M100=プロ用男子!K$77,ROW(),"")),"")</f>
        <v/>
      </c>
      <c r="BM100" s="58" t="str">
        <f>IF(O100="男子",IF($AF100&gt;100,"",IF($M100=プロ用男子!D$102,ROW(),"")),"")</f>
        <v/>
      </c>
      <c r="BN100" s="58" t="str">
        <f>IF(O100="男子",IF($AF100&gt;100,"",IF($M100=プロ用男子!K$102,ROW(),"")),"")</f>
        <v/>
      </c>
      <c r="BO100" s="58" t="str">
        <f>IF(O100="男子",IF($AF100&gt;100,"",IF($M100=プロ用男子!D$127,ROW(),"")),"")</f>
        <v/>
      </c>
      <c r="BP100" s="58" t="str">
        <f>IF(O100="男子",IF($AF100&gt;100,"",IF($M100=プロ用男子!K$127,ROW(),"")),"")</f>
        <v/>
      </c>
      <c r="BQ100" s="58" t="str">
        <f>IF(O100="男子",IF($AF100&gt;100,"",IF($M100=プロ用男子!D$152,ROW(),"")),"")</f>
        <v/>
      </c>
      <c r="BR100" s="58" t="str">
        <f>IF(O100="男子",IF($AF100&gt;100,"",IF($M100=プロ用男子!K$152,ROW(),"")),"")</f>
        <v/>
      </c>
      <c r="BS100" s="58" t="str">
        <f>IF(O100="男子",IF($AF100&gt;100,"",IF($M100=プロ用男子!D$177,ROW(),"")),"")</f>
        <v/>
      </c>
      <c r="BT100" s="58" t="str">
        <f>IF(O100="男子",IF($AF100&gt;100,"",IF($M100=プロ用男子!K$177,ROW(),"")),"")</f>
        <v/>
      </c>
      <c r="BU100" s="58" t="str">
        <f>IF(O100="男子",IF($AF100&gt;100,"",IF($M100=プロ用男子!D$202,ROW(),"")),"")</f>
        <v/>
      </c>
      <c r="BV100" s="58" t="str">
        <f>IF(O100="男子",IF($AF100&gt;100,"",IF($M100=プロ用男子!K$202,ROW(),"")),"")</f>
        <v/>
      </c>
      <c r="BW100" s="58" t="str">
        <f>IF(O100="男子",IF($AF100&gt;100,"",IF($M100=プロ用男子!D$227,ROW(),"")),"")</f>
        <v/>
      </c>
      <c r="BX100" s="58" t="str">
        <f>IF(O100="男子",IF($AF100&gt;100,"",IF($M100=プロ用男子!K$227,ROW(),"")),"")</f>
        <v/>
      </c>
      <c r="BY100" s="58" t="str">
        <f>IF(O100="女子",IF(AF100&gt;100,"",IF(M100=プロ用女子!D$2,ROW(),"")),"")</f>
        <v/>
      </c>
      <c r="BZ100" s="58" t="str">
        <f>IF(O100="女子",IF($AF100&gt;100,"",IF($M100=プロ用女子!K$2,ROW(),"")),"")</f>
        <v/>
      </c>
      <c r="CA100" s="58" t="str">
        <f>IF(O100="女子",IF($AF100&gt;100,"",IF($M100=プロ用女子!D$27,ROW(),"")),"")</f>
        <v/>
      </c>
      <c r="CB100" s="58" t="str">
        <f>IF(O100="女子",IF($AF100&gt;100,"",IF($M100=プロ用女子!K$27,ROW(),"")),"")</f>
        <v/>
      </c>
      <c r="CC100" s="58" t="str">
        <f>IF(O100="女子",IF($AF100&gt;100,"",IF($M100=プロ用女子!D$52,ROW(),"")),"")</f>
        <v/>
      </c>
      <c r="CD100" s="58" t="str">
        <f>IF(O100="女子",IF($AF100&gt;100,"",IF($M100=プロ用女子!K$52,ROW(),"")),"")</f>
        <v/>
      </c>
      <c r="CE100" s="58" t="str">
        <f>IF(O100="女子",IF($AF100&gt;100,"",IF($M100=プロ用女子!D$77,ROW(),"")),"")</f>
        <v/>
      </c>
      <c r="CF100" s="58" t="str">
        <f>IF(O100="女子",IF($AF100&gt;100,"",IF($M100=プロ用女子!K$77,ROW(),"")),"")</f>
        <v/>
      </c>
      <c r="CG100" s="58" t="str">
        <f>IF(O100="女子",IF($AF100&gt;100,"",IF($M100=プロ用女子!D$102,ROW(),"")),"")</f>
        <v/>
      </c>
      <c r="CH100" s="58" t="str">
        <f>IF(O100="女子",IF($AF100&gt;100,"",IF($M100=プロ用女子!K$102,ROW(),"")),"")</f>
        <v/>
      </c>
      <c r="CI100" s="58" t="str">
        <f>IF(O100="女子",IF($AF100&gt;100,"",IF($M100=プロ用女子!D$127,ROW(),"")),"")</f>
        <v/>
      </c>
      <c r="CJ100" s="58" t="str">
        <f>IF(O100="女子",IF($AF100&gt;100,"",IF($M100=プロ用女子!K$127,ROW(),"")),"")</f>
        <v/>
      </c>
      <c r="CK100" s="58" t="str">
        <f>IF(O100="女子",IF($AF100&gt;100,"",IF($M100=プロ用女子!D$152,ROW(),"")),"")</f>
        <v/>
      </c>
      <c r="CL100" s="58" t="str">
        <f>IF(O100="女子",IF($AF100&gt;100,"",IF($M100=プロ用女子!K$152,ROW(),"")),"")</f>
        <v/>
      </c>
      <c r="CM100" s="58" t="str">
        <f>IF(O100="女子",IF($AF100&gt;100,"",IF($M100=プロ用女子!D$177,ROW(),"")),"")</f>
        <v/>
      </c>
      <c r="CN100" s="58" t="str">
        <f>IF(O100="女子",IF($AF100&gt;100,"",IF($M100=プロ用女子!K$177,ROW(),"")),"")</f>
        <v/>
      </c>
      <c r="CO100" s="58" t="str">
        <f>IF(O100="女子",IF($AF100&gt;100,"",IF($M100=プロ用女子!D$202,ROW(),"")),"")</f>
        <v/>
      </c>
      <c r="CP100" s="58" t="str">
        <f>IF(O100="女子",IF($AF100&gt;100,"",IF($M100=プロ用女子!K$202,ROW(),"")),"")</f>
        <v/>
      </c>
      <c r="CQ100" s="58" t="str">
        <f>IF(O100="女子",IF($AF100&gt;100,"",IF($M100=プロ用女子!D$227,ROW(),"")),"")</f>
        <v/>
      </c>
      <c r="CR100" s="58" t="str">
        <f>IF(O100="女子",IF($AF100&gt;100,"",IF($M100=プロ用女子!K$227,ROW(),"")),"")</f>
        <v/>
      </c>
    </row>
    <row r="101" spans="1:96" x14ac:dyDescent="0.15">
      <c r="A101" s="41">
        <v>46172</v>
      </c>
      <c r="B101" s="41">
        <v>46180</v>
      </c>
      <c r="C101" t="s">
        <v>70</v>
      </c>
      <c r="D101" t="s">
        <v>162</v>
      </c>
      <c r="E101" t="s">
        <v>169</v>
      </c>
      <c r="F101" t="s">
        <v>170</v>
      </c>
      <c r="G101" t="s">
        <v>165</v>
      </c>
      <c r="H101" t="s">
        <v>71</v>
      </c>
      <c r="I101" t="s">
        <v>166</v>
      </c>
      <c r="J101" t="s">
        <v>99</v>
      </c>
      <c r="L101" t="s">
        <v>880</v>
      </c>
      <c r="M101" t="s">
        <v>722</v>
      </c>
      <c r="N101" t="s">
        <v>723</v>
      </c>
      <c r="O101" t="s">
        <v>100</v>
      </c>
      <c r="Y101" t="s">
        <v>101</v>
      </c>
      <c r="AA101" t="s">
        <v>881</v>
      </c>
      <c r="AB101" t="s">
        <v>882</v>
      </c>
      <c r="AC101" t="s">
        <v>883</v>
      </c>
      <c r="AD101" t="s">
        <v>102</v>
      </c>
      <c r="AF101">
        <v>102</v>
      </c>
      <c r="AG101" s="40">
        <v>22410</v>
      </c>
      <c r="AN101">
        <v>167</v>
      </c>
      <c r="AO101">
        <v>54</v>
      </c>
      <c r="AP101" t="s">
        <v>103</v>
      </c>
      <c r="AV101" t="s">
        <v>104</v>
      </c>
      <c r="AY101" t="s">
        <v>157</v>
      </c>
      <c r="BB101">
        <f t="shared" si="3"/>
        <v>62</v>
      </c>
      <c r="BC101" t="str">
        <f t="shared" si="4"/>
        <v>役員</v>
      </c>
      <c r="BD101" t="str">
        <f t="shared" si="5"/>
        <v>右</v>
      </c>
      <c r="BE101" s="58" t="str">
        <f>IF(O101="男子",IF($AF101&gt;100,"",IF(M101=プロ用男子!D$2,ROW(),"")),"")</f>
        <v/>
      </c>
      <c r="BF101" s="58" t="str">
        <f>IF(O101="男子",IF($AF101&gt;100,"",IF($M101=プロ用男子!K$2,ROW(),"")),"")</f>
        <v/>
      </c>
      <c r="BG101" s="58" t="str">
        <f>IF(O101="男子",IF($AF101&gt;100,"",IF($M101=プロ用男子!D$27,ROW(),"")),"")</f>
        <v/>
      </c>
      <c r="BH101" s="58" t="str">
        <f>IF(O101="男子",IF($AF101&gt;100,"",IF($M101=プロ用男子!K$27,ROW(),"")),"")</f>
        <v/>
      </c>
      <c r="BI101" s="58" t="str">
        <f>IF(O101="男子",IF($AF101&gt;100,"",IF($M101=プロ用男子!D$52,ROW(),"")),"")</f>
        <v/>
      </c>
      <c r="BJ101" s="58" t="str">
        <f>IF(O101="男子",IF($AF101&gt;100,"",IF($M101=プロ用男子!K$52,ROW(),"")),"")</f>
        <v/>
      </c>
      <c r="BK101" s="58" t="str">
        <f>IF(O101="男子",IF($AF101&gt;100,"",IF($M101=プロ用男子!D$77,ROW(),"")),"")</f>
        <v/>
      </c>
      <c r="BL101" s="58" t="str">
        <f>IF(O101="男子",IF($AF101&gt;100,"",IF($M101=プロ用男子!K$77,ROW(),"")),"")</f>
        <v/>
      </c>
      <c r="BM101" s="58" t="str">
        <f>IF(O101="男子",IF($AF101&gt;100,"",IF($M101=プロ用男子!D$102,ROW(),"")),"")</f>
        <v/>
      </c>
      <c r="BN101" s="58" t="str">
        <f>IF(O101="男子",IF($AF101&gt;100,"",IF($M101=プロ用男子!K$102,ROW(),"")),"")</f>
        <v/>
      </c>
      <c r="BO101" s="58" t="str">
        <f>IF(O101="男子",IF($AF101&gt;100,"",IF($M101=プロ用男子!D$127,ROW(),"")),"")</f>
        <v/>
      </c>
      <c r="BP101" s="58" t="str">
        <f>IF(O101="男子",IF($AF101&gt;100,"",IF($M101=プロ用男子!K$127,ROW(),"")),"")</f>
        <v/>
      </c>
      <c r="BQ101" s="58" t="str">
        <f>IF(O101="男子",IF($AF101&gt;100,"",IF($M101=プロ用男子!D$152,ROW(),"")),"")</f>
        <v/>
      </c>
      <c r="BR101" s="58" t="str">
        <f>IF(O101="男子",IF($AF101&gt;100,"",IF($M101=プロ用男子!K$152,ROW(),"")),"")</f>
        <v/>
      </c>
      <c r="BS101" s="58" t="str">
        <f>IF(O101="男子",IF($AF101&gt;100,"",IF($M101=プロ用男子!D$177,ROW(),"")),"")</f>
        <v/>
      </c>
      <c r="BT101" s="58" t="str">
        <f>IF(O101="男子",IF($AF101&gt;100,"",IF($M101=プロ用男子!K$177,ROW(),"")),"")</f>
        <v/>
      </c>
      <c r="BU101" s="58" t="str">
        <f>IF(O101="男子",IF($AF101&gt;100,"",IF($M101=プロ用男子!D$202,ROW(),"")),"")</f>
        <v/>
      </c>
      <c r="BV101" s="58" t="str">
        <f>IF(O101="男子",IF($AF101&gt;100,"",IF($M101=プロ用男子!K$202,ROW(),"")),"")</f>
        <v/>
      </c>
      <c r="BW101" s="58" t="str">
        <f>IF(O101="男子",IF($AF101&gt;100,"",IF($M101=プロ用男子!D$227,ROW(),"")),"")</f>
        <v/>
      </c>
      <c r="BX101" s="58" t="str">
        <f>IF(O101="男子",IF($AF101&gt;100,"",IF($M101=プロ用男子!K$227,ROW(),"")),"")</f>
        <v/>
      </c>
      <c r="BY101" s="58" t="str">
        <f>IF(O101="女子",IF(AF101&gt;100,"",IF(M101=プロ用女子!D$2,ROW(),"")),"")</f>
        <v/>
      </c>
      <c r="BZ101" s="58" t="str">
        <f>IF(O101="女子",IF($AF101&gt;100,"",IF($M101=プロ用女子!K$2,ROW(),"")),"")</f>
        <v/>
      </c>
      <c r="CA101" s="58" t="str">
        <f>IF(O101="女子",IF($AF101&gt;100,"",IF($M101=プロ用女子!D$27,ROW(),"")),"")</f>
        <v/>
      </c>
      <c r="CB101" s="58" t="str">
        <f>IF(O101="女子",IF($AF101&gt;100,"",IF($M101=プロ用女子!K$27,ROW(),"")),"")</f>
        <v/>
      </c>
      <c r="CC101" s="58" t="str">
        <f>IF(O101="女子",IF($AF101&gt;100,"",IF($M101=プロ用女子!D$52,ROW(),"")),"")</f>
        <v/>
      </c>
      <c r="CD101" s="58" t="str">
        <f>IF(O101="女子",IF($AF101&gt;100,"",IF($M101=プロ用女子!K$52,ROW(),"")),"")</f>
        <v/>
      </c>
      <c r="CE101" s="58" t="str">
        <f>IF(O101="女子",IF($AF101&gt;100,"",IF($M101=プロ用女子!D$77,ROW(),"")),"")</f>
        <v/>
      </c>
      <c r="CF101" s="58" t="str">
        <f>IF(O101="女子",IF($AF101&gt;100,"",IF($M101=プロ用女子!K$77,ROW(),"")),"")</f>
        <v/>
      </c>
      <c r="CG101" s="58" t="str">
        <f>IF(O101="女子",IF($AF101&gt;100,"",IF($M101=プロ用女子!D$102,ROW(),"")),"")</f>
        <v/>
      </c>
      <c r="CH101" s="58" t="str">
        <f>IF(O101="女子",IF($AF101&gt;100,"",IF($M101=プロ用女子!K$102,ROW(),"")),"")</f>
        <v/>
      </c>
      <c r="CI101" s="58" t="str">
        <f>IF(O101="女子",IF($AF101&gt;100,"",IF($M101=プロ用女子!D$127,ROW(),"")),"")</f>
        <v/>
      </c>
      <c r="CJ101" s="58" t="str">
        <f>IF(O101="女子",IF($AF101&gt;100,"",IF($M101=プロ用女子!K$127,ROW(),"")),"")</f>
        <v/>
      </c>
      <c r="CK101" s="58" t="str">
        <f>IF(O101="女子",IF($AF101&gt;100,"",IF($M101=プロ用女子!D$152,ROW(),"")),"")</f>
        <v/>
      </c>
      <c r="CL101" s="58" t="str">
        <f>IF(O101="女子",IF($AF101&gt;100,"",IF($M101=プロ用女子!K$152,ROW(),"")),"")</f>
        <v/>
      </c>
      <c r="CM101" s="58" t="str">
        <f>IF(O101="女子",IF($AF101&gt;100,"",IF($M101=プロ用女子!D$177,ROW(),"")),"")</f>
        <v/>
      </c>
      <c r="CN101" s="58" t="str">
        <f>IF(O101="女子",IF($AF101&gt;100,"",IF($M101=プロ用女子!K$177,ROW(),"")),"")</f>
        <v/>
      </c>
      <c r="CO101" s="58" t="str">
        <f>IF(O101="女子",IF($AF101&gt;100,"",IF($M101=プロ用女子!D$202,ROW(),"")),"")</f>
        <v/>
      </c>
      <c r="CP101" s="58" t="str">
        <f>IF(O101="女子",IF($AF101&gt;100,"",IF($M101=プロ用女子!K$202,ROW(),"")),"")</f>
        <v/>
      </c>
      <c r="CQ101" s="58" t="str">
        <f>IF(O101="女子",IF($AF101&gt;100,"",IF($M101=プロ用女子!D$227,ROW(),"")),"")</f>
        <v/>
      </c>
      <c r="CR101" s="58" t="str">
        <f>IF(O101="女子",IF($AF101&gt;100,"",IF($M101=プロ用女子!K$227,ROW(),"")),"")</f>
        <v/>
      </c>
    </row>
    <row r="102" spans="1:96" x14ac:dyDescent="0.15">
      <c r="A102">
        <v>46172</v>
      </c>
      <c r="B102">
        <v>46180</v>
      </c>
      <c r="C102" t="s">
        <v>70</v>
      </c>
      <c r="D102" t="s">
        <v>162</v>
      </c>
      <c r="E102" t="s">
        <v>169</v>
      </c>
      <c r="F102" t="s">
        <v>170</v>
      </c>
      <c r="G102" t="s">
        <v>165</v>
      </c>
      <c r="H102" t="s">
        <v>71</v>
      </c>
      <c r="I102" t="s">
        <v>166</v>
      </c>
      <c r="J102" t="s">
        <v>99</v>
      </c>
      <c r="L102" t="s">
        <v>884</v>
      </c>
      <c r="M102" t="s">
        <v>722</v>
      </c>
      <c r="N102" t="s">
        <v>723</v>
      </c>
      <c r="O102" t="s">
        <v>100</v>
      </c>
      <c r="Y102" t="s">
        <v>101</v>
      </c>
      <c r="AA102" t="s">
        <v>885</v>
      </c>
      <c r="AB102" t="s">
        <v>886</v>
      </c>
      <c r="AC102" t="s">
        <v>887</v>
      </c>
      <c r="AD102" t="s">
        <v>102</v>
      </c>
      <c r="AF102">
        <v>103</v>
      </c>
      <c r="AG102" s="40">
        <v>21598</v>
      </c>
      <c r="AN102">
        <v>162</v>
      </c>
      <c r="AO102">
        <v>48</v>
      </c>
      <c r="AP102" t="s">
        <v>103</v>
      </c>
      <c r="AV102" t="s">
        <v>104</v>
      </c>
      <c r="AY102" t="s">
        <v>157</v>
      </c>
      <c r="BB102">
        <f t="shared" si="3"/>
        <v>65</v>
      </c>
      <c r="BC102" t="str">
        <f t="shared" si="4"/>
        <v>役員</v>
      </c>
      <c r="BD102" t="str">
        <f t="shared" si="5"/>
        <v>右</v>
      </c>
      <c r="BE102" s="58" t="str">
        <f>IF(O102="男子",IF($AF102&gt;100,"",IF(M102=プロ用男子!D$2,ROW(),"")),"")</f>
        <v/>
      </c>
      <c r="BF102" s="58" t="str">
        <f>IF(O102="男子",IF($AF102&gt;100,"",IF($M102=プロ用男子!K$2,ROW(),"")),"")</f>
        <v/>
      </c>
      <c r="BG102" s="58" t="str">
        <f>IF(O102="男子",IF($AF102&gt;100,"",IF($M102=プロ用男子!D$27,ROW(),"")),"")</f>
        <v/>
      </c>
      <c r="BH102" s="58" t="str">
        <f>IF(O102="男子",IF($AF102&gt;100,"",IF($M102=プロ用男子!K$27,ROW(),"")),"")</f>
        <v/>
      </c>
      <c r="BI102" s="58" t="str">
        <f>IF(O102="男子",IF($AF102&gt;100,"",IF($M102=プロ用男子!D$52,ROW(),"")),"")</f>
        <v/>
      </c>
      <c r="BJ102" s="58" t="str">
        <f>IF(O102="男子",IF($AF102&gt;100,"",IF($M102=プロ用男子!K$52,ROW(),"")),"")</f>
        <v/>
      </c>
      <c r="BK102" s="58" t="str">
        <f>IF(O102="男子",IF($AF102&gt;100,"",IF($M102=プロ用男子!D$77,ROW(),"")),"")</f>
        <v/>
      </c>
      <c r="BL102" s="58" t="str">
        <f>IF(O102="男子",IF($AF102&gt;100,"",IF($M102=プロ用男子!K$77,ROW(),"")),"")</f>
        <v/>
      </c>
      <c r="BM102" s="58" t="str">
        <f>IF(O102="男子",IF($AF102&gt;100,"",IF($M102=プロ用男子!D$102,ROW(),"")),"")</f>
        <v/>
      </c>
      <c r="BN102" s="58" t="str">
        <f>IF(O102="男子",IF($AF102&gt;100,"",IF($M102=プロ用男子!K$102,ROW(),"")),"")</f>
        <v/>
      </c>
      <c r="BO102" s="58" t="str">
        <f>IF(O102="男子",IF($AF102&gt;100,"",IF($M102=プロ用男子!D$127,ROW(),"")),"")</f>
        <v/>
      </c>
      <c r="BP102" s="58" t="str">
        <f>IF(O102="男子",IF($AF102&gt;100,"",IF($M102=プロ用男子!K$127,ROW(),"")),"")</f>
        <v/>
      </c>
      <c r="BQ102" s="58" t="str">
        <f>IF(O102="男子",IF($AF102&gt;100,"",IF($M102=プロ用男子!D$152,ROW(),"")),"")</f>
        <v/>
      </c>
      <c r="BR102" s="58" t="str">
        <f>IF(O102="男子",IF($AF102&gt;100,"",IF($M102=プロ用男子!K$152,ROW(),"")),"")</f>
        <v/>
      </c>
      <c r="BS102" s="58" t="str">
        <f>IF(O102="男子",IF($AF102&gt;100,"",IF($M102=プロ用男子!D$177,ROW(),"")),"")</f>
        <v/>
      </c>
      <c r="BT102" s="58" t="str">
        <f>IF(O102="男子",IF($AF102&gt;100,"",IF($M102=プロ用男子!K$177,ROW(),"")),"")</f>
        <v/>
      </c>
      <c r="BU102" s="58" t="str">
        <f>IF(O102="男子",IF($AF102&gt;100,"",IF($M102=プロ用男子!D$202,ROW(),"")),"")</f>
        <v/>
      </c>
      <c r="BV102" s="58" t="str">
        <f>IF(O102="男子",IF($AF102&gt;100,"",IF($M102=プロ用男子!K$202,ROW(),"")),"")</f>
        <v/>
      </c>
      <c r="BW102" s="58" t="str">
        <f>IF(O102="男子",IF($AF102&gt;100,"",IF($M102=プロ用男子!D$227,ROW(),"")),"")</f>
        <v/>
      </c>
      <c r="BX102" s="58" t="str">
        <f>IF(O102="男子",IF($AF102&gt;100,"",IF($M102=プロ用男子!K$227,ROW(),"")),"")</f>
        <v/>
      </c>
      <c r="BY102" s="58" t="str">
        <f>IF(O102="女子",IF(AF102&gt;100,"",IF(M102=プロ用女子!D$2,ROW(),"")),"")</f>
        <v/>
      </c>
      <c r="BZ102" s="58" t="str">
        <f>IF(O102="女子",IF($AF102&gt;100,"",IF($M102=プロ用女子!K$2,ROW(),"")),"")</f>
        <v/>
      </c>
      <c r="CA102" s="58" t="str">
        <f>IF(O102="女子",IF($AF102&gt;100,"",IF($M102=プロ用女子!D$27,ROW(),"")),"")</f>
        <v/>
      </c>
      <c r="CB102" s="58" t="str">
        <f>IF(O102="女子",IF($AF102&gt;100,"",IF($M102=プロ用女子!K$27,ROW(),"")),"")</f>
        <v/>
      </c>
      <c r="CC102" s="58" t="str">
        <f>IF(O102="女子",IF($AF102&gt;100,"",IF($M102=プロ用女子!D$52,ROW(),"")),"")</f>
        <v/>
      </c>
      <c r="CD102" s="58" t="str">
        <f>IF(O102="女子",IF($AF102&gt;100,"",IF($M102=プロ用女子!K$52,ROW(),"")),"")</f>
        <v/>
      </c>
      <c r="CE102" s="58" t="str">
        <f>IF(O102="女子",IF($AF102&gt;100,"",IF($M102=プロ用女子!D$77,ROW(),"")),"")</f>
        <v/>
      </c>
      <c r="CF102" s="58" t="str">
        <f>IF(O102="女子",IF($AF102&gt;100,"",IF($M102=プロ用女子!K$77,ROW(),"")),"")</f>
        <v/>
      </c>
      <c r="CG102" s="58" t="str">
        <f>IF(O102="女子",IF($AF102&gt;100,"",IF($M102=プロ用女子!D$102,ROW(),"")),"")</f>
        <v/>
      </c>
      <c r="CH102" s="58" t="str">
        <f>IF(O102="女子",IF($AF102&gt;100,"",IF($M102=プロ用女子!K$102,ROW(),"")),"")</f>
        <v/>
      </c>
      <c r="CI102" s="58" t="str">
        <f>IF(O102="女子",IF($AF102&gt;100,"",IF($M102=プロ用女子!D$127,ROW(),"")),"")</f>
        <v/>
      </c>
      <c r="CJ102" s="58" t="str">
        <f>IF(O102="女子",IF($AF102&gt;100,"",IF($M102=プロ用女子!K$127,ROW(),"")),"")</f>
        <v/>
      </c>
      <c r="CK102" s="58" t="str">
        <f>IF(O102="女子",IF($AF102&gt;100,"",IF($M102=プロ用女子!D$152,ROW(),"")),"")</f>
        <v/>
      </c>
      <c r="CL102" s="58" t="str">
        <f>IF(O102="女子",IF($AF102&gt;100,"",IF($M102=プロ用女子!K$152,ROW(),"")),"")</f>
        <v/>
      </c>
      <c r="CM102" s="58" t="str">
        <f>IF(O102="女子",IF($AF102&gt;100,"",IF($M102=プロ用女子!D$177,ROW(),"")),"")</f>
        <v/>
      </c>
      <c r="CN102" s="58" t="str">
        <f>IF(O102="女子",IF($AF102&gt;100,"",IF($M102=プロ用女子!K$177,ROW(),"")),"")</f>
        <v/>
      </c>
      <c r="CO102" s="58" t="str">
        <f>IF(O102="女子",IF($AF102&gt;100,"",IF($M102=プロ用女子!D$202,ROW(),"")),"")</f>
        <v/>
      </c>
      <c r="CP102" s="58" t="str">
        <f>IF(O102="女子",IF($AF102&gt;100,"",IF($M102=プロ用女子!K$202,ROW(),"")),"")</f>
        <v/>
      </c>
      <c r="CQ102" s="58" t="str">
        <f>IF(O102="女子",IF($AF102&gt;100,"",IF($M102=プロ用女子!D$227,ROW(),"")),"")</f>
        <v/>
      </c>
      <c r="CR102" s="58" t="str">
        <f>IF(O102="女子",IF($AF102&gt;100,"",IF($M102=プロ用女子!K$227,ROW(),"")),"")</f>
        <v/>
      </c>
    </row>
    <row r="103" spans="1:96" x14ac:dyDescent="0.15">
      <c r="A103">
        <v>46172</v>
      </c>
      <c r="B103">
        <v>46180</v>
      </c>
      <c r="C103" t="s">
        <v>70</v>
      </c>
      <c r="D103" t="s">
        <v>162</v>
      </c>
      <c r="E103" t="s">
        <v>169</v>
      </c>
      <c r="F103" t="s">
        <v>170</v>
      </c>
      <c r="G103" t="s">
        <v>165</v>
      </c>
      <c r="H103" t="s">
        <v>71</v>
      </c>
      <c r="I103" t="s">
        <v>166</v>
      </c>
      <c r="J103" t="s">
        <v>99</v>
      </c>
      <c r="L103" t="s">
        <v>888</v>
      </c>
      <c r="M103" t="s">
        <v>722</v>
      </c>
      <c r="N103" t="s">
        <v>723</v>
      </c>
      <c r="O103" t="s">
        <v>100</v>
      </c>
      <c r="Y103" t="s">
        <v>101</v>
      </c>
      <c r="AA103" t="s">
        <v>889</v>
      </c>
      <c r="AB103" t="s">
        <v>890</v>
      </c>
      <c r="AC103" t="s">
        <v>891</v>
      </c>
      <c r="AD103" t="s">
        <v>102</v>
      </c>
      <c r="AF103">
        <v>104</v>
      </c>
      <c r="AG103" s="40">
        <v>39134</v>
      </c>
      <c r="AN103">
        <v>178</v>
      </c>
      <c r="AO103">
        <v>51</v>
      </c>
      <c r="AP103" t="s">
        <v>103</v>
      </c>
      <c r="AV103" t="s">
        <v>104</v>
      </c>
      <c r="AY103" t="s">
        <v>157</v>
      </c>
      <c r="BB103">
        <f t="shared" si="3"/>
        <v>17</v>
      </c>
      <c r="BC103">
        <f t="shared" si="4"/>
        <v>3</v>
      </c>
      <c r="BD103" t="str">
        <f t="shared" si="5"/>
        <v>右</v>
      </c>
      <c r="BE103" s="58" t="str">
        <f>IF(O103="男子",IF($AF103&gt;100,"",IF(M103=プロ用男子!D$2,ROW(),"")),"")</f>
        <v/>
      </c>
      <c r="BF103" s="58" t="str">
        <f>IF(O103="男子",IF($AF103&gt;100,"",IF($M103=プロ用男子!K$2,ROW(),"")),"")</f>
        <v/>
      </c>
      <c r="BG103" s="58" t="str">
        <f>IF(O103="男子",IF($AF103&gt;100,"",IF($M103=プロ用男子!D$27,ROW(),"")),"")</f>
        <v/>
      </c>
      <c r="BH103" s="58" t="str">
        <f>IF(O103="男子",IF($AF103&gt;100,"",IF($M103=プロ用男子!K$27,ROW(),"")),"")</f>
        <v/>
      </c>
      <c r="BI103" s="58" t="str">
        <f>IF(O103="男子",IF($AF103&gt;100,"",IF($M103=プロ用男子!D$52,ROW(),"")),"")</f>
        <v/>
      </c>
      <c r="BJ103" s="58" t="str">
        <f>IF(O103="男子",IF($AF103&gt;100,"",IF($M103=プロ用男子!K$52,ROW(),"")),"")</f>
        <v/>
      </c>
      <c r="BK103" s="58" t="str">
        <f>IF(O103="男子",IF($AF103&gt;100,"",IF($M103=プロ用男子!D$77,ROW(),"")),"")</f>
        <v/>
      </c>
      <c r="BL103" s="58" t="str">
        <f>IF(O103="男子",IF($AF103&gt;100,"",IF($M103=プロ用男子!K$77,ROW(),"")),"")</f>
        <v/>
      </c>
      <c r="BM103" s="58" t="str">
        <f>IF(O103="男子",IF($AF103&gt;100,"",IF($M103=プロ用男子!D$102,ROW(),"")),"")</f>
        <v/>
      </c>
      <c r="BN103" s="58" t="str">
        <f>IF(O103="男子",IF($AF103&gt;100,"",IF($M103=プロ用男子!K$102,ROW(),"")),"")</f>
        <v/>
      </c>
      <c r="BO103" s="58" t="str">
        <f>IF(O103="男子",IF($AF103&gt;100,"",IF($M103=プロ用男子!D$127,ROW(),"")),"")</f>
        <v/>
      </c>
      <c r="BP103" s="58" t="str">
        <f>IF(O103="男子",IF($AF103&gt;100,"",IF($M103=プロ用男子!K$127,ROW(),"")),"")</f>
        <v/>
      </c>
      <c r="BQ103" s="58" t="str">
        <f>IF(O103="男子",IF($AF103&gt;100,"",IF($M103=プロ用男子!D$152,ROW(),"")),"")</f>
        <v/>
      </c>
      <c r="BR103" s="58" t="str">
        <f>IF(O103="男子",IF($AF103&gt;100,"",IF($M103=プロ用男子!K$152,ROW(),"")),"")</f>
        <v/>
      </c>
      <c r="BS103" s="58" t="str">
        <f>IF(O103="男子",IF($AF103&gt;100,"",IF($M103=プロ用男子!D$177,ROW(),"")),"")</f>
        <v/>
      </c>
      <c r="BT103" s="58" t="str">
        <f>IF(O103="男子",IF($AF103&gt;100,"",IF($M103=プロ用男子!K$177,ROW(),"")),"")</f>
        <v/>
      </c>
      <c r="BU103" s="58" t="str">
        <f>IF(O103="男子",IF($AF103&gt;100,"",IF($M103=プロ用男子!D$202,ROW(),"")),"")</f>
        <v/>
      </c>
      <c r="BV103" s="58" t="str">
        <f>IF(O103="男子",IF($AF103&gt;100,"",IF($M103=プロ用男子!K$202,ROW(),"")),"")</f>
        <v/>
      </c>
      <c r="BW103" s="58" t="str">
        <f>IF(O103="男子",IF($AF103&gt;100,"",IF($M103=プロ用男子!D$227,ROW(),"")),"")</f>
        <v/>
      </c>
      <c r="BX103" s="58" t="str">
        <f>IF(O103="男子",IF($AF103&gt;100,"",IF($M103=プロ用男子!K$227,ROW(),"")),"")</f>
        <v/>
      </c>
      <c r="BY103" s="58" t="str">
        <f>IF(O103="女子",IF(AF103&gt;100,"",IF(M103=プロ用女子!D$2,ROW(),"")),"")</f>
        <v/>
      </c>
      <c r="BZ103" s="58" t="str">
        <f>IF(O103="女子",IF($AF103&gt;100,"",IF($M103=プロ用女子!K$2,ROW(),"")),"")</f>
        <v/>
      </c>
      <c r="CA103" s="58" t="str">
        <f>IF(O103="女子",IF($AF103&gt;100,"",IF($M103=プロ用女子!D$27,ROW(),"")),"")</f>
        <v/>
      </c>
      <c r="CB103" s="58" t="str">
        <f>IF(O103="女子",IF($AF103&gt;100,"",IF($M103=プロ用女子!K$27,ROW(),"")),"")</f>
        <v/>
      </c>
      <c r="CC103" s="58" t="str">
        <f>IF(O103="女子",IF($AF103&gt;100,"",IF($M103=プロ用女子!D$52,ROW(),"")),"")</f>
        <v/>
      </c>
      <c r="CD103" s="58" t="str">
        <f>IF(O103="女子",IF($AF103&gt;100,"",IF($M103=プロ用女子!K$52,ROW(),"")),"")</f>
        <v/>
      </c>
      <c r="CE103" s="58" t="str">
        <f>IF(O103="女子",IF($AF103&gt;100,"",IF($M103=プロ用女子!D$77,ROW(),"")),"")</f>
        <v/>
      </c>
      <c r="CF103" s="58" t="str">
        <f>IF(O103="女子",IF($AF103&gt;100,"",IF($M103=プロ用女子!K$77,ROW(),"")),"")</f>
        <v/>
      </c>
      <c r="CG103" s="58" t="str">
        <f>IF(O103="女子",IF($AF103&gt;100,"",IF($M103=プロ用女子!D$102,ROW(),"")),"")</f>
        <v/>
      </c>
      <c r="CH103" s="58" t="str">
        <f>IF(O103="女子",IF($AF103&gt;100,"",IF($M103=プロ用女子!K$102,ROW(),"")),"")</f>
        <v/>
      </c>
      <c r="CI103" s="58" t="str">
        <f>IF(O103="女子",IF($AF103&gt;100,"",IF($M103=プロ用女子!D$127,ROW(),"")),"")</f>
        <v/>
      </c>
      <c r="CJ103" s="58" t="str">
        <f>IF(O103="女子",IF($AF103&gt;100,"",IF($M103=プロ用女子!K$127,ROW(),"")),"")</f>
        <v/>
      </c>
      <c r="CK103" s="58" t="str">
        <f>IF(O103="女子",IF($AF103&gt;100,"",IF($M103=プロ用女子!D$152,ROW(),"")),"")</f>
        <v/>
      </c>
      <c r="CL103" s="58" t="str">
        <f>IF(O103="女子",IF($AF103&gt;100,"",IF($M103=プロ用女子!K$152,ROW(),"")),"")</f>
        <v/>
      </c>
      <c r="CM103" s="58" t="str">
        <f>IF(O103="女子",IF($AF103&gt;100,"",IF($M103=プロ用女子!D$177,ROW(),"")),"")</f>
        <v/>
      </c>
      <c r="CN103" s="58" t="str">
        <f>IF(O103="女子",IF($AF103&gt;100,"",IF($M103=プロ用女子!K$177,ROW(),"")),"")</f>
        <v/>
      </c>
      <c r="CO103" s="58" t="str">
        <f>IF(O103="女子",IF($AF103&gt;100,"",IF($M103=プロ用女子!D$202,ROW(),"")),"")</f>
        <v/>
      </c>
      <c r="CP103" s="58" t="str">
        <f>IF(O103="女子",IF($AF103&gt;100,"",IF($M103=プロ用女子!K$202,ROW(),"")),"")</f>
        <v/>
      </c>
      <c r="CQ103" s="58" t="str">
        <f>IF(O103="女子",IF($AF103&gt;100,"",IF($M103=プロ用女子!D$227,ROW(),"")),"")</f>
        <v/>
      </c>
      <c r="CR103" s="58" t="str">
        <f>IF(O103="女子",IF($AF103&gt;100,"",IF($M103=プロ用女子!K$227,ROW(),"")),"")</f>
        <v/>
      </c>
    </row>
    <row r="104" spans="1:96" x14ac:dyDescent="0.15">
      <c r="A104" s="41">
        <v>46172</v>
      </c>
      <c r="B104" s="41">
        <v>46180</v>
      </c>
      <c r="C104" t="s">
        <v>70</v>
      </c>
      <c r="D104" t="s">
        <v>162</v>
      </c>
      <c r="E104" t="s">
        <v>169</v>
      </c>
      <c r="F104" t="s">
        <v>170</v>
      </c>
      <c r="G104" t="s">
        <v>165</v>
      </c>
      <c r="H104" t="s">
        <v>71</v>
      </c>
      <c r="I104" t="s">
        <v>166</v>
      </c>
      <c r="J104" t="s">
        <v>99</v>
      </c>
      <c r="L104" t="s">
        <v>677</v>
      </c>
      <c r="M104" t="s">
        <v>678</v>
      </c>
      <c r="N104" t="s">
        <v>679</v>
      </c>
      <c r="O104" t="s">
        <v>100</v>
      </c>
      <c r="Y104" t="s">
        <v>101</v>
      </c>
      <c r="Z104">
        <v>1</v>
      </c>
      <c r="AA104" t="s">
        <v>680</v>
      </c>
      <c r="AB104" t="s">
        <v>681</v>
      </c>
      <c r="AC104" t="s">
        <v>682</v>
      </c>
      <c r="AD104" t="s">
        <v>102</v>
      </c>
      <c r="AF104">
        <v>101</v>
      </c>
      <c r="AG104" s="40">
        <v>31386</v>
      </c>
      <c r="AP104" t="s">
        <v>103</v>
      </c>
      <c r="AV104" t="s">
        <v>104</v>
      </c>
      <c r="AY104" t="s">
        <v>156</v>
      </c>
      <c r="BB104">
        <f t="shared" si="3"/>
        <v>38</v>
      </c>
      <c r="BC104" t="str">
        <f t="shared" si="4"/>
        <v>役員</v>
      </c>
      <c r="BD104" t="str">
        <f t="shared" si="5"/>
        <v>右</v>
      </c>
      <c r="BE104" s="58" t="str">
        <f>IF(O104="男子",IF($AF104&gt;100,"",IF(M104=プロ用男子!D$2,ROW(),"")),"")</f>
        <v/>
      </c>
      <c r="BF104" s="58" t="str">
        <f>IF(O104="男子",IF($AF104&gt;100,"",IF($M104=プロ用男子!K$2,ROW(),"")),"")</f>
        <v/>
      </c>
      <c r="BG104" s="58" t="str">
        <f>IF(O104="男子",IF($AF104&gt;100,"",IF($M104=プロ用男子!D$27,ROW(),"")),"")</f>
        <v/>
      </c>
      <c r="BH104" s="58" t="str">
        <f>IF(O104="男子",IF($AF104&gt;100,"",IF($M104=プロ用男子!K$27,ROW(),"")),"")</f>
        <v/>
      </c>
      <c r="BI104" s="58" t="str">
        <f>IF(O104="男子",IF($AF104&gt;100,"",IF($M104=プロ用男子!D$52,ROW(),"")),"")</f>
        <v/>
      </c>
      <c r="BJ104" s="58" t="str">
        <f>IF(O104="男子",IF($AF104&gt;100,"",IF($M104=プロ用男子!K$52,ROW(),"")),"")</f>
        <v/>
      </c>
      <c r="BK104" s="58" t="str">
        <f>IF(O104="男子",IF($AF104&gt;100,"",IF($M104=プロ用男子!D$77,ROW(),"")),"")</f>
        <v/>
      </c>
      <c r="BL104" s="58" t="str">
        <f>IF(O104="男子",IF($AF104&gt;100,"",IF($M104=プロ用男子!K$77,ROW(),"")),"")</f>
        <v/>
      </c>
      <c r="BM104" s="58" t="str">
        <f>IF(O104="男子",IF($AF104&gt;100,"",IF($M104=プロ用男子!D$102,ROW(),"")),"")</f>
        <v/>
      </c>
      <c r="BN104" s="58" t="str">
        <f>IF(O104="男子",IF($AF104&gt;100,"",IF($M104=プロ用男子!K$102,ROW(),"")),"")</f>
        <v/>
      </c>
      <c r="BO104" s="58" t="str">
        <f>IF(O104="男子",IF($AF104&gt;100,"",IF($M104=プロ用男子!D$127,ROW(),"")),"")</f>
        <v/>
      </c>
      <c r="BP104" s="58" t="str">
        <f>IF(O104="男子",IF($AF104&gt;100,"",IF($M104=プロ用男子!K$127,ROW(),"")),"")</f>
        <v/>
      </c>
      <c r="BQ104" s="58" t="str">
        <f>IF(O104="男子",IF($AF104&gt;100,"",IF($M104=プロ用男子!D$152,ROW(),"")),"")</f>
        <v/>
      </c>
      <c r="BR104" s="58" t="str">
        <f>IF(O104="男子",IF($AF104&gt;100,"",IF($M104=プロ用男子!K$152,ROW(),"")),"")</f>
        <v/>
      </c>
      <c r="BS104" s="58" t="str">
        <f>IF(O104="男子",IF($AF104&gt;100,"",IF($M104=プロ用男子!D$177,ROW(),"")),"")</f>
        <v/>
      </c>
      <c r="BT104" s="58" t="str">
        <f>IF(O104="男子",IF($AF104&gt;100,"",IF($M104=プロ用男子!K$177,ROW(),"")),"")</f>
        <v/>
      </c>
      <c r="BU104" s="58" t="str">
        <f>IF(O104="男子",IF($AF104&gt;100,"",IF($M104=プロ用男子!D$202,ROW(),"")),"")</f>
        <v/>
      </c>
      <c r="BV104" s="58" t="str">
        <f>IF(O104="男子",IF($AF104&gt;100,"",IF($M104=プロ用男子!K$202,ROW(),"")),"")</f>
        <v/>
      </c>
      <c r="BW104" s="58" t="str">
        <f>IF(O104="男子",IF($AF104&gt;100,"",IF($M104=プロ用男子!D$227,ROW(),"")),"")</f>
        <v/>
      </c>
      <c r="BX104" s="58" t="str">
        <f>IF(O104="男子",IF($AF104&gt;100,"",IF($M104=プロ用男子!K$227,ROW(),"")),"")</f>
        <v/>
      </c>
      <c r="BY104" s="58" t="str">
        <f>IF(O104="女子",IF(AF104&gt;100,"",IF(M104=プロ用女子!D$2,ROW(),"")),"")</f>
        <v/>
      </c>
      <c r="BZ104" s="58" t="str">
        <f>IF(O104="女子",IF($AF104&gt;100,"",IF($M104=プロ用女子!K$2,ROW(),"")),"")</f>
        <v/>
      </c>
      <c r="CA104" s="58" t="str">
        <f>IF(O104="女子",IF($AF104&gt;100,"",IF($M104=プロ用女子!D$27,ROW(),"")),"")</f>
        <v/>
      </c>
      <c r="CB104" s="58" t="str">
        <f>IF(O104="女子",IF($AF104&gt;100,"",IF($M104=プロ用女子!K$27,ROW(),"")),"")</f>
        <v/>
      </c>
      <c r="CC104" s="58" t="str">
        <f>IF(O104="女子",IF($AF104&gt;100,"",IF($M104=プロ用女子!D$52,ROW(),"")),"")</f>
        <v/>
      </c>
      <c r="CD104" s="58" t="str">
        <f>IF(O104="女子",IF($AF104&gt;100,"",IF($M104=プロ用女子!K$52,ROW(),"")),"")</f>
        <v/>
      </c>
      <c r="CE104" s="58" t="str">
        <f>IF(O104="女子",IF($AF104&gt;100,"",IF($M104=プロ用女子!D$77,ROW(),"")),"")</f>
        <v/>
      </c>
      <c r="CF104" s="58" t="str">
        <f>IF(O104="女子",IF($AF104&gt;100,"",IF($M104=プロ用女子!K$77,ROW(),"")),"")</f>
        <v/>
      </c>
      <c r="CG104" s="58" t="str">
        <f>IF(O104="女子",IF($AF104&gt;100,"",IF($M104=プロ用女子!D$102,ROW(),"")),"")</f>
        <v/>
      </c>
      <c r="CH104" s="58" t="str">
        <f>IF(O104="女子",IF($AF104&gt;100,"",IF($M104=プロ用女子!K$102,ROW(),"")),"")</f>
        <v/>
      </c>
      <c r="CI104" s="58" t="str">
        <f>IF(O104="女子",IF($AF104&gt;100,"",IF($M104=プロ用女子!D$127,ROW(),"")),"")</f>
        <v/>
      </c>
      <c r="CJ104" s="58" t="str">
        <f>IF(O104="女子",IF($AF104&gt;100,"",IF($M104=プロ用女子!K$127,ROW(),"")),"")</f>
        <v/>
      </c>
      <c r="CK104" s="58" t="str">
        <f>IF(O104="女子",IF($AF104&gt;100,"",IF($M104=プロ用女子!D$152,ROW(),"")),"")</f>
        <v/>
      </c>
      <c r="CL104" s="58" t="str">
        <f>IF(O104="女子",IF($AF104&gt;100,"",IF($M104=プロ用女子!K$152,ROW(),"")),"")</f>
        <v/>
      </c>
      <c r="CM104" s="58" t="str">
        <f>IF(O104="女子",IF($AF104&gt;100,"",IF($M104=プロ用女子!D$177,ROW(),"")),"")</f>
        <v/>
      </c>
      <c r="CN104" s="58" t="str">
        <f>IF(O104="女子",IF($AF104&gt;100,"",IF($M104=プロ用女子!K$177,ROW(),"")),"")</f>
        <v/>
      </c>
      <c r="CO104" s="58" t="str">
        <f>IF(O104="女子",IF($AF104&gt;100,"",IF($M104=プロ用女子!D$202,ROW(),"")),"")</f>
        <v/>
      </c>
      <c r="CP104" s="58" t="str">
        <f>IF(O104="女子",IF($AF104&gt;100,"",IF($M104=プロ用女子!K$202,ROW(),"")),"")</f>
        <v/>
      </c>
      <c r="CQ104" s="58" t="str">
        <f>IF(O104="女子",IF($AF104&gt;100,"",IF($M104=プロ用女子!D$227,ROW(),"")),"")</f>
        <v/>
      </c>
      <c r="CR104" s="58" t="str">
        <f>IF(O104="女子",IF($AF104&gt;100,"",IF($M104=プロ用女子!K$227,ROW(),"")),"")</f>
        <v/>
      </c>
    </row>
    <row r="105" spans="1:96" x14ac:dyDescent="0.15">
      <c r="A105" s="41">
        <v>46172</v>
      </c>
      <c r="B105" s="41">
        <v>46180</v>
      </c>
      <c r="C105" t="s">
        <v>70</v>
      </c>
      <c r="D105" t="s">
        <v>162</v>
      </c>
      <c r="E105" t="s">
        <v>169</v>
      </c>
      <c r="F105" t="s">
        <v>170</v>
      </c>
      <c r="G105" t="s">
        <v>165</v>
      </c>
      <c r="H105" t="s">
        <v>71</v>
      </c>
      <c r="I105" t="s">
        <v>166</v>
      </c>
      <c r="J105" t="s">
        <v>99</v>
      </c>
      <c r="L105" t="s">
        <v>789</v>
      </c>
      <c r="M105" t="s">
        <v>678</v>
      </c>
      <c r="N105" t="s">
        <v>679</v>
      </c>
      <c r="O105" t="s">
        <v>100</v>
      </c>
      <c r="Y105" t="s">
        <v>101</v>
      </c>
      <c r="AA105" t="s">
        <v>790</v>
      </c>
      <c r="AB105" t="s">
        <v>791</v>
      </c>
      <c r="AC105" t="s">
        <v>792</v>
      </c>
      <c r="AD105" t="s">
        <v>102</v>
      </c>
      <c r="AF105">
        <v>1</v>
      </c>
      <c r="AG105" s="40">
        <v>39036</v>
      </c>
      <c r="AN105">
        <v>170</v>
      </c>
      <c r="AO105">
        <v>39</v>
      </c>
      <c r="AP105" t="s">
        <v>103</v>
      </c>
      <c r="AV105" t="s">
        <v>107</v>
      </c>
      <c r="AY105" t="s">
        <v>156</v>
      </c>
      <c r="BB105">
        <f t="shared" si="3"/>
        <v>17</v>
      </c>
      <c r="BC105">
        <f t="shared" si="4"/>
        <v>3</v>
      </c>
      <c r="BD105" t="str">
        <f t="shared" si="5"/>
        <v>右</v>
      </c>
      <c r="BE105" s="58" t="str">
        <f>IF(O105="男子",IF($AF105&gt;100,"",IF(M105=プロ用男子!D$2,ROW(),"")),"")</f>
        <v/>
      </c>
      <c r="BF105" s="58" t="str">
        <f>IF(O105="男子",IF($AF105&gt;100,"",IF($M105=プロ用男子!K$2,ROW(),"")),"")</f>
        <v/>
      </c>
      <c r="BG105" s="58" t="str">
        <f>IF(O105="男子",IF($AF105&gt;100,"",IF($M105=プロ用男子!D$27,ROW(),"")),"")</f>
        <v/>
      </c>
      <c r="BH105" s="58" t="str">
        <f>IF(O105="男子",IF($AF105&gt;100,"",IF($M105=プロ用男子!K$27,ROW(),"")),"")</f>
        <v/>
      </c>
      <c r="BI105" s="58" t="str">
        <f>IF(O105="男子",IF($AF105&gt;100,"",IF($M105=プロ用男子!D$52,ROW(),"")),"")</f>
        <v/>
      </c>
      <c r="BJ105" s="58" t="str">
        <f>IF(O105="男子",IF($AF105&gt;100,"",IF($M105=プロ用男子!K$52,ROW(),"")),"")</f>
        <v/>
      </c>
      <c r="BK105" s="58">
        <f>IF(O105="男子",IF($AF105&gt;100,"",IF($M105=プロ用男子!D$77,ROW(),"")),"")</f>
        <v>105</v>
      </c>
      <c r="BL105" s="58" t="str">
        <f>IF(O105="男子",IF($AF105&gt;100,"",IF($M105=プロ用男子!K$77,ROW(),"")),"")</f>
        <v/>
      </c>
      <c r="BM105" s="58" t="str">
        <f>IF(O105="男子",IF($AF105&gt;100,"",IF($M105=プロ用男子!D$102,ROW(),"")),"")</f>
        <v/>
      </c>
      <c r="BN105" s="58" t="str">
        <f>IF(O105="男子",IF($AF105&gt;100,"",IF($M105=プロ用男子!K$102,ROW(),"")),"")</f>
        <v/>
      </c>
      <c r="BO105" s="58" t="str">
        <f>IF(O105="男子",IF($AF105&gt;100,"",IF($M105=プロ用男子!D$127,ROW(),"")),"")</f>
        <v/>
      </c>
      <c r="BP105" s="58" t="str">
        <f>IF(O105="男子",IF($AF105&gt;100,"",IF($M105=プロ用男子!K$127,ROW(),"")),"")</f>
        <v/>
      </c>
      <c r="BQ105" s="58" t="str">
        <f>IF(O105="男子",IF($AF105&gt;100,"",IF($M105=プロ用男子!D$152,ROW(),"")),"")</f>
        <v/>
      </c>
      <c r="BR105" s="58" t="str">
        <f>IF(O105="男子",IF($AF105&gt;100,"",IF($M105=プロ用男子!K$152,ROW(),"")),"")</f>
        <v/>
      </c>
      <c r="BS105" s="58" t="str">
        <f>IF(O105="男子",IF($AF105&gt;100,"",IF($M105=プロ用男子!D$177,ROW(),"")),"")</f>
        <v/>
      </c>
      <c r="BT105" s="58" t="str">
        <f>IF(O105="男子",IF($AF105&gt;100,"",IF($M105=プロ用男子!K$177,ROW(),"")),"")</f>
        <v/>
      </c>
      <c r="BU105" s="58" t="str">
        <f>IF(O105="男子",IF($AF105&gt;100,"",IF($M105=プロ用男子!D$202,ROW(),"")),"")</f>
        <v/>
      </c>
      <c r="BV105" s="58" t="str">
        <f>IF(O105="男子",IF($AF105&gt;100,"",IF($M105=プロ用男子!K$202,ROW(),"")),"")</f>
        <v/>
      </c>
      <c r="BW105" s="58" t="str">
        <f>IF(O105="男子",IF($AF105&gt;100,"",IF($M105=プロ用男子!D$227,ROW(),"")),"")</f>
        <v/>
      </c>
      <c r="BX105" s="58" t="str">
        <f>IF(O105="男子",IF($AF105&gt;100,"",IF($M105=プロ用男子!K$227,ROW(),"")),"")</f>
        <v/>
      </c>
      <c r="BY105" s="58" t="str">
        <f>IF(O105="女子",IF(AF105&gt;100,"",IF(M105=プロ用女子!D$2,ROW(),"")),"")</f>
        <v/>
      </c>
      <c r="BZ105" s="58" t="str">
        <f>IF(O105="女子",IF($AF105&gt;100,"",IF($M105=プロ用女子!K$2,ROW(),"")),"")</f>
        <v/>
      </c>
      <c r="CA105" s="58" t="str">
        <f>IF(O105="女子",IF($AF105&gt;100,"",IF($M105=プロ用女子!D$27,ROW(),"")),"")</f>
        <v/>
      </c>
      <c r="CB105" s="58" t="str">
        <f>IF(O105="女子",IF($AF105&gt;100,"",IF($M105=プロ用女子!K$27,ROW(),"")),"")</f>
        <v/>
      </c>
      <c r="CC105" s="58" t="str">
        <f>IF(O105="女子",IF($AF105&gt;100,"",IF($M105=プロ用女子!D$52,ROW(),"")),"")</f>
        <v/>
      </c>
      <c r="CD105" s="58" t="str">
        <f>IF(O105="女子",IF($AF105&gt;100,"",IF($M105=プロ用女子!K$52,ROW(),"")),"")</f>
        <v/>
      </c>
      <c r="CE105" s="58" t="str">
        <f>IF(O105="女子",IF($AF105&gt;100,"",IF($M105=プロ用女子!D$77,ROW(),"")),"")</f>
        <v/>
      </c>
      <c r="CF105" s="58" t="str">
        <f>IF(O105="女子",IF($AF105&gt;100,"",IF($M105=プロ用女子!K$77,ROW(),"")),"")</f>
        <v/>
      </c>
      <c r="CG105" s="58" t="str">
        <f>IF(O105="女子",IF($AF105&gt;100,"",IF($M105=プロ用女子!D$102,ROW(),"")),"")</f>
        <v/>
      </c>
      <c r="CH105" s="58" t="str">
        <f>IF(O105="女子",IF($AF105&gt;100,"",IF($M105=プロ用女子!K$102,ROW(),"")),"")</f>
        <v/>
      </c>
      <c r="CI105" s="58" t="str">
        <f>IF(O105="女子",IF($AF105&gt;100,"",IF($M105=プロ用女子!D$127,ROW(),"")),"")</f>
        <v/>
      </c>
      <c r="CJ105" s="58" t="str">
        <f>IF(O105="女子",IF($AF105&gt;100,"",IF($M105=プロ用女子!K$127,ROW(),"")),"")</f>
        <v/>
      </c>
      <c r="CK105" s="58" t="str">
        <f>IF(O105="女子",IF($AF105&gt;100,"",IF($M105=プロ用女子!D$152,ROW(),"")),"")</f>
        <v/>
      </c>
      <c r="CL105" s="58" t="str">
        <f>IF(O105="女子",IF($AF105&gt;100,"",IF($M105=プロ用女子!K$152,ROW(),"")),"")</f>
        <v/>
      </c>
      <c r="CM105" s="58" t="str">
        <f>IF(O105="女子",IF($AF105&gt;100,"",IF($M105=プロ用女子!D$177,ROW(),"")),"")</f>
        <v/>
      </c>
      <c r="CN105" s="58" t="str">
        <f>IF(O105="女子",IF($AF105&gt;100,"",IF($M105=プロ用女子!K$177,ROW(),"")),"")</f>
        <v/>
      </c>
      <c r="CO105" s="58" t="str">
        <f>IF(O105="女子",IF($AF105&gt;100,"",IF($M105=プロ用女子!D$202,ROW(),"")),"")</f>
        <v/>
      </c>
      <c r="CP105" s="58" t="str">
        <f>IF(O105="女子",IF($AF105&gt;100,"",IF($M105=プロ用女子!K$202,ROW(),"")),"")</f>
        <v/>
      </c>
      <c r="CQ105" s="58" t="str">
        <f>IF(O105="女子",IF($AF105&gt;100,"",IF($M105=プロ用女子!D$227,ROW(),"")),"")</f>
        <v/>
      </c>
      <c r="CR105" s="58" t="str">
        <f>IF(O105="女子",IF($AF105&gt;100,"",IF($M105=プロ用女子!K$227,ROW(),"")),"")</f>
        <v/>
      </c>
    </row>
    <row r="106" spans="1:96" x14ac:dyDescent="0.15">
      <c r="A106" s="41">
        <v>46172</v>
      </c>
      <c r="B106" s="41">
        <v>46180</v>
      </c>
      <c r="C106" t="s">
        <v>70</v>
      </c>
      <c r="D106" t="s">
        <v>162</v>
      </c>
      <c r="E106" t="s">
        <v>169</v>
      </c>
      <c r="F106" t="s">
        <v>170</v>
      </c>
      <c r="G106" t="s">
        <v>165</v>
      </c>
      <c r="H106" t="s">
        <v>71</v>
      </c>
      <c r="I106" t="s">
        <v>166</v>
      </c>
      <c r="J106" t="s">
        <v>99</v>
      </c>
      <c r="L106" t="s">
        <v>793</v>
      </c>
      <c r="M106" t="s">
        <v>678</v>
      </c>
      <c r="N106" t="s">
        <v>679</v>
      </c>
      <c r="O106" t="s">
        <v>100</v>
      </c>
      <c r="Y106" t="s">
        <v>101</v>
      </c>
      <c r="AA106" t="s">
        <v>794</v>
      </c>
      <c r="AB106" t="s">
        <v>795</v>
      </c>
      <c r="AC106" t="s">
        <v>796</v>
      </c>
      <c r="AD106" t="s">
        <v>102</v>
      </c>
      <c r="AF106">
        <v>2</v>
      </c>
      <c r="AG106" s="40">
        <v>39485</v>
      </c>
      <c r="AN106">
        <v>165</v>
      </c>
      <c r="AO106">
        <v>60</v>
      </c>
      <c r="AP106" t="s">
        <v>103</v>
      </c>
      <c r="AV106" t="s">
        <v>107</v>
      </c>
      <c r="AY106" t="s">
        <v>156</v>
      </c>
      <c r="BB106">
        <f t="shared" si="3"/>
        <v>16</v>
      </c>
      <c r="BC106">
        <f t="shared" si="4"/>
        <v>2</v>
      </c>
      <c r="BD106" t="str">
        <f t="shared" si="5"/>
        <v>右</v>
      </c>
      <c r="BE106" s="58" t="str">
        <f>IF(O106="男子",IF($AF106&gt;100,"",IF(M106=プロ用男子!D$2,ROW(),"")),"")</f>
        <v/>
      </c>
      <c r="BF106" s="58" t="str">
        <f>IF(O106="男子",IF($AF106&gt;100,"",IF($M106=プロ用男子!K$2,ROW(),"")),"")</f>
        <v/>
      </c>
      <c r="BG106" s="58" t="str">
        <f>IF(O106="男子",IF($AF106&gt;100,"",IF($M106=プロ用男子!D$27,ROW(),"")),"")</f>
        <v/>
      </c>
      <c r="BH106" s="58" t="str">
        <f>IF(O106="男子",IF($AF106&gt;100,"",IF($M106=プロ用男子!K$27,ROW(),"")),"")</f>
        <v/>
      </c>
      <c r="BI106" s="58" t="str">
        <f>IF(O106="男子",IF($AF106&gt;100,"",IF($M106=プロ用男子!D$52,ROW(),"")),"")</f>
        <v/>
      </c>
      <c r="BJ106" s="58" t="str">
        <f>IF(O106="男子",IF($AF106&gt;100,"",IF($M106=プロ用男子!K$52,ROW(),"")),"")</f>
        <v/>
      </c>
      <c r="BK106" s="58">
        <f>IF(O106="男子",IF($AF106&gt;100,"",IF($M106=プロ用男子!D$77,ROW(),"")),"")</f>
        <v>106</v>
      </c>
      <c r="BL106" s="58" t="str">
        <f>IF(O106="男子",IF($AF106&gt;100,"",IF($M106=プロ用男子!K$77,ROW(),"")),"")</f>
        <v/>
      </c>
      <c r="BM106" s="58" t="str">
        <f>IF(O106="男子",IF($AF106&gt;100,"",IF($M106=プロ用男子!D$102,ROW(),"")),"")</f>
        <v/>
      </c>
      <c r="BN106" s="58" t="str">
        <f>IF(O106="男子",IF($AF106&gt;100,"",IF($M106=プロ用男子!K$102,ROW(),"")),"")</f>
        <v/>
      </c>
      <c r="BO106" s="58" t="str">
        <f>IF(O106="男子",IF($AF106&gt;100,"",IF($M106=プロ用男子!D$127,ROW(),"")),"")</f>
        <v/>
      </c>
      <c r="BP106" s="58" t="str">
        <f>IF(O106="男子",IF($AF106&gt;100,"",IF($M106=プロ用男子!K$127,ROW(),"")),"")</f>
        <v/>
      </c>
      <c r="BQ106" s="58" t="str">
        <f>IF(O106="男子",IF($AF106&gt;100,"",IF($M106=プロ用男子!D$152,ROW(),"")),"")</f>
        <v/>
      </c>
      <c r="BR106" s="58" t="str">
        <f>IF(O106="男子",IF($AF106&gt;100,"",IF($M106=プロ用男子!K$152,ROW(),"")),"")</f>
        <v/>
      </c>
      <c r="BS106" s="58" t="str">
        <f>IF(O106="男子",IF($AF106&gt;100,"",IF($M106=プロ用男子!D$177,ROW(),"")),"")</f>
        <v/>
      </c>
      <c r="BT106" s="58" t="str">
        <f>IF(O106="男子",IF($AF106&gt;100,"",IF($M106=プロ用男子!K$177,ROW(),"")),"")</f>
        <v/>
      </c>
      <c r="BU106" s="58" t="str">
        <f>IF(O106="男子",IF($AF106&gt;100,"",IF($M106=プロ用男子!D$202,ROW(),"")),"")</f>
        <v/>
      </c>
      <c r="BV106" s="58" t="str">
        <f>IF(O106="男子",IF($AF106&gt;100,"",IF($M106=プロ用男子!K$202,ROW(),"")),"")</f>
        <v/>
      </c>
      <c r="BW106" s="58" t="str">
        <f>IF(O106="男子",IF($AF106&gt;100,"",IF($M106=プロ用男子!D$227,ROW(),"")),"")</f>
        <v/>
      </c>
      <c r="BX106" s="58" t="str">
        <f>IF(O106="男子",IF($AF106&gt;100,"",IF($M106=プロ用男子!K$227,ROW(),"")),"")</f>
        <v/>
      </c>
      <c r="BY106" s="58" t="str">
        <f>IF(O106="女子",IF(AF106&gt;100,"",IF(M106=プロ用女子!D$2,ROW(),"")),"")</f>
        <v/>
      </c>
      <c r="BZ106" s="58" t="str">
        <f>IF(O106="女子",IF($AF106&gt;100,"",IF($M106=プロ用女子!K$2,ROW(),"")),"")</f>
        <v/>
      </c>
      <c r="CA106" s="58" t="str">
        <f>IF(O106="女子",IF($AF106&gt;100,"",IF($M106=プロ用女子!D$27,ROW(),"")),"")</f>
        <v/>
      </c>
      <c r="CB106" s="58" t="str">
        <f>IF(O106="女子",IF($AF106&gt;100,"",IF($M106=プロ用女子!K$27,ROW(),"")),"")</f>
        <v/>
      </c>
      <c r="CC106" s="58" t="str">
        <f>IF(O106="女子",IF($AF106&gt;100,"",IF($M106=プロ用女子!D$52,ROW(),"")),"")</f>
        <v/>
      </c>
      <c r="CD106" s="58" t="str">
        <f>IF(O106="女子",IF($AF106&gt;100,"",IF($M106=プロ用女子!K$52,ROW(),"")),"")</f>
        <v/>
      </c>
      <c r="CE106" s="58" t="str">
        <f>IF(O106="女子",IF($AF106&gt;100,"",IF($M106=プロ用女子!D$77,ROW(),"")),"")</f>
        <v/>
      </c>
      <c r="CF106" s="58" t="str">
        <f>IF(O106="女子",IF($AF106&gt;100,"",IF($M106=プロ用女子!K$77,ROW(),"")),"")</f>
        <v/>
      </c>
      <c r="CG106" s="58" t="str">
        <f>IF(O106="女子",IF($AF106&gt;100,"",IF($M106=プロ用女子!D$102,ROW(),"")),"")</f>
        <v/>
      </c>
      <c r="CH106" s="58" t="str">
        <f>IF(O106="女子",IF($AF106&gt;100,"",IF($M106=プロ用女子!K$102,ROW(),"")),"")</f>
        <v/>
      </c>
      <c r="CI106" s="58" t="str">
        <f>IF(O106="女子",IF($AF106&gt;100,"",IF($M106=プロ用女子!D$127,ROW(),"")),"")</f>
        <v/>
      </c>
      <c r="CJ106" s="58" t="str">
        <f>IF(O106="女子",IF($AF106&gt;100,"",IF($M106=プロ用女子!K$127,ROW(),"")),"")</f>
        <v/>
      </c>
      <c r="CK106" s="58" t="str">
        <f>IF(O106="女子",IF($AF106&gt;100,"",IF($M106=プロ用女子!D$152,ROW(),"")),"")</f>
        <v/>
      </c>
      <c r="CL106" s="58" t="str">
        <f>IF(O106="女子",IF($AF106&gt;100,"",IF($M106=プロ用女子!K$152,ROW(),"")),"")</f>
        <v/>
      </c>
      <c r="CM106" s="58" t="str">
        <f>IF(O106="女子",IF($AF106&gt;100,"",IF($M106=プロ用女子!D$177,ROW(),"")),"")</f>
        <v/>
      </c>
      <c r="CN106" s="58" t="str">
        <f>IF(O106="女子",IF($AF106&gt;100,"",IF($M106=プロ用女子!K$177,ROW(),"")),"")</f>
        <v/>
      </c>
      <c r="CO106" s="58" t="str">
        <f>IF(O106="女子",IF($AF106&gt;100,"",IF($M106=プロ用女子!D$202,ROW(),"")),"")</f>
        <v/>
      </c>
      <c r="CP106" s="58" t="str">
        <f>IF(O106="女子",IF($AF106&gt;100,"",IF($M106=プロ用女子!K$202,ROW(),"")),"")</f>
        <v/>
      </c>
      <c r="CQ106" s="58" t="str">
        <f>IF(O106="女子",IF($AF106&gt;100,"",IF($M106=プロ用女子!D$227,ROW(),"")),"")</f>
        <v/>
      </c>
      <c r="CR106" s="58" t="str">
        <f>IF(O106="女子",IF($AF106&gt;100,"",IF($M106=プロ用女子!K$227,ROW(),"")),"")</f>
        <v/>
      </c>
    </row>
    <row r="107" spans="1:96" x14ac:dyDescent="0.15">
      <c r="A107" s="41">
        <v>46172</v>
      </c>
      <c r="B107" s="41">
        <v>46180</v>
      </c>
      <c r="C107" t="s">
        <v>70</v>
      </c>
      <c r="D107" t="s">
        <v>162</v>
      </c>
      <c r="E107" t="s">
        <v>169</v>
      </c>
      <c r="F107" t="s">
        <v>170</v>
      </c>
      <c r="G107" t="s">
        <v>165</v>
      </c>
      <c r="H107" t="s">
        <v>71</v>
      </c>
      <c r="I107" t="s">
        <v>166</v>
      </c>
      <c r="J107" t="s">
        <v>99</v>
      </c>
      <c r="L107" t="s">
        <v>797</v>
      </c>
      <c r="M107" t="s">
        <v>678</v>
      </c>
      <c r="N107" t="s">
        <v>679</v>
      </c>
      <c r="O107" t="s">
        <v>100</v>
      </c>
      <c r="Y107" t="s">
        <v>101</v>
      </c>
      <c r="AA107" t="s">
        <v>798</v>
      </c>
      <c r="AB107" t="s">
        <v>799</v>
      </c>
      <c r="AC107" t="s">
        <v>800</v>
      </c>
      <c r="AD107" t="s">
        <v>102</v>
      </c>
      <c r="AF107">
        <v>3</v>
      </c>
      <c r="AG107" s="40">
        <v>38897</v>
      </c>
      <c r="AN107">
        <v>168</v>
      </c>
      <c r="AP107" t="s">
        <v>103</v>
      </c>
      <c r="AV107" t="s">
        <v>104</v>
      </c>
      <c r="AY107" t="s">
        <v>157</v>
      </c>
      <c r="BB107">
        <f t="shared" si="3"/>
        <v>17</v>
      </c>
      <c r="BC107">
        <f t="shared" si="4"/>
        <v>3</v>
      </c>
      <c r="BD107" t="str">
        <f t="shared" si="5"/>
        <v>右</v>
      </c>
      <c r="BE107" s="58" t="str">
        <f>IF(O107="男子",IF($AF107&gt;100,"",IF(M107=プロ用男子!D$2,ROW(),"")),"")</f>
        <v/>
      </c>
      <c r="BF107" s="58" t="str">
        <f>IF(O107="男子",IF($AF107&gt;100,"",IF($M107=プロ用男子!K$2,ROW(),"")),"")</f>
        <v/>
      </c>
      <c r="BG107" s="58" t="str">
        <f>IF(O107="男子",IF($AF107&gt;100,"",IF($M107=プロ用男子!D$27,ROW(),"")),"")</f>
        <v/>
      </c>
      <c r="BH107" s="58" t="str">
        <f>IF(O107="男子",IF($AF107&gt;100,"",IF($M107=プロ用男子!K$27,ROW(),"")),"")</f>
        <v/>
      </c>
      <c r="BI107" s="58" t="str">
        <f>IF(O107="男子",IF($AF107&gt;100,"",IF($M107=プロ用男子!D$52,ROW(),"")),"")</f>
        <v/>
      </c>
      <c r="BJ107" s="58" t="str">
        <f>IF(O107="男子",IF($AF107&gt;100,"",IF($M107=プロ用男子!K$52,ROW(),"")),"")</f>
        <v/>
      </c>
      <c r="BK107" s="58">
        <f>IF(O107="男子",IF($AF107&gt;100,"",IF($M107=プロ用男子!D$77,ROW(),"")),"")</f>
        <v>107</v>
      </c>
      <c r="BL107" s="58" t="str">
        <f>IF(O107="男子",IF($AF107&gt;100,"",IF($M107=プロ用男子!K$77,ROW(),"")),"")</f>
        <v/>
      </c>
      <c r="BM107" s="58" t="str">
        <f>IF(O107="男子",IF($AF107&gt;100,"",IF($M107=プロ用男子!D$102,ROW(),"")),"")</f>
        <v/>
      </c>
      <c r="BN107" s="58" t="str">
        <f>IF(O107="男子",IF($AF107&gt;100,"",IF($M107=プロ用男子!K$102,ROW(),"")),"")</f>
        <v/>
      </c>
      <c r="BO107" s="58" t="str">
        <f>IF(O107="男子",IF($AF107&gt;100,"",IF($M107=プロ用男子!D$127,ROW(),"")),"")</f>
        <v/>
      </c>
      <c r="BP107" s="58" t="str">
        <f>IF(O107="男子",IF($AF107&gt;100,"",IF($M107=プロ用男子!K$127,ROW(),"")),"")</f>
        <v/>
      </c>
      <c r="BQ107" s="58" t="str">
        <f>IF(O107="男子",IF($AF107&gt;100,"",IF($M107=プロ用男子!D$152,ROW(),"")),"")</f>
        <v/>
      </c>
      <c r="BR107" s="58" t="str">
        <f>IF(O107="男子",IF($AF107&gt;100,"",IF($M107=プロ用男子!K$152,ROW(),"")),"")</f>
        <v/>
      </c>
      <c r="BS107" s="58" t="str">
        <f>IF(O107="男子",IF($AF107&gt;100,"",IF($M107=プロ用男子!D$177,ROW(),"")),"")</f>
        <v/>
      </c>
      <c r="BT107" s="58" t="str">
        <f>IF(O107="男子",IF($AF107&gt;100,"",IF($M107=プロ用男子!K$177,ROW(),"")),"")</f>
        <v/>
      </c>
      <c r="BU107" s="58" t="str">
        <f>IF(O107="男子",IF($AF107&gt;100,"",IF($M107=プロ用男子!D$202,ROW(),"")),"")</f>
        <v/>
      </c>
      <c r="BV107" s="58" t="str">
        <f>IF(O107="男子",IF($AF107&gt;100,"",IF($M107=プロ用男子!K$202,ROW(),"")),"")</f>
        <v/>
      </c>
      <c r="BW107" s="58" t="str">
        <f>IF(O107="男子",IF($AF107&gt;100,"",IF($M107=プロ用男子!D$227,ROW(),"")),"")</f>
        <v/>
      </c>
      <c r="BX107" s="58" t="str">
        <f>IF(O107="男子",IF($AF107&gt;100,"",IF($M107=プロ用男子!K$227,ROW(),"")),"")</f>
        <v/>
      </c>
      <c r="BY107" s="58" t="str">
        <f>IF(O107="女子",IF(AF107&gt;100,"",IF(M107=プロ用女子!D$2,ROW(),"")),"")</f>
        <v/>
      </c>
      <c r="BZ107" s="58" t="str">
        <f>IF(O107="女子",IF($AF107&gt;100,"",IF($M107=プロ用女子!K$2,ROW(),"")),"")</f>
        <v/>
      </c>
      <c r="CA107" s="58" t="str">
        <f>IF(O107="女子",IF($AF107&gt;100,"",IF($M107=プロ用女子!D$27,ROW(),"")),"")</f>
        <v/>
      </c>
      <c r="CB107" s="58" t="str">
        <f>IF(O107="女子",IF($AF107&gt;100,"",IF($M107=プロ用女子!K$27,ROW(),"")),"")</f>
        <v/>
      </c>
      <c r="CC107" s="58" t="str">
        <f>IF(O107="女子",IF($AF107&gt;100,"",IF($M107=プロ用女子!D$52,ROW(),"")),"")</f>
        <v/>
      </c>
      <c r="CD107" s="58" t="str">
        <f>IF(O107="女子",IF($AF107&gt;100,"",IF($M107=プロ用女子!K$52,ROW(),"")),"")</f>
        <v/>
      </c>
      <c r="CE107" s="58" t="str">
        <f>IF(O107="女子",IF($AF107&gt;100,"",IF($M107=プロ用女子!D$77,ROW(),"")),"")</f>
        <v/>
      </c>
      <c r="CF107" s="58" t="str">
        <f>IF(O107="女子",IF($AF107&gt;100,"",IF($M107=プロ用女子!K$77,ROW(),"")),"")</f>
        <v/>
      </c>
      <c r="CG107" s="58" t="str">
        <f>IF(O107="女子",IF($AF107&gt;100,"",IF($M107=プロ用女子!D$102,ROW(),"")),"")</f>
        <v/>
      </c>
      <c r="CH107" s="58" t="str">
        <f>IF(O107="女子",IF($AF107&gt;100,"",IF($M107=プロ用女子!K$102,ROW(),"")),"")</f>
        <v/>
      </c>
      <c r="CI107" s="58" t="str">
        <f>IF(O107="女子",IF($AF107&gt;100,"",IF($M107=プロ用女子!D$127,ROW(),"")),"")</f>
        <v/>
      </c>
      <c r="CJ107" s="58" t="str">
        <f>IF(O107="女子",IF($AF107&gt;100,"",IF($M107=プロ用女子!K$127,ROW(),"")),"")</f>
        <v/>
      </c>
      <c r="CK107" s="58" t="str">
        <f>IF(O107="女子",IF($AF107&gt;100,"",IF($M107=プロ用女子!D$152,ROW(),"")),"")</f>
        <v/>
      </c>
      <c r="CL107" s="58" t="str">
        <f>IF(O107="女子",IF($AF107&gt;100,"",IF($M107=プロ用女子!K$152,ROW(),"")),"")</f>
        <v/>
      </c>
      <c r="CM107" s="58" t="str">
        <f>IF(O107="女子",IF($AF107&gt;100,"",IF($M107=プロ用女子!D$177,ROW(),"")),"")</f>
        <v/>
      </c>
      <c r="CN107" s="58" t="str">
        <f>IF(O107="女子",IF($AF107&gt;100,"",IF($M107=プロ用女子!K$177,ROW(),"")),"")</f>
        <v/>
      </c>
      <c r="CO107" s="58" t="str">
        <f>IF(O107="女子",IF($AF107&gt;100,"",IF($M107=プロ用女子!D$202,ROW(),"")),"")</f>
        <v/>
      </c>
      <c r="CP107" s="58" t="str">
        <f>IF(O107="女子",IF($AF107&gt;100,"",IF($M107=プロ用女子!K$202,ROW(),"")),"")</f>
        <v/>
      </c>
      <c r="CQ107" s="58" t="str">
        <f>IF(O107="女子",IF($AF107&gt;100,"",IF($M107=プロ用女子!D$227,ROW(),"")),"")</f>
        <v/>
      </c>
      <c r="CR107" s="58" t="str">
        <f>IF(O107="女子",IF($AF107&gt;100,"",IF($M107=プロ用女子!K$227,ROW(),"")),"")</f>
        <v/>
      </c>
    </row>
    <row r="108" spans="1:96" x14ac:dyDescent="0.15">
      <c r="A108" s="41">
        <v>46172</v>
      </c>
      <c r="B108" s="41">
        <v>46180</v>
      </c>
      <c r="C108" t="s">
        <v>70</v>
      </c>
      <c r="D108" t="s">
        <v>162</v>
      </c>
      <c r="E108" t="s">
        <v>169</v>
      </c>
      <c r="F108" t="s">
        <v>170</v>
      </c>
      <c r="G108" t="s">
        <v>165</v>
      </c>
      <c r="H108" t="s">
        <v>71</v>
      </c>
      <c r="I108" t="s">
        <v>166</v>
      </c>
      <c r="J108" t="s">
        <v>99</v>
      </c>
      <c r="L108" t="s">
        <v>801</v>
      </c>
      <c r="M108" t="s">
        <v>678</v>
      </c>
      <c r="N108" t="s">
        <v>679</v>
      </c>
      <c r="O108" t="s">
        <v>100</v>
      </c>
      <c r="Y108" t="s">
        <v>101</v>
      </c>
      <c r="AA108" t="s">
        <v>802</v>
      </c>
      <c r="AB108" t="s">
        <v>803</v>
      </c>
      <c r="AC108" t="s">
        <v>804</v>
      </c>
      <c r="AD108" t="s">
        <v>102</v>
      </c>
      <c r="AF108">
        <v>4</v>
      </c>
      <c r="AG108" s="40">
        <v>39076</v>
      </c>
      <c r="AN108">
        <v>173</v>
      </c>
      <c r="AP108" t="s">
        <v>103</v>
      </c>
      <c r="AV108" t="s">
        <v>104</v>
      </c>
      <c r="AY108" t="s">
        <v>155</v>
      </c>
      <c r="BB108">
        <f t="shared" si="3"/>
        <v>17</v>
      </c>
      <c r="BC108">
        <f t="shared" si="4"/>
        <v>3</v>
      </c>
      <c r="BD108" t="str">
        <f t="shared" si="5"/>
        <v>右</v>
      </c>
      <c r="BE108" s="58" t="str">
        <f>IF(O108="男子",IF($AF108&gt;100,"",IF(M108=プロ用男子!D$2,ROW(),"")),"")</f>
        <v/>
      </c>
      <c r="BF108" s="58" t="str">
        <f>IF(O108="男子",IF($AF108&gt;100,"",IF($M108=プロ用男子!K$2,ROW(),"")),"")</f>
        <v/>
      </c>
      <c r="BG108" s="58" t="str">
        <f>IF(O108="男子",IF($AF108&gt;100,"",IF($M108=プロ用男子!D$27,ROW(),"")),"")</f>
        <v/>
      </c>
      <c r="BH108" s="58" t="str">
        <f>IF(O108="男子",IF($AF108&gt;100,"",IF($M108=プロ用男子!K$27,ROW(),"")),"")</f>
        <v/>
      </c>
      <c r="BI108" s="58" t="str">
        <f>IF(O108="男子",IF($AF108&gt;100,"",IF($M108=プロ用男子!D$52,ROW(),"")),"")</f>
        <v/>
      </c>
      <c r="BJ108" s="58" t="str">
        <f>IF(O108="男子",IF($AF108&gt;100,"",IF($M108=プロ用男子!K$52,ROW(),"")),"")</f>
        <v/>
      </c>
      <c r="BK108" s="58">
        <f>IF(O108="男子",IF($AF108&gt;100,"",IF($M108=プロ用男子!D$77,ROW(),"")),"")</f>
        <v>108</v>
      </c>
      <c r="BL108" s="58" t="str">
        <f>IF(O108="男子",IF($AF108&gt;100,"",IF($M108=プロ用男子!K$77,ROW(),"")),"")</f>
        <v/>
      </c>
      <c r="BM108" s="58" t="str">
        <f>IF(O108="男子",IF($AF108&gt;100,"",IF($M108=プロ用男子!D$102,ROW(),"")),"")</f>
        <v/>
      </c>
      <c r="BN108" s="58" t="str">
        <f>IF(O108="男子",IF($AF108&gt;100,"",IF($M108=プロ用男子!K$102,ROW(),"")),"")</f>
        <v/>
      </c>
      <c r="BO108" s="58" t="str">
        <f>IF(O108="男子",IF($AF108&gt;100,"",IF($M108=プロ用男子!D$127,ROW(),"")),"")</f>
        <v/>
      </c>
      <c r="BP108" s="58" t="str">
        <f>IF(O108="男子",IF($AF108&gt;100,"",IF($M108=プロ用男子!K$127,ROW(),"")),"")</f>
        <v/>
      </c>
      <c r="BQ108" s="58" t="str">
        <f>IF(O108="男子",IF($AF108&gt;100,"",IF($M108=プロ用男子!D$152,ROW(),"")),"")</f>
        <v/>
      </c>
      <c r="BR108" s="58" t="str">
        <f>IF(O108="男子",IF($AF108&gt;100,"",IF($M108=プロ用男子!K$152,ROW(),"")),"")</f>
        <v/>
      </c>
      <c r="BS108" s="58" t="str">
        <f>IF(O108="男子",IF($AF108&gt;100,"",IF($M108=プロ用男子!D$177,ROW(),"")),"")</f>
        <v/>
      </c>
      <c r="BT108" s="58" t="str">
        <f>IF(O108="男子",IF($AF108&gt;100,"",IF($M108=プロ用男子!K$177,ROW(),"")),"")</f>
        <v/>
      </c>
      <c r="BU108" s="58" t="str">
        <f>IF(O108="男子",IF($AF108&gt;100,"",IF($M108=プロ用男子!D$202,ROW(),"")),"")</f>
        <v/>
      </c>
      <c r="BV108" s="58" t="str">
        <f>IF(O108="男子",IF($AF108&gt;100,"",IF($M108=プロ用男子!K$202,ROW(),"")),"")</f>
        <v/>
      </c>
      <c r="BW108" s="58" t="str">
        <f>IF(O108="男子",IF($AF108&gt;100,"",IF($M108=プロ用男子!D$227,ROW(),"")),"")</f>
        <v/>
      </c>
      <c r="BX108" s="58" t="str">
        <f>IF(O108="男子",IF($AF108&gt;100,"",IF($M108=プロ用男子!K$227,ROW(),"")),"")</f>
        <v/>
      </c>
      <c r="BY108" s="58" t="str">
        <f>IF(O108="女子",IF(AF108&gt;100,"",IF(M108=プロ用女子!D$2,ROW(),"")),"")</f>
        <v/>
      </c>
      <c r="BZ108" s="58" t="str">
        <f>IF(O108="女子",IF($AF108&gt;100,"",IF($M108=プロ用女子!K$2,ROW(),"")),"")</f>
        <v/>
      </c>
      <c r="CA108" s="58" t="str">
        <f>IF(O108="女子",IF($AF108&gt;100,"",IF($M108=プロ用女子!D$27,ROW(),"")),"")</f>
        <v/>
      </c>
      <c r="CB108" s="58" t="str">
        <f>IF(O108="女子",IF($AF108&gt;100,"",IF($M108=プロ用女子!K$27,ROW(),"")),"")</f>
        <v/>
      </c>
      <c r="CC108" s="58" t="str">
        <f>IF(O108="女子",IF($AF108&gt;100,"",IF($M108=プロ用女子!D$52,ROW(),"")),"")</f>
        <v/>
      </c>
      <c r="CD108" s="58" t="str">
        <f>IF(O108="女子",IF($AF108&gt;100,"",IF($M108=プロ用女子!K$52,ROW(),"")),"")</f>
        <v/>
      </c>
      <c r="CE108" s="58" t="str">
        <f>IF(O108="女子",IF($AF108&gt;100,"",IF($M108=プロ用女子!D$77,ROW(),"")),"")</f>
        <v/>
      </c>
      <c r="CF108" s="58" t="str">
        <f>IF(O108="女子",IF($AF108&gt;100,"",IF($M108=プロ用女子!K$77,ROW(),"")),"")</f>
        <v/>
      </c>
      <c r="CG108" s="58" t="str">
        <f>IF(O108="女子",IF($AF108&gt;100,"",IF($M108=プロ用女子!D$102,ROW(),"")),"")</f>
        <v/>
      </c>
      <c r="CH108" s="58" t="str">
        <f>IF(O108="女子",IF($AF108&gt;100,"",IF($M108=プロ用女子!K$102,ROW(),"")),"")</f>
        <v/>
      </c>
      <c r="CI108" s="58" t="str">
        <f>IF(O108="女子",IF($AF108&gt;100,"",IF($M108=プロ用女子!D$127,ROW(),"")),"")</f>
        <v/>
      </c>
      <c r="CJ108" s="58" t="str">
        <f>IF(O108="女子",IF($AF108&gt;100,"",IF($M108=プロ用女子!K$127,ROW(),"")),"")</f>
        <v/>
      </c>
      <c r="CK108" s="58" t="str">
        <f>IF(O108="女子",IF($AF108&gt;100,"",IF($M108=プロ用女子!D$152,ROW(),"")),"")</f>
        <v/>
      </c>
      <c r="CL108" s="58" t="str">
        <f>IF(O108="女子",IF($AF108&gt;100,"",IF($M108=プロ用女子!K$152,ROW(),"")),"")</f>
        <v/>
      </c>
      <c r="CM108" s="58" t="str">
        <f>IF(O108="女子",IF($AF108&gt;100,"",IF($M108=プロ用女子!D$177,ROW(),"")),"")</f>
        <v/>
      </c>
      <c r="CN108" s="58" t="str">
        <f>IF(O108="女子",IF($AF108&gt;100,"",IF($M108=プロ用女子!K$177,ROW(),"")),"")</f>
        <v/>
      </c>
      <c r="CO108" s="58" t="str">
        <f>IF(O108="女子",IF($AF108&gt;100,"",IF($M108=プロ用女子!D$202,ROW(),"")),"")</f>
        <v/>
      </c>
      <c r="CP108" s="58" t="str">
        <f>IF(O108="女子",IF($AF108&gt;100,"",IF($M108=プロ用女子!K$202,ROW(),"")),"")</f>
        <v/>
      </c>
      <c r="CQ108" s="58" t="str">
        <f>IF(O108="女子",IF($AF108&gt;100,"",IF($M108=プロ用女子!D$227,ROW(),"")),"")</f>
        <v/>
      </c>
      <c r="CR108" s="58" t="str">
        <f>IF(O108="女子",IF($AF108&gt;100,"",IF($M108=プロ用女子!K$227,ROW(),"")),"")</f>
        <v/>
      </c>
    </row>
    <row r="109" spans="1:96" x14ac:dyDescent="0.15">
      <c r="A109" s="41">
        <v>46172</v>
      </c>
      <c r="B109" s="41">
        <v>46180</v>
      </c>
      <c r="C109" t="s">
        <v>70</v>
      </c>
      <c r="D109" t="s">
        <v>162</v>
      </c>
      <c r="E109" t="s">
        <v>169</v>
      </c>
      <c r="F109" t="s">
        <v>170</v>
      </c>
      <c r="G109" t="s">
        <v>165</v>
      </c>
      <c r="H109" t="s">
        <v>71</v>
      </c>
      <c r="I109" t="s">
        <v>166</v>
      </c>
      <c r="J109" t="s">
        <v>99</v>
      </c>
      <c r="L109" t="s">
        <v>805</v>
      </c>
      <c r="M109" t="s">
        <v>678</v>
      </c>
      <c r="N109" t="s">
        <v>679</v>
      </c>
      <c r="O109" t="s">
        <v>100</v>
      </c>
      <c r="Y109" t="s">
        <v>101</v>
      </c>
      <c r="AA109" t="s">
        <v>806</v>
      </c>
      <c r="AB109" t="s">
        <v>807</v>
      </c>
      <c r="AC109" t="s">
        <v>808</v>
      </c>
      <c r="AD109" t="s">
        <v>102</v>
      </c>
      <c r="AF109">
        <v>5</v>
      </c>
      <c r="AG109" s="40">
        <v>39047</v>
      </c>
      <c r="AN109">
        <v>169</v>
      </c>
      <c r="AP109" t="s">
        <v>103</v>
      </c>
      <c r="AV109" t="s">
        <v>104</v>
      </c>
      <c r="AY109" t="s">
        <v>156</v>
      </c>
      <c r="BB109">
        <f t="shared" si="3"/>
        <v>17</v>
      </c>
      <c r="BC109">
        <f t="shared" si="4"/>
        <v>3</v>
      </c>
      <c r="BD109" t="str">
        <f t="shared" si="5"/>
        <v>右</v>
      </c>
      <c r="BE109" s="58" t="str">
        <f>IF(O109="男子",IF($AF109&gt;100,"",IF(M109=プロ用男子!D$2,ROW(),"")),"")</f>
        <v/>
      </c>
      <c r="BF109" s="58" t="str">
        <f>IF(O109="男子",IF($AF109&gt;100,"",IF($M109=プロ用男子!K$2,ROW(),"")),"")</f>
        <v/>
      </c>
      <c r="BG109" s="58" t="str">
        <f>IF(O109="男子",IF($AF109&gt;100,"",IF($M109=プロ用男子!D$27,ROW(),"")),"")</f>
        <v/>
      </c>
      <c r="BH109" s="58" t="str">
        <f>IF(O109="男子",IF($AF109&gt;100,"",IF($M109=プロ用男子!K$27,ROW(),"")),"")</f>
        <v/>
      </c>
      <c r="BI109" s="58" t="str">
        <f>IF(O109="男子",IF($AF109&gt;100,"",IF($M109=プロ用男子!D$52,ROW(),"")),"")</f>
        <v/>
      </c>
      <c r="BJ109" s="58" t="str">
        <f>IF(O109="男子",IF($AF109&gt;100,"",IF($M109=プロ用男子!K$52,ROW(),"")),"")</f>
        <v/>
      </c>
      <c r="BK109" s="58">
        <f>IF(O109="男子",IF($AF109&gt;100,"",IF($M109=プロ用男子!D$77,ROW(),"")),"")</f>
        <v>109</v>
      </c>
      <c r="BL109" s="58" t="str">
        <f>IF(O109="男子",IF($AF109&gt;100,"",IF($M109=プロ用男子!K$77,ROW(),"")),"")</f>
        <v/>
      </c>
      <c r="BM109" s="58" t="str">
        <f>IF(O109="男子",IF($AF109&gt;100,"",IF($M109=プロ用男子!D$102,ROW(),"")),"")</f>
        <v/>
      </c>
      <c r="BN109" s="58" t="str">
        <f>IF(O109="男子",IF($AF109&gt;100,"",IF($M109=プロ用男子!K$102,ROW(),"")),"")</f>
        <v/>
      </c>
      <c r="BO109" s="58" t="str">
        <f>IF(O109="男子",IF($AF109&gt;100,"",IF($M109=プロ用男子!D$127,ROW(),"")),"")</f>
        <v/>
      </c>
      <c r="BP109" s="58" t="str">
        <f>IF(O109="男子",IF($AF109&gt;100,"",IF($M109=プロ用男子!K$127,ROW(),"")),"")</f>
        <v/>
      </c>
      <c r="BQ109" s="58" t="str">
        <f>IF(O109="男子",IF($AF109&gt;100,"",IF($M109=プロ用男子!D$152,ROW(),"")),"")</f>
        <v/>
      </c>
      <c r="BR109" s="58" t="str">
        <f>IF(O109="男子",IF($AF109&gt;100,"",IF($M109=プロ用男子!K$152,ROW(),"")),"")</f>
        <v/>
      </c>
      <c r="BS109" s="58" t="str">
        <f>IF(O109="男子",IF($AF109&gt;100,"",IF($M109=プロ用男子!D$177,ROW(),"")),"")</f>
        <v/>
      </c>
      <c r="BT109" s="58" t="str">
        <f>IF(O109="男子",IF($AF109&gt;100,"",IF($M109=プロ用男子!K$177,ROW(),"")),"")</f>
        <v/>
      </c>
      <c r="BU109" s="58" t="str">
        <f>IF(O109="男子",IF($AF109&gt;100,"",IF($M109=プロ用男子!D$202,ROW(),"")),"")</f>
        <v/>
      </c>
      <c r="BV109" s="58" t="str">
        <f>IF(O109="男子",IF($AF109&gt;100,"",IF($M109=プロ用男子!K$202,ROW(),"")),"")</f>
        <v/>
      </c>
      <c r="BW109" s="58" t="str">
        <f>IF(O109="男子",IF($AF109&gt;100,"",IF($M109=プロ用男子!D$227,ROW(),"")),"")</f>
        <v/>
      </c>
      <c r="BX109" s="58" t="str">
        <f>IF(O109="男子",IF($AF109&gt;100,"",IF($M109=プロ用男子!K$227,ROW(),"")),"")</f>
        <v/>
      </c>
      <c r="BY109" s="58" t="str">
        <f>IF(O109="女子",IF(AF109&gt;100,"",IF(M109=プロ用女子!D$2,ROW(),"")),"")</f>
        <v/>
      </c>
      <c r="BZ109" s="58" t="str">
        <f>IF(O109="女子",IF($AF109&gt;100,"",IF($M109=プロ用女子!K$2,ROW(),"")),"")</f>
        <v/>
      </c>
      <c r="CA109" s="58" t="str">
        <f>IF(O109="女子",IF($AF109&gt;100,"",IF($M109=プロ用女子!D$27,ROW(),"")),"")</f>
        <v/>
      </c>
      <c r="CB109" s="58" t="str">
        <f>IF(O109="女子",IF($AF109&gt;100,"",IF($M109=プロ用女子!K$27,ROW(),"")),"")</f>
        <v/>
      </c>
      <c r="CC109" s="58" t="str">
        <f>IF(O109="女子",IF($AF109&gt;100,"",IF($M109=プロ用女子!D$52,ROW(),"")),"")</f>
        <v/>
      </c>
      <c r="CD109" s="58" t="str">
        <f>IF(O109="女子",IF($AF109&gt;100,"",IF($M109=プロ用女子!K$52,ROW(),"")),"")</f>
        <v/>
      </c>
      <c r="CE109" s="58" t="str">
        <f>IF(O109="女子",IF($AF109&gt;100,"",IF($M109=プロ用女子!D$77,ROW(),"")),"")</f>
        <v/>
      </c>
      <c r="CF109" s="58" t="str">
        <f>IF(O109="女子",IF($AF109&gt;100,"",IF($M109=プロ用女子!K$77,ROW(),"")),"")</f>
        <v/>
      </c>
      <c r="CG109" s="58" t="str">
        <f>IF(O109="女子",IF($AF109&gt;100,"",IF($M109=プロ用女子!D$102,ROW(),"")),"")</f>
        <v/>
      </c>
      <c r="CH109" s="58" t="str">
        <f>IF(O109="女子",IF($AF109&gt;100,"",IF($M109=プロ用女子!K$102,ROW(),"")),"")</f>
        <v/>
      </c>
      <c r="CI109" s="58" t="str">
        <f>IF(O109="女子",IF($AF109&gt;100,"",IF($M109=プロ用女子!D$127,ROW(),"")),"")</f>
        <v/>
      </c>
      <c r="CJ109" s="58" t="str">
        <f>IF(O109="女子",IF($AF109&gt;100,"",IF($M109=プロ用女子!K$127,ROW(),"")),"")</f>
        <v/>
      </c>
      <c r="CK109" s="58" t="str">
        <f>IF(O109="女子",IF($AF109&gt;100,"",IF($M109=プロ用女子!D$152,ROW(),"")),"")</f>
        <v/>
      </c>
      <c r="CL109" s="58" t="str">
        <f>IF(O109="女子",IF($AF109&gt;100,"",IF($M109=プロ用女子!K$152,ROW(),"")),"")</f>
        <v/>
      </c>
      <c r="CM109" s="58" t="str">
        <f>IF(O109="女子",IF($AF109&gt;100,"",IF($M109=プロ用女子!D$177,ROW(),"")),"")</f>
        <v/>
      </c>
      <c r="CN109" s="58" t="str">
        <f>IF(O109="女子",IF($AF109&gt;100,"",IF($M109=プロ用女子!K$177,ROW(),"")),"")</f>
        <v/>
      </c>
      <c r="CO109" s="58" t="str">
        <f>IF(O109="女子",IF($AF109&gt;100,"",IF($M109=プロ用女子!D$202,ROW(),"")),"")</f>
        <v/>
      </c>
      <c r="CP109" s="58" t="str">
        <f>IF(O109="女子",IF($AF109&gt;100,"",IF($M109=プロ用女子!K$202,ROW(),"")),"")</f>
        <v/>
      </c>
      <c r="CQ109" s="58" t="str">
        <f>IF(O109="女子",IF($AF109&gt;100,"",IF($M109=プロ用女子!D$227,ROW(),"")),"")</f>
        <v/>
      </c>
      <c r="CR109" s="58" t="str">
        <f>IF(O109="女子",IF($AF109&gt;100,"",IF($M109=プロ用女子!K$227,ROW(),"")),"")</f>
        <v/>
      </c>
    </row>
    <row r="110" spans="1:96" x14ac:dyDescent="0.15">
      <c r="A110" s="41">
        <v>46172</v>
      </c>
      <c r="B110" s="41">
        <v>46180</v>
      </c>
      <c r="C110" t="s">
        <v>70</v>
      </c>
      <c r="D110" t="s">
        <v>162</v>
      </c>
      <c r="E110" t="s">
        <v>169</v>
      </c>
      <c r="F110" t="s">
        <v>170</v>
      </c>
      <c r="G110" t="s">
        <v>165</v>
      </c>
      <c r="H110" t="s">
        <v>71</v>
      </c>
      <c r="I110" t="s">
        <v>166</v>
      </c>
      <c r="J110" t="s">
        <v>99</v>
      </c>
      <c r="L110" t="s">
        <v>827</v>
      </c>
      <c r="M110" t="s">
        <v>678</v>
      </c>
      <c r="N110" t="s">
        <v>679</v>
      </c>
      <c r="O110" t="s">
        <v>100</v>
      </c>
      <c r="Y110" t="s">
        <v>101</v>
      </c>
      <c r="AA110" t="s">
        <v>828</v>
      </c>
      <c r="AB110" t="s">
        <v>829</v>
      </c>
      <c r="AC110" t="s">
        <v>830</v>
      </c>
      <c r="AD110" t="s">
        <v>102</v>
      </c>
      <c r="AF110">
        <v>6</v>
      </c>
      <c r="AG110" s="40">
        <v>39316</v>
      </c>
      <c r="AN110" s="44">
        <v>172</v>
      </c>
      <c r="AP110" t="s">
        <v>103</v>
      </c>
      <c r="AV110" t="s">
        <v>104</v>
      </c>
      <c r="AY110" t="s">
        <v>156</v>
      </c>
      <c r="BB110">
        <f t="shared" si="3"/>
        <v>16</v>
      </c>
      <c r="BC110">
        <f t="shared" si="4"/>
        <v>2</v>
      </c>
      <c r="BD110" t="str">
        <f t="shared" si="5"/>
        <v>右</v>
      </c>
      <c r="BE110" s="58" t="str">
        <f>IF(O110="男子",IF($AF110&gt;100,"",IF(M110=プロ用男子!D$2,ROW(),"")),"")</f>
        <v/>
      </c>
      <c r="BF110" s="58" t="str">
        <f>IF(O110="男子",IF($AF110&gt;100,"",IF($M110=プロ用男子!K$2,ROW(),"")),"")</f>
        <v/>
      </c>
      <c r="BG110" s="58" t="str">
        <f>IF(O110="男子",IF($AF110&gt;100,"",IF($M110=プロ用男子!D$27,ROW(),"")),"")</f>
        <v/>
      </c>
      <c r="BH110" s="58" t="str">
        <f>IF(O110="男子",IF($AF110&gt;100,"",IF($M110=プロ用男子!K$27,ROW(),"")),"")</f>
        <v/>
      </c>
      <c r="BI110" s="58" t="str">
        <f>IF(O110="男子",IF($AF110&gt;100,"",IF($M110=プロ用男子!D$52,ROW(),"")),"")</f>
        <v/>
      </c>
      <c r="BJ110" s="58" t="str">
        <f>IF(O110="男子",IF($AF110&gt;100,"",IF($M110=プロ用男子!K$52,ROW(),"")),"")</f>
        <v/>
      </c>
      <c r="BK110" s="58">
        <f>IF(O110="男子",IF($AF110&gt;100,"",IF($M110=プロ用男子!D$77,ROW(),"")),"")</f>
        <v>110</v>
      </c>
      <c r="BL110" s="58" t="str">
        <f>IF(O110="男子",IF($AF110&gt;100,"",IF($M110=プロ用男子!K$77,ROW(),"")),"")</f>
        <v/>
      </c>
      <c r="BM110" s="58" t="str">
        <f>IF(O110="男子",IF($AF110&gt;100,"",IF($M110=プロ用男子!D$102,ROW(),"")),"")</f>
        <v/>
      </c>
      <c r="BN110" s="58" t="str">
        <f>IF(O110="男子",IF($AF110&gt;100,"",IF($M110=プロ用男子!K$102,ROW(),"")),"")</f>
        <v/>
      </c>
      <c r="BO110" s="58" t="str">
        <f>IF(O110="男子",IF($AF110&gt;100,"",IF($M110=プロ用男子!D$127,ROW(),"")),"")</f>
        <v/>
      </c>
      <c r="BP110" s="58" t="str">
        <f>IF(O110="男子",IF($AF110&gt;100,"",IF($M110=プロ用男子!K$127,ROW(),"")),"")</f>
        <v/>
      </c>
      <c r="BQ110" s="58" t="str">
        <f>IF(O110="男子",IF($AF110&gt;100,"",IF($M110=プロ用男子!D$152,ROW(),"")),"")</f>
        <v/>
      </c>
      <c r="BR110" s="58" t="str">
        <f>IF(O110="男子",IF($AF110&gt;100,"",IF($M110=プロ用男子!K$152,ROW(),"")),"")</f>
        <v/>
      </c>
      <c r="BS110" s="58" t="str">
        <f>IF(O110="男子",IF($AF110&gt;100,"",IF($M110=プロ用男子!D$177,ROW(),"")),"")</f>
        <v/>
      </c>
      <c r="BT110" s="58" t="str">
        <f>IF(O110="男子",IF($AF110&gt;100,"",IF($M110=プロ用男子!K$177,ROW(),"")),"")</f>
        <v/>
      </c>
      <c r="BU110" s="58" t="str">
        <f>IF(O110="男子",IF($AF110&gt;100,"",IF($M110=プロ用男子!D$202,ROW(),"")),"")</f>
        <v/>
      </c>
      <c r="BV110" s="58" t="str">
        <f>IF(O110="男子",IF($AF110&gt;100,"",IF($M110=プロ用男子!K$202,ROW(),"")),"")</f>
        <v/>
      </c>
      <c r="BW110" s="58" t="str">
        <f>IF(O110="男子",IF($AF110&gt;100,"",IF($M110=プロ用男子!D$227,ROW(),"")),"")</f>
        <v/>
      </c>
      <c r="BX110" s="58" t="str">
        <f>IF(O110="男子",IF($AF110&gt;100,"",IF($M110=プロ用男子!K$227,ROW(),"")),"")</f>
        <v/>
      </c>
      <c r="BY110" s="58" t="str">
        <f>IF(O110="女子",IF(AF110&gt;100,"",IF(M110=プロ用女子!D$2,ROW(),"")),"")</f>
        <v/>
      </c>
      <c r="BZ110" s="58" t="str">
        <f>IF(O110="女子",IF($AF110&gt;100,"",IF($M110=プロ用女子!K$2,ROW(),"")),"")</f>
        <v/>
      </c>
      <c r="CA110" s="58" t="str">
        <f>IF(O110="女子",IF($AF110&gt;100,"",IF($M110=プロ用女子!D$27,ROW(),"")),"")</f>
        <v/>
      </c>
      <c r="CB110" s="58" t="str">
        <f>IF(O110="女子",IF($AF110&gt;100,"",IF($M110=プロ用女子!K$27,ROW(),"")),"")</f>
        <v/>
      </c>
      <c r="CC110" s="58" t="str">
        <f>IF(O110="女子",IF($AF110&gt;100,"",IF($M110=プロ用女子!D$52,ROW(),"")),"")</f>
        <v/>
      </c>
      <c r="CD110" s="58" t="str">
        <f>IF(O110="女子",IF($AF110&gt;100,"",IF($M110=プロ用女子!K$52,ROW(),"")),"")</f>
        <v/>
      </c>
      <c r="CE110" s="58" t="str">
        <f>IF(O110="女子",IF($AF110&gt;100,"",IF($M110=プロ用女子!D$77,ROW(),"")),"")</f>
        <v/>
      </c>
      <c r="CF110" s="58" t="str">
        <f>IF(O110="女子",IF($AF110&gt;100,"",IF($M110=プロ用女子!K$77,ROW(),"")),"")</f>
        <v/>
      </c>
      <c r="CG110" s="58" t="str">
        <f>IF(O110="女子",IF($AF110&gt;100,"",IF($M110=プロ用女子!D$102,ROW(),"")),"")</f>
        <v/>
      </c>
      <c r="CH110" s="58" t="str">
        <f>IF(O110="女子",IF($AF110&gt;100,"",IF($M110=プロ用女子!K$102,ROW(),"")),"")</f>
        <v/>
      </c>
      <c r="CI110" s="58" t="str">
        <f>IF(O110="女子",IF($AF110&gt;100,"",IF($M110=プロ用女子!D$127,ROW(),"")),"")</f>
        <v/>
      </c>
      <c r="CJ110" s="58" t="str">
        <f>IF(O110="女子",IF($AF110&gt;100,"",IF($M110=プロ用女子!K$127,ROW(),"")),"")</f>
        <v/>
      </c>
      <c r="CK110" s="58" t="str">
        <f>IF(O110="女子",IF($AF110&gt;100,"",IF($M110=プロ用女子!D$152,ROW(),"")),"")</f>
        <v/>
      </c>
      <c r="CL110" s="58" t="str">
        <f>IF(O110="女子",IF($AF110&gt;100,"",IF($M110=プロ用女子!K$152,ROW(),"")),"")</f>
        <v/>
      </c>
      <c r="CM110" s="58" t="str">
        <f>IF(O110="女子",IF($AF110&gt;100,"",IF($M110=プロ用女子!D$177,ROW(),"")),"")</f>
        <v/>
      </c>
      <c r="CN110" s="58" t="str">
        <f>IF(O110="女子",IF($AF110&gt;100,"",IF($M110=プロ用女子!K$177,ROW(),"")),"")</f>
        <v/>
      </c>
      <c r="CO110" s="58" t="str">
        <f>IF(O110="女子",IF($AF110&gt;100,"",IF($M110=プロ用女子!D$202,ROW(),"")),"")</f>
        <v/>
      </c>
      <c r="CP110" s="58" t="str">
        <f>IF(O110="女子",IF($AF110&gt;100,"",IF($M110=プロ用女子!K$202,ROW(),"")),"")</f>
        <v/>
      </c>
      <c r="CQ110" s="58" t="str">
        <f>IF(O110="女子",IF($AF110&gt;100,"",IF($M110=プロ用女子!D$227,ROW(),"")),"")</f>
        <v/>
      </c>
      <c r="CR110" s="58" t="str">
        <f>IF(O110="女子",IF($AF110&gt;100,"",IF($M110=プロ用女子!K$227,ROW(),"")),"")</f>
        <v/>
      </c>
    </row>
    <row r="111" spans="1:96" x14ac:dyDescent="0.15">
      <c r="A111" s="41">
        <v>46172</v>
      </c>
      <c r="B111" s="41">
        <v>46180</v>
      </c>
      <c r="C111" t="s">
        <v>70</v>
      </c>
      <c r="D111" t="s">
        <v>162</v>
      </c>
      <c r="E111" t="s">
        <v>169</v>
      </c>
      <c r="F111" t="s">
        <v>170</v>
      </c>
      <c r="G111" t="s">
        <v>165</v>
      </c>
      <c r="H111" t="s">
        <v>71</v>
      </c>
      <c r="I111" t="s">
        <v>166</v>
      </c>
      <c r="J111" t="s">
        <v>99</v>
      </c>
      <c r="L111" t="s">
        <v>831</v>
      </c>
      <c r="M111" t="s">
        <v>678</v>
      </c>
      <c r="N111" t="s">
        <v>679</v>
      </c>
      <c r="O111" t="s">
        <v>100</v>
      </c>
      <c r="Y111" t="s">
        <v>101</v>
      </c>
      <c r="AA111" t="s">
        <v>832</v>
      </c>
      <c r="AB111" t="s">
        <v>833</v>
      </c>
      <c r="AC111" t="s">
        <v>834</v>
      </c>
      <c r="AD111" t="s">
        <v>102</v>
      </c>
      <c r="AE111" t="s">
        <v>105</v>
      </c>
      <c r="AF111">
        <v>7</v>
      </c>
      <c r="AG111" s="40">
        <v>38945</v>
      </c>
      <c r="AN111">
        <v>169</v>
      </c>
      <c r="AP111" t="s">
        <v>103</v>
      </c>
      <c r="AV111" t="s">
        <v>104</v>
      </c>
      <c r="AY111" t="s">
        <v>156</v>
      </c>
      <c r="BB111">
        <f t="shared" si="3"/>
        <v>17</v>
      </c>
      <c r="BC111">
        <f t="shared" si="4"/>
        <v>3</v>
      </c>
      <c r="BD111" t="str">
        <f t="shared" si="5"/>
        <v>右</v>
      </c>
      <c r="BE111" s="58" t="str">
        <f>IF(O111="男子",IF($AF111&gt;100,"",IF(M111=プロ用男子!D$2,ROW(),"")),"")</f>
        <v/>
      </c>
      <c r="BF111" s="58" t="str">
        <f>IF(O111="男子",IF($AF111&gt;100,"",IF($M111=プロ用男子!K$2,ROW(),"")),"")</f>
        <v/>
      </c>
      <c r="BG111" s="58" t="str">
        <f>IF(O111="男子",IF($AF111&gt;100,"",IF($M111=プロ用男子!D$27,ROW(),"")),"")</f>
        <v/>
      </c>
      <c r="BH111" s="58" t="str">
        <f>IF(O111="男子",IF($AF111&gt;100,"",IF($M111=プロ用男子!K$27,ROW(),"")),"")</f>
        <v/>
      </c>
      <c r="BI111" s="58" t="str">
        <f>IF(O111="男子",IF($AF111&gt;100,"",IF($M111=プロ用男子!D$52,ROW(),"")),"")</f>
        <v/>
      </c>
      <c r="BJ111" s="58" t="str">
        <f>IF(O111="男子",IF($AF111&gt;100,"",IF($M111=プロ用男子!K$52,ROW(),"")),"")</f>
        <v/>
      </c>
      <c r="BK111" s="58">
        <f>IF(O111="男子",IF($AF111&gt;100,"",IF($M111=プロ用男子!D$77,ROW(),"")),"")</f>
        <v>111</v>
      </c>
      <c r="BL111" s="58" t="str">
        <f>IF(O111="男子",IF($AF111&gt;100,"",IF($M111=プロ用男子!K$77,ROW(),"")),"")</f>
        <v/>
      </c>
      <c r="BM111" s="58" t="str">
        <f>IF(O111="男子",IF($AF111&gt;100,"",IF($M111=プロ用男子!D$102,ROW(),"")),"")</f>
        <v/>
      </c>
      <c r="BN111" s="58" t="str">
        <f>IF(O111="男子",IF($AF111&gt;100,"",IF($M111=プロ用男子!K$102,ROW(),"")),"")</f>
        <v/>
      </c>
      <c r="BO111" s="58" t="str">
        <f>IF(O111="男子",IF($AF111&gt;100,"",IF($M111=プロ用男子!D$127,ROW(),"")),"")</f>
        <v/>
      </c>
      <c r="BP111" s="58" t="str">
        <f>IF(O111="男子",IF($AF111&gt;100,"",IF($M111=プロ用男子!K$127,ROW(),"")),"")</f>
        <v/>
      </c>
      <c r="BQ111" s="58" t="str">
        <f>IF(O111="男子",IF($AF111&gt;100,"",IF($M111=プロ用男子!D$152,ROW(),"")),"")</f>
        <v/>
      </c>
      <c r="BR111" s="58" t="str">
        <f>IF(O111="男子",IF($AF111&gt;100,"",IF($M111=プロ用男子!K$152,ROW(),"")),"")</f>
        <v/>
      </c>
      <c r="BS111" s="58" t="str">
        <f>IF(O111="男子",IF($AF111&gt;100,"",IF($M111=プロ用男子!D$177,ROW(),"")),"")</f>
        <v/>
      </c>
      <c r="BT111" s="58" t="str">
        <f>IF(O111="男子",IF($AF111&gt;100,"",IF($M111=プロ用男子!K$177,ROW(),"")),"")</f>
        <v/>
      </c>
      <c r="BU111" s="58" t="str">
        <f>IF(O111="男子",IF($AF111&gt;100,"",IF($M111=プロ用男子!D$202,ROW(),"")),"")</f>
        <v/>
      </c>
      <c r="BV111" s="58" t="str">
        <f>IF(O111="男子",IF($AF111&gt;100,"",IF($M111=プロ用男子!K$202,ROW(),"")),"")</f>
        <v/>
      </c>
      <c r="BW111" s="58" t="str">
        <f>IF(O111="男子",IF($AF111&gt;100,"",IF($M111=プロ用男子!D$227,ROW(),"")),"")</f>
        <v/>
      </c>
      <c r="BX111" s="58" t="str">
        <f>IF(O111="男子",IF($AF111&gt;100,"",IF($M111=プロ用男子!K$227,ROW(),"")),"")</f>
        <v/>
      </c>
      <c r="BY111" s="58" t="str">
        <f>IF(O111="女子",IF(AF111&gt;100,"",IF(M111=プロ用女子!D$2,ROW(),"")),"")</f>
        <v/>
      </c>
      <c r="BZ111" s="58" t="str">
        <f>IF(O111="女子",IF($AF111&gt;100,"",IF($M111=プロ用女子!K$2,ROW(),"")),"")</f>
        <v/>
      </c>
      <c r="CA111" s="58" t="str">
        <f>IF(O111="女子",IF($AF111&gt;100,"",IF($M111=プロ用女子!D$27,ROW(),"")),"")</f>
        <v/>
      </c>
      <c r="CB111" s="58" t="str">
        <f>IF(O111="女子",IF($AF111&gt;100,"",IF($M111=プロ用女子!K$27,ROW(),"")),"")</f>
        <v/>
      </c>
      <c r="CC111" s="58" t="str">
        <f>IF(O111="女子",IF($AF111&gt;100,"",IF($M111=プロ用女子!D$52,ROW(),"")),"")</f>
        <v/>
      </c>
      <c r="CD111" s="58" t="str">
        <f>IF(O111="女子",IF($AF111&gt;100,"",IF($M111=プロ用女子!K$52,ROW(),"")),"")</f>
        <v/>
      </c>
      <c r="CE111" s="58" t="str">
        <f>IF(O111="女子",IF($AF111&gt;100,"",IF($M111=プロ用女子!D$77,ROW(),"")),"")</f>
        <v/>
      </c>
      <c r="CF111" s="58" t="str">
        <f>IF(O111="女子",IF($AF111&gt;100,"",IF($M111=プロ用女子!K$77,ROW(),"")),"")</f>
        <v/>
      </c>
      <c r="CG111" s="58" t="str">
        <f>IF(O111="女子",IF($AF111&gt;100,"",IF($M111=プロ用女子!D$102,ROW(),"")),"")</f>
        <v/>
      </c>
      <c r="CH111" s="58" t="str">
        <f>IF(O111="女子",IF($AF111&gt;100,"",IF($M111=プロ用女子!K$102,ROW(),"")),"")</f>
        <v/>
      </c>
      <c r="CI111" s="58" t="str">
        <f>IF(O111="女子",IF($AF111&gt;100,"",IF($M111=プロ用女子!D$127,ROW(),"")),"")</f>
        <v/>
      </c>
      <c r="CJ111" s="58" t="str">
        <f>IF(O111="女子",IF($AF111&gt;100,"",IF($M111=プロ用女子!K$127,ROW(),"")),"")</f>
        <v/>
      </c>
      <c r="CK111" s="58" t="str">
        <f>IF(O111="女子",IF($AF111&gt;100,"",IF($M111=プロ用女子!D$152,ROW(),"")),"")</f>
        <v/>
      </c>
      <c r="CL111" s="58" t="str">
        <f>IF(O111="女子",IF($AF111&gt;100,"",IF($M111=プロ用女子!K$152,ROW(),"")),"")</f>
        <v/>
      </c>
      <c r="CM111" s="58" t="str">
        <f>IF(O111="女子",IF($AF111&gt;100,"",IF($M111=プロ用女子!D$177,ROW(),"")),"")</f>
        <v/>
      </c>
      <c r="CN111" s="58" t="str">
        <f>IF(O111="女子",IF($AF111&gt;100,"",IF($M111=プロ用女子!K$177,ROW(),"")),"")</f>
        <v/>
      </c>
      <c r="CO111" s="58" t="str">
        <f>IF(O111="女子",IF($AF111&gt;100,"",IF($M111=プロ用女子!D$202,ROW(),"")),"")</f>
        <v/>
      </c>
      <c r="CP111" s="58" t="str">
        <f>IF(O111="女子",IF($AF111&gt;100,"",IF($M111=プロ用女子!K$202,ROW(),"")),"")</f>
        <v/>
      </c>
      <c r="CQ111" s="58" t="str">
        <f>IF(O111="女子",IF($AF111&gt;100,"",IF($M111=プロ用女子!D$227,ROW(),"")),"")</f>
        <v/>
      </c>
      <c r="CR111" s="58" t="str">
        <f>IF(O111="女子",IF($AF111&gt;100,"",IF($M111=プロ用女子!K$227,ROW(),"")),"")</f>
        <v/>
      </c>
    </row>
    <row r="112" spans="1:96" x14ac:dyDescent="0.15">
      <c r="A112" s="41">
        <v>46172</v>
      </c>
      <c r="B112" s="41">
        <v>46180</v>
      </c>
      <c r="C112" t="s">
        <v>70</v>
      </c>
      <c r="D112" t="s">
        <v>162</v>
      </c>
      <c r="E112" t="s">
        <v>169</v>
      </c>
      <c r="F112" t="s">
        <v>170</v>
      </c>
      <c r="G112" t="s">
        <v>165</v>
      </c>
      <c r="H112" t="s">
        <v>71</v>
      </c>
      <c r="I112" t="s">
        <v>166</v>
      </c>
      <c r="J112" t="s">
        <v>99</v>
      </c>
      <c r="L112" t="s">
        <v>835</v>
      </c>
      <c r="M112" t="s">
        <v>678</v>
      </c>
      <c r="N112" t="s">
        <v>679</v>
      </c>
      <c r="O112" t="s">
        <v>100</v>
      </c>
      <c r="Y112" t="s">
        <v>101</v>
      </c>
      <c r="AA112" t="s">
        <v>836</v>
      </c>
      <c r="AB112" t="s">
        <v>837</v>
      </c>
      <c r="AC112" t="s">
        <v>838</v>
      </c>
      <c r="AD112" t="s">
        <v>102</v>
      </c>
      <c r="AF112">
        <v>8</v>
      </c>
      <c r="AG112" s="40">
        <v>39426</v>
      </c>
      <c r="AN112">
        <v>166</v>
      </c>
      <c r="AP112" t="s">
        <v>103</v>
      </c>
      <c r="AV112" t="s">
        <v>104</v>
      </c>
      <c r="AY112" t="s">
        <v>157</v>
      </c>
      <c r="BB112">
        <f t="shared" si="3"/>
        <v>16</v>
      </c>
      <c r="BC112">
        <f t="shared" si="4"/>
        <v>2</v>
      </c>
      <c r="BD112" t="str">
        <f t="shared" si="5"/>
        <v>右</v>
      </c>
      <c r="BE112" s="58" t="str">
        <f>IF(O112="男子",IF($AF112&gt;100,"",IF(M112=プロ用男子!D$2,ROW(),"")),"")</f>
        <v/>
      </c>
      <c r="BF112" s="58" t="str">
        <f>IF(O112="男子",IF($AF112&gt;100,"",IF($M112=プロ用男子!K$2,ROW(),"")),"")</f>
        <v/>
      </c>
      <c r="BG112" s="58" t="str">
        <f>IF(O112="男子",IF($AF112&gt;100,"",IF($M112=プロ用男子!D$27,ROW(),"")),"")</f>
        <v/>
      </c>
      <c r="BH112" s="58" t="str">
        <f>IF(O112="男子",IF($AF112&gt;100,"",IF($M112=プロ用男子!K$27,ROW(),"")),"")</f>
        <v/>
      </c>
      <c r="BI112" s="58" t="str">
        <f>IF(O112="男子",IF($AF112&gt;100,"",IF($M112=プロ用男子!D$52,ROW(),"")),"")</f>
        <v/>
      </c>
      <c r="BJ112" s="58" t="str">
        <f>IF(O112="男子",IF($AF112&gt;100,"",IF($M112=プロ用男子!K$52,ROW(),"")),"")</f>
        <v/>
      </c>
      <c r="BK112" s="58">
        <f>IF(O112="男子",IF($AF112&gt;100,"",IF($M112=プロ用男子!D$77,ROW(),"")),"")</f>
        <v>112</v>
      </c>
      <c r="BL112" s="58" t="str">
        <f>IF(O112="男子",IF($AF112&gt;100,"",IF($M112=プロ用男子!K$77,ROW(),"")),"")</f>
        <v/>
      </c>
      <c r="BM112" s="58" t="str">
        <f>IF(O112="男子",IF($AF112&gt;100,"",IF($M112=プロ用男子!D$102,ROW(),"")),"")</f>
        <v/>
      </c>
      <c r="BN112" s="58" t="str">
        <f>IF(O112="男子",IF($AF112&gt;100,"",IF($M112=プロ用男子!K$102,ROW(),"")),"")</f>
        <v/>
      </c>
      <c r="BO112" s="58" t="str">
        <f>IF(O112="男子",IF($AF112&gt;100,"",IF($M112=プロ用男子!D$127,ROW(),"")),"")</f>
        <v/>
      </c>
      <c r="BP112" s="58" t="str">
        <f>IF(O112="男子",IF($AF112&gt;100,"",IF($M112=プロ用男子!K$127,ROW(),"")),"")</f>
        <v/>
      </c>
      <c r="BQ112" s="58" t="str">
        <f>IF(O112="男子",IF($AF112&gt;100,"",IF($M112=プロ用男子!D$152,ROW(),"")),"")</f>
        <v/>
      </c>
      <c r="BR112" s="58" t="str">
        <f>IF(O112="男子",IF($AF112&gt;100,"",IF($M112=プロ用男子!K$152,ROW(),"")),"")</f>
        <v/>
      </c>
      <c r="BS112" s="58" t="str">
        <f>IF(O112="男子",IF($AF112&gt;100,"",IF($M112=プロ用男子!D$177,ROW(),"")),"")</f>
        <v/>
      </c>
      <c r="BT112" s="58" t="str">
        <f>IF(O112="男子",IF($AF112&gt;100,"",IF($M112=プロ用男子!K$177,ROW(),"")),"")</f>
        <v/>
      </c>
      <c r="BU112" s="58" t="str">
        <f>IF(O112="男子",IF($AF112&gt;100,"",IF($M112=プロ用男子!D$202,ROW(),"")),"")</f>
        <v/>
      </c>
      <c r="BV112" s="58" t="str">
        <f>IF(O112="男子",IF($AF112&gt;100,"",IF($M112=プロ用男子!K$202,ROW(),"")),"")</f>
        <v/>
      </c>
      <c r="BW112" s="58" t="str">
        <f>IF(O112="男子",IF($AF112&gt;100,"",IF($M112=プロ用男子!D$227,ROW(),"")),"")</f>
        <v/>
      </c>
      <c r="BX112" s="58" t="str">
        <f>IF(O112="男子",IF($AF112&gt;100,"",IF($M112=プロ用男子!K$227,ROW(),"")),"")</f>
        <v/>
      </c>
      <c r="BY112" s="58" t="str">
        <f>IF(O112="女子",IF(AF112&gt;100,"",IF(M112=プロ用女子!D$2,ROW(),"")),"")</f>
        <v/>
      </c>
      <c r="BZ112" s="58" t="str">
        <f>IF(O112="女子",IF($AF112&gt;100,"",IF($M112=プロ用女子!K$2,ROW(),"")),"")</f>
        <v/>
      </c>
      <c r="CA112" s="58" t="str">
        <f>IF(O112="女子",IF($AF112&gt;100,"",IF($M112=プロ用女子!D$27,ROW(),"")),"")</f>
        <v/>
      </c>
      <c r="CB112" s="58" t="str">
        <f>IF(O112="女子",IF($AF112&gt;100,"",IF($M112=プロ用女子!K$27,ROW(),"")),"")</f>
        <v/>
      </c>
      <c r="CC112" s="58" t="str">
        <f>IF(O112="女子",IF($AF112&gt;100,"",IF($M112=プロ用女子!D$52,ROW(),"")),"")</f>
        <v/>
      </c>
      <c r="CD112" s="58" t="str">
        <f>IF(O112="女子",IF($AF112&gt;100,"",IF($M112=プロ用女子!K$52,ROW(),"")),"")</f>
        <v/>
      </c>
      <c r="CE112" s="58" t="str">
        <f>IF(O112="女子",IF($AF112&gt;100,"",IF($M112=プロ用女子!D$77,ROW(),"")),"")</f>
        <v/>
      </c>
      <c r="CF112" s="58" t="str">
        <f>IF(O112="女子",IF($AF112&gt;100,"",IF($M112=プロ用女子!K$77,ROW(),"")),"")</f>
        <v/>
      </c>
      <c r="CG112" s="58" t="str">
        <f>IF(O112="女子",IF($AF112&gt;100,"",IF($M112=プロ用女子!D$102,ROW(),"")),"")</f>
        <v/>
      </c>
      <c r="CH112" s="58" t="str">
        <f>IF(O112="女子",IF($AF112&gt;100,"",IF($M112=プロ用女子!K$102,ROW(),"")),"")</f>
        <v/>
      </c>
      <c r="CI112" s="58" t="str">
        <f>IF(O112="女子",IF($AF112&gt;100,"",IF($M112=プロ用女子!D$127,ROW(),"")),"")</f>
        <v/>
      </c>
      <c r="CJ112" s="58" t="str">
        <f>IF(O112="女子",IF($AF112&gt;100,"",IF($M112=プロ用女子!K$127,ROW(),"")),"")</f>
        <v/>
      </c>
      <c r="CK112" s="58" t="str">
        <f>IF(O112="女子",IF($AF112&gt;100,"",IF($M112=プロ用女子!D$152,ROW(),"")),"")</f>
        <v/>
      </c>
      <c r="CL112" s="58" t="str">
        <f>IF(O112="女子",IF($AF112&gt;100,"",IF($M112=プロ用女子!K$152,ROW(),"")),"")</f>
        <v/>
      </c>
      <c r="CM112" s="58" t="str">
        <f>IF(O112="女子",IF($AF112&gt;100,"",IF($M112=プロ用女子!D$177,ROW(),"")),"")</f>
        <v/>
      </c>
      <c r="CN112" s="58" t="str">
        <f>IF(O112="女子",IF($AF112&gt;100,"",IF($M112=プロ用女子!K$177,ROW(),"")),"")</f>
        <v/>
      </c>
      <c r="CO112" s="58" t="str">
        <f>IF(O112="女子",IF($AF112&gt;100,"",IF($M112=プロ用女子!D$202,ROW(),"")),"")</f>
        <v/>
      </c>
      <c r="CP112" s="58" t="str">
        <f>IF(O112="女子",IF($AF112&gt;100,"",IF($M112=プロ用女子!K$202,ROW(),"")),"")</f>
        <v/>
      </c>
      <c r="CQ112" s="58" t="str">
        <f>IF(O112="女子",IF($AF112&gt;100,"",IF($M112=プロ用女子!D$227,ROW(),"")),"")</f>
        <v/>
      </c>
      <c r="CR112" s="58" t="str">
        <f>IF(O112="女子",IF($AF112&gt;100,"",IF($M112=プロ用女子!K$227,ROW(),"")),"")</f>
        <v/>
      </c>
    </row>
    <row r="113" spans="1:96" x14ac:dyDescent="0.15">
      <c r="A113" s="41">
        <v>46172</v>
      </c>
      <c r="B113" s="41">
        <v>46180</v>
      </c>
      <c r="C113" t="s">
        <v>70</v>
      </c>
      <c r="D113" t="s">
        <v>162</v>
      </c>
      <c r="E113" t="s">
        <v>169</v>
      </c>
      <c r="F113" t="s">
        <v>170</v>
      </c>
      <c r="G113" t="s">
        <v>165</v>
      </c>
      <c r="H113" t="s">
        <v>71</v>
      </c>
      <c r="I113" t="s">
        <v>166</v>
      </c>
      <c r="J113" t="s">
        <v>99</v>
      </c>
      <c r="L113" t="s">
        <v>839</v>
      </c>
      <c r="M113" t="s">
        <v>678</v>
      </c>
      <c r="N113" t="s">
        <v>679</v>
      </c>
      <c r="O113" t="s">
        <v>100</v>
      </c>
      <c r="Y113" t="s">
        <v>101</v>
      </c>
      <c r="AA113" t="s">
        <v>840</v>
      </c>
      <c r="AB113" t="s">
        <v>841</v>
      </c>
      <c r="AC113" t="s">
        <v>842</v>
      </c>
      <c r="AD113" t="s">
        <v>102</v>
      </c>
      <c r="AF113">
        <v>9</v>
      </c>
      <c r="AG113" s="40">
        <v>39014</v>
      </c>
      <c r="AN113">
        <v>175</v>
      </c>
      <c r="AP113" t="s">
        <v>103</v>
      </c>
      <c r="AV113" t="s">
        <v>104</v>
      </c>
      <c r="AY113" t="s">
        <v>156</v>
      </c>
      <c r="BB113">
        <f t="shared" si="3"/>
        <v>17</v>
      </c>
      <c r="BC113">
        <f t="shared" si="4"/>
        <v>3</v>
      </c>
      <c r="BD113" t="str">
        <f t="shared" si="5"/>
        <v>右</v>
      </c>
      <c r="BE113" s="58" t="str">
        <f>IF(O113="男子",IF($AF113&gt;100,"",IF(M113=プロ用男子!D$2,ROW(),"")),"")</f>
        <v/>
      </c>
      <c r="BF113" s="58" t="str">
        <f>IF(O113="男子",IF($AF113&gt;100,"",IF($M113=プロ用男子!K$2,ROW(),"")),"")</f>
        <v/>
      </c>
      <c r="BG113" s="58" t="str">
        <f>IF(O113="男子",IF($AF113&gt;100,"",IF($M113=プロ用男子!D$27,ROW(),"")),"")</f>
        <v/>
      </c>
      <c r="BH113" s="58" t="str">
        <f>IF(O113="男子",IF($AF113&gt;100,"",IF($M113=プロ用男子!K$27,ROW(),"")),"")</f>
        <v/>
      </c>
      <c r="BI113" s="58" t="str">
        <f>IF(O113="男子",IF($AF113&gt;100,"",IF($M113=プロ用男子!D$52,ROW(),"")),"")</f>
        <v/>
      </c>
      <c r="BJ113" s="58" t="str">
        <f>IF(O113="男子",IF($AF113&gt;100,"",IF($M113=プロ用男子!K$52,ROW(),"")),"")</f>
        <v/>
      </c>
      <c r="BK113" s="58">
        <f>IF(O113="男子",IF($AF113&gt;100,"",IF($M113=プロ用男子!D$77,ROW(),"")),"")</f>
        <v>113</v>
      </c>
      <c r="BL113" s="58" t="str">
        <f>IF(O113="男子",IF($AF113&gt;100,"",IF($M113=プロ用男子!K$77,ROW(),"")),"")</f>
        <v/>
      </c>
      <c r="BM113" s="58" t="str">
        <f>IF(O113="男子",IF($AF113&gt;100,"",IF($M113=プロ用男子!D$102,ROW(),"")),"")</f>
        <v/>
      </c>
      <c r="BN113" s="58" t="str">
        <f>IF(O113="男子",IF($AF113&gt;100,"",IF($M113=プロ用男子!K$102,ROW(),"")),"")</f>
        <v/>
      </c>
      <c r="BO113" s="58" t="str">
        <f>IF(O113="男子",IF($AF113&gt;100,"",IF($M113=プロ用男子!D$127,ROW(),"")),"")</f>
        <v/>
      </c>
      <c r="BP113" s="58" t="str">
        <f>IF(O113="男子",IF($AF113&gt;100,"",IF($M113=プロ用男子!K$127,ROW(),"")),"")</f>
        <v/>
      </c>
      <c r="BQ113" s="58" t="str">
        <f>IF(O113="男子",IF($AF113&gt;100,"",IF($M113=プロ用男子!D$152,ROW(),"")),"")</f>
        <v/>
      </c>
      <c r="BR113" s="58" t="str">
        <f>IF(O113="男子",IF($AF113&gt;100,"",IF($M113=プロ用男子!K$152,ROW(),"")),"")</f>
        <v/>
      </c>
      <c r="BS113" s="58" t="str">
        <f>IF(O113="男子",IF($AF113&gt;100,"",IF($M113=プロ用男子!D$177,ROW(),"")),"")</f>
        <v/>
      </c>
      <c r="BT113" s="58" t="str">
        <f>IF(O113="男子",IF($AF113&gt;100,"",IF($M113=プロ用男子!K$177,ROW(),"")),"")</f>
        <v/>
      </c>
      <c r="BU113" s="58" t="str">
        <f>IF(O113="男子",IF($AF113&gt;100,"",IF($M113=プロ用男子!D$202,ROW(),"")),"")</f>
        <v/>
      </c>
      <c r="BV113" s="58" t="str">
        <f>IF(O113="男子",IF($AF113&gt;100,"",IF($M113=プロ用男子!K$202,ROW(),"")),"")</f>
        <v/>
      </c>
      <c r="BW113" s="58" t="str">
        <f>IF(O113="男子",IF($AF113&gt;100,"",IF($M113=プロ用男子!D$227,ROW(),"")),"")</f>
        <v/>
      </c>
      <c r="BX113" s="58" t="str">
        <f>IF(O113="男子",IF($AF113&gt;100,"",IF($M113=プロ用男子!K$227,ROW(),"")),"")</f>
        <v/>
      </c>
      <c r="BY113" s="58" t="str">
        <f>IF(O113="女子",IF(AF113&gt;100,"",IF(M113=プロ用女子!D$2,ROW(),"")),"")</f>
        <v/>
      </c>
      <c r="BZ113" s="58" t="str">
        <f>IF(O113="女子",IF($AF113&gt;100,"",IF($M113=プロ用女子!K$2,ROW(),"")),"")</f>
        <v/>
      </c>
      <c r="CA113" s="58" t="str">
        <f>IF(O113="女子",IF($AF113&gt;100,"",IF($M113=プロ用女子!D$27,ROW(),"")),"")</f>
        <v/>
      </c>
      <c r="CB113" s="58" t="str">
        <f>IF(O113="女子",IF($AF113&gt;100,"",IF($M113=プロ用女子!K$27,ROW(),"")),"")</f>
        <v/>
      </c>
      <c r="CC113" s="58" t="str">
        <f>IF(O113="女子",IF($AF113&gt;100,"",IF($M113=プロ用女子!D$52,ROW(),"")),"")</f>
        <v/>
      </c>
      <c r="CD113" s="58" t="str">
        <f>IF(O113="女子",IF($AF113&gt;100,"",IF($M113=プロ用女子!K$52,ROW(),"")),"")</f>
        <v/>
      </c>
      <c r="CE113" s="58" t="str">
        <f>IF(O113="女子",IF($AF113&gt;100,"",IF($M113=プロ用女子!D$77,ROW(),"")),"")</f>
        <v/>
      </c>
      <c r="CF113" s="58" t="str">
        <f>IF(O113="女子",IF($AF113&gt;100,"",IF($M113=プロ用女子!K$77,ROW(),"")),"")</f>
        <v/>
      </c>
      <c r="CG113" s="58" t="str">
        <f>IF(O113="女子",IF($AF113&gt;100,"",IF($M113=プロ用女子!D$102,ROW(),"")),"")</f>
        <v/>
      </c>
      <c r="CH113" s="58" t="str">
        <f>IF(O113="女子",IF($AF113&gt;100,"",IF($M113=プロ用女子!K$102,ROW(),"")),"")</f>
        <v/>
      </c>
      <c r="CI113" s="58" t="str">
        <f>IF(O113="女子",IF($AF113&gt;100,"",IF($M113=プロ用女子!D$127,ROW(),"")),"")</f>
        <v/>
      </c>
      <c r="CJ113" s="58" t="str">
        <f>IF(O113="女子",IF($AF113&gt;100,"",IF($M113=プロ用女子!K$127,ROW(),"")),"")</f>
        <v/>
      </c>
      <c r="CK113" s="58" t="str">
        <f>IF(O113="女子",IF($AF113&gt;100,"",IF($M113=プロ用女子!D$152,ROW(),"")),"")</f>
        <v/>
      </c>
      <c r="CL113" s="58" t="str">
        <f>IF(O113="女子",IF($AF113&gt;100,"",IF($M113=プロ用女子!K$152,ROW(),"")),"")</f>
        <v/>
      </c>
      <c r="CM113" s="58" t="str">
        <f>IF(O113="女子",IF($AF113&gt;100,"",IF($M113=プロ用女子!D$177,ROW(),"")),"")</f>
        <v/>
      </c>
      <c r="CN113" s="58" t="str">
        <f>IF(O113="女子",IF($AF113&gt;100,"",IF($M113=プロ用女子!K$177,ROW(),"")),"")</f>
        <v/>
      </c>
      <c r="CO113" s="58" t="str">
        <f>IF(O113="女子",IF($AF113&gt;100,"",IF($M113=プロ用女子!D$202,ROW(),"")),"")</f>
        <v/>
      </c>
      <c r="CP113" s="58" t="str">
        <f>IF(O113="女子",IF($AF113&gt;100,"",IF($M113=プロ用女子!K$202,ROW(),"")),"")</f>
        <v/>
      </c>
      <c r="CQ113" s="58" t="str">
        <f>IF(O113="女子",IF($AF113&gt;100,"",IF($M113=プロ用女子!D$227,ROW(),"")),"")</f>
        <v/>
      </c>
      <c r="CR113" s="58" t="str">
        <f>IF(O113="女子",IF($AF113&gt;100,"",IF($M113=プロ用女子!K$227,ROW(),"")),"")</f>
        <v/>
      </c>
    </row>
    <row r="114" spans="1:96" x14ac:dyDescent="0.15">
      <c r="A114" s="41">
        <v>46172</v>
      </c>
      <c r="B114" s="41">
        <v>46180</v>
      </c>
      <c r="C114" t="s">
        <v>70</v>
      </c>
      <c r="D114" t="s">
        <v>162</v>
      </c>
      <c r="E114" t="s">
        <v>169</v>
      </c>
      <c r="F114" t="s">
        <v>170</v>
      </c>
      <c r="G114" t="s">
        <v>165</v>
      </c>
      <c r="H114" t="s">
        <v>71</v>
      </c>
      <c r="I114" t="s">
        <v>166</v>
      </c>
      <c r="J114" t="s">
        <v>99</v>
      </c>
      <c r="L114" t="s">
        <v>843</v>
      </c>
      <c r="M114" t="s">
        <v>678</v>
      </c>
      <c r="N114" t="s">
        <v>679</v>
      </c>
      <c r="O114" t="s">
        <v>100</v>
      </c>
      <c r="Y114" t="s">
        <v>101</v>
      </c>
      <c r="AA114" t="s">
        <v>844</v>
      </c>
      <c r="AB114" t="s">
        <v>845</v>
      </c>
      <c r="AC114" t="s">
        <v>846</v>
      </c>
      <c r="AD114" t="s">
        <v>102</v>
      </c>
      <c r="AF114">
        <v>10</v>
      </c>
      <c r="AG114" s="40">
        <v>39028</v>
      </c>
      <c r="AN114">
        <v>172</v>
      </c>
      <c r="AP114" t="s">
        <v>103</v>
      </c>
      <c r="AV114" t="s">
        <v>104</v>
      </c>
      <c r="AY114" t="s">
        <v>156</v>
      </c>
      <c r="BB114">
        <f t="shared" si="3"/>
        <v>17</v>
      </c>
      <c r="BC114">
        <f t="shared" si="4"/>
        <v>3</v>
      </c>
      <c r="BD114" t="str">
        <f t="shared" si="5"/>
        <v>右</v>
      </c>
      <c r="BE114" s="58" t="str">
        <f>IF(O114="男子",IF($AF114&gt;100,"",IF(M114=プロ用男子!D$2,ROW(),"")),"")</f>
        <v/>
      </c>
      <c r="BF114" s="58" t="str">
        <f>IF(O114="男子",IF($AF114&gt;100,"",IF($M114=プロ用男子!K$2,ROW(),"")),"")</f>
        <v/>
      </c>
      <c r="BG114" s="58" t="str">
        <f>IF(O114="男子",IF($AF114&gt;100,"",IF($M114=プロ用男子!D$27,ROW(),"")),"")</f>
        <v/>
      </c>
      <c r="BH114" s="58" t="str">
        <f>IF(O114="男子",IF($AF114&gt;100,"",IF($M114=プロ用男子!K$27,ROW(),"")),"")</f>
        <v/>
      </c>
      <c r="BI114" s="58" t="str">
        <f>IF(O114="男子",IF($AF114&gt;100,"",IF($M114=プロ用男子!D$52,ROW(),"")),"")</f>
        <v/>
      </c>
      <c r="BJ114" s="58" t="str">
        <f>IF(O114="男子",IF($AF114&gt;100,"",IF($M114=プロ用男子!K$52,ROW(),"")),"")</f>
        <v/>
      </c>
      <c r="BK114" s="58">
        <f>IF(O114="男子",IF($AF114&gt;100,"",IF($M114=プロ用男子!D$77,ROW(),"")),"")</f>
        <v>114</v>
      </c>
      <c r="BL114" s="58" t="str">
        <f>IF(O114="男子",IF($AF114&gt;100,"",IF($M114=プロ用男子!K$77,ROW(),"")),"")</f>
        <v/>
      </c>
      <c r="BM114" s="58" t="str">
        <f>IF(O114="男子",IF($AF114&gt;100,"",IF($M114=プロ用男子!D$102,ROW(),"")),"")</f>
        <v/>
      </c>
      <c r="BN114" s="58" t="str">
        <f>IF(O114="男子",IF($AF114&gt;100,"",IF($M114=プロ用男子!K$102,ROW(),"")),"")</f>
        <v/>
      </c>
      <c r="BO114" s="58" t="str">
        <f>IF(O114="男子",IF($AF114&gt;100,"",IF($M114=プロ用男子!D$127,ROW(),"")),"")</f>
        <v/>
      </c>
      <c r="BP114" s="58" t="str">
        <f>IF(O114="男子",IF($AF114&gt;100,"",IF($M114=プロ用男子!K$127,ROW(),"")),"")</f>
        <v/>
      </c>
      <c r="BQ114" s="58" t="str">
        <f>IF(O114="男子",IF($AF114&gt;100,"",IF($M114=プロ用男子!D$152,ROW(),"")),"")</f>
        <v/>
      </c>
      <c r="BR114" s="58" t="str">
        <f>IF(O114="男子",IF($AF114&gt;100,"",IF($M114=プロ用男子!K$152,ROW(),"")),"")</f>
        <v/>
      </c>
      <c r="BS114" s="58" t="str">
        <f>IF(O114="男子",IF($AF114&gt;100,"",IF($M114=プロ用男子!D$177,ROW(),"")),"")</f>
        <v/>
      </c>
      <c r="BT114" s="58" t="str">
        <f>IF(O114="男子",IF($AF114&gt;100,"",IF($M114=プロ用男子!K$177,ROW(),"")),"")</f>
        <v/>
      </c>
      <c r="BU114" s="58" t="str">
        <f>IF(O114="男子",IF($AF114&gt;100,"",IF($M114=プロ用男子!D$202,ROW(),"")),"")</f>
        <v/>
      </c>
      <c r="BV114" s="58" t="str">
        <f>IF(O114="男子",IF($AF114&gt;100,"",IF($M114=プロ用男子!K$202,ROW(),"")),"")</f>
        <v/>
      </c>
      <c r="BW114" s="58" t="str">
        <f>IF(O114="男子",IF($AF114&gt;100,"",IF($M114=プロ用男子!D$227,ROW(),"")),"")</f>
        <v/>
      </c>
      <c r="BX114" s="58" t="str">
        <f>IF(O114="男子",IF($AF114&gt;100,"",IF($M114=プロ用男子!K$227,ROW(),"")),"")</f>
        <v/>
      </c>
      <c r="BY114" s="58" t="str">
        <f>IF(O114="女子",IF(AF114&gt;100,"",IF(M114=プロ用女子!D$2,ROW(),"")),"")</f>
        <v/>
      </c>
      <c r="BZ114" s="58" t="str">
        <f>IF(O114="女子",IF($AF114&gt;100,"",IF($M114=プロ用女子!K$2,ROW(),"")),"")</f>
        <v/>
      </c>
      <c r="CA114" s="58" t="str">
        <f>IF(O114="女子",IF($AF114&gt;100,"",IF($M114=プロ用女子!D$27,ROW(),"")),"")</f>
        <v/>
      </c>
      <c r="CB114" s="58" t="str">
        <f>IF(O114="女子",IF($AF114&gt;100,"",IF($M114=プロ用女子!K$27,ROW(),"")),"")</f>
        <v/>
      </c>
      <c r="CC114" s="58" t="str">
        <f>IF(O114="女子",IF($AF114&gt;100,"",IF($M114=プロ用女子!D$52,ROW(),"")),"")</f>
        <v/>
      </c>
      <c r="CD114" s="58" t="str">
        <f>IF(O114="女子",IF($AF114&gt;100,"",IF($M114=プロ用女子!K$52,ROW(),"")),"")</f>
        <v/>
      </c>
      <c r="CE114" s="58" t="str">
        <f>IF(O114="女子",IF($AF114&gt;100,"",IF($M114=プロ用女子!D$77,ROW(),"")),"")</f>
        <v/>
      </c>
      <c r="CF114" s="58" t="str">
        <f>IF(O114="女子",IF($AF114&gt;100,"",IF($M114=プロ用女子!K$77,ROW(),"")),"")</f>
        <v/>
      </c>
      <c r="CG114" s="58" t="str">
        <f>IF(O114="女子",IF($AF114&gt;100,"",IF($M114=プロ用女子!D$102,ROW(),"")),"")</f>
        <v/>
      </c>
      <c r="CH114" s="58" t="str">
        <f>IF(O114="女子",IF($AF114&gt;100,"",IF($M114=プロ用女子!K$102,ROW(),"")),"")</f>
        <v/>
      </c>
      <c r="CI114" s="58" t="str">
        <f>IF(O114="女子",IF($AF114&gt;100,"",IF($M114=プロ用女子!D$127,ROW(),"")),"")</f>
        <v/>
      </c>
      <c r="CJ114" s="58" t="str">
        <f>IF(O114="女子",IF($AF114&gt;100,"",IF($M114=プロ用女子!K$127,ROW(),"")),"")</f>
        <v/>
      </c>
      <c r="CK114" s="58" t="str">
        <f>IF(O114="女子",IF($AF114&gt;100,"",IF($M114=プロ用女子!D$152,ROW(),"")),"")</f>
        <v/>
      </c>
      <c r="CL114" s="58" t="str">
        <f>IF(O114="女子",IF($AF114&gt;100,"",IF($M114=プロ用女子!K$152,ROW(),"")),"")</f>
        <v/>
      </c>
      <c r="CM114" s="58" t="str">
        <f>IF(O114="女子",IF($AF114&gt;100,"",IF($M114=プロ用女子!D$177,ROW(),"")),"")</f>
        <v/>
      </c>
      <c r="CN114" s="58" t="str">
        <f>IF(O114="女子",IF($AF114&gt;100,"",IF($M114=プロ用女子!K$177,ROW(),"")),"")</f>
        <v/>
      </c>
      <c r="CO114" s="58" t="str">
        <f>IF(O114="女子",IF($AF114&gt;100,"",IF($M114=プロ用女子!D$202,ROW(),"")),"")</f>
        <v/>
      </c>
      <c r="CP114" s="58" t="str">
        <f>IF(O114="女子",IF($AF114&gt;100,"",IF($M114=プロ用女子!K$202,ROW(),"")),"")</f>
        <v/>
      </c>
      <c r="CQ114" s="58" t="str">
        <f>IF(O114="女子",IF($AF114&gt;100,"",IF($M114=プロ用女子!D$227,ROW(),"")),"")</f>
        <v/>
      </c>
      <c r="CR114" s="58" t="str">
        <f>IF(O114="女子",IF($AF114&gt;100,"",IF($M114=プロ用女子!K$227,ROW(),"")),"")</f>
        <v/>
      </c>
    </row>
    <row r="115" spans="1:96" x14ac:dyDescent="0.15">
      <c r="A115" s="41">
        <v>46172</v>
      </c>
      <c r="B115" s="41">
        <v>46180</v>
      </c>
      <c r="C115" t="s">
        <v>70</v>
      </c>
      <c r="D115" t="s">
        <v>162</v>
      </c>
      <c r="E115" t="s">
        <v>169</v>
      </c>
      <c r="F115" t="s">
        <v>170</v>
      </c>
      <c r="G115" t="s">
        <v>165</v>
      </c>
      <c r="H115" t="s">
        <v>71</v>
      </c>
      <c r="I115" t="s">
        <v>166</v>
      </c>
      <c r="J115" t="s">
        <v>99</v>
      </c>
      <c r="L115" t="s">
        <v>847</v>
      </c>
      <c r="M115" t="s">
        <v>678</v>
      </c>
      <c r="N115" t="s">
        <v>679</v>
      </c>
      <c r="O115" t="s">
        <v>100</v>
      </c>
      <c r="Y115" t="s">
        <v>101</v>
      </c>
      <c r="AA115" t="s">
        <v>848</v>
      </c>
      <c r="AB115" t="s">
        <v>679</v>
      </c>
      <c r="AC115" t="s">
        <v>849</v>
      </c>
      <c r="AD115" t="s">
        <v>102</v>
      </c>
      <c r="AF115">
        <v>11</v>
      </c>
      <c r="AG115" s="40">
        <v>39072</v>
      </c>
      <c r="AN115">
        <v>184</v>
      </c>
      <c r="AP115" t="s">
        <v>103</v>
      </c>
      <c r="AV115" t="s">
        <v>104</v>
      </c>
      <c r="AY115" t="s">
        <v>156</v>
      </c>
      <c r="BB115">
        <f t="shared" si="3"/>
        <v>17</v>
      </c>
      <c r="BC115">
        <f t="shared" si="4"/>
        <v>3</v>
      </c>
      <c r="BD115" t="str">
        <f t="shared" si="5"/>
        <v>右</v>
      </c>
      <c r="BE115" s="58" t="str">
        <f>IF(O115="男子",IF($AF115&gt;100,"",IF(M115=プロ用男子!D$2,ROW(),"")),"")</f>
        <v/>
      </c>
      <c r="BF115" s="58" t="str">
        <f>IF(O115="男子",IF($AF115&gt;100,"",IF($M115=プロ用男子!K$2,ROW(),"")),"")</f>
        <v/>
      </c>
      <c r="BG115" s="58" t="str">
        <f>IF(O115="男子",IF($AF115&gt;100,"",IF($M115=プロ用男子!D$27,ROW(),"")),"")</f>
        <v/>
      </c>
      <c r="BH115" s="58" t="str">
        <f>IF(O115="男子",IF($AF115&gt;100,"",IF($M115=プロ用男子!K$27,ROW(),"")),"")</f>
        <v/>
      </c>
      <c r="BI115" s="58" t="str">
        <f>IF(O115="男子",IF($AF115&gt;100,"",IF($M115=プロ用男子!D$52,ROW(),"")),"")</f>
        <v/>
      </c>
      <c r="BJ115" s="58" t="str">
        <f>IF(O115="男子",IF($AF115&gt;100,"",IF($M115=プロ用男子!K$52,ROW(),"")),"")</f>
        <v/>
      </c>
      <c r="BK115" s="58">
        <f>IF(O115="男子",IF($AF115&gt;100,"",IF($M115=プロ用男子!D$77,ROW(),"")),"")</f>
        <v>115</v>
      </c>
      <c r="BL115" s="58" t="str">
        <f>IF(O115="男子",IF($AF115&gt;100,"",IF($M115=プロ用男子!K$77,ROW(),"")),"")</f>
        <v/>
      </c>
      <c r="BM115" s="58" t="str">
        <f>IF(O115="男子",IF($AF115&gt;100,"",IF($M115=プロ用男子!D$102,ROW(),"")),"")</f>
        <v/>
      </c>
      <c r="BN115" s="58" t="str">
        <f>IF(O115="男子",IF($AF115&gt;100,"",IF($M115=プロ用男子!K$102,ROW(),"")),"")</f>
        <v/>
      </c>
      <c r="BO115" s="58" t="str">
        <f>IF(O115="男子",IF($AF115&gt;100,"",IF($M115=プロ用男子!D$127,ROW(),"")),"")</f>
        <v/>
      </c>
      <c r="BP115" s="58" t="str">
        <f>IF(O115="男子",IF($AF115&gt;100,"",IF($M115=プロ用男子!K$127,ROW(),"")),"")</f>
        <v/>
      </c>
      <c r="BQ115" s="58" t="str">
        <f>IF(O115="男子",IF($AF115&gt;100,"",IF($M115=プロ用男子!D$152,ROW(),"")),"")</f>
        <v/>
      </c>
      <c r="BR115" s="58" t="str">
        <f>IF(O115="男子",IF($AF115&gt;100,"",IF($M115=プロ用男子!K$152,ROW(),"")),"")</f>
        <v/>
      </c>
      <c r="BS115" s="58" t="str">
        <f>IF(O115="男子",IF($AF115&gt;100,"",IF($M115=プロ用男子!D$177,ROW(),"")),"")</f>
        <v/>
      </c>
      <c r="BT115" s="58" t="str">
        <f>IF(O115="男子",IF($AF115&gt;100,"",IF($M115=プロ用男子!K$177,ROW(),"")),"")</f>
        <v/>
      </c>
      <c r="BU115" s="58" t="str">
        <f>IF(O115="男子",IF($AF115&gt;100,"",IF($M115=プロ用男子!D$202,ROW(),"")),"")</f>
        <v/>
      </c>
      <c r="BV115" s="58" t="str">
        <f>IF(O115="男子",IF($AF115&gt;100,"",IF($M115=プロ用男子!K$202,ROW(),"")),"")</f>
        <v/>
      </c>
      <c r="BW115" s="58" t="str">
        <f>IF(O115="男子",IF($AF115&gt;100,"",IF($M115=プロ用男子!D$227,ROW(),"")),"")</f>
        <v/>
      </c>
      <c r="BX115" s="58" t="str">
        <f>IF(O115="男子",IF($AF115&gt;100,"",IF($M115=プロ用男子!K$227,ROW(),"")),"")</f>
        <v/>
      </c>
      <c r="BY115" s="58" t="str">
        <f>IF(O115="女子",IF(AF115&gt;100,"",IF(M115=プロ用女子!D$2,ROW(),"")),"")</f>
        <v/>
      </c>
      <c r="BZ115" s="58" t="str">
        <f>IF(O115="女子",IF($AF115&gt;100,"",IF($M115=プロ用女子!K$2,ROW(),"")),"")</f>
        <v/>
      </c>
      <c r="CA115" s="58" t="str">
        <f>IF(O115="女子",IF($AF115&gt;100,"",IF($M115=プロ用女子!D$27,ROW(),"")),"")</f>
        <v/>
      </c>
      <c r="CB115" s="58" t="str">
        <f>IF(O115="女子",IF($AF115&gt;100,"",IF($M115=プロ用女子!K$27,ROW(),"")),"")</f>
        <v/>
      </c>
      <c r="CC115" s="58" t="str">
        <f>IF(O115="女子",IF($AF115&gt;100,"",IF($M115=プロ用女子!D$52,ROW(),"")),"")</f>
        <v/>
      </c>
      <c r="CD115" s="58" t="str">
        <f>IF(O115="女子",IF($AF115&gt;100,"",IF($M115=プロ用女子!K$52,ROW(),"")),"")</f>
        <v/>
      </c>
      <c r="CE115" s="58" t="str">
        <f>IF(O115="女子",IF($AF115&gt;100,"",IF($M115=プロ用女子!D$77,ROW(),"")),"")</f>
        <v/>
      </c>
      <c r="CF115" s="58" t="str">
        <f>IF(O115="女子",IF($AF115&gt;100,"",IF($M115=プロ用女子!K$77,ROW(),"")),"")</f>
        <v/>
      </c>
      <c r="CG115" s="58" t="str">
        <f>IF(O115="女子",IF($AF115&gt;100,"",IF($M115=プロ用女子!D$102,ROW(),"")),"")</f>
        <v/>
      </c>
      <c r="CH115" s="58" t="str">
        <f>IF(O115="女子",IF($AF115&gt;100,"",IF($M115=プロ用女子!K$102,ROW(),"")),"")</f>
        <v/>
      </c>
      <c r="CI115" s="58" t="str">
        <f>IF(O115="女子",IF($AF115&gt;100,"",IF($M115=プロ用女子!D$127,ROW(),"")),"")</f>
        <v/>
      </c>
      <c r="CJ115" s="58" t="str">
        <f>IF(O115="女子",IF($AF115&gt;100,"",IF($M115=プロ用女子!K$127,ROW(),"")),"")</f>
        <v/>
      </c>
      <c r="CK115" s="58" t="str">
        <f>IF(O115="女子",IF($AF115&gt;100,"",IF($M115=プロ用女子!D$152,ROW(),"")),"")</f>
        <v/>
      </c>
      <c r="CL115" s="58" t="str">
        <f>IF(O115="女子",IF($AF115&gt;100,"",IF($M115=プロ用女子!K$152,ROW(),"")),"")</f>
        <v/>
      </c>
      <c r="CM115" s="58" t="str">
        <f>IF(O115="女子",IF($AF115&gt;100,"",IF($M115=プロ用女子!D$177,ROW(),"")),"")</f>
        <v/>
      </c>
      <c r="CN115" s="58" t="str">
        <f>IF(O115="女子",IF($AF115&gt;100,"",IF($M115=プロ用女子!K$177,ROW(),"")),"")</f>
        <v/>
      </c>
      <c r="CO115" s="58" t="str">
        <f>IF(O115="女子",IF($AF115&gt;100,"",IF($M115=プロ用女子!D$202,ROW(),"")),"")</f>
        <v/>
      </c>
      <c r="CP115" s="58" t="str">
        <f>IF(O115="女子",IF($AF115&gt;100,"",IF($M115=プロ用女子!K$202,ROW(),"")),"")</f>
        <v/>
      </c>
      <c r="CQ115" s="58" t="str">
        <f>IF(O115="女子",IF($AF115&gt;100,"",IF($M115=プロ用女子!D$227,ROW(),"")),"")</f>
        <v/>
      </c>
      <c r="CR115" s="58" t="str">
        <f>IF(O115="女子",IF($AF115&gt;100,"",IF($M115=プロ用女子!K$227,ROW(),"")),"")</f>
        <v/>
      </c>
    </row>
    <row r="116" spans="1:96" x14ac:dyDescent="0.15">
      <c r="A116" s="41">
        <v>46172</v>
      </c>
      <c r="B116" s="41">
        <v>46180</v>
      </c>
      <c r="C116" t="s">
        <v>70</v>
      </c>
      <c r="D116" t="s">
        <v>162</v>
      </c>
      <c r="E116" t="s">
        <v>169</v>
      </c>
      <c r="F116" t="s">
        <v>170</v>
      </c>
      <c r="G116" t="s">
        <v>165</v>
      </c>
      <c r="H116" t="s">
        <v>71</v>
      </c>
      <c r="I116" t="s">
        <v>166</v>
      </c>
      <c r="J116" t="s">
        <v>99</v>
      </c>
      <c r="L116" t="s">
        <v>850</v>
      </c>
      <c r="M116" t="s">
        <v>678</v>
      </c>
      <c r="N116" t="s">
        <v>679</v>
      </c>
      <c r="O116" t="s">
        <v>100</v>
      </c>
      <c r="Y116" t="s">
        <v>101</v>
      </c>
      <c r="AA116" t="s">
        <v>851</v>
      </c>
      <c r="AB116" t="s">
        <v>852</v>
      </c>
      <c r="AC116" t="s">
        <v>853</v>
      </c>
      <c r="AD116" t="s">
        <v>102</v>
      </c>
      <c r="AF116">
        <v>12</v>
      </c>
      <c r="AG116" s="40">
        <v>39536</v>
      </c>
      <c r="AN116">
        <v>169</v>
      </c>
      <c r="AP116" t="s">
        <v>103</v>
      </c>
      <c r="AV116" t="s">
        <v>108</v>
      </c>
      <c r="AW116" t="s">
        <v>109</v>
      </c>
      <c r="BB116">
        <f t="shared" si="3"/>
        <v>16</v>
      </c>
      <c r="BC116">
        <f t="shared" si="4"/>
        <v>2</v>
      </c>
      <c r="BD116" t="str">
        <f t="shared" si="5"/>
        <v>右</v>
      </c>
      <c r="BE116" s="58" t="str">
        <f>IF(O116="男子",IF($AF116&gt;100,"",IF(M116=プロ用男子!D$2,ROW(),"")),"")</f>
        <v/>
      </c>
      <c r="BF116" s="58" t="str">
        <f>IF(O116="男子",IF($AF116&gt;100,"",IF($M116=プロ用男子!K$2,ROW(),"")),"")</f>
        <v/>
      </c>
      <c r="BG116" s="58" t="str">
        <f>IF(O116="男子",IF($AF116&gt;100,"",IF($M116=プロ用男子!D$27,ROW(),"")),"")</f>
        <v/>
      </c>
      <c r="BH116" s="58" t="str">
        <f>IF(O116="男子",IF($AF116&gt;100,"",IF($M116=プロ用男子!K$27,ROW(),"")),"")</f>
        <v/>
      </c>
      <c r="BI116" s="58" t="str">
        <f>IF(O116="男子",IF($AF116&gt;100,"",IF($M116=プロ用男子!D$52,ROW(),"")),"")</f>
        <v/>
      </c>
      <c r="BJ116" s="58" t="str">
        <f>IF(O116="男子",IF($AF116&gt;100,"",IF($M116=プロ用男子!K$52,ROW(),"")),"")</f>
        <v/>
      </c>
      <c r="BK116" s="58">
        <f>IF(O116="男子",IF($AF116&gt;100,"",IF($M116=プロ用男子!D$77,ROW(),"")),"")</f>
        <v>116</v>
      </c>
      <c r="BL116" s="58" t="str">
        <f>IF(O116="男子",IF($AF116&gt;100,"",IF($M116=プロ用男子!K$77,ROW(),"")),"")</f>
        <v/>
      </c>
      <c r="BM116" s="58" t="str">
        <f>IF(O116="男子",IF($AF116&gt;100,"",IF($M116=プロ用男子!D$102,ROW(),"")),"")</f>
        <v/>
      </c>
      <c r="BN116" s="58" t="str">
        <f>IF(O116="男子",IF($AF116&gt;100,"",IF($M116=プロ用男子!K$102,ROW(),"")),"")</f>
        <v/>
      </c>
      <c r="BO116" s="58" t="str">
        <f>IF(O116="男子",IF($AF116&gt;100,"",IF($M116=プロ用男子!D$127,ROW(),"")),"")</f>
        <v/>
      </c>
      <c r="BP116" s="58" t="str">
        <f>IF(O116="男子",IF($AF116&gt;100,"",IF($M116=プロ用男子!K$127,ROW(),"")),"")</f>
        <v/>
      </c>
      <c r="BQ116" s="58" t="str">
        <f>IF(O116="男子",IF($AF116&gt;100,"",IF($M116=プロ用男子!D$152,ROW(),"")),"")</f>
        <v/>
      </c>
      <c r="BR116" s="58" t="str">
        <f>IF(O116="男子",IF($AF116&gt;100,"",IF($M116=プロ用男子!K$152,ROW(),"")),"")</f>
        <v/>
      </c>
      <c r="BS116" s="58" t="str">
        <f>IF(O116="男子",IF($AF116&gt;100,"",IF($M116=プロ用男子!D$177,ROW(),"")),"")</f>
        <v/>
      </c>
      <c r="BT116" s="58" t="str">
        <f>IF(O116="男子",IF($AF116&gt;100,"",IF($M116=プロ用男子!K$177,ROW(),"")),"")</f>
        <v/>
      </c>
      <c r="BU116" s="58" t="str">
        <f>IF(O116="男子",IF($AF116&gt;100,"",IF($M116=プロ用男子!D$202,ROW(),"")),"")</f>
        <v/>
      </c>
      <c r="BV116" s="58" t="str">
        <f>IF(O116="男子",IF($AF116&gt;100,"",IF($M116=プロ用男子!K$202,ROW(),"")),"")</f>
        <v/>
      </c>
      <c r="BW116" s="58" t="str">
        <f>IF(O116="男子",IF($AF116&gt;100,"",IF($M116=プロ用男子!D$227,ROW(),"")),"")</f>
        <v/>
      </c>
      <c r="BX116" s="58" t="str">
        <f>IF(O116="男子",IF($AF116&gt;100,"",IF($M116=プロ用男子!K$227,ROW(),"")),"")</f>
        <v/>
      </c>
      <c r="BY116" s="58" t="str">
        <f>IF(O116="女子",IF(AF116&gt;100,"",IF(M116=プロ用女子!D$2,ROW(),"")),"")</f>
        <v/>
      </c>
      <c r="BZ116" s="58" t="str">
        <f>IF(O116="女子",IF($AF116&gt;100,"",IF($M116=プロ用女子!K$2,ROW(),"")),"")</f>
        <v/>
      </c>
      <c r="CA116" s="58" t="str">
        <f>IF(O116="女子",IF($AF116&gt;100,"",IF($M116=プロ用女子!D$27,ROW(),"")),"")</f>
        <v/>
      </c>
      <c r="CB116" s="58" t="str">
        <f>IF(O116="女子",IF($AF116&gt;100,"",IF($M116=プロ用女子!K$27,ROW(),"")),"")</f>
        <v/>
      </c>
      <c r="CC116" s="58" t="str">
        <f>IF(O116="女子",IF($AF116&gt;100,"",IF($M116=プロ用女子!D$52,ROW(),"")),"")</f>
        <v/>
      </c>
      <c r="CD116" s="58" t="str">
        <f>IF(O116="女子",IF($AF116&gt;100,"",IF($M116=プロ用女子!K$52,ROW(),"")),"")</f>
        <v/>
      </c>
      <c r="CE116" s="58" t="str">
        <f>IF(O116="女子",IF($AF116&gt;100,"",IF($M116=プロ用女子!D$77,ROW(),"")),"")</f>
        <v/>
      </c>
      <c r="CF116" s="58" t="str">
        <f>IF(O116="女子",IF($AF116&gt;100,"",IF($M116=プロ用女子!K$77,ROW(),"")),"")</f>
        <v/>
      </c>
      <c r="CG116" s="58" t="str">
        <f>IF(O116="女子",IF($AF116&gt;100,"",IF($M116=プロ用女子!D$102,ROW(),"")),"")</f>
        <v/>
      </c>
      <c r="CH116" s="58" t="str">
        <f>IF(O116="女子",IF($AF116&gt;100,"",IF($M116=プロ用女子!K$102,ROW(),"")),"")</f>
        <v/>
      </c>
      <c r="CI116" s="58" t="str">
        <f>IF(O116="女子",IF($AF116&gt;100,"",IF($M116=プロ用女子!D$127,ROW(),"")),"")</f>
        <v/>
      </c>
      <c r="CJ116" s="58" t="str">
        <f>IF(O116="女子",IF($AF116&gt;100,"",IF($M116=プロ用女子!K$127,ROW(),"")),"")</f>
        <v/>
      </c>
      <c r="CK116" s="58" t="str">
        <f>IF(O116="女子",IF($AF116&gt;100,"",IF($M116=プロ用女子!D$152,ROW(),"")),"")</f>
        <v/>
      </c>
      <c r="CL116" s="58" t="str">
        <f>IF(O116="女子",IF($AF116&gt;100,"",IF($M116=プロ用女子!K$152,ROW(),"")),"")</f>
        <v/>
      </c>
      <c r="CM116" s="58" t="str">
        <f>IF(O116="女子",IF($AF116&gt;100,"",IF($M116=プロ用女子!D$177,ROW(),"")),"")</f>
        <v/>
      </c>
      <c r="CN116" s="58" t="str">
        <f>IF(O116="女子",IF($AF116&gt;100,"",IF($M116=プロ用女子!K$177,ROW(),"")),"")</f>
        <v/>
      </c>
      <c r="CO116" s="58" t="str">
        <f>IF(O116="女子",IF($AF116&gt;100,"",IF($M116=プロ用女子!D$202,ROW(),"")),"")</f>
        <v/>
      </c>
      <c r="CP116" s="58" t="str">
        <f>IF(O116="女子",IF($AF116&gt;100,"",IF($M116=プロ用女子!K$202,ROW(),"")),"")</f>
        <v/>
      </c>
      <c r="CQ116" s="58" t="str">
        <f>IF(O116="女子",IF($AF116&gt;100,"",IF($M116=プロ用女子!D$227,ROW(),"")),"")</f>
        <v/>
      </c>
      <c r="CR116" s="58" t="str">
        <f>IF(O116="女子",IF($AF116&gt;100,"",IF($M116=プロ用女子!K$227,ROW(),"")),"")</f>
        <v/>
      </c>
    </row>
    <row r="117" spans="1:96" x14ac:dyDescent="0.15">
      <c r="A117" s="41">
        <v>46172</v>
      </c>
      <c r="B117" s="41">
        <v>46180</v>
      </c>
      <c r="C117" t="s">
        <v>70</v>
      </c>
      <c r="D117" t="s">
        <v>162</v>
      </c>
      <c r="E117" t="s">
        <v>169</v>
      </c>
      <c r="F117" t="s">
        <v>170</v>
      </c>
      <c r="G117" t="s">
        <v>165</v>
      </c>
      <c r="H117" t="s">
        <v>71</v>
      </c>
      <c r="I117" t="s">
        <v>166</v>
      </c>
      <c r="J117" t="s">
        <v>99</v>
      </c>
      <c r="L117" t="s">
        <v>854</v>
      </c>
      <c r="M117" t="s">
        <v>678</v>
      </c>
      <c r="N117" t="s">
        <v>679</v>
      </c>
      <c r="O117" t="s">
        <v>100</v>
      </c>
      <c r="Y117" t="s">
        <v>101</v>
      </c>
      <c r="AA117" t="s">
        <v>855</v>
      </c>
      <c r="AB117" t="s">
        <v>856</v>
      </c>
      <c r="AC117" t="s">
        <v>857</v>
      </c>
      <c r="AD117" t="s">
        <v>102</v>
      </c>
      <c r="AF117">
        <v>13</v>
      </c>
      <c r="AG117" s="40">
        <v>39427</v>
      </c>
      <c r="AN117">
        <v>165</v>
      </c>
      <c r="AP117" t="s">
        <v>103</v>
      </c>
      <c r="AV117" t="s">
        <v>108</v>
      </c>
      <c r="AW117" t="s">
        <v>112</v>
      </c>
      <c r="AY117" t="s">
        <v>157</v>
      </c>
      <c r="BB117">
        <f t="shared" si="3"/>
        <v>16</v>
      </c>
      <c r="BC117">
        <f t="shared" si="4"/>
        <v>2</v>
      </c>
      <c r="BD117" t="str">
        <f t="shared" si="5"/>
        <v>右</v>
      </c>
      <c r="BE117" s="58" t="str">
        <f>IF(O117="男子",IF($AF117&gt;100,"",IF(M117=プロ用男子!D$2,ROW(),"")),"")</f>
        <v/>
      </c>
      <c r="BF117" s="58" t="str">
        <f>IF(O117="男子",IF($AF117&gt;100,"",IF($M117=プロ用男子!K$2,ROW(),"")),"")</f>
        <v/>
      </c>
      <c r="BG117" s="58" t="str">
        <f>IF(O117="男子",IF($AF117&gt;100,"",IF($M117=プロ用男子!D$27,ROW(),"")),"")</f>
        <v/>
      </c>
      <c r="BH117" s="58" t="str">
        <f>IF(O117="男子",IF($AF117&gt;100,"",IF($M117=プロ用男子!K$27,ROW(),"")),"")</f>
        <v/>
      </c>
      <c r="BI117" s="58" t="str">
        <f>IF(O117="男子",IF($AF117&gt;100,"",IF($M117=プロ用男子!D$52,ROW(),"")),"")</f>
        <v/>
      </c>
      <c r="BJ117" s="58" t="str">
        <f>IF(O117="男子",IF($AF117&gt;100,"",IF($M117=プロ用男子!K$52,ROW(),"")),"")</f>
        <v/>
      </c>
      <c r="BK117" s="58">
        <f>IF(O117="男子",IF($AF117&gt;100,"",IF($M117=プロ用男子!D$77,ROW(),"")),"")</f>
        <v>117</v>
      </c>
      <c r="BL117" s="58" t="str">
        <f>IF(O117="男子",IF($AF117&gt;100,"",IF($M117=プロ用男子!K$77,ROW(),"")),"")</f>
        <v/>
      </c>
      <c r="BM117" s="58" t="str">
        <f>IF(O117="男子",IF($AF117&gt;100,"",IF($M117=プロ用男子!D$102,ROW(),"")),"")</f>
        <v/>
      </c>
      <c r="BN117" s="58" t="str">
        <f>IF(O117="男子",IF($AF117&gt;100,"",IF($M117=プロ用男子!K$102,ROW(),"")),"")</f>
        <v/>
      </c>
      <c r="BO117" s="58" t="str">
        <f>IF(O117="男子",IF($AF117&gt;100,"",IF($M117=プロ用男子!D$127,ROW(),"")),"")</f>
        <v/>
      </c>
      <c r="BP117" s="58" t="str">
        <f>IF(O117="男子",IF($AF117&gt;100,"",IF($M117=プロ用男子!K$127,ROW(),"")),"")</f>
        <v/>
      </c>
      <c r="BQ117" s="58" t="str">
        <f>IF(O117="男子",IF($AF117&gt;100,"",IF($M117=プロ用男子!D$152,ROW(),"")),"")</f>
        <v/>
      </c>
      <c r="BR117" s="58" t="str">
        <f>IF(O117="男子",IF($AF117&gt;100,"",IF($M117=プロ用男子!K$152,ROW(),"")),"")</f>
        <v/>
      </c>
      <c r="BS117" s="58" t="str">
        <f>IF(O117="男子",IF($AF117&gt;100,"",IF($M117=プロ用男子!D$177,ROW(),"")),"")</f>
        <v/>
      </c>
      <c r="BT117" s="58" t="str">
        <f>IF(O117="男子",IF($AF117&gt;100,"",IF($M117=プロ用男子!K$177,ROW(),"")),"")</f>
        <v/>
      </c>
      <c r="BU117" s="58" t="str">
        <f>IF(O117="男子",IF($AF117&gt;100,"",IF($M117=プロ用男子!D$202,ROW(),"")),"")</f>
        <v/>
      </c>
      <c r="BV117" s="58" t="str">
        <f>IF(O117="男子",IF($AF117&gt;100,"",IF($M117=プロ用男子!K$202,ROW(),"")),"")</f>
        <v/>
      </c>
      <c r="BW117" s="58" t="str">
        <f>IF(O117="男子",IF($AF117&gt;100,"",IF($M117=プロ用男子!D$227,ROW(),"")),"")</f>
        <v/>
      </c>
      <c r="BX117" s="58" t="str">
        <f>IF(O117="男子",IF($AF117&gt;100,"",IF($M117=プロ用男子!K$227,ROW(),"")),"")</f>
        <v/>
      </c>
      <c r="BY117" s="58" t="str">
        <f>IF(O117="女子",IF(AF117&gt;100,"",IF(M117=プロ用女子!D$2,ROW(),"")),"")</f>
        <v/>
      </c>
      <c r="BZ117" s="58" t="str">
        <f>IF(O117="女子",IF($AF117&gt;100,"",IF($M117=プロ用女子!K$2,ROW(),"")),"")</f>
        <v/>
      </c>
      <c r="CA117" s="58" t="str">
        <f>IF(O117="女子",IF($AF117&gt;100,"",IF($M117=プロ用女子!D$27,ROW(),"")),"")</f>
        <v/>
      </c>
      <c r="CB117" s="58" t="str">
        <f>IF(O117="女子",IF($AF117&gt;100,"",IF($M117=プロ用女子!K$27,ROW(),"")),"")</f>
        <v/>
      </c>
      <c r="CC117" s="58" t="str">
        <f>IF(O117="女子",IF($AF117&gt;100,"",IF($M117=プロ用女子!D$52,ROW(),"")),"")</f>
        <v/>
      </c>
      <c r="CD117" s="58" t="str">
        <f>IF(O117="女子",IF($AF117&gt;100,"",IF($M117=プロ用女子!K$52,ROW(),"")),"")</f>
        <v/>
      </c>
      <c r="CE117" s="58" t="str">
        <f>IF(O117="女子",IF($AF117&gt;100,"",IF($M117=プロ用女子!D$77,ROW(),"")),"")</f>
        <v/>
      </c>
      <c r="CF117" s="58" t="str">
        <f>IF(O117="女子",IF($AF117&gt;100,"",IF($M117=プロ用女子!K$77,ROW(),"")),"")</f>
        <v/>
      </c>
      <c r="CG117" s="58" t="str">
        <f>IF(O117="女子",IF($AF117&gt;100,"",IF($M117=プロ用女子!D$102,ROW(),"")),"")</f>
        <v/>
      </c>
      <c r="CH117" s="58" t="str">
        <f>IF(O117="女子",IF($AF117&gt;100,"",IF($M117=プロ用女子!K$102,ROW(),"")),"")</f>
        <v/>
      </c>
      <c r="CI117" s="58" t="str">
        <f>IF(O117="女子",IF($AF117&gt;100,"",IF($M117=プロ用女子!D$127,ROW(),"")),"")</f>
        <v/>
      </c>
      <c r="CJ117" s="58" t="str">
        <f>IF(O117="女子",IF($AF117&gt;100,"",IF($M117=プロ用女子!K$127,ROW(),"")),"")</f>
        <v/>
      </c>
      <c r="CK117" s="58" t="str">
        <f>IF(O117="女子",IF($AF117&gt;100,"",IF($M117=プロ用女子!D$152,ROW(),"")),"")</f>
        <v/>
      </c>
      <c r="CL117" s="58" t="str">
        <f>IF(O117="女子",IF($AF117&gt;100,"",IF($M117=プロ用女子!K$152,ROW(),"")),"")</f>
        <v/>
      </c>
      <c r="CM117" s="58" t="str">
        <f>IF(O117="女子",IF($AF117&gt;100,"",IF($M117=プロ用女子!D$177,ROW(),"")),"")</f>
        <v/>
      </c>
      <c r="CN117" s="58" t="str">
        <f>IF(O117="女子",IF($AF117&gt;100,"",IF($M117=プロ用女子!K$177,ROW(),"")),"")</f>
        <v/>
      </c>
      <c r="CO117" s="58" t="str">
        <f>IF(O117="女子",IF($AF117&gt;100,"",IF($M117=プロ用女子!D$202,ROW(),"")),"")</f>
        <v/>
      </c>
      <c r="CP117" s="58" t="str">
        <f>IF(O117="女子",IF($AF117&gt;100,"",IF($M117=プロ用女子!K$202,ROW(),"")),"")</f>
        <v/>
      </c>
      <c r="CQ117" s="58" t="str">
        <f>IF(O117="女子",IF($AF117&gt;100,"",IF($M117=プロ用女子!D$227,ROW(),"")),"")</f>
        <v/>
      </c>
      <c r="CR117" s="58" t="str">
        <f>IF(O117="女子",IF($AF117&gt;100,"",IF($M117=プロ用女子!K$227,ROW(),"")),"")</f>
        <v/>
      </c>
    </row>
    <row r="118" spans="1:96" x14ac:dyDescent="0.15">
      <c r="A118" s="41">
        <v>46172</v>
      </c>
      <c r="B118" s="41">
        <v>46180</v>
      </c>
      <c r="C118" t="s">
        <v>70</v>
      </c>
      <c r="D118" t="s">
        <v>162</v>
      </c>
      <c r="E118" t="s">
        <v>169</v>
      </c>
      <c r="F118" t="s">
        <v>170</v>
      </c>
      <c r="G118" t="s">
        <v>165</v>
      </c>
      <c r="H118" t="s">
        <v>71</v>
      </c>
      <c r="I118" t="s">
        <v>166</v>
      </c>
      <c r="J118" t="s">
        <v>99</v>
      </c>
      <c r="L118" t="s">
        <v>858</v>
      </c>
      <c r="M118" t="s">
        <v>678</v>
      </c>
      <c r="N118" t="s">
        <v>679</v>
      </c>
      <c r="O118" t="s">
        <v>100</v>
      </c>
      <c r="Y118" t="s">
        <v>101</v>
      </c>
      <c r="AA118" t="s">
        <v>859</v>
      </c>
      <c r="AB118" t="s">
        <v>860</v>
      </c>
      <c r="AC118" t="s">
        <v>861</v>
      </c>
      <c r="AD118" t="s">
        <v>102</v>
      </c>
      <c r="AF118">
        <v>14</v>
      </c>
      <c r="AG118" s="40">
        <v>39329</v>
      </c>
      <c r="AN118">
        <v>164</v>
      </c>
      <c r="AP118" t="s">
        <v>103</v>
      </c>
      <c r="AV118" t="s">
        <v>108</v>
      </c>
      <c r="AW118" t="s">
        <v>112</v>
      </c>
      <c r="AY118" t="s">
        <v>157</v>
      </c>
      <c r="BB118">
        <f t="shared" si="3"/>
        <v>16</v>
      </c>
      <c r="BC118">
        <f t="shared" si="4"/>
        <v>2</v>
      </c>
      <c r="BD118" t="str">
        <f t="shared" si="5"/>
        <v>右</v>
      </c>
      <c r="BE118" s="58" t="str">
        <f>IF(O118="男子",IF($AF118&gt;100,"",IF(M118=プロ用男子!D$2,ROW(),"")),"")</f>
        <v/>
      </c>
      <c r="BF118" s="58" t="str">
        <f>IF(O118="男子",IF($AF118&gt;100,"",IF($M118=プロ用男子!K$2,ROW(),"")),"")</f>
        <v/>
      </c>
      <c r="BG118" s="58" t="str">
        <f>IF(O118="男子",IF($AF118&gt;100,"",IF($M118=プロ用男子!D$27,ROW(),"")),"")</f>
        <v/>
      </c>
      <c r="BH118" s="58" t="str">
        <f>IF(O118="男子",IF($AF118&gt;100,"",IF($M118=プロ用男子!K$27,ROW(),"")),"")</f>
        <v/>
      </c>
      <c r="BI118" s="58" t="str">
        <f>IF(O118="男子",IF($AF118&gt;100,"",IF($M118=プロ用男子!D$52,ROW(),"")),"")</f>
        <v/>
      </c>
      <c r="BJ118" s="58" t="str">
        <f>IF(O118="男子",IF($AF118&gt;100,"",IF($M118=プロ用男子!K$52,ROW(),"")),"")</f>
        <v/>
      </c>
      <c r="BK118" s="58">
        <f>IF(O118="男子",IF($AF118&gt;100,"",IF($M118=プロ用男子!D$77,ROW(),"")),"")</f>
        <v>118</v>
      </c>
      <c r="BL118" s="58" t="str">
        <f>IF(O118="男子",IF($AF118&gt;100,"",IF($M118=プロ用男子!K$77,ROW(),"")),"")</f>
        <v/>
      </c>
      <c r="BM118" s="58" t="str">
        <f>IF(O118="男子",IF($AF118&gt;100,"",IF($M118=プロ用男子!D$102,ROW(),"")),"")</f>
        <v/>
      </c>
      <c r="BN118" s="58" t="str">
        <f>IF(O118="男子",IF($AF118&gt;100,"",IF($M118=プロ用男子!K$102,ROW(),"")),"")</f>
        <v/>
      </c>
      <c r="BO118" s="58" t="str">
        <f>IF(O118="男子",IF($AF118&gt;100,"",IF($M118=プロ用男子!D$127,ROW(),"")),"")</f>
        <v/>
      </c>
      <c r="BP118" s="58" t="str">
        <f>IF(O118="男子",IF($AF118&gt;100,"",IF($M118=プロ用男子!K$127,ROW(),"")),"")</f>
        <v/>
      </c>
      <c r="BQ118" s="58" t="str">
        <f>IF(O118="男子",IF($AF118&gt;100,"",IF($M118=プロ用男子!D$152,ROW(),"")),"")</f>
        <v/>
      </c>
      <c r="BR118" s="58" t="str">
        <f>IF(O118="男子",IF($AF118&gt;100,"",IF($M118=プロ用男子!K$152,ROW(),"")),"")</f>
        <v/>
      </c>
      <c r="BS118" s="58" t="str">
        <f>IF(O118="男子",IF($AF118&gt;100,"",IF($M118=プロ用男子!D$177,ROW(),"")),"")</f>
        <v/>
      </c>
      <c r="BT118" s="58" t="str">
        <f>IF(O118="男子",IF($AF118&gt;100,"",IF($M118=プロ用男子!K$177,ROW(),"")),"")</f>
        <v/>
      </c>
      <c r="BU118" s="58" t="str">
        <f>IF(O118="男子",IF($AF118&gt;100,"",IF($M118=プロ用男子!D$202,ROW(),"")),"")</f>
        <v/>
      </c>
      <c r="BV118" s="58" t="str">
        <f>IF(O118="男子",IF($AF118&gt;100,"",IF($M118=プロ用男子!K$202,ROW(),"")),"")</f>
        <v/>
      </c>
      <c r="BW118" s="58" t="str">
        <f>IF(O118="男子",IF($AF118&gt;100,"",IF($M118=プロ用男子!D$227,ROW(),"")),"")</f>
        <v/>
      </c>
      <c r="BX118" s="58" t="str">
        <f>IF(O118="男子",IF($AF118&gt;100,"",IF($M118=プロ用男子!K$227,ROW(),"")),"")</f>
        <v/>
      </c>
      <c r="BY118" s="58" t="str">
        <f>IF(O118="女子",IF(AF118&gt;100,"",IF(M118=プロ用女子!D$2,ROW(),"")),"")</f>
        <v/>
      </c>
      <c r="BZ118" s="58" t="str">
        <f>IF(O118="女子",IF($AF118&gt;100,"",IF($M118=プロ用女子!K$2,ROW(),"")),"")</f>
        <v/>
      </c>
      <c r="CA118" s="58" t="str">
        <f>IF(O118="女子",IF($AF118&gt;100,"",IF($M118=プロ用女子!D$27,ROW(),"")),"")</f>
        <v/>
      </c>
      <c r="CB118" s="58" t="str">
        <f>IF(O118="女子",IF($AF118&gt;100,"",IF($M118=プロ用女子!K$27,ROW(),"")),"")</f>
        <v/>
      </c>
      <c r="CC118" s="58" t="str">
        <f>IF(O118="女子",IF($AF118&gt;100,"",IF($M118=プロ用女子!D$52,ROW(),"")),"")</f>
        <v/>
      </c>
      <c r="CD118" s="58" t="str">
        <f>IF(O118="女子",IF($AF118&gt;100,"",IF($M118=プロ用女子!K$52,ROW(),"")),"")</f>
        <v/>
      </c>
      <c r="CE118" s="58" t="str">
        <f>IF(O118="女子",IF($AF118&gt;100,"",IF($M118=プロ用女子!D$77,ROW(),"")),"")</f>
        <v/>
      </c>
      <c r="CF118" s="58" t="str">
        <f>IF(O118="女子",IF($AF118&gt;100,"",IF($M118=プロ用女子!K$77,ROW(),"")),"")</f>
        <v/>
      </c>
      <c r="CG118" s="58" t="str">
        <f>IF(O118="女子",IF($AF118&gt;100,"",IF($M118=プロ用女子!D$102,ROW(),"")),"")</f>
        <v/>
      </c>
      <c r="CH118" s="58" t="str">
        <f>IF(O118="女子",IF($AF118&gt;100,"",IF($M118=プロ用女子!K$102,ROW(),"")),"")</f>
        <v/>
      </c>
      <c r="CI118" s="58" t="str">
        <f>IF(O118="女子",IF($AF118&gt;100,"",IF($M118=プロ用女子!D$127,ROW(),"")),"")</f>
        <v/>
      </c>
      <c r="CJ118" s="58" t="str">
        <f>IF(O118="女子",IF($AF118&gt;100,"",IF($M118=プロ用女子!K$127,ROW(),"")),"")</f>
        <v/>
      </c>
      <c r="CK118" s="58" t="str">
        <f>IF(O118="女子",IF($AF118&gt;100,"",IF($M118=プロ用女子!D$152,ROW(),"")),"")</f>
        <v/>
      </c>
      <c r="CL118" s="58" t="str">
        <f>IF(O118="女子",IF($AF118&gt;100,"",IF($M118=プロ用女子!K$152,ROW(),"")),"")</f>
        <v/>
      </c>
      <c r="CM118" s="58" t="str">
        <f>IF(O118="女子",IF($AF118&gt;100,"",IF($M118=プロ用女子!D$177,ROW(),"")),"")</f>
        <v/>
      </c>
      <c r="CN118" s="58" t="str">
        <f>IF(O118="女子",IF($AF118&gt;100,"",IF($M118=プロ用女子!K$177,ROW(),"")),"")</f>
        <v/>
      </c>
      <c r="CO118" s="58" t="str">
        <f>IF(O118="女子",IF($AF118&gt;100,"",IF($M118=プロ用女子!D$202,ROW(),"")),"")</f>
        <v/>
      </c>
      <c r="CP118" s="58" t="str">
        <f>IF(O118="女子",IF($AF118&gt;100,"",IF($M118=プロ用女子!K$202,ROW(),"")),"")</f>
        <v/>
      </c>
      <c r="CQ118" s="58" t="str">
        <f>IF(O118="女子",IF($AF118&gt;100,"",IF($M118=プロ用女子!D$227,ROW(),"")),"")</f>
        <v/>
      </c>
      <c r="CR118" s="58" t="str">
        <f>IF(O118="女子",IF($AF118&gt;100,"",IF($M118=プロ用女子!K$227,ROW(),"")),"")</f>
        <v/>
      </c>
    </row>
    <row r="119" spans="1:96" x14ac:dyDescent="0.15">
      <c r="A119" s="41">
        <v>46172</v>
      </c>
      <c r="B119" s="41">
        <v>46180</v>
      </c>
      <c r="C119" t="s">
        <v>70</v>
      </c>
      <c r="D119" t="s">
        <v>162</v>
      </c>
      <c r="E119" t="s">
        <v>169</v>
      </c>
      <c r="F119" t="s">
        <v>170</v>
      </c>
      <c r="G119" t="s">
        <v>165</v>
      </c>
      <c r="H119" t="s">
        <v>71</v>
      </c>
      <c r="I119" t="s">
        <v>166</v>
      </c>
      <c r="J119" t="s">
        <v>99</v>
      </c>
      <c r="L119" t="s">
        <v>862</v>
      </c>
      <c r="M119" t="s">
        <v>678</v>
      </c>
      <c r="N119" t="s">
        <v>679</v>
      </c>
      <c r="O119" t="s">
        <v>100</v>
      </c>
      <c r="Y119" t="s">
        <v>101</v>
      </c>
      <c r="AA119" t="s">
        <v>863</v>
      </c>
      <c r="AB119" t="s">
        <v>864</v>
      </c>
      <c r="AC119" t="s">
        <v>865</v>
      </c>
      <c r="AD119" t="s">
        <v>102</v>
      </c>
      <c r="AF119">
        <v>15</v>
      </c>
      <c r="AG119" s="40">
        <v>39486</v>
      </c>
      <c r="AN119">
        <v>166</v>
      </c>
      <c r="AP119" t="s">
        <v>103</v>
      </c>
      <c r="AV119" t="s">
        <v>108</v>
      </c>
      <c r="AW119" t="s">
        <v>112</v>
      </c>
      <c r="AY119" t="s">
        <v>156</v>
      </c>
      <c r="BB119">
        <f t="shared" si="3"/>
        <v>16</v>
      </c>
      <c r="BC119">
        <f t="shared" si="4"/>
        <v>2</v>
      </c>
      <c r="BD119" t="str">
        <f t="shared" si="5"/>
        <v>右</v>
      </c>
      <c r="BE119" s="58" t="str">
        <f>IF(O119="男子",IF($AF119&gt;100,"",IF(M119=プロ用男子!D$2,ROW(),"")),"")</f>
        <v/>
      </c>
      <c r="BF119" s="58" t="str">
        <f>IF(O119="男子",IF($AF119&gt;100,"",IF($M119=プロ用男子!K$2,ROW(),"")),"")</f>
        <v/>
      </c>
      <c r="BG119" s="58" t="str">
        <f>IF(O119="男子",IF($AF119&gt;100,"",IF($M119=プロ用男子!D$27,ROW(),"")),"")</f>
        <v/>
      </c>
      <c r="BH119" s="58" t="str">
        <f>IF(O119="男子",IF($AF119&gt;100,"",IF($M119=プロ用男子!K$27,ROW(),"")),"")</f>
        <v/>
      </c>
      <c r="BI119" s="58" t="str">
        <f>IF(O119="男子",IF($AF119&gt;100,"",IF($M119=プロ用男子!D$52,ROW(),"")),"")</f>
        <v/>
      </c>
      <c r="BJ119" s="58" t="str">
        <f>IF(O119="男子",IF($AF119&gt;100,"",IF($M119=プロ用男子!K$52,ROW(),"")),"")</f>
        <v/>
      </c>
      <c r="BK119" s="58">
        <f>IF(O119="男子",IF($AF119&gt;100,"",IF($M119=プロ用男子!D$77,ROW(),"")),"")</f>
        <v>119</v>
      </c>
      <c r="BL119" s="58" t="str">
        <f>IF(O119="男子",IF($AF119&gt;100,"",IF($M119=プロ用男子!K$77,ROW(),"")),"")</f>
        <v/>
      </c>
      <c r="BM119" s="58" t="str">
        <f>IF(O119="男子",IF($AF119&gt;100,"",IF($M119=プロ用男子!D$102,ROW(),"")),"")</f>
        <v/>
      </c>
      <c r="BN119" s="58" t="str">
        <f>IF(O119="男子",IF($AF119&gt;100,"",IF($M119=プロ用男子!K$102,ROW(),"")),"")</f>
        <v/>
      </c>
      <c r="BO119" s="58" t="str">
        <f>IF(O119="男子",IF($AF119&gt;100,"",IF($M119=プロ用男子!D$127,ROW(),"")),"")</f>
        <v/>
      </c>
      <c r="BP119" s="58" t="str">
        <f>IF(O119="男子",IF($AF119&gt;100,"",IF($M119=プロ用男子!K$127,ROW(),"")),"")</f>
        <v/>
      </c>
      <c r="BQ119" s="58" t="str">
        <f>IF(O119="男子",IF($AF119&gt;100,"",IF($M119=プロ用男子!D$152,ROW(),"")),"")</f>
        <v/>
      </c>
      <c r="BR119" s="58" t="str">
        <f>IF(O119="男子",IF($AF119&gt;100,"",IF($M119=プロ用男子!K$152,ROW(),"")),"")</f>
        <v/>
      </c>
      <c r="BS119" s="58" t="str">
        <f>IF(O119="男子",IF($AF119&gt;100,"",IF($M119=プロ用男子!D$177,ROW(),"")),"")</f>
        <v/>
      </c>
      <c r="BT119" s="58" t="str">
        <f>IF(O119="男子",IF($AF119&gt;100,"",IF($M119=プロ用男子!K$177,ROW(),"")),"")</f>
        <v/>
      </c>
      <c r="BU119" s="58" t="str">
        <f>IF(O119="男子",IF($AF119&gt;100,"",IF($M119=プロ用男子!D$202,ROW(),"")),"")</f>
        <v/>
      </c>
      <c r="BV119" s="58" t="str">
        <f>IF(O119="男子",IF($AF119&gt;100,"",IF($M119=プロ用男子!K$202,ROW(),"")),"")</f>
        <v/>
      </c>
      <c r="BW119" s="58" t="str">
        <f>IF(O119="男子",IF($AF119&gt;100,"",IF($M119=プロ用男子!D$227,ROW(),"")),"")</f>
        <v/>
      </c>
      <c r="BX119" s="58" t="str">
        <f>IF(O119="男子",IF($AF119&gt;100,"",IF($M119=プロ用男子!K$227,ROW(),"")),"")</f>
        <v/>
      </c>
      <c r="BY119" s="58" t="str">
        <f>IF(O119="女子",IF(AF119&gt;100,"",IF(M119=プロ用女子!D$2,ROW(),"")),"")</f>
        <v/>
      </c>
      <c r="BZ119" s="58" t="str">
        <f>IF(O119="女子",IF($AF119&gt;100,"",IF($M119=プロ用女子!K$2,ROW(),"")),"")</f>
        <v/>
      </c>
      <c r="CA119" s="58" t="str">
        <f>IF(O119="女子",IF($AF119&gt;100,"",IF($M119=プロ用女子!D$27,ROW(),"")),"")</f>
        <v/>
      </c>
      <c r="CB119" s="58" t="str">
        <f>IF(O119="女子",IF($AF119&gt;100,"",IF($M119=プロ用女子!K$27,ROW(),"")),"")</f>
        <v/>
      </c>
      <c r="CC119" s="58" t="str">
        <f>IF(O119="女子",IF($AF119&gt;100,"",IF($M119=プロ用女子!D$52,ROW(),"")),"")</f>
        <v/>
      </c>
      <c r="CD119" s="58" t="str">
        <f>IF(O119="女子",IF($AF119&gt;100,"",IF($M119=プロ用女子!K$52,ROW(),"")),"")</f>
        <v/>
      </c>
      <c r="CE119" s="58" t="str">
        <f>IF(O119="女子",IF($AF119&gt;100,"",IF($M119=プロ用女子!D$77,ROW(),"")),"")</f>
        <v/>
      </c>
      <c r="CF119" s="58" t="str">
        <f>IF(O119="女子",IF($AF119&gt;100,"",IF($M119=プロ用女子!K$77,ROW(),"")),"")</f>
        <v/>
      </c>
      <c r="CG119" s="58" t="str">
        <f>IF(O119="女子",IF($AF119&gt;100,"",IF($M119=プロ用女子!D$102,ROW(),"")),"")</f>
        <v/>
      </c>
      <c r="CH119" s="58" t="str">
        <f>IF(O119="女子",IF($AF119&gt;100,"",IF($M119=プロ用女子!K$102,ROW(),"")),"")</f>
        <v/>
      </c>
      <c r="CI119" s="58" t="str">
        <f>IF(O119="女子",IF($AF119&gt;100,"",IF($M119=プロ用女子!D$127,ROW(),"")),"")</f>
        <v/>
      </c>
      <c r="CJ119" s="58" t="str">
        <f>IF(O119="女子",IF($AF119&gt;100,"",IF($M119=プロ用女子!K$127,ROW(),"")),"")</f>
        <v/>
      </c>
      <c r="CK119" s="58" t="str">
        <f>IF(O119="女子",IF($AF119&gt;100,"",IF($M119=プロ用女子!D$152,ROW(),"")),"")</f>
        <v/>
      </c>
      <c r="CL119" s="58" t="str">
        <f>IF(O119="女子",IF($AF119&gt;100,"",IF($M119=プロ用女子!K$152,ROW(),"")),"")</f>
        <v/>
      </c>
      <c r="CM119" s="58" t="str">
        <f>IF(O119="女子",IF($AF119&gt;100,"",IF($M119=プロ用女子!D$177,ROW(),"")),"")</f>
        <v/>
      </c>
      <c r="CN119" s="58" t="str">
        <f>IF(O119="女子",IF($AF119&gt;100,"",IF($M119=プロ用女子!K$177,ROW(),"")),"")</f>
        <v/>
      </c>
      <c r="CO119" s="58" t="str">
        <f>IF(O119="女子",IF($AF119&gt;100,"",IF($M119=プロ用女子!D$202,ROW(),"")),"")</f>
        <v/>
      </c>
      <c r="CP119" s="58" t="str">
        <f>IF(O119="女子",IF($AF119&gt;100,"",IF($M119=プロ用女子!K$202,ROW(),"")),"")</f>
        <v/>
      </c>
      <c r="CQ119" s="58" t="str">
        <f>IF(O119="女子",IF($AF119&gt;100,"",IF($M119=プロ用女子!D$227,ROW(),"")),"")</f>
        <v/>
      </c>
      <c r="CR119" s="58" t="str">
        <f>IF(O119="女子",IF($AF119&gt;100,"",IF($M119=プロ用女子!K$227,ROW(),"")),"")</f>
        <v/>
      </c>
    </row>
    <row r="120" spans="1:96" x14ac:dyDescent="0.15">
      <c r="A120" s="41">
        <v>46172</v>
      </c>
      <c r="B120" s="41">
        <v>46180</v>
      </c>
      <c r="C120" t="s">
        <v>70</v>
      </c>
      <c r="D120" t="s">
        <v>162</v>
      </c>
      <c r="E120" t="s">
        <v>169</v>
      </c>
      <c r="F120" t="s">
        <v>170</v>
      </c>
      <c r="G120" t="s">
        <v>165</v>
      </c>
      <c r="H120" t="s">
        <v>71</v>
      </c>
      <c r="I120" t="s">
        <v>166</v>
      </c>
      <c r="J120" t="s">
        <v>99</v>
      </c>
      <c r="L120" t="s">
        <v>1025</v>
      </c>
      <c r="M120" t="s">
        <v>1026</v>
      </c>
      <c r="N120" t="s">
        <v>1027</v>
      </c>
      <c r="O120" t="s">
        <v>100</v>
      </c>
      <c r="Y120" t="s">
        <v>101</v>
      </c>
      <c r="Z120">
        <v>1</v>
      </c>
      <c r="AA120" t="s">
        <v>1028</v>
      </c>
      <c r="AB120" t="s">
        <v>1029</v>
      </c>
      <c r="AC120" t="s">
        <v>1030</v>
      </c>
      <c r="AD120" t="s">
        <v>102</v>
      </c>
      <c r="AF120">
        <v>101</v>
      </c>
      <c r="AG120" s="40">
        <v>26488</v>
      </c>
      <c r="AN120">
        <v>181</v>
      </c>
      <c r="AO120">
        <v>83</v>
      </c>
      <c r="AP120" t="s">
        <v>103</v>
      </c>
      <c r="AV120" t="s">
        <v>107</v>
      </c>
      <c r="AY120" t="s">
        <v>156</v>
      </c>
      <c r="BB120">
        <f t="shared" si="3"/>
        <v>51</v>
      </c>
      <c r="BC120" t="str">
        <f t="shared" si="4"/>
        <v>役員</v>
      </c>
      <c r="BD120" t="str">
        <f t="shared" si="5"/>
        <v>右</v>
      </c>
      <c r="BE120" s="58" t="str">
        <f>IF(O120="男子",IF($AF120&gt;100,"",IF(M120=プロ用男子!D$2,ROW(),"")),"")</f>
        <v/>
      </c>
      <c r="BF120" s="58" t="str">
        <f>IF(O120="男子",IF($AF120&gt;100,"",IF($M120=プロ用男子!K$2,ROW(),"")),"")</f>
        <v/>
      </c>
      <c r="BG120" s="58" t="str">
        <f>IF(O120="男子",IF($AF120&gt;100,"",IF($M120=プロ用男子!D$27,ROW(),"")),"")</f>
        <v/>
      </c>
      <c r="BH120" s="58" t="str">
        <f>IF(O120="男子",IF($AF120&gt;100,"",IF($M120=プロ用男子!K$27,ROW(),"")),"")</f>
        <v/>
      </c>
      <c r="BI120" s="58" t="str">
        <f>IF(O120="男子",IF($AF120&gt;100,"",IF($M120=プロ用男子!D$52,ROW(),"")),"")</f>
        <v/>
      </c>
      <c r="BJ120" s="58" t="str">
        <f>IF(O120="男子",IF($AF120&gt;100,"",IF($M120=プロ用男子!K$52,ROW(),"")),"")</f>
        <v/>
      </c>
      <c r="BK120" s="58" t="str">
        <f>IF(O120="男子",IF($AF120&gt;100,"",IF($M120=プロ用男子!D$77,ROW(),"")),"")</f>
        <v/>
      </c>
      <c r="BL120" s="58" t="str">
        <f>IF(O120="男子",IF($AF120&gt;100,"",IF($M120=プロ用男子!K$77,ROW(),"")),"")</f>
        <v/>
      </c>
      <c r="BM120" s="58" t="str">
        <f>IF(O120="男子",IF($AF120&gt;100,"",IF($M120=プロ用男子!D$102,ROW(),"")),"")</f>
        <v/>
      </c>
      <c r="BN120" s="58" t="str">
        <f>IF(O120="男子",IF($AF120&gt;100,"",IF($M120=プロ用男子!K$102,ROW(),"")),"")</f>
        <v/>
      </c>
      <c r="BO120" s="58" t="str">
        <f>IF(O120="男子",IF($AF120&gt;100,"",IF($M120=プロ用男子!D$127,ROW(),"")),"")</f>
        <v/>
      </c>
      <c r="BP120" s="58" t="str">
        <f>IF(O120="男子",IF($AF120&gt;100,"",IF($M120=プロ用男子!K$127,ROW(),"")),"")</f>
        <v/>
      </c>
      <c r="BQ120" s="58" t="str">
        <f>IF(O120="男子",IF($AF120&gt;100,"",IF($M120=プロ用男子!D$152,ROW(),"")),"")</f>
        <v/>
      </c>
      <c r="BR120" s="58" t="str">
        <f>IF(O120="男子",IF($AF120&gt;100,"",IF($M120=プロ用男子!K$152,ROW(),"")),"")</f>
        <v/>
      </c>
      <c r="BS120" s="58" t="str">
        <f>IF(O120="男子",IF($AF120&gt;100,"",IF($M120=プロ用男子!D$177,ROW(),"")),"")</f>
        <v/>
      </c>
      <c r="BT120" s="58" t="str">
        <f>IF(O120="男子",IF($AF120&gt;100,"",IF($M120=プロ用男子!K$177,ROW(),"")),"")</f>
        <v/>
      </c>
      <c r="BU120" s="58" t="str">
        <f>IF(O120="男子",IF($AF120&gt;100,"",IF($M120=プロ用男子!D$202,ROW(),"")),"")</f>
        <v/>
      </c>
      <c r="BV120" s="58" t="str">
        <f>IF(O120="男子",IF($AF120&gt;100,"",IF($M120=プロ用男子!K$202,ROW(),"")),"")</f>
        <v/>
      </c>
      <c r="BW120" s="58" t="str">
        <f>IF(O120="男子",IF($AF120&gt;100,"",IF($M120=プロ用男子!D$227,ROW(),"")),"")</f>
        <v/>
      </c>
      <c r="BX120" s="58" t="str">
        <f>IF(O120="男子",IF($AF120&gt;100,"",IF($M120=プロ用男子!K$227,ROW(),"")),"")</f>
        <v/>
      </c>
      <c r="BY120" s="58" t="str">
        <f>IF(O120="女子",IF(AF120&gt;100,"",IF(M120=プロ用女子!D$2,ROW(),"")),"")</f>
        <v/>
      </c>
      <c r="BZ120" s="58" t="str">
        <f>IF(O120="女子",IF($AF120&gt;100,"",IF($M120=プロ用女子!K$2,ROW(),"")),"")</f>
        <v/>
      </c>
      <c r="CA120" s="58" t="str">
        <f>IF(O120="女子",IF($AF120&gt;100,"",IF($M120=プロ用女子!D$27,ROW(),"")),"")</f>
        <v/>
      </c>
      <c r="CB120" s="58" t="str">
        <f>IF(O120="女子",IF($AF120&gt;100,"",IF($M120=プロ用女子!K$27,ROW(),"")),"")</f>
        <v/>
      </c>
      <c r="CC120" s="58" t="str">
        <f>IF(O120="女子",IF($AF120&gt;100,"",IF($M120=プロ用女子!D$52,ROW(),"")),"")</f>
        <v/>
      </c>
      <c r="CD120" s="58" t="str">
        <f>IF(O120="女子",IF($AF120&gt;100,"",IF($M120=プロ用女子!K$52,ROW(),"")),"")</f>
        <v/>
      </c>
      <c r="CE120" s="58" t="str">
        <f>IF(O120="女子",IF($AF120&gt;100,"",IF($M120=プロ用女子!D$77,ROW(),"")),"")</f>
        <v/>
      </c>
      <c r="CF120" s="58" t="str">
        <f>IF(O120="女子",IF($AF120&gt;100,"",IF($M120=プロ用女子!K$77,ROW(),"")),"")</f>
        <v/>
      </c>
      <c r="CG120" s="58" t="str">
        <f>IF(O120="女子",IF($AF120&gt;100,"",IF($M120=プロ用女子!D$102,ROW(),"")),"")</f>
        <v/>
      </c>
      <c r="CH120" s="58" t="str">
        <f>IF(O120="女子",IF($AF120&gt;100,"",IF($M120=プロ用女子!K$102,ROW(),"")),"")</f>
        <v/>
      </c>
      <c r="CI120" s="58" t="str">
        <f>IF(O120="女子",IF($AF120&gt;100,"",IF($M120=プロ用女子!D$127,ROW(),"")),"")</f>
        <v/>
      </c>
      <c r="CJ120" s="58" t="str">
        <f>IF(O120="女子",IF($AF120&gt;100,"",IF($M120=プロ用女子!K$127,ROW(),"")),"")</f>
        <v/>
      </c>
      <c r="CK120" s="58" t="str">
        <f>IF(O120="女子",IF($AF120&gt;100,"",IF($M120=プロ用女子!D$152,ROW(),"")),"")</f>
        <v/>
      </c>
      <c r="CL120" s="58" t="str">
        <f>IF(O120="女子",IF($AF120&gt;100,"",IF($M120=プロ用女子!K$152,ROW(),"")),"")</f>
        <v/>
      </c>
      <c r="CM120" s="58" t="str">
        <f>IF(O120="女子",IF($AF120&gt;100,"",IF($M120=プロ用女子!D$177,ROW(),"")),"")</f>
        <v/>
      </c>
      <c r="CN120" s="58" t="str">
        <f>IF(O120="女子",IF($AF120&gt;100,"",IF($M120=プロ用女子!K$177,ROW(),"")),"")</f>
        <v/>
      </c>
      <c r="CO120" s="58" t="str">
        <f>IF(O120="女子",IF($AF120&gt;100,"",IF($M120=プロ用女子!D$202,ROW(),"")),"")</f>
        <v/>
      </c>
      <c r="CP120" s="58" t="str">
        <f>IF(O120="女子",IF($AF120&gt;100,"",IF($M120=プロ用女子!K$202,ROW(),"")),"")</f>
        <v/>
      </c>
      <c r="CQ120" s="58" t="str">
        <f>IF(O120="女子",IF($AF120&gt;100,"",IF($M120=プロ用女子!D$227,ROW(),"")),"")</f>
        <v/>
      </c>
      <c r="CR120" s="58" t="str">
        <f>IF(O120="女子",IF($AF120&gt;100,"",IF($M120=プロ用女子!K$227,ROW(),"")),"")</f>
        <v/>
      </c>
    </row>
    <row r="121" spans="1:96" x14ac:dyDescent="0.15">
      <c r="A121" s="41">
        <v>46172</v>
      </c>
      <c r="B121" s="41">
        <v>46180</v>
      </c>
      <c r="C121" t="s">
        <v>70</v>
      </c>
      <c r="D121" t="s">
        <v>162</v>
      </c>
      <c r="E121" t="s">
        <v>169</v>
      </c>
      <c r="F121" t="s">
        <v>171</v>
      </c>
      <c r="G121" t="s">
        <v>165</v>
      </c>
      <c r="H121" t="s">
        <v>71</v>
      </c>
      <c r="I121" t="s">
        <v>166</v>
      </c>
      <c r="J121" t="s">
        <v>99</v>
      </c>
      <c r="L121" t="s">
        <v>1189</v>
      </c>
      <c r="M121" t="s">
        <v>1026</v>
      </c>
      <c r="N121" t="s">
        <v>1027</v>
      </c>
      <c r="O121" t="s">
        <v>100</v>
      </c>
      <c r="Y121" t="s">
        <v>101</v>
      </c>
      <c r="AA121" t="s">
        <v>1190</v>
      </c>
      <c r="AB121" t="s">
        <v>1191</v>
      </c>
      <c r="AC121" t="s">
        <v>1192</v>
      </c>
      <c r="AD121" t="s">
        <v>102</v>
      </c>
      <c r="AF121">
        <v>1</v>
      </c>
      <c r="AG121" s="40">
        <v>39173</v>
      </c>
      <c r="AN121">
        <v>168</v>
      </c>
      <c r="AO121">
        <v>53</v>
      </c>
      <c r="AP121" t="s">
        <v>103</v>
      </c>
      <c r="AV121" t="s">
        <v>104</v>
      </c>
      <c r="AY121" t="s">
        <v>156</v>
      </c>
      <c r="BB121">
        <f t="shared" si="3"/>
        <v>17</v>
      </c>
      <c r="BC121">
        <f t="shared" si="4"/>
        <v>3</v>
      </c>
      <c r="BD121" t="str">
        <f t="shared" si="5"/>
        <v>右</v>
      </c>
      <c r="BE121" s="58" t="str">
        <f>IF(O121="男子",IF($AF121&gt;100,"",IF(M121=プロ用男子!D$2,ROW(),"")),"")</f>
        <v/>
      </c>
      <c r="BF121" s="58" t="str">
        <f>IF(O121="男子",IF($AF121&gt;100,"",IF($M121=プロ用男子!K$2,ROW(),"")),"")</f>
        <v/>
      </c>
      <c r="BG121" s="58" t="str">
        <f>IF(O121="男子",IF($AF121&gt;100,"",IF($M121=プロ用男子!D$27,ROW(),"")),"")</f>
        <v/>
      </c>
      <c r="BH121" s="58" t="str">
        <f>IF(O121="男子",IF($AF121&gt;100,"",IF($M121=プロ用男子!K$27,ROW(),"")),"")</f>
        <v/>
      </c>
      <c r="BI121" s="58" t="str">
        <f>IF(O121="男子",IF($AF121&gt;100,"",IF($M121=プロ用男子!D$52,ROW(),"")),"")</f>
        <v/>
      </c>
      <c r="BJ121" s="58" t="str">
        <f>IF(O121="男子",IF($AF121&gt;100,"",IF($M121=プロ用男子!K$52,ROW(),"")),"")</f>
        <v/>
      </c>
      <c r="BK121" s="58" t="str">
        <f>IF(O121="男子",IF($AF121&gt;100,"",IF($M121=プロ用男子!D$77,ROW(),"")),"")</f>
        <v/>
      </c>
      <c r="BL121" s="58" t="str">
        <f>IF(O121="男子",IF($AF121&gt;100,"",IF($M121=プロ用男子!K$77,ROW(),"")),"")</f>
        <v/>
      </c>
      <c r="BM121" s="58" t="str">
        <f>IF(O121="男子",IF($AF121&gt;100,"",IF($M121=プロ用男子!D$102,ROW(),"")),"")</f>
        <v/>
      </c>
      <c r="BN121" s="58" t="str">
        <f>IF(O121="男子",IF($AF121&gt;100,"",IF($M121=プロ用男子!K$102,ROW(),"")),"")</f>
        <v/>
      </c>
      <c r="BO121" s="58" t="str">
        <f>IF(O121="男子",IF($AF121&gt;100,"",IF($M121=プロ用男子!D$127,ROW(),"")),"")</f>
        <v/>
      </c>
      <c r="BP121" s="58" t="str">
        <f>IF(O121="男子",IF($AF121&gt;100,"",IF($M121=プロ用男子!K$127,ROW(),"")),"")</f>
        <v/>
      </c>
      <c r="BQ121" s="58">
        <f>IF(O121="男子",IF($AF121&gt;100,"",IF($M121=プロ用男子!D$152,ROW(),"")),"")</f>
        <v>121</v>
      </c>
      <c r="BR121" s="58" t="str">
        <f>IF(O121="男子",IF($AF121&gt;100,"",IF($M121=プロ用男子!K$152,ROW(),"")),"")</f>
        <v/>
      </c>
      <c r="BS121" s="58" t="str">
        <f>IF(O121="男子",IF($AF121&gt;100,"",IF($M121=プロ用男子!D$177,ROW(),"")),"")</f>
        <v/>
      </c>
      <c r="BT121" s="58" t="str">
        <f>IF(O121="男子",IF($AF121&gt;100,"",IF($M121=プロ用男子!K$177,ROW(),"")),"")</f>
        <v/>
      </c>
      <c r="BU121" s="58" t="str">
        <f>IF(O121="男子",IF($AF121&gt;100,"",IF($M121=プロ用男子!D$202,ROW(),"")),"")</f>
        <v/>
      </c>
      <c r="BV121" s="58" t="str">
        <f>IF(O121="男子",IF($AF121&gt;100,"",IF($M121=プロ用男子!K$202,ROW(),"")),"")</f>
        <v/>
      </c>
      <c r="BW121" s="58" t="str">
        <f>IF(O121="男子",IF($AF121&gt;100,"",IF($M121=プロ用男子!D$227,ROW(),"")),"")</f>
        <v/>
      </c>
      <c r="BX121" s="58" t="str">
        <f>IF(O121="男子",IF($AF121&gt;100,"",IF($M121=プロ用男子!K$227,ROW(),"")),"")</f>
        <v/>
      </c>
      <c r="BY121" s="58" t="str">
        <f>IF(O121="女子",IF(AF121&gt;100,"",IF(M121=プロ用女子!D$2,ROW(),"")),"")</f>
        <v/>
      </c>
      <c r="BZ121" s="58" t="str">
        <f>IF(O121="女子",IF($AF121&gt;100,"",IF($M121=プロ用女子!K$2,ROW(),"")),"")</f>
        <v/>
      </c>
      <c r="CA121" s="58" t="str">
        <f>IF(O121="女子",IF($AF121&gt;100,"",IF($M121=プロ用女子!D$27,ROW(),"")),"")</f>
        <v/>
      </c>
      <c r="CB121" s="58" t="str">
        <f>IF(O121="女子",IF($AF121&gt;100,"",IF($M121=プロ用女子!K$27,ROW(),"")),"")</f>
        <v/>
      </c>
      <c r="CC121" s="58" t="str">
        <f>IF(O121="女子",IF($AF121&gt;100,"",IF($M121=プロ用女子!D$52,ROW(),"")),"")</f>
        <v/>
      </c>
      <c r="CD121" s="58" t="str">
        <f>IF(O121="女子",IF($AF121&gt;100,"",IF($M121=プロ用女子!K$52,ROW(),"")),"")</f>
        <v/>
      </c>
      <c r="CE121" s="58" t="str">
        <f>IF(O121="女子",IF($AF121&gt;100,"",IF($M121=プロ用女子!D$77,ROW(),"")),"")</f>
        <v/>
      </c>
      <c r="CF121" s="58" t="str">
        <f>IF(O121="女子",IF($AF121&gt;100,"",IF($M121=プロ用女子!K$77,ROW(),"")),"")</f>
        <v/>
      </c>
      <c r="CG121" s="58" t="str">
        <f>IF(O121="女子",IF($AF121&gt;100,"",IF($M121=プロ用女子!D$102,ROW(),"")),"")</f>
        <v/>
      </c>
      <c r="CH121" s="58" t="str">
        <f>IF(O121="女子",IF($AF121&gt;100,"",IF($M121=プロ用女子!K$102,ROW(),"")),"")</f>
        <v/>
      </c>
      <c r="CI121" s="58" t="str">
        <f>IF(O121="女子",IF($AF121&gt;100,"",IF($M121=プロ用女子!D$127,ROW(),"")),"")</f>
        <v/>
      </c>
      <c r="CJ121" s="58" t="str">
        <f>IF(O121="女子",IF($AF121&gt;100,"",IF($M121=プロ用女子!K$127,ROW(),"")),"")</f>
        <v/>
      </c>
      <c r="CK121" s="58" t="str">
        <f>IF(O121="女子",IF($AF121&gt;100,"",IF($M121=プロ用女子!D$152,ROW(),"")),"")</f>
        <v/>
      </c>
      <c r="CL121" s="58" t="str">
        <f>IF(O121="女子",IF($AF121&gt;100,"",IF($M121=プロ用女子!K$152,ROW(),"")),"")</f>
        <v/>
      </c>
      <c r="CM121" s="58" t="str">
        <f>IF(O121="女子",IF($AF121&gt;100,"",IF($M121=プロ用女子!D$177,ROW(),"")),"")</f>
        <v/>
      </c>
      <c r="CN121" s="58" t="str">
        <f>IF(O121="女子",IF($AF121&gt;100,"",IF($M121=プロ用女子!K$177,ROW(),"")),"")</f>
        <v/>
      </c>
      <c r="CO121" s="58" t="str">
        <f>IF(O121="女子",IF($AF121&gt;100,"",IF($M121=プロ用女子!D$202,ROW(),"")),"")</f>
        <v/>
      </c>
      <c r="CP121" s="58" t="str">
        <f>IF(O121="女子",IF($AF121&gt;100,"",IF($M121=プロ用女子!K$202,ROW(),"")),"")</f>
        <v/>
      </c>
      <c r="CQ121" s="58" t="str">
        <f>IF(O121="女子",IF($AF121&gt;100,"",IF($M121=プロ用女子!D$227,ROW(),"")),"")</f>
        <v/>
      </c>
      <c r="CR121" s="58" t="str">
        <f>IF(O121="女子",IF($AF121&gt;100,"",IF($M121=プロ用女子!K$227,ROW(),"")),"")</f>
        <v/>
      </c>
    </row>
    <row r="122" spans="1:96" x14ac:dyDescent="0.15">
      <c r="A122" s="41">
        <v>46172</v>
      </c>
      <c r="B122" s="41">
        <v>46180</v>
      </c>
      <c r="C122" t="s">
        <v>70</v>
      </c>
      <c r="D122" t="s">
        <v>162</v>
      </c>
      <c r="E122" t="s">
        <v>169</v>
      </c>
      <c r="F122" t="s">
        <v>171</v>
      </c>
      <c r="G122" t="s">
        <v>165</v>
      </c>
      <c r="H122" t="s">
        <v>71</v>
      </c>
      <c r="I122" t="s">
        <v>166</v>
      </c>
      <c r="J122" t="s">
        <v>99</v>
      </c>
      <c r="L122" t="s">
        <v>1193</v>
      </c>
      <c r="M122" t="s">
        <v>1026</v>
      </c>
      <c r="N122" t="s">
        <v>1027</v>
      </c>
      <c r="O122" t="s">
        <v>100</v>
      </c>
      <c r="Y122" t="s">
        <v>101</v>
      </c>
      <c r="AA122" t="s">
        <v>1194</v>
      </c>
      <c r="AB122" t="s">
        <v>1195</v>
      </c>
      <c r="AC122" t="s">
        <v>1196</v>
      </c>
      <c r="AD122" t="s">
        <v>102</v>
      </c>
      <c r="AF122">
        <v>2</v>
      </c>
      <c r="AG122" s="40">
        <v>39492</v>
      </c>
      <c r="AN122">
        <v>170</v>
      </c>
      <c r="AO122">
        <v>58</v>
      </c>
      <c r="AP122" t="s">
        <v>103</v>
      </c>
      <c r="AV122" t="s">
        <v>104</v>
      </c>
      <c r="AY122" t="s">
        <v>157</v>
      </c>
      <c r="BB122">
        <f t="shared" si="3"/>
        <v>16</v>
      </c>
      <c r="BC122">
        <f t="shared" si="4"/>
        <v>2</v>
      </c>
      <c r="BD122" t="str">
        <f t="shared" si="5"/>
        <v>右</v>
      </c>
      <c r="BE122" s="58" t="str">
        <f>IF(O122="男子",IF($AF122&gt;100,"",IF(M122=プロ用男子!D$2,ROW(),"")),"")</f>
        <v/>
      </c>
      <c r="BF122" s="58" t="str">
        <f>IF(O122="男子",IF($AF122&gt;100,"",IF($M122=プロ用男子!K$2,ROW(),"")),"")</f>
        <v/>
      </c>
      <c r="BG122" s="58" t="str">
        <f>IF(O122="男子",IF($AF122&gt;100,"",IF($M122=プロ用男子!D$27,ROW(),"")),"")</f>
        <v/>
      </c>
      <c r="BH122" s="58" t="str">
        <f>IF(O122="男子",IF($AF122&gt;100,"",IF($M122=プロ用男子!K$27,ROW(),"")),"")</f>
        <v/>
      </c>
      <c r="BI122" s="58" t="str">
        <f>IF(O122="男子",IF($AF122&gt;100,"",IF($M122=プロ用男子!D$52,ROW(),"")),"")</f>
        <v/>
      </c>
      <c r="BJ122" s="58" t="str">
        <f>IF(O122="男子",IF($AF122&gt;100,"",IF($M122=プロ用男子!K$52,ROW(),"")),"")</f>
        <v/>
      </c>
      <c r="BK122" s="58" t="str">
        <f>IF(O122="男子",IF($AF122&gt;100,"",IF($M122=プロ用男子!D$77,ROW(),"")),"")</f>
        <v/>
      </c>
      <c r="BL122" s="58" t="str">
        <f>IF(O122="男子",IF($AF122&gt;100,"",IF($M122=プロ用男子!K$77,ROW(),"")),"")</f>
        <v/>
      </c>
      <c r="BM122" s="58" t="str">
        <f>IF(O122="男子",IF($AF122&gt;100,"",IF($M122=プロ用男子!D$102,ROW(),"")),"")</f>
        <v/>
      </c>
      <c r="BN122" s="58" t="str">
        <f>IF(O122="男子",IF($AF122&gt;100,"",IF($M122=プロ用男子!K$102,ROW(),"")),"")</f>
        <v/>
      </c>
      <c r="BO122" s="58" t="str">
        <f>IF(O122="男子",IF($AF122&gt;100,"",IF($M122=プロ用男子!D$127,ROW(),"")),"")</f>
        <v/>
      </c>
      <c r="BP122" s="58" t="str">
        <f>IF(O122="男子",IF($AF122&gt;100,"",IF($M122=プロ用男子!K$127,ROW(),"")),"")</f>
        <v/>
      </c>
      <c r="BQ122" s="58">
        <f>IF(O122="男子",IF($AF122&gt;100,"",IF($M122=プロ用男子!D$152,ROW(),"")),"")</f>
        <v>122</v>
      </c>
      <c r="BR122" s="58" t="str">
        <f>IF(O122="男子",IF($AF122&gt;100,"",IF($M122=プロ用男子!K$152,ROW(),"")),"")</f>
        <v/>
      </c>
      <c r="BS122" s="58" t="str">
        <f>IF(O122="男子",IF($AF122&gt;100,"",IF($M122=プロ用男子!D$177,ROW(),"")),"")</f>
        <v/>
      </c>
      <c r="BT122" s="58" t="str">
        <f>IF(O122="男子",IF($AF122&gt;100,"",IF($M122=プロ用男子!K$177,ROW(),"")),"")</f>
        <v/>
      </c>
      <c r="BU122" s="58" t="str">
        <f>IF(O122="男子",IF($AF122&gt;100,"",IF($M122=プロ用男子!D$202,ROW(),"")),"")</f>
        <v/>
      </c>
      <c r="BV122" s="58" t="str">
        <f>IF(O122="男子",IF($AF122&gt;100,"",IF($M122=プロ用男子!K$202,ROW(),"")),"")</f>
        <v/>
      </c>
      <c r="BW122" s="58" t="str">
        <f>IF(O122="男子",IF($AF122&gt;100,"",IF($M122=プロ用男子!D$227,ROW(),"")),"")</f>
        <v/>
      </c>
      <c r="BX122" s="58" t="str">
        <f>IF(O122="男子",IF($AF122&gt;100,"",IF($M122=プロ用男子!K$227,ROW(),"")),"")</f>
        <v/>
      </c>
      <c r="BY122" s="58" t="str">
        <f>IF(O122="女子",IF(AF122&gt;100,"",IF(M122=プロ用女子!D$2,ROW(),"")),"")</f>
        <v/>
      </c>
      <c r="BZ122" s="58" t="str">
        <f>IF(O122="女子",IF($AF122&gt;100,"",IF($M122=プロ用女子!K$2,ROW(),"")),"")</f>
        <v/>
      </c>
      <c r="CA122" s="58" t="str">
        <f>IF(O122="女子",IF($AF122&gt;100,"",IF($M122=プロ用女子!D$27,ROW(),"")),"")</f>
        <v/>
      </c>
      <c r="CB122" s="58" t="str">
        <f>IF(O122="女子",IF($AF122&gt;100,"",IF($M122=プロ用女子!K$27,ROW(),"")),"")</f>
        <v/>
      </c>
      <c r="CC122" s="58" t="str">
        <f>IF(O122="女子",IF($AF122&gt;100,"",IF($M122=プロ用女子!D$52,ROW(),"")),"")</f>
        <v/>
      </c>
      <c r="CD122" s="58" t="str">
        <f>IF(O122="女子",IF($AF122&gt;100,"",IF($M122=プロ用女子!K$52,ROW(),"")),"")</f>
        <v/>
      </c>
      <c r="CE122" s="58" t="str">
        <f>IF(O122="女子",IF($AF122&gt;100,"",IF($M122=プロ用女子!D$77,ROW(),"")),"")</f>
        <v/>
      </c>
      <c r="CF122" s="58" t="str">
        <f>IF(O122="女子",IF($AF122&gt;100,"",IF($M122=プロ用女子!K$77,ROW(),"")),"")</f>
        <v/>
      </c>
      <c r="CG122" s="58" t="str">
        <f>IF(O122="女子",IF($AF122&gt;100,"",IF($M122=プロ用女子!D$102,ROW(),"")),"")</f>
        <v/>
      </c>
      <c r="CH122" s="58" t="str">
        <f>IF(O122="女子",IF($AF122&gt;100,"",IF($M122=プロ用女子!K$102,ROW(),"")),"")</f>
        <v/>
      </c>
      <c r="CI122" s="58" t="str">
        <f>IF(O122="女子",IF($AF122&gt;100,"",IF($M122=プロ用女子!D$127,ROW(),"")),"")</f>
        <v/>
      </c>
      <c r="CJ122" s="58" t="str">
        <f>IF(O122="女子",IF($AF122&gt;100,"",IF($M122=プロ用女子!K$127,ROW(),"")),"")</f>
        <v/>
      </c>
      <c r="CK122" s="58" t="str">
        <f>IF(O122="女子",IF($AF122&gt;100,"",IF($M122=プロ用女子!D$152,ROW(),"")),"")</f>
        <v/>
      </c>
      <c r="CL122" s="58" t="str">
        <f>IF(O122="女子",IF($AF122&gt;100,"",IF($M122=プロ用女子!K$152,ROW(),"")),"")</f>
        <v/>
      </c>
      <c r="CM122" s="58" t="str">
        <f>IF(O122="女子",IF($AF122&gt;100,"",IF($M122=プロ用女子!D$177,ROW(),"")),"")</f>
        <v/>
      </c>
      <c r="CN122" s="58" t="str">
        <f>IF(O122="女子",IF($AF122&gt;100,"",IF($M122=プロ用女子!K$177,ROW(),"")),"")</f>
        <v/>
      </c>
      <c r="CO122" s="58" t="str">
        <f>IF(O122="女子",IF($AF122&gt;100,"",IF($M122=プロ用女子!D$202,ROW(),"")),"")</f>
        <v/>
      </c>
      <c r="CP122" s="58" t="str">
        <f>IF(O122="女子",IF($AF122&gt;100,"",IF($M122=プロ用女子!K$202,ROW(),"")),"")</f>
        <v/>
      </c>
      <c r="CQ122" s="58" t="str">
        <f>IF(O122="女子",IF($AF122&gt;100,"",IF($M122=プロ用女子!D$227,ROW(),"")),"")</f>
        <v/>
      </c>
      <c r="CR122" s="58" t="str">
        <f>IF(O122="女子",IF($AF122&gt;100,"",IF($M122=プロ用女子!K$227,ROW(),"")),"")</f>
        <v/>
      </c>
    </row>
    <row r="123" spans="1:96" x14ac:dyDescent="0.15">
      <c r="A123" s="41">
        <v>46172</v>
      </c>
      <c r="B123" s="41">
        <v>46180</v>
      </c>
      <c r="C123" t="s">
        <v>70</v>
      </c>
      <c r="D123" t="s">
        <v>162</v>
      </c>
      <c r="E123" t="s">
        <v>169</v>
      </c>
      <c r="F123" t="s">
        <v>171</v>
      </c>
      <c r="G123" t="s">
        <v>165</v>
      </c>
      <c r="H123" t="s">
        <v>71</v>
      </c>
      <c r="I123" t="s">
        <v>166</v>
      </c>
      <c r="J123" t="s">
        <v>99</v>
      </c>
      <c r="L123" t="s">
        <v>1197</v>
      </c>
      <c r="M123" t="s">
        <v>1026</v>
      </c>
      <c r="N123" t="s">
        <v>1027</v>
      </c>
      <c r="O123" t="s">
        <v>100</v>
      </c>
      <c r="Y123" t="s">
        <v>101</v>
      </c>
      <c r="AA123" t="s">
        <v>1198</v>
      </c>
      <c r="AB123" t="s">
        <v>1199</v>
      </c>
      <c r="AC123" t="s">
        <v>1200</v>
      </c>
      <c r="AD123" t="s">
        <v>102</v>
      </c>
      <c r="AF123">
        <v>3</v>
      </c>
      <c r="AG123" s="40">
        <v>39519</v>
      </c>
      <c r="AN123">
        <v>174.5</v>
      </c>
      <c r="AO123">
        <v>55</v>
      </c>
      <c r="AP123" t="s">
        <v>103</v>
      </c>
      <c r="AV123" t="s">
        <v>104</v>
      </c>
      <c r="BB123">
        <f t="shared" si="3"/>
        <v>16</v>
      </c>
      <c r="BC123">
        <f t="shared" si="4"/>
        <v>2</v>
      </c>
      <c r="BD123" t="str">
        <f t="shared" si="5"/>
        <v>右</v>
      </c>
      <c r="BE123" s="58" t="str">
        <f>IF(O123="男子",IF($AF123&gt;100,"",IF(M123=プロ用男子!D$2,ROW(),"")),"")</f>
        <v/>
      </c>
      <c r="BF123" s="58" t="str">
        <f>IF(O123="男子",IF($AF123&gt;100,"",IF($M123=プロ用男子!K$2,ROW(),"")),"")</f>
        <v/>
      </c>
      <c r="BG123" s="58" t="str">
        <f>IF(O123="男子",IF($AF123&gt;100,"",IF($M123=プロ用男子!D$27,ROW(),"")),"")</f>
        <v/>
      </c>
      <c r="BH123" s="58" t="str">
        <f>IF(O123="男子",IF($AF123&gt;100,"",IF($M123=プロ用男子!K$27,ROW(),"")),"")</f>
        <v/>
      </c>
      <c r="BI123" s="58" t="str">
        <f>IF(O123="男子",IF($AF123&gt;100,"",IF($M123=プロ用男子!D$52,ROW(),"")),"")</f>
        <v/>
      </c>
      <c r="BJ123" s="58" t="str">
        <f>IF(O123="男子",IF($AF123&gt;100,"",IF($M123=プロ用男子!K$52,ROW(),"")),"")</f>
        <v/>
      </c>
      <c r="BK123" s="58" t="str">
        <f>IF(O123="男子",IF($AF123&gt;100,"",IF($M123=プロ用男子!D$77,ROW(),"")),"")</f>
        <v/>
      </c>
      <c r="BL123" s="58" t="str">
        <f>IF(O123="男子",IF($AF123&gt;100,"",IF($M123=プロ用男子!K$77,ROW(),"")),"")</f>
        <v/>
      </c>
      <c r="BM123" s="58" t="str">
        <f>IF(O123="男子",IF($AF123&gt;100,"",IF($M123=プロ用男子!D$102,ROW(),"")),"")</f>
        <v/>
      </c>
      <c r="BN123" s="58" t="str">
        <f>IF(O123="男子",IF($AF123&gt;100,"",IF($M123=プロ用男子!K$102,ROW(),"")),"")</f>
        <v/>
      </c>
      <c r="BO123" s="58" t="str">
        <f>IF(O123="男子",IF($AF123&gt;100,"",IF($M123=プロ用男子!D$127,ROW(),"")),"")</f>
        <v/>
      </c>
      <c r="BP123" s="58" t="str">
        <f>IF(O123="男子",IF($AF123&gt;100,"",IF($M123=プロ用男子!K$127,ROW(),"")),"")</f>
        <v/>
      </c>
      <c r="BQ123" s="58">
        <f>IF(O123="男子",IF($AF123&gt;100,"",IF($M123=プロ用男子!D$152,ROW(),"")),"")</f>
        <v>123</v>
      </c>
      <c r="BR123" s="58" t="str">
        <f>IF(O123="男子",IF($AF123&gt;100,"",IF($M123=プロ用男子!K$152,ROW(),"")),"")</f>
        <v/>
      </c>
      <c r="BS123" s="58" t="str">
        <f>IF(O123="男子",IF($AF123&gt;100,"",IF($M123=プロ用男子!D$177,ROW(),"")),"")</f>
        <v/>
      </c>
      <c r="BT123" s="58" t="str">
        <f>IF(O123="男子",IF($AF123&gt;100,"",IF($M123=プロ用男子!K$177,ROW(),"")),"")</f>
        <v/>
      </c>
      <c r="BU123" s="58" t="str">
        <f>IF(O123="男子",IF($AF123&gt;100,"",IF($M123=プロ用男子!D$202,ROW(),"")),"")</f>
        <v/>
      </c>
      <c r="BV123" s="58" t="str">
        <f>IF(O123="男子",IF($AF123&gt;100,"",IF($M123=プロ用男子!K$202,ROW(),"")),"")</f>
        <v/>
      </c>
      <c r="BW123" s="58" t="str">
        <f>IF(O123="男子",IF($AF123&gt;100,"",IF($M123=プロ用男子!D$227,ROW(),"")),"")</f>
        <v/>
      </c>
      <c r="BX123" s="58" t="str">
        <f>IF(O123="男子",IF($AF123&gt;100,"",IF($M123=プロ用男子!K$227,ROW(),"")),"")</f>
        <v/>
      </c>
      <c r="BY123" s="58" t="str">
        <f>IF(O123="女子",IF(AF123&gt;100,"",IF(M123=プロ用女子!D$2,ROW(),"")),"")</f>
        <v/>
      </c>
      <c r="BZ123" s="58" t="str">
        <f>IF(O123="女子",IF($AF123&gt;100,"",IF($M123=プロ用女子!K$2,ROW(),"")),"")</f>
        <v/>
      </c>
      <c r="CA123" s="58" t="str">
        <f>IF(O123="女子",IF($AF123&gt;100,"",IF($M123=プロ用女子!D$27,ROW(),"")),"")</f>
        <v/>
      </c>
      <c r="CB123" s="58" t="str">
        <f>IF(O123="女子",IF($AF123&gt;100,"",IF($M123=プロ用女子!K$27,ROW(),"")),"")</f>
        <v/>
      </c>
      <c r="CC123" s="58" t="str">
        <f>IF(O123="女子",IF($AF123&gt;100,"",IF($M123=プロ用女子!D$52,ROW(),"")),"")</f>
        <v/>
      </c>
      <c r="CD123" s="58" t="str">
        <f>IF(O123="女子",IF($AF123&gt;100,"",IF($M123=プロ用女子!K$52,ROW(),"")),"")</f>
        <v/>
      </c>
      <c r="CE123" s="58" t="str">
        <f>IF(O123="女子",IF($AF123&gt;100,"",IF($M123=プロ用女子!D$77,ROW(),"")),"")</f>
        <v/>
      </c>
      <c r="CF123" s="58" t="str">
        <f>IF(O123="女子",IF($AF123&gt;100,"",IF($M123=プロ用女子!K$77,ROW(),"")),"")</f>
        <v/>
      </c>
      <c r="CG123" s="58" t="str">
        <f>IF(O123="女子",IF($AF123&gt;100,"",IF($M123=プロ用女子!D$102,ROW(),"")),"")</f>
        <v/>
      </c>
      <c r="CH123" s="58" t="str">
        <f>IF(O123="女子",IF($AF123&gt;100,"",IF($M123=プロ用女子!K$102,ROW(),"")),"")</f>
        <v/>
      </c>
      <c r="CI123" s="58" t="str">
        <f>IF(O123="女子",IF($AF123&gt;100,"",IF($M123=プロ用女子!D$127,ROW(),"")),"")</f>
        <v/>
      </c>
      <c r="CJ123" s="58" t="str">
        <f>IF(O123="女子",IF($AF123&gt;100,"",IF($M123=プロ用女子!K$127,ROW(),"")),"")</f>
        <v/>
      </c>
      <c r="CK123" s="58" t="str">
        <f>IF(O123="女子",IF($AF123&gt;100,"",IF($M123=プロ用女子!D$152,ROW(),"")),"")</f>
        <v/>
      </c>
      <c r="CL123" s="58" t="str">
        <f>IF(O123="女子",IF($AF123&gt;100,"",IF($M123=プロ用女子!K$152,ROW(),"")),"")</f>
        <v/>
      </c>
      <c r="CM123" s="58" t="str">
        <f>IF(O123="女子",IF($AF123&gt;100,"",IF($M123=プロ用女子!D$177,ROW(),"")),"")</f>
        <v/>
      </c>
      <c r="CN123" s="58" t="str">
        <f>IF(O123="女子",IF($AF123&gt;100,"",IF($M123=プロ用女子!K$177,ROW(),"")),"")</f>
        <v/>
      </c>
      <c r="CO123" s="58" t="str">
        <f>IF(O123="女子",IF($AF123&gt;100,"",IF($M123=プロ用女子!D$202,ROW(),"")),"")</f>
        <v/>
      </c>
      <c r="CP123" s="58" t="str">
        <f>IF(O123="女子",IF($AF123&gt;100,"",IF($M123=プロ用女子!K$202,ROW(),"")),"")</f>
        <v/>
      </c>
      <c r="CQ123" s="58" t="str">
        <f>IF(O123="女子",IF($AF123&gt;100,"",IF($M123=プロ用女子!D$227,ROW(),"")),"")</f>
        <v/>
      </c>
      <c r="CR123" s="58" t="str">
        <f>IF(O123="女子",IF($AF123&gt;100,"",IF($M123=プロ用女子!K$227,ROW(),"")),"")</f>
        <v/>
      </c>
    </row>
    <row r="124" spans="1:96" x14ac:dyDescent="0.15">
      <c r="A124" s="41">
        <v>46172</v>
      </c>
      <c r="B124" s="41">
        <v>46180</v>
      </c>
      <c r="C124" t="s">
        <v>70</v>
      </c>
      <c r="D124" t="s">
        <v>162</v>
      </c>
      <c r="E124" t="s">
        <v>169</v>
      </c>
      <c r="F124" t="s">
        <v>171</v>
      </c>
      <c r="G124" t="s">
        <v>165</v>
      </c>
      <c r="H124" t="s">
        <v>71</v>
      </c>
      <c r="I124" t="s">
        <v>166</v>
      </c>
      <c r="J124" t="s">
        <v>99</v>
      </c>
      <c r="L124" t="s">
        <v>1201</v>
      </c>
      <c r="M124" t="s">
        <v>1026</v>
      </c>
      <c r="N124" t="s">
        <v>1027</v>
      </c>
      <c r="O124" t="s">
        <v>100</v>
      </c>
      <c r="Y124" t="s">
        <v>101</v>
      </c>
      <c r="AA124" t="s">
        <v>1202</v>
      </c>
      <c r="AB124" t="s">
        <v>1203</v>
      </c>
      <c r="AC124" t="s">
        <v>1204</v>
      </c>
      <c r="AD124" t="s">
        <v>102</v>
      </c>
      <c r="AF124">
        <v>4</v>
      </c>
      <c r="AG124" s="40">
        <v>39050</v>
      </c>
      <c r="AN124">
        <v>167</v>
      </c>
      <c r="AO124">
        <v>58</v>
      </c>
      <c r="AP124" t="s">
        <v>103</v>
      </c>
      <c r="AV124" t="s">
        <v>104</v>
      </c>
      <c r="BB124">
        <f t="shared" si="3"/>
        <v>17</v>
      </c>
      <c r="BC124">
        <f t="shared" si="4"/>
        <v>3</v>
      </c>
      <c r="BD124" t="str">
        <f t="shared" si="5"/>
        <v>右</v>
      </c>
      <c r="BE124" s="58" t="str">
        <f>IF(O124="男子",IF($AF124&gt;100,"",IF(M124=プロ用男子!D$2,ROW(),"")),"")</f>
        <v/>
      </c>
      <c r="BF124" s="58" t="str">
        <f>IF(O124="男子",IF($AF124&gt;100,"",IF($M124=プロ用男子!K$2,ROW(),"")),"")</f>
        <v/>
      </c>
      <c r="BG124" s="58" t="str">
        <f>IF(O124="男子",IF($AF124&gt;100,"",IF($M124=プロ用男子!D$27,ROW(),"")),"")</f>
        <v/>
      </c>
      <c r="BH124" s="58" t="str">
        <f>IF(O124="男子",IF($AF124&gt;100,"",IF($M124=プロ用男子!K$27,ROW(),"")),"")</f>
        <v/>
      </c>
      <c r="BI124" s="58" t="str">
        <f>IF(O124="男子",IF($AF124&gt;100,"",IF($M124=プロ用男子!D$52,ROW(),"")),"")</f>
        <v/>
      </c>
      <c r="BJ124" s="58" t="str">
        <f>IF(O124="男子",IF($AF124&gt;100,"",IF($M124=プロ用男子!K$52,ROW(),"")),"")</f>
        <v/>
      </c>
      <c r="BK124" s="58" t="str">
        <f>IF(O124="男子",IF($AF124&gt;100,"",IF($M124=プロ用男子!D$77,ROW(),"")),"")</f>
        <v/>
      </c>
      <c r="BL124" s="58" t="str">
        <f>IF(O124="男子",IF($AF124&gt;100,"",IF($M124=プロ用男子!K$77,ROW(),"")),"")</f>
        <v/>
      </c>
      <c r="BM124" s="58" t="str">
        <f>IF(O124="男子",IF($AF124&gt;100,"",IF($M124=プロ用男子!D$102,ROW(),"")),"")</f>
        <v/>
      </c>
      <c r="BN124" s="58" t="str">
        <f>IF(O124="男子",IF($AF124&gt;100,"",IF($M124=プロ用男子!K$102,ROW(),"")),"")</f>
        <v/>
      </c>
      <c r="BO124" s="58" t="str">
        <f>IF(O124="男子",IF($AF124&gt;100,"",IF($M124=プロ用男子!D$127,ROW(),"")),"")</f>
        <v/>
      </c>
      <c r="BP124" s="58" t="str">
        <f>IF(O124="男子",IF($AF124&gt;100,"",IF($M124=プロ用男子!K$127,ROW(),"")),"")</f>
        <v/>
      </c>
      <c r="BQ124" s="58">
        <f>IF(O124="男子",IF($AF124&gt;100,"",IF($M124=プロ用男子!D$152,ROW(),"")),"")</f>
        <v>124</v>
      </c>
      <c r="BR124" s="58" t="str">
        <f>IF(O124="男子",IF($AF124&gt;100,"",IF($M124=プロ用男子!K$152,ROW(),"")),"")</f>
        <v/>
      </c>
      <c r="BS124" s="58" t="str">
        <f>IF(O124="男子",IF($AF124&gt;100,"",IF($M124=プロ用男子!D$177,ROW(),"")),"")</f>
        <v/>
      </c>
      <c r="BT124" s="58" t="str">
        <f>IF(O124="男子",IF($AF124&gt;100,"",IF($M124=プロ用男子!K$177,ROW(),"")),"")</f>
        <v/>
      </c>
      <c r="BU124" s="58" t="str">
        <f>IF(O124="男子",IF($AF124&gt;100,"",IF($M124=プロ用男子!D$202,ROW(),"")),"")</f>
        <v/>
      </c>
      <c r="BV124" s="58" t="str">
        <f>IF(O124="男子",IF($AF124&gt;100,"",IF($M124=プロ用男子!K$202,ROW(),"")),"")</f>
        <v/>
      </c>
      <c r="BW124" s="58" t="str">
        <f>IF(O124="男子",IF($AF124&gt;100,"",IF($M124=プロ用男子!D$227,ROW(),"")),"")</f>
        <v/>
      </c>
      <c r="BX124" s="58" t="str">
        <f>IF(O124="男子",IF($AF124&gt;100,"",IF($M124=プロ用男子!K$227,ROW(),"")),"")</f>
        <v/>
      </c>
      <c r="BY124" s="58" t="str">
        <f>IF(O124="女子",IF(AF124&gt;100,"",IF(M124=プロ用女子!D$2,ROW(),"")),"")</f>
        <v/>
      </c>
      <c r="BZ124" s="58" t="str">
        <f>IF(O124="女子",IF($AF124&gt;100,"",IF($M124=プロ用女子!K$2,ROW(),"")),"")</f>
        <v/>
      </c>
      <c r="CA124" s="58" t="str">
        <f>IF(O124="女子",IF($AF124&gt;100,"",IF($M124=プロ用女子!D$27,ROW(),"")),"")</f>
        <v/>
      </c>
      <c r="CB124" s="58" t="str">
        <f>IF(O124="女子",IF($AF124&gt;100,"",IF($M124=プロ用女子!K$27,ROW(),"")),"")</f>
        <v/>
      </c>
      <c r="CC124" s="58" t="str">
        <f>IF(O124="女子",IF($AF124&gt;100,"",IF($M124=プロ用女子!D$52,ROW(),"")),"")</f>
        <v/>
      </c>
      <c r="CD124" s="58" t="str">
        <f>IF(O124="女子",IF($AF124&gt;100,"",IF($M124=プロ用女子!K$52,ROW(),"")),"")</f>
        <v/>
      </c>
      <c r="CE124" s="58" t="str">
        <f>IF(O124="女子",IF($AF124&gt;100,"",IF($M124=プロ用女子!D$77,ROW(),"")),"")</f>
        <v/>
      </c>
      <c r="CF124" s="58" t="str">
        <f>IF(O124="女子",IF($AF124&gt;100,"",IF($M124=プロ用女子!K$77,ROW(),"")),"")</f>
        <v/>
      </c>
      <c r="CG124" s="58" t="str">
        <f>IF(O124="女子",IF($AF124&gt;100,"",IF($M124=プロ用女子!D$102,ROW(),"")),"")</f>
        <v/>
      </c>
      <c r="CH124" s="58" t="str">
        <f>IF(O124="女子",IF($AF124&gt;100,"",IF($M124=プロ用女子!K$102,ROW(),"")),"")</f>
        <v/>
      </c>
      <c r="CI124" s="58" t="str">
        <f>IF(O124="女子",IF($AF124&gt;100,"",IF($M124=プロ用女子!D$127,ROW(),"")),"")</f>
        <v/>
      </c>
      <c r="CJ124" s="58" t="str">
        <f>IF(O124="女子",IF($AF124&gt;100,"",IF($M124=プロ用女子!K$127,ROW(),"")),"")</f>
        <v/>
      </c>
      <c r="CK124" s="58" t="str">
        <f>IF(O124="女子",IF($AF124&gt;100,"",IF($M124=プロ用女子!D$152,ROW(),"")),"")</f>
        <v/>
      </c>
      <c r="CL124" s="58" t="str">
        <f>IF(O124="女子",IF($AF124&gt;100,"",IF($M124=プロ用女子!K$152,ROW(),"")),"")</f>
        <v/>
      </c>
      <c r="CM124" s="58" t="str">
        <f>IF(O124="女子",IF($AF124&gt;100,"",IF($M124=プロ用女子!D$177,ROW(),"")),"")</f>
        <v/>
      </c>
      <c r="CN124" s="58" t="str">
        <f>IF(O124="女子",IF($AF124&gt;100,"",IF($M124=プロ用女子!K$177,ROW(),"")),"")</f>
        <v/>
      </c>
      <c r="CO124" s="58" t="str">
        <f>IF(O124="女子",IF($AF124&gt;100,"",IF($M124=プロ用女子!D$202,ROW(),"")),"")</f>
        <v/>
      </c>
      <c r="CP124" s="58" t="str">
        <f>IF(O124="女子",IF($AF124&gt;100,"",IF($M124=プロ用女子!K$202,ROW(),"")),"")</f>
        <v/>
      </c>
      <c r="CQ124" s="58" t="str">
        <f>IF(O124="女子",IF($AF124&gt;100,"",IF($M124=プロ用女子!D$227,ROW(),"")),"")</f>
        <v/>
      </c>
      <c r="CR124" s="58" t="str">
        <f>IF(O124="女子",IF($AF124&gt;100,"",IF($M124=プロ用女子!K$227,ROW(),"")),"")</f>
        <v/>
      </c>
    </row>
    <row r="125" spans="1:96" x14ac:dyDescent="0.15">
      <c r="A125" s="41">
        <v>46172</v>
      </c>
      <c r="B125" s="41">
        <v>46180</v>
      </c>
      <c r="C125" t="s">
        <v>70</v>
      </c>
      <c r="D125" t="s">
        <v>162</v>
      </c>
      <c r="E125" t="s">
        <v>169</v>
      </c>
      <c r="F125" t="s">
        <v>171</v>
      </c>
      <c r="G125" t="s">
        <v>165</v>
      </c>
      <c r="H125" t="s">
        <v>71</v>
      </c>
      <c r="I125" t="s">
        <v>166</v>
      </c>
      <c r="J125" t="s">
        <v>99</v>
      </c>
      <c r="L125" t="s">
        <v>1205</v>
      </c>
      <c r="M125" t="s">
        <v>1026</v>
      </c>
      <c r="N125" t="s">
        <v>1027</v>
      </c>
      <c r="O125" t="s">
        <v>100</v>
      </c>
      <c r="Y125" t="s">
        <v>101</v>
      </c>
      <c r="AA125" t="s">
        <v>1206</v>
      </c>
      <c r="AB125" t="s">
        <v>1207</v>
      </c>
      <c r="AC125" t="s">
        <v>1208</v>
      </c>
      <c r="AD125" t="s">
        <v>102</v>
      </c>
      <c r="AF125">
        <v>5</v>
      </c>
      <c r="AG125" s="40">
        <v>38901</v>
      </c>
      <c r="AN125">
        <v>167</v>
      </c>
      <c r="AO125">
        <v>54.6</v>
      </c>
      <c r="AP125" t="s">
        <v>103</v>
      </c>
      <c r="AV125" t="s">
        <v>104</v>
      </c>
      <c r="AY125" t="s">
        <v>157</v>
      </c>
      <c r="BB125">
        <f t="shared" si="3"/>
        <v>17</v>
      </c>
      <c r="BC125">
        <f t="shared" si="4"/>
        <v>3</v>
      </c>
      <c r="BD125" t="str">
        <f t="shared" si="5"/>
        <v>右</v>
      </c>
      <c r="BE125" s="58" t="str">
        <f>IF(O125="男子",IF($AF125&gt;100,"",IF(M125=プロ用男子!D$2,ROW(),"")),"")</f>
        <v/>
      </c>
      <c r="BF125" s="58" t="str">
        <f>IF(O125="男子",IF($AF125&gt;100,"",IF($M125=プロ用男子!K$2,ROW(),"")),"")</f>
        <v/>
      </c>
      <c r="BG125" s="58" t="str">
        <f>IF(O125="男子",IF($AF125&gt;100,"",IF($M125=プロ用男子!D$27,ROW(),"")),"")</f>
        <v/>
      </c>
      <c r="BH125" s="58" t="str">
        <f>IF(O125="男子",IF($AF125&gt;100,"",IF($M125=プロ用男子!K$27,ROW(),"")),"")</f>
        <v/>
      </c>
      <c r="BI125" s="58" t="str">
        <f>IF(O125="男子",IF($AF125&gt;100,"",IF($M125=プロ用男子!D$52,ROW(),"")),"")</f>
        <v/>
      </c>
      <c r="BJ125" s="58" t="str">
        <f>IF(O125="男子",IF($AF125&gt;100,"",IF($M125=プロ用男子!K$52,ROW(),"")),"")</f>
        <v/>
      </c>
      <c r="BK125" s="58" t="str">
        <f>IF(O125="男子",IF($AF125&gt;100,"",IF($M125=プロ用男子!D$77,ROW(),"")),"")</f>
        <v/>
      </c>
      <c r="BL125" s="58" t="str">
        <f>IF(O125="男子",IF($AF125&gt;100,"",IF($M125=プロ用男子!K$77,ROW(),"")),"")</f>
        <v/>
      </c>
      <c r="BM125" s="58" t="str">
        <f>IF(O125="男子",IF($AF125&gt;100,"",IF($M125=プロ用男子!D$102,ROW(),"")),"")</f>
        <v/>
      </c>
      <c r="BN125" s="58" t="str">
        <f>IF(O125="男子",IF($AF125&gt;100,"",IF($M125=プロ用男子!K$102,ROW(),"")),"")</f>
        <v/>
      </c>
      <c r="BO125" s="58" t="str">
        <f>IF(O125="男子",IF($AF125&gt;100,"",IF($M125=プロ用男子!D$127,ROW(),"")),"")</f>
        <v/>
      </c>
      <c r="BP125" s="58" t="str">
        <f>IF(O125="男子",IF($AF125&gt;100,"",IF($M125=プロ用男子!K$127,ROW(),"")),"")</f>
        <v/>
      </c>
      <c r="BQ125" s="58">
        <f>IF(O125="男子",IF($AF125&gt;100,"",IF($M125=プロ用男子!D$152,ROW(),"")),"")</f>
        <v>125</v>
      </c>
      <c r="BR125" s="58" t="str">
        <f>IF(O125="男子",IF($AF125&gt;100,"",IF($M125=プロ用男子!K$152,ROW(),"")),"")</f>
        <v/>
      </c>
      <c r="BS125" s="58" t="str">
        <f>IF(O125="男子",IF($AF125&gt;100,"",IF($M125=プロ用男子!D$177,ROW(),"")),"")</f>
        <v/>
      </c>
      <c r="BT125" s="58" t="str">
        <f>IF(O125="男子",IF($AF125&gt;100,"",IF($M125=プロ用男子!K$177,ROW(),"")),"")</f>
        <v/>
      </c>
      <c r="BU125" s="58" t="str">
        <f>IF(O125="男子",IF($AF125&gt;100,"",IF($M125=プロ用男子!D$202,ROW(),"")),"")</f>
        <v/>
      </c>
      <c r="BV125" s="58" t="str">
        <f>IF(O125="男子",IF($AF125&gt;100,"",IF($M125=プロ用男子!K$202,ROW(),"")),"")</f>
        <v/>
      </c>
      <c r="BW125" s="58" t="str">
        <f>IF(O125="男子",IF($AF125&gt;100,"",IF($M125=プロ用男子!D$227,ROW(),"")),"")</f>
        <v/>
      </c>
      <c r="BX125" s="58" t="str">
        <f>IF(O125="男子",IF($AF125&gt;100,"",IF($M125=プロ用男子!K$227,ROW(),"")),"")</f>
        <v/>
      </c>
      <c r="BY125" s="58" t="str">
        <f>IF(O125="女子",IF(AF125&gt;100,"",IF(M125=プロ用女子!D$2,ROW(),"")),"")</f>
        <v/>
      </c>
      <c r="BZ125" s="58" t="str">
        <f>IF(O125="女子",IF($AF125&gt;100,"",IF($M125=プロ用女子!K$2,ROW(),"")),"")</f>
        <v/>
      </c>
      <c r="CA125" s="58" t="str">
        <f>IF(O125="女子",IF($AF125&gt;100,"",IF($M125=プロ用女子!D$27,ROW(),"")),"")</f>
        <v/>
      </c>
      <c r="CB125" s="58" t="str">
        <f>IF(O125="女子",IF($AF125&gt;100,"",IF($M125=プロ用女子!K$27,ROW(),"")),"")</f>
        <v/>
      </c>
      <c r="CC125" s="58" t="str">
        <f>IF(O125="女子",IF($AF125&gt;100,"",IF($M125=プロ用女子!D$52,ROW(),"")),"")</f>
        <v/>
      </c>
      <c r="CD125" s="58" t="str">
        <f>IF(O125="女子",IF($AF125&gt;100,"",IF($M125=プロ用女子!K$52,ROW(),"")),"")</f>
        <v/>
      </c>
      <c r="CE125" s="58" t="str">
        <f>IF(O125="女子",IF($AF125&gt;100,"",IF($M125=プロ用女子!D$77,ROW(),"")),"")</f>
        <v/>
      </c>
      <c r="CF125" s="58" t="str">
        <f>IF(O125="女子",IF($AF125&gt;100,"",IF($M125=プロ用女子!K$77,ROW(),"")),"")</f>
        <v/>
      </c>
      <c r="CG125" s="58" t="str">
        <f>IF(O125="女子",IF($AF125&gt;100,"",IF($M125=プロ用女子!D$102,ROW(),"")),"")</f>
        <v/>
      </c>
      <c r="CH125" s="58" t="str">
        <f>IF(O125="女子",IF($AF125&gt;100,"",IF($M125=プロ用女子!K$102,ROW(),"")),"")</f>
        <v/>
      </c>
      <c r="CI125" s="58" t="str">
        <f>IF(O125="女子",IF($AF125&gt;100,"",IF($M125=プロ用女子!D$127,ROW(),"")),"")</f>
        <v/>
      </c>
      <c r="CJ125" s="58" t="str">
        <f>IF(O125="女子",IF($AF125&gt;100,"",IF($M125=プロ用女子!K$127,ROW(),"")),"")</f>
        <v/>
      </c>
      <c r="CK125" s="58" t="str">
        <f>IF(O125="女子",IF($AF125&gt;100,"",IF($M125=プロ用女子!D$152,ROW(),"")),"")</f>
        <v/>
      </c>
      <c r="CL125" s="58" t="str">
        <f>IF(O125="女子",IF($AF125&gt;100,"",IF($M125=プロ用女子!K$152,ROW(),"")),"")</f>
        <v/>
      </c>
      <c r="CM125" s="58" t="str">
        <f>IF(O125="女子",IF($AF125&gt;100,"",IF($M125=プロ用女子!D$177,ROW(),"")),"")</f>
        <v/>
      </c>
      <c r="CN125" s="58" t="str">
        <f>IF(O125="女子",IF($AF125&gt;100,"",IF($M125=プロ用女子!K$177,ROW(),"")),"")</f>
        <v/>
      </c>
      <c r="CO125" s="58" t="str">
        <f>IF(O125="女子",IF($AF125&gt;100,"",IF($M125=プロ用女子!D$202,ROW(),"")),"")</f>
        <v/>
      </c>
      <c r="CP125" s="58" t="str">
        <f>IF(O125="女子",IF($AF125&gt;100,"",IF($M125=プロ用女子!K$202,ROW(),"")),"")</f>
        <v/>
      </c>
      <c r="CQ125" s="58" t="str">
        <f>IF(O125="女子",IF($AF125&gt;100,"",IF($M125=プロ用女子!D$227,ROW(),"")),"")</f>
        <v/>
      </c>
      <c r="CR125" s="58" t="str">
        <f>IF(O125="女子",IF($AF125&gt;100,"",IF($M125=プロ用女子!K$227,ROW(),"")),"")</f>
        <v/>
      </c>
    </row>
    <row r="126" spans="1:96" x14ac:dyDescent="0.15">
      <c r="A126" s="41">
        <v>46172</v>
      </c>
      <c r="B126" s="41">
        <v>46180</v>
      </c>
      <c r="C126" t="s">
        <v>70</v>
      </c>
      <c r="D126" t="s">
        <v>162</v>
      </c>
      <c r="E126" t="s">
        <v>169</v>
      </c>
      <c r="F126" t="s">
        <v>171</v>
      </c>
      <c r="G126" t="s">
        <v>165</v>
      </c>
      <c r="H126" t="s">
        <v>71</v>
      </c>
      <c r="I126" t="s">
        <v>166</v>
      </c>
      <c r="J126" t="s">
        <v>99</v>
      </c>
      <c r="L126" t="s">
        <v>1209</v>
      </c>
      <c r="M126" t="s">
        <v>1026</v>
      </c>
      <c r="N126" t="s">
        <v>1027</v>
      </c>
      <c r="O126" t="s">
        <v>100</v>
      </c>
      <c r="Y126" t="s">
        <v>101</v>
      </c>
      <c r="AA126" t="s">
        <v>1210</v>
      </c>
      <c r="AB126" t="s">
        <v>1211</v>
      </c>
      <c r="AC126" t="s">
        <v>1212</v>
      </c>
      <c r="AD126" t="s">
        <v>102</v>
      </c>
      <c r="AF126">
        <v>6</v>
      </c>
      <c r="AG126" s="40">
        <v>39289</v>
      </c>
      <c r="AN126">
        <v>169</v>
      </c>
      <c r="AO126">
        <v>73</v>
      </c>
      <c r="AP126" t="s">
        <v>103</v>
      </c>
      <c r="AV126" t="s">
        <v>104</v>
      </c>
      <c r="BB126">
        <f t="shared" si="3"/>
        <v>16</v>
      </c>
      <c r="BC126">
        <f t="shared" si="4"/>
        <v>2</v>
      </c>
      <c r="BD126" t="str">
        <f t="shared" si="5"/>
        <v>右</v>
      </c>
      <c r="BE126" s="58" t="str">
        <f>IF(O126="男子",IF($AF126&gt;100,"",IF(M126=プロ用男子!D$2,ROW(),"")),"")</f>
        <v/>
      </c>
      <c r="BF126" s="58" t="str">
        <f>IF(O126="男子",IF($AF126&gt;100,"",IF($M126=プロ用男子!K$2,ROW(),"")),"")</f>
        <v/>
      </c>
      <c r="BG126" s="58" t="str">
        <f>IF(O126="男子",IF($AF126&gt;100,"",IF($M126=プロ用男子!D$27,ROW(),"")),"")</f>
        <v/>
      </c>
      <c r="BH126" s="58" t="str">
        <f>IF(O126="男子",IF($AF126&gt;100,"",IF($M126=プロ用男子!K$27,ROW(),"")),"")</f>
        <v/>
      </c>
      <c r="BI126" s="58" t="str">
        <f>IF(O126="男子",IF($AF126&gt;100,"",IF($M126=プロ用男子!D$52,ROW(),"")),"")</f>
        <v/>
      </c>
      <c r="BJ126" s="58" t="str">
        <f>IF(O126="男子",IF($AF126&gt;100,"",IF($M126=プロ用男子!K$52,ROW(),"")),"")</f>
        <v/>
      </c>
      <c r="BK126" s="58" t="str">
        <f>IF(O126="男子",IF($AF126&gt;100,"",IF($M126=プロ用男子!D$77,ROW(),"")),"")</f>
        <v/>
      </c>
      <c r="BL126" s="58" t="str">
        <f>IF(O126="男子",IF($AF126&gt;100,"",IF($M126=プロ用男子!K$77,ROW(),"")),"")</f>
        <v/>
      </c>
      <c r="BM126" s="58" t="str">
        <f>IF(O126="男子",IF($AF126&gt;100,"",IF($M126=プロ用男子!D$102,ROW(),"")),"")</f>
        <v/>
      </c>
      <c r="BN126" s="58" t="str">
        <f>IF(O126="男子",IF($AF126&gt;100,"",IF($M126=プロ用男子!K$102,ROW(),"")),"")</f>
        <v/>
      </c>
      <c r="BO126" s="58" t="str">
        <f>IF(O126="男子",IF($AF126&gt;100,"",IF($M126=プロ用男子!D$127,ROW(),"")),"")</f>
        <v/>
      </c>
      <c r="BP126" s="58" t="str">
        <f>IF(O126="男子",IF($AF126&gt;100,"",IF($M126=プロ用男子!K$127,ROW(),"")),"")</f>
        <v/>
      </c>
      <c r="BQ126" s="58">
        <f>IF(O126="男子",IF($AF126&gt;100,"",IF($M126=プロ用男子!D$152,ROW(),"")),"")</f>
        <v>126</v>
      </c>
      <c r="BR126" s="58" t="str">
        <f>IF(O126="男子",IF($AF126&gt;100,"",IF($M126=プロ用男子!K$152,ROW(),"")),"")</f>
        <v/>
      </c>
      <c r="BS126" s="58" t="str">
        <f>IF(O126="男子",IF($AF126&gt;100,"",IF($M126=プロ用男子!D$177,ROW(),"")),"")</f>
        <v/>
      </c>
      <c r="BT126" s="58" t="str">
        <f>IF(O126="男子",IF($AF126&gt;100,"",IF($M126=プロ用男子!K$177,ROW(),"")),"")</f>
        <v/>
      </c>
      <c r="BU126" s="58" t="str">
        <f>IF(O126="男子",IF($AF126&gt;100,"",IF($M126=プロ用男子!D$202,ROW(),"")),"")</f>
        <v/>
      </c>
      <c r="BV126" s="58" t="str">
        <f>IF(O126="男子",IF($AF126&gt;100,"",IF($M126=プロ用男子!K$202,ROW(),"")),"")</f>
        <v/>
      </c>
      <c r="BW126" s="58" t="str">
        <f>IF(O126="男子",IF($AF126&gt;100,"",IF($M126=プロ用男子!D$227,ROW(),"")),"")</f>
        <v/>
      </c>
      <c r="BX126" s="58" t="str">
        <f>IF(O126="男子",IF($AF126&gt;100,"",IF($M126=プロ用男子!K$227,ROW(),"")),"")</f>
        <v/>
      </c>
      <c r="BY126" s="58" t="str">
        <f>IF(O126="女子",IF(AF126&gt;100,"",IF(M126=プロ用女子!D$2,ROW(),"")),"")</f>
        <v/>
      </c>
      <c r="BZ126" s="58" t="str">
        <f>IF(O126="女子",IF($AF126&gt;100,"",IF($M126=プロ用女子!K$2,ROW(),"")),"")</f>
        <v/>
      </c>
      <c r="CA126" s="58" t="str">
        <f>IF(O126="女子",IF($AF126&gt;100,"",IF($M126=プロ用女子!D$27,ROW(),"")),"")</f>
        <v/>
      </c>
      <c r="CB126" s="58" t="str">
        <f>IF(O126="女子",IF($AF126&gt;100,"",IF($M126=プロ用女子!K$27,ROW(),"")),"")</f>
        <v/>
      </c>
      <c r="CC126" s="58" t="str">
        <f>IF(O126="女子",IF($AF126&gt;100,"",IF($M126=プロ用女子!D$52,ROW(),"")),"")</f>
        <v/>
      </c>
      <c r="CD126" s="58" t="str">
        <f>IF(O126="女子",IF($AF126&gt;100,"",IF($M126=プロ用女子!K$52,ROW(),"")),"")</f>
        <v/>
      </c>
      <c r="CE126" s="58" t="str">
        <f>IF(O126="女子",IF($AF126&gt;100,"",IF($M126=プロ用女子!D$77,ROW(),"")),"")</f>
        <v/>
      </c>
      <c r="CF126" s="58" t="str">
        <f>IF(O126="女子",IF($AF126&gt;100,"",IF($M126=プロ用女子!K$77,ROW(),"")),"")</f>
        <v/>
      </c>
      <c r="CG126" s="58" t="str">
        <f>IF(O126="女子",IF($AF126&gt;100,"",IF($M126=プロ用女子!D$102,ROW(),"")),"")</f>
        <v/>
      </c>
      <c r="CH126" s="58" t="str">
        <f>IF(O126="女子",IF($AF126&gt;100,"",IF($M126=プロ用女子!K$102,ROW(),"")),"")</f>
        <v/>
      </c>
      <c r="CI126" s="58" t="str">
        <f>IF(O126="女子",IF($AF126&gt;100,"",IF($M126=プロ用女子!D$127,ROW(),"")),"")</f>
        <v/>
      </c>
      <c r="CJ126" s="58" t="str">
        <f>IF(O126="女子",IF($AF126&gt;100,"",IF($M126=プロ用女子!K$127,ROW(),"")),"")</f>
        <v/>
      </c>
      <c r="CK126" s="58" t="str">
        <f>IF(O126="女子",IF($AF126&gt;100,"",IF($M126=プロ用女子!D$152,ROW(),"")),"")</f>
        <v/>
      </c>
      <c r="CL126" s="58" t="str">
        <f>IF(O126="女子",IF($AF126&gt;100,"",IF($M126=プロ用女子!K$152,ROW(),"")),"")</f>
        <v/>
      </c>
      <c r="CM126" s="58" t="str">
        <f>IF(O126="女子",IF($AF126&gt;100,"",IF($M126=プロ用女子!D$177,ROW(),"")),"")</f>
        <v/>
      </c>
      <c r="CN126" s="58" t="str">
        <f>IF(O126="女子",IF($AF126&gt;100,"",IF($M126=プロ用女子!K$177,ROW(),"")),"")</f>
        <v/>
      </c>
      <c r="CO126" s="58" t="str">
        <f>IF(O126="女子",IF($AF126&gt;100,"",IF($M126=プロ用女子!D$202,ROW(),"")),"")</f>
        <v/>
      </c>
      <c r="CP126" s="58" t="str">
        <f>IF(O126="女子",IF($AF126&gt;100,"",IF($M126=プロ用女子!K$202,ROW(),"")),"")</f>
        <v/>
      </c>
      <c r="CQ126" s="58" t="str">
        <f>IF(O126="女子",IF($AF126&gt;100,"",IF($M126=プロ用女子!D$227,ROW(),"")),"")</f>
        <v/>
      </c>
      <c r="CR126" s="58" t="str">
        <f>IF(O126="女子",IF($AF126&gt;100,"",IF($M126=プロ用女子!K$227,ROW(),"")),"")</f>
        <v/>
      </c>
    </row>
    <row r="127" spans="1:96" x14ac:dyDescent="0.15">
      <c r="A127" s="41">
        <v>46172</v>
      </c>
      <c r="B127" s="41">
        <v>46180</v>
      </c>
      <c r="C127" t="s">
        <v>70</v>
      </c>
      <c r="D127" t="s">
        <v>162</v>
      </c>
      <c r="E127" t="s">
        <v>169</v>
      </c>
      <c r="F127" t="s">
        <v>171</v>
      </c>
      <c r="G127" t="s">
        <v>165</v>
      </c>
      <c r="H127" t="s">
        <v>71</v>
      </c>
      <c r="I127" t="s">
        <v>166</v>
      </c>
      <c r="J127" t="s">
        <v>99</v>
      </c>
      <c r="L127" t="s">
        <v>1231</v>
      </c>
      <c r="M127" t="s">
        <v>1026</v>
      </c>
      <c r="N127" t="s">
        <v>1027</v>
      </c>
      <c r="O127" t="s">
        <v>100</v>
      </c>
      <c r="Y127" t="s">
        <v>101</v>
      </c>
      <c r="AA127" t="s">
        <v>1232</v>
      </c>
      <c r="AB127" t="s">
        <v>1233</v>
      </c>
      <c r="AC127" t="s">
        <v>1234</v>
      </c>
      <c r="AD127" t="s">
        <v>102</v>
      </c>
      <c r="AF127">
        <v>7</v>
      </c>
      <c r="AG127" s="40">
        <v>39538</v>
      </c>
      <c r="AN127">
        <v>171</v>
      </c>
      <c r="AO127">
        <v>58</v>
      </c>
      <c r="AP127" t="s">
        <v>103</v>
      </c>
      <c r="AV127" t="s">
        <v>108</v>
      </c>
      <c r="BB127">
        <f t="shared" si="3"/>
        <v>16</v>
      </c>
      <c r="BC127">
        <f t="shared" si="4"/>
        <v>2</v>
      </c>
      <c r="BD127" t="str">
        <f t="shared" si="5"/>
        <v>右</v>
      </c>
      <c r="BE127" s="58" t="str">
        <f>IF(O127="男子",IF($AF127&gt;100,"",IF(M127=プロ用男子!D$2,ROW(),"")),"")</f>
        <v/>
      </c>
      <c r="BF127" s="58" t="str">
        <f>IF(O127="男子",IF($AF127&gt;100,"",IF($M127=プロ用男子!K$2,ROW(),"")),"")</f>
        <v/>
      </c>
      <c r="BG127" s="58" t="str">
        <f>IF(O127="男子",IF($AF127&gt;100,"",IF($M127=プロ用男子!D$27,ROW(),"")),"")</f>
        <v/>
      </c>
      <c r="BH127" s="58" t="str">
        <f>IF(O127="男子",IF($AF127&gt;100,"",IF($M127=プロ用男子!K$27,ROW(),"")),"")</f>
        <v/>
      </c>
      <c r="BI127" s="58" t="str">
        <f>IF(O127="男子",IF($AF127&gt;100,"",IF($M127=プロ用男子!D$52,ROW(),"")),"")</f>
        <v/>
      </c>
      <c r="BJ127" s="58" t="str">
        <f>IF(O127="男子",IF($AF127&gt;100,"",IF($M127=プロ用男子!K$52,ROW(),"")),"")</f>
        <v/>
      </c>
      <c r="BK127" s="58" t="str">
        <f>IF(O127="男子",IF($AF127&gt;100,"",IF($M127=プロ用男子!D$77,ROW(),"")),"")</f>
        <v/>
      </c>
      <c r="BL127" s="58" t="str">
        <f>IF(O127="男子",IF($AF127&gt;100,"",IF($M127=プロ用男子!K$77,ROW(),"")),"")</f>
        <v/>
      </c>
      <c r="BM127" s="58" t="str">
        <f>IF(O127="男子",IF($AF127&gt;100,"",IF($M127=プロ用男子!D$102,ROW(),"")),"")</f>
        <v/>
      </c>
      <c r="BN127" s="58" t="str">
        <f>IF(O127="男子",IF($AF127&gt;100,"",IF($M127=プロ用男子!K$102,ROW(),"")),"")</f>
        <v/>
      </c>
      <c r="BO127" s="58" t="str">
        <f>IF(O127="男子",IF($AF127&gt;100,"",IF($M127=プロ用男子!D$127,ROW(),"")),"")</f>
        <v/>
      </c>
      <c r="BP127" s="58" t="str">
        <f>IF(O127="男子",IF($AF127&gt;100,"",IF($M127=プロ用男子!K$127,ROW(),"")),"")</f>
        <v/>
      </c>
      <c r="BQ127" s="58">
        <f>IF(O127="男子",IF($AF127&gt;100,"",IF($M127=プロ用男子!D$152,ROW(),"")),"")</f>
        <v>127</v>
      </c>
      <c r="BR127" s="58" t="str">
        <f>IF(O127="男子",IF($AF127&gt;100,"",IF($M127=プロ用男子!K$152,ROW(),"")),"")</f>
        <v/>
      </c>
      <c r="BS127" s="58" t="str">
        <f>IF(O127="男子",IF($AF127&gt;100,"",IF($M127=プロ用男子!D$177,ROW(),"")),"")</f>
        <v/>
      </c>
      <c r="BT127" s="58" t="str">
        <f>IF(O127="男子",IF($AF127&gt;100,"",IF($M127=プロ用男子!K$177,ROW(),"")),"")</f>
        <v/>
      </c>
      <c r="BU127" s="58" t="str">
        <f>IF(O127="男子",IF($AF127&gt;100,"",IF($M127=プロ用男子!D$202,ROW(),"")),"")</f>
        <v/>
      </c>
      <c r="BV127" s="58" t="str">
        <f>IF(O127="男子",IF($AF127&gt;100,"",IF($M127=プロ用男子!K$202,ROW(),"")),"")</f>
        <v/>
      </c>
      <c r="BW127" s="58" t="str">
        <f>IF(O127="男子",IF($AF127&gt;100,"",IF($M127=プロ用男子!D$227,ROW(),"")),"")</f>
        <v/>
      </c>
      <c r="BX127" s="58" t="str">
        <f>IF(O127="男子",IF($AF127&gt;100,"",IF($M127=プロ用男子!K$227,ROW(),"")),"")</f>
        <v/>
      </c>
      <c r="BY127" s="58" t="str">
        <f>IF(O127="女子",IF(AF127&gt;100,"",IF(M127=プロ用女子!D$2,ROW(),"")),"")</f>
        <v/>
      </c>
      <c r="BZ127" s="58" t="str">
        <f>IF(O127="女子",IF($AF127&gt;100,"",IF($M127=プロ用女子!K$2,ROW(),"")),"")</f>
        <v/>
      </c>
      <c r="CA127" s="58" t="str">
        <f>IF(O127="女子",IF($AF127&gt;100,"",IF($M127=プロ用女子!D$27,ROW(),"")),"")</f>
        <v/>
      </c>
      <c r="CB127" s="58" t="str">
        <f>IF(O127="女子",IF($AF127&gt;100,"",IF($M127=プロ用女子!K$27,ROW(),"")),"")</f>
        <v/>
      </c>
      <c r="CC127" s="58" t="str">
        <f>IF(O127="女子",IF($AF127&gt;100,"",IF($M127=プロ用女子!D$52,ROW(),"")),"")</f>
        <v/>
      </c>
      <c r="CD127" s="58" t="str">
        <f>IF(O127="女子",IF($AF127&gt;100,"",IF($M127=プロ用女子!K$52,ROW(),"")),"")</f>
        <v/>
      </c>
      <c r="CE127" s="58" t="str">
        <f>IF(O127="女子",IF($AF127&gt;100,"",IF($M127=プロ用女子!D$77,ROW(),"")),"")</f>
        <v/>
      </c>
      <c r="CF127" s="58" t="str">
        <f>IF(O127="女子",IF($AF127&gt;100,"",IF($M127=プロ用女子!K$77,ROW(),"")),"")</f>
        <v/>
      </c>
      <c r="CG127" s="58" t="str">
        <f>IF(O127="女子",IF($AF127&gt;100,"",IF($M127=プロ用女子!D$102,ROW(),"")),"")</f>
        <v/>
      </c>
      <c r="CH127" s="58" t="str">
        <f>IF(O127="女子",IF($AF127&gt;100,"",IF($M127=プロ用女子!K$102,ROW(),"")),"")</f>
        <v/>
      </c>
      <c r="CI127" s="58" t="str">
        <f>IF(O127="女子",IF($AF127&gt;100,"",IF($M127=プロ用女子!D$127,ROW(),"")),"")</f>
        <v/>
      </c>
      <c r="CJ127" s="58" t="str">
        <f>IF(O127="女子",IF($AF127&gt;100,"",IF($M127=プロ用女子!K$127,ROW(),"")),"")</f>
        <v/>
      </c>
      <c r="CK127" s="58" t="str">
        <f>IF(O127="女子",IF($AF127&gt;100,"",IF($M127=プロ用女子!D$152,ROW(),"")),"")</f>
        <v/>
      </c>
      <c r="CL127" s="58" t="str">
        <f>IF(O127="女子",IF($AF127&gt;100,"",IF($M127=プロ用女子!K$152,ROW(),"")),"")</f>
        <v/>
      </c>
      <c r="CM127" s="58" t="str">
        <f>IF(O127="女子",IF($AF127&gt;100,"",IF($M127=プロ用女子!D$177,ROW(),"")),"")</f>
        <v/>
      </c>
      <c r="CN127" s="58" t="str">
        <f>IF(O127="女子",IF($AF127&gt;100,"",IF($M127=プロ用女子!K$177,ROW(),"")),"")</f>
        <v/>
      </c>
      <c r="CO127" s="58" t="str">
        <f>IF(O127="女子",IF($AF127&gt;100,"",IF($M127=プロ用女子!D$202,ROW(),"")),"")</f>
        <v/>
      </c>
      <c r="CP127" s="58" t="str">
        <f>IF(O127="女子",IF($AF127&gt;100,"",IF($M127=プロ用女子!K$202,ROW(),"")),"")</f>
        <v/>
      </c>
      <c r="CQ127" s="58" t="str">
        <f>IF(O127="女子",IF($AF127&gt;100,"",IF($M127=プロ用女子!D$227,ROW(),"")),"")</f>
        <v/>
      </c>
      <c r="CR127" s="58" t="str">
        <f>IF(O127="女子",IF($AF127&gt;100,"",IF($M127=プロ用女子!K$227,ROW(),"")),"")</f>
        <v/>
      </c>
    </row>
    <row r="128" spans="1:96" x14ac:dyDescent="0.15">
      <c r="A128">
        <v>46172</v>
      </c>
      <c r="B128">
        <v>46180</v>
      </c>
      <c r="C128" t="s">
        <v>70</v>
      </c>
      <c r="D128" t="s">
        <v>162</v>
      </c>
      <c r="E128" t="s">
        <v>169</v>
      </c>
      <c r="F128" t="s">
        <v>171</v>
      </c>
      <c r="G128" t="s">
        <v>165</v>
      </c>
      <c r="H128" t="s">
        <v>71</v>
      </c>
      <c r="I128" t="s">
        <v>166</v>
      </c>
      <c r="J128" t="s">
        <v>99</v>
      </c>
      <c r="L128" t="s">
        <v>1235</v>
      </c>
      <c r="M128" t="s">
        <v>1026</v>
      </c>
      <c r="N128" t="s">
        <v>1027</v>
      </c>
      <c r="O128" t="s">
        <v>100</v>
      </c>
      <c r="Y128" t="s">
        <v>101</v>
      </c>
      <c r="AA128" t="s">
        <v>1236</v>
      </c>
      <c r="AB128" t="s">
        <v>1237</v>
      </c>
      <c r="AC128" t="s">
        <v>1238</v>
      </c>
      <c r="AD128" t="s">
        <v>102</v>
      </c>
      <c r="AF128">
        <v>8</v>
      </c>
      <c r="AG128" s="40">
        <v>38899</v>
      </c>
      <c r="AN128">
        <v>167.3</v>
      </c>
      <c r="AO128">
        <v>55.5</v>
      </c>
      <c r="AP128" t="s">
        <v>103</v>
      </c>
      <c r="AV128" t="s">
        <v>104</v>
      </c>
      <c r="AY128" t="s">
        <v>157</v>
      </c>
      <c r="BB128">
        <f t="shared" si="3"/>
        <v>17</v>
      </c>
      <c r="BC128">
        <f t="shared" si="4"/>
        <v>3</v>
      </c>
      <c r="BD128" t="str">
        <f t="shared" si="5"/>
        <v>右</v>
      </c>
      <c r="BE128" s="58" t="str">
        <f>IF(O128="男子",IF($AF128&gt;100,"",IF(M128=プロ用男子!D$2,ROW(),"")),"")</f>
        <v/>
      </c>
      <c r="BF128" s="58" t="str">
        <f>IF(O128="男子",IF($AF128&gt;100,"",IF($M128=プロ用男子!K$2,ROW(),"")),"")</f>
        <v/>
      </c>
      <c r="BG128" s="58" t="str">
        <f>IF(O128="男子",IF($AF128&gt;100,"",IF($M128=プロ用男子!D$27,ROW(),"")),"")</f>
        <v/>
      </c>
      <c r="BH128" s="58" t="str">
        <f>IF(O128="男子",IF($AF128&gt;100,"",IF($M128=プロ用男子!K$27,ROW(),"")),"")</f>
        <v/>
      </c>
      <c r="BI128" s="58" t="str">
        <f>IF(O128="男子",IF($AF128&gt;100,"",IF($M128=プロ用男子!D$52,ROW(),"")),"")</f>
        <v/>
      </c>
      <c r="BJ128" s="58" t="str">
        <f>IF(O128="男子",IF($AF128&gt;100,"",IF($M128=プロ用男子!K$52,ROW(),"")),"")</f>
        <v/>
      </c>
      <c r="BK128" s="58" t="str">
        <f>IF(O128="男子",IF($AF128&gt;100,"",IF($M128=プロ用男子!D$77,ROW(),"")),"")</f>
        <v/>
      </c>
      <c r="BL128" s="58" t="str">
        <f>IF(O128="男子",IF($AF128&gt;100,"",IF($M128=プロ用男子!K$77,ROW(),"")),"")</f>
        <v/>
      </c>
      <c r="BM128" s="58" t="str">
        <f>IF(O128="男子",IF($AF128&gt;100,"",IF($M128=プロ用男子!D$102,ROW(),"")),"")</f>
        <v/>
      </c>
      <c r="BN128" s="58" t="str">
        <f>IF(O128="男子",IF($AF128&gt;100,"",IF($M128=プロ用男子!K$102,ROW(),"")),"")</f>
        <v/>
      </c>
      <c r="BO128" s="58" t="str">
        <f>IF(O128="男子",IF($AF128&gt;100,"",IF($M128=プロ用男子!D$127,ROW(),"")),"")</f>
        <v/>
      </c>
      <c r="BP128" s="58" t="str">
        <f>IF(O128="男子",IF($AF128&gt;100,"",IF($M128=プロ用男子!K$127,ROW(),"")),"")</f>
        <v/>
      </c>
      <c r="BQ128" s="58">
        <f>IF(O128="男子",IF($AF128&gt;100,"",IF($M128=プロ用男子!D$152,ROW(),"")),"")</f>
        <v>128</v>
      </c>
      <c r="BR128" s="58" t="str">
        <f>IF(O128="男子",IF($AF128&gt;100,"",IF($M128=プロ用男子!K$152,ROW(),"")),"")</f>
        <v/>
      </c>
      <c r="BS128" s="58" t="str">
        <f>IF(O128="男子",IF($AF128&gt;100,"",IF($M128=プロ用男子!D$177,ROW(),"")),"")</f>
        <v/>
      </c>
      <c r="BT128" s="58" t="str">
        <f>IF(O128="男子",IF($AF128&gt;100,"",IF($M128=プロ用男子!K$177,ROW(),"")),"")</f>
        <v/>
      </c>
      <c r="BU128" s="58" t="str">
        <f>IF(O128="男子",IF($AF128&gt;100,"",IF($M128=プロ用男子!D$202,ROW(),"")),"")</f>
        <v/>
      </c>
      <c r="BV128" s="58" t="str">
        <f>IF(O128="男子",IF($AF128&gt;100,"",IF($M128=プロ用男子!K$202,ROW(),"")),"")</f>
        <v/>
      </c>
      <c r="BW128" s="58" t="str">
        <f>IF(O128="男子",IF($AF128&gt;100,"",IF($M128=プロ用男子!D$227,ROW(),"")),"")</f>
        <v/>
      </c>
      <c r="BX128" s="58" t="str">
        <f>IF(O128="男子",IF($AF128&gt;100,"",IF($M128=プロ用男子!K$227,ROW(),"")),"")</f>
        <v/>
      </c>
      <c r="BY128" s="58" t="str">
        <f>IF(O128="女子",IF(AF128&gt;100,"",IF(M128=プロ用女子!D$2,ROW(),"")),"")</f>
        <v/>
      </c>
      <c r="BZ128" s="58" t="str">
        <f>IF(O128="女子",IF($AF128&gt;100,"",IF($M128=プロ用女子!K$2,ROW(),"")),"")</f>
        <v/>
      </c>
      <c r="CA128" s="58" t="str">
        <f>IF(O128="女子",IF($AF128&gt;100,"",IF($M128=プロ用女子!D$27,ROW(),"")),"")</f>
        <v/>
      </c>
      <c r="CB128" s="58" t="str">
        <f>IF(O128="女子",IF($AF128&gt;100,"",IF($M128=プロ用女子!K$27,ROW(),"")),"")</f>
        <v/>
      </c>
      <c r="CC128" s="58" t="str">
        <f>IF(O128="女子",IF($AF128&gt;100,"",IF($M128=プロ用女子!D$52,ROW(),"")),"")</f>
        <v/>
      </c>
      <c r="CD128" s="58" t="str">
        <f>IF(O128="女子",IF($AF128&gt;100,"",IF($M128=プロ用女子!K$52,ROW(),"")),"")</f>
        <v/>
      </c>
      <c r="CE128" s="58" t="str">
        <f>IF(O128="女子",IF($AF128&gt;100,"",IF($M128=プロ用女子!D$77,ROW(),"")),"")</f>
        <v/>
      </c>
      <c r="CF128" s="58" t="str">
        <f>IF(O128="女子",IF($AF128&gt;100,"",IF($M128=プロ用女子!K$77,ROW(),"")),"")</f>
        <v/>
      </c>
      <c r="CG128" s="58" t="str">
        <f>IF(O128="女子",IF($AF128&gt;100,"",IF($M128=プロ用女子!D$102,ROW(),"")),"")</f>
        <v/>
      </c>
      <c r="CH128" s="58" t="str">
        <f>IF(O128="女子",IF($AF128&gt;100,"",IF($M128=プロ用女子!K$102,ROW(),"")),"")</f>
        <v/>
      </c>
      <c r="CI128" s="58" t="str">
        <f>IF(O128="女子",IF($AF128&gt;100,"",IF($M128=プロ用女子!D$127,ROW(),"")),"")</f>
        <v/>
      </c>
      <c r="CJ128" s="58" t="str">
        <f>IF(O128="女子",IF($AF128&gt;100,"",IF($M128=プロ用女子!K$127,ROW(),"")),"")</f>
        <v/>
      </c>
      <c r="CK128" s="58" t="str">
        <f>IF(O128="女子",IF($AF128&gt;100,"",IF($M128=プロ用女子!D$152,ROW(),"")),"")</f>
        <v/>
      </c>
      <c r="CL128" s="58" t="str">
        <f>IF(O128="女子",IF($AF128&gt;100,"",IF($M128=プロ用女子!K$152,ROW(),"")),"")</f>
        <v/>
      </c>
      <c r="CM128" s="58" t="str">
        <f>IF(O128="女子",IF($AF128&gt;100,"",IF($M128=プロ用女子!D$177,ROW(),"")),"")</f>
        <v/>
      </c>
      <c r="CN128" s="58" t="str">
        <f>IF(O128="女子",IF($AF128&gt;100,"",IF($M128=プロ用女子!K$177,ROW(),"")),"")</f>
        <v/>
      </c>
      <c r="CO128" s="58" t="str">
        <f>IF(O128="女子",IF($AF128&gt;100,"",IF($M128=プロ用女子!D$202,ROW(),"")),"")</f>
        <v/>
      </c>
      <c r="CP128" s="58" t="str">
        <f>IF(O128="女子",IF($AF128&gt;100,"",IF($M128=プロ用女子!K$202,ROW(),"")),"")</f>
        <v/>
      </c>
      <c r="CQ128" s="58" t="str">
        <f>IF(O128="女子",IF($AF128&gt;100,"",IF($M128=プロ用女子!D$227,ROW(),"")),"")</f>
        <v/>
      </c>
      <c r="CR128" s="58" t="str">
        <f>IF(O128="女子",IF($AF128&gt;100,"",IF($M128=プロ用女子!K$227,ROW(),"")),"")</f>
        <v/>
      </c>
    </row>
    <row r="129" spans="1:96" x14ac:dyDescent="0.15">
      <c r="A129">
        <v>46172</v>
      </c>
      <c r="B129">
        <v>46180</v>
      </c>
      <c r="C129" t="s">
        <v>70</v>
      </c>
      <c r="D129" t="s">
        <v>162</v>
      </c>
      <c r="E129" t="s">
        <v>169</v>
      </c>
      <c r="F129" t="s">
        <v>171</v>
      </c>
      <c r="G129" t="s">
        <v>165</v>
      </c>
      <c r="H129" t="s">
        <v>71</v>
      </c>
      <c r="I129" t="s">
        <v>166</v>
      </c>
      <c r="J129" t="s">
        <v>99</v>
      </c>
      <c r="L129" t="s">
        <v>1239</v>
      </c>
      <c r="M129" t="s">
        <v>1026</v>
      </c>
      <c r="N129" t="s">
        <v>1027</v>
      </c>
      <c r="O129" t="s">
        <v>100</v>
      </c>
      <c r="Y129" t="s">
        <v>101</v>
      </c>
      <c r="AA129" t="s">
        <v>1240</v>
      </c>
      <c r="AB129" t="s">
        <v>1241</v>
      </c>
      <c r="AC129" t="s">
        <v>1242</v>
      </c>
      <c r="AD129" t="s">
        <v>102</v>
      </c>
      <c r="AF129">
        <v>9</v>
      </c>
      <c r="AG129" s="40">
        <v>39148</v>
      </c>
      <c r="AN129">
        <v>172.5</v>
      </c>
      <c r="AO129">
        <v>89.4</v>
      </c>
      <c r="AP129" t="s">
        <v>103</v>
      </c>
      <c r="AV129" t="s">
        <v>104</v>
      </c>
      <c r="AY129" t="s">
        <v>155</v>
      </c>
      <c r="BB129">
        <f t="shared" si="3"/>
        <v>17</v>
      </c>
      <c r="BC129">
        <f t="shared" si="4"/>
        <v>3</v>
      </c>
      <c r="BD129" t="str">
        <f t="shared" si="5"/>
        <v>右</v>
      </c>
      <c r="BE129" s="58" t="str">
        <f>IF(O129="男子",IF($AF129&gt;100,"",IF(M129=プロ用男子!D$2,ROW(),"")),"")</f>
        <v/>
      </c>
      <c r="BF129" s="58" t="str">
        <f>IF(O129="男子",IF($AF129&gt;100,"",IF($M129=プロ用男子!K$2,ROW(),"")),"")</f>
        <v/>
      </c>
      <c r="BG129" s="58" t="str">
        <f>IF(O129="男子",IF($AF129&gt;100,"",IF($M129=プロ用男子!D$27,ROW(),"")),"")</f>
        <v/>
      </c>
      <c r="BH129" s="58" t="str">
        <f>IF(O129="男子",IF($AF129&gt;100,"",IF($M129=プロ用男子!K$27,ROW(),"")),"")</f>
        <v/>
      </c>
      <c r="BI129" s="58" t="str">
        <f>IF(O129="男子",IF($AF129&gt;100,"",IF($M129=プロ用男子!D$52,ROW(),"")),"")</f>
        <v/>
      </c>
      <c r="BJ129" s="58" t="str">
        <f>IF(O129="男子",IF($AF129&gt;100,"",IF($M129=プロ用男子!K$52,ROW(),"")),"")</f>
        <v/>
      </c>
      <c r="BK129" s="58" t="str">
        <f>IF(O129="男子",IF($AF129&gt;100,"",IF($M129=プロ用男子!D$77,ROW(),"")),"")</f>
        <v/>
      </c>
      <c r="BL129" s="58" t="str">
        <f>IF(O129="男子",IF($AF129&gt;100,"",IF($M129=プロ用男子!K$77,ROW(),"")),"")</f>
        <v/>
      </c>
      <c r="BM129" s="58" t="str">
        <f>IF(O129="男子",IF($AF129&gt;100,"",IF($M129=プロ用男子!D$102,ROW(),"")),"")</f>
        <v/>
      </c>
      <c r="BN129" s="58" t="str">
        <f>IF(O129="男子",IF($AF129&gt;100,"",IF($M129=プロ用男子!K$102,ROW(),"")),"")</f>
        <v/>
      </c>
      <c r="BO129" s="58" t="str">
        <f>IF(O129="男子",IF($AF129&gt;100,"",IF($M129=プロ用男子!D$127,ROW(),"")),"")</f>
        <v/>
      </c>
      <c r="BP129" s="58" t="str">
        <f>IF(O129="男子",IF($AF129&gt;100,"",IF($M129=プロ用男子!K$127,ROW(),"")),"")</f>
        <v/>
      </c>
      <c r="BQ129" s="58">
        <f>IF(O129="男子",IF($AF129&gt;100,"",IF($M129=プロ用男子!D$152,ROW(),"")),"")</f>
        <v>129</v>
      </c>
      <c r="BR129" s="58" t="str">
        <f>IF(O129="男子",IF($AF129&gt;100,"",IF($M129=プロ用男子!K$152,ROW(),"")),"")</f>
        <v/>
      </c>
      <c r="BS129" s="58" t="str">
        <f>IF(O129="男子",IF($AF129&gt;100,"",IF($M129=プロ用男子!D$177,ROW(),"")),"")</f>
        <v/>
      </c>
      <c r="BT129" s="58" t="str">
        <f>IF(O129="男子",IF($AF129&gt;100,"",IF($M129=プロ用男子!K$177,ROW(),"")),"")</f>
        <v/>
      </c>
      <c r="BU129" s="58" t="str">
        <f>IF(O129="男子",IF($AF129&gt;100,"",IF($M129=プロ用男子!D$202,ROW(),"")),"")</f>
        <v/>
      </c>
      <c r="BV129" s="58" t="str">
        <f>IF(O129="男子",IF($AF129&gt;100,"",IF($M129=プロ用男子!K$202,ROW(),"")),"")</f>
        <v/>
      </c>
      <c r="BW129" s="58" t="str">
        <f>IF(O129="男子",IF($AF129&gt;100,"",IF($M129=プロ用男子!D$227,ROW(),"")),"")</f>
        <v/>
      </c>
      <c r="BX129" s="58" t="str">
        <f>IF(O129="男子",IF($AF129&gt;100,"",IF($M129=プロ用男子!K$227,ROW(),"")),"")</f>
        <v/>
      </c>
      <c r="BY129" s="58" t="str">
        <f>IF(O129="女子",IF(AF129&gt;100,"",IF(M129=プロ用女子!D$2,ROW(),"")),"")</f>
        <v/>
      </c>
      <c r="BZ129" s="58" t="str">
        <f>IF(O129="女子",IF($AF129&gt;100,"",IF($M129=プロ用女子!K$2,ROW(),"")),"")</f>
        <v/>
      </c>
      <c r="CA129" s="58" t="str">
        <f>IF(O129="女子",IF($AF129&gt;100,"",IF($M129=プロ用女子!D$27,ROW(),"")),"")</f>
        <v/>
      </c>
      <c r="CB129" s="58" t="str">
        <f>IF(O129="女子",IF($AF129&gt;100,"",IF($M129=プロ用女子!K$27,ROW(),"")),"")</f>
        <v/>
      </c>
      <c r="CC129" s="58" t="str">
        <f>IF(O129="女子",IF($AF129&gt;100,"",IF($M129=プロ用女子!D$52,ROW(),"")),"")</f>
        <v/>
      </c>
      <c r="CD129" s="58" t="str">
        <f>IF(O129="女子",IF($AF129&gt;100,"",IF($M129=プロ用女子!K$52,ROW(),"")),"")</f>
        <v/>
      </c>
      <c r="CE129" s="58" t="str">
        <f>IF(O129="女子",IF($AF129&gt;100,"",IF($M129=プロ用女子!D$77,ROW(),"")),"")</f>
        <v/>
      </c>
      <c r="CF129" s="58" t="str">
        <f>IF(O129="女子",IF($AF129&gt;100,"",IF($M129=プロ用女子!K$77,ROW(),"")),"")</f>
        <v/>
      </c>
      <c r="CG129" s="58" t="str">
        <f>IF(O129="女子",IF($AF129&gt;100,"",IF($M129=プロ用女子!D$102,ROW(),"")),"")</f>
        <v/>
      </c>
      <c r="CH129" s="58" t="str">
        <f>IF(O129="女子",IF($AF129&gt;100,"",IF($M129=プロ用女子!K$102,ROW(),"")),"")</f>
        <v/>
      </c>
      <c r="CI129" s="58" t="str">
        <f>IF(O129="女子",IF($AF129&gt;100,"",IF($M129=プロ用女子!D$127,ROW(),"")),"")</f>
        <v/>
      </c>
      <c r="CJ129" s="58" t="str">
        <f>IF(O129="女子",IF($AF129&gt;100,"",IF($M129=プロ用女子!K$127,ROW(),"")),"")</f>
        <v/>
      </c>
      <c r="CK129" s="58" t="str">
        <f>IF(O129="女子",IF($AF129&gt;100,"",IF($M129=プロ用女子!D$152,ROW(),"")),"")</f>
        <v/>
      </c>
      <c r="CL129" s="58" t="str">
        <f>IF(O129="女子",IF($AF129&gt;100,"",IF($M129=プロ用女子!K$152,ROW(),"")),"")</f>
        <v/>
      </c>
      <c r="CM129" s="58" t="str">
        <f>IF(O129="女子",IF($AF129&gt;100,"",IF($M129=プロ用女子!D$177,ROW(),"")),"")</f>
        <v/>
      </c>
      <c r="CN129" s="58" t="str">
        <f>IF(O129="女子",IF($AF129&gt;100,"",IF($M129=プロ用女子!K$177,ROW(),"")),"")</f>
        <v/>
      </c>
      <c r="CO129" s="58" t="str">
        <f>IF(O129="女子",IF($AF129&gt;100,"",IF($M129=プロ用女子!D$202,ROW(),"")),"")</f>
        <v/>
      </c>
      <c r="CP129" s="58" t="str">
        <f>IF(O129="女子",IF($AF129&gt;100,"",IF($M129=プロ用女子!K$202,ROW(),"")),"")</f>
        <v/>
      </c>
      <c r="CQ129" s="58" t="str">
        <f>IF(O129="女子",IF($AF129&gt;100,"",IF($M129=プロ用女子!D$227,ROW(),"")),"")</f>
        <v/>
      </c>
      <c r="CR129" s="58" t="str">
        <f>IF(O129="女子",IF($AF129&gt;100,"",IF($M129=プロ用女子!K$227,ROW(),"")),"")</f>
        <v/>
      </c>
    </row>
    <row r="130" spans="1:96" x14ac:dyDescent="0.15">
      <c r="A130">
        <v>46172</v>
      </c>
      <c r="B130">
        <v>46180</v>
      </c>
      <c r="C130" t="s">
        <v>70</v>
      </c>
      <c r="D130" t="s">
        <v>162</v>
      </c>
      <c r="E130" t="s">
        <v>169</v>
      </c>
      <c r="F130" t="s">
        <v>171</v>
      </c>
      <c r="G130" t="s">
        <v>165</v>
      </c>
      <c r="H130" t="s">
        <v>71</v>
      </c>
      <c r="I130" t="s">
        <v>166</v>
      </c>
      <c r="J130" t="s">
        <v>99</v>
      </c>
      <c r="L130" t="s">
        <v>1243</v>
      </c>
      <c r="M130" t="s">
        <v>1026</v>
      </c>
      <c r="N130" t="s">
        <v>1027</v>
      </c>
      <c r="O130" t="s">
        <v>100</v>
      </c>
      <c r="Y130" t="s">
        <v>101</v>
      </c>
      <c r="AA130" t="s">
        <v>1244</v>
      </c>
      <c r="AB130" t="s">
        <v>1245</v>
      </c>
      <c r="AC130" t="s">
        <v>1246</v>
      </c>
      <c r="AD130" t="s">
        <v>102</v>
      </c>
      <c r="AE130" t="s">
        <v>105</v>
      </c>
      <c r="AF130">
        <v>10</v>
      </c>
      <c r="AG130" s="40">
        <v>38888</v>
      </c>
      <c r="AN130">
        <v>172</v>
      </c>
      <c r="AO130">
        <v>60</v>
      </c>
      <c r="AP130" t="s">
        <v>103</v>
      </c>
      <c r="AV130" t="s">
        <v>104</v>
      </c>
      <c r="AY130" t="s">
        <v>156</v>
      </c>
      <c r="BB130">
        <f t="shared" si="3"/>
        <v>17</v>
      </c>
      <c r="BC130">
        <f t="shared" si="4"/>
        <v>3</v>
      </c>
      <c r="BD130" t="str">
        <f t="shared" si="5"/>
        <v>右</v>
      </c>
      <c r="BE130" s="58" t="str">
        <f>IF(O130="男子",IF($AF130&gt;100,"",IF(M130=プロ用男子!D$2,ROW(),"")),"")</f>
        <v/>
      </c>
      <c r="BF130" s="58" t="str">
        <f>IF(O130="男子",IF($AF130&gt;100,"",IF($M130=プロ用男子!K$2,ROW(),"")),"")</f>
        <v/>
      </c>
      <c r="BG130" s="58" t="str">
        <f>IF(O130="男子",IF($AF130&gt;100,"",IF($M130=プロ用男子!D$27,ROW(),"")),"")</f>
        <v/>
      </c>
      <c r="BH130" s="58" t="str">
        <f>IF(O130="男子",IF($AF130&gt;100,"",IF($M130=プロ用男子!K$27,ROW(),"")),"")</f>
        <v/>
      </c>
      <c r="BI130" s="58" t="str">
        <f>IF(O130="男子",IF($AF130&gt;100,"",IF($M130=プロ用男子!D$52,ROW(),"")),"")</f>
        <v/>
      </c>
      <c r="BJ130" s="58" t="str">
        <f>IF(O130="男子",IF($AF130&gt;100,"",IF($M130=プロ用男子!K$52,ROW(),"")),"")</f>
        <v/>
      </c>
      <c r="BK130" s="58" t="str">
        <f>IF(O130="男子",IF($AF130&gt;100,"",IF($M130=プロ用男子!D$77,ROW(),"")),"")</f>
        <v/>
      </c>
      <c r="BL130" s="58" t="str">
        <f>IF(O130="男子",IF($AF130&gt;100,"",IF($M130=プロ用男子!K$77,ROW(),"")),"")</f>
        <v/>
      </c>
      <c r="BM130" s="58" t="str">
        <f>IF(O130="男子",IF($AF130&gt;100,"",IF($M130=プロ用男子!D$102,ROW(),"")),"")</f>
        <v/>
      </c>
      <c r="BN130" s="58" t="str">
        <f>IF(O130="男子",IF($AF130&gt;100,"",IF($M130=プロ用男子!K$102,ROW(),"")),"")</f>
        <v/>
      </c>
      <c r="BO130" s="58" t="str">
        <f>IF(O130="男子",IF($AF130&gt;100,"",IF($M130=プロ用男子!D$127,ROW(),"")),"")</f>
        <v/>
      </c>
      <c r="BP130" s="58" t="str">
        <f>IF(O130="男子",IF($AF130&gt;100,"",IF($M130=プロ用男子!K$127,ROW(),"")),"")</f>
        <v/>
      </c>
      <c r="BQ130" s="58">
        <f>IF(O130="男子",IF($AF130&gt;100,"",IF($M130=プロ用男子!D$152,ROW(),"")),"")</f>
        <v>130</v>
      </c>
      <c r="BR130" s="58" t="str">
        <f>IF(O130="男子",IF($AF130&gt;100,"",IF($M130=プロ用男子!K$152,ROW(),"")),"")</f>
        <v/>
      </c>
      <c r="BS130" s="58" t="str">
        <f>IF(O130="男子",IF($AF130&gt;100,"",IF($M130=プロ用男子!D$177,ROW(),"")),"")</f>
        <v/>
      </c>
      <c r="BT130" s="58" t="str">
        <f>IF(O130="男子",IF($AF130&gt;100,"",IF($M130=プロ用男子!K$177,ROW(),"")),"")</f>
        <v/>
      </c>
      <c r="BU130" s="58" t="str">
        <f>IF(O130="男子",IF($AF130&gt;100,"",IF($M130=プロ用男子!D$202,ROW(),"")),"")</f>
        <v/>
      </c>
      <c r="BV130" s="58" t="str">
        <f>IF(O130="男子",IF($AF130&gt;100,"",IF($M130=プロ用男子!K$202,ROW(),"")),"")</f>
        <v/>
      </c>
      <c r="BW130" s="58" t="str">
        <f>IF(O130="男子",IF($AF130&gt;100,"",IF($M130=プロ用男子!D$227,ROW(),"")),"")</f>
        <v/>
      </c>
      <c r="BX130" s="58" t="str">
        <f>IF(O130="男子",IF($AF130&gt;100,"",IF($M130=プロ用男子!K$227,ROW(),"")),"")</f>
        <v/>
      </c>
      <c r="BY130" s="58" t="str">
        <f>IF(O130="女子",IF(AF130&gt;100,"",IF(M130=プロ用女子!D$2,ROW(),"")),"")</f>
        <v/>
      </c>
      <c r="BZ130" s="58" t="str">
        <f>IF(O130="女子",IF($AF130&gt;100,"",IF($M130=プロ用女子!K$2,ROW(),"")),"")</f>
        <v/>
      </c>
      <c r="CA130" s="58" t="str">
        <f>IF(O130="女子",IF($AF130&gt;100,"",IF($M130=プロ用女子!D$27,ROW(),"")),"")</f>
        <v/>
      </c>
      <c r="CB130" s="58" t="str">
        <f>IF(O130="女子",IF($AF130&gt;100,"",IF($M130=プロ用女子!K$27,ROW(),"")),"")</f>
        <v/>
      </c>
      <c r="CC130" s="58" t="str">
        <f>IF(O130="女子",IF($AF130&gt;100,"",IF($M130=プロ用女子!D$52,ROW(),"")),"")</f>
        <v/>
      </c>
      <c r="CD130" s="58" t="str">
        <f>IF(O130="女子",IF($AF130&gt;100,"",IF($M130=プロ用女子!K$52,ROW(),"")),"")</f>
        <v/>
      </c>
      <c r="CE130" s="58" t="str">
        <f>IF(O130="女子",IF($AF130&gt;100,"",IF($M130=プロ用女子!D$77,ROW(),"")),"")</f>
        <v/>
      </c>
      <c r="CF130" s="58" t="str">
        <f>IF(O130="女子",IF($AF130&gt;100,"",IF($M130=プロ用女子!K$77,ROW(),"")),"")</f>
        <v/>
      </c>
      <c r="CG130" s="58" t="str">
        <f>IF(O130="女子",IF($AF130&gt;100,"",IF($M130=プロ用女子!D$102,ROW(),"")),"")</f>
        <v/>
      </c>
      <c r="CH130" s="58" t="str">
        <f>IF(O130="女子",IF($AF130&gt;100,"",IF($M130=プロ用女子!K$102,ROW(),"")),"")</f>
        <v/>
      </c>
      <c r="CI130" s="58" t="str">
        <f>IF(O130="女子",IF($AF130&gt;100,"",IF($M130=プロ用女子!D$127,ROW(),"")),"")</f>
        <v/>
      </c>
      <c r="CJ130" s="58" t="str">
        <f>IF(O130="女子",IF($AF130&gt;100,"",IF($M130=プロ用女子!K$127,ROW(),"")),"")</f>
        <v/>
      </c>
      <c r="CK130" s="58" t="str">
        <f>IF(O130="女子",IF($AF130&gt;100,"",IF($M130=プロ用女子!D$152,ROW(),"")),"")</f>
        <v/>
      </c>
      <c r="CL130" s="58" t="str">
        <f>IF(O130="女子",IF($AF130&gt;100,"",IF($M130=プロ用女子!K$152,ROW(),"")),"")</f>
        <v/>
      </c>
      <c r="CM130" s="58" t="str">
        <f>IF(O130="女子",IF($AF130&gt;100,"",IF($M130=プロ用女子!D$177,ROW(),"")),"")</f>
        <v/>
      </c>
      <c r="CN130" s="58" t="str">
        <f>IF(O130="女子",IF($AF130&gt;100,"",IF($M130=プロ用女子!K$177,ROW(),"")),"")</f>
        <v/>
      </c>
      <c r="CO130" s="58" t="str">
        <f>IF(O130="女子",IF($AF130&gt;100,"",IF($M130=プロ用女子!D$202,ROW(),"")),"")</f>
        <v/>
      </c>
      <c r="CP130" s="58" t="str">
        <f>IF(O130="女子",IF($AF130&gt;100,"",IF($M130=プロ用女子!K$202,ROW(),"")),"")</f>
        <v/>
      </c>
      <c r="CQ130" s="58" t="str">
        <f>IF(O130="女子",IF($AF130&gt;100,"",IF($M130=プロ用女子!D$227,ROW(),"")),"")</f>
        <v/>
      </c>
      <c r="CR130" s="58" t="str">
        <f>IF(O130="女子",IF($AF130&gt;100,"",IF($M130=プロ用女子!K$227,ROW(),"")),"")</f>
        <v/>
      </c>
    </row>
    <row r="131" spans="1:96" x14ac:dyDescent="0.15">
      <c r="A131" s="41">
        <v>46172</v>
      </c>
      <c r="B131" s="41">
        <v>46180</v>
      </c>
      <c r="C131" t="s">
        <v>70</v>
      </c>
      <c r="D131" t="s">
        <v>162</v>
      </c>
      <c r="E131" t="s">
        <v>169</v>
      </c>
      <c r="F131" t="s">
        <v>171</v>
      </c>
      <c r="G131" t="s">
        <v>165</v>
      </c>
      <c r="H131" t="s">
        <v>71</v>
      </c>
      <c r="I131" t="s">
        <v>166</v>
      </c>
      <c r="J131" t="s">
        <v>99</v>
      </c>
      <c r="L131" t="s">
        <v>1247</v>
      </c>
      <c r="M131" t="s">
        <v>1026</v>
      </c>
      <c r="N131" t="s">
        <v>1027</v>
      </c>
      <c r="O131" t="s">
        <v>100</v>
      </c>
      <c r="Y131" t="s">
        <v>101</v>
      </c>
      <c r="AA131" t="s">
        <v>1248</v>
      </c>
      <c r="AB131" t="s">
        <v>1249</v>
      </c>
      <c r="AC131" t="s">
        <v>1250</v>
      </c>
      <c r="AD131" t="s">
        <v>102</v>
      </c>
      <c r="AF131">
        <v>11</v>
      </c>
      <c r="AG131" s="40">
        <v>39021</v>
      </c>
      <c r="AN131">
        <v>172.5</v>
      </c>
      <c r="AO131">
        <v>61</v>
      </c>
      <c r="AP131" t="s">
        <v>103</v>
      </c>
      <c r="AV131" t="s">
        <v>104</v>
      </c>
      <c r="AY131" t="s">
        <v>156</v>
      </c>
      <c r="BB131">
        <f t="shared" ref="BB131:BB194" si="6">IF(AG131="","",DATEDIF(AG131,DATE(BB$1,4,1),"y"))</f>
        <v>17</v>
      </c>
      <c r="BC131">
        <f t="shared" ref="BC131:BC194" si="7">IF(BB131="","",IF(BB131=15,1,IF(BB131=16,2,IF(BB131=17,3,"役員"))))</f>
        <v>3</v>
      </c>
      <c r="BD131" t="str">
        <f t="shared" ref="BD131:BD194" si="8">LEFT(AP131,1)</f>
        <v>右</v>
      </c>
      <c r="BE131" s="58" t="str">
        <f>IF(O131="男子",IF($AF131&gt;100,"",IF(M131=プロ用男子!D$2,ROW(),"")),"")</f>
        <v/>
      </c>
      <c r="BF131" s="58" t="str">
        <f>IF(O131="男子",IF($AF131&gt;100,"",IF($M131=プロ用男子!K$2,ROW(),"")),"")</f>
        <v/>
      </c>
      <c r="BG131" s="58" t="str">
        <f>IF(O131="男子",IF($AF131&gt;100,"",IF($M131=プロ用男子!D$27,ROW(),"")),"")</f>
        <v/>
      </c>
      <c r="BH131" s="58" t="str">
        <f>IF(O131="男子",IF($AF131&gt;100,"",IF($M131=プロ用男子!K$27,ROW(),"")),"")</f>
        <v/>
      </c>
      <c r="BI131" s="58" t="str">
        <f>IF(O131="男子",IF($AF131&gt;100,"",IF($M131=プロ用男子!D$52,ROW(),"")),"")</f>
        <v/>
      </c>
      <c r="BJ131" s="58" t="str">
        <f>IF(O131="男子",IF($AF131&gt;100,"",IF($M131=プロ用男子!K$52,ROW(),"")),"")</f>
        <v/>
      </c>
      <c r="BK131" s="58" t="str">
        <f>IF(O131="男子",IF($AF131&gt;100,"",IF($M131=プロ用男子!D$77,ROW(),"")),"")</f>
        <v/>
      </c>
      <c r="BL131" s="58" t="str">
        <f>IF(O131="男子",IF($AF131&gt;100,"",IF($M131=プロ用男子!K$77,ROW(),"")),"")</f>
        <v/>
      </c>
      <c r="BM131" s="58" t="str">
        <f>IF(O131="男子",IF($AF131&gt;100,"",IF($M131=プロ用男子!D$102,ROW(),"")),"")</f>
        <v/>
      </c>
      <c r="BN131" s="58" t="str">
        <f>IF(O131="男子",IF($AF131&gt;100,"",IF($M131=プロ用男子!K$102,ROW(),"")),"")</f>
        <v/>
      </c>
      <c r="BO131" s="58" t="str">
        <f>IF(O131="男子",IF($AF131&gt;100,"",IF($M131=プロ用男子!D$127,ROW(),"")),"")</f>
        <v/>
      </c>
      <c r="BP131" s="58" t="str">
        <f>IF(O131="男子",IF($AF131&gt;100,"",IF($M131=プロ用男子!K$127,ROW(),"")),"")</f>
        <v/>
      </c>
      <c r="BQ131" s="58">
        <f>IF(O131="男子",IF($AF131&gt;100,"",IF($M131=プロ用男子!D$152,ROW(),"")),"")</f>
        <v>131</v>
      </c>
      <c r="BR131" s="58" t="str">
        <f>IF(O131="男子",IF($AF131&gt;100,"",IF($M131=プロ用男子!K$152,ROW(),"")),"")</f>
        <v/>
      </c>
      <c r="BS131" s="58" t="str">
        <f>IF(O131="男子",IF($AF131&gt;100,"",IF($M131=プロ用男子!D$177,ROW(),"")),"")</f>
        <v/>
      </c>
      <c r="BT131" s="58" t="str">
        <f>IF(O131="男子",IF($AF131&gt;100,"",IF($M131=プロ用男子!K$177,ROW(),"")),"")</f>
        <v/>
      </c>
      <c r="BU131" s="58" t="str">
        <f>IF(O131="男子",IF($AF131&gt;100,"",IF($M131=プロ用男子!D$202,ROW(),"")),"")</f>
        <v/>
      </c>
      <c r="BV131" s="58" t="str">
        <f>IF(O131="男子",IF($AF131&gt;100,"",IF($M131=プロ用男子!K$202,ROW(),"")),"")</f>
        <v/>
      </c>
      <c r="BW131" s="58" t="str">
        <f>IF(O131="男子",IF($AF131&gt;100,"",IF($M131=プロ用男子!D$227,ROW(),"")),"")</f>
        <v/>
      </c>
      <c r="BX131" s="58" t="str">
        <f>IF(O131="男子",IF($AF131&gt;100,"",IF($M131=プロ用男子!K$227,ROW(),"")),"")</f>
        <v/>
      </c>
      <c r="BY131" s="58" t="str">
        <f>IF(O131="女子",IF(AF131&gt;100,"",IF(M131=プロ用女子!D$2,ROW(),"")),"")</f>
        <v/>
      </c>
      <c r="BZ131" s="58" t="str">
        <f>IF(O131="女子",IF($AF131&gt;100,"",IF($M131=プロ用女子!K$2,ROW(),"")),"")</f>
        <v/>
      </c>
      <c r="CA131" s="58" t="str">
        <f>IF(O131="女子",IF($AF131&gt;100,"",IF($M131=プロ用女子!D$27,ROW(),"")),"")</f>
        <v/>
      </c>
      <c r="CB131" s="58" t="str">
        <f>IF(O131="女子",IF($AF131&gt;100,"",IF($M131=プロ用女子!K$27,ROW(),"")),"")</f>
        <v/>
      </c>
      <c r="CC131" s="58" t="str">
        <f>IF(O131="女子",IF($AF131&gt;100,"",IF($M131=プロ用女子!D$52,ROW(),"")),"")</f>
        <v/>
      </c>
      <c r="CD131" s="58" t="str">
        <f>IF(O131="女子",IF($AF131&gt;100,"",IF($M131=プロ用女子!K$52,ROW(),"")),"")</f>
        <v/>
      </c>
      <c r="CE131" s="58" t="str">
        <f>IF(O131="女子",IF($AF131&gt;100,"",IF($M131=プロ用女子!D$77,ROW(),"")),"")</f>
        <v/>
      </c>
      <c r="CF131" s="58" t="str">
        <f>IF(O131="女子",IF($AF131&gt;100,"",IF($M131=プロ用女子!K$77,ROW(),"")),"")</f>
        <v/>
      </c>
      <c r="CG131" s="58" t="str">
        <f>IF(O131="女子",IF($AF131&gt;100,"",IF($M131=プロ用女子!D$102,ROW(),"")),"")</f>
        <v/>
      </c>
      <c r="CH131" s="58" t="str">
        <f>IF(O131="女子",IF($AF131&gt;100,"",IF($M131=プロ用女子!K$102,ROW(),"")),"")</f>
        <v/>
      </c>
      <c r="CI131" s="58" t="str">
        <f>IF(O131="女子",IF($AF131&gt;100,"",IF($M131=プロ用女子!D$127,ROW(),"")),"")</f>
        <v/>
      </c>
      <c r="CJ131" s="58" t="str">
        <f>IF(O131="女子",IF($AF131&gt;100,"",IF($M131=プロ用女子!K$127,ROW(),"")),"")</f>
        <v/>
      </c>
      <c r="CK131" s="58" t="str">
        <f>IF(O131="女子",IF($AF131&gt;100,"",IF($M131=プロ用女子!D$152,ROW(),"")),"")</f>
        <v/>
      </c>
      <c r="CL131" s="58" t="str">
        <f>IF(O131="女子",IF($AF131&gt;100,"",IF($M131=プロ用女子!K$152,ROW(),"")),"")</f>
        <v/>
      </c>
      <c r="CM131" s="58" t="str">
        <f>IF(O131="女子",IF($AF131&gt;100,"",IF($M131=プロ用女子!D$177,ROW(),"")),"")</f>
        <v/>
      </c>
      <c r="CN131" s="58" t="str">
        <f>IF(O131="女子",IF($AF131&gt;100,"",IF($M131=プロ用女子!K$177,ROW(),"")),"")</f>
        <v/>
      </c>
      <c r="CO131" s="58" t="str">
        <f>IF(O131="女子",IF($AF131&gt;100,"",IF($M131=プロ用女子!D$202,ROW(),"")),"")</f>
        <v/>
      </c>
      <c r="CP131" s="58" t="str">
        <f>IF(O131="女子",IF($AF131&gt;100,"",IF($M131=プロ用女子!K$202,ROW(),"")),"")</f>
        <v/>
      </c>
      <c r="CQ131" s="58" t="str">
        <f>IF(O131="女子",IF($AF131&gt;100,"",IF($M131=プロ用女子!D$227,ROW(),"")),"")</f>
        <v/>
      </c>
      <c r="CR131" s="58" t="str">
        <f>IF(O131="女子",IF($AF131&gt;100,"",IF($M131=プロ用女子!K$227,ROW(),"")),"")</f>
        <v/>
      </c>
    </row>
    <row r="132" spans="1:96" x14ac:dyDescent="0.15">
      <c r="A132" s="41">
        <v>46172</v>
      </c>
      <c r="B132" s="41">
        <v>46180</v>
      </c>
      <c r="C132" t="s">
        <v>70</v>
      </c>
      <c r="D132" t="s">
        <v>162</v>
      </c>
      <c r="E132" t="s">
        <v>169</v>
      </c>
      <c r="F132" t="s">
        <v>171</v>
      </c>
      <c r="G132" t="s">
        <v>165</v>
      </c>
      <c r="H132" t="s">
        <v>71</v>
      </c>
      <c r="I132" t="s">
        <v>166</v>
      </c>
      <c r="J132" t="s">
        <v>99</v>
      </c>
      <c r="L132" t="s">
        <v>1251</v>
      </c>
      <c r="M132" t="s">
        <v>1026</v>
      </c>
      <c r="N132" t="s">
        <v>1027</v>
      </c>
      <c r="O132" t="s">
        <v>100</v>
      </c>
      <c r="Y132" t="s">
        <v>101</v>
      </c>
      <c r="AA132" t="s">
        <v>1252</v>
      </c>
      <c r="AB132" t="s">
        <v>1253</v>
      </c>
      <c r="AC132" t="s">
        <v>1254</v>
      </c>
      <c r="AD132" t="s">
        <v>102</v>
      </c>
      <c r="AF132">
        <v>12</v>
      </c>
      <c r="AG132" s="40">
        <v>39219</v>
      </c>
      <c r="AN132">
        <v>166.9</v>
      </c>
      <c r="AO132">
        <v>78.8</v>
      </c>
      <c r="AP132" t="s">
        <v>103</v>
      </c>
      <c r="AV132" t="s">
        <v>104</v>
      </c>
      <c r="AY132" t="s">
        <v>156</v>
      </c>
      <c r="BB132">
        <f t="shared" si="6"/>
        <v>16</v>
      </c>
      <c r="BC132">
        <f t="shared" si="7"/>
        <v>2</v>
      </c>
      <c r="BD132" t="str">
        <f t="shared" si="8"/>
        <v>右</v>
      </c>
      <c r="BE132" s="58" t="str">
        <f>IF(O132="男子",IF($AF132&gt;100,"",IF(M132=プロ用男子!D$2,ROW(),"")),"")</f>
        <v/>
      </c>
      <c r="BF132" s="58" t="str">
        <f>IF(O132="男子",IF($AF132&gt;100,"",IF($M132=プロ用男子!K$2,ROW(),"")),"")</f>
        <v/>
      </c>
      <c r="BG132" s="58" t="str">
        <f>IF(O132="男子",IF($AF132&gt;100,"",IF($M132=プロ用男子!D$27,ROW(),"")),"")</f>
        <v/>
      </c>
      <c r="BH132" s="58" t="str">
        <f>IF(O132="男子",IF($AF132&gt;100,"",IF($M132=プロ用男子!K$27,ROW(),"")),"")</f>
        <v/>
      </c>
      <c r="BI132" s="58" t="str">
        <f>IF(O132="男子",IF($AF132&gt;100,"",IF($M132=プロ用男子!D$52,ROW(),"")),"")</f>
        <v/>
      </c>
      <c r="BJ132" s="58" t="str">
        <f>IF(O132="男子",IF($AF132&gt;100,"",IF($M132=プロ用男子!K$52,ROW(),"")),"")</f>
        <v/>
      </c>
      <c r="BK132" s="58" t="str">
        <f>IF(O132="男子",IF($AF132&gt;100,"",IF($M132=プロ用男子!D$77,ROW(),"")),"")</f>
        <v/>
      </c>
      <c r="BL132" s="58" t="str">
        <f>IF(O132="男子",IF($AF132&gt;100,"",IF($M132=プロ用男子!K$77,ROW(),"")),"")</f>
        <v/>
      </c>
      <c r="BM132" s="58" t="str">
        <f>IF(O132="男子",IF($AF132&gt;100,"",IF($M132=プロ用男子!D$102,ROW(),"")),"")</f>
        <v/>
      </c>
      <c r="BN132" s="58" t="str">
        <f>IF(O132="男子",IF($AF132&gt;100,"",IF($M132=プロ用男子!K$102,ROW(),"")),"")</f>
        <v/>
      </c>
      <c r="BO132" s="58" t="str">
        <f>IF(O132="男子",IF($AF132&gt;100,"",IF($M132=プロ用男子!D$127,ROW(),"")),"")</f>
        <v/>
      </c>
      <c r="BP132" s="58" t="str">
        <f>IF(O132="男子",IF($AF132&gt;100,"",IF($M132=プロ用男子!K$127,ROW(),"")),"")</f>
        <v/>
      </c>
      <c r="BQ132" s="58">
        <f>IF(O132="男子",IF($AF132&gt;100,"",IF($M132=プロ用男子!D$152,ROW(),"")),"")</f>
        <v>132</v>
      </c>
      <c r="BR132" s="58" t="str">
        <f>IF(O132="男子",IF($AF132&gt;100,"",IF($M132=プロ用男子!K$152,ROW(),"")),"")</f>
        <v/>
      </c>
      <c r="BS132" s="58" t="str">
        <f>IF(O132="男子",IF($AF132&gt;100,"",IF($M132=プロ用男子!D$177,ROW(),"")),"")</f>
        <v/>
      </c>
      <c r="BT132" s="58" t="str">
        <f>IF(O132="男子",IF($AF132&gt;100,"",IF($M132=プロ用男子!K$177,ROW(),"")),"")</f>
        <v/>
      </c>
      <c r="BU132" s="58" t="str">
        <f>IF(O132="男子",IF($AF132&gt;100,"",IF($M132=プロ用男子!D$202,ROW(),"")),"")</f>
        <v/>
      </c>
      <c r="BV132" s="58" t="str">
        <f>IF(O132="男子",IF($AF132&gt;100,"",IF($M132=プロ用男子!K$202,ROW(),"")),"")</f>
        <v/>
      </c>
      <c r="BW132" s="58" t="str">
        <f>IF(O132="男子",IF($AF132&gt;100,"",IF($M132=プロ用男子!D$227,ROW(),"")),"")</f>
        <v/>
      </c>
      <c r="BX132" s="58" t="str">
        <f>IF(O132="男子",IF($AF132&gt;100,"",IF($M132=プロ用男子!K$227,ROW(),"")),"")</f>
        <v/>
      </c>
      <c r="BY132" s="58" t="str">
        <f>IF(O132="女子",IF(AF132&gt;100,"",IF(M132=プロ用女子!D$2,ROW(),"")),"")</f>
        <v/>
      </c>
      <c r="BZ132" s="58" t="str">
        <f>IF(O132="女子",IF($AF132&gt;100,"",IF($M132=プロ用女子!K$2,ROW(),"")),"")</f>
        <v/>
      </c>
      <c r="CA132" s="58" t="str">
        <f>IF(O132="女子",IF($AF132&gt;100,"",IF($M132=プロ用女子!D$27,ROW(),"")),"")</f>
        <v/>
      </c>
      <c r="CB132" s="58" t="str">
        <f>IF(O132="女子",IF($AF132&gt;100,"",IF($M132=プロ用女子!K$27,ROW(),"")),"")</f>
        <v/>
      </c>
      <c r="CC132" s="58" t="str">
        <f>IF(O132="女子",IF($AF132&gt;100,"",IF($M132=プロ用女子!D$52,ROW(),"")),"")</f>
        <v/>
      </c>
      <c r="CD132" s="58" t="str">
        <f>IF(O132="女子",IF($AF132&gt;100,"",IF($M132=プロ用女子!K$52,ROW(),"")),"")</f>
        <v/>
      </c>
      <c r="CE132" s="58" t="str">
        <f>IF(O132="女子",IF($AF132&gt;100,"",IF($M132=プロ用女子!D$77,ROW(),"")),"")</f>
        <v/>
      </c>
      <c r="CF132" s="58" t="str">
        <f>IF(O132="女子",IF($AF132&gt;100,"",IF($M132=プロ用女子!K$77,ROW(),"")),"")</f>
        <v/>
      </c>
      <c r="CG132" s="58" t="str">
        <f>IF(O132="女子",IF($AF132&gt;100,"",IF($M132=プロ用女子!D$102,ROW(),"")),"")</f>
        <v/>
      </c>
      <c r="CH132" s="58" t="str">
        <f>IF(O132="女子",IF($AF132&gt;100,"",IF($M132=プロ用女子!K$102,ROW(),"")),"")</f>
        <v/>
      </c>
      <c r="CI132" s="58" t="str">
        <f>IF(O132="女子",IF($AF132&gt;100,"",IF($M132=プロ用女子!D$127,ROW(),"")),"")</f>
        <v/>
      </c>
      <c r="CJ132" s="58" t="str">
        <f>IF(O132="女子",IF($AF132&gt;100,"",IF($M132=プロ用女子!K$127,ROW(),"")),"")</f>
        <v/>
      </c>
      <c r="CK132" s="58" t="str">
        <f>IF(O132="女子",IF($AF132&gt;100,"",IF($M132=プロ用女子!D$152,ROW(),"")),"")</f>
        <v/>
      </c>
      <c r="CL132" s="58" t="str">
        <f>IF(O132="女子",IF($AF132&gt;100,"",IF($M132=プロ用女子!K$152,ROW(),"")),"")</f>
        <v/>
      </c>
      <c r="CM132" s="58" t="str">
        <f>IF(O132="女子",IF($AF132&gt;100,"",IF($M132=プロ用女子!D$177,ROW(),"")),"")</f>
        <v/>
      </c>
      <c r="CN132" s="58" t="str">
        <f>IF(O132="女子",IF($AF132&gt;100,"",IF($M132=プロ用女子!K$177,ROW(),"")),"")</f>
        <v/>
      </c>
      <c r="CO132" s="58" t="str">
        <f>IF(O132="女子",IF($AF132&gt;100,"",IF($M132=プロ用女子!D$202,ROW(),"")),"")</f>
        <v/>
      </c>
      <c r="CP132" s="58" t="str">
        <f>IF(O132="女子",IF($AF132&gt;100,"",IF($M132=プロ用女子!K$202,ROW(),"")),"")</f>
        <v/>
      </c>
      <c r="CQ132" s="58" t="str">
        <f>IF(O132="女子",IF($AF132&gt;100,"",IF($M132=プロ用女子!D$227,ROW(),"")),"")</f>
        <v/>
      </c>
      <c r="CR132" s="58" t="str">
        <f>IF(O132="女子",IF($AF132&gt;100,"",IF($M132=プロ用女子!K$227,ROW(),"")),"")</f>
        <v/>
      </c>
    </row>
    <row r="133" spans="1:96" x14ac:dyDescent="0.15">
      <c r="A133">
        <v>46172</v>
      </c>
      <c r="B133">
        <v>46180</v>
      </c>
      <c r="C133" t="s">
        <v>70</v>
      </c>
      <c r="D133" t="s">
        <v>162</v>
      </c>
      <c r="E133" t="s">
        <v>169</v>
      </c>
      <c r="F133" t="s">
        <v>171</v>
      </c>
      <c r="G133" t="s">
        <v>165</v>
      </c>
      <c r="H133" t="s">
        <v>71</v>
      </c>
      <c r="I133" t="s">
        <v>166</v>
      </c>
      <c r="J133" t="s">
        <v>99</v>
      </c>
      <c r="L133" t="s">
        <v>1255</v>
      </c>
      <c r="M133" t="s">
        <v>1026</v>
      </c>
      <c r="N133" t="s">
        <v>1027</v>
      </c>
      <c r="O133" t="s">
        <v>100</v>
      </c>
      <c r="Y133" t="s">
        <v>101</v>
      </c>
      <c r="AA133" t="s">
        <v>1256</v>
      </c>
      <c r="AB133" t="s">
        <v>1257</v>
      </c>
      <c r="AC133" t="s">
        <v>1258</v>
      </c>
      <c r="AD133" t="s">
        <v>102</v>
      </c>
      <c r="AF133">
        <v>13</v>
      </c>
      <c r="AG133" s="40">
        <v>39469</v>
      </c>
      <c r="AN133">
        <v>158</v>
      </c>
      <c r="AO133">
        <v>45.7</v>
      </c>
      <c r="AP133" t="s">
        <v>103</v>
      </c>
      <c r="AV133" t="s">
        <v>104</v>
      </c>
      <c r="AY133" t="s">
        <v>155</v>
      </c>
      <c r="BB133">
        <f t="shared" si="6"/>
        <v>16</v>
      </c>
      <c r="BC133">
        <f t="shared" si="7"/>
        <v>2</v>
      </c>
      <c r="BD133" t="str">
        <f t="shared" si="8"/>
        <v>右</v>
      </c>
      <c r="BE133" s="58" t="str">
        <f>IF(O133="男子",IF($AF133&gt;100,"",IF(M133=プロ用男子!D$2,ROW(),"")),"")</f>
        <v/>
      </c>
      <c r="BF133" s="58" t="str">
        <f>IF(O133="男子",IF($AF133&gt;100,"",IF($M133=プロ用男子!K$2,ROW(),"")),"")</f>
        <v/>
      </c>
      <c r="BG133" s="58" t="str">
        <f>IF(O133="男子",IF($AF133&gt;100,"",IF($M133=プロ用男子!D$27,ROW(),"")),"")</f>
        <v/>
      </c>
      <c r="BH133" s="58" t="str">
        <f>IF(O133="男子",IF($AF133&gt;100,"",IF($M133=プロ用男子!K$27,ROW(),"")),"")</f>
        <v/>
      </c>
      <c r="BI133" s="58" t="str">
        <f>IF(O133="男子",IF($AF133&gt;100,"",IF($M133=プロ用男子!D$52,ROW(),"")),"")</f>
        <v/>
      </c>
      <c r="BJ133" s="58" t="str">
        <f>IF(O133="男子",IF($AF133&gt;100,"",IF($M133=プロ用男子!K$52,ROW(),"")),"")</f>
        <v/>
      </c>
      <c r="BK133" s="58" t="str">
        <f>IF(O133="男子",IF($AF133&gt;100,"",IF($M133=プロ用男子!D$77,ROW(),"")),"")</f>
        <v/>
      </c>
      <c r="BL133" s="58" t="str">
        <f>IF(O133="男子",IF($AF133&gt;100,"",IF($M133=プロ用男子!K$77,ROW(),"")),"")</f>
        <v/>
      </c>
      <c r="BM133" s="58" t="str">
        <f>IF(O133="男子",IF($AF133&gt;100,"",IF($M133=プロ用男子!D$102,ROW(),"")),"")</f>
        <v/>
      </c>
      <c r="BN133" s="58" t="str">
        <f>IF(O133="男子",IF($AF133&gt;100,"",IF($M133=プロ用男子!K$102,ROW(),"")),"")</f>
        <v/>
      </c>
      <c r="BO133" s="58" t="str">
        <f>IF(O133="男子",IF($AF133&gt;100,"",IF($M133=プロ用男子!D$127,ROW(),"")),"")</f>
        <v/>
      </c>
      <c r="BP133" s="58" t="str">
        <f>IF(O133="男子",IF($AF133&gt;100,"",IF($M133=プロ用男子!K$127,ROW(),"")),"")</f>
        <v/>
      </c>
      <c r="BQ133" s="58">
        <f>IF(O133="男子",IF($AF133&gt;100,"",IF($M133=プロ用男子!D$152,ROW(),"")),"")</f>
        <v>133</v>
      </c>
      <c r="BR133" s="58" t="str">
        <f>IF(O133="男子",IF($AF133&gt;100,"",IF($M133=プロ用男子!K$152,ROW(),"")),"")</f>
        <v/>
      </c>
      <c r="BS133" s="58" t="str">
        <f>IF(O133="男子",IF($AF133&gt;100,"",IF($M133=プロ用男子!D$177,ROW(),"")),"")</f>
        <v/>
      </c>
      <c r="BT133" s="58" t="str">
        <f>IF(O133="男子",IF($AF133&gt;100,"",IF($M133=プロ用男子!K$177,ROW(),"")),"")</f>
        <v/>
      </c>
      <c r="BU133" s="58" t="str">
        <f>IF(O133="男子",IF($AF133&gt;100,"",IF($M133=プロ用男子!D$202,ROW(),"")),"")</f>
        <v/>
      </c>
      <c r="BV133" s="58" t="str">
        <f>IF(O133="男子",IF($AF133&gt;100,"",IF($M133=プロ用男子!K$202,ROW(),"")),"")</f>
        <v/>
      </c>
      <c r="BW133" s="58" t="str">
        <f>IF(O133="男子",IF($AF133&gt;100,"",IF($M133=プロ用男子!D$227,ROW(),"")),"")</f>
        <v/>
      </c>
      <c r="BX133" s="58" t="str">
        <f>IF(O133="男子",IF($AF133&gt;100,"",IF($M133=プロ用男子!K$227,ROW(),"")),"")</f>
        <v/>
      </c>
      <c r="BY133" s="58" t="str">
        <f>IF(O133="女子",IF(AF133&gt;100,"",IF(M133=プロ用女子!D$2,ROW(),"")),"")</f>
        <v/>
      </c>
      <c r="BZ133" s="58" t="str">
        <f>IF(O133="女子",IF($AF133&gt;100,"",IF($M133=プロ用女子!K$2,ROW(),"")),"")</f>
        <v/>
      </c>
      <c r="CA133" s="58" t="str">
        <f>IF(O133="女子",IF($AF133&gt;100,"",IF($M133=プロ用女子!D$27,ROW(),"")),"")</f>
        <v/>
      </c>
      <c r="CB133" s="58" t="str">
        <f>IF(O133="女子",IF($AF133&gt;100,"",IF($M133=プロ用女子!K$27,ROW(),"")),"")</f>
        <v/>
      </c>
      <c r="CC133" s="58" t="str">
        <f>IF(O133="女子",IF($AF133&gt;100,"",IF($M133=プロ用女子!D$52,ROW(),"")),"")</f>
        <v/>
      </c>
      <c r="CD133" s="58" t="str">
        <f>IF(O133="女子",IF($AF133&gt;100,"",IF($M133=プロ用女子!K$52,ROW(),"")),"")</f>
        <v/>
      </c>
      <c r="CE133" s="58" t="str">
        <f>IF(O133="女子",IF($AF133&gt;100,"",IF($M133=プロ用女子!D$77,ROW(),"")),"")</f>
        <v/>
      </c>
      <c r="CF133" s="58" t="str">
        <f>IF(O133="女子",IF($AF133&gt;100,"",IF($M133=プロ用女子!K$77,ROW(),"")),"")</f>
        <v/>
      </c>
      <c r="CG133" s="58" t="str">
        <f>IF(O133="女子",IF($AF133&gt;100,"",IF($M133=プロ用女子!D$102,ROW(),"")),"")</f>
        <v/>
      </c>
      <c r="CH133" s="58" t="str">
        <f>IF(O133="女子",IF($AF133&gt;100,"",IF($M133=プロ用女子!K$102,ROW(),"")),"")</f>
        <v/>
      </c>
      <c r="CI133" s="58" t="str">
        <f>IF(O133="女子",IF($AF133&gt;100,"",IF($M133=プロ用女子!D$127,ROW(),"")),"")</f>
        <v/>
      </c>
      <c r="CJ133" s="58" t="str">
        <f>IF(O133="女子",IF($AF133&gt;100,"",IF($M133=プロ用女子!K$127,ROW(),"")),"")</f>
        <v/>
      </c>
      <c r="CK133" s="58" t="str">
        <f>IF(O133="女子",IF($AF133&gt;100,"",IF($M133=プロ用女子!D$152,ROW(),"")),"")</f>
        <v/>
      </c>
      <c r="CL133" s="58" t="str">
        <f>IF(O133="女子",IF($AF133&gt;100,"",IF($M133=プロ用女子!K$152,ROW(),"")),"")</f>
        <v/>
      </c>
      <c r="CM133" s="58" t="str">
        <f>IF(O133="女子",IF($AF133&gt;100,"",IF($M133=プロ用女子!D$177,ROW(),"")),"")</f>
        <v/>
      </c>
      <c r="CN133" s="58" t="str">
        <f>IF(O133="女子",IF($AF133&gt;100,"",IF($M133=プロ用女子!K$177,ROW(),"")),"")</f>
        <v/>
      </c>
      <c r="CO133" s="58" t="str">
        <f>IF(O133="女子",IF($AF133&gt;100,"",IF($M133=プロ用女子!D$202,ROW(),"")),"")</f>
        <v/>
      </c>
      <c r="CP133" s="58" t="str">
        <f>IF(O133="女子",IF($AF133&gt;100,"",IF($M133=プロ用女子!K$202,ROW(),"")),"")</f>
        <v/>
      </c>
      <c r="CQ133" s="58" t="str">
        <f>IF(O133="女子",IF($AF133&gt;100,"",IF($M133=プロ用女子!D$227,ROW(),"")),"")</f>
        <v/>
      </c>
      <c r="CR133" s="58" t="str">
        <f>IF(O133="女子",IF($AF133&gt;100,"",IF($M133=プロ用女子!K$227,ROW(),"")),"")</f>
        <v/>
      </c>
    </row>
    <row r="134" spans="1:96" x14ac:dyDescent="0.15">
      <c r="A134" s="41">
        <v>46172</v>
      </c>
      <c r="B134" s="41">
        <v>46180</v>
      </c>
      <c r="C134" t="s">
        <v>70</v>
      </c>
      <c r="D134" t="s">
        <v>162</v>
      </c>
      <c r="E134" t="s">
        <v>169</v>
      </c>
      <c r="F134" t="s">
        <v>171</v>
      </c>
      <c r="G134" t="s">
        <v>165</v>
      </c>
      <c r="H134" t="s">
        <v>71</v>
      </c>
      <c r="I134" t="s">
        <v>166</v>
      </c>
      <c r="J134" t="s">
        <v>99</v>
      </c>
      <c r="L134" t="s">
        <v>1259</v>
      </c>
      <c r="M134" t="s">
        <v>1026</v>
      </c>
      <c r="N134" t="s">
        <v>1027</v>
      </c>
      <c r="O134" t="s">
        <v>100</v>
      </c>
      <c r="Y134" t="s">
        <v>101</v>
      </c>
      <c r="AA134" t="s">
        <v>1260</v>
      </c>
      <c r="AB134" t="s">
        <v>1261</v>
      </c>
      <c r="AC134" t="s">
        <v>1262</v>
      </c>
      <c r="AD134" t="s">
        <v>102</v>
      </c>
      <c r="AF134">
        <v>14</v>
      </c>
      <c r="AG134" s="40">
        <v>39460</v>
      </c>
      <c r="AN134">
        <v>170</v>
      </c>
      <c r="AO134">
        <v>72</v>
      </c>
      <c r="AP134" t="s">
        <v>103</v>
      </c>
      <c r="AV134" t="s">
        <v>104</v>
      </c>
      <c r="AY134" t="s">
        <v>155</v>
      </c>
      <c r="BB134">
        <f t="shared" si="6"/>
        <v>16</v>
      </c>
      <c r="BC134">
        <f t="shared" si="7"/>
        <v>2</v>
      </c>
      <c r="BD134" t="str">
        <f t="shared" si="8"/>
        <v>右</v>
      </c>
      <c r="BE134" s="58" t="str">
        <f>IF(O134="男子",IF($AF134&gt;100,"",IF(M134=プロ用男子!D$2,ROW(),"")),"")</f>
        <v/>
      </c>
      <c r="BF134" s="58" t="str">
        <f>IF(O134="男子",IF($AF134&gt;100,"",IF($M134=プロ用男子!K$2,ROW(),"")),"")</f>
        <v/>
      </c>
      <c r="BG134" s="58" t="str">
        <f>IF(O134="男子",IF($AF134&gt;100,"",IF($M134=プロ用男子!D$27,ROW(),"")),"")</f>
        <v/>
      </c>
      <c r="BH134" s="58" t="str">
        <f>IF(O134="男子",IF($AF134&gt;100,"",IF($M134=プロ用男子!K$27,ROW(),"")),"")</f>
        <v/>
      </c>
      <c r="BI134" s="58" t="str">
        <f>IF(O134="男子",IF($AF134&gt;100,"",IF($M134=プロ用男子!D$52,ROW(),"")),"")</f>
        <v/>
      </c>
      <c r="BJ134" s="58" t="str">
        <f>IF(O134="男子",IF($AF134&gt;100,"",IF($M134=プロ用男子!K$52,ROW(),"")),"")</f>
        <v/>
      </c>
      <c r="BK134" s="58" t="str">
        <f>IF(O134="男子",IF($AF134&gt;100,"",IF($M134=プロ用男子!D$77,ROW(),"")),"")</f>
        <v/>
      </c>
      <c r="BL134" s="58" t="str">
        <f>IF(O134="男子",IF($AF134&gt;100,"",IF($M134=プロ用男子!K$77,ROW(),"")),"")</f>
        <v/>
      </c>
      <c r="BM134" s="58" t="str">
        <f>IF(O134="男子",IF($AF134&gt;100,"",IF($M134=プロ用男子!D$102,ROW(),"")),"")</f>
        <v/>
      </c>
      <c r="BN134" s="58" t="str">
        <f>IF(O134="男子",IF($AF134&gt;100,"",IF($M134=プロ用男子!K$102,ROW(),"")),"")</f>
        <v/>
      </c>
      <c r="BO134" s="58" t="str">
        <f>IF(O134="男子",IF($AF134&gt;100,"",IF($M134=プロ用男子!D$127,ROW(),"")),"")</f>
        <v/>
      </c>
      <c r="BP134" s="58" t="str">
        <f>IF(O134="男子",IF($AF134&gt;100,"",IF($M134=プロ用男子!K$127,ROW(),"")),"")</f>
        <v/>
      </c>
      <c r="BQ134" s="58">
        <f>IF(O134="男子",IF($AF134&gt;100,"",IF($M134=プロ用男子!D$152,ROW(),"")),"")</f>
        <v>134</v>
      </c>
      <c r="BR134" s="58" t="str">
        <f>IF(O134="男子",IF($AF134&gt;100,"",IF($M134=プロ用男子!K$152,ROW(),"")),"")</f>
        <v/>
      </c>
      <c r="BS134" s="58" t="str">
        <f>IF(O134="男子",IF($AF134&gt;100,"",IF($M134=プロ用男子!D$177,ROW(),"")),"")</f>
        <v/>
      </c>
      <c r="BT134" s="58" t="str">
        <f>IF(O134="男子",IF($AF134&gt;100,"",IF($M134=プロ用男子!K$177,ROW(),"")),"")</f>
        <v/>
      </c>
      <c r="BU134" s="58" t="str">
        <f>IF(O134="男子",IF($AF134&gt;100,"",IF($M134=プロ用男子!D$202,ROW(),"")),"")</f>
        <v/>
      </c>
      <c r="BV134" s="58" t="str">
        <f>IF(O134="男子",IF($AF134&gt;100,"",IF($M134=プロ用男子!K$202,ROW(),"")),"")</f>
        <v/>
      </c>
      <c r="BW134" s="58" t="str">
        <f>IF(O134="男子",IF($AF134&gt;100,"",IF($M134=プロ用男子!D$227,ROW(),"")),"")</f>
        <v/>
      </c>
      <c r="BX134" s="58" t="str">
        <f>IF(O134="男子",IF($AF134&gt;100,"",IF($M134=プロ用男子!K$227,ROW(),"")),"")</f>
        <v/>
      </c>
      <c r="BY134" s="58" t="str">
        <f>IF(O134="女子",IF(AF134&gt;100,"",IF(M134=プロ用女子!D$2,ROW(),"")),"")</f>
        <v/>
      </c>
      <c r="BZ134" s="58" t="str">
        <f>IF(O134="女子",IF($AF134&gt;100,"",IF($M134=プロ用女子!K$2,ROW(),"")),"")</f>
        <v/>
      </c>
      <c r="CA134" s="58" t="str">
        <f>IF(O134="女子",IF($AF134&gt;100,"",IF($M134=プロ用女子!D$27,ROW(),"")),"")</f>
        <v/>
      </c>
      <c r="CB134" s="58" t="str">
        <f>IF(O134="女子",IF($AF134&gt;100,"",IF($M134=プロ用女子!K$27,ROW(),"")),"")</f>
        <v/>
      </c>
      <c r="CC134" s="58" t="str">
        <f>IF(O134="女子",IF($AF134&gt;100,"",IF($M134=プロ用女子!D$52,ROW(),"")),"")</f>
        <v/>
      </c>
      <c r="CD134" s="58" t="str">
        <f>IF(O134="女子",IF($AF134&gt;100,"",IF($M134=プロ用女子!K$52,ROW(),"")),"")</f>
        <v/>
      </c>
      <c r="CE134" s="58" t="str">
        <f>IF(O134="女子",IF($AF134&gt;100,"",IF($M134=プロ用女子!D$77,ROW(),"")),"")</f>
        <v/>
      </c>
      <c r="CF134" s="58" t="str">
        <f>IF(O134="女子",IF($AF134&gt;100,"",IF($M134=プロ用女子!K$77,ROW(),"")),"")</f>
        <v/>
      </c>
      <c r="CG134" s="58" t="str">
        <f>IF(O134="女子",IF($AF134&gt;100,"",IF($M134=プロ用女子!D$102,ROW(),"")),"")</f>
        <v/>
      </c>
      <c r="CH134" s="58" t="str">
        <f>IF(O134="女子",IF($AF134&gt;100,"",IF($M134=プロ用女子!K$102,ROW(),"")),"")</f>
        <v/>
      </c>
      <c r="CI134" s="58" t="str">
        <f>IF(O134="女子",IF($AF134&gt;100,"",IF($M134=プロ用女子!D$127,ROW(),"")),"")</f>
        <v/>
      </c>
      <c r="CJ134" s="58" t="str">
        <f>IF(O134="女子",IF($AF134&gt;100,"",IF($M134=プロ用女子!K$127,ROW(),"")),"")</f>
        <v/>
      </c>
      <c r="CK134" s="58" t="str">
        <f>IF(O134="女子",IF($AF134&gt;100,"",IF($M134=プロ用女子!D$152,ROW(),"")),"")</f>
        <v/>
      </c>
      <c r="CL134" s="58" t="str">
        <f>IF(O134="女子",IF($AF134&gt;100,"",IF($M134=プロ用女子!K$152,ROW(),"")),"")</f>
        <v/>
      </c>
      <c r="CM134" s="58" t="str">
        <f>IF(O134="女子",IF($AF134&gt;100,"",IF($M134=プロ用女子!D$177,ROW(),"")),"")</f>
        <v/>
      </c>
      <c r="CN134" s="58" t="str">
        <f>IF(O134="女子",IF($AF134&gt;100,"",IF($M134=プロ用女子!K$177,ROW(),"")),"")</f>
        <v/>
      </c>
      <c r="CO134" s="58" t="str">
        <f>IF(O134="女子",IF($AF134&gt;100,"",IF($M134=プロ用女子!D$202,ROW(),"")),"")</f>
        <v/>
      </c>
      <c r="CP134" s="58" t="str">
        <f>IF(O134="女子",IF($AF134&gt;100,"",IF($M134=プロ用女子!K$202,ROW(),"")),"")</f>
        <v/>
      </c>
      <c r="CQ134" s="58" t="str">
        <f>IF(O134="女子",IF($AF134&gt;100,"",IF($M134=プロ用女子!D$227,ROW(),"")),"")</f>
        <v/>
      </c>
      <c r="CR134" s="58" t="str">
        <f>IF(O134="女子",IF($AF134&gt;100,"",IF($M134=プロ用女子!K$227,ROW(),"")),"")</f>
        <v/>
      </c>
    </row>
    <row r="135" spans="1:96" x14ac:dyDescent="0.15">
      <c r="A135" s="41">
        <v>46172</v>
      </c>
      <c r="B135" s="41">
        <v>46180</v>
      </c>
      <c r="C135" t="s">
        <v>70</v>
      </c>
      <c r="D135" t="s">
        <v>162</v>
      </c>
      <c r="E135" t="s">
        <v>169</v>
      </c>
      <c r="F135" t="s">
        <v>170</v>
      </c>
      <c r="G135" t="s">
        <v>165</v>
      </c>
      <c r="H135" t="s">
        <v>71</v>
      </c>
      <c r="I135" t="s">
        <v>166</v>
      </c>
      <c r="J135" t="s">
        <v>99</v>
      </c>
      <c r="L135" t="s">
        <v>1011</v>
      </c>
      <c r="M135" t="s">
        <v>1012</v>
      </c>
      <c r="N135" t="s">
        <v>1013</v>
      </c>
      <c r="O135" t="s">
        <v>100</v>
      </c>
      <c r="Y135" t="s">
        <v>101</v>
      </c>
      <c r="AA135" t="s">
        <v>1014</v>
      </c>
      <c r="AB135" t="s">
        <v>1015</v>
      </c>
      <c r="AC135" t="s">
        <v>1016</v>
      </c>
      <c r="AD135" t="s">
        <v>102</v>
      </c>
      <c r="AF135">
        <v>1</v>
      </c>
      <c r="AG135" s="40">
        <v>38893</v>
      </c>
      <c r="AN135">
        <v>160</v>
      </c>
      <c r="AO135">
        <v>50</v>
      </c>
      <c r="AP135" t="s">
        <v>103</v>
      </c>
      <c r="AV135" t="s">
        <v>107</v>
      </c>
      <c r="AY135" t="s">
        <v>156</v>
      </c>
      <c r="BB135">
        <f t="shared" si="6"/>
        <v>17</v>
      </c>
      <c r="BC135">
        <f t="shared" si="7"/>
        <v>3</v>
      </c>
      <c r="BD135" t="str">
        <f t="shared" si="8"/>
        <v>右</v>
      </c>
      <c r="BE135" s="58" t="str">
        <f>IF(O135="男子",IF($AF135&gt;100,"",IF(M135=プロ用男子!D$2,ROW(),"")),"")</f>
        <v/>
      </c>
      <c r="BF135" s="58" t="str">
        <f>IF(O135="男子",IF($AF135&gt;100,"",IF($M135=プロ用男子!K$2,ROW(),"")),"")</f>
        <v/>
      </c>
      <c r="BG135" s="58" t="str">
        <f>IF(O135="男子",IF($AF135&gt;100,"",IF($M135=プロ用男子!D$27,ROW(),"")),"")</f>
        <v/>
      </c>
      <c r="BH135" s="58" t="str">
        <f>IF(O135="男子",IF($AF135&gt;100,"",IF($M135=プロ用男子!K$27,ROW(),"")),"")</f>
        <v/>
      </c>
      <c r="BI135" s="58">
        <f>IF(O135="男子",IF($AF135&gt;100,"",IF($M135=プロ用男子!D$52,ROW(),"")),"")</f>
        <v>135</v>
      </c>
      <c r="BJ135" s="58" t="str">
        <f>IF(O135="男子",IF($AF135&gt;100,"",IF($M135=プロ用男子!K$52,ROW(),"")),"")</f>
        <v/>
      </c>
      <c r="BK135" s="58" t="str">
        <f>IF(O135="男子",IF($AF135&gt;100,"",IF($M135=プロ用男子!D$77,ROW(),"")),"")</f>
        <v/>
      </c>
      <c r="BL135" s="58" t="str">
        <f>IF(O135="男子",IF($AF135&gt;100,"",IF($M135=プロ用男子!K$77,ROW(),"")),"")</f>
        <v/>
      </c>
      <c r="BM135" s="58" t="str">
        <f>IF(O135="男子",IF($AF135&gt;100,"",IF($M135=プロ用男子!D$102,ROW(),"")),"")</f>
        <v/>
      </c>
      <c r="BN135" s="58" t="str">
        <f>IF(O135="男子",IF($AF135&gt;100,"",IF($M135=プロ用男子!K$102,ROW(),"")),"")</f>
        <v/>
      </c>
      <c r="BO135" s="58" t="str">
        <f>IF(O135="男子",IF($AF135&gt;100,"",IF($M135=プロ用男子!D$127,ROW(),"")),"")</f>
        <v/>
      </c>
      <c r="BP135" s="58" t="str">
        <f>IF(O135="男子",IF($AF135&gt;100,"",IF($M135=プロ用男子!K$127,ROW(),"")),"")</f>
        <v/>
      </c>
      <c r="BQ135" s="58" t="str">
        <f>IF(O135="男子",IF($AF135&gt;100,"",IF($M135=プロ用男子!D$152,ROW(),"")),"")</f>
        <v/>
      </c>
      <c r="BR135" s="58" t="str">
        <f>IF(O135="男子",IF($AF135&gt;100,"",IF($M135=プロ用男子!K$152,ROW(),"")),"")</f>
        <v/>
      </c>
      <c r="BS135" s="58" t="str">
        <f>IF(O135="男子",IF($AF135&gt;100,"",IF($M135=プロ用男子!D$177,ROW(),"")),"")</f>
        <v/>
      </c>
      <c r="BT135" s="58" t="str">
        <f>IF(O135="男子",IF($AF135&gt;100,"",IF($M135=プロ用男子!K$177,ROW(),"")),"")</f>
        <v/>
      </c>
      <c r="BU135" s="58" t="str">
        <f>IF(O135="男子",IF($AF135&gt;100,"",IF($M135=プロ用男子!D$202,ROW(),"")),"")</f>
        <v/>
      </c>
      <c r="BV135" s="58" t="str">
        <f>IF(O135="男子",IF($AF135&gt;100,"",IF($M135=プロ用男子!K$202,ROW(),"")),"")</f>
        <v/>
      </c>
      <c r="BW135" s="58" t="str">
        <f>IF(O135="男子",IF($AF135&gt;100,"",IF($M135=プロ用男子!D$227,ROW(),"")),"")</f>
        <v/>
      </c>
      <c r="BX135" s="58" t="str">
        <f>IF(O135="男子",IF($AF135&gt;100,"",IF($M135=プロ用男子!K$227,ROW(),"")),"")</f>
        <v/>
      </c>
      <c r="BY135" s="58" t="str">
        <f>IF(O135="女子",IF(AF135&gt;100,"",IF(M135=プロ用女子!D$2,ROW(),"")),"")</f>
        <v/>
      </c>
      <c r="BZ135" s="58" t="str">
        <f>IF(O135="女子",IF($AF135&gt;100,"",IF($M135=プロ用女子!K$2,ROW(),"")),"")</f>
        <v/>
      </c>
      <c r="CA135" s="58" t="str">
        <f>IF(O135="女子",IF($AF135&gt;100,"",IF($M135=プロ用女子!D$27,ROW(),"")),"")</f>
        <v/>
      </c>
      <c r="CB135" s="58" t="str">
        <f>IF(O135="女子",IF($AF135&gt;100,"",IF($M135=プロ用女子!K$27,ROW(),"")),"")</f>
        <v/>
      </c>
      <c r="CC135" s="58" t="str">
        <f>IF(O135="女子",IF($AF135&gt;100,"",IF($M135=プロ用女子!D$52,ROW(),"")),"")</f>
        <v/>
      </c>
      <c r="CD135" s="58" t="str">
        <f>IF(O135="女子",IF($AF135&gt;100,"",IF($M135=プロ用女子!K$52,ROW(),"")),"")</f>
        <v/>
      </c>
      <c r="CE135" s="58" t="str">
        <f>IF(O135="女子",IF($AF135&gt;100,"",IF($M135=プロ用女子!D$77,ROW(),"")),"")</f>
        <v/>
      </c>
      <c r="CF135" s="58" t="str">
        <f>IF(O135="女子",IF($AF135&gt;100,"",IF($M135=プロ用女子!K$77,ROW(),"")),"")</f>
        <v/>
      </c>
      <c r="CG135" s="58" t="str">
        <f>IF(O135="女子",IF($AF135&gt;100,"",IF($M135=プロ用女子!D$102,ROW(),"")),"")</f>
        <v/>
      </c>
      <c r="CH135" s="58" t="str">
        <f>IF(O135="女子",IF($AF135&gt;100,"",IF($M135=プロ用女子!K$102,ROW(),"")),"")</f>
        <v/>
      </c>
      <c r="CI135" s="58" t="str">
        <f>IF(O135="女子",IF($AF135&gt;100,"",IF($M135=プロ用女子!D$127,ROW(),"")),"")</f>
        <v/>
      </c>
      <c r="CJ135" s="58" t="str">
        <f>IF(O135="女子",IF($AF135&gt;100,"",IF($M135=プロ用女子!K$127,ROW(),"")),"")</f>
        <v/>
      </c>
      <c r="CK135" s="58" t="str">
        <f>IF(O135="女子",IF($AF135&gt;100,"",IF($M135=プロ用女子!D$152,ROW(),"")),"")</f>
        <v/>
      </c>
      <c r="CL135" s="58" t="str">
        <f>IF(O135="女子",IF($AF135&gt;100,"",IF($M135=プロ用女子!K$152,ROW(),"")),"")</f>
        <v/>
      </c>
      <c r="CM135" s="58" t="str">
        <f>IF(O135="女子",IF($AF135&gt;100,"",IF($M135=プロ用女子!D$177,ROW(),"")),"")</f>
        <v/>
      </c>
      <c r="CN135" s="58" t="str">
        <f>IF(O135="女子",IF($AF135&gt;100,"",IF($M135=プロ用女子!K$177,ROW(),"")),"")</f>
        <v/>
      </c>
      <c r="CO135" s="58" t="str">
        <f>IF(O135="女子",IF($AF135&gt;100,"",IF($M135=プロ用女子!D$202,ROW(),"")),"")</f>
        <v/>
      </c>
      <c r="CP135" s="58" t="str">
        <f>IF(O135="女子",IF($AF135&gt;100,"",IF($M135=プロ用女子!K$202,ROW(),"")),"")</f>
        <v/>
      </c>
      <c r="CQ135" s="58" t="str">
        <f>IF(O135="女子",IF($AF135&gt;100,"",IF($M135=プロ用女子!D$227,ROW(),"")),"")</f>
        <v/>
      </c>
      <c r="CR135" s="58" t="str">
        <f>IF(O135="女子",IF($AF135&gt;100,"",IF($M135=プロ用女子!K$227,ROW(),"")),"")</f>
        <v/>
      </c>
    </row>
    <row r="136" spans="1:96" x14ac:dyDescent="0.15">
      <c r="A136" s="41">
        <v>46172</v>
      </c>
      <c r="B136" s="41">
        <v>46180</v>
      </c>
      <c r="C136" t="s">
        <v>70</v>
      </c>
      <c r="D136" t="s">
        <v>162</v>
      </c>
      <c r="E136" t="s">
        <v>169</v>
      </c>
      <c r="F136" t="s">
        <v>170</v>
      </c>
      <c r="G136" t="s">
        <v>165</v>
      </c>
      <c r="H136" t="s">
        <v>71</v>
      </c>
      <c r="I136" t="s">
        <v>166</v>
      </c>
      <c r="J136" t="s">
        <v>99</v>
      </c>
      <c r="L136" t="s">
        <v>1017</v>
      </c>
      <c r="M136" t="s">
        <v>1012</v>
      </c>
      <c r="N136" t="s">
        <v>1013</v>
      </c>
      <c r="O136" t="s">
        <v>100</v>
      </c>
      <c r="Y136" t="s">
        <v>101</v>
      </c>
      <c r="AA136" t="s">
        <v>1018</v>
      </c>
      <c r="AB136" t="s">
        <v>1019</v>
      </c>
      <c r="AC136" t="s">
        <v>1020</v>
      </c>
      <c r="AD136" t="s">
        <v>102</v>
      </c>
      <c r="AF136">
        <v>2</v>
      </c>
      <c r="AG136" s="40">
        <v>38980</v>
      </c>
      <c r="AN136">
        <v>162</v>
      </c>
      <c r="AO136">
        <v>57</v>
      </c>
      <c r="AP136" t="s">
        <v>103</v>
      </c>
      <c r="AV136" t="s">
        <v>107</v>
      </c>
      <c r="AY136" t="s">
        <v>156</v>
      </c>
      <c r="BB136">
        <f t="shared" si="6"/>
        <v>17</v>
      </c>
      <c r="BC136">
        <f t="shared" si="7"/>
        <v>3</v>
      </c>
      <c r="BD136" t="str">
        <f t="shared" si="8"/>
        <v>右</v>
      </c>
      <c r="BE136" s="58" t="str">
        <f>IF(O136="男子",IF($AF136&gt;100,"",IF(M136=プロ用男子!D$2,ROW(),"")),"")</f>
        <v/>
      </c>
      <c r="BF136" s="58" t="str">
        <f>IF(O136="男子",IF($AF136&gt;100,"",IF($M136=プロ用男子!K$2,ROW(),"")),"")</f>
        <v/>
      </c>
      <c r="BG136" s="58" t="str">
        <f>IF(O136="男子",IF($AF136&gt;100,"",IF($M136=プロ用男子!D$27,ROW(),"")),"")</f>
        <v/>
      </c>
      <c r="BH136" s="58" t="str">
        <f>IF(O136="男子",IF($AF136&gt;100,"",IF($M136=プロ用男子!K$27,ROW(),"")),"")</f>
        <v/>
      </c>
      <c r="BI136" s="58">
        <f>IF(O136="男子",IF($AF136&gt;100,"",IF($M136=プロ用男子!D$52,ROW(),"")),"")</f>
        <v>136</v>
      </c>
      <c r="BJ136" s="58" t="str">
        <f>IF(O136="男子",IF($AF136&gt;100,"",IF($M136=プロ用男子!K$52,ROW(),"")),"")</f>
        <v/>
      </c>
      <c r="BK136" s="58" t="str">
        <f>IF(O136="男子",IF($AF136&gt;100,"",IF($M136=プロ用男子!D$77,ROW(),"")),"")</f>
        <v/>
      </c>
      <c r="BL136" s="58" t="str">
        <f>IF(O136="男子",IF($AF136&gt;100,"",IF($M136=プロ用男子!K$77,ROW(),"")),"")</f>
        <v/>
      </c>
      <c r="BM136" s="58" t="str">
        <f>IF(O136="男子",IF($AF136&gt;100,"",IF($M136=プロ用男子!D$102,ROW(),"")),"")</f>
        <v/>
      </c>
      <c r="BN136" s="58" t="str">
        <f>IF(O136="男子",IF($AF136&gt;100,"",IF($M136=プロ用男子!K$102,ROW(),"")),"")</f>
        <v/>
      </c>
      <c r="BO136" s="58" t="str">
        <f>IF(O136="男子",IF($AF136&gt;100,"",IF($M136=プロ用男子!D$127,ROW(),"")),"")</f>
        <v/>
      </c>
      <c r="BP136" s="58" t="str">
        <f>IF(O136="男子",IF($AF136&gt;100,"",IF($M136=プロ用男子!K$127,ROW(),"")),"")</f>
        <v/>
      </c>
      <c r="BQ136" s="58" t="str">
        <f>IF(O136="男子",IF($AF136&gt;100,"",IF($M136=プロ用男子!D$152,ROW(),"")),"")</f>
        <v/>
      </c>
      <c r="BR136" s="58" t="str">
        <f>IF(O136="男子",IF($AF136&gt;100,"",IF($M136=プロ用男子!K$152,ROW(),"")),"")</f>
        <v/>
      </c>
      <c r="BS136" s="58" t="str">
        <f>IF(O136="男子",IF($AF136&gt;100,"",IF($M136=プロ用男子!D$177,ROW(),"")),"")</f>
        <v/>
      </c>
      <c r="BT136" s="58" t="str">
        <f>IF(O136="男子",IF($AF136&gt;100,"",IF($M136=プロ用男子!K$177,ROW(),"")),"")</f>
        <v/>
      </c>
      <c r="BU136" s="58" t="str">
        <f>IF(O136="男子",IF($AF136&gt;100,"",IF($M136=プロ用男子!D$202,ROW(),"")),"")</f>
        <v/>
      </c>
      <c r="BV136" s="58" t="str">
        <f>IF(O136="男子",IF($AF136&gt;100,"",IF($M136=プロ用男子!K$202,ROW(),"")),"")</f>
        <v/>
      </c>
      <c r="BW136" s="58" t="str">
        <f>IF(O136="男子",IF($AF136&gt;100,"",IF($M136=プロ用男子!D$227,ROW(),"")),"")</f>
        <v/>
      </c>
      <c r="BX136" s="58" t="str">
        <f>IF(O136="男子",IF($AF136&gt;100,"",IF($M136=プロ用男子!K$227,ROW(),"")),"")</f>
        <v/>
      </c>
      <c r="BY136" s="58" t="str">
        <f>IF(O136="女子",IF(AF136&gt;100,"",IF(M136=プロ用女子!D$2,ROW(),"")),"")</f>
        <v/>
      </c>
      <c r="BZ136" s="58" t="str">
        <f>IF(O136="女子",IF($AF136&gt;100,"",IF($M136=プロ用女子!K$2,ROW(),"")),"")</f>
        <v/>
      </c>
      <c r="CA136" s="58" t="str">
        <f>IF(O136="女子",IF($AF136&gt;100,"",IF($M136=プロ用女子!D$27,ROW(),"")),"")</f>
        <v/>
      </c>
      <c r="CB136" s="58" t="str">
        <f>IF(O136="女子",IF($AF136&gt;100,"",IF($M136=プロ用女子!K$27,ROW(),"")),"")</f>
        <v/>
      </c>
      <c r="CC136" s="58" t="str">
        <f>IF(O136="女子",IF($AF136&gt;100,"",IF($M136=プロ用女子!D$52,ROW(),"")),"")</f>
        <v/>
      </c>
      <c r="CD136" s="58" t="str">
        <f>IF(O136="女子",IF($AF136&gt;100,"",IF($M136=プロ用女子!K$52,ROW(),"")),"")</f>
        <v/>
      </c>
      <c r="CE136" s="58" t="str">
        <f>IF(O136="女子",IF($AF136&gt;100,"",IF($M136=プロ用女子!D$77,ROW(),"")),"")</f>
        <v/>
      </c>
      <c r="CF136" s="58" t="str">
        <f>IF(O136="女子",IF($AF136&gt;100,"",IF($M136=プロ用女子!K$77,ROW(),"")),"")</f>
        <v/>
      </c>
      <c r="CG136" s="58" t="str">
        <f>IF(O136="女子",IF($AF136&gt;100,"",IF($M136=プロ用女子!D$102,ROW(),"")),"")</f>
        <v/>
      </c>
      <c r="CH136" s="58" t="str">
        <f>IF(O136="女子",IF($AF136&gt;100,"",IF($M136=プロ用女子!K$102,ROW(),"")),"")</f>
        <v/>
      </c>
      <c r="CI136" s="58" t="str">
        <f>IF(O136="女子",IF($AF136&gt;100,"",IF($M136=プロ用女子!D$127,ROW(),"")),"")</f>
        <v/>
      </c>
      <c r="CJ136" s="58" t="str">
        <f>IF(O136="女子",IF($AF136&gt;100,"",IF($M136=プロ用女子!K$127,ROW(),"")),"")</f>
        <v/>
      </c>
      <c r="CK136" s="58" t="str">
        <f>IF(O136="女子",IF($AF136&gt;100,"",IF($M136=プロ用女子!D$152,ROW(),"")),"")</f>
        <v/>
      </c>
      <c r="CL136" s="58" t="str">
        <f>IF(O136="女子",IF($AF136&gt;100,"",IF($M136=プロ用女子!K$152,ROW(),"")),"")</f>
        <v/>
      </c>
      <c r="CM136" s="58" t="str">
        <f>IF(O136="女子",IF($AF136&gt;100,"",IF($M136=プロ用女子!D$177,ROW(),"")),"")</f>
        <v/>
      </c>
      <c r="CN136" s="58" t="str">
        <f>IF(O136="女子",IF($AF136&gt;100,"",IF($M136=プロ用女子!K$177,ROW(),"")),"")</f>
        <v/>
      </c>
      <c r="CO136" s="58" t="str">
        <f>IF(O136="女子",IF($AF136&gt;100,"",IF($M136=プロ用女子!D$202,ROW(),"")),"")</f>
        <v/>
      </c>
      <c r="CP136" s="58" t="str">
        <f>IF(O136="女子",IF($AF136&gt;100,"",IF($M136=プロ用女子!K$202,ROW(),"")),"")</f>
        <v/>
      </c>
      <c r="CQ136" s="58" t="str">
        <f>IF(O136="女子",IF($AF136&gt;100,"",IF($M136=プロ用女子!D$227,ROW(),"")),"")</f>
        <v/>
      </c>
      <c r="CR136" s="58" t="str">
        <f>IF(O136="女子",IF($AF136&gt;100,"",IF($M136=プロ用女子!K$227,ROW(),"")),"")</f>
        <v/>
      </c>
    </row>
    <row r="137" spans="1:96" x14ac:dyDescent="0.15">
      <c r="A137" s="41">
        <v>46172</v>
      </c>
      <c r="B137" s="41">
        <v>46180</v>
      </c>
      <c r="C137" t="s">
        <v>70</v>
      </c>
      <c r="D137" t="s">
        <v>162</v>
      </c>
      <c r="E137" t="s">
        <v>169</v>
      </c>
      <c r="F137" t="s">
        <v>170</v>
      </c>
      <c r="G137" t="s">
        <v>165</v>
      </c>
      <c r="H137" t="s">
        <v>71</v>
      </c>
      <c r="I137" t="s">
        <v>166</v>
      </c>
      <c r="J137" t="s">
        <v>99</v>
      </c>
      <c r="L137" t="s">
        <v>1021</v>
      </c>
      <c r="M137" t="s">
        <v>1012</v>
      </c>
      <c r="N137" t="s">
        <v>1013</v>
      </c>
      <c r="O137" t="s">
        <v>100</v>
      </c>
      <c r="Y137" t="s">
        <v>101</v>
      </c>
      <c r="AA137" t="s">
        <v>1022</v>
      </c>
      <c r="AB137" t="s">
        <v>1023</v>
      </c>
      <c r="AC137" t="s">
        <v>1024</v>
      </c>
      <c r="AD137" t="s">
        <v>102</v>
      </c>
      <c r="AF137">
        <v>3</v>
      </c>
      <c r="AG137" s="40">
        <v>39076</v>
      </c>
      <c r="AN137">
        <v>172</v>
      </c>
      <c r="AO137">
        <v>58</v>
      </c>
      <c r="AP137" t="s">
        <v>103</v>
      </c>
      <c r="AV137" t="s">
        <v>107</v>
      </c>
      <c r="AY137" t="s">
        <v>156</v>
      </c>
      <c r="BB137">
        <f t="shared" si="6"/>
        <v>17</v>
      </c>
      <c r="BC137">
        <f t="shared" si="7"/>
        <v>3</v>
      </c>
      <c r="BD137" t="str">
        <f t="shared" si="8"/>
        <v>右</v>
      </c>
      <c r="BE137" s="58" t="str">
        <f>IF(O137="男子",IF($AF137&gt;100,"",IF(M137=プロ用男子!D$2,ROW(),"")),"")</f>
        <v/>
      </c>
      <c r="BF137" s="58" t="str">
        <f>IF(O137="男子",IF($AF137&gt;100,"",IF($M137=プロ用男子!K$2,ROW(),"")),"")</f>
        <v/>
      </c>
      <c r="BG137" s="58" t="str">
        <f>IF(O137="男子",IF($AF137&gt;100,"",IF($M137=プロ用男子!D$27,ROW(),"")),"")</f>
        <v/>
      </c>
      <c r="BH137" s="58" t="str">
        <f>IF(O137="男子",IF($AF137&gt;100,"",IF($M137=プロ用男子!K$27,ROW(),"")),"")</f>
        <v/>
      </c>
      <c r="BI137" s="58">
        <f>IF(O137="男子",IF($AF137&gt;100,"",IF($M137=プロ用男子!D$52,ROW(),"")),"")</f>
        <v>137</v>
      </c>
      <c r="BJ137" s="58" t="str">
        <f>IF(O137="男子",IF($AF137&gt;100,"",IF($M137=プロ用男子!K$52,ROW(),"")),"")</f>
        <v/>
      </c>
      <c r="BK137" s="58" t="str">
        <f>IF(O137="男子",IF($AF137&gt;100,"",IF($M137=プロ用男子!D$77,ROW(),"")),"")</f>
        <v/>
      </c>
      <c r="BL137" s="58" t="str">
        <f>IF(O137="男子",IF($AF137&gt;100,"",IF($M137=プロ用男子!K$77,ROW(),"")),"")</f>
        <v/>
      </c>
      <c r="BM137" s="58" t="str">
        <f>IF(O137="男子",IF($AF137&gt;100,"",IF($M137=プロ用男子!D$102,ROW(),"")),"")</f>
        <v/>
      </c>
      <c r="BN137" s="58" t="str">
        <f>IF(O137="男子",IF($AF137&gt;100,"",IF($M137=プロ用男子!K$102,ROW(),"")),"")</f>
        <v/>
      </c>
      <c r="BO137" s="58" t="str">
        <f>IF(O137="男子",IF($AF137&gt;100,"",IF($M137=プロ用男子!D$127,ROW(),"")),"")</f>
        <v/>
      </c>
      <c r="BP137" s="58" t="str">
        <f>IF(O137="男子",IF($AF137&gt;100,"",IF($M137=プロ用男子!K$127,ROW(),"")),"")</f>
        <v/>
      </c>
      <c r="BQ137" s="58" t="str">
        <f>IF(O137="男子",IF($AF137&gt;100,"",IF($M137=プロ用男子!D$152,ROW(),"")),"")</f>
        <v/>
      </c>
      <c r="BR137" s="58" t="str">
        <f>IF(O137="男子",IF($AF137&gt;100,"",IF($M137=プロ用男子!K$152,ROW(),"")),"")</f>
        <v/>
      </c>
      <c r="BS137" s="58" t="str">
        <f>IF(O137="男子",IF($AF137&gt;100,"",IF($M137=プロ用男子!D$177,ROW(),"")),"")</f>
        <v/>
      </c>
      <c r="BT137" s="58" t="str">
        <f>IF(O137="男子",IF($AF137&gt;100,"",IF($M137=プロ用男子!K$177,ROW(),"")),"")</f>
        <v/>
      </c>
      <c r="BU137" s="58" t="str">
        <f>IF(O137="男子",IF($AF137&gt;100,"",IF($M137=プロ用男子!D$202,ROW(),"")),"")</f>
        <v/>
      </c>
      <c r="BV137" s="58" t="str">
        <f>IF(O137="男子",IF($AF137&gt;100,"",IF($M137=プロ用男子!K$202,ROW(),"")),"")</f>
        <v/>
      </c>
      <c r="BW137" s="58" t="str">
        <f>IF(O137="男子",IF($AF137&gt;100,"",IF($M137=プロ用男子!D$227,ROW(),"")),"")</f>
        <v/>
      </c>
      <c r="BX137" s="58" t="str">
        <f>IF(O137="男子",IF($AF137&gt;100,"",IF($M137=プロ用男子!K$227,ROW(),"")),"")</f>
        <v/>
      </c>
      <c r="BY137" s="58" t="str">
        <f>IF(O137="女子",IF(AF137&gt;100,"",IF(M137=プロ用女子!D$2,ROW(),"")),"")</f>
        <v/>
      </c>
      <c r="BZ137" s="58" t="str">
        <f>IF(O137="女子",IF($AF137&gt;100,"",IF($M137=プロ用女子!K$2,ROW(),"")),"")</f>
        <v/>
      </c>
      <c r="CA137" s="58" t="str">
        <f>IF(O137="女子",IF($AF137&gt;100,"",IF($M137=プロ用女子!D$27,ROW(),"")),"")</f>
        <v/>
      </c>
      <c r="CB137" s="58" t="str">
        <f>IF(O137="女子",IF($AF137&gt;100,"",IF($M137=プロ用女子!K$27,ROW(),"")),"")</f>
        <v/>
      </c>
      <c r="CC137" s="58" t="str">
        <f>IF(O137="女子",IF($AF137&gt;100,"",IF($M137=プロ用女子!D$52,ROW(),"")),"")</f>
        <v/>
      </c>
      <c r="CD137" s="58" t="str">
        <f>IF(O137="女子",IF($AF137&gt;100,"",IF($M137=プロ用女子!K$52,ROW(),"")),"")</f>
        <v/>
      </c>
      <c r="CE137" s="58" t="str">
        <f>IF(O137="女子",IF($AF137&gt;100,"",IF($M137=プロ用女子!D$77,ROW(),"")),"")</f>
        <v/>
      </c>
      <c r="CF137" s="58" t="str">
        <f>IF(O137="女子",IF($AF137&gt;100,"",IF($M137=プロ用女子!K$77,ROW(),"")),"")</f>
        <v/>
      </c>
      <c r="CG137" s="58" t="str">
        <f>IF(O137="女子",IF($AF137&gt;100,"",IF($M137=プロ用女子!D$102,ROW(),"")),"")</f>
        <v/>
      </c>
      <c r="CH137" s="58" t="str">
        <f>IF(O137="女子",IF($AF137&gt;100,"",IF($M137=プロ用女子!K$102,ROW(),"")),"")</f>
        <v/>
      </c>
      <c r="CI137" s="58" t="str">
        <f>IF(O137="女子",IF($AF137&gt;100,"",IF($M137=プロ用女子!D$127,ROW(),"")),"")</f>
        <v/>
      </c>
      <c r="CJ137" s="58" t="str">
        <f>IF(O137="女子",IF($AF137&gt;100,"",IF($M137=プロ用女子!K$127,ROW(),"")),"")</f>
        <v/>
      </c>
      <c r="CK137" s="58" t="str">
        <f>IF(O137="女子",IF($AF137&gt;100,"",IF($M137=プロ用女子!D$152,ROW(),"")),"")</f>
        <v/>
      </c>
      <c r="CL137" s="58" t="str">
        <f>IF(O137="女子",IF($AF137&gt;100,"",IF($M137=プロ用女子!K$152,ROW(),"")),"")</f>
        <v/>
      </c>
      <c r="CM137" s="58" t="str">
        <f>IF(O137="女子",IF($AF137&gt;100,"",IF($M137=プロ用女子!D$177,ROW(),"")),"")</f>
        <v/>
      </c>
      <c r="CN137" s="58" t="str">
        <f>IF(O137="女子",IF($AF137&gt;100,"",IF($M137=プロ用女子!K$177,ROW(),"")),"")</f>
        <v/>
      </c>
      <c r="CO137" s="58" t="str">
        <f>IF(O137="女子",IF($AF137&gt;100,"",IF($M137=プロ用女子!D$202,ROW(),"")),"")</f>
        <v/>
      </c>
      <c r="CP137" s="58" t="str">
        <f>IF(O137="女子",IF($AF137&gt;100,"",IF($M137=プロ用女子!K$202,ROW(),"")),"")</f>
        <v/>
      </c>
      <c r="CQ137" s="58" t="str">
        <f>IF(O137="女子",IF($AF137&gt;100,"",IF($M137=プロ用女子!D$227,ROW(),"")),"")</f>
        <v/>
      </c>
      <c r="CR137" s="58" t="str">
        <f>IF(O137="女子",IF($AF137&gt;100,"",IF($M137=プロ用女子!K$227,ROW(),"")),"")</f>
        <v/>
      </c>
    </row>
    <row r="138" spans="1:96" x14ac:dyDescent="0.15">
      <c r="A138" s="41">
        <v>46172</v>
      </c>
      <c r="B138" s="41">
        <v>46180</v>
      </c>
      <c r="C138" t="s">
        <v>70</v>
      </c>
      <c r="D138" t="s">
        <v>162</v>
      </c>
      <c r="E138" t="s">
        <v>169</v>
      </c>
      <c r="F138" t="s">
        <v>170</v>
      </c>
      <c r="G138" t="s">
        <v>165</v>
      </c>
      <c r="H138" t="s">
        <v>71</v>
      </c>
      <c r="I138" t="s">
        <v>166</v>
      </c>
      <c r="J138" t="s">
        <v>99</v>
      </c>
      <c r="L138" t="s">
        <v>1033</v>
      </c>
      <c r="M138" t="s">
        <v>1012</v>
      </c>
      <c r="N138" t="s">
        <v>1013</v>
      </c>
      <c r="O138" t="s">
        <v>100</v>
      </c>
      <c r="Y138" t="s">
        <v>101</v>
      </c>
      <c r="AA138" t="s">
        <v>1034</v>
      </c>
      <c r="AB138" t="s">
        <v>1035</v>
      </c>
      <c r="AC138" t="s">
        <v>1036</v>
      </c>
      <c r="AD138" t="s">
        <v>102</v>
      </c>
      <c r="AF138">
        <v>4</v>
      </c>
      <c r="AG138" s="40">
        <v>38947</v>
      </c>
      <c r="AN138">
        <v>167</v>
      </c>
      <c r="AO138">
        <v>53</v>
      </c>
      <c r="AP138" t="s">
        <v>103</v>
      </c>
      <c r="AV138" t="s">
        <v>107</v>
      </c>
      <c r="AY138" t="s">
        <v>156</v>
      </c>
      <c r="BB138">
        <f t="shared" si="6"/>
        <v>17</v>
      </c>
      <c r="BC138">
        <f t="shared" si="7"/>
        <v>3</v>
      </c>
      <c r="BD138" t="str">
        <f t="shared" si="8"/>
        <v>右</v>
      </c>
      <c r="BE138" s="58" t="str">
        <f>IF(O138="男子",IF($AF138&gt;100,"",IF(M138=プロ用男子!D$2,ROW(),"")),"")</f>
        <v/>
      </c>
      <c r="BF138" s="58" t="str">
        <f>IF(O138="男子",IF($AF138&gt;100,"",IF($M138=プロ用男子!K$2,ROW(),"")),"")</f>
        <v/>
      </c>
      <c r="BG138" s="58" t="str">
        <f>IF(O138="男子",IF($AF138&gt;100,"",IF($M138=プロ用男子!D$27,ROW(),"")),"")</f>
        <v/>
      </c>
      <c r="BH138" s="58" t="str">
        <f>IF(O138="男子",IF($AF138&gt;100,"",IF($M138=プロ用男子!K$27,ROW(),"")),"")</f>
        <v/>
      </c>
      <c r="BI138" s="58">
        <f>IF(O138="男子",IF($AF138&gt;100,"",IF($M138=プロ用男子!D$52,ROW(),"")),"")</f>
        <v>138</v>
      </c>
      <c r="BJ138" s="58" t="str">
        <f>IF(O138="男子",IF($AF138&gt;100,"",IF($M138=プロ用男子!K$52,ROW(),"")),"")</f>
        <v/>
      </c>
      <c r="BK138" s="58" t="str">
        <f>IF(O138="男子",IF($AF138&gt;100,"",IF($M138=プロ用男子!D$77,ROW(),"")),"")</f>
        <v/>
      </c>
      <c r="BL138" s="58" t="str">
        <f>IF(O138="男子",IF($AF138&gt;100,"",IF($M138=プロ用男子!K$77,ROW(),"")),"")</f>
        <v/>
      </c>
      <c r="BM138" s="58" t="str">
        <f>IF(O138="男子",IF($AF138&gt;100,"",IF($M138=プロ用男子!D$102,ROW(),"")),"")</f>
        <v/>
      </c>
      <c r="BN138" s="58" t="str">
        <f>IF(O138="男子",IF($AF138&gt;100,"",IF($M138=プロ用男子!K$102,ROW(),"")),"")</f>
        <v/>
      </c>
      <c r="BO138" s="58" t="str">
        <f>IF(O138="男子",IF($AF138&gt;100,"",IF($M138=プロ用男子!D$127,ROW(),"")),"")</f>
        <v/>
      </c>
      <c r="BP138" s="58" t="str">
        <f>IF(O138="男子",IF($AF138&gt;100,"",IF($M138=プロ用男子!K$127,ROW(),"")),"")</f>
        <v/>
      </c>
      <c r="BQ138" s="58" t="str">
        <f>IF(O138="男子",IF($AF138&gt;100,"",IF($M138=プロ用男子!D$152,ROW(),"")),"")</f>
        <v/>
      </c>
      <c r="BR138" s="58" t="str">
        <f>IF(O138="男子",IF($AF138&gt;100,"",IF($M138=プロ用男子!K$152,ROW(),"")),"")</f>
        <v/>
      </c>
      <c r="BS138" s="58" t="str">
        <f>IF(O138="男子",IF($AF138&gt;100,"",IF($M138=プロ用男子!D$177,ROW(),"")),"")</f>
        <v/>
      </c>
      <c r="BT138" s="58" t="str">
        <f>IF(O138="男子",IF($AF138&gt;100,"",IF($M138=プロ用男子!K$177,ROW(),"")),"")</f>
        <v/>
      </c>
      <c r="BU138" s="58" t="str">
        <f>IF(O138="男子",IF($AF138&gt;100,"",IF($M138=プロ用男子!D$202,ROW(),"")),"")</f>
        <v/>
      </c>
      <c r="BV138" s="58" t="str">
        <f>IF(O138="男子",IF($AF138&gt;100,"",IF($M138=プロ用男子!K$202,ROW(),"")),"")</f>
        <v/>
      </c>
      <c r="BW138" s="58" t="str">
        <f>IF(O138="男子",IF($AF138&gt;100,"",IF($M138=プロ用男子!D$227,ROW(),"")),"")</f>
        <v/>
      </c>
      <c r="BX138" s="58" t="str">
        <f>IF(O138="男子",IF($AF138&gt;100,"",IF($M138=プロ用男子!K$227,ROW(),"")),"")</f>
        <v/>
      </c>
      <c r="BY138" s="58" t="str">
        <f>IF(O138="女子",IF(AF138&gt;100,"",IF(M138=プロ用女子!D$2,ROW(),"")),"")</f>
        <v/>
      </c>
      <c r="BZ138" s="58" t="str">
        <f>IF(O138="女子",IF($AF138&gt;100,"",IF($M138=プロ用女子!K$2,ROW(),"")),"")</f>
        <v/>
      </c>
      <c r="CA138" s="58" t="str">
        <f>IF(O138="女子",IF($AF138&gt;100,"",IF($M138=プロ用女子!D$27,ROW(),"")),"")</f>
        <v/>
      </c>
      <c r="CB138" s="58" t="str">
        <f>IF(O138="女子",IF($AF138&gt;100,"",IF($M138=プロ用女子!K$27,ROW(),"")),"")</f>
        <v/>
      </c>
      <c r="CC138" s="58" t="str">
        <f>IF(O138="女子",IF($AF138&gt;100,"",IF($M138=プロ用女子!D$52,ROW(),"")),"")</f>
        <v/>
      </c>
      <c r="CD138" s="58" t="str">
        <f>IF(O138="女子",IF($AF138&gt;100,"",IF($M138=プロ用女子!K$52,ROW(),"")),"")</f>
        <v/>
      </c>
      <c r="CE138" s="58" t="str">
        <f>IF(O138="女子",IF($AF138&gt;100,"",IF($M138=プロ用女子!D$77,ROW(),"")),"")</f>
        <v/>
      </c>
      <c r="CF138" s="58" t="str">
        <f>IF(O138="女子",IF($AF138&gt;100,"",IF($M138=プロ用女子!K$77,ROW(),"")),"")</f>
        <v/>
      </c>
      <c r="CG138" s="58" t="str">
        <f>IF(O138="女子",IF($AF138&gt;100,"",IF($M138=プロ用女子!D$102,ROW(),"")),"")</f>
        <v/>
      </c>
      <c r="CH138" s="58" t="str">
        <f>IF(O138="女子",IF($AF138&gt;100,"",IF($M138=プロ用女子!K$102,ROW(),"")),"")</f>
        <v/>
      </c>
      <c r="CI138" s="58" t="str">
        <f>IF(O138="女子",IF($AF138&gt;100,"",IF($M138=プロ用女子!D$127,ROW(),"")),"")</f>
        <v/>
      </c>
      <c r="CJ138" s="58" t="str">
        <f>IF(O138="女子",IF($AF138&gt;100,"",IF($M138=プロ用女子!K$127,ROW(),"")),"")</f>
        <v/>
      </c>
      <c r="CK138" s="58" t="str">
        <f>IF(O138="女子",IF($AF138&gt;100,"",IF($M138=プロ用女子!D$152,ROW(),"")),"")</f>
        <v/>
      </c>
      <c r="CL138" s="58" t="str">
        <f>IF(O138="女子",IF($AF138&gt;100,"",IF($M138=プロ用女子!K$152,ROW(),"")),"")</f>
        <v/>
      </c>
      <c r="CM138" s="58" t="str">
        <f>IF(O138="女子",IF($AF138&gt;100,"",IF($M138=プロ用女子!D$177,ROW(),"")),"")</f>
        <v/>
      </c>
      <c r="CN138" s="58" t="str">
        <f>IF(O138="女子",IF($AF138&gt;100,"",IF($M138=プロ用女子!K$177,ROW(),"")),"")</f>
        <v/>
      </c>
      <c r="CO138" s="58" t="str">
        <f>IF(O138="女子",IF($AF138&gt;100,"",IF($M138=プロ用女子!D$202,ROW(),"")),"")</f>
        <v/>
      </c>
      <c r="CP138" s="58" t="str">
        <f>IF(O138="女子",IF($AF138&gt;100,"",IF($M138=プロ用女子!K$202,ROW(),"")),"")</f>
        <v/>
      </c>
      <c r="CQ138" s="58" t="str">
        <f>IF(O138="女子",IF($AF138&gt;100,"",IF($M138=プロ用女子!D$227,ROW(),"")),"")</f>
        <v/>
      </c>
      <c r="CR138" s="58" t="str">
        <f>IF(O138="女子",IF($AF138&gt;100,"",IF($M138=プロ用女子!K$227,ROW(),"")),"")</f>
        <v/>
      </c>
    </row>
    <row r="139" spans="1:96" x14ac:dyDescent="0.15">
      <c r="A139" s="41">
        <v>46172</v>
      </c>
      <c r="B139" s="41">
        <v>46180</v>
      </c>
      <c r="C139" t="s">
        <v>70</v>
      </c>
      <c r="D139" t="s">
        <v>162</v>
      </c>
      <c r="E139" t="s">
        <v>169</v>
      </c>
      <c r="F139" t="s">
        <v>170</v>
      </c>
      <c r="G139" t="s">
        <v>165</v>
      </c>
      <c r="H139" t="s">
        <v>71</v>
      </c>
      <c r="I139" t="s">
        <v>166</v>
      </c>
      <c r="J139" t="s">
        <v>99</v>
      </c>
      <c r="L139" t="s">
        <v>1037</v>
      </c>
      <c r="M139" t="s">
        <v>1012</v>
      </c>
      <c r="N139" t="s">
        <v>1013</v>
      </c>
      <c r="O139" t="s">
        <v>100</v>
      </c>
      <c r="Y139" t="s">
        <v>101</v>
      </c>
      <c r="AA139" t="s">
        <v>1038</v>
      </c>
      <c r="AB139" t="s">
        <v>1039</v>
      </c>
      <c r="AC139" t="s">
        <v>1040</v>
      </c>
      <c r="AD139" t="s">
        <v>102</v>
      </c>
      <c r="AF139">
        <v>5</v>
      </c>
      <c r="AG139" s="40">
        <v>39063</v>
      </c>
      <c r="AN139">
        <v>175</v>
      </c>
      <c r="AO139">
        <v>80</v>
      </c>
      <c r="AP139" t="s">
        <v>103</v>
      </c>
      <c r="AV139" t="s">
        <v>107</v>
      </c>
      <c r="AY139" t="s">
        <v>155</v>
      </c>
      <c r="BB139">
        <f t="shared" si="6"/>
        <v>17</v>
      </c>
      <c r="BC139">
        <f t="shared" si="7"/>
        <v>3</v>
      </c>
      <c r="BD139" t="str">
        <f t="shared" si="8"/>
        <v>右</v>
      </c>
      <c r="BE139" s="58" t="str">
        <f>IF(O139="男子",IF($AF139&gt;100,"",IF(M139=プロ用男子!D$2,ROW(),"")),"")</f>
        <v/>
      </c>
      <c r="BF139" s="58" t="str">
        <f>IF(O139="男子",IF($AF139&gt;100,"",IF($M139=プロ用男子!K$2,ROW(),"")),"")</f>
        <v/>
      </c>
      <c r="BG139" s="58" t="str">
        <f>IF(O139="男子",IF($AF139&gt;100,"",IF($M139=プロ用男子!D$27,ROW(),"")),"")</f>
        <v/>
      </c>
      <c r="BH139" s="58" t="str">
        <f>IF(O139="男子",IF($AF139&gt;100,"",IF($M139=プロ用男子!K$27,ROW(),"")),"")</f>
        <v/>
      </c>
      <c r="BI139" s="58">
        <f>IF(O139="男子",IF($AF139&gt;100,"",IF($M139=プロ用男子!D$52,ROW(),"")),"")</f>
        <v>139</v>
      </c>
      <c r="BJ139" s="58" t="str">
        <f>IF(O139="男子",IF($AF139&gt;100,"",IF($M139=プロ用男子!K$52,ROW(),"")),"")</f>
        <v/>
      </c>
      <c r="BK139" s="58" t="str">
        <f>IF(O139="男子",IF($AF139&gt;100,"",IF($M139=プロ用男子!D$77,ROW(),"")),"")</f>
        <v/>
      </c>
      <c r="BL139" s="58" t="str">
        <f>IF(O139="男子",IF($AF139&gt;100,"",IF($M139=プロ用男子!K$77,ROW(),"")),"")</f>
        <v/>
      </c>
      <c r="BM139" s="58" t="str">
        <f>IF(O139="男子",IF($AF139&gt;100,"",IF($M139=プロ用男子!D$102,ROW(),"")),"")</f>
        <v/>
      </c>
      <c r="BN139" s="58" t="str">
        <f>IF(O139="男子",IF($AF139&gt;100,"",IF($M139=プロ用男子!K$102,ROW(),"")),"")</f>
        <v/>
      </c>
      <c r="BO139" s="58" t="str">
        <f>IF(O139="男子",IF($AF139&gt;100,"",IF($M139=プロ用男子!D$127,ROW(),"")),"")</f>
        <v/>
      </c>
      <c r="BP139" s="58" t="str">
        <f>IF(O139="男子",IF($AF139&gt;100,"",IF($M139=プロ用男子!K$127,ROW(),"")),"")</f>
        <v/>
      </c>
      <c r="BQ139" s="58" t="str">
        <f>IF(O139="男子",IF($AF139&gt;100,"",IF($M139=プロ用男子!D$152,ROW(),"")),"")</f>
        <v/>
      </c>
      <c r="BR139" s="58" t="str">
        <f>IF(O139="男子",IF($AF139&gt;100,"",IF($M139=プロ用男子!K$152,ROW(),"")),"")</f>
        <v/>
      </c>
      <c r="BS139" s="58" t="str">
        <f>IF(O139="男子",IF($AF139&gt;100,"",IF($M139=プロ用男子!D$177,ROW(),"")),"")</f>
        <v/>
      </c>
      <c r="BT139" s="58" t="str">
        <f>IF(O139="男子",IF($AF139&gt;100,"",IF($M139=プロ用男子!K$177,ROW(),"")),"")</f>
        <v/>
      </c>
      <c r="BU139" s="58" t="str">
        <f>IF(O139="男子",IF($AF139&gt;100,"",IF($M139=プロ用男子!D$202,ROW(),"")),"")</f>
        <v/>
      </c>
      <c r="BV139" s="58" t="str">
        <f>IF(O139="男子",IF($AF139&gt;100,"",IF($M139=プロ用男子!K$202,ROW(),"")),"")</f>
        <v/>
      </c>
      <c r="BW139" s="58" t="str">
        <f>IF(O139="男子",IF($AF139&gt;100,"",IF($M139=プロ用男子!D$227,ROW(),"")),"")</f>
        <v/>
      </c>
      <c r="BX139" s="58" t="str">
        <f>IF(O139="男子",IF($AF139&gt;100,"",IF($M139=プロ用男子!K$227,ROW(),"")),"")</f>
        <v/>
      </c>
      <c r="BY139" s="58" t="str">
        <f>IF(O139="女子",IF(AF139&gt;100,"",IF(M139=プロ用女子!D$2,ROW(),"")),"")</f>
        <v/>
      </c>
      <c r="BZ139" s="58" t="str">
        <f>IF(O139="女子",IF($AF139&gt;100,"",IF($M139=プロ用女子!K$2,ROW(),"")),"")</f>
        <v/>
      </c>
      <c r="CA139" s="58" t="str">
        <f>IF(O139="女子",IF($AF139&gt;100,"",IF($M139=プロ用女子!D$27,ROW(),"")),"")</f>
        <v/>
      </c>
      <c r="CB139" s="58" t="str">
        <f>IF(O139="女子",IF($AF139&gt;100,"",IF($M139=プロ用女子!K$27,ROW(),"")),"")</f>
        <v/>
      </c>
      <c r="CC139" s="58" t="str">
        <f>IF(O139="女子",IF($AF139&gt;100,"",IF($M139=プロ用女子!D$52,ROW(),"")),"")</f>
        <v/>
      </c>
      <c r="CD139" s="58" t="str">
        <f>IF(O139="女子",IF($AF139&gt;100,"",IF($M139=プロ用女子!K$52,ROW(),"")),"")</f>
        <v/>
      </c>
      <c r="CE139" s="58" t="str">
        <f>IF(O139="女子",IF($AF139&gt;100,"",IF($M139=プロ用女子!D$77,ROW(),"")),"")</f>
        <v/>
      </c>
      <c r="CF139" s="58" t="str">
        <f>IF(O139="女子",IF($AF139&gt;100,"",IF($M139=プロ用女子!K$77,ROW(),"")),"")</f>
        <v/>
      </c>
      <c r="CG139" s="58" t="str">
        <f>IF(O139="女子",IF($AF139&gt;100,"",IF($M139=プロ用女子!D$102,ROW(),"")),"")</f>
        <v/>
      </c>
      <c r="CH139" s="58" t="str">
        <f>IF(O139="女子",IF($AF139&gt;100,"",IF($M139=プロ用女子!K$102,ROW(),"")),"")</f>
        <v/>
      </c>
      <c r="CI139" s="58" t="str">
        <f>IF(O139="女子",IF($AF139&gt;100,"",IF($M139=プロ用女子!D$127,ROW(),"")),"")</f>
        <v/>
      </c>
      <c r="CJ139" s="58" t="str">
        <f>IF(O139="女子",IF($AF139&gt;100,"",IF($M139=プロ用女子!K$127,ROW(),"")),"")</f>
        <v/>
      </c>
      <c r="CK139" s="58" t="str">
        <f>IF(O139="女子",IF($AF139&gt;100,"",IF($M139=プロ用女子!D$152,ROW(),"")),"")</f>
        <v/>
      </c>
      <c r="CL139" s="58" t="str">
        <f>IF(O139="女子",IF($AF139&gt;100,"",IF($M139=プロ用女子!K$152,ROW(),"")),"")</f>
        <v/>
      </c>
      <c r="CM139" s="58" t="str">
        <f>IF(O139="女子",IF($AF139&gt;100,"",IF($M139=プロ用女子!D$177,ROW(),"")),"")</f>
        <v/>
      </c>
      <c r="CN139" s="58" t="str">
        <f>IF(O139="女子",IF($AF139&gt;100,"",IF($M139=プロ用女子!K$177,ROW(),"")),"")</f>
        <v/>
      </c>
      <c r="CO139" s="58" t="str">
        <f>IF(O139="女子",IF($AF139&gt;100,"",IF($M139=プロ用女子!D$202,ROW(),"")),"")</f>
        <v/>
      </c>
      <c r="CP139" s="58" t="str">
        <f>IF(O139="女子",IF($AF139&gt;100,"",IF($M139=プロ用女子!K$202,ROW(),"")),"")</f>
        <v/>
      </c>
      <c r="CQ139" s="58" t="str">
        <f>IF(O139="女子",IF($AF139&gt;100,"",IF($M139=プロ用女子!D$227,ROW(),"")),"")</f>
        <v/>
      </c>
      <c r="CR139" s="58" t="str">
        <f>IF(O139="女子",IF($AF139&gt;100,"",IF($M139=プロ用女子!K$227,ROW(),"")),"")</f>
        <v/>
      </c>
    </row>
    <row r="140" spans="1:96" x14ac:dyDescent="0.15">
      <c r="A140" s="41">
        <v>46172</v>
      </c>
      <c r="B140" s="41">
        <v>46180</v>
      </c>
      <c r="C140" t="s">
        <v>70</v>
      </c>
      <c r="D140" t="s">
        <v>162</v>
      </c>
      <c r="E140" t="s">
        <v>169</v>
      </c>
      <c r="F140" t="s">
        <v>170</v>
      </c>
      <c r="G140" t="s">
        <v>165</v>
      </c>
      <c r="H140" t="s">
        <v>71</v>
      </c>
      <c r="I140" t="s">
        <v>166</v>
      </c>
      <c r="J140" t="s">
        <v>99</v>
      </c>
      <c r="L140" t="s">
        <v>1041</v>
      </c>
      <c r="M140" t="s">
        <v>1012</v>
      </c>
      <c r="N140" t="s">
        <v>1013</v>
      </c>
      <c r="O140" t="s">
        <v>100</v>
      </c>
      <c r="Y140" t="s">
        <v>101</v>
      </c>
      <c r="AA140" t="s">
        <v>1042</v>
      </c>
      <c r="AB140" t="s">
        <v>1043</v>
      </c>
      <c r="AC140" t="s">
        <v>1044</v>
      </c>
      <c r="AD140" t="s">
        <v>102</v>
      </c>
      <c r="AF140">
        <v>6</v>
      </c>
      <c r="AG140" s="40">
        <v>39235</v>
      </c>
      <c r="AN140">
        <v>166</v>
      </c>
      <c r="AO140">
        <v>52</v>
      </c>
      <c r="AP140" t="s">
        <v>103</v>
      </c>
      <c r="AV140" t="s">
        <v>108</v>
      </c>
      <c r="AW140" t="s">
        <v>109</v>
      </c>
      <c r="BB140">
        <f t="shared" si="6"/>
        <v>16</v>
      </c>
      <c r="BC140">
        <f t="shared" si="7"/>
        <v>2</v>
      </c>
      <c r="BD140" t="str">
        <f t="shared" si="8"/>
        <v>右</v>
      </c>
      <c r="BE140" s="58" t="str">
        <f>IF(O140="男子",IF($AF140&gt;100,"",IF(M140=プロ用男子!D$2,ROW(),"")),"")</f>
        <v/>
      </c>
      <c r="BF140" s="58" t="str">
        <f>IF(O140="男子",IF($AF140&gt;100,"",IF($M140=プロ用男子!K$2,ROW(),"")),"")</f>
        <v/>
      </c>
      <c r="BG140" s="58" t="str">
        <f>IF(O140="男子",IF($AF140&gt;100,"",IF($M140=プロ用男子!D$27,ROW(),"")),"")</f>
        <v/>
      </c>
      <c r="BH140" s="58" t="str">
        <f>IF(O140="男子",IF($AF140&gt;100,"",IF($M140=プロ用男子!K$27,ROW(),"")),"")</f>
        <v/>
      </c>
      <c r="BI140" s="58">
        <f>IF(O140="男子",IF($AF140&gt;100,"",IF($M140=プロ用男子!D$52,ROW(),"")),"")</f>
        <v>140</v>
      </c>
      <c r="BJ140" s="58" t="str">
        <f>IF(O140="男子",IF($AF140&gt;100,"",IF($M140=プロ用男子!K$52,ROW(),"")),"")</f>
        <v/>
      </c>
      <c r="BK140" s="58" t="str">
        <f>IF(O140="男子",IF($AF140&gt;100,"",IF($M140=プロ用男子!D$77,ROW(),"")),"")</f>
        <v/>
      </c>
      <c r="BL140" s="58" t="str">
        <f>IF(O140="男子",IF($AF140&gt;100,"",IF($M140=プロ用男子!K$77,ROW(),"")),"")</f>
        <v/>
      </c>
      <c r="BM140" s="58" t="str">
        <f>IF(O140="男子",IF($AF140&gt;100,"",IF($M140=プロ用男子!D$102,ROW(),"")),"")</f>
        <v/>
      </c>
      <c r="BN140" s="58" t="str">
        <f>IF(O140="男子",IF($AF140&gt;100,"",IF($M140=プロ用男子!K$102,ROW(),"")),"")</f>
        <v/>
      </c>
      <c r="BO140" s="58" t="str">
        <f>IF(O140="男子",IF($AF140&gt;100,"",IF($M140=プロ用男子!D$127,ROW(),"")),"")</f>
        <v/>
      </c>
      <c r="BP140" s="58" t="str">
        <f>IF(O140="男子",IF($AF140&gt;100,"",IF($M140=プロ用男子!K$127,ROW(),"")),"")</f>
        <v/>
      </c>
      <c r="BQ140" s="58" t="str">
        <f>IF(O140="男子",IF($AF140&gt;100,"",IF($M140=プロ用男子!D$152,ROW(),"")),"")</f>
        <v/>
      </c>
      <c r="BR140" s="58" t="str">
        <f>IF(O140="男子",IF($AF140&gt;100,"",IF($M140=プロ用男子!K$152,ROW(),"")),"")</f>
        <v/>
      </c>
      <c r="BS140" s="58" t="str">
        <f>IF(O140="男子",IF($AF140&gt;100,"",IF($M140=プロ用男子!D$177,ROW(),"")),"")</f>
        <v/>
      </c>
      <c r="BT140" s="58" t="str">
        <f>IF(O140="男子",IF($AF140&gt;100,"",IF($M140=プロ用男子!K$177,ROW(),"")),"")</f>
        <v/>
      </c>
      <c r="BU140" s="58" t="str">
        <f>IF(O140="男子",IF($AF140&gt;100,"",IF($M140=プロ用男子!D$202,ROW(),"")),"")</f>
        <v/>
      </c>
      <c r="BV140" s="58" t="str">
        <f>IF(O140="男子",IF($AF140&gt;100,"",IF($M140=プロ用男子!K$202,ROW(),"")),"")</f>
        <v/>
      </c>
      <c r="BW140" s="58" t="str">
        <f>IF(O140="男子",IF($AF140&gt;100,"",IF($M140=プロ用男子!D$227,ROW(),"")),"")</f>
        <v/>
      </c>
      <c r="BX140" s="58" t="str">
        <f>IF(O140="男子",IF($AF140&gt;100,"",IF($M140=プロ用男子!K$227,ROW(),"")),"")</f>
        <v/>
      </c>
      <c r="BY140" s="58" t="str">
        <f>IF(O140="女子",IF(AF140&gt;100,"",IF(M140=プロ用女子!D$2,ROW(),"")),"")</f>
        <v/>
      </c>
      <c r="BZ140" s="58" t="str">
        <f>IF(O140="女子",IF($AF140&gt;100,"",IF($M140=プロ用女子!K$2,ROW(),"")),"")</f>
        <v/>
      </c>
      <c r="CA140" s="58" t="str">
        <f>IF(O140="女子",IF($AF140&gt;100,"",IF($M140=プロ用女子!D$27,ROW(),"")),"")</f>
        <v/>
      </c>
      <c r="CB140" s="58" t="str">
        <f>IF(O140="女子",IF($AF140&gt;100,"",IF($M140=プロ用女子!K$27,ROW(),"")),"")</f>
        <v/>
      </c>
      <c r="CC140" s="58" t="str">
        <f>IF(O140="女子",IF($AF140&gt;100,"",IF($M140=プロ用女子!D$52,ROW(),"")),"")</f>
        <v/>
      </c>
      <c r="CD140" s="58" t="str">
        <f>IF(O140="女子",IF($AF140&gt;100,"",IF($M140=プロ用女子!K$52,ROW(),"")),"")</f>
        <v/>
      </c>
      <c r="CE140" s="58" t="str">
        <f>IF(O140="女子",IF($AF140&gt;100,"",IF($M140=プロ用女子!D$77,ROW(),"")),"")</f>
        <v/>
      </c>
      <c r="CF140" s="58" t="str">
        <f>IF(O140="女子",IF($AF140&gt;100,"",IF($M140=プロ用女子!K$77,ROW(),"")),"")</f>
        <v/>
      </c>
      <c r="CG140" s="58" t="str">
        <f>IF(O140="女子",IF($AF140&gt;100,"",IF($M140=プロ用女子!D$102,ROW(),"")),"")</f>
        <v/>
      </c>
      <c r="CH140" s="58" t="str">
        <f>IF(O140="女子",IF($AF140&gt;100,"",IF($M140=プロ用女子!K$102,ROW(),"")),"")</f>
        <v/>
      </c>
      <c r="CI140" s="58" t="str">
        <f>IF(O140="女子",IF($AF140&gt;100,"",IF($M140=プロ用女子!D$127,ROW(),"")),"")</f>
        <v/>
      </c>
      <c r="CJ140" s="58" t="str">
        <f>IF(O140="女子",IF($AF140&gt;100,"",IF($M140=プロ用女子!K$127,ROW(),"")),"")</f>
        <v/>
      </c>
      <c r="CK140" s="58" t="str">
        <f>IF(O140="女子",IF($AF140&gt;100,"",IF($M140=プロ用女子!D$152,ROW(),"")),"")</f>
        <v/>
      </c>
      <c r="CL140" s="58" t="str">
        <f>IF(O140="女子",IF($AF140&gt;100,"",IF($M140=プロ用女子!K$152,ROW(),"")),"")</f>
        <v/>
      </c>
      <c r="CM140" s="58" t="str">
        <f>IF(O140="女子",IF($AF140&gt;100,"",IF($M140=プロ用女子!D$177,ROW(),"")),"")</f>
        <v/>
      </c>
      <c r="CN140" s="58" t="str">
        <f>IF(O140="女子",IF($AF140&gt;100,"",IF($M140=プロ用女子!K$177,ROW(),"")),"")</f>
        <v/>
      </c>
      <c r="CO140" s="58" t="str">
        <f>IF(O140="女子",IF($AF140&gt;100,"",IF($M140=プロ用女子!D$202,ROW(),"")),"")</f>
        <v/>
      </c>
      <c r="CP140" s="58" t="str">
        <f>IF(O140="女子",IF($AF140&gt;100,"",IF($M140=プロ用女子!K$202,ROW(),"")),"")</f>
        <v/>
      </c>
      <c r="CQ140" s="58" t="str">
        <f>IF(O140="女子",IF($AF140&gt;100,"",IF($M140=プロ用女子!D$227,ROW(),"")),"")</f>
        <v/>
      </c>
      <c r="CR140" s="58" t="str">
        <f>IF(O140="女子",IF($AF140&gt;100,"",IF($M140=プロ用女子!K$227,ROW(),"")),"")</f>
        <v/>
      </c>
    </row>
    <row r="141" spans="1:96" x14ac:dyDescent="0.15">
      <c r="A141" s="41">
        <v>46172</v>
      </c>
      <c r="B141" s="41">
        <v>46180</v>
      </c>
      <c r="C141" t="s">
        <v>70</v>
      </c>
      <c r="D141" t="s">
        <v>162</v>
      </c>
      <c r="E141" t="s">
        <v>169</v>
      </c>
      <c r="F141" t="s">
        <v>170</v>
      </c>
      <c r="G141" t="s">
        <v>165</v>
      </c>
      <c r="H141" t="s">
        <v>71</v>
      </c>
      <c r="I141" t="s">
        <v>166</v>
      </c>
      <c r="J141" t="s">
        <v>99</v>
      </c>
      <c r="L141" t="s">
        <v>1045</v>
      </c>
      <c r="M141" t="s">
        <v>1012</v>
      </c>
      <c r="N141" t="s">
        <v>1013</v>
      </c>
      <c r="O141" t="s">
        <v>100</v>
      </c>
      <c r="Y141" t="s">
        <v>101</v>
      </c>
      <c r="AA141" t="s">
        <v>1046</v>
      </c>
      <c r="AB141" t="s">
        <v>1047</v>
      </c>
      <c r="AC141" t="s">
        <v>1048</v>
      </c>
      <c r="AD141" t="s">
        <v>102</v>
      </c>
      <c r="AF141">
        <v>7</v>
      </c>
      <c r="AG141" s="40">
        <v>39492</v>
      </c>
      <c r="AN141">
        <v>168</v>
      </c>
      <c r="AO141">
        <v>58</v>
      </c>
      <c r="AP141" t="s">
        <v>103</v>
      </c>
      <c r="AV141" t="s">
        <v>108</v>
      </c>
      <c r="AW141" t="s">
        <v>112</v>
      </c>
      <c r="AY141" t="s">
        <v>157</v>
      </c>
      <c r="BB141">
        <f t="shared" si="6"/>
        <v>16</v>
      </c>
      <c r="BC141">
        <f t="shared" si="7"/>
        <v>2</v>
      </c>
      <c r="BD141" t="str">
        <f t="shared" si="8"/>
        <v>右</v>
      </c>
      <c r="BE141" s="58" t="str">
        <f>IF(O141="男子",IF($AF141&gt;100,"",IF(M141=プロ用男子!D$2,ROW(),"")),"")</f>
        <v/>
      </c>
      <c r="BF141" s="58" t="str">
        <f>IF(O141="男子",IF($AF141&gt;100,"",IF($M141=プロ用男子!K$2,ROW(),"")),"")</f>
        <v/>
      </c>
      <c r="BG141" s="58" t="str">
        <f>IF(O141="男子",IF($AF141&gt;100,"",IF($M141=プロ用男子!D$27,ROW(),"")),"")</f>
        <v/>
      </c>
      <c r="BH141" s="58" t="str">
        <f>IF(O141="男子",IF($AF141&gt;100,"",IF($M141=プロ用男子!K$27,ROW(),"")),"")</f>
        <v/>
      </c>
      <c r="BI141" s="58">
        <f>IF(O141="男子",IF($AF141&gt;100,"",IF($M141=プロ用男子!D$52,ROW(),"")),"")</f>
        <v>141</v>
      </c>
      <c r="BJ141" s="58" t="str">
        <f>IF(O141="男子",IF($AF141&gt;100,"",IF($M141=プロ用男子!K$52,ROW(),"")),"")</f>
        <v/>
      </c>
      <c r="BK141" s="58" t="str">
        <f>IF(O141="男子",IF($AF141&gt;100,"",IF($M141=プロ用男子!D$77,ROW(),"")),"")</f>
        <v/>
      </c>
      <c r="BL141" s="58" t="str">
        <f>IF(O141="男子",IF($AF141&gt;100,"",IF($M141=プロ用男子!K$77,ROW(),"")),"")</f>
        <v/>
      </c>
      <c r="BM141" s="58" t="str">
        <f>IF(O141="男子",IF($AF141&gt;100,"",IF($M141=プロ用男子!D$102,ROW(),"")),"")</f>
        <v/>
      </c>
      <c r="BN141" s="58" t="str">
        <f>IF(O141="男子",IF($AF141&gt;100,"",IF($M141=プロ用男子!K$102,ROW(),"")),"")</f>
        <v/>
      </c>
      <c r="BO141" s="58" t="str">
        <f>IF(O141="男子",IF($AF141&gt;100,"",IF($M141=プロ用男子!D$127,ROW(),"")),"")</f>
        <v/>
      </c>
      <c r="BP141" s="58" t="str">
        <f>IF(O141="男子",IF($AF141&gt;100,"",IF($M141=プロ用男子!K$127,ROW(),"")),"")</f>
        <v/>
      </c>
      <c r="BQ141" s="58" t="str">
        <f>IF(O141="男子",IF($AF141&gt;100,"",IF($M141=プロ用男子!D$152,ROW(),"")),"")</f>
        <v/>
      </c>
      <c r="BR141" s="58" t="str">
        <f>IF(O141="男子",IF($AF141&gt;100,"",IF($M141=プロ用男子!K$152,ROW(),"")),"")</f>
        <v/>
      </c>
      <c r="BS141" s="58" t="str">
        <f>IF(O141="男子",IF($AF141&gt;100,"",IF($M141=プロ用男子!D$177,ROW(),"")),"")</f>
        <v/>
      </c>
      <c r="BT141" s="58" t="str">
        <f>IF(O141="男子",IF($AF141&gt;100,"",IF($M141=プロ用男子!K$177,ROW(),"")),"")</f>
        <v/>
      </c>
      <c r="BU141" s="58" t="str">
        <f>IF(O141="男子",IF($AF141&gt;100,"",IF($M141=プロ用男子!D$202,ROW(),"")),"")</f>
        <v/>
      </c>
      <c r="BV141" s="58" t="str">
        <f>IF(O141="男子",IF($AF141&gt;100,"",IF($M141=プロ用男子!K$202,ROW(),"")),"")</f>
        <v/>
      </c>
      <c r="BW141" s="58" t="str">
        <f>IF(O141="男子",IF($AF141&gt;100,"",IF($M141=プロ用男子!D$227,ROW(),"")),"")</f>
        <v/>
      </c>
      <c r="BX141" s="58" t="str">
        <f>IF(O141="男子",IF($AF141&gt;100,"",IF($M141=プロ用男子!K$227,ROW(),"")),"")</f>
        <v/>
      </c>
      <c r="BY141" s="58" t="str">
        <f>IF(O141="女子",IF(AF141&gt;100,"",IF(M141=プロ用女子!D$2,ROW(),"")),"")</f>
        <v/>
      </c>
      <c r="BZ141" s="58" t="str">
        <f>IF(O141="女子",IF($AF141&gt;100,"",IF($M141=プロ用女子!K$2,ROW(),"")),"")</f>
        <v/>
      </c>
      <c r="CA141" s="58" t="str">
        <f>IF(O141="女子",IF($AF141&gt;100,"",IF($M141=プロ用女子!D$27,ROW(),"")),"")</f>
        <v/>
      </c>
      <c r="CB141" s="58" t="str">
        <f>IF(O141="女子",IF($AF141&gt;100,"",IF($M141=プロ用女子!K$27,ROW(),"")),"")</f>
        <v/>
      </c>
      <c r="CC141" s="58" t="str">
        <f>IF(O141="女子",IF($AF141&gt;100,"",IF($M141=プロ用女子!D$52,ROW(),"")),"")</f>
        <v/>
      </c>
      <c r="CD141" s="58" t="str">
        <f>IF(O141="女子",IF($AF141&gt;100,"",IF($M141=プロ用女子!K$52,ROW(),"")),"")</f>
        <v/>
      </c>
      <c r="CE141" s="58" t="str">
        <f>IF(O141="女子",IF($AF141&gt;100,"",IF($M141=プロ用女子!D$77,ROW(),"")),"")</f>
        <v/>
      </c>
      <c r="CF141" s="58" t="str">
        <f>IF(O141="女子",IF($AF141&gt;100,"",IF($M141=プロ用女子!K$77,ROW(),"")),"")</f>
        <v/>
      </c>
      <c r="CG141" s="58" t="str">
        <f>IF(O141="女子",IF($AF141&gt;100,"",IF($M141=プロ用女子!D$102,ROW(),"")),"")</f>
        <v/>
      </c>
      <c r="CH141" s="58" t="str">
        <f>IF(O141="女子",IF($AF141&gt;100,"",IF($M141=プロ用女子!K$102,ROW(),"")),"")</f>
        <v/>
      </c>
      <c r="CI141" s="58" t="str">
        <f>IF(O141="女子",IF($AF141&gt;100,"",IF($M141=プロ用女子!D$127,ROW(),"")),"")</f>
        <v/>
      </c>
      <c r="CJ141" s="58" t="str">
        <f>IF(O141="女子",IF($AF141&gt;100,"",IF($M141=プロ用女子!K$127,ROW(),"")),"")</f>
        <v/>
      </c>
      <c r="CK141" s="58" t="str">
        <f>IF(O141="女子",IF($AF141&gt;100,"",IF($M141=プロ用女子!D$152,ROW(),"")),"")</f>
        <v/>
      </c>
      <c r="CL141" s="58" t="str">
        <f>IF(O141="女子",IF($AF141&gt;100,"",IF($M141=プロ用女子!K$152,ROW(),"")),"")</f>
        <v/>
      </c>
      <c r="CM141" s="58" t="str">
        <f>IF(O141="女子",IF($AF141&gt;100,"",IF($M141=プロ用女子!D$177,ROW(),"")),"")</f>
        <v/>
      </c>
      <c r="CN141" s="58" t="str">
        <f>IF(O141="女子",IF($AF141&gt;100,"",IF($M141=プロ用女子!K$177,ROW(),"")),"")</f>
        <v/>
      </c>
      <c r="CO141" s="58" t="str">
        <f>IF(O141="女子",IF($AF141&gt;100,"",IF($M141=プロ用女子!D$202,ROW(),"")),"")</f>
        <v/>
      </c>
      <c r="CP141" s="58" t="str">
        <f>IF(O141="女子",IF($AF141&gt;100,"",IF($M141=プロ用女子!K$202,ROW(),"")),"")</f>
        <v/>
      </c>
      <c r="CQ141" s="58" t="str">
        <f>IF(O141="女子",IF($AF141&gt;100,"",IF($M141=プロ用女子!D$227,ROW(),"")),"")</f>
        <v/>
      </c>
      <c r="CR141" s="58" t="str">
        <f>IF(O141="女子",IF($AF141&gt;100,"",IF($M141=プロ用女子!K$227,ROW(),"")),"")</f>
        <v/>
      </c>
    </row>
    <row r="142" spans="1:96" x14ac:dyDescent="0.15">
      <c r="A142" s="41">
        <v>46172</v>
      </c>
      <c r="B142" s="41">
        <v>46180</v>
      </c>
      <c r="C142" t="s">
        <v>70</v>
      </c>
      <c r="D142" t="s">
        <v>162</v>
      </c>
      <c r="E142" t="s">
        <v>169</v>
      </c>
      <c r="F142" t="s">
        <v>170</v>
      </c>
      <c r="G142" t="s">
        <v>165</v>
      </c>
      <c r="H142" t="s">
        <v>71</v>
      </c>
      <c r="I142" t="s">
        <v>166</v>
      </c>
      <c r="J142" t="s">
        <v>99</v>
      </c>
      <c r="L142" t="s">
        <v>1049</v>
      </c>
      <c r="M142" t="s">
        <v>1012</v>
      </c>
      <c r="N142" t="s">
        <v>1013</v>
      </c>
      <c r="O142" t="s">
        <v>100</v>
      </c>
      <c r="Y142" t="s">
        <v>101</v>
      </c>
      <c r="AA142" t="s">
        <v>1050</v>
      </c>
      <c r="AB142" t="s">
        <v>1051</v>
      </c>
      <c r="AC142" t="s">
        <v>1052</v>
      </c>
      <c r="AD142" t="s">
        <v>102</v>
      </c>
      <c r="AE142" t="s">
        <v>105</v>
      </c>
      <c r="AF142">
        <v>8</v>
      </c>
      <c r="AG142" s="40">
        <v>39493</v>
      </c>
      <c r="AN142">
        <v>162</v>
      </c>
      <c r="AO142">
        <v>46</v>
      </c>
      <c r="AP142" t="s">
        <v>103</v>
      </c>
      <c r="AV142" t="s">
        <v>108</v>
      </c>
      <c r="AW142" t="s">
        <v>112</v>
      </c>
      <c r="AY142" t="s">
        <v>155</v>
      </c>
      <c r="BB142">
        <f t="shared" si="6"/>
        <v>16</v>
      </c>
      <c r="BC142">
        <f t="shared" si="7"/>
        <v>2</v>
      </c>
      <c r="BD142" t="str">
        <f t="shared" si="8"/>
        <v>右</v>
      </c>
      <c r="BE142" s="58" t="str">
        <f>IF(O142="男子",IF($AF142&gt;100,"",IF(M142=プロ用男子!D$2,ROW(),"")),"")</f>
        <v/>
      </c>
      <c r="BF142" s="58" t="str">
        <f>IF(O142="男子",IF($AF142&gt;100,"",IF($M142=プロ用男子!K$2,ROW(),"")),"")</f>
        <v/>
      </c>
      <c r="BG142" s="58" t="str">
        <f>IF(O142="男子",IF($AF142&gt;100,"",IF($M142=プロ用男子!D$27,ROW(),"")),"")</f>
        <v/>
      </c>
      <c r="BH142" s="58" t="str">
        <f>IF(O142="男子",IF($AF142&gt;100,"",IF($M142=プロ用男子!K$27,ROW(),"")),"")</f>
        <v/>
      </c>
      <c r="BI142" s="58">
        <f>IF(O142="男子",IF($AF142&gt;100,"",IF($M142=プロ用男子!D$52,ROW(),"")),"")</f>
        <v>142</v>
      </c>
      <c r="BJ142" s="58" t="str">
        <f>IF(O142="男子",IF($AF142&gt;100,"",IF($M142=プロ用男子!K$52,ROW(),"")),"")</f>
        <v/>
      </c>
      <c r="BK142" s="58" t="str">
        <f>IF(O142="男子",IF($AF142&gt;100,"",IF($M142=プロ用男子!D$77,ROW(),"")),"")</f>
        <v/>
      </c>
      <c r="BL142" s="58" t="str">
        <f>IF(O142="男子",IF($AF142&gt;100,"",IF($M142=プロ用男子!K$77,ROW(),"")),"")</f>
        <v/>
      </c>
      <c r="BM142" s="58" t="str">
        <f>IF(O142="男子",IF($AF142&gt;100,"",IF($M142=プロ用男子!D$102,ROW(),"")),"")</f>
        <v/>
      </c>
      <c r="BN142" s="58" t="str">
        <f>IF(O142="男子",IF($AF142&gt;100,"",IF($M142=プロ用男子!K$102,ROW(),"")),"")</f>
        <v/>
      </c>
      <c r="BO142" s="58" t="str">
        <f>IF(O142="男子",IF($AF142&gt;100,"",IF($M142=プロ用男子!D$127,ROW(),"")),"")</f>
        <v/>
      </c>
      <c r="BP142" s="58" t="str">
        <f>IF(O142="男子",IF($AF142&gt;100,"",IF($M142=プロ用男子!K$127,ROW(),"")),"")</f>
        <v/>
      </c>
      <c r="BQ142" s="58" t="str">
        <f>IF(O142="男子",IF($AF142&gt;100,"",IF($M142=プロ用男子!D$152,ROW(),"")),"")</f>
        <v/>
      </c>
      <c r="BR142" s="58" t="str">
        <f>IF(O142="男子",IF($AF142&gt;100,"",IF($M142=プロ用男子!K$152,ROW(),"")),"")</f>
        <v/>
      </c>
      <c r="BS142" s="58" t="str">
        <f>IF(O142="男子",IF($AF142&gt;100,"",IF($M142=プロ用男子!D$177,ROW(),"")),"")</f>
        <v/>
      </c>
      <c r="BT142" s="58" t="str">
        <f>IF(O142="男子",IF($AF142&gt;100,"",IF($M142=プロ用男子!K$177,ROW(),"")),"")</f>
        <v/>
      </c>
      <c r="BU142" s="58" t="str">
        <f>IF(O142="男子",IF($AF142&gt;100,"",IF($M142=プロ用男子!D$202,ROW(),"")),"")</f>
        <v/>
      </c>
      <c r="BV142" s="58" t="str">
        <f>IF(O142="男子",IF($AF142&gt;100,"",IF($M142=プロ用男子!K$202,ROW(),"")),"")</f>
        <v/>
      </c>
      <c r="BW142" s="58" t="str">
        <f>IF(O142="男子",IF($AF142&gt;100,"",IF($M142=プロ用男子!D$227,ROW(),"")),"")</f>
        <v/>
      </c>
      <c r="BX142" s="58" t="str">
        <f>IF(O142="男子",IF($AF142&gt;100,"",IF($M142=プロ用男子!K$227,ROW(),"")),"")</f>
        <v/>
      </c>
      <c r="BY142" s="58" t="str">
        <f>IF(O142="女子",IF(AF142&gt;100,"",IF(M142=プロ用女子!D$2,ROW(),"")),"")</f>
        <v/>
      </c>
      <c r="BZ142" s="58" t="str">
        <f>IF(O142="女子",IF($AF142&gt;100,"",IF($M142=プロ用女子!K$2,ROW(),"")),"")</f>
        <v/>
      </c>
      <c r="CA142" s="58" t="str">
        <f>IF(O142="女子",IF($AF142&gt;100,"",IF($M142=プロ用女子!D$27,ROW(),"")),"")</f>
        <v/>
      </c>
      <c r="CB142" s="58" t="str">
        <f>IF(O142="女子",IF($AF142&gt;100,"",IF($M142=プロ用女子!K$27,ROW(),"")),"")</f>
        <v/>
      </c>
      <c r="CC142" s="58" t="str">
        <f>IF(O142="女子",IF($AF142&gt;100,"",IF($M142=プロ用女子!D$52,ROW(),"")),"")</f>
        <v/>
      </c>
      <c r="CD142" s="58" t="str">
        <f>IF(O142="女子",IF($AF142&gt;100,"",IF($M142=プロ用女子!K$52,ROW(),"")),"")</f>
        <v/>
      </c>
      <c r="CE142" s="58" t="str">
        <f>IF(O142="女子",IF($AF142&gt;100,"",IF($M142=プロ用女子!D$77,ROW(),"")),"")</f>
        <v/>
      </c>
      <c r="CF142" s="58" t="str">
        <f>IF(O142="女子",IF($AF142&gt;100,"",IF($M142=プロ用女子!K$77,ROW(),"")),"")</f>
        <v/>
      </c>
      <c r="CG142" s="58" t="str">
        <f>IF(O142="女子",IF($AF142&gt;100,"",IF($M142=プロ用女子!D$102,ROW(),"")),"")</f>
        <v/>
      </c>
      <c r="CH142" s="58" t="str">
        <f>IF(O142="女子",IF($AF142&gt;100,"",IF($M142=プロ用女子!K$102,ROW(),"")),"")</f>
        <v/>
      </c>
      <c r="CI142" s="58" t="str">
        <f>IF(O142="女子",IF($AF142&gt;100,"",IF($M142=プロ用女子!D$127,ROW(),"")),"")</f>
        <v/>
      </c>
      <c r="CJ142" s="58" t="str">
        <f>IF(O142="女子",IF($AF142&gt;100,"",IF($M142=プロ用女子!K$127,ROW(),"")),"")</f>
        <v/>
      </c>
      <c r="CK142" s="58" t="str">
        <f>IF(O142="女子",IF($AF142&gt;100,"",IF($M142=プロ用女子!D$152,ROW(),"")),"")</f>
        <v/>
      </c>
      <c r="CL142" s="58" t="str">
        <f>IF(O142="女子",IF($AF142&gt;100,"",IF($M142=プロ用女子!K$152,ROW(),"")),"")</f>
        <v/>
      </c>
      <c r="CM142" s="58" t="str">
        <f>IF(O142="女子",IF($AF142&gt;100,"",IF($M142=プロ用女子!D$177,ROW(),"")),"")</f>
        <v/>
      </c>
      <c r="CN142" s="58" t="str">
        <f>IF(O142="女子",IF($AF142&gt;100,"",IF($M142=プロ用女子!K$177,ROW(),"")),"")</f>
        <v/>
      </c>
      <c r="CO142" s="58" t="str">
        <f>IF(O142="女子",IF($AF142&gt;100,"",IF($M142=プロ用女子!D$202,ROW(),"")),"")</f>
        <v/>
      </c>
      <c r="CP142" s="58" t="str">
        <f>IF(O142="女子",IF($AF142&gt;100,"",IF($M142=プロ用女子!K$202,ROW(),"")),"")</f>
        <v/>
      </c>
      <c r="CQ142" s="58" t="str">
        <f>IF(O142="女子",IF($AF142&gt;100,"",IF($M142=プロ用女子!D$227,ROW(),"")),"")</f>
        <v/>
      </c>
      <c r="CR142" s="58" t="str">
        <f>IF(O142="女子",IF($AF142&gt;100,"",IF($M142=プロ用女子!K$227,ROW(),"")),"")</f>
        <v/>
      </c>
    </row>
    <row r="143" spans="1:96" x14ac:dyDescent="0.15">
      <c r="A143" s="41">
        <v>46172</v>
      </c>
      <c r="B143" s="41">
        <v>46180</v>
      </c>
      <c r="C143" t="s">
        <v>70</v>
      </c>
      <c r="D143" t="s">
        <v>162</v>
      </c>
      <c r="E143" t="s">
        <v>169</v>
      </c>
      <c r="F143" t="s">
        <v>170</v>
      </c>
      <c r="G143" t="s">
        <v>165</v>
      </c>
      <c r="H143" t="s">
        <v>71</v>
      </c>
      <c r="I143" t="s">
        <v>166</v>
      </c>
      <c r="J143" t="s">
        <v>99</v>
      </c>
      <c r="L143" t="s">
        <v>1053</v>
      </c>
      <c r="M143" t="s">
        <v>1012</v>
      </c>
      <c r="N143" t="s">
        <v>1013</v>
      </c>
      <c r="O143" t="s">
        <v>100</v>
      </c>
      <c r="Y143" t="s">
        <v>101</v>
      </c>
      <c r="AA143" t="s">
        <v>1054</v>
      </c>
      <c r="AB143" t="s">
        <v>1055</v>
      </c>
      <c r="AC143" t="s">
        <v>1056</v>
      </c>
      <c r="AD143" t="s">
        <v>102</v>
      </c>
      <c r="AF143">
        <v>9</v>
      </c>
      <c r="AG143" s="40">
        <v>39388</v>
      </c>
      <c r="AN143">
        <v>151</v>
      </c>
      <c r="AO143">
        <v>40</v>
      </c>
      <c r="AP143" t="s">
        <v>103</v>
      </c>
      <c r="AV143" t="s">
        <v>108</v>
      </c>
      <c r="AW143" t="s">
        <v>112</v>
      </c>
      <c r="AY143" t="s">
        <v>155</v>
      </c>
      <c r="BB143">
        <f t="shared" si="6"/>
        <v>16</v>
      </c>
      <c r="BC143">
        <f t="shared" si="7"/>
        <v>2</v>
      </c>
      <c r="BD143" t="str">
        <f t="shared" si="8"/>
        <v>右</v>
      </c>
      <c r="BE143" s="58" t="str">
        <f>IF(O143="男子",IF($AF143&gt;100,"",IF(M143=プロ用男子!D$2,ROW(),"")),"")</f>
        <v/>
      </c>
      <c r="BF143" s="58" t="str">
        <f>IF(O143="男子",IF($AF143&gt;100,"",IF($M143=プロ用男子!K$2,ROW(),"")),"")</f>
        <v/>
      </c>
      <c r="BG143" s="58" t="str">
        <f>IF(O143="男子",IF($AF143&gt;100,"",IF($M143=プロ用男子!D$27,ROW(),"")),"")</f>
        <v/>
      </c>
      <c r="BH143" s="58" t="str">
        <f>IF(O143="男子",IF($AF143&gt;100,"",IF($M143=プロ用男子!K$27,ROW(),"")),"")</f>
        <v/>
      </c>
      <c r="BI143" s="58">
        <f>IF(O143="男子",IF($AF143&gt;100,"",IF($M143=プロ用男子!D$52,ROW(),"")),"")</f>
        <v>143</v>
      </c>
      <c r="BJ143" s="58" t="str">
        <f>IF(O143="男子",IF($AF143&gt;100,"",IF($M143=プロ用男子!K$52,ROW(),"")),"")</f>
        <v/>
      </c>
      <c r="BK143" s="58" t="str">
        <f>IF(O143="男子",IF($AF143&gt;100,"",IF($M143=プロ用男子!D$77,ROW(),"")),"")</f>
        <v/>
      </c>
      <c r="BL143" s="58" t="str">
        <f>IF(O143="男子",IF($AF143&gt;100,"",IF($M143=プロ用男子!K$77,ROW(),"")),"")</f>
        <v/>
      </c>
      <c r="BM143" s="58" t="str">
        <f>IF(O143="男子",IF($AF143&gt;100,"",IF($M143=プロ用男子!D$102,ROW(),"")),"")</f>
        <v/>
      </c>
      <c r="BN143" s="58" t="str">
        <f>IF(O143="男子",IF($AF143&gt;100,"",IF($M143=プロ用男子!K$102,ROW(),"")),"")</f>
        <v/>
      </c>
      <c r="BO143" s="58" t="str">
        <f>IF(O143="男子",IF($AF143&gt;100,"",IF($M143=プロ用男子!D$127,ROW(),"")),"")</f>
        <v/>
      </c>
      <c r="BP143" s="58" t="str">
        <f>IF(O143="男子",IF($AF143&gt;100,"",IF($M143=プロ用男子!K$127,ROW(),"")),"")</f>
        <v/>
      </c>
      <c r="BQ143" s="58" t="str">
        <f>IF(O143="男子",IF($AF143&gt;100,"",IF($M143=プロ用男子!D$152,ROW(),"")),"")</f>
        <v/>
      </c>
      <c r="BR143" s="58" t="str">
        <f>IF(O143="男子",IF($AF143&gt;100,"",IF($M143=プロ用男子!K$152,ROW(),"")),"")</f>
        <v/>
      </c>
      <c r="BS143" s="58" t="str">
        <f>IF(O143="男子",IF($AF143&gt;100,"",IF($M143=プロ用男子!D$177,ROW(),"")),"")</f>
        <v/>
      </c>
      <c r="BT143" s="58" t="str">
        <f>IF(O143="男子",IF($AF143&gt;100,"",IF($M143=プロ用男子!K$177,ROW(),"")),"")</f>
        <v/>
      </c>
      <c r="BU143" s="58" t="str">
        <f>IF(O143="男子",IF($AF143&gt;100,"",IF($M143=プロ用男子!D$202,ROW(),"")),"")</f>
        <v/>
      </c>
      <c r="BV143" s="58" t="str">
        <f>IF(O143="男子",IF($AF143&gt;100,"",IF($M143=プロ用男子!K$202,ROW(),"")),"")</f>
        <v/>
      </c>
      <c r="BW143" s="58" t="str">
        <f>IF(O143="男子",IF($AF143&gt;100,"",IF($M143=プロ用男子!D$227,ROW(),"")),"")</f>
        <v/>
      </c>
      <c r="BX143" s="58" t="str">
        <f>IF(O143="男子",IF($AF143&gt;100,"",IF($M143=プロ用男子!K$227,ROW(),"")),"")</f>
        <v/>
      </c>
      <c r="BY143" s="58" t="str">
        <f>IF(O143="女子",IF(AF143&gt;100,"",IF(M143=プロ用女子!D$2,ROW(),"")),"")</f>
        <v/>
      </c>
      <c r="BZ143" s="58" t="str">
        <f>IF(O143="女子",IF($AF143&gt;100,"",IF($M143=プロ用女子!K$2,ROW(),"")),"")</f>
        <v/>
      </c>
      <c r="CA143" s="58" t="str">
        <f>IF(O143="女子",IF($AF143&gt;100,"",IF($M143=プロ用女子!D$27,ROW(),"")),"")</f>
        <v/>
      </c>
      <c r="CB143" s="58" t="str">
        <f>IF(O143="女子",IF($AF143&gt;100,"",IF($M143=プロ用女子!K$27,ROW(),"")),"")</f>
        <v/>
      </c>
      <c r="CC143" s="58" t="str">
        <f>IF(O143="女子",IF($AF143&gt;100,"",IF($M143=プロ用女子!D$52,ROW(),"")),"")</f>
        <v/>
      </c>
      <c r="CD143" s="58" t="str">
        <f>IF(O143="女子",IF($AF143&gt;100,"",IF($M143=プロ用女子!K$52,ROW(),"")),"")</f>
        <v/>
      </c>
      <c r="CE143" s="58" t="str">
        <f>IF(O143="女子",IF($AF143&gt;100,"",IF($M143=プロ用女子!D$77,ROW(),"")),"")</f>
        <v/>
      </c>
      <c r="CF143" s="58" t="str">
        <f>IF(O143="女子",IF($AF143&gt;100,"",IF($M143=プロ用女子!K$77,ROW(),"")),"")</f>
        <v/>
      </c>
      <c r="CG143" s="58" t="str">
        <f>IF(O143="女子",IF($AF143&gt;100,"",IF($M143=プロ用女子!D$102,ROW(),"")),"")</f>
        <v/>
      </c>
      <c r="CH143" s="58" t="str">
        <f>IF(O143="女子",IF($AF143&gt;100,"",IF($M143=プロ用女子!K$102,ROW(),"")),"")</f>
        <v/>
      </c>
      <c r="CI143" s="58" t="str">
        <f>IF(O143="女子",IF($AF143&gt;100,"",IF($M143=プロ用女子!D$127,ROW(),"")),"")</f>
        <v/>
      </c>
      <c r="CJ143" s="58" t="str">
        <f>IF(O143="女子",IF($AF143&gt;100,"",IF($M143=プロ用女子!K$127,ROW(),"")),"")</f>
        <v/>
      </c>
      <c r="CK143" s="58" t="str">
        <f>IF(O143="女子",IF($AF143&gt;100,"",IF($M143=プロ用女子!D$152,ROW(),"")),"")</f>
        <v/>
      </c>
      <c r="CL143" s="58" t="str">
        <f>IF(O143="女子",IF($AF143&gt;100,"",IF($M143=プロ用女子!K$152,ROW(),"")),"")</f>
        <v/>
      </c>
      <c r="CM143" s="58" t="str">
        <f>IF(O143="女子",IF($AF143&gt;100,"",IF($M143=プロ用女子!D$177,ROW(),"")),"")</f>
        <v/>
      </c>
      <c r="CN143" s="58" t="str">
        <f>IF(O143="女子",IF($AF143&gt;100,"",IF($M143=プロ用女子!K$177,ROW(),"")),"")</f>
        <v/>
      </c>
      <c r="CO143" s="58" t="str">
        <f>IF(O143="女子",IF($AF143&gt;100,"",IF($M143=プロ用女子!D$202,ROW(),"")),"")</f>
        <v/>
      </c>
      <c r="CP143" s="58" t="str">
        <f>IF(O143="女子",IF($AF143&gt;100,"",IF($M143=プロ用女子!K$202,ROW(),"")),"")</f>
        <v/>
      </c>
      <c r="CQ143" s="58" t="str">
        <f>IF(O143="女子",IF($AF143&gt;100,"",IF($M143=プロ用女子!D$227,ROW(),"")),"")</f>
        <v/>
      </c>
      <c r="CR143" s="58" t="str">
        <f>IF(O143="女子",IF($AF143&gt;100,"",IF($M143=プロ用女子!K$227,ROW(),"")),"")</f>
        <v/>
      </c>
    </row>
    <row r="144" spans="1:96" x14ac:dyDescent="0.15">
      <c r="A144" s="41">
        <v>46172</v>
      </c>
      <c r="B144" s="41">
        <v>46180</v>
      </c>
      <c r="C144" t="s">
        <v>70</v>
      </c>
      <c r="D144" t="s">
        <v>162</v>
      </c>
      <c r="E144" t="s">
        <v>169</v>
      </c>
      <c r="F144" t="s">
        <v>170</v>
      </c>
      <c r="G144" t="s">
        <v>165</v>
      </c>
      <c r="H144" t="s">
        <v>71</v>
      </c>
      <c r="I144" t="s">
        <v>166</v>
      </c>
      <c r="J144" t="s">
        <v>99</v>
      </c>
      <c r="L144" t="s">
        <v>1057</v>
      </c>
      <c r="M144" t="s">
        <v>1012</v>
      </c>
      <c r="N144" t="s">
        <v>1013</v>
      </c>
      <c r="O144" t="s">
        <v>100</v>
      </c>
      <c r="Y144" t="s">
        <v>101</v>
      </c>
      <c r="AA144" t="s">
        <v>1058</v>
      </c>
      <c r="AB144" t="s">
        <v>1059</v>
      </c>
      <c r="AC144" t="s">
        <v>1060</v>
      </c>
      <c r="AD144" t="s">
        <v>102</v>
      </c>
      <c r="AF144">
        <v>10</v>
      </c>
      <c r="AG144" s="40">
        <v>39279</v>
      </c>
      <c r="AN144">
        <v>163</v>
      </c>
      <c r="AO144">
        <v>49</v>
      </c>
      <c r="AP144" t="s">
        <v>103</v>
      </c>
      <c r="AV144" t="s">
        <v>104</v>
      </c>
      <c r="AY144" t="s">
        <v>157</v>
      </c>
      <c r="BB144">
        <f t="shared" si="6"/>
        <v>16</v>
      </c>
      <c r="BC144">
        <f t="shared" si="7"/>
        <v>2</v>
      </c>
      <c r="BD144" t="str">
        <f t="shared" si="8"/>
        <v>右</v>
      </c>
      <c r="BE144" s="58" t="str">
        <f>IF(O144="男子",IF($AF144&gt;100,"",IF(M144=プロ用男子!D$2,ROW(),"")),"")</f>
        <v/>
      </c>
      <c r="BF144" s="58" t="str">
        <f>IF(O144="男子",IF($AF144&gt;100,"",IF($M144=プロ用男子!K$2,ROW(),"")),"")</f>
        <v/>
      </c>
      <c r="BG144" s="58" t="str">
        <f>IF(O144="男子",IF($AF144&gt;100,"",IF($M144=プロ用男子!D$27,ROW(),"")),"")</f>
        <v/>
      </c>
      <c r="BH144" s="58" t="str">
        <f>IF(O144="男子",IF($AF144&gt;100,"",IF($M144=プロ用男子!K$27,ROW(),"")),"")</f>
        <v/>
      </c>
      <c r="BI144" s="58">
        <f>IF(O144="男子",IF($AF144&gt;100,"",IF($M144=プロ用男子!D$52,ROW(),"")),"")</f>
        <v>144</v>
      </c>
      <c r="BJ144" s="58" t="str">
        <f>IF(O144="男子",IF($AF144&gt;100,"",IF($M144=プロ用男子!K$52,ROW(),"")),"")</f>
        <v/>
      </c>
      <c r="BK144" s="58" t="str">
        <f>IF(O144="男子",IF($AF144&gt;100,"",IF($M144=プロ用男子!D$77,ROW(),"")),"")</f>
        <v/>
      </c>
      <c r="BL144" s="58" t="str">
        <f>IF(O144="男子",IF($AF144&gt;100,"",IF($M144=プロ用男子!K$77,ROW(),"")),"")</f>
        <v/>
      </c>
      <c r="BM144" s="58" t="str">
        <f>IF(O144="男子",IF($AF144&gt;100,"",IF($M144=プロ用男子!D$102,ROW(),"")),"")</f>
        <v/>
      </c>
      <c r="BN144" s="58" t="str">
        <f>IF(O144="男子",IF($AF144&gt;100,"",IF($M144=プロ用男子!K$102,ROW(),"")),"")</f>
        <v/>
      </c>
      <c r="BO144" s="58" t="str">
        <f>IF(O144="男子",IF($AF144&gt;100,"",IF($M144=プロ用男子!D$127,ROW(),"")),"")</f>
        <v/>
      </c>
      <c r="BP144" s="58" t="str">
        <f>IF(O144="男子",IF($AF144&gt;100,"",IF($M144=プロ用男子!K$127,ROW(),"")),"")</f>
        <v/>
      </c>
      <c r="BQ144" s="58" t="str">
        <f>IF(O144="男子",IF($AF144&gt;100,"",IF($M144=プロ用男子!D$152,ROW(),"")),"")</f>
        <v/>
      </c>
      <c r="BR144" s="58" t="str">
        <f>IF(O144="男子",IF($AF144&gt;100,"",IF($M144=プロ用男子!K$152,ROW(),"")),"")</f>
        <v/>
      </c>
      <c r="BS144" s="58" t="str">
        <f>IF(O144="男子",IF($AF144&gt;100,"",IF($M144=プロ用男子!D$177,ROW(),"")),"")</f>
        <v/>
      </c>
      <c r="BT144" s="58" t="str">
        <f>IF(O144="男子",IF($AF144&gt;100,"",IF($M144=プロ用男子!K$177,ROW(),"")),"")</f>
        <v/>
      </c>
      <c r="BU144" s="58" t="str">
        <f>IF(O144="男子",IF($AF144&gt;100,"",IF($M144=プロ用男子!D$202,ROW(),"")),"")</f>
        <v/>
      </c>
      <c r="BV144" s="58" t="str">
        <f>IF(O144="男子",IF($AF144&gt;100,"",IF($M144=プロ用男子!K$202,ROW(),"")),"")</f>
        <v/>
      </c>
      <c r="BW144" s="58" t="str">
        <f>IF(O144="男子",IF($AF144&gt;100,"",IF($M144=プロ用男子!D$227,ROW(),"")),"")</f>
        <v/>
      </c>
      <c r="BX144" s="58" t="str">
        <f>IF(O144="男子",IF($AF144&gt;100,"",IF($M144=プロ用男子!K$227,ROW(),"")),"")</f>
        <v/>
      </c>
      <c r="BY144" s="58" t="str">
        <f>IF(O144="女子",IF(AF144&gt;100,"",IF(M144=プロ用女子!D$2,ROW(),"")),"")</f>
        <v/>
      </c>
      <c r="BZ144" s="58" t="str">
        <f>IF(O144="女子",IF($AF144&gt;100,"",IF($M144=プロ用女子!K$2,ROW(),"")),"")</f>
        <v/>
      </c>
      <c r="CA144" s="58" t="str">
        <f>IF(O144="女子",IF($AF144&gt;100,"",IF($M144=プロ用女子!D$27,ROW(),"")),"")</f>
        <v/>
      </c>
      <c r="CB144" s="58" t="str">
        <f>IF(O144="女子",IF($AF144&gt;100,"",IF($M144=プロ用女子!K$27,ROW(),"")),"")</f>
        <v/>
      </c>
      <c r="CC144" s="58" t="str">
        <f>IF(O144="女子",IF($AF144&gt;100,"",IF($M144=プロ用女子!D$52,ROW(),"")),"")</f>
        <v/>
      </c>
      <c r="CD144" s="58" t="str">
        <f>IF(O144="女子",IF($AF144&gt;100,"",IF($M144=プロ用女子!K$52,ROW(),"")),"")</f>
        <v/>
      </c>
      <c r="CE144" s="58" t="str">
        <f>IF(O144="女子",IF($AF144&gt;100,"",IF($M144=プロ用女子!D$77,ROW(),"")),"")</f>
        <v/>
      </c>
      <c r="CF144" s="58" t="str">
        <f>IF(O144="女子",IF($AF144&gt;100,"",IF($M144=プロ用女子!K$77,ROW(),"")),"")</f>
        <v/>
      </c>
      <c r="CG144" s="58" t="str">
        <f>IF(O144="女子",IF($AF144&gt;100,"",IF($M144=プロ用女子!D$102,ROW(),"")),"")</f>
        <v/>
      </c>
      <c r="CH144" s="58" t="str">
        <f>IF(O144="女子",IF($AF144&gt;100,"",IF($M144=プロ用女子!K$102,ROW(),"")),"")</f>
        <v/>
      </c>
      <c r="CI144" s="58" t="str">
        <f>IF(O144="女子",IF($AF144&gt;100,"",IF($M144=プロ用女子!D$127,ROW(),"")),"")</f>
        <v/>
      </c>
      <c r="CJ144" s="58" t="str">
        <f>IF(O144="女子",IF($AF144&gt;100,"",IF($M144=プロ用女子!K$127,ROW(),"")),"")</f>
        <v/>
      </c>
      <c r="CK144" s="58" t="str">
        <f>IF(O144="女子",IF($AF144&gt;100,"",IF($M144=プロ用女子!D$152,ROW(),"")),"")</f>
        <v/>
      </c>
      <c r="CL144" s="58" t="str">
        <f>IF(O144="女子",IF($AF144&gt;100,"",IF($M144=プロ用女子!K$152,ROW(),"")),"")</f>
        <v/>
      </c>
      <c r="CM144" s="58" t="str">
        <f>IF(O144="女子",IF($AF144&gt;100,"",IF($M144=プロ用女子!D$177,ROW(),"")),"")</f>
        <v/>
      </c>
      <c r="CN144" s="58" t="str">
        <f>IF(O144="女子",IF($AF144&gt;100,"",IF($M144=プロ用女子!K$177,ROW(),"")),"")</f>
        <v/>
      </c>
      <c r="CO144" s="58" t="str">
        <f>IF(O144="女子",IF($AF144&gt;100,"",IF($M144=プロ用女子!D$202,ROW(),"")),"")</f>
        <v/>
      </c>
      <c r="CP144" s="58" t="str">
        <f>IF(O144="女子",IF($AF144&gt;100,"",IF($M144=プロ用女子!K$202,ROW(),"")),"")</f>
        <v/>
      </c>
      <c r="CQ144" s="58" t="str">
        <f>IF(O144="女子",IF($AF144&gt;100,"",IF($M144=プロ用女子!D$227,ROW(),"")),"")</f>
        <v/>
      </c>
      <c r="CR144" s="58" t="str">
        <f>IF(O144="女子",IF($AF144&gt;100,"",IF($M144=プロ用女子!K$227,ROW(),"")),"")</f>
        <v/>
      </c>
    </row>
    <row r="145" spans="1:96" x14ac:dyDescent="0.15">
      <c r="A145" s="41">
        <v>46172</v>
      </c>
      <c r="B145" s="41">
        <v>46180</v>
      </c>
      <c r="C145" t="s">
        <v>70</v>
      </c>
      <c r="D145" t="s">
        <v>162</v>
      </c>
      <c r="E145" t="s">
        <v>169</v>
      </c>
      <c r="F145" t="s">
        <v>170</v>
      </c>
      <c r="G145" t="s">
        <v>165</v>
      </c>
      <c r="H145" t="s">
        <v>71</v>
      </c>
      <c r="I145" t="s">
        <v>166</v>
      </c>
      <c r="J145" t="s">
        <v>99</v>
      </c>
      <c r="L145" t="s">
        <v>1061</v>
      </c>
      <c r="M145" t="s">
        <v>1012</v>
      </c>
      <c r="N145" t="s">
        <v>1013</v>
      </c>
      <c r="O145" t="s">
        <v>100</v>
      </c>
      <c r="Y145" t="s">
        <v>101</v>
      </c>
      <c r="AA145" t="s">
        <v>1062</v>
      </c>
      <c r="AB145" t="s">
        <v>1063</v>
      </c>
      <c r="AC145" t="s">
        <v>1064</v>
      </c>
      <c r="AD145" t="s">
        <v>102</v>
      </c>
      <c r="AF145">
        <v>11</v>
      </c>
      <c r="AG145" s="40">
        <v>39407</v>
      </c>
      <c r="AN145">
        <v>179</v>
      </c>
      <c r="AO145">
        <v>63</v>
      </c>
      <c r="AP145" t="s">
        <v>103</v>
      </c>
      <c r="AV145" t="s">
        <v>104</v>
      </c>
      <c r="AY145" t="s">
        <v>157</v>
      </c>
      <c r="BB145">
        <f t="shared" si="6"/>
        <v>16</v>
      </c>
      <c r="BC145">
        <f t="shared" si="7"/>
        <v>2</v>
      </c>
      <c r="BD145" t="str">
        <f t="shared" si="8"/>
        <v>右</v>
      </c>
      <c r="BE145" s="58" t="str">
        <f>IF(O145="男子",IF($AF145&gt;100,"",IF(M145=プロ用男子!D$2,ROW(),"")),"")</f>
        <v/>
      </c>
      <c r="BF145" s="58" t="str">
        <f>IF(O145="男子",IF($AF145&gt;100,"",IF($M145=プロ用男子!K$2,ROW(),"")),"")</f>
        <v/>
      </c>
      <c r="BG145" s="58" t="str">
        <f>IF(O145="男子",IF($AF145&gt;100,"",IF($M145=プロ用男子!D$27,ROW(),"")),"")</f>
        <v/>
      </c>
      <c r="BH145" s="58" t="str">
        <f>IF(O145="男子",IF($AF145&gt;100,"",IF($M145=プロ用男子!K$27,ROW(),"")),"")</f>
        <v/>
      </c>
      <c r="BI145" s="58">
        <f>IF(O145="男子",IF($AF145&gt;100,"",IF($M145=プロ用男子!D$52,ROW(),"")),"")</f>
        <v>145</v>
      </c>
      <c r="BJ145" s="58" t="str">
        <f>IF(O145="男子",IF($AF145&gt;100,"",IF($M145=プロ用男子!K$52,ROW(),"")),"")</f>
        <v/>
      </c>
      <c r="BK145" s="58" t="str">
        <f>IF(O145="男子",IF($AF145&gt;100,"",IF($M145=プロ用男子!D$77,ROW(),"")),"")</f>
        <v/>
      </c>
      <c r="BL145" s="58" t="str">
        <f>IF(O145="男子",IF($AF145&gt;100,"",IF($M145=プロ用男子!K$77,ROW(),"")),"")</f>
        <v/>
      </c>
      <c r="BM145" s="58" t="str">
        <f>IF(O145="男子",IF($AF145&gt;100,"",IF($M145=プロ用男子!D$102,ROW(),"")),"")</f>
        <v/>
      </c>
      <c r="BN145" s="58" t="str">
        <f>IF(O145="男子",IF($AF145&gt;100,"",IF($M145=プロ用男子!K$102,ROW(),"")),"")</f>
        <v/>
      </c>
      <c r="BO145" s="58" t="str">
        <f>IF(O145="男子",IF($AF145&gt;100,"",IF($M145=プロ用男子!D$127,ROW(),"")),"")</f>
        <v/>
      </c>
      <c r="BP145" s="58" t="str">
        <f>IF(O145="男子",IF($AF145&gt;100,"",IF($M145=プロ用男子!K$127,ROW(),"")),"")</f>
        <v/>
      </c>
      <c r="BQ145" s="58" t="str">
        <f>IF(O145="男子",IF($AF145&gt;100,"",IF($M145=プロ用男子!D$152,ROW(),"")),"")</f>
        <v/>
      </c>
      <c r="BR145" s="58" t="str">
        <f>IF(O145="男子",IF($AF145&gt;100,"",IF($M145=プロ用男子!K$152,ROW(),"")),"")</f>
        <v/>
      </c>
      <c r="BS145" s="58" t="str">
        <f>IF(O145="男子",IF($AF145&gt;100,"",IF($M145=プロ用男子!D$177,ROW(),"")),"")</f>
        <v/>
      </c>
      <c r="BT145" s="58" t="str">
        <f>IF(O145="男子",IF($AF145&gt;100,"",IF($M145=プロ用男子!K$177,ROW(),"")),"")</f>
        <v/>
      </c>
      <c r="BU145" s="58" t="str">
        <f>IF(O145="男子",IF($AF145&gt;100,"",IF($M145=プロ用男子!D$202,ROW(),"")),"")</f>
        <v/>
      </c>
      <c r="BV145" s="58" t="str">
        <f>IF(O145="男子",IF($AF145&gt;100,"",IF($M145=プロ用男子!K$202,ROW(),"")),"")</f>
        <v/>
      </c>
      <c r="BW145" s="58" t="str">
        <f>IF(O145="男子",IF($AF145&gt;100,"",IF($M145=プロ用男子!D$227,ROW(),"")),"")</f>
        <v/>
      </c>
      <c r="BX145" s="58" t="str">
        <f>IF(O145="男子",IF($AF145&gt;100,"",IF($M145=プロ用男子!K$227,ROW(),"")),"")</f>
        <v/>
      </c>
      <c r="BY145" s="58" t="str">
        <f>IF(O145="女子",IF(AF145&gt;100,"",IF(M145=プロ用女子!D$2,ROW(),"")),"")</f>
        <v/>
      </c>
      <c r="BZ145" s="58" t="str">
        <f>IF(O145="女子",IF($AF145&gt;100,"",IF($M145=プロ用女子!K$2,ROW(),"")),"")</f>
        <v/>
      </c>
      <c r="CA145" s="58" t="str">
        <f>IF(O145="女子",IF($AF145&gt;100,"",IF($M145=プロ用女子!D$27,ROW(),"")),"")</f>
        <v/>
      </c>
      <c r="CB145" s="58" t="str">
        <f>IF(O145="女子",IF($AF145&gt;100,"",IF($M145=プロ用女子!K$27,ROW(),"")),"")</f>
        <v/>
      </c>
      <c r="CC145" s="58" t="str">
        <f>IF(O145="女子",IF($AF145&gt;100,"",IF($M145=プロ用女子!D$52,ROW(),"")),"")</f>
        <v/>
      </c>
      <c r="CD145" s="58" t="str">
        <f>IF(O145="女子",IF($AF145&gt;100,"",IF($M145=プロ用女子!K$52,ROW(),"")),"")</f>
        <v/>
      </c>
      <c r="CE145" s="58" t="str">
        <f>IF(O145="女子",IF($AF145&gt;100,"",IF($M145=プロ用女子!D$77,ROW(),"")),"")</f>
        <v/>
      </c>
      <c r="CF145" s="58" t="str">
        <f>IF(O145="女子",IF($AF145&gt;100,"",IF($M145=プロ用女子!K$77,ROW(),"")),"")</f>
        <v/>
      </c>
      <c r="CG145" s="58" t="str">
        <f>IF(O145="女子",IF($AF145&gt;100,"",IF($M145=プロ用女子!D$102,ROW(),"")),"")</f>
        <v/>
      </c>
      <c r="CH145" s="58" t="str">
        <f>IF(O145="女子",IF($AF145&gt;100,"",IF($M145=プロ用女子!K$102,ROW(),"")),"")</f>
        <v/>
      </c>
      <c r="CI145" s="58" t="str">
        <f>IF(O145="女子",IF($AF145&gt;100,"",IF($M145=プロ用女子!D$127,ROW(),"")),"")</f>
        <v/>
      </c>
      <c r="CJ145" s="58" t="str">
        <f>IF(O145="女子",IF($AF145&gt;100,"",IF($M145=プロ用女子!K$127,ROW(),"")),"")</f>
        <v/>
      </c>
      <c r="CK145" s="58" t="str">
        <f>IF(O145="女子",IF($AF145&gt;100,"",IF($M145=プロ用女子!D$152,ROW(),"")),"")</f>
        <v/>
      </c>
      <c r="CL145" s="58" t="str">
        <f>IF(O145="女子",IF($AF145&gt;100,"",IF($M145=プロ用女子!K$152,ROW(),"")),"")</f>
        <v/>
      </c>
      <c r="CM145" s="58" t="str">
        <f>IF(O145="女子",IF($AF145&gt;100,"",IF($M145=プロ用女子!D$177,ROW(),"")),"")</f>
        <v/>
      </c>
      <c r="CN145" s="58" t="str">
        <f>IF(O145="女子",IF($AF145&gt;100,"",IF($M145=プロ用女子!K$177,ROW(),"")),"")</f>
        <v/>
      </c>
      <c r="CO145" s="58" t="str">
        <f>IF(O145="女子",IF($AF145&gt;100,"",IF($M145=プロ用女子!D$202,ROW(),"")),"")</f>
        <v/>
      </c>
      <c r="CP145" s="58" t="str">
        <f>IF(O145="女子",IF($AF145&gt;100,"",IF($M145=プロ用女子!K$202,ROW(),"")),"")</f>
        <v/>
      </c>
      <c r="CQ145" s="58" t="str">
        <f>IF(O145="女子",IF($AF145&gt;100,"",IF($M145=プロ用女子!D$227,ROW(),"")),"")</f>
        <v/>
      </c>
      <c r="CR145" s="58" t="str">
        <f>IF(O145="女子",IF($AF145&gt;100,"",IF($M145=プロ用女子!K$227,ROW(),"")),"")</f>
        <v/>
      </c>
    </row>
    <row r="146" spans="1:96" x14ac:dyDescent="0.15">
      <c r="A146" s="41">
        <v>46172</v>
      </c>
      <c r="B146" s="41">
        <v>46180</v>
      </c>
      <c r="C146" t="s">
        <v>70</v>
      </c>
      <c r="D146" t="s">
        <v>162</v>
      </c>
      <c r="E146" t="s">
        <v>169</v>
      </c>
      <c r="F146" t="s">
        <v>170</v>
      </c>
      <c r="G146" t="s">
        <v>165</v>
      </c>
      <c r="H146" t="s">
        <v>71</v>
      </c>
      <c r="I146" t="s">
        <v>166</v>
      </c>
      <c r="J146" t="s">
        <v>99</v>
      </c>
      <c r="L146" t="s">
        <v>1065</v>
      </c>
      <c r="M146" t="s">
        <v>1012</v>
      </c>
      <c r="N146" t="s">
        <v>1013</v>
      </c>
      <c r="O146" t="s">
        <v>100</v>
      </c>
      <c r="Y146" t="s">
        <v>101</v>
      </c>
      <c r="AA146" t="s">
        <v>1066</v>
      </c>
      <c r="AB146" t="s">
        <v>1067</v>
      </c>
      <c r="AC146" t="s">
        <v>1068</v>
      </c>
      <c r="AD146" t="s">
        <v>102</v>
      </c>
      <c r="AF146">
        <v>12</v>
      </c>
      <c r="AG146" s="40">
        <v>39507</v>
      </c>
      <c r="AN146">
        <v>170</v>
      </c>
      <c r="AO146">
        <v>54</v>
      </c>
      <c r="AP146" t="s">
        <v>103</v>
      </c>
      <c r="AV146" t="s">
        <v>104</v>
      </c>
      <c r="BB146">
        <f t="shared" si="6"/>
        <v>16</v>
      </c>
      <c r="BC146">
        <f t="shared" si="7"/>
        <v>2</v>
      </c>
      <c r="BD146" t="str">
        <f t="shared" si="8"/>
        <v>右</v>
      </c>
      <c r="BE146" s="58" t="str">
        <f>IF(O146="男子",IF($AF146&gt;100,"",IF(M146=プロ用男子!D$2,ROW(),"")),"")</f>
        <v/>
      </c>
      <c r="BF146" s="58" t="str">
        <f>IF(O146="男子",IF($AF146&gt;100,"",IF($M146=プロ用男子!K$2,ROW(),"")),"")</f>
        <v/>
      </c>
      <c r="BG146" s="58" t="str">
        <f>IF(O146="男子",IF($AF146&gt;100,"",IF($M146=プロ用男子!D$27,ROW(),"")),"")</f>
        <v/>
      </c>
      <c r="BH146" s="58" t="str">
        <f>IF(O146="男子",IF($AF146&gt;100,"",IF($M146=プロ用男子!K$27,ROW(),"")),"")</f>
        <v/>
      </c>
      <c r="BI146" s="58">
        <f>IF(O146="男子",IF($AF146&gt;100,"",IF($M146=プロ用男子!D$52,ROW(),"")),"")</f>
        <v>146</v>
      </c>
      <c r="BJ146" s="58" t="str">
        <f>IF(O146="男子",IF($AF146&gt;100,"",IF($M146=プロ用男子!K$52,ROW(),"")),"")</f>
        <v/>
      </c>
      <c r="BK146" s="58" t="str">
        <f>IF(O146="男子",IF($AF146&gt;100,"",IF($M146=プロ用男子!D$77,ROW(),"")),"")</f>
        <v/>
      </c>
      <c r="BL146" s="58" t="str">
        <f>IF(O146="男子",IF($AF146&gt;100,"",IF($M146=プロ用男子!K$77,ROW(),"")),"")</f>
        <v/>
      </c>
      <c r="BM146" s="58" t="str">
        <f>IF(O146="男子",IF($AF146&gt;100,"",IF($M146=プロ用男子!D$102,ROW(),"")),"")</f>
        <v/>
      </c>
      <c r="BN146" s="58" t="str">
        <f>IF(O146="男子",IF($AF146&gt;100,"",IF($M146=プロ用男子!K$102,ROW(),"")),"")</f>
        <v/>
      </c>
      <c r="BO146" s="58" t="str">
        <f>IF(O146="男子",IF($AF146&gt;100,"",IF($M146=プロ用男子!D$127,ROW(),"")),"")</f>
        <v/>
      </c>
      <c r="BP146" s="58" t="str">
        <f>IF(O146="男子",IF($AF146&gt;100,"",IF($M146=プロ用男子!K$127,ROW(),"")),"")</f>
        <v/>
      </c>
      <c r="BQ146" s="58" t="str">
        <f>IF(O146="男子",IF($AF146&gt;100,"",IF($M146=プロ用男子!D$152,ROW(),"")),"")</f>
        <v/>
      </c>
      <c r="BR146" s="58" t="str">
        <f>IF(O146="男子",IF($AF146&gt;100,"",IF($M146=プロ用男子!K$152,ROW(),"")),"")</f>
        <v/>
      </c>
      <c r="BS146" s="58" t="str">
        <f>IF(O146="男子",IF($AF146&gt;100,"",IF($M146=プロ用男子!D$177,ROW(),"")),"")</f>
        <v/>
      </c>
      <c r="BT146" s="58" t="str">
        <f>IF(O146="男子",IF($AF146&gt;100,"",IF($M146=プロ用男子!K$177,ROW(),"")),"")</f>
        <v/>
      </c>
      <c r="BU146" s="58" t="str">
        <f>IF(O146="男子",IF($AF146&gt;100,"",IF($M146=プロ用男子!D$202,ROW(),"")),"")</f>
        <v/>
      </c>
      <c r="BV146" s="58" t="str">
        <f>IF(O146="男子",IF($AF146&gt;100,"",IF($M146=プロ用男子!K$202,ROW(),"")),"")</f>
        <v/>
      </c>
      <c r="BW146" s="58" t="str">
        <f>IF(O146="男子",IF($AF146&gt;100,"",IF($M146=プロ用男子!D$227,ROW(),"")),"")</f>
        <v/>
      </c>
      <c r="BX146" s="58" t="str">
        <f>IF(O146="男子",IF($AF146&gt;100,"",IF($M146=プロ用男子!K$227,ROW(),"")),"")</f>
        <v/>
      </c>
      <c r="BY146" s="58" t="str">
        <f>IF(O146="女子",IF(AF146&gt;100,"",IF(M146=プロ用女子!D$2,ROW(),"")),"")</f>
        <v/>
      </c>
      <c r="BZ146" s="58" t="str">
        <f>IF(O146="女子",IF($AF146&gt;100,"",IF($M146=プロ用女子!K$2,ROW(),"")),"")</f>
        <v/>
      </c>
      <c r="CA146" s="58" t="str">
        <f>IF(O146="女子",IF($AF146&gt;100,"",IF($M146=プロ用女子!D$27,ROW(),"")),"")</f>
        <v/>
      </c>
      <c r="CB146" s="58" t="str">
        <f>IF(O146="女子",IF($AF146&gt;100,"",IF($M146=プロ用女子!K$27,ROW(),"")),"")</f>
        <v/>
      </c>
      <c r="CC146" s="58" t="str">
        <f>IF(O146="女子",IF($AF146&gt;100,"",IF($M146=プロ用女子!D$52,ROW(),"")),"")</f>
        <v/>
      </c>
      <c r="CD146" s="58" t="str">
        <f>IF(O146="女子",IF($AF146&gt;100,"",IF($M146=プロ用女子!K$52,ROW(),"")),"")</f>
        <v/>
      </c>
      <c r="CE146" s="58" t="str">
        <f>IF(O146="女子",IF($AF146&gt;100,"",IF($M146=プロ用女子!D$77,ROW(),"")),"")</f>
        <v/>
      </c>
      <c r="CF146" s="58" t="str">
        <f>IF(O146="女子",IF($AF146&gt;100,"",IF($M146=プロ用女子!K$77,ROW(),"")),"")</f>
        <v/>
      </c>
      <c r="CG146" s="58" t="str">
        <f>IF(O146="女子",IF($AF146&gt;100,"",IF($M146=プロ用女子!D$102,ROW(),"")),"")</f>
        <v/>
      </c>
      <c r="CH146" s="58" t="str">
        <f>IF(O146="女子",IF($AF146&gt;100,"",IF($M146=プロ用女子!K$102,ROW(),"")),"")</f>
        <v/>
      </c>
      <c r="CI146" s="58" t="str">
        <f>IF(O146="女子",IF($AF146&gt;100,"",IF($M146=プロ用女子!D$127,ROW(),"")),"")</f>
        <v/>
      </c>
      <c r="CJ146" s="58" t="str">
        <f>IF(O146="女子",IF($AF146&gt;100,"",IF($M146=プロ用女子!K$127,ROW(),"")),"")</f>
        <v/>
      </c>
      <c r="CK146" s="58" t="str">
        <f>IF(O146="女子",IF($AF146&gt;100,"",IF($M146=プロ用女子!D$152,ROW(),"")),"")</f>
        <v/>
      </c>
      <c r="CL146" s="58" t="str">
        <f>IF(O146="女子",IF($AF146&gt;100,"",IF($M146=プロ用女子!K$152,ROW(),"")),"")</f>
        <v/>
      </c>
      <c r="CM146" s="58" t="str">
        <f>IF(O146="女子",IF($AF146&gt;100,"",IF($M146=プロ用女子!D$177,ROW(),"")),"")</f>
        <v/>
      </c>
      <c r="CN146" s="58" t="str">
        <f>IF(O146="女子",IF($AF146&gt;100,"",IF($M146=プロ用女子!K$177,ROW(),"")),"")</f>
        <v/>
      </c>
      <c r="CO146" s="58" t="str">
        <f>IF(O146="女子",IF($AF146&gt;100,"",IF($M146=プロ用女子!D$202,ROW(),"")),"")</f>
        <v/>
      </c>
      <c r="CP146" s="58" t="str">
        <f>IF(O146="女子",IF($AF146&gt;100,"",IF($M146=プロ用女子!K$202,ROW(),"")),"")</f>
        <v/>
      </c>
      <c r="CQ146" s="58" t="str">
        <f>IF(O146="女子",IF($AF146&gt;100,"",IF($M146=プロ用女子!D$227,ROW(),"")),"")</f>
        <v/>
      </c>
      <c r="CR146" s="58" t="str">
        <f>IF(O146="女子",IF($AF146&gt;100,"",IF($M146=プロ用女子!K$227,ROW(),"")),"")</f>
        <v/>
      </c>
    </row>
    <row r="147" spans="1:96" x14ac:dyDescent="0.15">
      <c r="A147" s="41">
        <v>46172</v>
      </c>
      <c r="B147" s="41">
        <v>46180</v>
      </c>
      <c r="C147" t="s">
        <v>70</v>
      </c>
      <c r="D147" t="s">
        <v>162</v>
      </c>
      <c r="E147" t="s">
        <v>169</v>
      </c>
      <c r="F147" t="s">
        <v>170</v>
      </c>
      <c r="G147" t="s">
        <v>165</v>
      </c>
      <c r="H147" t="s">
        <v>71</v>
      </c>
      <c r="I147" t="s">
        <v>166</v>
      </c>
      <c r="J147" t="s">
        <v>99</v>
      </c>
      <c r="L147" t="s">
        <v>1069</v>
      </c>
      <c r="M147" t="s">
        <v>1012</v>
      </c>
      <c r="N147" t="s">
        <v>1013</v>
      </c>
      <c r="O147" t="s">
        <v>100</v>
      </c>
      <c r="Y147" t="s">
        <v>101</v>
      </c>
      <c r="AA147" t="s">
        <v>1070</v>
      </c>
      <c r="AB147" t="s">
        <v>1071</v>
      </c>
      <c r="AC147" t="s">
        <v>1072</v>
      </c>
      <c r="AD147" t="s">
        <v>102</v>
      </c>
      <c r="AF147">
        <v>13</v>
      </c>
      <c r="AG147" s="40">
        <v>38897</v>
      </c>
      <c r="AN147">
        <v>167</v>
      </c>
      <c r="AO147">
        <v>54</v>
      </c>
      <c r="AP147" t="s">
        <v>103</v>
      </c>
      <c r="AV147" t="s">
        <v>104</v>
      </c>
      <c r="AY147" t="s">
        <v>157</v>
      </c>
      <c r="BB147">
        <f t="shared" si="6"/>
        <v>17</v>
      </c>
      <c r="BC147">
        <f t="shared" si="7"/>
        <v>3</v>
      </c>
      <c r="BD147" t="str">
        <f t="shared" si="8"/>
        <v>右</v>
      </c>
      <c r="BE147" s="58" t="str">
        <f>IF(O147="男子",IF($AF147&gt;100,"",IF(M147=プロ用男子!D$2,ROW(),"")),"")</f>
        <v/>
      </c>
      <c r="BF147" s="58" t="str">
        <f>IF(O147="男子",IF($AF147&gt;100,"",IF($M147=プロ用男子!K$2,ROW(),"")),"")</f>
        <v/>
      </c>
      <c r="BG147" s="58" t="str">
        <f>IF(O147="男子",IF($AF147&gt;100,"",IF($M147=プロ用男子!D$27,ROW(),"")),"")</f>
        <v/>
      </c>
      <c r="BH147" s="58" t="str">
        <f>IF(O147="男子",IF($AF147&gt;100,"",IF($M147=プロ用男子!K$27,ROW(),"")),"")</f>
        <v/>
      </c>
      <c r="BI147" s="58">
        <f>IF(O147="男子",IF($AF147&gt;100,"",IF($M147=プロ用男子!D$52,ROW(),"")),"")</f>
        <v>147</v>
      </c>
      <c r="BJ147" s="58" t="str">
        <f>IF(O147="男子",IF($AF147&gt;100,"",IF($M147=プロ用男子!K$52,ROW(),"")),"")</f>
        <v/>
      </c>
      <c r="BK147" s="58" t="str">
        <f>IF(O147="男子",IF($AF147&gt;100,"",IF($M147=プロ用男子!D$77,ROW(),"")),"")</f>
        <v/>
      </c>
      <c r="BL147" s="58" t="str">
        <f>IF(O147="男子",IF($AF147&gt;100,"",IF($M147=プロ用男子!K$77,ROW(),"")),"")</f>
        <v/>
      </c>
      <c r="BM147" s="58" t="str">
        <f>IF(O147="男子",IF($AF147&gt;100,"",IF($M147=プロ用男子!D$102,ROW(),"")),"")</f>
        <v/>
      </c>
      <c r="BN147" s="58" t="str">
        <f>IF(O147="男子",IF($AF147&gt;100,"",IF($M147=プロ用男子!K$102,ROW(),"")),"")</f>
        <v/>
      </c>
      <c r="BO147" s="58" t="str">
        <f>IF(O147="男子",IF($AF147&gt;100,"",IF($M147=プロ用男子!D$127,ROW(),"")),"")</f>
        <v/>
      </c>
      <c r="BP147" s="58" t="str">
        <f>IF(O147="男子",IF($AF147&gt;100,"",IF($M147=プロ用男子!K$127,ROW(),"")),"")</f>
        <v/>
      </c>
      <c r="BQ147" s="58" t="str">
        <f>IF(O147="男子",IF($AF147&gt;100,"",IF($M147=プロ用男子!D$152,ROW(),"")),"")</f>
        <v/>
      </c>
      <c r="BR147" s="58" t="str">
        <f>IF(O147="男子",IF($AF147&gt;100,"",IF($M147=プロ用男子!K$152,ROW(),"")),"")</f>
        <v/>
      </c>
      <c r="BS147" s="58" t="str">
        <f>IF(O147="男子",IF($AF147&gt;100,"",IF($M147=プロ用男子!D$177,ROW(),"")),"")</f>
        <v/>
      </c>
      <c r="BT147" s="58" t="str">
        <f>IF(O147="男子",IF($AF147&gt;100,"",IF($M147=プロ用男子!K$177,ROW(),"")),"")</f>
        <v/>
      </c>
      <c r="BU147" s="58" t="str">
        <f>IF(O147="男子",IF($AF147&gt;100,"",IF($M147=プロ用男子!D$202,ROW(),"")),"")</f>
        <v/>
      </c>
      <c r="BV147" s="58" t="str">
        <f>IF(O147="男子",IF($AF147&gt;100,"",IF($M147=プロ用男子!K$202,ROW(),"")),"")</f>
        <v/>
      </c>
      <c r="BW147" s="58" t="str">
        <f>IF(O147="男子",IF($AF147&gt;100,"",IF($M147=プロ用男子!D$227,ROW(),"")),"")</f>
        <v/>
      </c>
      <c r="BX147" s="58" t="str">
        <f>IF(O147="男子",IF($AF147&gt;100,"",IF($M147=プロ用男子!K$227,ROW(),"")),"")</f>
        <v/>
      </c>
      <c r="BY147" s="58" t="str">
        <f>IF(O147="女子",IF(AF147&gt;100,"",IF(M147=プロ用女子!D$2,ROW(),"")),"")</f>
        <v/>
      </c>
      <c r="BZ147" s="58" t="str">
        <f>IF(O147="女子",IF($AF147&gt;100,"",IF($M147=プロ用女子!K$2,ROW(),"")),"")</f>
        <v/>
      </c>
      <c r="CA147" s="58" t="str">
        <f>IF(O147="女子",IF($AF147&gt;100,"",IF($M147=プロ用女子!D$27,ROW(),"")),"")</f>
        <v/>
      </c>
      <c r="CB147" s="58" t="str">
        <f>IF(O147="女子",IF($AF147&gt;100,"",IF($M147=プロ用女子!K$27,ROW(),"")),"")</f>
        <v/>
      </c>
      <c r="CC147" s="58" t="str">
        <f>IF(O147="女子",IF($AF147&gt;100,"",IF($M147=プロ用女子!D$52,ROW(),"")),"")</f>
        <v/>
      </c>
      <c r="CD147" s="58" t="str">
        <f>IF(O147="女子",IF($AF147&gt;100,"",IF($M147=プロ用女子!K$52,ROW(),"")),"")</f>
        <v/>
      </c>
      <c r="CE147" s="58" t="str">
        <f>IF(O147="女子",IF($AF147&gt;100,"",IF($M147=プロ用女子!D$77,ROW(),"")),"")</f>
        <v/>
      </c>
      <c r="CF147" s="58" t="str">
        <f>IF(O147="女子",IF($AF147&gt;100,"",IF($M147=プロ用女子!K$77,ROW(),"")),"")</f>
        <v/>
      </c>
      <c r="CG147" s="58" t="str">
        <f>IF(O147="女子",IF($AF147&gt;100,"",IF($M147=プロ用女子!D$102,ROW(),"")),"")</f>
        <v/>
      </c>
      <c r="CH147" s="58" t="str">
        <f>IF(O147="女子",IF($AF147&gt;100,"",IF($M147=プロ用女子!K$102,ROW(),"")),"")</f>
        <v/>
      </c>
      <c r="CI147" s="58" t="str">
        <f>IF(O147="女子",IF($AF147&gt;100,"",IF($M147=プロ用女子!D$127,ROW(),"")),"")</f>
        <v/>
      </c>
      <c r="CJ147" s="58" t="str">
        <f>IF(O147="女子",IF($AF147&gt;100,"",IF($M147=プロ用女子!K$127,ROW(),"")),"")</f>
        <v/>
      </c>
      <c r="CK147" s="58" t="str">
        <f>IF(O147="女子",IF($AF147&gt;100,"",IF($M147=プロ用女子!D$152,ROW(),"")),"")</f>
        <v/>
      </c>
      <c r="CL147" s="58" t="str">
        <f>IF(O147="女子",IF($AF147&gt;100,"",IF($M147=プロ用女子!K$152,ROW(),"")),"")</f>
        <v/>
      </c>
      <c r="CM147" s="58" t="str">
        <f>IF(O147="女子",IF($AF147&gt;100,"",IF($M147=プロ用女子!D$177,ROW(),"")),"")</f>
        <v/>
      </c>
      <c r="CN147" s="58" t="str">
        <f>IF(O147="女子",IF($AF147&gt;100,"",IF($M147=プロ用女子!K$177,ROW(),"")),"")</f>
        <v/>
      </c>
      <c r="CO147" s="58" t="str">
        <f>IF(O147="女子",IF($AF147&gt;100,"",IF($M147=プロ用女子!D$202,ROW(),"")),"")</f>
        <v/>
      </c>
      <c r="CP147" s="58" t="str">
        <f>IF(O147="女子",IF($AF147&gt;100,"",IF($M147=プロ用女子!K$202,ROW(),"")),"")</f>
        <v/>
      </c>
      <c r="CQ147" s="58" t="str">
        <f>IF(O147="女子",IF($AF147&gt;100,"",IF($M147=プロ用女子!D$227,ROW(),"")),"")</f>
        <v/>
      </c>
      <c r="CR147" s="58" t="str">
        <f>IF(O147="女子",IF($AF147&gt;100,"",IF($M147=プロ用女子!K$227,ROW(),"")),"")</f>
        <v/>
      </c>
    </row>
    <row r="148" spans="1:96" x14ac:dyDescent="0.15">
      <c r="A148" s="41">
        <v>46172</v>
      </c>
      <c r="B148" s="41">
        <v>46180</v>
      </c>
      <c r="C148" t="s">
        <v>70</v>
      </c>
      <c r="D148" t="s">
        <v>162</v>
      </c>
      <c r="E148" t="s">
        <v>169</v>
      </c>
      <c r="F148" t="s">
        <v>170</v>
      </c>
      <c r="G148" t="s">
        <v>165</v>
      </c>
      <c r="H148" t="s">
        <v>71</v>
      </c>
      <c r="I148" t="s">
        <v>166</v>
      </c>
      <c r="J148" t="s">
        <v>99</v>
      </c>
      <c r="L148" t="s">
        <v>1073</v>
      </c>
      <c r="M148" t="s">
        <v>1012</v>
      </c>
      <c r="N148" t="s">
        <v>1013</v>
      </c>
      <c r="O148" t="s">
        <v>100</v>
      </c>
      <c r="Y148" t="s">
        <v>101</v>
      </c>
      <c r="AA148" t="s">
        <v>1074</v>
      </c>
      <c r="AB148" t="s">
        <v>1075</v>
      </c>
      <c r="AC148" t="s">
        <v>1076</v>
      </c>
      <c r="AD148" t="s">
        <v>102</v>
      </c>
      <c r="AF148">
        <v>14</v>
      </c>
      <c r="AG148" s="40">
        <v>39170</v>
      </c>
      <c r="AN148">
        <v>167</v>
      </c>
      <c r="AO148">
        <v>52</v>
      </c>
      <c r="AP148" t="s">
        <v>103</v>
      </c>
      <c r="AV148" t="s">
        <v>104</v>
      </c>
      <c r="AY148" t="s">
        <v>157</v>
      </c>
      <c r="BB148">
        <f t="shared" si="6"/>
        <v>17</v>
      </c>
      <c r="BC148">
        <f t="shared" si="7"/>
        <v>3</v>
      </c>
      <c r="BD148" t="str">
        <f t="shared" si="8"/>
        <v>右</v>
      </c>
      <c r="BE148" s="58" t="str">
        <f>IF(O148="男子",IF($AF148&gt;100,"",IF(M148=プロ用男子!D$2,ROW(),"")),"")</f>
        <v/>
      </c>
      <c r="BF148" s="58" t="str">
        <f>IF(O148="男子",IF($AF148&gt;100,"",IF($M148=プロ用男子!K$2,ROW(),"")),"")</f>
        <v/>
      </c>
      <c r="BG148" s="58" t="str">
        <f>IF(O148="男子",IF($AF148&gt;100,"",IF($M148=プロ用男子!D$27,ROW(),"")),"")</f>
        <v/>
      </c>
      <c r="BH148" s="58" t="str">
        <f>IF(O148="男子",IF($AF148&gt;100,"",IF($M148=プロ用男子!K$27,ROW(),"")),"")</f>
        <v/>
      </c>
      <c r="BI148" s="58">
        <f>IF(O148="男子",IF($AF148&gt;100,"",IF($M148=プロ用男子!D$52,ROW(),"")),"")</f>
        <v>148</v>
      </c>
      <c r="BJ148" s="58" t="str">
        <f>IF(O148="男子",IF($AF148&gt;100,"",IF($M148=プロ用男子!K$52,ROW(),"")),"")</f>
        <v/>
      </c>
      <c r="BK148" s="58" t="str">
        <f>IF(O148="男子",IF($AF148&gt;100,"",IF($M148=プロ用男子!D$77,ROW(),"")),"")</f>
        <v/>
      </c>
      <c r="BL148" s="58" t="str">
        <f>IF(O148="男子",IF($AF148&gt;100,"",IF($M148=プロ用男子!K$77,ROW(),"")),"")</f>
        <v/>
      </c>
      <c r="BM148" s="58" t="str">
        <f>IF(O148="男子",IF($AF148&gt;100,"",IF($M148=プロ用男子!D$102,ROW(),"")),"")</f>
        <v/>
      </c>
      <c r="BN148" s="58" t="str">
        <f>IF(O148="男子",IF($AF148&gt;100,"",IF($M148=プロ用男子!K$102,ROW(),"")),"")</f>
        <v/>
      </c>
      <c r="BO148" s="58" t="str">
        <f>IF(O148="男子",IF($AF148&gt;100,"",IF($M148=プロ用男子!D$127,ROW(),"")),"")</f>
        <v/>
      </c>
      <c r="BP148" s="58" t="str">
        <f>IF(O148="男子",IF($AF148&gt;100,"",IF($M148=プロ用男子!K$127,ROW(),"")),"")</f>
        <v/>
      </c>
      <c r="BQ148" s="58" t="str">
        <f>IF(O148="男子",IF($AF148&gt;100,"",IF($M148=プロ用男子!D$152,ROW(),"")),"")</f>
        <v/>
      </c>
      <c r="BR148" s="58" t="str">
        <f>IF(O148="男子",IF($AF148&gt;100,"",IF($M148=プロ用男子!K$152,ROW(),"")),"")</f>
        <v/>
      </c>
      <c r="BS148" s="58" t="str">
        <f>IF(O148="男子",IF($AF148&gt;100,"",IF($M148=プロ用男子!D$177,ROW(),"")),"")</f>
        <v/>
      </c>
      <c r="BT148" s="58" t="str">
        <f>IF(O148="男子",IF($AF148&gt;100,"",IF($M148=プロ用男子!K$177,ROW(),"")),"")</f>
        <v/>
      </c>
      <c r="BU148" s="58" t="str">
        <f>IF(O148="男子",IF($AF148&gt;100,"",IF($M148=プロ用男子!D$202,ROW(),"")),"")</f>
        <v/>
      </c>
      <c r="BV148" s="58" t="str">
        <f>IF(O148="男子",IF($AF148&gt;100,"",IF($M148=プロ用男子!K$202,ROW(),"")),"")</f>
        <v/>
      </c>
      <c r="BW148" s="58" t="str">
        <f>IF(O148="男子",IF($AF148&gt;100,"",IF($M148=プロ用男子!D$227,ROW(),"")),"")</f>
        <v/>
      </c>
      <c r="BX148" s="58" t="str">
        <f>IF(O148="男子",IF($AF148&gt;100,"",IF($M148=プロ用男子!K$227,ROW(),"")),"")</f>
        <v/>
      </c>
      <c r="BY148" s="58" t="str">
        <f>IF(O148="女子",IF(AF148&gt;100,"",IF(M148=プロ用女子!D$2,ROW(),"")),"")</f>
        <v/>
      </c>
      <c r="BZ148" s="58" t="str">
        <f>IF(O148="女子",IF($AF148&gt;100,"",IF($M148=プロ用女子!K$2,ROW(),"")),"")</f>
        <v/>
      </c>
      <c r="CA148" s="58" t="str">
        <f>IF(O148="女子",IF($AF148&gt;100,"",IF($M148=プロ用女子!D$27,ROW(),"")),"")</f>
        <v/>
      </c>
      <c r="CB148" s="58" t="str">
        <f>IF(O148="女子",IF($AF148&gt;100,"",IF($M148=プロ用女子!K$27,ROW(),"")),"")</f>
        <v/>
      </c>
      <c r="CC148" s="58" t="str">
        <f>IF(O148="女子",IF($AF148&gt;100,"",IF($M148=プロ用女子!D$52,ROW(),"")),"")</f>
        <v/>
      </c>
      <c r="CD148" s="58" t="str">
        <f>IF(O148="女子",IF($AF148&gt;100,"",IF($M148=プロ用女子!K$52,ROW(),"")),"")</f>
        <v/>
      </c>
      <c r="CE148" s="58" t="str">
        <f>IF(O148="女子",IF($AF148&gt;100,"",IF($M148=プロ用女子!D$77,ROW(),"")),"")</f>
        <v/>
      </c>
      <c r="CF148" s="58" t="str">
        <f>IF(O148="女子",IF($AF148&gt;100,"",IF($M148=プロ用女子!K$77,ROW(),"")),"")</f>
        <v/>
      </c>
      <c r="CG148" s="58" t="str">
        <f>IF(O148="女子",IF($AF148&gt;100,"",IF($M148=プロ用女子!D$102,ROW(),"")),"")</f>
        <v/>
      </c>
      <c r="CH148" s="58" t="str">
        <f>IF(O148="女子",IF($AF148&gt;100,"",IF($M148=プロ用女子!K$102,ROW(),"")),"")</f>
        <v/>
      </c>
      <c r="CI148" s="58" t="str">
        <f>IF(O148="女子",IF($AF148&gt;100,"",IF($M148=プロ用女子!D$127,ROW(),"")),"")</f>
        <v/>
      </c>
      <c r="CJ148" s="58" t="str">
        <f>IF(O148="女子",IF($AF148&gt;100,"",IF($M148=プロ用女子!K$127,ROW(),"")),"")</f>
        <v/>
      </c>
      <c r="CK148" s="58" t="str">
        <f>IF(O148="女子",IF($AF148&gt;100,"",IF($M148=プロ用女子!D$152,ROW(),"")),"")</f>
        <v/>
      </c>
      <c r="CL148" s="58" t="str">
        <f>IF(O148="女子",IF($AF148&gt;100,"",IF($M148=プロ用女子!K$152,ROW(),"")),"")</f>
        <v/>
      </c>
      <c r="CM148" s="58" t="str">
        <f>IF(O148="女子",IF($AF148&gt;100,"",IF($M148=プロ用女子!D$177,ROW(),"")),"")</f>
        <v/>
      </c>
      <c r="CN148" s="58" t="str">
        <f>IF(O148="女子",IF($AF148&gt;100,"",IF($M148=プロ用女子!K$177,ROW(),"")),"")</f>
        <v/>
      </c>
      <c r="CO148" s="58" t="str">
        <f>IF(O148="女子",IF($AF148&gt;100,"",IF($M148=プロ用女子!D$202,ROW(),"")),"")</f>
        <v/>
      </c>
      <c r="CP148" s="58" t="str">
        <f>IF(O148="女子",IF($AF148&gt;100,"",IF($M148=プロ用女子!K$202,ROW(),"")),"")</f>
        <v/>
      </c>
      <c r="CQ148" s="58" t="str">
        <f>IF(O148="女子",IF($AF148&gt;100,"",IF($M148=プロ用女子!D$227,ROW(),"")),"")</f>
        <v/>
      </c>
      <c r="CR148" s="58" t="str">
        <f>IF(O148="女子",IF($AF148&gt;100,"",IF($M148=プロ用女子!K$227,ROW(),"")),"")</f>
        <v/>
      </c>
    </row>
    <row r="149" spans="1:96" x14ac:dyDescent="0.15">
      <c r="A149" s="41">
        <v>46172</v>
      </c>
      <c r="B149" s="41">
        <v>46180</v>
      </c>
      <c r="C149" t="s">
        <v>70</v>
      </c>
      <c r="D149" t="s">
        <v>162</v>
      </c>
      <c r="E149" t="s">
        <v>169</v>
      </c>
      <c r="F149" t="s">
        <v>170</v>
      </c>
      <c r="G149" t="s">
        <v>165</v>
      </c>
      <c r="H149" t="s">
        <v>71</v>
      </c>
      <c r="I149" t="s">
        <v>166</v>
      </c>
      <c r="J149" t="s">
        <v>99</v>
      </c>
      <c r="L149" t="s">
        <v>1077</v>
      </c>
      <c r="M149" t="s">
        <v>1012</v>
      </c>
      <c r="N149" t="s">
        <v>1013</v>
      </c>
      <c r="O149" t="s">
        <v>100</v>
      </c>
      <c r="Y149" t="s">
        <v>101</v>
      </c>
      <c r="AA149" t="s">
        <v>1078</v>
      </c>
      <c r="AB149" t="s">
        <v>1079</v>
      </c>
      <c r="AC149" t="s">
        <v>1080</v>
      </c>
      <c r="AD149" t="s">
        <v>102</v>
      </c>
      <c r="AF149">
        <v>15</v>
      </c>
      <c r="AG149" s="40">
        <v>39119</v>
      </c>
      <c r="AN149">
        <v>170</v>
      </c>
      <c r="AO149">
        <v>55</v>
      </c>
      <c r="AP149" t="s">
        <v>103</v>
      </c>
      <c r="AV149" t="s">
        <v>104</v>
      </c>
      <c r="AY149" t="s">
        <v>157</v>
      </c>
      <c r="BB149">
        <f t="shared" si="6"/>
        <v>17</v>
      </c>
      <c r="BC149">
        <f t="shared" si="7"/>
        <v>3</v>
      </c>
      <c r="BD149" t="str">
        <f t="shared" si="8"/>
        <v>右</v>
      </c>
      <c r="BE149" s="58" t="str">
        <f>IF(O149="男子",IF($AF149&gt;100,"",IF(M149=プロ用男子!D$2,ROW(),"")),"")</f>
        <v/>
      </c>
      <c r="BF149" s="58" t="str">
        <f>IF(O149="男子",IF($AF149&gt;100,"",IF($M149=プロ用男子!K$2,ROW(),"")),"")</f>
        <v/>
      </c>
      <c r="BG149" s="58" t="str">
        <f>IF(O149="男子",IF($AF149&gt;100,"",IF($M149=プロ用男子!D$27,ROW(),"")),"")</f>
        <v/>
      </c>
      <c r="BH149" s="58" t="str">
        <f>IF(O149="男子",IF($AF149&gt;100,"",IF($M149=プロ用男子!K$27,ROW(),"")),"")</f>
        <v/>
      </c>
      <c r="BI149" s="58">
        <f>IF(O149="男子",IF($AF149&gt;100,"",IF($M149=プロ用男子!D$52,ROW(),"")),"")</f>
        <v>149</v>
      </c>
      <c r="BJ149" s="58" t="str">
        <f>IF(O149="男子",IF($AF149&gt;100,"",IF($M149=プロ用男子!K$52,ROW(),"")),"")</f>
        <v/>
      </c>
      <c r="BK149" s="58" t="str">
        <f>IF(O149="男子",IF($AF149&gt;100,"",IF($M149=プロ用男子!D$77,ROW(),"")),"")</f>
        <v/>
      </c>
      <c r="BL149" s="58" t="str">
        <f>IF(O149="男子",IF($AF149&gt;100,"",IF($M149=プロ用男子!K$77,ROW(),"")),"")</f>
        <v/>
      </c>
      <c r="BM149" s="58" t="str">
        <f>IF(O149="男子",IF($AF149&gt;100,"",IF($M149=プロ用男子!D$102,ROW(),"")),"")</f>
        <v/>
      </c>
      <c r="BN149" s="58" t="str">
        <f>IF(O149="男子",IF($AF149&gt;100,"",IF($M149=プロ用男子!K$102,ROW(),"")),"")</f>
        <v/>
      </c>
      <c r="BO149" s="58" t="str">
        <f>IF(O149="男子",IF($AF149&gt;100,"",IF($M149=プロ用男子!D$127,ROW(),"")),"")</f>
        <v/>
      </c>
      <c r="BP149" s="58" t="str">
        <f>IF(O149="男子",IF($AF149&gt;100,"",IF($M149=プロ用男子!K$127,ROW(),"")),"")</f>
        <v/>
      </c>
      <c r="BQ149" s="58" t="str">
        <f>IF(O149="男子",IF($AF149&gt;100,"",IF($M149=プロ用男子!D$152,ROW(),"")),"")</f>
        <v/>
      </c>
      <c r="BR149" s="58" t="str">
        <f>IF(O149="男子",IF($AF149&gt;100,"",IF($M149=プロ用男子!K$152,ROW(),"")),"")</f>
        <v/>
      </c>
      <c r="BS149" s="58" t="str">
        <f>IF(O149="男子",IF($AF149&gt;100,"",IF($M149=プロ用男子!D$177,ROW(),"")),"")</f>
        <v/>
      </c>
      <c r="BT149" s="58" t="str">
        <f>IF(O149="男子",IF($AF149&gt;100,"",IF($M149=プロ用男子!K$177,ROW(),"")),"")</f>
        <v/>
      </c>
      <c r="BU149" s="58" t="str">
        <f>IF(O149="男子",IF($AF149&gt;100,"",IF($M149=プロ用男子!D$202,ROW(),"")),"")</f>
        <v/>
      </c>
      <c r="BV149" s="58" t="str">
        <f>IF(O149="男子",IF($AF149&gt;100,"",IF($M149=プロ用男子!K$202,ROW(),"")),"")</f>
        <v/>
      </c>
      <c r="BW149" s="58" t="str">
        <f>IF(O149="男子",IF($AF149&gt;100,"",IF($M149=プロ用男子!D$227,ROW(),"")),"")</f>
        <v/>
      </c>
      <c r="BX149" s="58" t="str">
        <f>IF(O149="男子",IF($AF149&gt;100,"",IF($M149=プロ用男子!K$227,ROW(),"")),"")</f>
        <v/>
      </c>
      <c r="BY149" s="58" t="str">
        <f>IF(O149="女子",IF(AF149&gt;100,"",IF(M149=プロ用女子!D$2,ROW(),"")),"")</f>
        <v/>
      </c>
      <c r="BZ149" s="58" t="str">
        <f>IF(O149="女子",IF($AF149&gt;100,"",IF($M149=プロ用女子!K$2,ROW(),"")),"")</f>
        <v/>
      </c>
      <c r="CA149" s="58" t="str">
        <f>IF(O149="女子",IF($AF149&gt;100,"",IF($M149=プロ用女子!D$27,ROW(),"")),"")</f>
        <v/>
      </c>
      <c r="CB149" s="58" t="str">
        <f>IF(O149="女子",IF($AF149&gt;100,"",IF($M149=プロ用女子!K$27,ROW(),"")),"")</f>
        <v/>
      </c>
      <c r="CC149" s="58" t="str">
        <f>IF(O149="女子",IF($AF149&gt;100,"",IF($M149=プロ用女子!D$52,ROW(),"")),"")</f>
        <v/>
      </c>
      <c r="CD149" s="58" t="str">
        <f>IF(O149="女子",IF($AF149&gt;100,"",IF($M149=プロ用女子!K$52,ROW(),"")),"")</f>
        <v/>
      </c>
      <c r="CE149" s="58" t="str">
        <f>IF(O149="女子",IF($AF149&gt;100,"",IF($M149=プロ用女子!D$77,ROW(),"")),"")</f>
        <v/>
      </c>
      <c r="CF149" s="58" t="str">
        <f>IF(O149="女子",IF($AF149&gt;100,"",IF($M149=プロ用女子!K$77,ROW(),"")),"")</f>
        <v/>
      </c>
      <c r="CG149" s="58" t="str">
        <f>IF(O149="女子",IF($AF149&gt;100,"",IF($M149=プロ用女子!D$102,ROW(),"")),"")</f>
        <v/>
      </c>
      <c r="CH149" s="58" t="str">
        <f>IF(O149="女子",IF($AF149&gt;100,"",IF($M149=プロ用女子!K$102,ROW(),"")),"")</f>
        <v/>
      </c>
      <c r="CI149" s="58" t="str">
        <f>IF(O149="女子",IF($AF149&gt;100,"",IF($M149=プロ用女子!D$127,ROW(),"")),"")</f>
        <v/>
      </c>
      <c r="CJ149" s="58" t="str">
        <f>IF(O149="女子",IF($AF149&gt;100,"",IF($M149=プロ用女子!K$127,ROW(),"")),"")</f>
        <v/>
      </c>
      <c r="CK149" s="58" t="str">
        <f>IF(O149="女子",IF($AF149&gt;100,"",IF($M149=プロ用女子!D$152,ROW(),"")),"")</f>
        <v/>
      </c>
      <c r="CL149" s="58" t="str">
        <f>IF(O149="女子",IF($AF149&gt;100,"",IF($M149=プロ用女子!K$152,ROW(),"")),"")</f>
        <v/>
      </c>
      <c r="CM149" s="58" t="str">
        <f>IF(O149="女子",IF($AF149&gt;100,"",IF($M149=プロ用女子!D$177,ROW(),"")),"")</f>
        <v/>
      </c>
      <c r="CN149" s="58" t="str">
        <f>IF(O149="女子",IF($AF149&gt;100,"",IF($M149=プロ用女子!K$177,ROW(),"")),"")</f>
        <v/>
      </c>
      <c r="CO149" s="58" t="str">
        <f>IF(O149="女子",IF($AF149&gt;100,"",IF($M149=プロ用女子!D$202,ROW(),"")),"")</f>
        <v/>
      </c>
      <c r="CP149" s="58" t="str">
        <f>IF(O149="女子",IF($AF149&gt;100,"",IF($M149=プロ用女子!K$202,ROW(),"")),"")</f>
        <v/>
      </c>
      <c r="CQ149" s="58" t="str">
        <f>IF(O149="女子",IF($AF149&gt;100,"",IF($M149=プロ用女子!D$227,ROW(),"")),"")</f>
        <v/>
      </c>
      <c r="CR149" s="58" t="str">
        <f>IF(O149="女子",IF($AF149&gt;100,"",IF($M149=プロ用女子!K$227,ROW(),"")),"")</f>
        <v/>
      </c>
    </row>
    <row r="150" spans="1:96" x14ac:dyDescent="0.15">
      <c r="A150" s="41">
        <v>46172</v>
      </c>
      <c r="B150" s="41">
        <v>46180</v>
      </c>
      <c r="C150" t="s">
        <v>70</v>
      </c>
      <c r="D150" t="s">
        <v>162</v>
      </c>
      <c r="E150" t="s">
        <v>169</v>
      </c>
      <c r="F150" t="s">
        <v>170</v>
      </c>
      <c r="G150" t="s">
        <v>165</v>
      </c>
      <c r="H150" t="s">
        <v>71</v>
      </c>
      <c r="I150" t="s">
        <v>166</v>
      </c>
      <c r="J150" t="s">
        <v>99</v>
      </c>
      <c r="L150" t="s">
        <v>1093</v>
      </c>
      <c r="M150" t="s">
        <v>1012</v>
      </c>
      <c r="N150" t="s">
        <v>1013</v>
      </c>
      <c r="O150" t="s">
        <v>100</v>
      </c>
      <c r="Y150" t="s">
        <v>101</v>
      </c>
      <c r="Z150">
        <v>1</v>
      </c>
      <c r="AA150" t="s">
        <v>1094</v>
      </c>
      <c r="AB150" t="s">
        <v>1095</v>
      </c>
      <c r="AC150" t="s">
        <v>1096</v>
      </c>
      <c r="AD150" t="s">
        <v>102</v>
      </c>
      <c r="AF150">
        <v>101</v>
      </c>
      <c r="AG150" s="40">
        <v>32093</v>
      </c>
      <c r="AP150" t="s">
        <v>103</v>
      </c>
      <c r="AV150" t="s">
        <v>104</v>
      </c>
      <c r="AY150" t="s">
        <v>157</v>
      </c>
      <c r="BB150">
        <f t="shared" si="6"/>
        <v>36</v>
      </c>
      <c r="BC150" t="str">
        <f t="shared" si="7"/>
        <v>役員</v>
      </c>
      <c r="BD150" t="str">
        <f t="shared" si="8"/>
        <v>右</v>
      </c>
      <c r="BE150" s="58" t="str">
        <f>IF(O150="男子",IF($AF150&gt;100,"",IF(M150=プロ用男子!D$2,ROW(),"")),"")</f>
        <v/>
      </c>
      <c r="BF150" s="58" t="str">
        <f>IF(O150="男子",IF($AF150&gt;100,"",IF($M150=プロ用男子!K$2,ROW(),"")),"")</f>
        <v/>
      </c>
      <c r="BG150" s="58" t="str">
        <f>IF(O150="男子",IF($AF150&gt;100,"",IF($M150=プロ用男子!D$27,ROW(),"")),"")</f>
        <v/>
      </c>
      <c r="BH150" s="58" t="str">
        <f>IF(O150="男子",IF($AF150&gt;100,"",IF($M150=プロ用男子!K$27,ROW(),"")),"")</f>
        <v/>
      </c>
      <c r="BI150" s="58" t="str">
        <f>IF(O150="男子",IF($AF150&gt;100,"",IF($M150=プロ用男子!D$52,ROW(),"")),"")</f>
        <v/>
      </c>
      <c r="BJ150" s="58" t="str">
        <f>IF(O150="男子",IF($AF150&gt;100,"",IF($M150=プロ用男子!K$52,ROW(),"")),"")</f>
        <v/>
      </c>
      <c r="BK150" s="58" t="str">
        <f>IF(O150="男子",IF($AF150&gt;100,"",IF($M150=プロ用男子!D$77,ROW(),"")),"")</f>
        <v/>
      </c>
      <c r="BL150" s="58" t="str">
        <f>IF(O150="男子",IF($AF150&gt;100,"",IF($M150=プロ用男子!K$77,ROW(),"")),"")</f>
        <v/>
      </c>
      <c r="BM150" s="58" t="str">
        <f>IF(O150="男子",IF($AF150&gt;100,"",IF($M150=プロ用男子!D$102,ROW(),"")),"")</f>
        <v/>
      </c>
      <c r="BN150" s="58" t="str">
        <f>IF(O150="男子",IF($AF150&gt;100,"",IF($M150=プロ用男子!K$102,ROW(),"")),"")</f>
        <v/>
      </c>
      <c r="BO150" s="58" t="str">
        <f>IF(O150="男子",IF($AF150&gt;100,"",IF($M150=プロ用男子!D$127,ROW(),"")),"")</f>
        <v/>
      </c>
      <c r="BP150" s="58" t="str">
        <f>IF(O150="男子",IF($AF150&gt;100,"",IF($M150=プロ用男子!K$127,ROW(),"")),"")</f>
        <v/>
      </c>
      <c r="BQ150" s="58" t="str">
        <f>IF(O150="男子",IF($AF150&gt;100,"",IF($M150=プロ用男子!D$152,ROW(),"")),"")</f>
        <v/>
      </c>
      <c r="BR150" s="58" t="str">
        <f>IF(O150="男子",IF($AF150&gt;100,"",IF($M150=プロ用男子!K$152,ROW(),"")),"")</f>
        <v/>
      </c>
      <c r="BS150" s="58" t="str">
        <f>IF(O150="男子",IF($AF150&gt;100,"",IF($M150=プロ用男子!D$177,ROW(),"")),"")</f>
        <v/>
      </c>
      <c r="BT150" s="58" t="str">
        <f>IF(O150="男子",IF($AF150&gt;100,"",IF($M150=プロ用男子!K$177,ROW(),"")),"")</f>
        <v/>
      </c>
      <c r="BU150" s="58" t="str">
        <f>IF(O150="男子",IF($AF150&gt;100,"",IF($M150=プロ用男子!D$202,ROW(),"")),"")</f>
        <v/>
      </c>
      <c r="BV150" s="58" t="str">
        <f>IF(O150="男子",IF($AF150&gt;100,"",IF($M150=プロ用男子!K$202,ROW(),"")),"")</f>
        <v/>
      </c>
      <c r="BW150" s="58" t="str">
        <f>IF(O150="男子",IF($AF150&gt;100,"",IF($M150=プロ用男子!D$227,ROW(),"")),"")</f>
        <v/>
      </c>
      <c r="BX150" s="58" t="str">
        <f>IF(O150="男子",IF($AF150&gt;100,"",IF($M150=プロ用男子!K$227,ROW(),"")),"")</f>
        <v/>
      </c>
      <c r="BY150" s="58" t="str">
        <f>IF(O150="女子",IF(AF150&gt;100,"",IF(M150=プロ用女子!D$2,ROW(),"")),"")</f>
        <v/>
      </c>
      <c r="BZ150" s="58" t="str">
        <f>IF(O150="女子",IF($AF150&gt;100,"",IF($M150=プロ用女子!K$2,ROW(),"")),"")</f>
        <v/>
      </c>
      <c r="CA150" s="58" t="str">
        <f>IF(O150="女子",IF($AF150&gt;100,"",IF($M150=プロ用女子!D$27,ROW(),"")),"")</f>
        <v/>
      </c>
      <c r="CB150" s="58" t="str">
        <f>IF(O150="女子",IF($AF150&gt;100,"",IF($M150=プロ用女子!K$27,ROW(),"")),"")</f>
        <v/>
      </c>
      <c r="CC150" s="58" t="str">
        <f>IF(O150="女子",IF($AF150&gt;100,"",IF($M150=プロ用女子!D$52,ROW(),"")),"")</f>
        <v/>
      </c>
      <c r="CD150" s="58" t="str">
        <f>IF(O150="女子",IF($AF150&gt;100,"",IF($M150=プロ用女子!K$52,ROW(),"")),"")</f>
        <v/>
      </c>
      <c r="CE150" s="58" t="str">
        <f>IF(O150="女子",IF($AF150&gt;100,"",IF($M150=プロ用女子!D$77,ROW(),"")),"")</f>
        <v/>
      </c>
      <c r="CF150" s="58" t="str">
        <f>IF(O150="女子",IF($AF150&gt;100,"",IF($M150=プロ用女子!K$77,ROW(),"")),"")</f>
        <v/>
      </c>
      <c r="CG150" s="58" t="str">
        <f>IF(O150="女子",IF($AF150&gt;100,"",IF($M150=プロ用女子!D$102,ROW(),"")),"")</f>
        <v/>
      </c>
      <c r="CH150" s="58" t="str">
        <f>IF(O150="女子",IF($AF150&gt;100,"",IF($M150=プロ用女子!K$102,ROW(),"")),"")</f>
        <v/>
      </c>
      <c r="CI150" s="58" t="str">
        <f>IF(O150="女子",IF($AF150&gt;100,"",IF($M150=プロ用女子!D$127,ROW(),"")),"")</f>
        <v/>
      </c>
      <c r="CJ150" s="58" t="str">
        <f>IF(O150="女子",IF($AF150&gt;100,"",IF($M150=プロ用女子!K$127,ROW(),"")),"")</f>
        <v/>
      </c>
      <c r="CK150" s="58" t="str">
        <f>IF(O150="女子",IF($AF150&gt;100,"",IF($M150=プロ用女子!D$152,ROW(),"")),"")</f>
        <v/>
      </c>
      <c r="CL150" s="58" t="str">
        <f>IF(O150="女子",IF($AF150&gt;100,"",IF($M150=プロ用女子!K$152,ROW(),"")),"")</f>
        <v/>
      </c>
      <c r="CM150" s="58" t="str">
        <f>IF(O150="女子",IF($AF150&gt;100,"",IF($M150=プロ用女子!D$177,ROW(),"")),"")</f>
        <v/>
      </c>
      <c r="CN150" s="58" t="str">
        <f>IF(O150="女子",IF($AF150&gt;100,"",IF($M150=プロ用女子!K$177,ROW(),"")),"")</f>
        <v/>
      </c>
      <c r="CO150" s="58" t="str">
        <f>IF(O150="女子",IF($AF150&gt;100,"",IF($M150=プロ用女子!D$202,ROW(),"")),"")</f>
        <v/>
      </c>
      <c r="CP150" s="58" t="str">
        <f>IF(O150="女子",IF($AF150&gt;100,"",IF($M150=プロ用女子!K$202,ROW(),"")),"")</f>
        <v/>
      </c>
      <c r="CQ150" s="58" t="str">
        <f>IF(O150="女子",IF($AF150&gt;100,"",IF($M150=プロ用女子!D$227,ROW(),"")),"")</f>
        <v/>
      </c>
      <c r="CR150" s="58" t="str">
        <f>IF(O150="女子",IF($AF150&gt;100,"",IF($M150=プロ用女子!K$227,ROW(),"")),"")</f>
        <v/>
      </c>
    </row>
    <row r="151" spans="1:96" x14ac:dyDescent="0.15">
      <c r="A151" s="41">
        <v>46172</v>
      </c>
      <c r="B151" s="41">
        <v>46180</v>
      </c>
      <c r="C151" t="s">
        <v>70</v>
      </c>
      <c r="D151" t="s">
        <v>162</v>
      </c>
      <c r="E151" t="s">
        <v>169</v>
      </c>
      <c r="F151" t="s">
        <v>170</v>
      </c>
      <c r="G151" t="s">
        <v>165</v>
      </c>
      <c r="H151" t="s">
        <v>71</v>
      </c>
      <c r="I151" t="s">
        <v>166</v>
      </c>
      <c r="J151" t="s">
        <v>99</v>
      </c>
      <c r="L151" t="s">
        <v>1097</v>
      </c>
      <c r="M151" t="s">
        <v>1012</v>
      </c>
      <c r="N151" t="s">
        <v>1013</v>
      </c>
      <c r="O151" t="s">
        <v>100</v>
      </c>
      <c r="Y151" t="s">
        <v>101</v>
      </c>
      <c r="AA151" t="s">
        <v>1098</v>
      </c>
      <c r="AB151" t="s">
        <v>1099</v>
      </c>
      <c r="AC151" t="s">
        <v>1100</v>
      </c>
      <c r="AD151" t="s">
        <v>102</v>
      </c>
      <c r="AF151">
        <v>102</v>
      </c>
      <c r="AG151" s="40">
        <v>27919</v>
      </c>
      <c r="AP151" t="s">
        <v>103</v>
      </c>
      <c r="AV151" t="s">
        <v>104</v>
      </c>
      <c r="BB151">
        <f t="shared" si="6"/>
        <v>47</v>
      </c>
      <c r="BC151" t="str">
        <f t="shared" si="7"/>
        <v>役員</v>
      </c>
      <c r="BD151" t="str">
        <f t="shared" si="8"/>
        <v>右</v>
      </c>
      <c r="BE151" s="58" t="str">
        <f>IF(O151="男子",IF($AF151&gt;100,"",IF(M151=プロ用男子!D$2,ROW(),"")),"")</f>
        <v/>
      </c>
      <c r="BF151" s="58" t="str">
        <f>IF(O151="男子",IF($AF151&gt;100,"",IF($M151=プロ用男子!K$2,ROW(),"")),"")</f>
        <v/>
      </c>
      <c r="BG151" s="58" t="str">
        <f>IF(O151="男子",IF($AF151&gt;100,"",IF($M151=プロ用男子!D$27,ROW(),"")),"")</f>
        <v/>
      </c>
      <c r="BH151" s="58" t="str">
        <f>IF(O151="男子",IF($AF151&gt;100,"",IF($M151=プロ用男子!K$27,ROW(),"")),"")</f>
        <v/>
      </c>
      <c r="BI151" s="58" t="str">
        <f>IF(O151="男子",IF($AF151&gt;100,"",IF($M151=プロ用男子!D$52,ROW(),"")),"")</f>
        <v/>
      </c>
      <c r="BJ151" s="58" t="str">
        <f>IF(O151="男子",IF($AF151&gt;100,"",IF($M151=プロ用男子!K$52,ROW(),"")),"")</f>
        <v/>
      </c>
      <c r="BK151" s="58" t="str">
        <f>IF(O151="男子",IF($AF151&gt;100,"",IF($M151=プロ用男子!D$77,ROW(),"")),"")</f>
        <v/>
      </c>
      <c r="BL151" s="58" t="str">
        <f>IF(O151="男子",IF($AF151&gt;100,"",IF($M151=プロ用男子!K$77,ROW(),"")),"")</f>
        <v/>
      </c>
      <c r="BM151" s="58" t="str">
        <f>IF(O151="男子",IF($AF151&gt;100,"",IF($M151=プロ用男子!D$102,ROW(),"")),"")</f>
        <v/>
      </c>
      <c r="BN151" s="58" t="str">
        <f>IF(O151="男子",IF($AF151&gt;100,"",IF($M151=プロ用男子!K$102,ROW(),"")),"")</f>
        <v/>
      </c>
      <c r="BO151" s="58" t="str">
        <f>IF(O151="男子",IF($AF151&gt;100,"",IF($M151=プロ用男子!D$127,ROW(),"")),"")</f>
        <v/>
      </c>
      <c r="BP151" s="58" t="str">
        <f>IF(O151="男子",IF($AF151&gt;100,"",IF($M151=プロ用男子!K$127,ROW(),"")),"")</f>
        <v/>
      </c>
      <c r="BQ151" s="58" t="str">
        <f>IF(O151="男子",IF($AF151&gt;100,"",IF($M151=プロ用男子!D$152,ROW(),"")),"")</f>
        <v/>
      </c>
      <c r="BR151" s="58" t="str">
        <f>IF(O151="男子",IF($AF151&gt;100,"",IF($M151=プロ用男子!K$152,ROW(),"")),"")</f>
        <v/>
      </c>
      <c r="BS151" s="58" t="str">
        <f>IF(O151="男子",IF($AF151&gt;100,"",IF($M151=プロ用男子!D$177,ROW(),"")),"")</f>
        <v/>
      </c>
      <c r="BT151" s="58" t="str">
        <f>IF(O151="男子",IF($AF151&gt;100,"",IF($M151=プロ用男子!K$177,ROW(),"")),"")</f>
        <v/>
      </c>
      <c r="BU151" s="58" t="str">
        <f>IF(O151="男子",IF($AF151&gt;100,"",IF($M151=プロ用男子!D$202,ROW(),"")),"")</f>
        <v/>
      </c>
      <c r="BV151" s="58" t="str">
        <f>IF(O151="男子",IF($AF151&gt;100,"",IF($M151=プロ用男子!K$202,ROW(),"")),"")</f>
        <v/>
      </c>
      <c r="BW151" s="58" t="str">
        <f>IF(O151="男子",IF($AF151&gt;100,"",IF($M151=プロ用男子!D$227,ROW(),"")),"")</f>
        <v/>
      </c>
      <c r="BX151" s="58" t="str">
        <f>IF(O151="男子",IF($AF151&gt;100,"",IF($M151=プロ用男子!K$227,ROW(),"")),"")</f>
        <v/>
      </c>
      <c r="BY151" s="58" t="str">
        <f>IF(O151="女子",IF(AF151&gt;100,"",IF(M151=プロ用女子!D$2,ROW(),"")),"")</f>
        <v/>
      </c>
      <c r="BZ151" s="58" t="str">
        <f>IF(O151="女子",IF($AF151&gt;100,"",IF($M151=プロ用女子!K$2,ROW(),"")),"")</f>
        <v/>
      </c>
      <c r="CA151" s="58" t="str">
        <f>IF(O151="女子",IF($AF151&gt;100,"",IF($M151=プロ用女子!D$27,ROW(),"")),"")</f>
        <v/>
      </c>
      <c r="CB151" s="58" t="str">
        <f>IF(O151="女子",IF($AF151&gt;100,"",IF($M151=プロ用女子!K$27,ROW(),"")),"")</f>
        <v/>
      </c>
      <c r="CC151" s="58" t="str">
        <f>IF(O151="女子",IF($AF151&gt;100,"",IF($M151=プロ用女子!D$52,ROW(),"")),"")</f>
        <v/>
      </c>
      <c r="CD151" s="58" t="str">
        <f>IF(O151="女子",IF($AF151&gt;100,"",IF($M151=プロ用女子!K$52,ROW(),"")),"")</f>
        <v/>
      </c>
      <c r="CE151" s="58" t="str">
        <f>IF(O151="女子",IF($AF151&gt;100,"",IF($M151=プロ用女子!D$77,ROW(),"")),"")</f>
        <v/>
      </c>
      <c r="CF151" s="58" t="str">
        <f>IF(O151="女子",IF($AF151&gt;100,"",IF($M151=プロ用女子!K$77,ROW(),"")),"")</f>
        <v/>
      </c>
      <c r="CG151" s="58" t="str">
        <f>IF(O151="女子",IF($AF151&gt;100,"",IF($M151=プロ用女子!D$102,ROW(),"")),"")</f>
        <v/>
      </c>
      <c r="CH151" s="58" t="str">
        <f>IF(O151="女子",IF($AF151&gt;100,"",IF($M151=プロ用女子!K$102,ROW(),"")),"")</f>
        <v/>
      </c>
      <c r="CI151" s="58" t="str">
        <f>IF(O151="女子",IF($AF151&gt;100,"",IF($M151=プロ用女子!D$127,ROW(),"")),"")</f>
        <v/>
      </c>
      <c r="CJ151" s="58" t="str">
        <f>IF(O151="女子",IF($AF151&gt;100,"",IF($M151=プロ用女子!K$127,ROW(),"")),"")</f>
        <v/>
      </c>
      <c r="CK151" s="58" t="str">
        <f>IF(O151="女子",IF($AF151&gt;100,"",IF($M151=プロ用女子!D$152,ROW(),"")),"")</f>
        <v/>
      </c>
      <c r="CL151" s="58" t="str">
        <f>IF(O151="女子",IF($AF151&gt;100,"",IF($M151=プロ用女子!K$152,ROW(),"")),"")</f>
        <v/>
      </c>
      <c r="CM151" s="58" t="str">
        <f>IF(O151="女子",IF($AF151&gt;100,"",IF($M151=プロ用女子!D$177,ROW(),"")),"")</f>
        <v/>
      </c>
      <c r="CN151" s="58" t="str">
        <f>IF(O151="女子",IF($AF151&gt;100,"",IF($M151=プロ用女子!K$177,ROW(),"")),"")</f>
        <v/>
      </c>
      <c r="CO151" s="58" t="str">
        <f>IF(O151="女子",IF($AF151&gt;100,"",IF($M151=プロ用女子!D$202,ROW(),"")),"")</f>
        <v/>
      </c>
      <c r="CP151" s="58" t="str">
        <f>IF(O151="女子",IF($AF151&gt;100,"",IF($M151=プロ用女子!K$202,ROW(),"")),"")</f>
        <v/>
      </c>
      <c r="CQ151" s="58" t="str">
        <f>IF(O151="女子",IF($AF151&gt;100,"",IF($M151=プロ用女子!D$227,ROW(),"")),"")</f>
        <v/>
      </c>
      <c r="CR151" s="58" t="str">
        <f>IF(O151="女子",IF($AF151&gt;100,"",IF($M151=プロ用女子!K$227,ROW(),"")),"")</f>
        <v/>
      </c>
    </row>
    <row r="152" spans="1:96" x14ac:dyDescent="0.15">
      <c r="A152" s="41">
        <v>46172</v>
      </c>
      <c r="B152" s="41">
        <v>46180</v>
      </c>
      <c r="C152" t="s">
        <v>70</v>
      </c>
      <c r="D152" t="s">
        <v>162</v>
      </c>
      <c r="E152" t="s">
        <v>169</v>
      </c>
      <c r="F152" t="s">
        <v>170</v>
      </c>
      <c r="G152" t="s">
        <v>165</v>
      </c>
      <c r="H152" t="s">
        <v>71</v>
      </c>
      <c r="I152" t="s">
        <v>166</v>
      </c>
      <c r="J152" t="s">
        <v>99</v>
      </c>
      <c r="L152" t="s">
        <v>1101</v>
      </c>
      <c r="M152" t="s">
        <v>1012</v>
      </c>
      <c r="N152" t="s">
        <v>1013</v>
      </c>
      <c r="O152" t="s">
        <v>100</v>
      </c>
      <c r="Y152" t="s">
        <v>101</v>
      </c>
      <c r="AA152" t="s">
        <v>1102</v>
      </c>
      <c r="AB152" t="s">
        <v>1103</v>
      </c>
      <c r="AC152" t="s">
        <v>1104</v>
      </c>
      <c r="AD152" t="s">
        <v>102</v>
      </c>
      <c r="AF152">
        <v>103</v>
      </c>
      <c r="AG152" s="40">
        <v>38909</v>
      </c>
      <c r="AP152" t="s">
        <v>103</v>
      </c>
      <c r="AV152" t="s">
        <v>104</v>
      </c>
      <c r="AY152" t="s">
        <v>156</v>
      </c>
      <c r="BB152">
        <f t="shared" si="6"/>
        <v>17</v>
      </c>
      <c r="BC152">
        <f t="shared" si="7"/>
        <v>3</v>
      </c>
      <c r="BD152" t="str">
        <f t="shared" si="8"/>
        <v>右</v>
      </c>
      <c r="BE152" s="58" t="str">
        <f>IF(O152="男子",IF($AF152&gt;100,"",IF(M152=プロ用男子!D$2,ROW(),"")),"")</f>
        <v/>
      </c>
      <c r="BF152" s="58" t="str">
        <f>IF(O152="男子",IF($AF152&gt;100,"",IF($M152=プロ用男子!K$2,ROW(),"")),"")</f>
        <v/>
      </c>
      <c r="BG152" s="58" t="str">
        <f>IF(O152="男子",IF($AF152&gt;100,"",IF($M152=プロ用男子!D$27,ROW(),"")),"")</f>
        <v/>
      </c>
      <c r="BH152" s="58" t="str">
        <f>IF(O152="男子",IF($AF152&gt;100,"",IF($M152=プロ用男子!K$27,ROW(),"")),"")</f>
        <v/>
      </c>
      <c r="BI152" s="58" t="str">
        <f>IF(O152="男子",IF($AF152&gt;100,"",IF($M152=プロ用男子!D$52,ROW(),"")),"")</f>
        <v/>
      </c>
      <c r="BJ152" s="58" t="str">
        <f>IF(O152="男子",IF($AF152&gt;100,"",IF($M152=プロ用男子!K$52,ROW(),"")),"")</f>
        <v/>
      </c>
      <c r="BK152" s="58" t="str">
        <f>IF(O152="男子",IF($AF152&gt;100,"",IF($M152=プロ用男子!D$77,ROW(),"")),"")</f>
        <v/>
      </c>
      <c r="BL152" s="58" t="str">
        <f>IF(O152="男子",IF($AF152&gt;100,"",IF($M152=プロ用男子!K$77,ROW(),"")),"")</f>
        <v/>
      </c>
      <c r="BM152" s="58" t="str">
        <f>IF(O152="男子",IF($AF152&gt;100,"",IF($M152=プロ用男子!D$102,ROW(),"")),"")</f>
        <v/>
      </c>
      <c r="BN152" s="58" t="str">
        <f>IF(O152="男子",IF($AF152&gt;100,"",IF($M152=プロ用男子!K$102,ROW(),"")),"")</f>
        <v/>
      </c>
      <c r="BO152" s="58" t="str">
        <f>IF(O152="男子",IF($AF152&gt;100,"",IF($M152=プロ用男子!D$127,ROW(),"")),"")</f>
        <v/>
      </c>
      <c r="BP152" s="58" t="str">
        <f>IF(O152="男子",IF($AF152&gt;100,"",IF($M152=プロ用男子!K$127,ROW(),"")),"")</f>
        <v/>
      </c>
      <c r="BQ152" s="58" t="str">
        <f>IF(O152="男子",IF($AF152&gt;100,"",IF($M152=プロ用男子!D$152,ROW(),"")),"")</f>
        <v/>
      </c>
      <c r="BR152" s="58" t="str">
        <f>IF(O152="男子",IF($AF152&gt;100,"",IF($M152=プロ用男子!K$152,ROW(),"")),"")</f>
        <v/>
      </c>
      <c r="BS152" s="58" t="str">
        <f>IF(O152="男子",IF($AF152&gt;100,"",IF($M152=プロ用男子!D$177,ROW(),"")),"")</f>
        <v/>
      </c>
      <c r="BT152" s="58" t="str">
        <f>IF(O152="男子",IF($AF152&gt;100,"",IF($M152=プロ用男子!K$177,ROW(),"")),"")</f>
        <v/>
      </c>
      <c r="BU152" s="58" t="str">
        <f>IF(O152="男子",IF($AF152&gt;100,"",IF($M152=プロ用男子!D$202,ROW(),"")),"")</f>
        <v/>
      </c>
      <c r="BV152" s="58" t="str">
        <f>IF(O152="男子",IF($AF152&gt;100,"",IF($M152=プロ用男子!K$202,ROW(),"")),"")</f>
        <v/>
      </c>
      <c r="BW152" s="58" t="str">
        <f>IF(O152="男子",IF($AF152&gt;100,"",IF($M152=プロ用男子!D$227,ROW(),"")),"")</f>
        <v/>
      </c>
      <c r="BX152" s="58" t="str">
        <f>IF(O152="男子",IF($AF152&gt;100,"",IF($M152=プロ用男子!K$227,ROW(),"")),"")</f>
        <v/>
      </c>
      <c r="BY152" s="58" t="str">
        <f>IF(O152="女子",IF(AF152&gt;100,"",IF(M152=プロ用女子!D$2,ROW(),"")),"")</f>
        <v/>
      </c>
      <c r="BZ152" s="58" t="str">
        <f>IF(O152="女子",IF($AF152&gt;100,"",IF($M152=プロ用女子!K$2,ROW(),"")),"")</f>
        <v/>
      </c>
      <c r="CA152" s="58" t="str">
        <f>IF(O152="女子",IF($AF152&gt;100,"",IF($M152=プロ用女子!D$27,ROW(),"")),"")</f>
        <v/>
      </c>
      <c r="CB152" s="58" t="str">
        <f>IF(O152="女子",IF($AF152&gt;100,"",IF($M152=プロ用女子!K$27,ROW(),"")),"")</f>
        <v/>
      </c>
      <c r="CC152" s="58" t="str">
        <f>IF(O152="女子",IF($AF152&gt;100,"",IF($M152=プロ用女子!D$52,ROW(),"")),"")</f>
        <v/>
      </c>
      <c r="CD152" s="58" t="str">
        <f>IF(O152="女子",IF($AF152&gt;100,"",IF($M152=プロ用女子!K$52,ROW(),"")),"")</f>
        <v/>
      </c>
      <c r="CE152" s="58" t="str">
        <f>IF(O152="女子",IF($AF152&gt;100,"",IF($M152=プロ用女子!D$77,ROW(),"")),"")</f>
        <v/>
      </c>
      <c r="CF152" s="58" t="str">
        <f>IF(O152="女子",IF($AF152&gt;100,"",IF($M152=プロ用女子!K$77,ROW(),"")),"")</f>
        <v/>
      </c>
      <c r="CG152" s="58" t="str">
        <f>IF(O152="女子",IF($AF152&gt;100,"",IF($M152=プロ用女子!D$102,ROW(),"")),"")</f>
        <v/>
      </c>
      <c r="CH152" s="58" t="str">
        <f>IF(O152="女子",IF($AF152&gt;100,"",IF($M152=プロ用女子!K$102,ROW(),"")),"")</f>
        <v/>
      </c>
      <c r="CI152" s="58" t="str">
        <f>IF(O152="女子",IF($AF152&gt;100,"",IF($M152=プロ用女子!D$127,ROW(),"")),"")</f>
        <v/>
      </c>
      <c r="CJ152" s="58" t="str">
        <f>IF(O152="女子",IF($AF152&gt;100,"",IF($M152=プロ用女子!K$127,ROW(),"")),"")</f>
        <v/>
      </c>
      <c r="CK152" s="58" t="str">
        <f>IF(O152="女子",IF($AF152&gt;100,"",IF($M152=プロ用女子!D$152,ROW(),"")),"")</f>
        <v/>
      </c>
      <c r="CL152" s="58" t="str">
        <f>IF(O152="女子",IF($AF152&gt;100,"",IF($M152=プロ用女子!K$152,ROW(),"")),"")</f>
        <v/>
      </c>
      <c r="CM152" s="58" t="str">
        <f>IF(O152="女子",IF($AF152&gt;100,"",IF($M152=プロ用女子!D$177,ROW(),"")),"")</f>
        <v/>
      </c>
      <c r="CN152" s="58" t="str">
        <f>IF(O152="女子",IF($AF152&gt;100,"",IF($M152=プロ用女子!K$177,ROW(),"")),"")</f>
        <v/>
      </c>
      <c r="CO152" s="58" t="str">
        <f>IF(O152="女子",IF($AF152&gt;100,"",IF($M152=プロ用女子!D$202,ROW(),"")),"")</f>
        <v/>
      </c>
      <c r="CP152" s="58" t="str">
        <f>IF(O152="女子",IF($AF152&gt;100,"",IF($M152=プロ用女子!K$202,ROW(),"")),"")</f>
        <v/>
      </c>
      <c r="CQ152" s="58" t="str">
        <f>IF(O152="女子",IF($AF152&gt;100,"",IF($M152=プロ用女子!D$227,ROW(),"")),"")</f>
        <v/>
      </c>
      <c r="CR152" s="58" t="str">
        <f>IF(O152="女子",IF($AF152&gt;100,"",IF($M152=プロ用女子!K$227,ROW(),"")),"")</f>
        <v/>
      </c>
    </row>
    <row r="153" spans="1:96" x14ac:dyDescent="0.15">
      <c r="A153" s="41">
        <v>46172</v>
      </c>
      <c r="B153" s="41">
        <v>46180</v>
      </c>
      <c r="C153" t="s">
        <v>70</v>
      </c>
      <c r="D153" t="s">
        <v>162</v>
      </c>
      <c r="E153" t="s">
        <v>169</v>
      </c>
      <c r="F153" t="s">
        <v>170</v>
      </c>
      <c r="G153" t="s">
        <v>165</v>
      </c>
      <c r="H153" t="s">
        <v>71</v>
      </c>
      <c r="I153" t="s">
        <v>166</v>
      </c>
      <c r="J153" t="s">
        <v>99</v>
      </c>
      <c r="L153" t="s">
        <v>1105</v>
      </c>
      <c r="M153" t="s">
        <v>1012</v>
      </c>
      <c r="N153" t="s">
        <v>1013</v>
      </c>
      <c r="O153" t="s">
        <v>100</v>
      </c>
      <c r="Y153" t="s">
        <v>101</v>
      </c>
      <c r="AA153" t="s">
        <v>1106</v>
      </c>
      <c r="AB153" t="s">
        <v>1107</v>
      </c>
      <c r="AC153" t="s">
        <v>1108</v>
      </c>
      <c r="AD153" t="s">
        <v>102</v>
      </c>
      <c r="AF153">
        <v>104</v>
      </c>
      <c r="AG153" s="40">
        <v>39504</v>
      </c>
      <c r="AP153" t="s">
        <v>103</v>
      </c>
      <c r="AV153" t="s">
        <v>104</v>
      </c>
      <c r="BB153">
        <f t="shared" si="6"/>
        <v>16</v>
      </c>
      <c r="BC153">
        <f t="shared" si="7"/>
        <v>2</v>
      </c>
      <c r="BD153" t="str">
        <f t="shared" si="8"/>
        <v>右</v>
      </c>
      <c r="BE153" s="58" t="str">
        <f>IF(O153="男子",IF($AF153&gt;100,"",IF(M153=プロ用男子!D$2,ROW(),"")),"")</f>
        <v/>
      </c>
      <c r="BF153" s="58" t="str">
        <f>IF(O153="男子",IF($AF153&gt;100,"",IF($M153=プロ用男子!K$2,ROW(),"")),"")</f>
        <v/>
      </c>
      <c r="BG153" s="58" t="str">
        <f>IF(O153="男子",IF($AF153&gt;100,"",IF($M153=プロ用男子!D$27,ROW(),"")),"")</f>
        <v/>
      </c>
      <c r="BH153" s="58" t="str">
        <f>IF(O153="男子",IF($AF153&gt;100,"",IF($M153=プロ用男子!K$27,ROW(),"")),"")</f>
        <v/>
      </c>
      <c r="BI153" s="58" t="str">
        <f>IF(O153="男子",IF($AF153&gt;100,"",IF($M153=プロ用男子!D$52,ROW(),"")),"")</f>
        <v/>
      </c>
      <c r="BJ153" s="58" t="str">
        <f>IF(O153="男子",IF($AF153&gt;100,"",IF($M153=プロ用男子!K$52,ROW(),"")),"")</f>
        <v/>
      </c>
      <c r="BK153" s="58" t="str">
        <f>IF(O153="男子",IF($AF153&gt;100,"",IF($M153=プロ用男子!D$77,ROW(),"")),"")</f>
        <v/>
      </c>
      <c r="BL153" s="58" t="str">
        <f>IF(O153="男子",IF($AF153&gt;100,"",IF($M153=プロ用男子!K$77,ROW(),"")),"")</f>
        <v/>
      </c>
      <c r="BM153" s="58" t="str">
        <f>IF(O153="男子",IF($AF153&gt;100,"",IF($M153=プロ用男子!D$102,ROW(),"")),"")</f>
        <v/>
      </c>
      <c r="BN153" s="58" t="str">
        <f>IF(O153="男子",IF($AF153&gt;100,"",IF($M153=プロ用男子!K$102,ROW(),"")),"")</f>
        <v/>
      </c>
      <c r="BO153" s="58" t="str">
        <f>IF(O153="男子",IF($AF153&gt;100,"",IF($M153=プロ用男子!D$127,ROW(),"")),"")</f>
        <v/>
      </c>
      <c r="BP153" s="58" t="str">
        <f>IF(O153="男子",IF($AF153&gt;100,"",IF($M153=プロ用男子!K$127,ROW(),"")),"")</f>
        <v/>
      </c>
      <c r="BQ153" s="58" t="str">
        <f>IF(O153="男子",IF($AF153&gt;100,"",IF($M153=プロ用男子!D$152,ROW(),"")),"")</f>
        <v/>
      </c>
      <c r="BR153" s="58" t="str">
        <f>IF(O153="男子",IF($AF153&gt;100,"",IF($M153=プロ用男子!K$152,ROW(),"")),"")</f>
        <v/>
      </c>
      <c r="BS153" s="58" t="str">
        <f>IF(O153="男子",IF($AF153&gt;100,"",IF($M153=プロ用男子!D$177,ROW(),"")),"")</f>
        <v/>
      </c>
      <c r="BT153" s="58" t="str">
        <f>IF(O153="男子",IF($AF153&gt;100,"",IF($M153=プロ用男子!K$177,ROW(),"")),"")</f>
        <v/>
      </c>
      <c r="BU153" s="58" t="str">
        <f>IF(O153="男子",IF($AF153&gt;100,"",IF($M153=プロ用男子!D$202,ROW(),"")),"")</f>
        <v/>
      </c>
      <c r="BV153" s="58" t="str">
        <f>IF(O153="男子",IF($AF153&gt;100,"",IF($M153=プロ用男子!K$202,ROW(),"")),"")</f>
        <v/>
      </c>
      <c r="BW153" s="58" t="str">
        <f>IF(O153="男子",IF($AF153&gt;100,"",IF($M153=プロ用男子!D$227,ROW(),"")),"")</f>
        <v/>
      </c>
      <c r="BX153" s="58" t="str">
        <f>IF(O153="男子",IF($AF153&gt;100,"",IF($M153=プロ用男子!K$227,ROW(),"")),"")</f>
        <v/>
      </c>
      <c r="BY153" s="58" t="str">
        <f>IF(O153="女子",IF(AF153&gt;100,"",IF(M153=プロ用女子!D$2,ROW(),"")),"")</f>
        <v/>
      </c>
      <c r="BZ153" s="58" t="str">
        <f>IF(O153="女子",IF($AF153&gt;100,"",IF($M153=プロ用女子!K$2,ROW(),"")),"")</f>
        <v/>
      </c>
      <c r="CA153" s="58" t="str">
        <f>IF(O153="女子",IF($AF153&gt;100,"",IF($M153=プロ用女子!D$27,ROW(),"")),"")</f>
        <v/>
      </c>
      <c r="CB153" s="58" t="str">
        <f>IF(O153="女子",IF($AF153&gt;100,"",IF($M153=プロ用女子!K$27,ROW(),"")),"")</f>
        <v/>
      </c>
      <c r="CC153" s="58" t="str">
        <f>IF(O153="女子",IF($AF153&gt;100,"",IF($M153=プロ用女子!D$52,ROW(),"")),"")</f>
        <v/>
      </c>
      <c r="CD153" s="58" t="str">
        <f>IF(O153="女子",IF($AF153&gt;100,"",IF($M153=プロ用女子!K$52,ROW(),"")),"")</f>
        <v/>
      </c>
      <c r="CE153" s="58" t="str">
        <f>IF(O153="女子",IF($AF153&gt;100,"",IF($M153=プロ用女子!D$77,ROW(),"")),"")</f>
        <v/>
      </c>
      <c r="CF153" s="58" t="str">
        <f>IF(O153="女子",IF($AF153&gt;100,"",IF($M153=プロ用女子!K$77,ROW(),"")),"")</f>
        <v/>
      </c>
      <c r="CG153" s="58" t="str">
        <f>IF(O153="女子",IF($AF153&gt;100,"",IF($M153=プロ用女子!D$102,ROW(),"")),"")</f>
        <v/>
      </c>
      <c r="CH153" s="58" t="str">
        <f>IF(O153="女子",IF($AF153&gt;100,"",IF($M153=プロ用女子!K$102,ROW(),"")),"")</f>
        <v/>
      </c>
      <c r="CI153" s="58" t="str">
        <f>IF(O153="女子",IF($AF153&gt;100,"",IF($M153=プロ用女子!D$127,ROW(),"")),"")</f>
        <v/>
      </c>
      <c r="CJ153" s="58" t="str">
        <f>IF(O153="女子",IF($AF153&gt;100,"",IF($M153=プロ用女子!K$127,ROW(),"")),"")</f>
        <v/>
      </c>
      <c r="CK153" s="58" t="str">
        <f>IF(O153="女子",IF($AF153&gt;100,"",IF($M153=プロ用女子!D$152,ROW(),"")),"")</f>
        <v/>
      </c>
      <c r="CL153" s="58" t="str">
        <f>IF(O153="女子",IF($AF153&gt;100,"",IF($M153=プロ用女子!K$152,ROW(),"")),"")</f>
        <v/>
      </c>
      <c r="CM153" s="58" t="str">
        <f>IF(O153="女子",IF($AF153&gt;100,"",IF($M153=プロ用女子!D$177,ROW(),"")),"")</f>
        <v/>
      </c>
      <c r="CN153" s="58" t="str">
        <f>IF(O153="女子",IF($AF153&gt;100,"",IF($M153=プロ用女子!K$177,ROW(),"")),"")</f>
        <v/>
      </c>
      <c r="CO153" s="58" t="str">
        <f>IF(O153="女子",IF($AF153&gt;100,"",IF($M153=プロ用女子!D$202,ROW(),"")),"")</f>
        <v/>
      </c>
      <c r="CP153" s="58" t="str">
        <f>IF(O153="女子",IF($AF153&gt;100,"",IF($M153=プロ用女子!K$202,ROW(),"")),"")</f>
        <v/>
      </c>
      <c r="CQ153" s="58" t="str">
        <f>IF(O153="女子",IF($AF153&gt;100,"",IF($M153=プロ用女子!D$227,ROW(),"")),"")</f>
        <v/>
      </c>
      <c r="CR153" s="58" t="str">
        <f>IF(O153="女子",IF($AF153&gt;100,"",IF($M153=プロ用女子!K$227,ROW(),"")),"")</f>
        <v/>
      </c>
    </row>
    <row r="154" spans="1:96" x14ac:dyDescent="0.15">
      <c r="A154" s="41">
        <v>46172</v>
      </c>
      <c r="B154" s="41">
        <v>46180</v>
      </c>
      <c r="C154" t="s">
        <v>70</v>
      </c>
      <c r="D154" t="s">
        <v>162</v>
      </c>
      <c r="E154" t="s">
        <v>169</v>
      </c>
      <c r="F154" t="s">
        <v>170</v>
      </c>
      <c r="G154" t="s">
        <v>165</v>
      </c>
      <c r="H154" t="s">
        <v>71</v>
      </c>
      <c r="I154" t="s">
        <v>166</v>
      </c>
      <c r="J154" t="s">
        <v>99</v>
      </c>
      <c r="L154" t="s">
        <v>456</v>
      </c>
      <c r="M154" t="s">
        <v>457</v>
      </c>
      <c r="N154" t="s">
        <v>458</v>
      </c>
      <c r="O154" t="s">
        <v>100</v>
      </c>
      <c r="Y154" t="s">
        <v>101</v>
      </c>
      <c r="Z154">
        <v>1</v>
      </c>
      <c r="AA154" t="s">
        <v>459</v>
      </c>
      <c r="AB154" t="s">
        <v>460</v>
      </c>
      <c r="AC154" t="s">
        <v>461</v>
      </c>
      <c r="AD154" t="s">
        <v>102</v>
      </c>
      <c r="AF154">
        <v>101</v>
      </c>
      <c r="AG154" s="40">
        <v>29460</v>
      </c>
      <c r="AN154">
        <v>173</v>
      </c>
      <c r="AO154">
        <v>65</v>
      </c>
      <c r="AP154" t="s">
        <v>103</v>
      </c>
      <c r="AV154" t="s">
        <v>104</v>
      </c>
      <c r="AY154" t="s">
        <v>156</v>
      </c>
      <c r="BB154">
        <f t="shared" si="6"/>
        <v>43</v>
      </c>
      <c r="BC154" t="str">
        <f t="shared" si="7"/>
        <v>役員</v>
      </c>
      <c r="BD154" t="str">
        <f t="shared" si="8"/>
        <v>右</v>
      </c>
      <c r="BE154" s="58" t="str">
        <f>IF(O154="男子",IF($AF154&gt;100,"",IF(M154=プロ用男子!D$2,ROW(),"")),"")</f>
        <v/>
      </c>
      <c r="BF154" s="58" t="str">
        <f>IF(O154="男子",IF($AF154&gt;100,"",IF($M154=プロ用男子!K$2,ROW(),"")),"")</f>
        <v/>
      </c>
      <c r="BG154" s="58" t="str">
        <f>IF(O154="男子",IF($AF154&gt;100,"",IF($M154=プロ用男子!D$27,ROW(),"")),"")</f>
        <v/>
      </c>
      <c r="BH154" s="58" t="str">
        <f>IF(O154="男子",IF($AF154&gt;100,"",IF($M154=プロ用男子!K$27,ROW(),"")),"")</f>
        <v/>
      </c>
      <c r="BI154" s="58" t="str">
        <f>IF(O154="男子",IF($AF154&gt;100,"",IF($M154=プロ用男子!D$52,ROW(),"")),"")</f>
        <v/>
      </c>
      <c r="BJ154" s="58" t="str">
        <f>IF(O154="男子",IF($AF154&gt;100,"",IF($M154=プロ用男子!K$52,ROW(),"")),"")</f>
        <v/>
      </c>
      <c r="BK154" s="58" t="str">
        <f>IF(O154="男子",IF($AF154&gt;100,"",IF($M154=プロ用男子!D$77,ROW(),"")),"")</f>
        <v/>
      </c>
      <c r="BL154" s="58" t="str">
        <f>IF(O154="男子",IF($AF154&gt;100,"",IF($M154=プロ用男子!K$77,ROW(),"")),"")</f>
        <v/>
      </c>
      <c r="BM154" s="58" t="str">
        <f>IF(O154="男子",IF($AF154&gt;100,"",IF($M154=プロ用男子!D$102,ROW(),"")),"")</f>
        <v/>
      </c>
      <c r="BN154" s="58" t="str">
        <f>IF(O154="男子",IF($AF154&gt;100,"",IF($M154=プロ用男子!K$102,ROW(),"")),"")</f>
        <v/>
      </c>
      <c r="BO154" s="58" t="str">
        <f>IF(O154="男子",IF($AF154&gt;100,"",IF($M154=プロ用男子!D$127,ROW(),"")),"")</f>
        <v/>
      </c>
      <c r="BP154" s="58" t="str">
        <f>IF(O154="男子",IF($AF154&gt;100,"",IF($M154=プロ用男子!K$127,ROW(),"")),"")</f>
        <v/>
      </c>
      <c r="BQ154" s="58" t="str">
        <f>IF(O154="男子",IF($AF154&gt;100,"",IF($M154=プロ用男子!D$152,ROW(),"")),"")</f>
        <v/>
      </c>
      <c r="BR154" s="58" t="str">
        <f>IF(O154="男子",IF($AF154&gt;100,"",IF($M154=プロ用男子!K$152,ROW(),"")),"")</f>
        <v/>
      </c>
      <c r="BS154" s="58" t="str">
        <f>IF(O154="男子",IF($AF154&gt;100,"",IF($M154=プロ用男子!D$177,ROW(),"")),"")</f>
        <v/>
      </c>
      <c r="BT154" s="58" t="str">
        <f>IF(O154="男子",IF($AF154&gt;100,"",IF($M154=プロ用男子!K$177,ROW(),"")),"")</f>
        <v/>
      </c>
      <c r="BU154" s="58" t="str">
        <f>IF(O154="男子",IF($AF154&gt;100,"",IF($M154=プロ用男子!D$202,ROW(),"")),"")</f>
        <v/>
      </c>
      <c r="BV154" s="58" t="str">
        <f>IF(O154="男子",IF($AF154&gt;100,"",IF($M154=プロ用男子!K$202,ROW(),"")),"")</f>
        <v/>
      </c>
      <c r="BW154" s="58" t="str">
        <f>IF(O154="男子",IF($AF154&gt;100,"",IF($M154=プロ用男子!D$227,ROW(),"")),"")</f>
        <v/>
      </c>
      <c r="BX154" s="58" t="str">
        <f>IF(O154="男子",IF($AF154&gt;100,"",IF($M154=プロ用男子!K$227,ROW(),"")),"")</f>
        <v/>
      </c>
      <c r="BY154" s="58" t="str">
        <f>IF(O154="女子",IF(AF154&gt;100,"",IF(M154=プロ用女子!D$2,ROW(),"")),"")</f>
        <v/>
      </c>
      <c r="BZ154" s="58" t="str">
        <f>IF(O154="女子",IF($AF154&gt;100,"",IF($M154=プロ用女子!K$2,ROW(),"")),"")</f>
        <v/>
      </c>
      <c r="CA154" s="58" t="str">
        <f>IF(O154="女子",IF($AF154&gt;100,"",IF($M154=プロ用女子!D$27,ROW(),"")),"")</f>
        <v/>
      </c>
      <c r="CB154" s="58" t="str">
        <f>IF(O154="女子",IF($AF154&gt;100,"",IF($M154=プロ用女子!K$27,ROW(),"")),"")</f>
        <v/>
      </c>
      <c r="CC154" s="58" t="str">
        <f>IF(O154="女子",IF($AF154&gt;100,"",IF($M154=プロ用女子!D$52,ROW(),"")),"")</f>
        <v/>
      </c>
      <c r="CD154" s="58" t="str">
        <f>IF(O154="女子",IF($AF154&gt;100,"",IF($M154=プロ用女子!K$52,ROW(),"")),"")</f>
        <v/>
      </c>
      <c r="CE154" s="58" t="str">
        <f>IF(O154="女子",IF($AF154&gt;100,"",IF($M154=プロ用女子!D$77,ROW(),"")),"")</f>
        <v/>
      </c>
      <c r="CF154" s="58" t="str">
        <f>IF(O154="女子",IF($AF154&gt;100,"",IF($M154=プロ用女子!K$77,ROW(),"")),"")</f>
        <v/>
      </c>
      <c r="CG154" s="58" t="str">
        <f>IF(O154="女子",IF($AF154&gt;100,"",IF($M154=プロ用女子!D$102,ROW(),"")),"")</f>
        <v/>
      </c>
      <c r="CH154" s="58" t="str">
        <f>IF(O154="女子",IF($AF154&gt;100,"",IF($M154=プロ用女子!K$102,ROW(),"")),"")</f>
        <v/>
      </c>
      <c r="CI154" s="58" t="str">
        <f>IF(O154="女子",IF($AF154&gt;100,"",IF($M154=プロ用女子!D$127,ROW(),"")),"")</f>
        <v/>
      </c>
      <c r="CJ154" s="58" t="str">
        <f>IF(O154="女子",IF($AF154&gt;100,"",IF($M154=プロ用女子!K$127,ROW(),"")),"")</f>
        <v/>
      </c>
      <c r="CK154" s="58" t="str">
        <f>IF(O154="女子",IF($AF154&gt;100,"",IF($M154=プロ用女子!D$152,ROW(),"")),"")</f>
        <v/>
      </c>
      <c r="CL154" s="58" t="str">
        <f>IF(O154="女子",IF($AF154&gt;100,"",IF($M154=プロ用女子!K$152,ROW(),"")),"")</f>
        <v/>
      </c>
      <c r="CM154" s="58" t="str">
        <f>IF(O154="女子",IF($AF154&gt;100,"",IF($M154=プロ用女子!D$177,ROW(),"")),"")</f>
        <v/>
      </c>
      <c r="CN154" s="58" t="str">
        <f>IF(O154="女子",IF($AF154&gt;100,"",IF($M154=プロ用女子!K$177,ROW(),"")),"")</f>
        <v/>
      </c>
      <c r="CO154" s="58" t="str">
        <f>IF(O154="女子",IF($AF154&gt;100,"",IF($M154=プロ用女子!D$202,ROW(),"")),"")</f>
        <v/>
      </c>
      <c r="CP154" s="58" t="str">
        <f>IF(O154="女子",IF($AF154&gt;100,"",IF($M154=プロ用女子!K$202,ROW(),"")),"")</f>
        <v/>
      </c>
      <c r="CQ154" s="58" t="str">
        <f>IF(O154="女子",IF($AF154&gt;100,"",IF($M154=プロ用女子!D$227,ROW(),"")),"")</f>
        <v/>
      </c>
      <c r="CR154" s="58" t="str">
        <f>IF(O154="女子",IF($AF154&gt;100,"",IF($M154=プロ用女子!K$227,ROW(),"")),"")</f>
        <v/>
      </c>
    </row>
    <row r="155" spans="1:96" x14ac:dyDescent="0.15">
      <c r="A155" s="41">
        <v>46172</v>
      </c>
      <c r="B155" s="41">
        <v>46180</v>
      </c>
      <c r="C155" t="s">
        <v>70</v>
      </c>
      <c r="D155" t="s">
        <v>162</v>
      </c>
      <c r="E155" t="s">
        <v>169</v>
      </c>
      <c r="F155" t="s">
        <v>170</v>
      </c>
      <c r="G155" t="s">
        <v>165</v>
      </c>
      <c r="H155" t="s">
        <v>71</v>
      </c>
      <c r="I155" t="s">
        <v>166</v>
      </c>
      <c r="J155" t="s">
        <v>99</v>
      </c>
      <c r="L155" t="s">
        <v>1081</v>
      </c>
      <c r="M155" t="s">
        <v>457</v>
      </c>
      <c r="N155" t="s">
        <v>458</v>
      </c>
      <c r="O155" t="s">
        <v>100</v>
      </c>
      <c r="Y155" t="s">
        <v>101</v>
      </c>
      <c r="AA155" t="s">
        <v>1082</v>
      </c>
      <c r="AB155" t="s">
        <v>1083</v>
      </c>
      <c r="AC155" t="s">
        <v>1084</v>
      </c>
      <c r="AD155" t="s">
        <v>102</v>
      </c>
      <c r="AF155">
        <v>1</v>
      </c>
      <c r="AG155" s="40">
        <v>39339</v>
      </c>
      <c r="AN155">
        <v>174</v>
      </c>
      <c r="AO155">
        <v>60</v>
      </c>
      <c r="AP155" t="s">
        <v>103</v>
      </c>
      <c r="AV155" t="s">
        <v>104</v>
      </c>
      <c r="BB155">
        <f t="shared" si="6"/>
        <v>16</v>
      </c>
      <c r="BC155">
        <f t="shared" si="7"/>
        <v>2</v>
      </c>
      <c r="BD155" t="str">
        <f t="shared" si="8"/>
        <v>右</v>
      </c>
      <c r="BE155" s="58" t="str">
        <f>IF(O155="男子",IF($AF155&gt;100,"",IF(M155=プロ用男子!D$2,ROW(),"")),"")</f>
        <v/>
      </c>
      <c r="BF155" s="58" t="str">
        <f>IF(O155="男子",IF($AF155&gt;100,"",IF($M155=プロ用男子!K$2,ROW(),"")),"")</f>
        <v/>
      </c>
      <c r="BG155" s="58" t="str">
        <f>IF(O155="男子",IF($AF155&gt;100,"",IF($M155=プロ用男子!D$27,ROW(),"")),"")</f>
        <v/>
      </c>
      <c r="BH155" s="58" t="str">
        <f>IF(O155="男子",IF($AF155&gt;100,"",IF($M155=プロ用男子!K$27,ROW(),"")),"")</f>
        <v/>
      </c>
      <c r="BI155" s="58" t="str">
        <f>IF(O155="男子",IF($AF155&gt;100,"",IF($M155=プロ用男子!D$52,ROW(),"")),"")</f>
        <v/>
      </c>
      <c r="BJ155" s="58">
        <f>IF(O155="男子",IF($AF155&gt;100,"",IF($M155=プロ用男子!K$52,ROW(),"")),"")</f>
        <v>155</v>
      </c>
      <c r="BK155" s="58" t="str">
        <f>IF(O155="男子",IF($AF155&gt;100,"",IF($M155=プロ用男子!D$77,ROW(),"")),"")</f>
        <v/>
      </c>
      <c r="BL155" s="58" t="str">
        <f>IF(O155="男子",IF($AF155&gt;100,"",IF($M155=プロ用男子!K$77,ROW(),"")),"")</f>
        <v/>
      </c>
      <c r="BM155" s="58" t="str">
        <f>IF(O155="男子",IF($AF155&gt;100,"",IF($M155=プロ用男子!D$102,ROW(),"")),"")</f>
        <v/>
      </c>
      <c r="BN155" s="58" t="str">
        <f>IF(O155="男子",IF($AF155&gt;100,"",IF($M155=プロ用男子!K$102,ROW(),"")),"")</f>
        <v/>
      </c>
      <c r="BO155" s="58" t="str">
        <f>IF(O155="男子",IF($AF155&gt;100,"",IF($M155=プロ用男子!D$127,ROW(),"")),"")</f>
        <v/>
      </c>
      <c r="BP155" s="58" t="str">
        <f>IF(O155="男子",IF($AF155&gt;100,"",IF($M155=プロ用男子!K$127,ROW(),"")),"")</f>
        <v/>
      </c>
      <c r="BQ155" s="58" t="str">
        <f>IF(O155="男子",IF($AF155&gt;100,"",IF($M155=プロ用男子!D$152,ROW(),"")),"")</f>
        <v/>
      </c>
      <c r="BR155" s="58" t="str">
        <f>IF(O155="男子",IF($AF155&gt;100,"",IF($M155=プロ用男子!K$152,ROW(),"")),"")</f>
        <v/>
      </c>
      <c r="BS155" s="58" t="str">
        <f>IF(O155="男子",IF($AF155&gt;100,"",IF($M155=プロ用男子!D$177,ROW(),"")),"")</f>
        <v/>
      </c>
      <c r="BT155" s="58" t="str">
        <f>IF(O155="男子",IF($AF155&gt;100,"",IF($M155=プロ用男子!K$177,ROW(),"")),"")</f>
        <v/>
      </c>
      <c r="BU155" s="58" t="str">
        <f>IF(O155="男子",IF($AF155&gt;100,"",IF($M155=プロ用男子!D$202,ROW(),"")),"")</f>
        <v/>
      </c>
      <c r="BV155" s="58" t="str">
        <f>IF(O155="男子",IF($AF155&gt;100,"",IF($M155=プロ用男子!K$202,ROW(),"")),"")</f>
        <v/>
      </c>
      <c r="BW155" s="58" t="str">
        <f>IF(O155="男子",IF($AF155&gt;100,"",IF($M155=プロ用男子!D$227,ROW(),"")),"")</f>
        <v/>
      </c>
      <c r="BX155" s="58" t="str">
        <f>IF(O155="男子",IF($AF155&gt;100,"",IF($M155=プロ用男子!K$227,ROW(),"")),"")</f>
        <v/>
      </c>
      <c r="BY155" s="58" t="str">
        <f>IF(O155="女子",IF(AF155&gt;100,"",IF(M155=プロ用女子!D$2,ROW(),"")),"")</f>
        <v/>
      </c>
      <c r="BZ155" s="58" t="str">
        <f>IF(O155="女子",IF($AF155&gt;100,"",IF($M155=プロ用女子!K$2,ROW(),"")),"")</f>
        <v/>
      </c>
      <c r="CA155" s="58" t="str">
        <f>IF(O155="女子",IF($AF155&gt;100,"",IF($M155=プロ用女子!D$27,ROW(),"")),"")</f>
        <v/>
      </c>
      <c r="CB155" s="58" t="str">
        <f>IF(O155="女子",IF($AF155&gt;100,"",IF($M155=プロ用女子!K$27,ROW(),"")),"")</f>
        <v/>
      </c>
      <c r="CC155" s="58" t="str">
        <f>IF(O155="女子",IF($AF155&gt;100,"",IF($M155=プロ用女子!D$52,ROW(),"")),"")</f>
        <v/>
      </c>
      <c r="CD155" s="58" t="str">
        <f>IF(O155="女子",IF($AF155&gt;100,"",IF($M155=プロ用女子!K$52,ROW(),"")),"")</f>
        <v/>
      </c>
      <c r="CE155" s="58" t="str">
        <f>IF(O155="女子",IF($AF155&gt;100,"",IF($M155=プロ用女子!D$77,ROW(),"")),"")</f>
        <v/>
      </c>
      <c r="CF155" s="58" t="str">
        <f>IF(O155="女子",IF($AF155&gt;100,"",IF($M155=プロ用女子!K$77,ROW(),"")),"")</f>
        <v/>
      </c>
      <c r="CG155" s="58" t="str">
        <f>IF(O155="女子",IF($AF155&gt;100,"",IF($M155=プロ用女子!D$102,ROW(),"")),"")</f>
        <v/>
      </c>
      <c r="CH155" s="58" t="str">
        <f>IF(O155="女子",IF($AF155&gt;100,"",IF($M155=プロ用女子!K$102,ROW(),"")),"")</f>
        <v/>
      </c>
      <c r="CI155" s="58" t="str">
        <f>IF(O155="女子",IF($AF155&gt;100,"",IF($M155=プロ用女子!D$127,ROW(),"")),"")</f>
        <v/>
      </c>
      <c r="CJ155" s="58" t="str">
        <f>IF(O155="女子",IF($AF155&gt;100,"",IF($M155=プロ用女子!K$127,ROW(),"")),"")</f>
        <v/>
      </c>
      <c r="CK155" s="58" t="str">
        <f>IF(O155="女子",IF($AF155&gt;100,"",IF($M155=プロ用女子!D$152,ROW(),"")),"")</f>
        <v/>
      </c>
      <c r="CL155" s="58" t="str">
        <f>IF(O155="女子",IF($AF155&gt;100,"",IF($M155=プロ用女子!K$152,ROW(),"")),"")</f>
        <v/>
      </c>
      <c r="CM155" s="58" t="str">
        <f>IF(O155="女子",IF($AF155&gt;100,"",IF($M155=プロ用女子!D$177,ROW(),"")),"")</f>
        <v/>
      </c>
      <c r="CN155" s="58" t="str">
        <f>IF(O155="女子",IF($AF155&gt;100,"",IF($M155=プロ用女子!K$177,ROW(),"")),"")</f>
        <v/>
      </c>
      <c r="CO155" s="58" t="str">
        <f>IF(O155="女子",IF($AF155&gt;100,"",IF($M155=プロ用女子!D$202,ROW(),"")),"")</f>
        <v/>
      </c>
      <c r="CP155" s="58" t="str">
        <f>IF(O155="女子",IF($AF155&gt;100,"",IF($M155=プロ用女子!K$202,ROW(),"")),"")</f>
        <v/>
      </c>
      <c r="CQ155" s="58" t="str">
        <f>IF(O155="女子",IF($AF155&gt;100,"",IF($M155=プロ用女子!D$227,ROW(),"")),"")</f>
        <v/>
      </c>
      <c r="CR155" s="58" t="str">
        <f>IF(O155="女子",IF($AF155&gt;100,"",IF($M155=プロ用女子!K$227,ROW(),"")),"")</f>
        <v/>
      </c>
    </row>
    <row r="156" spans="1:96" x14ac:dyDescent="0.15">
      <c r="A156" s="41">
        <v>46172</v>
      </c>
      <c r="B156" s="41">
        <v>46180</v>
      </c>
      <c r="C156" t="s">
        <v>70</v>
      </c>
      <c r="D156" t="s">
        <v>162</v>
      </c>
      <c r="E156" t="s">
        <v>169</v>
      </c>
      <c r="F156" t="s">
        <v>170</v>
      </c>
      <c r="G156" t="s">
        <v>165</v>
      </c>
      <c r="H156" t="s">
        <v>71</v>
      </c>
      <c r="I156" t="s">
        <v>166</v>
      </c>
      <c r="J156" t="s">
        <v>99</v>
      </c>
      <c r="L156" t="s">
        <v>1085</v>
      </c>
      <c r="M156" t="s">
        <v>457</v>
      </c>
      <c r="N156" t="s">
        <v>458</v>
      </c>
      <c r="O156" t="s">
        <v>100</v>
      </c>
      <c r="Y156" t="s">
        <v>101</v>
      </c>
      <c r="AA156" t="s">
        <v>1086</v>
      </c>
      <c r="AB156" t="s">
        <v>1087</v>
      </c>
      <c r="AC156" t="s">
        <v>1088</v>
      </c>
      <c r="AD156" t="s">
        <v>102</v>
      </c>
      <c r="AF156">
        <v>2</v>
      </c>
      <c r="AG156" s="40">
        <v>39340</v>
      </c>
      <c r="AN156">
        <v>173</v>
      </c>
      <c r="AO156">
        <v>55</v>
      </c>
      <c r="AP156" t="s">
        <v>103</v>
      </c>
      <c r="AV156" t="s">
        <v>104</v>
      </c>
      <c r="AY156" t="s">
        <v>157</v>
      </c>
      <c r="BB156">
        <f t="shared" si="6"/>
        <v>16</v>
      </c>
      <c r="BC156">
        <f t="shared" si="7"/>
        <v>2</v>
      </c>
      <c r="BD156" t="str">
        <f t="shared" si="8"/>
        <v>右</v>
      </c>
      <c r="BE156" s="58" t="str">
        <f>IF(O156="男子",IF($AF156&gt;100,"",IF(M156=プロ用男子!D$2,ROW(),"")),"")</f>
        <v/>
      </c>
      <c r="BF156" s="58" t="str">
        <f>IF(O156="男子",IF($AF156&gt;100,"",IF($M156=プロ用男子!K$2,ROW(),"")),"")</f>
        <v/>
      </c>
      <c r="BG156" s="58" t="str">
        <f>IF(O156="男子",IF($AF156&gt;100,"",IF($M156=プロ用男子!D$27,ROW(),"")),"")</f>
        <v/>
      </c>
      <c r="BH156" s="58" t="str">
        <f>IF(O156="男子",IF($AF156&gt;100,"",IF($M156=プロ用男子!K$27,ROW(),"")),"")</f>
        <v/>
      </c>
      <c r="BI156" s="58" t="str">
        <f>IF(O156="男子",IF($AF156&gt;100,"",IF($M156=プロ用男子!D$52,ROW(),"")),"")</f>
        <v/>
      </c>
      <c r="BJ156" s="58">
        <f>IF(O156="男子",IF($AF156&gt;100,"",IF($M156=プロ用男子!K$52,ROW(),"")),"")</f>
        <v>156</v>
      </c>
      <c r="BK156" s="58" t="str">
        <f>IF(O156="男子",IF($AF156&gt;100,"",IF($M156=プロ用男子!D$77,ROW(),"")),"")</f>
        <v/>
      </c>
      <c r="BL156" s="58" t="str">
        <f>IF(O156="男子",IF($AF156&gt;100,"",IF($M156=プロ用男子!K$77,ROW(),"")),"")</f>
        <v/>
      </c>
      <c r="BM156" s="58" t="str">
        <f>IF(O156="男子",IF($AF156&gt;100,"",IF($M156=プロ用男子!D$102,ROW(),"")),"")</f>
        <v/>
      </c>
      <c r="BN156" s="58" t="str">
        <f>IF(O156="男子",IF($AF156&gt;100,"",IF($M156=プロ用男子!K$102,ROW(),"")),"")</f>
        <v/>
      </c>
      <c r="BO156" s="58" t="str">
        <f>IF(O156="男子",IF($AF156&gt;100,"",IF($M156=プロ用男子!D$127,ROW(),"")),"")</f>
        <v/>
      </c>
      <c r="BP156" s="58" t="str">
        <f>IF(O156="男子",IF($AF156&gt;100,"",IF($M156=プロ用男子!K$127,ROW(),"")),"")</f>
        <v/>
      </c>
      <c r="BQ156" s="58" t="str">
        <f>IF(O156="男子",IF($AF156&gt;100,"",IF($M156=プロ用男子!D$152,ROW(),"")),"")</f>
        <v/>
      </c>
      <c r="BR156" s="58" t="str">
        <f>IF(O156="男子",IF($AF156&gt;100,"",IF($M156=プロ用男子!K$152,ROW(),"")),"")</f>
        <v/>
      </c>
      <c r="BS156" s="58" t="str">
        <f>IF(O156="男子",IF($AF156&gt;100,"",IF($M156=プロ用男子!D$177,ROW(),"")),"")</f>
        <v/>
      </c>
      <c r="BT156" s="58" t="str">
        <f>IF(O156="男子",IF($AF156&gt;100,"",IF($M156=プロ用男子!K$177,ROW(),"")),"")</f>
        <v/>
      </c>
      <c r="BU156" s="58" t="str">
        <f>IF(O156="男子",IF($AF156&gt;100,"",IF($M156=プロ用男子!D$202,ROW(),"")),"")</f>
        <v/>
      </c>
      <c r="BV156" s="58" t="str">
        <f>IF(O156="男子",IF($AF156&gt;100,"",IF($M156=プロ用男子!K$202,ROW(),"")),"")</f>
        <v/>
      </c>
      <c r="BW156" s="58" t="str">
        <f>IF(O156="男子",IF($AF156&gt;100,"",IF($M156=プロ用男子!D$227,ROW(),"")),"")</f>
        <v/>
      </c>
      <c r="BX156" s="58" t="str">
        <f>IF(O156="男子",IF($AF156&gt;100,"",IF($M156=プロ用男子!K$227,ROW(),"")),"")</f>
        <v/>
      </c>
      <c r="BY156" s="58" t="str">
        <f>IF(O156="女子",IF(AF156&gt;100,"",IF(M156=プロ用女子!D$2,ROW(),"")),"")</f>
        <v/>
      </c>
      <c r="BZ156" s="58" t="str">
        <f>IF(O156="女子",IF($AF156&gt;100,"",IF($M156=プロ用女子!K$2,ROW(),"")),"")</f>
        <v/>
      </c>
      <c r="CA156" s="58" t="str">
        <f>IF(O156="女子",IF($AF156&gt;100,"",IF($M156=プロ用女子!D$27,ROW(),"")),"")</f>
        <v/>
      </c>
      <c r="CB156" s="58" t="str">
        <f>IF(O156="女子",IF($AF156&gt;100,"",IF($M156=プロ用女子!K$27,ROW(),"")),"")</f>
        <v/>
      </c>
      <c r="CC156" s="58" t="str">
        <f>IF(O156="女子",IF($AF156&gt;100,"",IF($M156=プロ用女子!D$52,ROW(),"")),"")</f>
        <v/>
      </c>
      <c r="CD156" s="58" t="str">
        <f>IF(O156="女子",IF($AF156&gt;100,"",IF($M156=プロ用女子!K$52,ROW(),"")),"")</f>
        <v/>
      </c>
      <c r="CE156" s="58" t="str">
        <f>IF(O156="女子",IF($AF156&gt;100,"",IF($M156=プロ用女子!D$77,ROW(),"")),"")</f>
        <v/>
      </c>
      <c r="CF156" s="58" t="str">
        <f>IF(O156="女子",IF($AF156&gt;100,"",IF($M156=プロ用女子!K$77,ROW(),"")),"")</f>
        <v/>
      </c>
      <c r="CG156" s="58" t="str">
        <f>IF(O156="女子",IF($AF156&gt;100,"",IF($M156=プロ用女子!D$102,ROW(),"")),"")</f>
        <v/>
      </c>
      <c r="CH156" s="58" t="str">
        <f>IF(O156="女子",IF($AF156&gt;100,"",IF($M156=プロ用女子!K$102,ROW(),"")),"")</f>
        <v/>
      </c>
      <c r="CI156" s="58" t="str">
        <f>IF(O156="女子",IF($AF156&gt;100,"",IF($M156=プロ用女子!D$127,ROW(),"")),"")</f>
        <v/>
      </c>
      <c r="CJ156" s="58" t="str">
        <f>IF(O156="女子",IF($AF156&gt;100,"",IF($M156=プロ用女子!K$127,ROW(),"")),"")</f>
        <v/>
      </c>
      <c r="CK156" s="58" t="str">
        <f>IF(O156="女子",IF($AF156&gt;100,"",IF($M156=プロ用女子!D$152,ROW(),"")),"")</f>
        <v/>
      </c>
      <c r="CL156" s="58" t="str">
        <f>IF(O156="女子",IF($AF156&gt;100,"",IF($M156=プロ用女子!K$152,ROW(),"")),"")</f>
        <v/>
      </c>
      <c r="CM156" s="58" t="str">
        <f>IF(O156="女子",IF($AF156&gt;100,"",IF($M156=プロ用女子!D$177,ROW(),"")),"")</f>
        <v/>
      </c>
      <c r="CN156" s="58" t="str">
        <f>IF(O156="女子",IF($AF156&gt;100,"",IF($M156=プロ用女子!K$177,ROW(),"")),"")</f>
        <v/>
      </c>
      <c r="CO156" s="58" t="str">
        <f>IF(O156="女子",IF($AF156&gt;100,"",IF($M156=プロ用女子!D$202,ROW(),"")),"")</f>
        <v/>
      </c>
      <c r="CP156" s="58" t="str">
        <f>IF(O156="女子",IF($AF156&gt;100,"",IF($M156=プロ用女子!K$202,ROW(),"")),"")</f>
        <v/>
      </c>
      <c r="CQ156" s="58" t="str">
        <f>IF(O156="女子",IF($AF156&gt;100,"",IF($M156=プロ用女子!D$227,ROW(),"")),"")</f>
        <v/>
      </c>
      <c r="CR156" s="58" t="str">
        <f>IF(O156="女子",IF($AF156&gt;100,"",IF($M156=プロ用女子!K$227,ROW(),"")),"")</f>
        <v/>
      </c>
    </row>
    <row r="157" spans="1:96" x14ac:dyDescent="0.15">
      <c r="A157" s="41">
        <v>46172</v>
      </c>
      <c r="B157" s="41">
        <v>46180</v>
      </c>
      <c r="C157" t="s">
        <v>70</v>
      </c>
      <c r="D157" t="s">
        <v>162</v>
      </c>
      <c r="E157" t="s">
        <v>169</v>
      </c>
      <c r="F157" t="s">
        <v>170</v>
      </c>
      <c r="G157" t="s">
        <v>165</v>
      </c>
      <c r="H157" t="s">
        <v>71</v>
      </c>
      <c r="I157" t="s">
        <v>166</v>
      </c>
      <c r="J157" t="s">
        <v>99</v>
      </c>
      <c r="L157" t="s">
        <v>1089</v>
      </c>
      <c r="M157" t="s">
        <v>457</v>
      </c>
      <c r="N157" t="s">
        <v>458</v>
      </c>
      <c r="O157" t="s">
        <v>100</v>
      </c>
      <c r="Y157" t="s">
        <v>101</v>
      </c>
      <c r="AA157" t="s">
        <v>1090</v>
      </c>
      <c r="AB157" t="s">
        <v>1091</v>
      </c>
      <c r="AC157" t="s">
        <v>1092</v>
      </c>
      <c r="AD157" t="s">
        <v>102</v>
      </c>
      <c r="AF157">
        <v>3</v>
      </c>
      <c r="AG157" s="40">
        <v>39363</v>
      </c>
      <c r="AN157">
        <v>175</v>
      </c>
      <c r="AO157">
        <v>56</v>
      </c>
      <c r="AP157" t="s">
        <v>103</v>
      </c>
      <c r="AV157" t="s">
        <v>104</v>
      </c>
      <c r="BB157">
        <f t="shared" si="6"/>
        <v>16</v>
      </c>
      <c r="BC157">
        <f t="shared" si="7"/>
        <v>2</v>
      </c>
      <c r="BD157" t="str">
        <f t="shared" si="8"/>
        <v>右</v>
      </c>
      <c r="BE157" s="58" t="str">
        <f>IF(O157="男子",IF($AF157&gt;100,"",IF(M157=プロ用男子!D$2,ROW(),"")),"")</f>
        <v/>
      </c>
      <c r="BF157" s="58" t="str">
        <f>IF(O157="男子",IF($AF157&gt;100,"",IF($M157=プロ用男子!K$2,ROW(),"")),"")</f>
        <v/>
      </c>
      <c r="BG157" s="58" t="str">
        <f>IF(O157="男子",IF($AF157&gt;100,"",IF($M157=プロ用男子!D$27,ROW(),"")),"")</f>
        <v/>
      </c>
      <c r="BH157" s="58" t="str">
        <f>IF(O157="男子",IF($AF157&gt;100,"",IF($M157=プロ用男子!K$27,ROW(),"")),"")</f>
        <v/>
      </c>
      <c r="BI157" s="58" t="str">
        <f>IF(O157="男子",IF($AF157&gt;100,"",IF($M157=プロ用男子!D$52,ROW(),"")),"")</f>
        <v/>
      </c>
      <c r="BJ157" s="58">
        <f>IF(O157="男子",IF($AF157&gt;100,"",IF($M157=プロ用男子!K$52,ROW(),"")),"")</f>
        <v>157</v>
      </c>
      <c r="BK157" s="58" t="str">
        <f>IF(O157="男子",IF($AF157&gt;100,"",IF($M157=プロ用男子!D$77,ROW(),"")),"")</f>
        <v/>
      </c>
      <c r="BL157" s="58" t="str">
        <f>IF(O157="男子",IF($AF157&gt;100,"",IF($M157=プロ用男子!K$77,ROW(),"")),"")</f>
        <v/>
      </c>
      <c r="BM157" s="58" t="str">
        <f>IF(O157="男子",IF($AF157&gt;100,"",IF($M157=プロ用男子!D$102,ROW(),"")),"")</f>
        <v/>
      </c>
      <c r="BN157" s="58" t="str">
        <f>IF(O157="男子",IF($AF157&gt;100,"",IF($M157=プロ用男子!K$102,ROW(),"")),"")</f>
        <v/>
      </c>
      <c r="BO157" s="58" t="str">
        <f>IF(O157="男子",IF($AF157&gt;100,"",IF($M157=プロ用男子!D$127,ROW(),"")),"")</f>
        <v/>
      </c>
      <c r="BP157" s="58" t="str">
        <f>IF(O157="男子",IF($AF157&gt;100,"",IF($M157=プロ用男子!K$127,ROW(),"")),"")</f>
        <v/>
      </c>
      <c r="BQ157" s="58" t="str">
        <f>IF(O157="男子",IF($AF157&gt;100,"",IF($M157=プロ用男子!D$152,ROW(),"")),"")</f>
        <v/>
      </c>
      <c r="BR157" s="58" t="str">
        <f>IF(O157="男子",IF($AF157&gt;100,"",IF($M157=プロ用男子!K$152,ROW(),"")),"")</f>
        <v/>
      </c>
      <c r="BS157" s="58" t="str">
        <f>IF(O157="男子",IF($AF157&gt;100,"",IF($M157=プロ用男子!D$177,ROW(),"")),"")</f>
        <v/>
      </c>
      <c r="BT157" s="58" t="str">
        <f>IF(O157="男子",IF($AF157&gt;100,"",IF($M157=プロ用男子!K$177,ROW(),"")),"")</f>
        <v/>
      </c>
      <c r="BU157" s="58" t="str">
        <f>IF(O157="男子",IF($AF157&gt;100,"",IF($M157=プロ用男子!D$202,ROW(),"")),"")</f>
        <v/>
      </c>
      <c r="BV157" s="58" t="str">
        <f>IF(O157="男子",IF($AF157&gt;100,"",IF($M157=プロ用男子!K$202,ROW(),"")),"")</f>
        <v/>
      </c>
      <c r="BW157" s="58" t="str">
        <f>IF(O157="男子",IF($AF157&gt;100,"",IF($M157=プロ用男子!D$227,ROW(),"")),"")</f>
        <v/>
      </c>
      <c r="BX157" s="58" t="str">
        <f>IF(O157="男子",IF($AF157&gt;100,"",IF($M157=プロ用男子!K$227,ROW(),"")),"")</f>
        <v/>
      </c>
      <c r="BY157" s="58" t="str">
        <f>IF(O157="女子",IF(AF157&gt;100,"",IF(M157=プロ用女子!D$2,ROW(),"")),"")</f>
        <v/>
      </c>
      <c r="BZ157" s="58" t="str">
        <f>IF(O157="女子",IF($AF157&gt;100,"",IF($M157=プロ用女子!K$2,ROW(),"")),"")</f>
        <v/>
      </c>
      <c r="CA157" s="58" t="str">
        <f>IF(O157="女子",IF($AF157&gt;100,"",IF($M157=プロ用女子!D$27,ROW(),"")),"")</f>
        <v/>
      </c>
      <c r="CB157" s="58" t="str">
        <f>IF(O157="女子",IF($AF157&gt;100,"",IF($M157=プロ用女子!K$27,ROW(),"")),"")</f>
        <v/>
      </c>
      <c r="CC157" s="58" t="str">
        <f>IF(O157="女子",IF($AF157&gt;100,"",IF($M157=プロ用女子!D$52,ROW(),"")),"")</f>
        <v/>
      </c>
      <c r="CD157" s="58" t="str">
        <f>IF(O157="女子",IF($AF157&gt;100,"",IF($M157=プロ用女子!K$52,ROW(),"")),"")</f>
        <v/>
      </c>
      <c r="CE157" s="58" t="str">
        <f>IF(O157="女子",IF($AF157&gt;100,"",IF($M157=プロ用女子!D$77,ROW(),"")),"")</f>
        <v/>
      </c>
      <c r="CF157" s="58" t="str">
        <f>IF(O157="女子",IF($AF157&gt;100,"",IF($M157=プロ用女子!K$77,ROW(),"")),"")</f>
        <v/>
      </c>
      <c r="CG157" s="58" t="str">
        <f>IF(O157="女子",IF($AF157&gt;100,"",IF($M157=プロ用女子!D$102,ROW(),"")),"")</f>
        <v/>
      </c>
      <c r="CH157" s="58" t="str">
        <f>IF(O157="女子",IF($AF157&gt;100,"",IF($M157=プロ用女子!K$102,ROW(),"")),"")</f>
        <v/>
      </c>
      <c r="CI157" s="58" t="str">
        <f>IF(O157="女子",IF($AF157&gt;100,"",IF($M157=プロ用女子!D$127,ROW(),"")),"")</f>
        <v/>
      </c>
      <c r="CJ157" s="58" t="str">
        <f>IF(O157="女子",IF($AF157&gt;100,"",IF($M157=プロ用女子!K$127,ROW(),"")),"")</f>
        <v/>
      </c>
      <c r="CK157" s="58" t="str">
        <f>IF(O157="女子",IF($AF157&gt;100,"",IF($M157=プロ用女子!D$152,ROW(),"")),"")</f>
        <v/>
      </c>
      <c r="CL157" s="58" t="str">
        <f>IF(O157="女子",IF($AF157&gt;100,"",IF($M157=プロ用女子!K$152,ROW(),"")),"")</f>
        <v/>
      </c>
      <c r="CM157" s="58" t="str">
        <f>IF(O157="女子",IF($AF157&gt;100,"",IF($M157=プロ用女子!D$177,ROW(),"")),"")</f>
        <v/>
      </c>
      <c r="CN157" s="58" t="str">
        <f>IF(O157="女子",IF($AF157&gt;100,"",IF($M157=プロ用女子!K$177,ROW(),"")),"")</f>
        <v/>
      </c>
      <c r="CO157" s="58" t="str">
        <f>IF(O157="女子",IF($AF157&gt;100,"",IF($M157=プロ用女子!D$202,ROW(),"")),"")</f>
        <v/>
      </c>
      <c r="CP157" s="58" t="str">
        <f>IF(O157="女子",IF($AF157&gt;100,"",IF($M157=プロ用女子!K$202,ROW(),"")),"")</f>
        <v/>
      </c>
      <c r="CQ157" s="58" t="str">
        <f>IF(O157="女子",IF($AF157&gt;100,"",IF($M157=プロ用女子!D$227,ROW(),"")),"")</f>
        <v/>
      </c>
      <c r="CR157" s="58" t="str">
        <f>IF(O157="女子",IF($AF157&gt;100,"",IF($M157=プロ用女子!K$227,ROW(),"")),"")</f>
        <v/>
      </c>
    </row>
    <row r="158" spans="1:96" x14ac:dyDescent="0.15">
      <c r="A158" s="41">
        <v>46172</v>
      </c>
      <c r="B158" s="41">
        <v>46180</v>
      </c>
      <c r="C158" t="s">
        <v>70</v>
      </c>
      <c r="D158" t="s">
        <v>162</v>
      </c>
      <c r="E158" t="s">
        <v>169</v>
      </c>
      <c r="F158" t="s">
        <v>170</v>
      </c>
      <c r="G158" t="s">
        <v>165</v>
      </c>
      <c r="H158" t="s">
        <v>71</v>
      </c>
      <c r="I158" t="s">
        <v>166</v>
      </c>
      <c r="J158" t="s">
        <v>99</v>
      </c>
      <c r="L158" t="s">
        <v>1111</v>
      </c>
      <c r="M158" t="s">
        <v>457</v>
      </c>
      <c r="N158" t="s">
        <v>458</v>
      </c>
      <c r="O158" t="s">
        <v>100</v>
      </c>
      <c r="Y158" t="s">
        <v>101</v>
      </c>
      <c r="AA158" t="s">
        <v>1112</v>
      </c>
      <c r="AB158" t="s">
        <v>1113</v>
      </c>
      <c r="AC158" t="s">
        <v>1114</v>
      </c>
      <c r="AD158" t="s">
        <v>102</v>
      </c>
      <c r="AF158">
        <v>4</v>
      </c>
      <c r="AG158" s="40">
        <v>39039</v>
      </c>
      <c r="AN158">
        <v>170</v>
      </c>
      <c r="AO158">
        <v>57</v>
      </c>
      <c r="AP158" t="s">
        <v>103</v>
      </c>
      <c r="AV158" t="s">
        <v>108</v>
      </c>
      <c r="AW158" t="s">
        <v>111</v>
      </c>
      <c r="AY158" t="s">
        <v>158</v>
      </c>
      <c r="BB158">
        <f t="shared" si="6"/>
        <v>17</v>
      </c>
      <c r="BC158">
        <f t="shared" si="7"/>
        <v>3</v>
      </c>
      <c r="BD158" t="str">
        <f t="shared" si="8"/>
        <v>右</v>
      </c>
      <c r="BE158" s="58" t="str">
        <f>IF(O158="男子",IF($AF158&gt;100,"",IF(M158=プロ用男子!D$2,ROW(),"")),"")</f>
        <v/>
      </c>
      <c r="BF158" s="58" t="str">
        <f>IF(O158="男子",IF($AF158&gt;100,"",IF($M158=プロ用男子!K$2,ROW(),"")),"")</f>
        <v/>
      </c>
      <c r="BG158" s="58" t="str">
        <f>IF(O158="男子",IF($AF158&gt;100,"",IF($M158=プロ用男子!D$27,ROW(),"")),"")</f>
        <v/>
      </c>
      <c r="BH158" s="58" t="str">
        <f>IF(O158="男子",IF($AF158&gt;100,"",IF($M158=プロ用男子!K$27,ROW(),"")),"")</f>
        <v/>
      </c>
      <c r="BI158" s="58" t="str">
        <f>IF(O158="男子",IF($AF158&gt;100,"",IF($M158=プロ用男子!D$52,ROW(),"")),"")</f>
        <v/>
      </c>
      <c r="BJ158" s="58">
        <f>IF(O158="男子",IF($AF158&gt;100,"",IF($M158=プロ用男子!K$52,ROW(),"")),"")</f>
        <v>158</v>
      </c>
      <c r="BK158" s="58" t="str">
        <f>IF(O158="男子",IF($AF158&gt;100,"",IF($M158=プロ用男子!D$77,ROW(),"")),"")</f>
        <v/>
      </c>
      <c r="BL158" s="58" t="str">
        <f>IF(O158="男子",IF($AF158&gt;100,"",IF($M158=プロ用男子!K$77,ROW(),"")),"")</f>
        <v/>
      </c>
      <c r="BM158" s="58" t="str">
        <f>IF(O158="男子",IF($AF158&gt;100,"",IF($M158=プロ用男子!D$102,ROW(),"")),"")</f>
        <v/>
      </c>
      <c r="BN158" s="58" t="str">
        <f>IF(O158="男子",IF($AF158&gt;100,"",IF($M158=プロ用男子!K$102,ROW(),"")),"")</f>
        <v/>
      </c>
      <c r="BO158" s="58" t="str">
        <f>IF(O158="男子",IF($AF158&gt;100,"",IF($M158=プロ用男子!D$127,ROW(),"")),"")</f>
        <v/>
      </c>
      <c r="BP158" s="58" t="str">
        <f>IF(O158="男子",IF($AF158&gt;100,"",IF($M158=プロ用男子!K$127,ROW(),"")),"")</f>
        <v/>
      </c>
      <c r="BQ158" s="58" t="str">
        <f>IF(O158="男子",IF($AF158&gt;100,"",IF($M158=プロ用男子!D$152,ROW(),"")),"")</f>
        <v/>
      </c>
      <c r="BR158" s="58" t="str">
        <f>IF(O158="男子",IF($AF158&gt;100,"",IF($M158=プロ用男子!K$152,ROW(),"")),"")</f>
        <v/>
      </c>
      <c r="BS158" s="58" t="str">
        <f>IF(O158="男子",IF($AF158&gt;100,"",IF($M158=プロ用男子!D$177,ROW(),"")),"")</f>
        <v/>
      </c>
      <c r="BT158" s="58" t="str">
        <f>IF(O158="男子",IF($AF158&gt;100,"",IF($M158=プロ用男子!K$177,ROW(),"")),"")</f>
        <v/>
      </c>
      <c r="BU158" s="58" t="str">
        <f>IF(O158="男子",IF($AF158&gt;100,"",IF($M158=プロ用男子!D$202,ROW(),"")),"")</f>
        <v/>
      </c>
      <c r="BV158" s="58" t="str">
        <f>IF(O158="男子",IF($AF158&gt;100,"",IF($M158=プロ用男子!K$202,ROW(),"")),"")</f>
        <v/>
      </c>
      <c r="BW158" s="58" t="str">
        <f>IF(O158="男子",IF($AF158&gt;100,"",IF($M158=プロ用男子!D$227,ROW(),"")),"")</f>
        <v/>
      </c>
      <c r="BX158" s="58" t="str">
        <f>IF(O158="男子",IF($AF158&gt;100,"",IF($M158=プロ用男子!K$227,ROW(),"")),"")</f>
        <v/>
      </c>
      <c r="BY158" s="58" t="str">
        <f>IF(O158="女子",IF(AF158&gt;100,"",IF(M158=プロ用女子!D$2,ROW(),"")),"")</f>
        <v/>
      </c>
      <c r="BZ158" s="58" t="str">
        <f>IF(O158="女子",IF($AF158&gt;100,"",IF($M158=プロ用女子!K$2,ROW(),"")),"")</f>
        <v/>
      </c>
      <c r="CA158" s="58" t="str">
        <f>IF(O158="女子",IF($AF158&gt;100,"",IF($M158=プロ用女子!D$27,ROW(),"")),"")</f>
        <v/>
      </c>
      <c r="CB158" s="58" t="str">
        <f>IF(O158="女子",IF($AF158&gt;100,"",IF($M158=プロ用女子!K$27,ROW(),"")),"")</f>
        <v/>
      </c>
      <c r="CC158" s="58" t="str">
        <f>IF(O158="女子",IF($AF158&gt;100,"",IF($M158=プロ用女子!D$52,ROW(),"")),"")</f>
        <v/>
      </c>
      <c r="CD158" s="58" t="str">
        <f>IF(O158="女子",IF($AF158&gt;100,"",IF($M158=プロ用女子!K$52,ROW(),"")),"")</f>
        <v/>
      </c>
      <c r="CE158" s="58" t="str">
        <f>IF(O158="女子",IF($AF158&gt;100,"",IF($M158=プロ用女子!D$77,ROW(),"")),"")</f>
        <v/>
      </c>
      <c r="CF158" s="58" t="str">
        <f>IF(O158="女子",IF($AF158&gt;100,"",IF($M158=プロ用女子!K$77,ROW(),"")),"")</f>
        <v/>
      </c>
      <c r="CG158" s="58" t="str">
        <f>IF(O158="女子",IF($AF158&gt;100,"",IF($M158=プロ用女子!D$102,ROW(),"")),"")</f>
        <v/>
      </c>
      <c r="CH158" s="58" t="str">
        <f>IF(O158="女子",IF($AF158&gt;100,"",IF($M158=プロ用女子!K$102,ROW(),"")),"")</f>
        <v/>
      </c>
      <c r="CI158" s="58" t="str">
        <f>IF(O158="女子",IF($AF158&gt;100,"",IF($M158=プロ用女子!D$127,ROW(),"")),"")</f>
        <v/>
      </c>
      <c r="CJ158" s="58" t="str">
        <f>IF(O158="女子",IF($AF158&gt;100,"",IF($M158=プロ用女子!K$127,ROW(),"")),"")</f>
        <v/>
      </c>
      <c r="CK158" s="58" t="str">
        <f>IF(O158="女子",IF($AF158&gt;100,"",IF($M158=プロ用女子!D$152,ROW(),"")),"")</f>
        <v/>
      </c>
      <c r="CL158" s="58" t="str">
        <f>IF(O158="女子",IF($AF158&gt;100,"",IF($M158=プロ用女子!K$152,ROW(),"")),"")</f>
        <v/>
      </c>
      <c r="CM158" s="58" t="str">
        <f>IF(O158="女子",IF($AF158&gt;100,"",IF($M158=プロ用女子!D$177,ROW(),"")),"")</f>
        <v/>
      </c>
      <c r="CN158" s="58" t="str">
        <f>IF(O158="女子",IF($AF158&gt;100,"",IF($M158=プロ用女子!K$177,ROW(),"")),"")</f>
        <v/>
      </c>
      <c r="CO158" s="58" t="str">
        <f>IF(O158="女子",IF($AF158&gt;100,"",IF($M158=プロ用女子!D$202,ROW(),"")),"")</f>
        <v/>
      </c>
      <c r="CP158" s="58" t="str">
        <f>IF(O158="女子",IF($AF158&gt;100,"",IF($M158=プロ用女子!K$202,ROW(),"")),"")</f>
        <v/>
      </c>
      <c r="CQ158" s="58" t="str">
        <f>IF(O158="女子",IF($AF158&gt;100,"",IF($M158=プロ用女子!D$227,ROW(),"")),"")</f>
        <v/>
      </c>
      <c r="CR158" s="58" t="str">
        <f>IF(O158="女子",IF($AF158&gt;100,"",IF($M158=プロ用女子!K$227,ROW(),"")),"")</f>
        <v/>
      </c>
    </row>
    <row r="159" spans="1:96" x14ac:dyDescent="0.15">
      <c r="A159" s="41">
        <v>46172</v>
      </c>
      <c r="B159" s="41">
        <v>46180</v>
      </c>
      <c r="C159" t="s">
        <v>70</v>
      </c>
      <c r="D159" t="s">
        <v>162</v>
      </c>
      <c r="E159" t="s">
        <v>169</v>
      </c>
      <c r="F159" t="s">
        <v>170</v>
      </c>
      <c r="G159" t="s">
        <v>165</v>
      </c>
      <c r="H159" t="s">
        <v>71</v>
      </c>
      <c r="I159" t="s">
        <v>166</v>
      </c>
      <c r="J159" t="s">
        <v>99</v>
      </c>
      <c r="L159" t="s">
        <v>1115</v>
      </c>
      <c r="M159" t="s">
        <v>457</v>
      </c>
      <c r="N159" t="s">
        <v>458</v>
      </c>
      <c r="O159" t="s">
        <v>100</v>
      </c>
      <c r="Y159" t="s">
        <v>101</v>
      </c>
      <c r="AA159" t="s">
        <v>1116</v>
      </c>
      <c r="AB159" t="s">
        <v>1117</v>
      </c>
      <c r="AC159" t="s">
        <v>1118</v>
      </c>
      <c r="AD159" t="s">
        <v>102</v>
      </c>
      <c r="AF159">
        <v>5</v>
      </c>
      <c r="AG159" s="40">
        <v>39212</v>
      </c>
      <c r="AN159">
        <v>170</v>
      </c>
      <c r="AO159">
        <v>56</v>
      </c>
      <c r="AP159" t="s">
        <v>103</v>
      </c>
      <c r="AV159" t="s">
        <v>104</v>
      </c>
      <c r="BB159">
        <f t="shared" si="6"/>
        <v>16</v>
      </c>
      <c r="BC159">
        <f t="shared" si="7"/>
        <v>2</v>
      </c>
      <c r="BD159" t="str">
        <f t="shared" si="8"/>
        <v>右</v>
      </c>
      <c r="BE159" s="58" t="str">
        <f>IF(O159="男子",IF($AF159&gt;100,"",IF(M159=プロ用男子!D$2,ROW(),"")),"")</f>
        <v/>
      </c>
      <c r="BF159" s="58" t="str">
        <f>IF(O159="男子",IF($AF159&gt;100,"",IF($M159=プロ用男子!K$2,ROW(),"")),"")</f>
        <v/>
      </c>
      <c r="BG159" s="58" t="str">
        <f>IF(O159="男子",IF($AF159&gt;100,"",IF($M159=プロ用男子!D$27,ROW(),"")),"")</f>
        <v/>
      </c>
      <c r="BH159" s="58" t="str">
        <f>IF(O159="男子",IF($AF159&gt;100,"",IF($M159=プロ用男子!K$27,ROW(),"")),"")</f>
        <v/>
      </c>
      <c r="BI159" s="58" t="str">
        <f>IF(O159="男子",IF($AF159&gt;100,"",IF($M159=プロ用男子!D$52,ROW(),"")),"")</f>
        <v/>
      </c>
      <c r="BJ159" s="58">
        <f>IF(O159="男子",IF($AF159&gt;100,"",IF($M159=プロ用男子!K$52,ROW(),"")),"")</f>
        <v>159</v>
      </c>
      <c r="BK159" s="58" t="str">
        <f>IF(O159="男子",IF($AF159&gt;100,"",IF($M159=プロ用男子!D$77,ROW(),"")),"")</f>
        <v/>
      </c>
      <c r="BL159" s="58" t="str">
        <f>IF(O159="男子",IF($AF159&gt;100,"",IF($M159=プロ用男子!K$77,ROW(),"")),"")</f>
        <v/>
      </c>
      <c r="BM159" s="58" t="str">
        <f>IF(O159="男子",IF($AF159&gt;100,"",IF($M159=プロ用男子!D$102,ROW(),"")),"")</f>
        <v/>
      </c>
      <c r="BN159" s="58" t="str">
        <f>IF(O159="男子",IF($AF159&gt;100,"",IF($M159=プロ用男子!K$102,ROW(),"")),"")</f>
        <v/>
      </c>
      <c r="BO159" s="58" t="str">
        <f>IF(O159="男子",IF($AF159&gt;100,"",IF($M159=プロ用男子!D$127,ROW(),"")),"")</f>
        <v/>
      </c>
      <c r="BP159" s="58" t="str">
        <f>IF(O159="男子",IF($AF159&gt;100,"",IF($M159=プロ用男子!K$127,ROW(),"")),"")</f>
        <v/>
      </c>
      <c r="BQ159" s="58" t="str">
        <f>IF(O159="男子",IF($AF159&gt;100,"",IF($M159=プロ用男子!D$152,ROW(),"")),"")</f>
        <v/>
      </c>
      <c r="BR159" s="58" t="str">
        <f>IF(O159="男子",IF($AF159&gt;100,"",IF($M159=プロ用男子!K$152,ROW(),"")),"")</f>
        <v/>
      </c>
      <c r="BS159" s="58" t="str">
        <f>IF(O159="男子",IF($AF159&gt;100,"",IF($M159=プロ用男子!D$177,ROW(),"")),"")</f>
        <v/>
      </c>
      <c r="BT159" s="58" t="str">
        <f>IF(O159="男子",IF($AF159&gt;100,"",IF($M159=プロ用男子!K$177,ROW(),"")),"")</f>
        <v/>
      </c>
      <c r="BU159" s="58" t="str">
        <f>IF(O159="男子",IF($AF159&gt;100,"",IF($M159=プロ用男子!D$202,ROW(),"")),"")</f>
        <v/>
      </c>
      <c r="BV159" s="58" t="str">
        <f>IF(O159="男子",IF($AF159&gt;100,"",IF($M159=プロ用男子!K$202,ROW(),"")),"")</f>
        <v/>
      </c>
      <c r="BW159" s="58" t="str">
        <f>IF(O159="男子",IF($AF159&gt;100,"",IF($M159=プロ用男子!D$227,ROW(),"")),"")</f>
        <v/>
      </c>
      <c r="BX159" s="58" t="str">
        <f>IF(O159="男子",IF($AF159&gt;100,"",IF($M159=プロ用男子!K$227,ROW(),"")),"")</f>
        <v/>
      </c>
      <c r="BY159" s="58" t="str">
        <f>IF(O159="女子",IF(AF159&gt;100,"",IF(M159=プロ用女子!D$2,ROW(),"")),"")</f>
        <v/>
      </c>
      <c r="BZ159" s="58" t="str">
        <f>IF(O159="女子",IF($AF159&gt;100,"",IF($M159=プロ用女子!K$2,ROW(),"")),"")</f>
        <v/>
      </c>
      <c r="CA159" s="58" t="str">
        <f>IF(O159="女子",IF($AF159&gt;100,"",IF($M159=プロ用女子!D$27,ROW(),"")),"")</f>
        <v/>
      </c>
      <c r="CB159" s="58" t="str">
        <f>IF(O159="女子",IF($AF159&gt;100,"",IF($M159=プロ用女子!K$27,ROW(),"")),"")</f>
        <v/>
      </c>
      <c r="CC159" s="58" t="str">
        <f>IF(O159="女子",IF($AF159&gt;100,"",IF($M159=プロ用女子!D$52,ROW(),"")),"")</f>
        <v/>
      </c>
      <c r="CD159" s="58" t="str">
        <f>IF(O159="女子",IF($AF159&gt;100,"",IF($M159=プロ用女子!K$52,ROW(),"")),"")</f>
        <v/>
      </c>
      <c r="CE159" s="58" t="str">
        <f>IF(O159="女子",IF($AF159&gt;100,"",IF($M159=プロ用女子!D$77,ROW(),"")),"")</f>
        <v/>
      </c>
      <c r="CF159" s="58" t="str">
        <f>IF(O159="女子",IF($AF159&gt;100,"",IF($M159=プロ用女子!K$77,ROW(),"")),"")</f>
        <v/>
      </c>
      <c r="CG159" s="58" t="str">
        <f>IF(O159="女子",IF($AF159&gt;100,"",IF($M159=プロ用女子!D$102,ROW(),"")),"")</f>
        <v/>
      </c>
      <c r="CH159" s="58" t="str">
        <f>IF(O159="女子",IF($AF159&gt;100,"",IF($M159=プロ用女子!K$102,ROW(),"")),"")</f>
        <v/>
      </c>
      <c r="CI159" s="58" t="str">
        <f>IF(O159="女子",IF($AF159&gt;100,"",IF($M159=プロ用女子!D$127,ROW(),"")),"")</f>
        <v/>
      </c>
      <c r="CJ159" s="58" t="str">
        <f>IF(O159="女子",IF($AF159&gt;100,"",IF($M159=プロ用女子!K$127,ROW(),"")),"")</f>
        <v/>
      </c>
      <c r="CK159" s="58" t="str">
        <f>IF(O159="女子",IF($AF159&gt;100,"",IF($M159=プロ用女子!D$152,ROW(),"")),"")</f>
        <v/>
      </c>
      <c r="CL159" s="58" t="str">
        <f>IF(O159="女子",IF($AF159&gt;100,"",IF($M159=プロ用女子!K$152,ROW(),"")),"")</f>
        <v/>
      </c>
      <c r="CM159" s="58" t="str">
        <f>IF(O159="女子",IF($AF159&gt;100,"",IF($M159=プロ用女子!D$177,ROW(),"")),"")</f>
        <v/>
      </c>
      <c r="CN159" s="58" t="str">
        <f>IF(O159="女子",IF($AF159&gt;100,"",IF($M159=プロ用女子!K$177,ROW(),"")),"")</f>
        <v/>
      </c>
      <c r="CO159" s="58" t="str">
        <f>IF(O159="女子",IF($AF159&gt;100,"",IF($M159=プロ用女子!D$202,ROW(),"")),"")</f>
        <v/>
      </c>
      <c r="CP159" s="58" t="str">
        <f>IF(O159="女子",IF($AF159&gt;100,"",IF($M159=プロ用女子!K$202,ROW(),"")),"")</f>
        <v/>
      </c>
      <c r="CQ159" s="58" t="str">
        <f>IF(O159="女子",IF($AF159&gt;100,"",IF($M159=プロ用女子!D$227,ROW(),"")),"")</f>
        <v/>
      </c>
      <c r="CR159" s="58" t="str">
        <f>IF(O159="女子",IF($AF159&gt;100,"",IF($M159=プロ用女子!K$227,ROW(),"")),"")</f>
        <v/>
      </c>
    </row>
    <row r="160" spans="1:96" x14ac:dyDescent="0.15">
      <c r="A160" s="41">
        <v>46172</v>
      </c>
      <c r="B160" s="41">
        <v>46180</v>
      </c>
      <c r="C160" t="s">
        <v>70</v>
      </c>
      <c r="D160" t="s">
        <v>162</v>
      </c>
      <c r="E160" t="s">
        <v>169</v>
      </c>
      <c r="F160" t="s">
        <v>170</v>
      </c>
      <c r="G160" t="s">
        <v>165</v>
      </c>
      <c r="H160" t="s">
        <v>71</v>
      </c>
      <c r="I160" t="s">
        <v>166</v>
      </c>
      <c r="J160" t="s">
        <v>99</v>
      </c>
      <c r="L160" t="s">
        <v>1119</v>
      </c>
      <c r="M160" t="s">
        <v>457</v>
      </c>
      <c r="N160" t="s">
        <v>458</v>
      </c>
      <c r="O160" t="s">
        <v>100</v>
      </c>
      <c r="Y160" t="s">
        <v>101</v>
      </c>
      <c r="AA160" t="s">
        <v>1120</v>
      </c>
      <c r="AB160" t="s">
        <v>1121</v>
      </c>
      <c r="AC160" t="s">
        <v>1122</v>
      </c>
      <c r="AD160" t="s">
        <v>102</v>
      </c>
      <c r="AF160">
        <v>6</v>
      </c>
      <c r="AG160" s="40">
        <v>38891</v>
      </c>
      <c r="AN160">
        <v>172</v>
      </c>
      <c r="AO160">
        <v>57</v>
      </c>
      <c r="AP160" t="s">
        <v>103</v>
      </c>
      <c r="AV160" t="s">
        <v>108</v>
      </c>
      <c r="BB160">
        <f t="shared" si="6"/>
        <v>17</v>
      </c>
      <c r="BC160">
        <f t="shared" si="7"/>
        <v>3</v>
      </c>
      <c r="BD160" t="str">
        <f t="shared" si="8"/>
        <v>右</v>
      </c>
      <c r="BE160" s="58" t="str">
        <f>IF(O160="男子",IF($AF160&gt;100,"",IF(M160=プロ用男子!D$2,ROW(),"")),"")</f>
        <v/>
      </c>
      <c r="BF160" s="58" t="str">
        <f>IF(O160="男子",IF($AF160&gt;100,"",IF($M160=プロ用男子!K$2,ROW(),"")),"")</f>
        <v/>
      </c>
      <c r="BG160" s="58" t="str">
        <f>IF(O160="男子",IF($AF160&gt;100,"",IF($M160=プロ用男子!D$27,ROW(),"")),"")</f>
        <v/>
      </c>
      <c r="BH160" s="58" t="str">
        <f>IF(O160="男子",IF($AF160&gt;100,"",IF($M160=プロ用男子!K$27,ROW(),"")),"")</f>
        <v/>
      </c>
      <c r="BI160" s="58" t="str">
        <f>IF(O160="男子",IF($AF160&gt;100,"",IF($M160=プロ用男子!D$52,ROW(),"")),"")</f>
        <v/>
      </c>
      <c r="BJ160" s="58">
        <f>IF(O160="男子",IF($AF160&gt;100,"",IF($M160=プロ用男子!K$52,ROW(),"")),"")</f>
        <v>160</v>
      </c>
      <c r="BK160" s="58" t="str">
        <f>IF(O160="男子",IF($AF160&gt;100,"",IF($M160=プロ用男子!D$77,ROW(),"")),"")</f>
        <v/>
      </c>
      <c r="BL160" s="58" t="str">
        <f>IF(O160="男子",IF($AF160&gt;100,"",IF($M160=プロ用男子!K$77,ROW(),"")),"")</f>
        <v/>
      </c>
      <c r="BM160" s="58" t="str">
        <f>IF(O160="男子",IF($AF160&gt;100,"",IF($M160=プロ用男子!D$102,ROW(),"")),"")</f>
        <v/>
      </c>
      <c r="BN160" s="58" t="str">
        <f>IF(O160="男子",IF($AF160&gt;100,"",IF($M160=プロ用男子!K$102,ROW(),"")),"")</f>
        <v/>
      </c>
      <c r="BO160" s="58" t="str">
        <f>IF(O160="男子",IF($AF160&gt;100,"",IF($M160=プロ用男子!D$127,ROW(),"")),"")</f>
        <v/>
      </c>
      <c r="BP160" s="58" t="str">
        <f>IF(O160="男子",IF($AF160&gt;100,"",IF($M160=プロ用男子!K$127,ROW(),"")),"")</f>
        <v/>
      </c>
      <c r="BQ160" s="58" t="str">
        <f>IF(O160="男子",IF($AF160&gt;100,"",IF($M160=プロ用男子!D$152,ROW(),"")),"")</f>
        <v/>
      </c>
      <c r="BR160" s="58" t="str">
        <f>IF(O160="男子",IF($AF160&gt;100,"",IF($M160=プロ用男子!K$152,ROW(),"")),"")</f>
        <v/>
      </c>
      <c r="BS160" s="58" t="str">
        <f>IF(O160="男子",IF($AF160&gt;100,"",IF($M160=プロ用男子!D$177,ROW(),"")),"")</f>
        <v/>
      </c>
      <c r="BT160" s="58" t="str">
        <f>IF(O160="男子",IF($AF160&gt;100,"",IF($M160=プロ用男子!K$177,ROW(),"")),"")</f>
        <v/>
      </c>
      <c r="BU160" s="58" t="str">
        <f>IF(O160="男子",IF($AF160&gt;100,"",IF($M160=プロ用男子!D$202,ROW(),"")),"")</f>
        <v/>
      </c>
      <c r="BV160" s="58" t="str">
        <f>IF(O160="男子",IF($AF160&gt;100,"",IF($M160=プロ用男子!K$202,ROW(),"")),"")</f>
        <v/>
      </c>
      <c r="BW160" s="58" t="str">
        <f>IF(O160="男子",IF($AF160&gt;100,"",IF($M160=プロ用男子!D$227,ROW(),"")),"")</f>
        <v/>
      </c>
      <c r="BX160" s="58" t="str">
        <f>IF(O160="男子",IF($AF160&gt;100,"",IF($M160=プロ用男子!K$227,ROW(),"")),"")</f>
        <v/>
      </c>
      <c r="BY160" s="58" t="str">
        <f>IF(O160="女子",IF(AF160&gt;100,"",IF(M160=プロ用女子!D$2,ROW(),"")),"")</f>
        <v/>
      </c>
      <c r="BZ160" s="58" t="str">
        <f>IF(O160="女子",IF($AF160&gt;100,"",IF($M160=プロ用女子!K$2,ROW(),"")),"")</f>
        <v/>
      </c>
      <c r="CA160" s="58" t="str">
        <f>IF(O160="女子",IF($AF160&gt;100,"",IF($M160=プロ用女子!D$27,ROW(),"")),"")</f>
        <v/>
      </c>
      <c r="CB160" s="58" t="str">
        <f>IF(O160="女子",IF($AF160&gt;100,"",IF($M160=プロ用女子!K$27,ROW(),"")),"")</f>
        <v/>
      </c>
      <c r="CC160" s="58" t="str">
        <f>IF(O160="女子",IF($AF160&gt;100,"",IF($M160=プロ用女子!D$52,ROW(),"")),"")</f>
        <v/>
      </c>
      <c r="CD160" s="58" t="str">
        <f>IF(O160="女子",IF($AF160&gt;100,"",IF($M160=プロ用女子!K$52,ROW(),"")),"")</f>
        <v/>
      </c>
      <c r="CE160" s="58" t="str">
        <f>IF(O160="女子",IF($AF160&gt;100,"",IF($M160=プロ用女子!D$77,ROW(),"")),"")</f>
        <v/>
      </c>
      <c r="CF160" s="58" t="str">
        <f>IF(O160="女子",IF($AF160&gt;100,"",IF($M160=プロ用女子!K$77,ROW(),"")),"")</f>
        <v/>
      </c>
      <c r="CG160" s="58" t="str">
        <f>IF(O160="女子",IF($AF160&gt;100,"",IF($M160=プロ用女子!D$102,ROW(),"")),"")</f>
        <v/>
      </c>
      <c r="CH160" s="58" t="str">
        <f>IF(O160="女子",IF($AF160&gt;100,"",IF($M160=プロ用女子!K$102,ROW(),"")),"")</f>
        <v/>
      </c>
      <c r="CI160" s="58" t="str">
        <f>IF(O160="女子",IF($AF160&gt;100,"",IF($M160=プロ用女子!D$127,ROW(),"")),"")</f>
        <v/>
      </c>
      <c r="CJ160" s="58" t="str">
        <f>IF(O160="女子",IF($AF160&gt;100,"",IF($M160=プロ用女子!K$127,ROW(),"")),"")</f>
        <v/>
      </c>
      <c r="CK160" s="58" t="str">
        <f>IF(O160="女子",IF($AF160&gt;100,"",IF($M160=プロ用女子!D$152,ROW(),"")),"")</f>
        <v/>
      </c>
      <c r="CL160" s="58" t="str">
        <f>IF(O160="女子",IF($AF160&gt;100,"",IF($M160=プロ用女子!K$152,ROW(),"")),"")</f>
        <v/>
      </c>
      <c r="CM160" s="58" t="str">
        <f>IF(O160="女子",IF($AF160&gt;100,"",IF($M160=プロ用女子!D$177,ROW(),"")),"")</f>
        <v/>
      </c>
      <c r="CN160" s="58" t="str">
        <f>IF(O160="女子",IF($AF160&gt;100,"",IF($M160=プロ用女子!K$177,ROW(),"")),"")</f>
        <v/>
      </c>
      <c r="CO160" s="58" t="str">
        <f>IF(O160="女子",IF($AF160&gt;100,"",IF($M160=プロ用女子!D$202,ROW(),"")),"")</f>
        <v/>
      </c>
      <c r="CP160" s="58" t="str">
        <f>IF(O160="女子",IF($AF160&gt;100,"",IF($M160=プロ用女子!K$202,ROW(),"")),"")</f>
        <v/>
      </c>
      <c r="CQ160" s="58" t="str">
        <f>IF(O160="女子",IF($AF160&gt;100,"",IF($M160=プロ用女子!D$227,ROW(),"")),"")</f>
        <v/>
      </c>
      <c r="CR160" s="58" t="str">
        <f>IF(O160="女子",IF($AF160&gt;100,"",IF($M160=プロ用女子!K$227,ROW(),"")),"")</f>
        <v/>
      </c>
    </row>
    <row r="161" spans="1:96" x14ac:dyDescent="0.15">
      <c r="A161" s="41">
        <v>46172</v>
      </c>
      <c r="B161" s="41">
        <v>46180</v>
      </c>
      <c r="C161" t="s">
        <v>70</v>
      </c>
      <c r="D161" t="s">
        <v>162</v>
      </c>
      <c r="E161" t="s">
        <v>169</v>
      </c>
      <c r="F161" t="s">
        <v>170</v>
      </c>
      <c r="G161" t="s">
        <v>165</v>
      </c>
      <c r="H161" t="s">
        <v>71</v>
      </c>
      <c r="I161" t="s">
        <v>166</v>
      </c>
      <c r="J161" t="s">
        <v>99</v>
      </c>
      <c r="L161" t="s">
        <v>1123</v>
      </c>
      <c r="M161" t="s">
        <v>457</v>
      </c>
      <c r="N161" t="s">
        <v>458</v>
      </c>
      <c r="O161" t="s">
        <v>100</v>
      </c>
      <c r="Y161" t="s">
        <v>101</v>
      </c>
      <c r="AA161" t="s">
        <v>1124</v>
      </c>
      <c r="AB161" t="s">
        <v>1125</v>
      </c>
      <c r="AC161" t="s">
        <v>1126</v>
      </c>
      <c r="AD161" t="s">
        <v>102</v>
      </c>
      <c r="AE161" t="s">
        <v>105</v>
      </c>
      <c r="AF161">
        <v>7</v>
      </c>
      <c r="AG161" s="40">
        <v>38912</v>
      </c>
      <c r="AN161">
        <v>172</v>
      </c>
      <c r="AO161">
        <v>77</v>
      </c>
      <c r="AP161" t="s">
        <v>103</v>
      </c>
      <c r="AV161" t="s">
        <v>107</v>
      </c>
      <c r="AY161" t="s">
        <v>157</v>
      </c>
      <c r="BB161">
        <f t="shared" si="6"/>
        <v>17</v>
      </c>
      <c r="BC161">
        <f t="shared" si="7"/>
        <v>3</v>
      </c>
      <c r="BD161" t="str">
        <f t="shared" si="8"/>
        <v>右</v>
      </c>
      <c r="BE161" s="58" t="str">
        <f>IF(O161="男子",IF($AF161&gt;100,"",IF(M161=プロ用男子!D$2,ROW(),"")),"")</f>
        <v/>
      </c>
      <c r="BF161" s="58" t="str">
        <f>IF(O161="男子",IF($AF161&gt;100,"",IF($M161=プロ用男子!K$2,ROW(),"")),"")</f>
        <v/>
      </c>
      <c r="BG161" s="58" t="str">
        <f>IF(O161="男子",IF($AF161&gt;100,"",IF($M161=プロ用男子!D$27,ROW(),"")),"")</f>
        <v/>
      </c>
      <c r="BH161" s="58" t="str">
        <f>IF(O161="男子",IF($AF161&gt;100,"",IF($M161=プロ用男子!K$27,ROW(),"")),"")</f>
        <v/>
      </c>
      <c r="BI161" s="58" t="str">
        <f>IF(O161="男子",IF($AF161&gt;100,"",IF($M161=プロ用男子!D$52,ROW(),"")),"")</f>
        <v/>
      </c>
      <c r="BJ161" s="58">
        <f>IF(O161="男子",IF($AF161&gt;100,"",IF($M161=プロ用男子!K$52,ROW(),"")),"")</f>
        <v>161</v>
      </c>
      <c r="BK161" s="58" t="str">
        <f>IF(O161="男子",IF($AF161&gt;100,"",IF($M161=プロ用男子!D$77,ROW(),"")),"")</f>
        <v/>
      </c>
      <c r="BL161" s="58" t="str">
        <f>IF(O161="男子",IF($AF161&gt;100,"",IF($M161=プロ用男子!K$77,ROW(),"")),"")</f>
        <v/>
      </c>
      <c r="BM161" s="58" t="str">
        <f>IF(O161="男子",IF($AF161&gt;100,"",IF($M161=プロ用男子!D$102,ROW(),"")),"")</f>
        <v/>
      </c>
      <c r="BN161" s="58" t="str">
        <f>IF(O161="男子",IF($AF161&gt;100,"",IF($M161=プロ用男子!K$102,ROW(),"")),"")</f>
        <v/>
      </c>
      <c r="BO161" s="58" t="str">
        <f>IF(O161="男子",IF($AF161&gt;100,"",IF($M161=プロ用男子!D$127,ROW(),"")),"")</f>
        <v/>
      </c>
      <c r="BP161" s="58" t="str">
        <f>IF(O161="男子",IF($AF161&gt;100,"",IF($M161=プロ用男子!K$127,ROW(),"")),"")</f>
        <v/>
      </c>
      <c r="BQ161" s="58" t="str">
        <f>IF(O161="男子",IF($AF161&gt;100,"",IF($M161=プロ用男子!D$152,ROW(),"")),"")</f>
        <v/>
      </c>
      <c r="BR161" s="58" t="str">
        <f>IF(O161="男子",IF($AF161&gt;100,"",IF($M161=プロ用男子!K$152,ROW(),"")),"")</f>
        <v/>
      </c>
      <c r="BS161" s="58" t="str">
        <f>IF(O161="男子",IF($AF161&gt;100,"",IF($M161=プロ用男子!D$177,ROW(),"")),"")</f>
        <v/>
      </c>
      <c r="BT161" s="58" t="str">
        <f>IF(O161="男子",IF($AF161&gt;100,"",IF($M161=プロ用男子!K$177,ROW(),"")),"")</f>
        <v/>
      </c>
      <c r="BU161" s="58" t="str">
        <f>IF(O161="男子",IF($AF161&gt;100,"",IF($M161=プロ用男子!D$202,ROW(),"")),"")</f>
        <v/>
      </c>
      <c r="BV161" s="58" t="str">
        <f>IF(O161="男子",IF($AF161&gt;100,"",IF($M161=プロ用男子!K$202,ROW(),"")),"")</f>
        <v/>
      </c>
      <c r="BW161" s="58" t="str">
        <f>IF(O161="男子",IF($AF161&gt;100,"",IF($M161=プロ用男子!D$227,ROW(),"")),"")</f>
        <v/>
      </c>
      <c r="BX161" s="58" t="str">
        <f>IF(O161="男子",IF($AF161&gt;100,"",IF($M161=プロ用男子!K$227,ROW(),"")),"")</f>
        <v/>
      </c>
      <c r="BY161" s="58" t="str">
        <f>IF(O161="女子",IF(AF161&gt;100,"",IF(M161=プロ用女子!D$2,ROW(),"")),"")</f>
        <v/>
      </c>
      <c r="BZ161" s="58" t="str">
        <f>IF(O161="女子",IF($AF161&gt;100,"",IF($M161=プロ用女子!K$2,ROW(),"")),"")</f>
        <v/>
      </c>
      <c r="CA161" s="58" t="str">
        <f>IF(O161="女子",IF($AF161&gt;100,"",IF($M161=プロ用女子!D$27,ROW(),"")),"")</f>
        <v/>
      </c>
      <c r="CB161" s="58" t="str">
        <f>IF(O161="女子",IF($AF161&gt;100,"",IF($M161=プロ用女子!K$27,ROW(),"")),"")</f>
        <v/>
      </c>
      <c r="CC161" s="58" t="str">
        <f>IF(O161="女子",IF($AF161&gt;100,"",IF($M161=プロ用女子!D$52,ROW(),"")),"")</f>
        <v/>
      </c>
      <c r="CD161" s="58" t="str">
        <f>IF(O161="女子",IF($AF161&gt;100,"",IF($M161=プロ用女子!K$52,ROW(),"")),"")</f>
        <v/>
      </c>
      <c r="CE161" s="58" t="str">
        <f>IF(O161="女子",IF($AF161&gt;100,"",IF($M161=プロ用女子!D$77,ROW(),"")),"")</f>
        <v/>
      </c>
      <c r="CF161" s="58" t="str">
        <f>IF(O161="女子",IF($AF161&gt;100,"",IF($M161=プロ用女子!K$77,ROW(),"")),"")</f>
        <v/>
      </c>
      <c r="CG161" s="58" t="str">
        <f>IF(O161="女子",IF($AF161&gt;100,"",IF($M161=プロ用女子!D$102,ROW(),"")),"")</f>
        <v/>
      </c>
      <c r="CH161" s="58" t="str">
        <f>IF(O161="女子",IF($AF161&gt;100,"",IF($M161=プロ用女子!K$102,ROW(),"")),"")</f>
        <v/>
      </c>
      <c r="CI161" s="58" t="str">
        <f>IF(O161="女子",IF($AF161&gt;100,"",IF($M161=プロ用女子!D$127,ROW(),"")),"")</f>
        <v/>
      </c>
      <c r="CJ161" s="58" t="str">
        <f>IF(O161="女子",IF($AF161&gt;100,"",IF($M161=プロ用女子!K$127,ROW(),"")),"")</f>
        <v/>
      </c>
      <c r="CK161" s="58" t="str">
        <f>IF(O161="女子",IF($AF161&gt;100,"",IF($M161=プロ用女子!D$152,ROW(),"")),"")</f>
        <v/>
      </c>
      <c r="CL161" s="58" t="str">
        <f>IF(O161="女子",IF($AF161&gt;100,"",IF($M161=プロ用女子!K$152,ROW(),"")),"")</f>
        <v/>
      </c>
      <c r="CM161" s="58" t="str">
        <f>IF(O161="女子",IF($AF161&gt;100,"",IF($M161=プロ用女子!D$177,ROW(),"")),"")</f>
        <v/>
      </c>
      <c r="CN161" s="58" t="str">
        <f>IF(O161="女子",IF($AF161&gt;100,"",IF($M161=プロ用女子!K$177,ROW(),"")),"")</f>
        <v/>
      </c>
      <c r="CO161" s="58" t="str">
        <f>IF(O161="女子",IF($AF161&gt;100,"",IF($M161=プロ用女子!D$202,ROW(),"")),"")</f>
        <v/>
      </c>
      <c r="CP161" s="58" t="str">
        <f>IF(O161="女子",IF($AF161&gt;100,"",IF($M161=プロ用女子!K$202,ROW(),"")),"")</f>
        <v/>
      </c>
      <c r="CQ161" s="58" t="str">
        <f>IF(O161="女子",IF($AF161&gt;100,"",IF($M161=プロ用女子!D$227,ROW(),"")),"")</f>
        <v/>
      </c>
      <c r="CR161" s="58" t="str">
        <f>IF(O161="女子",IF($AF161&gt;100,"",IF($M161=プロ用女子!K$227,ROW(),"")),"")</f>
        <v/>
      </c>
    </row>
    <row r="162" spans="1:96" x14ac:dyDescent="0.15">
      <c r="A162" s="41">
        <v>46172</v>
      </c>
      <c r="B162" s="41">
        <v>46180</v>
      </c>
      <c r="C162" t="s">
        <v>70</v>
      </c>
      <c r="D162" t="s">
        <v>162</v>
      </c>
      <c r="E162" t="s">
        <v>169</v>
      </c>
      <c r="F162" t="s">
        <v>170</v>
      </c>
      <c r="G162" t="s">
        <v>165</v>
      </c>
      <c r="H162" t="s">
        <v>71</v>
      </c>
      <c r="I162" t="s">
        <v>166</v>
      </c>
      <c r="J162" t="s">
        <v>99</v>
      </c>
      <c r="L162" t="s">
        <v>1127</v>
      </c>
      <c r="M162" t="s">
        <v>457</v>
      </c>
      <c r="N162" t="s">
        <v>458</v>
      </c>
      <c r="O162" t="s">
        <v>100</v>
      </c>
      <c r="Y162" t="s">
        <v>101</v>
      </c>
      <c r="AA162" t="s">
        <v>1128</v>
      </c>
      <c r="AB162" t="s">
        <v>1129</v>
      </c>
      <c r="AC162" t="s">
        <v>1130</v>
      </c>
      <c r="AD162" t="s">
        <v>102</v>
      </c>
      <c r="AF162">
        <v>8</v>
      </c>
      <c r="AG162" s="40">
        <v>38867</v>
      </c>
      <c r="AN162">
        <v>174</v>
      </c>
      <c r="AO162">
        <v>59</v>
      </c>
      <c r="AP162" t="s">
        <v>103</v>
      </c>
      <c r="AV162" t="s">
        <v>107</v>
      </c>
      <c r="AY162" t="s">
        <v>157</v>
      </c>
      <c r="BB162">
        <f t="shared" si="6"/>
        <v>17</v>
      </c>
      <c r="BC162">
        <f t="shared" si="7"/>
        <v>3</v>
      </c>
      <c r="BD162" t="str">
        <f t="shared" si="8"/>
        <v>右</v>
      </c>
      <c r="BE162" s="58" t="str">
        <f>IF(O162="男子",IF($AF162&gt;100,"",IF(M162=プロ用男子!D$2,ROW(),"")),"")</f>
        <v/>
      </c>
      <c r="BF162" s="58" t="str">
        <f>IF(O162="男子",IF($AF162&gt;100,"",IF($M162=プロ用男子!K$2,ROW(),"")),"")</f>
        <v/>
      </c>
      <c r="BG162" s="58" t="str">
        <f>IF(O162="男子",IF($AF162&gt;100,"",IF($M162=プロ用男子!D$27,ROW(),"")),"")</f>
        <v/>
      </c>
      <c r="BH162" s="58" t="str">
        <f>IF(O162="男子",IF($AF162&gt;100,"",IF($M162=プロ用男子!K$27,ROW(),"")),"")</f>
        <v/>
      </c>
      <c r="BI162" s="58" t="str">
        <f>IF(O162="男子",IF($AF162&gt;100,"",IF($M162=プロ用男子!D$52,ROW(),"")),"")</f>
        <v/>
      </c>
      <c r="BJ162" s="58">
        <f>IF(O162="男子",IF($AF162&gt;100,"",IF($M162=プロ用男子!K$52,ROW(),"")),"")</f>
        <v>162</v>
      </c>
      <c r="BK162" s="58" t="str">
        <f>IF(O162="男子",IF($AF162&gt;100,"",IF($M162=プロ用男子!D$77,ROW(),"")),"")</f>
        <v/>
      </c>
      <c r="BL162" s="58" t="str">
        <f>IF(O162="男子",IF($AF162&gt;100,"",IF($M162=プロ用男子!K$77,ROW(),"")),"")</f>
        <v/>
      </c>
      <c r="BM162" s="58" t="str">
        <f>IF(O162="男子",IF($AF162&gt;100,"",IF($M162=プロ用男子!D$102,ROW(),"")),"")</f>
        <v/>
      </c>
      <c r="BN162" s="58" t="str">
        <f>IF(O162="男子",IF($AF162&gt;100,"",IF($M162=プロ用男子!K$102,ROW(),"")),"")</f>
        <v/>
      </c>
      <c r="BO162" s="58" t="str">
        <f>IF(O162="男子",IF($AF162&gt;100,"",IF($M162=プロ用男子!D$127,ROW(),"")),"")</f>
        <v/>
      </c>
      <c r="BP162" s="58" t="str">
        <f>IF(O162="男子",IF($AF162&gt;100,"",IF($M162=プロ用男子!K$127,ROW(),"")),"")</f>
        <v/>
      </c>
      <c r="BQ162" s="58" t="str">
        <f>IF(O162="男子",IF($AF162&gt;100,"",IF($M162=プロ用男子!D$152,ROW(),"")),"")</f>
        <v/>
      </c>
      <c r="BR162" s="58" t="str">
        <f>IF(O162="男子",IF($AF162&gt;100,"",IF($M162=プロ用男子!K$152,ROW(),"")),"")</f>
        <v/>
      </c>
      <c r="BS162" s="58" t="str">
        <f>IF(O162="男子",IF($AF162&gt;100,"",IF($M162=プロ用男子!D$177,ROW(),"")),"")</f>
        <v/>
      </c>
      <c r="BT162" s="58" t="str">
        <f>IF(O162="男子",IF($AF162&gt;100,"",IF($M162=プロ用男子!K$177,ROW(),"")),"")</f>
        <v/>
      </c>
      <c r="BU162" s="58" t="str">
        <f>IF(O162="男子",IF($AF162&gt;100,"",IF($M162=プロ用男子!D$202,ROW(),"")),"")</f>
        <v/>
      </c>
      <c r="BV162" s="58" t="str">
        <f>IF(O162="男子",IF($AF162&gt;100,"",IF($M162=プロ用男子!K$202,ROW(),"")),"")</f>
        <v/>
      </c>
      <c r="BW162" s="58" t="str">
        <f>IF(O162="男子",IF($AF162&gt;100,"",IF($M162=プロ用男子!D$227,ROW(),"")),"")</f>
        <v/>
      </c>
      <c r="BX162" s="58" t="str">
        <f>IF(O162="男子",IF($AF162&gt;100,"",IF($M162=プロ用男子!K$227,ROW(),"")),"")</f>
        <v/>
      </c>
      <c r="BY162" s="58" t="str">
        <f>IF(O162="女子",IF(AF162&gt;100,"",IF(M162=プロ用女子!D$2,ROW(),"")),"")</f>
        <v/>
      </c>
      <c r="BZ162" s="58" t="str">
        <f>IF(O162="女子",IF($AF162&gt;100,"",IF($M162=プロ用女子!K$2,ROW(),"")),"")</f>
        <v/>
      </c>
      <c r="CA162" s="58" t="str">
        <f>IF(O162="女子",IF($AF162&gt;100,"",IF($M162=プロ用女子!D$27,ROW(),"")),"")</f>
        <v/>
      </c>
      <c r="CB162" s="58" t="str">
        <f>IF(O162="女子",IF($AF162&gt;100,"",IF($M162=プロ用女子!K$27,ROW(),"")),"")</f>
        <v/>
      </c>
      <c r="CC162" s="58" t="str">
        <f>IF(O162="女子",IF($AF162&gt;100,"",IF($M162=プロ用女子!D$52,ROW(),"")),"")</f>
        <v/>
      </c>
      <c r="CD162" s="58" t="str">
        <f>IF(O162="女子",IF($AF162&gt;100,"",IF($M162=プロ用女子!K$52,ROW(),"")),"")</f>
        <v/>
      </c>
      <c r="CE162" s="58" t="str">
        <f>IF(O162="女子",IF($AF162&gt;100,"",IF($M162=プロ用女子!D$77,ROW(),"")),"")</f>
        <v/>
      </c>
      <c r="CF162" s="58" t="str">
        <f>IF(O162="女子",IF($AF162&gt;100,"",IF($M162=プロ用女子!K$77,ROW(),"")),"")</f>
        <v/>
      </c>
      <c r="CG162" s="58" t="str">
        <f>IF(O162="女子",IF($AF162&gt;100,"",IF($M162=プロ用女子!D$102,ROW(),"")),"")</f>
        <v/>
      </c>
      <c r="CH162" s="58" t="str">
        <f>IF(O162="女子",IF($AF162&gt;100,"",IF($M162=プロ用女子!K$102,ROW(),"")),"")</f>
        <v/>
      </c>
      <c r="CI162" s="58" t="str">
        <f>IF(O162="女子",IF($AF162&gt;100,"",IF($M162=プロ用女子!D$127,ROW(),"")),"")</f>
        <v/>
      </c>
      <c r="CJ162" s="58" t="str">
        <f>IF(O162="女子",IF($AF162&gt;100,"",IF($M162=プロ用女子!K$127,ROW(),"")),"")</f>
        <v/>
      </c>
      <c r="CK162" s="58" t="str">
        <f>IF(O162="女子",IF($AF162&gt;100,"",IF($M162=プロ用女子!D$152,ROW(),"")),"")</f>
        <v/>
      </c>
      <c r="CL162" s="58" t="str">
        <f>IF(O162="女子",IF($AF162&gt;100,"",IF($M162=プロ用女子!K$152,ROW(),"")),"")</f>
        <v/>
      </c>
      <c r="CM162" s="58" t="str">
        <f>IF(O162="女子",IF($AF162&gt;100,"",IF($M162=プロ用女子!D$177,ROW(),"")),"")</f>
        <v/>
      </c>
      <c r="CN162" s="58" t="str">
        <f>IF(O162="女子",IF($AF162&gt;100,"",IF($M162=プロ用女子!K$177,ROW(),"")),"")</f>
        <v/>
      </c>
      <c r="CO162" s="58" t="str">
        <f>IF(O162="女子",IF($AF162&gt;100,"",IF($M162=プロ用女子!D$202,ROW(),"")),"")</f>
        <v/>
      </c>
      <c r="CP162" s="58" t="str">
        <f>IF(O162="女子",IF($AF162&gt;100,"",IF($M162=プロ用女子!K$202,ROW(),"")),"")</f>
        <v/>
      </c>
      <c r="CQ162" s="58" t="str">
        <f>IF(O162="女子",IF($AF162&gt;100,"",IF($M162=プロ用女子!D$227,ROW(),"")),"")</f>
        <v/>
      </c>
      <c r="CR162" s="58" t="str">
        <f>IF(O162="女子",IF($AF162&gt;100,"",IF($M162=プロ用女子!K$227,ROW(),"")),"")</f>
        <v/>
      </c>
    </row>
    <row r="163" spans="1:96" x14ac:dyDescent="0.15">
      <c r="A163" s="41">
        <v>46172</v>
      </c>
      <c r="B163" s="41">
        <v>46180</v>
      </c>
      <c r="C163" t="s">
        <v>70</v>
      </c>
      <c r="D163" t="s">
        <v>162</v>
      </c>
      <c r="E163" t="s">
        <v>169</v>
      </c>
      <c r="F163" t="s">
        <v>170</v>
      </c>
      <c r="G163" t="s">
        <v>165</v>
      </c>
      <c r="H163" t="s">
        <v>71</v>
      </c>
      <c r="I163" t="s">
        <v>166</v>
      </c>
      <c r="J163" t="s">
        <v>99</v>
      </c>
      <c r="L163" t="s">
        <v>1131</v>
      </c>
      <c r="M163" t="s">
        <v>457</v>
      </c>
      <c r="N163" t="s">
        <v>458</v>
      </c>
      <c r="O163" t="s">
        <v>100</v>
      </c>
      <c r="Y163" t="s">
        <v>101</v>
      </c>
      <c r="AA163" t="s">
        <v>1132</v>
      </c>
      <c r="AB163" t="s">
        <v>1133</v>
      </c>
      <c r="AC163" t="s">
        <v>1134</v>
      </c>
      <c r="AD163" t="s">
        <v>102</v>
      </c>
      <c r="AF163">
        <v>9</v>
      </c>
      <c r="AG163" s="40">
        <v>38986</v>
      </c>
      <c r="AN163">
        <v>171</v>
      </c>
      <c r="AO163">
        <v>65</v>
      </c>
      <c r="AP163" t="s">
        <v>103</v>
      </c>
      <c r="AV163" t="s">
        <v>107</v>
      </c>
      <c r="AY163" t="s">
        <v>157</v>
      </c>
      <c r="BB163">
        <f t="shared" si="6"/>
        <v>17</v>
      </c>
      <c r="BC163">
        <f t="shared" si="7"/>
        <v>3</v>
      </c>
      <c r="BD163" t="str">
        <f t="shared" si="8"/>
        <v>右</v>
      </c>
      <c r="BE163" s="58" t="str">
        <f>IF(O163="男子",IF($AF163&gt;100,"",IF(M163=プロ用男子!D$2,ROW(),"")),"")</f>
        <v/>
      </c>
      <c r="BF163" s="58" t="str">
        <f>IF(O163="男子",IF($AF163&gt;100,"",IF($M163=プロ用男子!K$2,ROW(),"")),"")</f>
        <v/>
      </c>
      <c r="BG163" s="58" t="str">
        <f>IF(O163="男子",IF($AF163&gt;100,"",IF($M163=プロ用男子!D$27,ROW(),"")),"")</f>
        <v/>
      </c>
      <c r="BH163" s="58" t="str">
        <f>IF(O163="男子",IF($AF163&gt;100,"",IF($M163=プロ用男子!K$27,ROW(),"")),"")</f>
        <v/>
      </c>
      <c r="BI163" s="58" t="str">
        <f>IF(O163="男子",IF($AF163&gt;100,"",IF($M163=プロ用男子!D$52,ROW(),"")),"")</f>
        <v/>
      </c>
      <c r="BJ163" s="58">
        <f>IF(O163="男子",IF($AF163&gt;100,"",IF($M163=プロ用男子!K$52,ROW(),"")),"")</f>
        <v>163</v>
      </c>
      <c r="BK163" s="58" t="str">
        <f>IF(O163="男子",IF($AF163&gt;100,"",IF($M163=プロ用男子!D$77,ROW(),"")),"")</f>
        <v/>
      </c>
      <c r="BL163" s="58" t="str">
        <f>IF(O163="男子",IF($AF163&gt;100,"",IF($M163=プロ用男子!K$77,ROW(),"")),"")</f>
        <v/>
      </c>
      <c r="BM163" s="58" t="str">
        <f>IF(O163="男子",IF($AF163&gt;100,"",IF($M163=プロ用男子!D$102,ROW(),"")),"")</f>
        <v/>
      </c>
      <c r="BN163" s="58" t="str">
        <f>IF(O163="男子",IF($AF163&gt;100,"",IF($M163=プロ用男子!K$102,ROW(),"")),"")</f>
        <v/>
      </c>
      <c r="BO163" s="58" t="str">
        <f>IF(O163="男子",IF($AF163&gt;100,"",IF($M163=プロ用男子!D$127,ROW(),"")),"")</f>
        <v/>
      </c>
      <c r="BP163" s="58" t="str">
        <f>IF(O163="男子",IF($AF163&gt;100,"",IF($M163=プロ用男子!K$127,ROW(),"")),"")</f>
        <v/>
      </c>
      <c r="BQ163" s="58" t="str">
        <f>IF(O163="男子",IF($AF163&gt;100,"",IF($M163=プロ用男子!D$152,ROW(),"")),"")</f>
        <v/>
      </c>
      <c r="BR163" s="58" t="str">
        <f>IF(O163="男子",IF($AF163&gt;100,"",IF($M163=プロ用男子!K$152,ROW(),"")),"")</f>
        <v/>
      </c>
      <c r="BS163" s="58" t="str">
        <f>IF(O163="男子",IF($AF163&gt;100,"",IF($M163=プロ用男子!D$177,ROW(),"")),"")</f>
        <v/>
      </c>
      <c r="BT163" s="58" t="str">
        <f>IF(O163="男子",IF($AF163&gt;100,"",IF($M163=プロ用男子!K$177,ROW(),"")),"")</f>
        <v/>
      </c>
      <c r="BU163" s="58" t="str">
        <f>IF(O163="男子",IF($AF163&gt;100,"",IF($M163=プロ用男子!D$202,ROW(),"")),"")</f>
        <v/>
      </c>
      <c r="BV163" s="58" t="str">
        <f>IF(O163="男子",IF($AF163&gt;100,"",IF($M163=プロ用男子!K$202,ROW(),"")),"")</f>
        <v/>
      </c>
      <c r="BW163" s="58" t="str">
        <f>IF(O163="男子",IF($AF163&gt;100,"",IF($M163=プロ用男子!D$227,ROW(),"")),"")</f>
        <v/>
      </c>
      <c r="BX163" s="58" t="str">
        <f>IF(O163="男子",IF($AF163&gt;100,"",IF($M163=プロ用男子!K$227,ROW(),"")),"")</f>
        <v/>
      </c>
      <c r="BY163" s="58" t="str">
        <f>IF(O163="女子",IF(AF163&gt;100,"",IF(M163=プロ用女子!D$2,ROW(),"")),"")</f>
        <v/>
      </c>
      <c r="BZ163" s="58" t="str">
        <f>IF(O163="女子",IF($AF163&gt;100,"",IF($M163=プロ用女子!K$2,ROW(),"")),"")</f>
        <v/>
      </c>
      <c r="CA163" s="58" t="str">
        <f>IF(O163="女子",IF($AF163&gt;100,"",IF($M163=プロ用女子!D$27,ROW(),"")),"")</f>
        <v/>
      </c>
      <c r="CB163" s="58" t="str">
        <f>IF(O163="女子",IF($AF163&gt;100,"",IF($M163=プロ用女子!K$27,ROW(),"")),"")</f>
        <v/>
      </c>
      <c r="CC163" s="58" t="str">
        <f>IF(O163="女子",IF($AF163&gt;100,"",IF($M163=プロ用女子!D$52,ROW(),"")),"")</f>
        <v/>
      </c>
      <c r="CD163" s="58" t="str">
        <f>IF(O163="女子",IF($AF163&gt;100,"",IF($M163=プロ用女子!K$52,ROW(),"")),"")</f>
        <v/>
      </c>
      <c r="CE163" s="58" t="str">
        <f>IF(O163="女子",IF($AF163&gt;100,"",IF($M163=プロ用女子!D$77,ROW(),"")),"")</f>
        <v/>
      </c>
      <c r="CF163" s="58" t="str">
        <f>IF(O163="女子",IF($AF163&gt;100,"",IF($M163=プロ用女子!K$77,ROW(),"")),"")</f>
        <v/>
      </c>
      <c r="CG163" s="58" t="str">
        <f>IF(O163="女子",IF($AF163&gt;100,"",IF($M163=プロ用女子!D$102,ROW(),"")),"")</f>
        <v/>
      </c>
      <c r="CH163" s="58" t="str">
        <f>IF(O163="女子",IF($AF163&gt;100,"",IF($M163=プロ用女子!K$102,ROW(),"")),"")</f>
        <v/>
      </c>
      <c r="CI163" s="58" t="str">
        <f>IF(O163="女子",IF($AF163&gt;100,"",IF($M163=プロ用女子!D$127,ROW(),"")),"")</f>
        <v/>
      </c>
      <c r="CJ163" s="58" t="str">
        <f>IF(O163="女子",IF($AF163&gt;100,"",IF($M163=プロ用女子!K$127,ROW(),"")),"")</f>
        <v/>
      </c>
      <c r="CK163" s="58" t="str">
        <f>IF(O163="女子",IF($AF163&gt;100,"",IF($M163=プロ用女子!D$152,ROW(),"")),"")</f>
        <v/>
      </c>
      <c r="CL163" s="58" t="str">
        <f>IF(O163="女子",IF($AF163&gt;100,"",IF($M163=プロ用女子!K$152,ROW(),"")),"")</f>
        <v/>
      </c>
      <c r="CM163" s="58" t="str">
        <f>IF(O163="女子",IF($AF163&gt;100,"",IF($M163=プロ用女子!D$177,ROW(),"")),"")</f>
        <v/>
      </c>
      <c r="CN163" s="58" t="str">
        <f>IF(O163="女子",IF($AF163&gt;100,"",IF($M163=プロ用女子!K$177,ROW(),"")),"")</f>
        <v/>
      </c>
      <c r="CO163" s="58" t="str">
        <f>IF(O163="女子",IF($AF163&gt;100,"",IF($M163=プロ用女子!D$202,ROW(),"")),"")</f>
        <v/>
      </c>
      <c r="CP163" s="58" t="str">
        <f>IF(O163="女子",IF($AF163&gt;100,"",IF($M163=プロ用女子!K$202,ROW(),"")),"")</f>
        <v/>
      </c>
      <c r="CQ163" s="58" t="str">
        <f>IF(O163="女子",IF($AF163&gt;100,"",IF($M163=プロ用女子!D$227,ROW(),"")),"")</f>
        <v/>
      </c>
      <c r="CR163" s="58" t="str">
        <f>IF(O163="女子",IF($AF163&gt;100,"",IF($M163=プロ用女子!K$227,ROW(),"")),"")</f>
        <v/>
      </c>
    </row>
    <row r="164" spans="1:96" x14ac:dyDescent="0.15">
      <c r="A164" s="41">
        <v>46172</v>
      </c>
      <c r="B164" s="41">
        <v>46180</v>
      </c>
      <c r="C164" t="s">
        <v>70</v>
      </c>
      <c r="D164" t="s">
        <v>162</v>
      </c>
      <c r="E164" t="s">
        <v>169</v>
      </c>
      <c r="F164" t="s">
        <v>170</v>
      </c>
      <c r="G164" t="s">
        <v>165</v>
      </c>
      <c r="H164" t="s">
        <v>71</v>
      </c>
      <c r="I164" t="s">
        <v>166</v>
      </c>
      <c r="J164" t="s">
        <v>99</v>
      </c>
      <c r="L164" t="s">
        <v>1135</v>
      </c>
      <c r="M164" t="s">
        <v>457</v>
      </c>
      <c r="N164" t="s">
        <v>458</v>
      </c>
      <c r="O164" t="s">
        <v>100</v>
      </c>
      <c r="Y164" t="s">
        <v>101</v>
      </c>
      <c r="AA164" t="s">
        <v>1136</v>
      </c>
      <c r="AB164" t="s">
        <v>1137</v>
      </c>
      <c r="AC164" t="s">
        <v>1138</v>
      </c>
      <c r="AD164" t="s">
        <v>102</v>
      </c>
      <c r="AF164">
        <v>10</v>
      </c>
      <c r="AG164" s="40">
        <v>39453</v>
      </c>
      <c r="AN164">
        <v>171</v>
      </c>
      <c r="AO164">
        <v>57</v>
      </c>
      <c r="AP164" t="s">
        <v>103</v>
      </c>
      <c r="AV164" t="s">
        <v>107</v>
      </c>
      <c r="AY164" t="s">
        <v>157</v>
      </c>
      <c r="BB164">
        <f t="shared" si="6"/>
        <v>16</v>
      </c>
      <c r="BC164">
        <f t="shared" si="7"/>
        <v>2</v>
      </c>
      <c r="BD164" t="str">
        <f t="shared" si="8"/>
        <v>右</v>
      </c>
      <c r="BE164" s="58" t="str">
        <f>IF(O164="男子",IF($AF164&gt;100,"",IF(M164=プロ用男子!D$2,ROW(),"")),"")</f>
        <v/>
      </c>
      <c r="BF164" s="58" t="str">
        <f>IF(O164="男子",IF($AF164&gt;100,"",IF($M164=プロ用男子!K$2,ROW(),"")),"")</f>
        <v/>
      </c>
      <c r="BG164" s="58" t="str">
        <f>IF(O164="男子",IF($AF164&gt;100,"",IF($M164=プロ用男子!D$27,ROW(),"")),"")</f>
        <v/>
      </c>
      <c r="BH164" s="58" t="str">
        <f>IF(O164="男子",IF($AF164&gt;100,"",IF($M164=プロ用男子!K$27,ROW(),"")),"")</f>
        <v/>
      </c>
      <c r="BI164" s="58" t="str">
        <f>IF(O164="男子",IF($AF164&gt;100,"",IF($M164=プロ用男子!D$52,ROW(),"")),"")</f>
        <v/>
      </c>
      <c r="BJ164" s="58">
        <f>IF(O164="男子",IF($AF164&gt;100,"",IF($M164=プロ用男子!K$52,ROW(),"")),"")</f>
        <v>164</v>
      </c>
      <c r="BK164" s="58" t="str">
        <f>IF(O164="男子",IF($AF164&gt;100,"",IF($M164=プロ用男子!D$77,ROW(),"")),"")</f>
        <v/>
      </c>
      <c r="BL164" s="58" t="str">
        <f>IF(O164="男子",IF($AF164&gt;100,"",IF($M164=プロ用男子!K$77,ROW(),"")),"")</f>
        <v/>
      </c>
      <c r="BM164" s="58" t="str">
        <f>IF(O164="男子",IF($AF164&gt;100,"",IF($M164=プロ用男子!D$102,ROW(),"")),"")</f>
        <v/>
      </c>
      <c r="BN164" s="58" t="str">
        <f>IF(O164="男子",IF($AF164&gt;100,"",IF($M164=プロ用男子!K$102,ROW(),"")),"")</f>
        <v/>
      </c>
      <c r="BO164" s="58" t="str">
        <f>IF(O164="男子",IF($AF164&gt;100,"",IF($M164=プロ用男子!D$127,ROW(),"")),"")</f>
        <v/>
      </c>
      <c r="BP164" s="58" t="str">
        <f>IF(O164="男子",IF($AF164&gt;100,"",IF($M164=プロ用男子!K$127,ROW(),"")),"")</f>
        <v/>
      </c>
      <c r="BQ164" s="58" t="str">
        <f>IF(O164="男子",IF($AF164&gt;100,"",IF($M164=プロ用男子!D$152,ROW(),"")),"")</f>
        <v/>
      </c>
      <c r="BR164" s="58" t="str">
        <f>IF(O164="男子",IF($AF164&gt;100,"",IF($M164=プロ用男子!K$152,ROW(),"")),"")</f>
        <v/>
      </c>
      <c r="BS164" s="58" t="str">
        <f>IF(O164="男子",IF($AF164&gt;100,"",IF($M164=プロ用男子!D$177,ROW(),"")),"")</f>
        <v/>
      </c>
      <c r="BT164" s="58" t="str">
        <f>IF(O164="男子",IF($AF164&gt;100,"",IF($M164=プロ用男子!K$177,ROW(),"")),"")</f>
        <v/>
      </c>
      <c r="BU164" s="58" t="str">
        <f>IF(O164="男子",IF($AF164&gt;100,"",IF($M164=プロ用男子!D$202,ROW(),"")),"")</f>
        <v/>
      </c>
      <c r="BV164" s="58" t="str">
        <f>IF(O164="男子",IF($AF164&gt;100,"",IF($M164=プロ用男子!K$202,ROW(),"")),"")</f>
        <v/>
      </c>
      <c r="BW164" s="58" t="str">
        <f>IF(O164="男子",IF($AF164&gt;100,"",IF($M164=プロ用男子!D$227,ROW(),"")),"")</f>
        <v/>
      </c>
      <c r="BX164" s="58" t="str">
        <f>IF(O164="男子",IF($AF164&gt;100,"",IF($M164=プロ用男子!K$227,ROW(),"")),"")</f>
        <v/>
      </c>
      <c r="BY164" s="58" t="str">
        <f>IF(O164="女子",IF(AF164&gt;100,"",IF(M164=プロ用女子!D$2,ROW(),"")),"")</f>
        <v/>
      </c>
      <c r="BZ164" s="58" t="str">
        <f>IF(O164="女子",IF($AF164&gt;100,"",IF($M164=プロ用女子!K$2,ROW(),"")),"")</f>
        <v/>
      </c>
      <c r="CA164" s="58" t="str">
        <f>IF(O164="女子",IF($AF164&gt;100,"",IF($M164=プロ用女子!D$27,ROW(),"")),"")</f>
        <v/>
      </c>
      <c r="CB164" s="58" t="str">
        <f>IF(O164="女子",IF($AF164&gt;100,"",IF($M164=プロ用女子!K$27,ROW(),"")),"")</f>
        <v/>
      </c>
      <c r="CC164" s="58" t="str">
        <f>IF(O164="女子",IF($AF164&gt;100,"",IF($M164=プロ用女子!D$52,ROW(),"")),"")</f>
        <v/>
      </c>
      <c r="CD164" s="58" t="str">
        <f>IF(O164="女子",IF($AF164&gt;100,"",IF($M164=プロ用女子!K$52,ROW(),"")),"")</f>
        <v/>
      </c>
      <c r="CE164" s="58" t="str">
        <f>IF(O164="女子",IF($AF164&gt;100,"",IF($M164=プロ用女子!D$77,ROW(),"")),"")</f>
        <v/>
      </c>
      <c r="CF164" s="58" t="str">
        <f>IF(O164="女子",IF($AF164&gt;100,"",IF($M164=プロ用女子!K$77,ROW(),"")),"")</f>
        <v/>
      </c>
      <c r="CG164" s="58" t="str">
        <f>IF(O164="女子",IF($AF164&gt;100,"",IF($M164=プロ用女子!D$102,ROW(),"")),"")</f>
        <v/>
      </c>
      <c r="CH164" s="58" t="str">
        <f>IF(O164="女子",IF($AF164&gt;100,"",IF($M164=プロ用女子!K$102,ROW(),"")),"")</f>
        <v/>
      </c>
      <c r="CI164" s="58" t="str">
        <f>IF(O164="女子",IF($AF164&gt;100,"",IF($M164=プロ用女子!D$127,ROW(),"")),"")</f>
        <v/>
      </c>
      <c r="CJ164" s="58" t="str">
        <f>IF(O164="女子",IF($AF164&gt;100,"",IF($M164=プロ用女子!K$127,ROW(),"")),"")</f>
        <v/>
      </c>
      <c r="CK164" s="58" t="str">
        <f>IF(O164="女子",IF($AF164&gt;100,"",IF($M164=プロ用女子!D$152,ROW(),"")),"")</f>
        <v/>
      </c>
      <c r="CL164" s="58" t="str">
        <f>IF(O164="女子",IF($AF164&gt;100,"",IF($M164=プロ用女子!K$152,ROW(),"")),"")</f>
        <v/>
      </c>
      <c r="CM164" s="58" t="str">
        <f>IF(O164="女子",IF($AF164&gt;100,"",IF($M164=プロ用女子!D$177,ROW(),"")),"")</f>
        <v/>
      </c>
      <c r="CN164" s="58" t="str">
        <f>IF(O164="女子",IF($AF164&gt;100,"",IF($M164=プロ用女子!K$177,ROW(),"")),"")</f>
        <v/>
      </c>
      <c r="CO164" s="58" t="str">
        <f>IF(O164="女子",IF($AF164&gt;100,"",IF($M164=プロ用女子!D$202,ROW(),"")),"")</f>
        <v/>
      </c>
      <c r="CP164" s="58" t="str">
        <f>IF(O164="女子",IF($AF164&gt;100,"",IF($M164=プロ用女子!K$202,ROW(),"")),"")</f>
        <v/>
      </c>
      <c r="CQ164" s="58" t="str">
        <f>IF(O164="女子",IF($AF164&gt;100,"",IF($M164=プロ用女子!D$227,ROW(),"")),"")</f>
        <v/>
      </c>
      <c r="CR164" s="58" t="str">
        <f>IF(O164="女子",IF($AF164&gt;100,"",IF($M164=プロ用女子!K$227,ROW(),"")),"")</f>
        <v/>
      </c>
    </row>
    <row r="165" spans="1:96" x14ac:dyDescent="0.15">
      <c r="A165" s="41">
        <v>46172</v>
      </c>
      <c r="B165" s="41">
        <v>46180</v>
      </c>
      <c r="C165" t="s">
        <v>70</v>
      </c>
      <c r="D165" t="s">
        <v>162</v>
      </c>
      <c r="E165" t="s">
        <v>169</v>
      </c>
      <c r="F165" t="s">
        <v>170</v>
      </c>
      <c r="G165" t="s">
        <v>165</v>
      </c>
      <c r="H165" t="s">
        <v>71</v>
      </c>
      <c r="I165" t="s">
        <v>166</v>
      </c>
      <c r="J165" t="s">
        <v>99</v>
      </c>
      <c r="L165" t="s">
        <v>1139</v>
      </c>
      <c r="M165" t="s">
        <v>457</v>
      </c>
      <c r="N165" t="s">
        <v>458</v>
      </c>
      <c r="O165" t="s">
        <v>100</v>
      </c>
      <c r="Y165" t="s">
        <v>101</v>
      </c>
      <c r="AA165" t="s">
        <v>1140</v>
      </c>
      <c r="AB165" t="s">
        <v>1141</v>
      </c>
      <c r="AC165" t="s">
        <v>1142</v>
      </c>
      <c r="AD165" t="s">
        <v>102</v>
      </c>
      <c r="AF165">
        <v>11</v>
      </c>
      <c r="AG165" s="40">
        <v>39177</v>
      </c>
      <c r="AN165">
        <v>174</v>
      </c>
      <c r="AO165">
        <v>50</v>
      </c>
      <c r="AP165" t="s">
        <v>103</v>
      </c>
      <c r="AV165" t="s">
        <v>107</v>
      </c>
      <c r="AY165" t="s">
        <v>157</v>
      </c>
      <c r="BB165">
        <f t="shared" si="6"/>
        <v>16</v>
      </c>
      <c r="BC165">
        <f t="shared" si="7"/>
        <v>2</v>
      </c>
      <c r="BD165" t="str">
        <f t="shared" si="8"/>
        <v>右</v>
      </c>
      <c r="BE165" s="58" t="str">
        <f>IF(O165="男子",IF($AF165&gt;100,"",IF(M165=プロ用男子!D$2,ROW(),"")),"")</f>
        <v/>
      </c>
      <c r="BF165" s="58" t="str">
        <f>IF(O165="男子",IF($AF165&gt;100,"",IF($M165=プロ用男子!K$2,ROW(),"")),"")</f>
        <v/>
      </c>
      <c r="BG165" s="58" t="str">
        <f>IF(O165="男子",IF($AF165&gt;100,"",IF($M165=プロ用男子!D$27,ROW(),"")),"")</f>
        <v/>
      </c>
      <c r="BH165" s="58" t="str">
        <f>IF(O165="男子",IF($AF165&gt;100,"",IF($M165=プロ用男子!K$27,ROW(),"")),"")</f>
        <v/>
      </c>
      <c r="BI165" s="58" t="str">
        <f>IF(O165="男子",IF($AF165&gt;100,"",IF($M165=プロ用男子!D$52,ROW(),"")),"")</f>
        <v/>
      </c>
      <c r="BJ165" s="58">
        <f>IF(O165="男子",IF($AF165&gt;100,"",IF($M165=プロ用男子!K$52,ROW(),"")),"")</f>
        <v>165</v>
      </c>
      <c r="BK165" s="58" t="str">
        <f>IF(O165="男子",IF($AF165&gt;100,"",IF($M165=プロ用男子!D$77,ROW(),"")),"")</f>
        <v/>
      </c>
      <c r="BL165" s="58" t="str">
        <f>IF(O165="男子",IF($AF165&gt;100,"",IF($M165=プロ用男子!K$77,ROW(),"")),"")</f>
        <v/>
      </c>
      <c r="BM165" s="58" t="str">
        <f>IF(O165="男子",IF($AF165&gt;100,"",IF($M165=プロ用男子!D$102,ROW(),"")),"")</f>
        <v/>
      </c>
      <c r="BN165" s="58" t="str">
        <f>IF(O165="男子",IF($AF165&gt;100,"",IF($M165=プロ用男子!K$102,ROW(),"")),"")</f>
        <v/>
      </c>
      <c r="BO165" s="58" t="str">
        <f>IF(O165="男子",IF($AF165&gt;100,"",IF($M165=プロ用男子!D$127,ROW(),"")),"")</f>
        <v/>
      </c>
      <c r="BP165" s="58" t="str">
        <f>IF(O165="男子",IF($AF165&gt;100,"",IF($M165=プロ用男子!K$127,ROW(),"")),"")</f>
        <v/>
      </c>
      <c r="BQ165" s="58" t="str">
        <f>IF(O165="男子",IF($AF165&gt;100,"",IF($M165=プロ用男子!D$152,ROW(),"")),"")</f>
        <v/>
      </c>
      <c r="BR165" s="58" t="str">
        <f>IF(O165="男子",IF($AF165&gt;100,"",IF($M165=プロ用男子!K$152,ROW(),"")),"")</f>
        <v/>
      </c>
      <c r="BS165" s="58" t="str">
        <f>IF(O165="男子",IF($AF165&gt;100,"",IF($M165=プロ用男子!D$177,ROW(),"")),"")</f>
        <v/>
      </c>
      <c r="BT165" s="58" t="str">
        <f>IF(O165="男子",IF($AF165&gt;100,"",IF($M165=プロ用男子!K$177,ROW(),"")),"")</f>
        <v/>
      </c>
      <c r="BU165" s="58" t="str">
        <f>IF(O165="男子",IF($AF165&gt;100,"",IF($M165=プロ用男子!D$202,ROW(),"")),"")</f>
        <v/>
      </c>
      <c r="BV165" s="58" t="str">
        <f>IF(O165="男子",IF($AF165&gt;100,"",IF($M165=プロ用男子!K$202,ROW(),"")),"")</f>
        <v/>
      </c>
      <c r="BW165" s="58" t="str">
        <f>IF(O165="男子",IF($AF165&gt;100,"",IF($M165=プロ用男子!D$227,ROW(),"")),"")</f>
        <v/>
      </c>
      <c r="BX165" s="58" t="str">
        <f>IF(O165="男子",IF($AF165&gt;100,"",IF($M165=プロ用男子!K$227,ROW(),"")),"")</f>
        <v/>
      </c>
      <c r="BY165" s="58" t="str">
        <f>IF(O165="女子",IF(AF165&gt;100,"",IF(M165=プロ用女子!D$2,ROW(),"")),"")</f>
        <v/>
      </c>
      <c r="BZ165" s="58" t="str">
        <f>IF(O165="女子",IF($AF165&gt;100,"",IF($M165=プロ用女子!K$2,ROW(),"")),"")</f>
        <v/>
      </c>
      <c r="CA165" s="58" t="str">
        <f>IF(O165="女子",IF($AF165&gt;100,"",IF($M165=プロ用女子!D$27,ROW(),"")),"")</f>
        <v/>
      </c>
      <c r="CB165" s="58" t="str">
        <f>IF(O165="女子",IF($AF165&gt;100,"",IF($M165=プロ用女子!K$27,ROW(),"")),"")</f>
        <v/>
      </c>
      <c r="CC165" s="58" t="str">
        <f>IF(O165="女子",IF($AF165&gt;100,"",IF($M165=プロ用女子!D$52,ROW(),"")),"")</f>
        <v/>
      </c>
      <c r="CD165" s="58" t="str">
        <f>IF(O165="女子",IF($AF165&gt;100,"",IF($M165=プロ用女子!K$52,ROW(),"")),"")</f>
        <v/>
      </c>
      <c r="CE165" s="58" t="str">
        <f>IF(O165="女子",IF($AF165&gt;100,"",IF($M165=プロ用女子!D$77,ROW(),"")),"")</f>
        <v/>
      </c>
      <c r="CF165" s="58" t="str">
        <f>IF(O165="女子",IF($AF165&gt;100,"",IF($M165=プロ用女子!K$77,ROW(),"")),"")</f>
        <v/>
      </c>
      <c r="CG165" s="58" t="str">
        <f>IF(O165="女子",IF($AF165&gt;100,"",IF($M165=プロ用女子!D$102,ROW(),"")),"")</f>
        <v/>
      </c>
      <c r="CH165" s="58" t="str">
        <f>IF(O165="女子",IF($AF165&gt;100,"",IF($M165=プロ用女子!K$102,ROW(),"")),"")</f>
        <v/>
      </c>
      <c r="CI165" s="58" t="str">
        <f>IF(O165="女子",IF($AF165&gt;100,"",IF($M165=プロ用女子!D$127,ROW(),"")),"")</f>
        <v/>
      </c>
      <c r="CJ165" s="58" t="str">
        <f>IF(O165="女子",IF($AF165&gt;100,"",IF($M165=プロ用女子!K$127,ROW(),"")),"")</f>
        <v/>
      </c>
      <c r="CK165" s="58" t="str">
        <f>IF(O165="女子",IF($AF165&gt;100,"",IF($M165=プロ用女子!D$152,ROW(),"")),"")</f>
        <v/>
      </c>
      <c r="CL165" s="58" t="str">
        <f>IF(O165="女子",IF($AF165&gt;100,"",IF($M165=プロ用女子!K$152,ROW(),"")),"")</f>
        <v/>
      </c>
      <c r="CM165" s="58" t="str">
        <f>IF(O165="女子",IF($AF165&gt;100,"",IF($M165=プロ用女子!D$177,ROW(),"")),"")</f>
        <v/>
      </c>
      <c r="CN165" s="58" t="str">
        <f>IF(O165="女子",IF($AF165&gt;100,"",IF($M165=プロ用女子!K$177,ROW(),"")),"")</f>
        <v/>
      </c>
      <c r="CO165" s="58" t="str">
        <f>IF(O165="女子",IF($AF165&gt;100,"",IF($M165=プロ用女子!D$202,ROW(),"")),"")</f>
        <v/>
      </c>
      <c r="CP165" s="58" t="str">
        <f>IF(O165="女子",IF($AF165&gt;100,"",IF($M165=プロ用女子!K$202,ROW(),"")),"")</f>
        <v/>
      </c>
      <c r="CQ165" s="58" t="str">
        <f>IF(O165="女子",IF($AF165&gt;100,"",IF($M165=プロ用女子!D$227,ROW(),"")),"")</f>
        <v/>
      </c>
      <c r="CR165" s="58" t="str">
        <f>IF(O165="女子",IF($AF165&gt;100,"",IF($M165=プロ用女子!K$227,ROW(),"")),"")</f>
        <v/>
      </c>
    </row>
    <row r="166" spans="1:96" x14ac:dyDescent="0.15">
      <c r="A166" s="41">
        <v>46172</v>
      </c>
      <c r="B166" s="41">
        <v>46180</v>
      </c>
      <c r="C166" t="s">
        <v>70</v>
      </c>
      <c r="D166" t="s">
        <v>162</v>
      </c>
      <c r="E166" t="s">
        <v>169</v>
      </c>
      <c r="F166" t="s">
        <v>170</v>
      </c>
      <c r="G166" t="s">
        <v>165</v>
      </c>
      <c r="H166" t="s">
        <v>71</v>
      </c>
      <c r="I166" t="s">
        <v>166</v>
      </c>
      <c r="J166" t="s">
        <v>99</v>
      </c>
      <c r="L166" t="s">
        <v>1143</v>
      </c>
      <c r="M166" t="s">
        <v>457</v>
      </c>
      <c r="N166" t="s">
        <v>458</v>
      </c>
      <c r="O166" t="s">
        <v>100</v>
      </c>
      <c r="Y166" t="s">
        <v>101</v>
      </c>
      <c r="AA166" t="s">
        <v>1144</v>
      </c>
      <c r="AB166" t="s">
        <v>1145</v>
      </c>
      <c r="AC166" t="s">
        <v>1146</v>
      </c>
      <c r="AD166" t="s">
        <v>102</v>
      </c>
      <c r="AF166">
        <v>12</v>
      </c>
      <c r="AG166" s="40">
        <v>39220</v>
      </c>
      <c r="AN166">
        <v>176</v>
      </c>
      <c r="AO166">
        <v>55</v>
      </c>
      <c r="AP166" t="s">
        <v>103</v>
      </c>
      <c r="AV166" t="s">
        <v>107</v>
      </c>
      <c r="AY166" t="s">
        <v>157</v>
      </c>
      <c r="BB166">
        <f t="shared" si="6"/>
        <v>16</v>
      </c>
      <c r="BC166">
        <f t="shared" si="7"/>
        <v>2</v>
      </c>
      <c r="BD166" t="str">
        <f t="shared" si="8"/>
        <v>右</v>
      </c>
      <c r="BE166" s="58" t="str">
        <f>IF(O166="男子",IF($AF166&gt;100,"",IF(M166=プロ用男子!D$2,ROW(),"")),"")</f>
        <v/>
      </c>
      <c r="BF166" s="58" t="str">
        <f>IF(O166="男子",IF($AF166&gt;100,"",IF($M166=プロ用男子!K$2,ROW(),"")),"")</f>
        <v/>
      </c>
      <c r="BG166" s="58" t="str">
        <f>IF(O166="男子",IF($AF166&gt;100,"",IF($M166=プロ用男子!D$27,ROW(),"")),"")</f>
        <v/>
      </c>
      <c r="BH166" s="58" t="str">
        <f>IF(O166="男子",IF($AF166&gt;100,"",IF($M166=プロ用男子!K$27,ROW(),"")),"")</f>
        <v/>
      </c>
      <c r="BI166" s="58" t="str">
        <f>IF(O166="男子",IF($AF166&gt;100,"",IF($M166=プロ用男子!D$52,ROW(),"")),"")</f>
        <v/>
      </c>
      <c r="BJ166" s="58">
        <f>IF(O166="男子",IF($AF166&gt;100,"",IF($M166=プロ用男子!K$52,ROW(),"")),"")</f>
        <v>166</v>
      </c>
      <c r="BK166" s="58" t="str">
        <f>IF(O166="男子",IF($AF166&gt;100,"",IF($M166=プロ用男子!D$77,ROW(),"")),"")</f>
        <v/>
      </c>
      <c r="BL166" s="58" t="str">
        <f>IF(O166="男子",IF($AF166&gt;100,"",IF($M166=プロ用男子!K$77,ROW(),"")),"")</f>
        <v/>
      </c>
      <c r="BM166" s="58" t="str">
        <f>IF(O166="男子",IF($AF166&gt;100,"",IF($M166=プロ用男子!D$102,ROW(),"")),"")</f>
        <v/>
      </c>
      <c r="BN166" s="58" t="str">
        <f>IF(O166="男子",IF($AF166&gt;100,"",IF($M166=プロ用男子!K$102,ROW(),"")),"")</f>
        <v/>
      </c>
      <c r="BO166" s="58" t="str">
        <f>IF(O166="男子",IF($AF166&gt;100,"",IF($M166=プロ用男子!D$127,ROW(),"")),"")</f>
        <v/>
      </c>
      <c r="BP166" s="58" t="str">
        <f>IF(O166="男子",IF($AF166&gt;100,"",IF($M166=プロ用男子!K$127,ROW(),"")),"")</f>
        <v/>
      </c>
      <c r="BQ166" s="58" t="str">
        <f>IF(O166="男子",IF($AF166&gt;100,"",IF($M166=プロ用男子!D$152,ROW(),"")),"")</f>
        <v/>
      </c>
      <c r="BR166" s="58" t="str">
        <f>IF(O166="男子",IF($AF166&gt;100,"",IF($M166=プロ用男子!K$152,ROW(),"")),"")</f>
        <v/>
      </c>
      <c r="BS166" s="58" t="str">
        <f>IF(O166="男子",IF($AF166&gt;100,"",IF($M166=プロ用男子!D$177,ROW(),"")),"")</f>
        <v/>
      </c>
      <c r="BT166" s="58" t="str">
        <f>IF(O166="男子",IF($AF166&gt;100,"",IF($M166=プロ用男子!K$177,ROW(),"")),"")</f>
        <v/>
      </c>
      <c r="BU166" s="58" t="str">
        <f>IF(O166="男子",IF($AF166&gt;100,"",IF($M166=プロ用男子!D$202,ROW(),"")),"")</f>
        <v/>
      </c>
      <c r="BV166" s="58" t="str">
        <f>IF(O166="男子",IF($AF166&gt;100,"",IF($M166=プロ用男子!K$202,ROW(),"")),"")</f>
        <v/>
      </c>
      <c r="BW166" s="58" t="str">
        <f>IF(O166="男子",IF($AF166&gt;100,"",IF($M166=プロ用男子!D$227,ROW(),"")),"")</f>
        <v/>
      </c>
      <c r="BX166" s="58" t="str">
        <f>IF(O166="男子",IF($AF166&gt;100,"",IF($M166=プロ用男子!K$227,ROW(),"")),"")</f>
        <v/>
      </c>
      <c r="BY166" s="58" t="str">
        <f>IF(O166="女子",IF(AF166&gt;100,"",IF(M166=プロ用女子!D$2,ROW(),"")),"")</f>
        <v/>
      </c>
      <c r="BZ166" s="58" t="str">
        <f>IF(O166="女子",IF($AF166&gt;100,"",IF($M166=プロ用女子!K$2,ROW(),"")),"")</f>
        <v/>
      </c>
      <c r="CA166" s="58" t="str">
        <f>IF(O166="女子",IF($AF166&gt;100,"",IF($M166=プロ用女子!D$27,ROW(),"")),"")</f>
        <v/>
      </c>
      <c r="CB166" s="58" t="str">
        <f>IF(O166="女子",IF($AF166&gt;100,"",IF($M166=プロ用女子!K$27,ROW(),"")),"")</f>
        <v/>
      </c>
      <c r="CC166" s="58" t="str">
        <f>IF(O166="女子",IF($AF166&gt;100,"",IF($M166=プロ用女子!D$52,ROW(),"")),"")</f>
        <v/>
      </c>
      <c r="CD166" s="58" t="str">
        <f>IF(O166="女子",IF($AF166&gt;100,"",IF($M166=プロ用女子!K$52,ROW(),"")),"")</f>
        <v/>
      </c>
      <c r="CE166" s="58" t="str">
        <f>IF(O166="女子",IF($AF166&gt;100,"",IF($M166=プロ用女子!D$77,ROW(),"")),"")</f>
        <v/>
      </c>
      <c r="CF166" s="58" t="str">
        <f>IF(O166="女子",IF($AF166&gt;100,"",IF($M166=プロ用女子!K$77,ROW(),"")),"")</f>
        <v/>
      </c>
      <c r="CG166" s="58" t="str">
        <f>IF(O166="女子",IF($AF166&gt;100,"",IF($M166=プロ用女子!D$102,ROW(),"")),"")</f>
        <v/>
      </c>
      <c r="CH166" s="58" t="str">
        <f>IF(O166="女子",IF($AF166&gt;100,"",IF($M166=プロ用女子!K$102,ROW(),"")),"")</f>
        <v/>
      </c>
      <c r="CI166" s="58" t="str">
        <f>IF(O166="女子",IF($AF166&gt;100,"",IF($M166=プロ用女子!D$127,ROW(),"")),"")</f>
        <v/>
      </c>
      <c r="CJ166" s="58" t="str">
        <f>IF(O166="女子",IF($AF166&gt;100,"",IF($M166=プロ用女子!K$127,ROW(),"")),"")</f>
        <v/>
      </c>
      <c r="CK166" s="58" t="str">
        <f>IF(O166="女子",IF($AF166&gt;100,"",IF($M166=プロ用女子!D$152,ROW(),"")),"")</f>
        <v/>
      </c>
      <c r="CL166" s="58" t="str">
        <f>IF(O166="女子",IF($AF166&gt;100,"",IF($M166=プロ用女子!K$152,ROW(),"")),"")</f>
        <v/>
      </c>
      <c r="CM166" s="58" t="str">
        <f>IF(O166="女子",IF($AF166&gt;100,"",IF($M166=プロ用女子!D$177,ROW(),"")),"")</f>
        <v/>
      </c>
      <c r="CN166" s="58" t="str">
        <f>IF(O166="女子",IF($AF166&gt;100,"",IF($M166=プロ用女子!K$177,ROW(),"")),"")</f>
        <v/>
      </c>
      <c r="CO166" s="58" t="str">
        <f>IF(O166="女子",IF($AF166&gt;100,"",IF($M166=プロ用女子!D$202,ROW(),"")),"")</f>
        <v/>
      </c>
      <c r="CP166" s="58" t="str">
        <f>IF(O166="女子",IF($AF166&gt;100,"",IF($M166=プロ用女子!K$202,ROW(),"")),"")</f>
        <v/>
      </c>
      <c r="CQ166" s="58" t="str">
        <f>IF(O166="女子",IF($AF166&gt;100,"",IF($M166=プロ用女子!D$227,ROW(),"")),"")</f>
        <v/>
      </c>
      <c r="CR166" s="58" t="str">
        <f>IF(O166="女子",IF($AF166&gt;100,"",IF($M166=プロ用女子!K$227,ROW(),"")),"")</f>
        <v/>
      </c>
    </row>
    <row r="167" spans="1:96" x14ac:dyDescent="0.15">
      <c r="A167" s="41">
        <v>46172</v>
      </c>
      <c r="B167" s="41">
        <v>46180</v>
      </c>
      <c r="C167" t="s">
        <v>70</v>
      </c>
      <c r="D167" t="s">
        <v>162</v>
      </c>
      <c r="E167" t="s">
        <v>169</v>
      </c>
      <c r="F167" t="s">
        <v>170</v>
      </c>
      <c r="G167" t="s">
        <v>165</v>
      </c>
      <c r="H167" t="s">
        <v>71</v>
      </c>
      <c r="I167" t="s">
        <v>166</v>
      </c>
      <c r="J167" t="s">
        <v>99</v>
      </c>
      <c r="L167" t="s">
        <v>1147</v>
      </c>
      <c r="M167" t="s">
        <v>457</v>
      </c>
      <c r="N167" t="s">
        <v>458</v>
      </c>
      <c r="O167" t="s">
        <v>100</v>
      </c>
      <c r="Y167" t="s">
        <v>101</v>
      </c>
      <c r="AA167" t="s">
        <v>1148</v>
      </c>
      <c r="AB167" t="s">
        <v>1149</v>
      </c>
      <c r="AC167" t="s">
        <v>1150</v>
      </c>
      <c r="AD167" t="s">
        <v>102</v>
      </c>
      <c r="AF167">
        <v>13</v>
      </c>
      <c r="AG167" s="40">
        <v>38843</v>
      </c>
      <c r="AN167">
        <v>153</v>
      </c>
      <c r="AO167">
        <v>45</v>
      </c>
      <c r="AP167" t="s">
        <v>103</v>
      </c>
      <c r="AV167" t="s">
        <v>107</v>
      </c>
      <c r="AY167" t="s">
        <v>157</v>
      </c>
      <c r="BB167">
        <f t="shared" si="6"/>
        <v>17</v>
      </c>
      <c r="BC167">
        <f t="shared" si="7"/>
        <v>3</v>
      </c>
      <c r="BD167" t="str">
        <f t="shared" si="8"/>
        <v>右</v>
      </c>
      <c r="BE167" s="58" t="str">
        <f>IF(O167="男子",IF($AF167&gt;100,"",IF(M167=プロ用男子!D$2,ROW(),"")),"")</f>
        <v/>
      </c>
      <c r="BF167" s="58" t="str">
        <f>IF(O167="男子",IF($AF167&gt;100,"",IF($M167=プロ用男子!K$2,ROW(),"")),"")</f>
        <v/>
      </c>
      <c r="BG167" s="58" t="str">
        <f>IF(O167="男子",IF($AF167&gt;100,"",IF($M167=プロ用男子!D$27,ROW(),"")),"")</f>
        <v/>
      </c>
      <c r="BH167" s="58" t="str">
        <f>IF(O167="男子",IF($AF167&gt;100,"",IF($M167=プロ用男子!K$27,ROW(),"")),"")</f>
        <v/>
      </c>
      <c r="BI167" s="58" t="str">
        <f>IF(O167="男子",IF($AF167&gt;100,"",IF($M167=プロ用男子!D$52,ROW(),"")),"")</f>
        <v/>
      </c>
      <c r="BJ167" s="58">
        <f>IF(O167="男子",IF($AF167&gt;100,"",IF($M167=プロ用男子!K$52,ROW(),"")),"")</f>
        <v>167</v>
      </c>
      <c r="BK167" s="58" t="str">
        <f>IF(O167="男子",IF($AF167&gt;100,"",IF($M167=プロ用男子!D$77,ROW(),"")),"")</f>
        <v/>
      </c>
      <c r="BL167" s="58" t="str">
        <f>IF(O167="男子",IF($AF167&gt;100,"",IF($M167=プロ用男子!K$77,ROW(),"")),"")</f>
        <v/>
      </c>
      <c r="BM167" s="58" t="str">
        <f>IF(O167="男子",IF($AF167&gt;100,"",IF($M167=プロ用男子!D$102,ROW(),"")),"")</f>
        <v/>
      </c>
      <c r="BN167" s="58" t="str">
        <f>IF(O167="男子",IF($AF167&gt;100,"",IF($M167=プロ用男子!K$102,ROW(),"")),"")</f>
        <v/>
      </c>
      <c r="BO167" s="58" t="str">
        <f>IF(O167="男子",IF($AF167&gt;100,"",IF($M167=プロ用男子!D$127,ROW(),"")),"")</f>
        <v/>
      </c>
      <c r="BP167" s="58" t="str">
        <f>IF(O167="男子",IF($AF167&gt;100,"",IF($M167=プロ用男子!K$127,ROW(),"")),"")</f>
        <v/>
      </c>
      <c r="BQ167" s="58" t="str">
        <f>IF(O167="男子",IF($AF167&gt;100,"",IF($M167=プロ用男子!D$152,ROW(),"")),"")</f>
        <v/>
      </c>
      <c r="BR167" s="58" t="str">
        <f>IF(O167="男子",IF($AF167&gt;100,"",IF($M167=プロ用男子!K$152,ROW(),"")),"")</f>
        <v/>
      </c>
      <c r="BS167" s="58" t="str">
        <f>IF(O167="男子",IF($AF167&gt;100,"",IF($M167=プロ用男子!D$177,ROW(),"")),"")</f>
        <v/>
      </c>
      <c r="BT167" s="58" t="str">
        <f>IF(O167="男子",IF($AF167&gt;100,"",IF($M167=プロ用男子!K$177,ROW(),"")),"")</f>
        <v/>
      </c>
      <c r="BU167" s="58" t="str">
        <f>IF(O167="男子",IF($AF167&gt;100,"",IF($M167=プロ用男子!D$202,ROW(),"")),"")</f>
        <v/>
      </c>
      <c r="BV167" s="58" t="str">
        <f>IF(O167="男子",IF($AF167&gt;100,"",IF($M167=プロ用男子!K$202,ROW(),"")),"")</f>
        <v/>
      </c>
      <c r="BW167" s="58" t="str">
        <f>IF(O167="男子",IF($AF167&gt;100,"",IF($M167=プロ用男子!D$227,ROW(),"")),"")</f>
        <v/>
      </c>
      <c r="BX167" s="58" t="str">
        <f>IF(O167="男子",IF($AF167&gt;100,"",IF($M167=プロ用男子!K$227,ROW(),"")),"")</f>
        <v/>
      </c>
      <c r="BY167" s="58" t="str">
        <f>IF(O167="女子",IF(AF167&gt;100,"",IF(M167=プロ用女子!D$2,ROW(),"")),"")</f>
        <v/>
      </c>
      <c r="BZ167" s="58" t="str">
        <f>IF(O167="女子",IF($AF167&gt;100,"",IF($M167=プロ用女子!K$2,ROW(),"")),"")</f>
        <v/>
      </c>
      <c r="CA167" s="58" t="str">
        <f>IF(O167="女子",IF($AF167&gt;100,"",IF($M167=プロ用女子!D$27,ROW(),"")),"")</f>
        <v/>
      </c>
      <c r="CB167" s="58" t="str">
        <f>IF(O167="女子",IF($AF167&gt;100,"",IF($M167=プロ用女子!K$27,ROW(),"")),"")</f>
        <v/>
      </c>
      <c r="CC167" s="58" t="str">
        <f>IF(O167="女子",IF($AF167&gt;100,"",IF($M167=プロ用女子!D$52,ROW(),"")),"")</f>
        <v/>
      </c>
      <c r="CD167" s="58" t="str">
        <f>IF(O167="女子",IF($AF167&gt;100,"",IF($M167=プロ用女子!K$52,ROW(),"")),"")</f>
        <v/>
      </c>
      <c r="CE167" s="58" t="str">
        <f>IF(O167="女子",IF($AF167&gt;100,"",IF($M167=プロ用女子!D$77,ROW(),"")),"")</f>
        <v/>
      </c>
      <c r="CF167" s="58" t="str">
        <f>IF(O167="女子",IF($AF167&gt;100,"",IF($M167=プロ用女子!K$77,ROW(),"")),"")</f>
        <v/>
      </c>
      <c r="CG167" s="58" t="str">
        <f>IF(O167="女子",IF($AF167&gt;100,"",IF($M167=プロ用女子!D$102,ROW(),"")),"")</f>
        <v/>
      </c>
      <c r="CH167" s="58" t="str">
        <f>IF(O167="女子",IF($AF167&gt;100,"",IF($M167=プロ用女子!K$102,ROW(),"")),"")</f>
        <v/>
      </c>
      <c r="CI167" s="58" t="str">
        <f>IF(O167="女子",IF($AF167&gt;100,"",IF($M167=プロ用女子!D$127,ROW(),"")),"")</f>
        <v/>
      </c>
      <c r="CJ167" s="58" t="str">
        <f>IF(O167="女子",IF($AF167&gt;100,"",IF($M167=プロ用女子!K$127,ROW(),"")),"")</f>
        <v/>
      </c>
      <c r="CK167" s="58" t="str">
        <f>IF(O167="女子",IF($AF167&gt;100,"",IF($M167=プロ用女子!D$152,ROW(),"")),"")</f>
        <v/>
      </c>
      <c r="CL167" s="58" t="str">
        <f>IF(O167="女子",IF($AF167&gt;100,"",IF($M167=プロ用女子!K$152,ROW(),"")),"")</f>
        <v/>
      </c>
      <c r="CM167" s="58" t="str">
        <f>IF(O167="女子",IF($AF167&gt;100,"",IF($M167=プロ用女子!D$177,ROW(),"")),"")</f>
        <v/>
      </c>
      <c r="CN167" s="58" t="str">
        <f>IF(O167="女子",IF($AF167&gt;100,"",IF($M167=プロ用女子!K$177,ROW(),"")),"")</f>
        <v/>
      </c>
      <c r="CO167" s="58" t="str">
        <f>IF(O167="女子",IF($AF167&gt;100,"",IF($M167=プロ用女子!D$202,ROW(),"")),"")</f>
        <v/>
      </c>
      <c r="CP167" s="58" t="str">
        <f>IF(O167="女子",IF($AF167&gt;100,"",IF($M167=プロ用女子!K$202,ROW(),"")),"")</f>
        <v/>
      </c>
      <c r="CQ167" s="58" t="str">
        <f>IF(O167="女子",IF($AF167&gt;100,"",IF($M167=プロ用女子!D$227,ROW(),"")),"")</f>
        <v/>
      </c>
      <c r="CR167" s="58" t="str">
        <f>IF(O167="女子",IF($AF167&gt;100,"",IF($M167=プロ用女子!K$227,ROW(),"")),"")</f>
        <v/>
      </c>
    </row>
    <row r="168" spans="1:96" x14ac:dyDescent="0.15">
      <c r="A168" s="41">
        <v>46172</v>
      </c>
      <c r="B168" s="41">
        <v>46180</v>
      </c>
      <c r="C168" t="s">
        <v>70</v>
      </c>
      <c r="D168" t="s">
        <v>162</v>
      </c>
      <c r="E168" t="s">
        <v>169</v>
      </c>
      <c r="F168" t="s">
        <v>170</v>
      </c>
      <c r="G168" t="s">
        <v>165</v>
      </c>
      <c r="H168" t="s">
        <v>71</v>
      </c>
      <c r="I168" t="s">
        <v>166</v>
      </c>
      <c r="J168" t="s">
        <v>99</v>
      </c>
      <c r="L168" t="s">
        <v>464</v>
      </c>
      <c r="M168" t="s">
        <v>465</v>
      </c>
      <c r="N168" t="s">
        <v>466</v>
      </c>
      <c r="O168" t="s">
        <v>100</v>
      </c>
      <c r="Y168" t="s">
        <v>101</v>
      </c>
      <c r="Z168">
        <v>1</v>
      </c>
      <c r="AA168" t="s">
        <v>467</v>
      </c>
      <c r="AB168" t="s">
        <v>468</v>
      </c>
      <c r="AC168" t="s">
        <v>469</v>
      </c>
      <c r="AD168" t="s">
        <v>102</v>
      </c>
      <c r="AF168">
        <v>101</v>
      </c>
      <c r="AG168" s="40">
        <v>26916</v>
      </c>
      <c r="AN168">
        <v>171</v>
      </c>
      <c r="AO168">
        <v>62</v>
      </c>
      <c r="AP168" t="s">
        <v>103</v>
      </c>
      <c r="AV168" t="s">
        <v>104</v>
      </c>
      <c r="AY168" t="s">
        <v>156</v>
      </c>
      <c r="BB168">
        <f t="shared" si="6"/>
        <v>50</v>
      </c>
      <c r="BC168" t="str">
        <f t="shared" si="7"/>
        <v>役員</v>
      </c>
      <c r="BD168" t="str">
        <f t="shared" si="8"/>
        <v>右</v>
      </c>
      <c r="BE168" s="58" t="str">
        <f>IF(O168="男子",IF($AF168&gt;100,"",IF(M168=プロ用男子!D$2,ROW(),"")),"")</f>
        <v/>
      </c>
      <c r="BF168" s="58" t="str">
        <f>IF(O168="男子",IF($AF168&gt;100,"",IF($M168=プロ用男子!K$2,ROW(),"")),"")</f>
        <v/>
      </c>
      <c r="BG168" s="58" t="str">
        <f>IF(O168="男子",IF($AF168&gt;100,"",IF($M168=プロ用男子!D$27,ROW(),"")),"")</f>
        <v/>
      </c>
      <c r="BH168" s="58" t="str">
        <f>IF(O168="男子",IF($AF168&gt;100,"",IF($M168=プロ用男子!K$27,ROW(),"")),"")</f>
        <v/>
      </c>
      <c r="BI168" s="58" t="str">
        <f>IF(O168="男子",IF($AF168&gt;100,"",IF($M168=プロ用男子!D$52,ROW(),"")),"")</f>
        <v/>
      </c>
      <c r="BJ168" s="58" t="str">
        <f>IF(O168="男子",IF($AF168&gt;100,"",IF($M168=プロ用男子!K$52,ROW(),"")),"")</f>
        <v/>
      </c>
      <c r="BK168" s="58" t="str">
        <f>IF(O168="男子",IF($AF168&gt;100,"",IF($M168=プロ用男子!D$77,ROW(),"")),"")</f>
        <v/>
      </c>
      <c r="BL168" s="58" t="str">
        <f>IF(O168="男子",IF($AF168&gt;100,"",IF($M168=プロ用男子!K$77,ROW(),"")),"")</f>
        <v/>
      </c>
      <c r="BM168" s="58" t="str">
        <f>IF(O168="男子",IF($AF168&gt;100,"",IF($M168=プロ用男子!D$102,ROW(),"")),"")</f>
        <v/>
      </c>
      <c r="BN168" s="58" t="str">
        <f>IF(O168="男子",IF($AF168&gt;100,"",IF($M168=プロ用男子!K$102,ROW(),"")),"")</f>
        <v/>
      </c>
      <c r="BO168" s="58" t="str">
        <f>IF(O168="男子",IF($AF168&gt;100,"",IF($M168=プロ用男子!D$127,ROW(),"")),"")</f>
        <v/>
      </c>
      <c r="BP168" s="58" t="str">
        <f>IF(O168="男子",IF($AF168&gt;100,"",IF($M168=プロ用男子!K$127,ROW(),"")),"")</f>
        <v/>
      </c>
      <c r="BQ168" s="58" t="str">
        <f>IF(O168="男子",IF($AF168&gt;100,"",IF($M168=プロ用男子!D$152,ROW(),"")),"")</f>
        <v/>
      </c>
      <c r="BR168" s="58" t="str">
        <f>IF(O168="男子",IF($AF168&gt;100,"",IF($M168=プロ用男子!K$152,ROW(),"")),"")</f>
        <v/>
      </c>
      <c r="BS168" s="58" t="str">
        <f>IF(O168="男子",IF($AF168&gt;100,"",IF($M168=プロ用男子!D$177,ROW(),"")),"")</f>
        <v/>
      </c>
      <c r="BT168" s="58" t="str">
        <f>IF(O168="男子",IF($AF168&gt;100,"",IF($M168=プロ用男子!K$177,ROW(),"")),"")</f>
        <v/>
      </c>
      <c r="BU168" s="58" t="str">
        <f>IF(O168="男子",IF($AF168&gt;100,"",IF($M168=プロ用男子!D$202,ROW(),"")),"")</f>
        <v/>
      </c>
      <c r="BV168" s="58" t="str">
        <f>IF(O168="男子",IF($AF168&gt;100,"",IF($M168=プロ用男子!K$202,ROW(),"")),"")</f>
        <v/>
      </c>
      <c r="BW168" s="58" t="str">
        <f>IF(O168="男子",IF($AF168&gt;100,"",IF($M168=プロ用男子!D$227,ROW(),"")),"")</f>
        <v/>
      </c>
      <c r="BX168" s="58" t="str">
        <f>IF(O168="男子",IF($AF168&gt;100,"",IF($M168=プロ用男子!K$227,ROW(),"")),"")</f>
        <v/>
      </c>
      <c r="BY168" s="58" t="str">
        <f>IF(O168="女子",IF(AF168&gt;100,"",IF(M168=プロ用女子!D$2,ROW(),"")),"")</f>
        <v/>
      </c>
      <c r="BZ168" s="58" t="str">
        <f>IF(O168="女子",IF($AF168&gt;100,"",IF($M168=プロ用女子!K$2,ROW(),"")),"")</f>
        <v/>
      </c>
      <c r="CA168" s="58" t="str">
        <f>IF(O168="女子",IF($AF168&gt;100,"",IF($M168=プロ用女子!D$27,ROW(),"")),"")</f>
        <v/>
      </c>
      <c r="CB168" s="58" t="str">
        <f>IF(O168="女子",IF($AF168&gt;100,"",IF($M168=プロ用女子!K$27,ROW(),"")),"")</f>
        <v/>
      </c>
      <c r="CC168" s="58" t="str">
        <f>IF(O168="女子",IF($AF168&gt;100,"",IF($M168=プロ用女子!D$52,ROW(),"")),"")</f>
        <v/>
      </c>
      <c r="CD168" s="58" t="str">
        <f>IF(O168="女子",IF($AF168&gt;100,"",IF($M168=プロ用女子!K$52,ROW(),"")),"")</f>
        <v/>
      </c>
      <c r="CE168" s="58" t="str">
        <f>IF(O168="女子",IF($AF168&gt;100,"",IF($M168=プロ用女子!D$77,ROW(),"")),"")</f>
        <v/>
      </c>
      <c r="CF168" s="58" t="str">
        <f>IF(O168="女子",IF($AF168&gt;100,"",IF($M168=プロ用女子!K$77,ROW(),"")),"")</f>
        <v/>
      </c>
      <c r="CG168" s="58" t="str">
        <f>IF(O168="女子",IF($AF168&gt;100,"",IF($M168=プロ用女子!D$102,ROW(),"")),"")</f>
        <v/>
      </c>
      <c r="CH168" s="58" t="str">
        <f>IF(O168="女子",IF($AF168&gt;100,"",IF($M168=プロ用女子!K$102,ROW(),"")),"")</f>
        <v/>
      </c>
      <c r="CI168" s="58" t="str">
        <f>IF(O168="女子",IF($AF168&gt;100,"",IF($M168=プロ用女子!D$127,ROW(),"")),"")</f>
        <v/>
      </c>
      <c r="CJ168" s="58" t="str">
        <f>IF(O168="女子",IF($AF168&gt;100,"",IF($M168=プロ用女子!K$127,ROW(),"")),"")</f>
        <v/>
      </c>
      <c r="CK168" s="58" t="str">
        <f>IF(O168="女子",IF($AF168&gt;100,"",IF($M168=プロ用女子!D$152,ROW(),"")),"")</f>
        <v/>
      </c>
      <c r="CL168" s="58" t="str">
        <f>IF(O168="女子",IF($AF168&gt;100,"",IF($M168=プロ用女子!K$152,ROW(),"")),"")</f>
        <v/>
      </c>
      <c r="CM168" s="58" t="str">
        <f>IF(O168="女子",IF($AF168&gt;100,"",IF($M168=プロ用女子!D$177,ROW(),"")),"")</f>
        <v/>
      </c>
      <c r="CN168" s="58" t="str">
        <f>IF(O168="女子",IF($AF168&gt;100,"",IF($M168=プロ用女子!K$177,ROW(),"")),"")</f>
        <v/>
      </c>
      <c r="CO168" s="58" t="str">
        <f>IF(O168="女子",IF($AF168&gt;100,"",IF($M168=プロ用女子!D$202,ROW(),"")),"")</f>
        <v/>
      </c>
      <c r="CP168" s="58" t="str">
        <f>IF(O168="女子",IF($AF168&gt;100,"",IF($M168=プロ用女子!K$202,ROW(),"")),"")</f>
        <v/>
      </c>
      <c r="CQ168" s="58" t="str">
        <f>IF(O168="女子",IF($AF168&gt;100,"",IF($M168=プロ用女子!D$227,ROW(),"")),"")</f>
        <v/>
      </c>
      <c r="CR168" s="58" t="str">
        <f>IF(O168="女子",IF($AF168&gt;100,"",IF($M168=プロ用女子!K$227,ROW(),"")),"")</f>
        <v/>
      </c>
    </row>
    <row r="169" spans="1:96" x14ac:dyDescent="0.15">
      <c r="A169">
        <v>46172</v>
      </c>
      <c r="B169">
        <v>46180</v>
      </c>
      <c r="C169" t="s">
        <v>70</v>
      </c>
      <c r="D169" t="s">
        <v>162</v>
      </c>
      <c r="E169" t="s">
        <v>169</v>
      </c>
      <c r="F169" t="s">
        <v>170</v>
      </c>
      <c r="G169" t="s">
        <v>165</v>
      </c>
      <c r="H169" t="s">
        <v>71</v>
      </c>
      <c r="I169" t="s">
        <v>166</v>
      </c>
      <c r="J169" t="s">
        <v>99</v>
      </c>
      <c r="L169" t="s">
        <v>470</v>
      </c>
      <c r="M169" t="s">
        <v>465</v>
      </c>
      <c r="N169" t="s">
        <v>466</v>
      </c>
      <c r="O169" t="s">
        <v>100</v>
      </c>
      <c r="Y169" t="s">
        <v>101</v>
      </c>
      <c r="AA169" t="s">
        <v>471</v>
      </c>
      <c r="AB169" t="s">
        <v>472</v>
      </c>
      <c r="AC169" t="s">
        <v>473</v>
      </c>
      <c r="AD169" t="s">
        <v>102</v>
      </c>
      <c r="AF169">
        <v>102</v>
      </c>
      <c r="AG169" s="40">
        <v>39164</v>
      </c>
      <c r="AN169">
        <v>172</v>
      </c>
      <c r="AO169">
        <v>58</v>
      </c>
      <c r="AP169" t="s">
        <v>103</v>
      </c>
      <c r="AV169" t="s">
        <v>104</v>
      </c>
      <c r="AY169" t="s">
        <v>155</v>
      </c>
      <c r="BB169">
        <f t="shared" si="6"/>
        <v>17</v>
      </c>
      <c r="BC169">
        <f t="shared" si="7"/>
        <v>3</v>
      </c>
      <c r="BD169" t="str">
        <f t="shared" si="8"/>
        <v>右</v>
      </c>
      <c r="BE169" s="58" t="str">
        <f>IF(O169="男子",IF($AF169&gt;100,"",IF(M169=プロ用男子!D$2,ROW(),"")),"")</f>
        <v/>
      </c>
      <c r="BF169" s="58" t="str">
        <f>IF(O169="男子",IF($AF169&gt;100,"",IF($M169=プロ用男子!K$2,ROW(),"")),"")</f>
        <v/>
      </c>
      <c r="BG169" s="58" t="str">
        <f>IF(O169="男子",IF($AF169&gt;100,"",IF($M169=プロ用男子!D$27,ROW(),"")),"")</f>
        <v/>
      </c>
      <c r="BH169" s="58" t="str">
        <f>IF(O169="男子",IF($AF169&gt;100,"",IF($M169=プロ用男子!K$27,ROW(),"")),"")</f>
        <v/>
      </c>
      <c r="BI169" s="58" t="str">
        <f>IF(O169="男子",IF($AF169&gt;100,"",IF($M169=プロ用男子!D$52,ROW(),"")),"")</f>
        <v/>
      </c>
      <c r="BJ169" s="58" t="str">
        <f>IF(O169="男子",IF($AF169&gt;100,"",IF($M169=プロ用男子!K$52,ROW(),"")),"")</f>
        <v/>
      </c>
      <c r="BK169" s="58" t="str">
        <f>IF(O169="男子",IF($AF169&gt;100,"",IF($M169=プロ用男子!D$77,ROW(),"")),"")</f>
        <v/>
      </c>
      <c r="BL169" s="58" t="str">
        <f>IF(O169="男子",IF($AF169&gt;100,"",IF($M169=プロ用男子!K$77,ROW(),"")),"")</f>
        <v/>
      </c>
      <c r="BM169" s="58" t="str">
        <f>IF(O169="男子",IF($AF169&gt;100,"",IF($M169=プロ用男子!D$102,ROW(),"")),"")</f>
        <v/>
      </c>
      <c r="BN169" s="58" t="str">
        <f>IF(O169="男子",IF($AF169&gt;100,"",IF($M169=プロ用男子!K$102,ROW(),"")),"")</f>
        <v/>
      </c>
      <c r="BO169" s="58" t="str">
        <f>IF(O169="男子",IF($AF169&gt;100,"",IF($M169=プロ用男子!D$127,ROW(),"")),"")</f>
        <v/>
      </c>
      <c r="BP169" s="58" t="str">
        <f>IF(O169="男子",IF($AF169&gt;100,"",IF($M169=プロ用男子!K$127,ROW(),"")),"")</f>
        <v/>
      </c>
      <c r="BQ169" s="58" t="str">
        <f>IF(O169="男子",IF($AF169&gt;100,"",IF($M169=プロ用男子!D$152,ROW(),"")),"")</f>
        <v/>
      </c>
      <c r="BR169" s="58" t="str">
        <f>IF(O169="男子",IF($AF169&gt;100,"",IF($M169=プロ用男子!K$152,ROW(),"")),"")</f>
        <v/>
      </c>
      <c r="BS169" s="58" t="str">
        <f>IF(O169="男子",IF($AF169&gt;100,"",IF($M169=プロ用男子!D$177,ROW(),"")),"")</f>
        <v/>
      </c>
      <c r="BT169" s="58" t="str">
        <f>IF(O169="男子",IF($AF169&gt;100,"",IF($M169=プロ用男子!K$177,ROW(),"")),"")</f>
        <v/>
      </c>
      <c r="BU169" s="58" t="str">
        <f>IF(O169="男子",IF($AF169&gt;100,"",IF($M169=プロ用男子!D$202,ROW(),"")),"")</f>
        <v/>
      </c>
      <c r="BV169" s="58" t="str">
        <f>IF(O169="男子",IF($AF169&gt;100,"",IF($M169=プロ用男子!K$202,ROW(),"")),"")</f>
        <v/>
      </c>
      <c r="BW169" s="58" t="str">
        <f>IF(O169="男子",IF($AF169&gt;100,"",IF($M169=プロ用男子!D$227,ROW(),"")),"")</f>
        <v/>
      </c>
      <c r="BX169" s="58" t="str">
        <f>IF(O169="男子",IF($AF169&gt;100,"",IF($M169=プロ用男子!K$227,ROW(),"")),"")</f>
        <v/>
      </c>
      <c r="BY169" s="58" t="str">
        <f>IF(O169="女子",IF(AF169&gt;100,"",IF(M169=プロ用女子!D$2,ROW(),"")),"")</f>
        <v/>
      </c>
      <c r="BZ169" s="58" t="str">
        <f>IF(O169="女子",IF($AF169&gt;100,"",IF($M169=プロ用女子!K$2,ROW(),"")),"")</f>
        <v/>
      </c>
      <c r="CA169" s="58" t="str">
        <f>IF(O169="女子",IF($AF169&gt;100,"",IF($M169=プロ用女子!D$27,ROW(),"")),"")</f>
        <v/>
      </c>
      <c r="CB169" s="58" t="str">
        <f>IF(O169="女子",IF($AF169&gt;100,"",IF($M169=プロ用女子!K$27,ROW(),"")),"")</f>
        <v/>
      </c>
      <c r="CC169" s="58" t="str">
        <f>IF(O169="女子",IF($AF169&gt;100,"",IF($M169=プロ用女子!D$52,ROW(),"")),"")</f>
        <v/>
      </c>
      <c r="CD169" s="58" t="str">
        <f>IF(O169="女子",IF($AF169&gt;100,"",IF($M169=プロ用女子!K$52,ROW(),"")),"")</f>
        <v/>
      </c>
      <c r="CE169" s="58" t="str">
        <f>IF(O169="女子",IF($AF169&gt;100,"",IF($M169=プロ用女子!D$77,ROW(),"")),"")</f>
        <v/>
      </c>
      <c r="CF169" s="58" t="str">
        <f>IF(O169="女子",IF($AF169&gt;100,"",IF($M169=プロ用女子!K$77,ROW(),"")),"")</f>
        <v/>
      </c>
      <c r="CG169" s="58" t="str">
        <f>IF(O169="女子",IF($AF169&gt;100,"",IF($M169=プロ用女子!D$102,ROW(),"")),"")</f>
        <v/>
      </c>
      <c r="CH169" s="58" t="str">
        <f>IF(O169="女子",IF($AF169&gt;100,"",IF($M169=プロ用女子!K$102,ROW(),"")),"")</f>
        <v/>
      </c>
      <c r="CI169" s="58" t="str">
        <f>IF(O169="女子",IF($AF169&gt;100,"",IF($M169=プロ用女子!D$127,ROW(),"")),"")</f>
        <v/>
      </c>
      <c r="CJ169" s="58" t="str">
        <f>IF(O169="女子",IF($AF169&gt;100,"",IF($M169=プロ用女子!K$127,ROW(),"")),"")</f>
        <v/>
      </c>
      <c r="CK169" s="58" t="str">
        <f>IF(O169="女子",IF($AF169&gt;100,"",IF($M169=プロ用女子!D$152,ROW(),"")),"")</f>
        <v/>
      </c>
      <c r="CL169" s="58" t="str">
        <f>IF(O169="女子",IF($AF169&gt;100,"",IF($M169=プロ用女子!K$152,ROW(),"")),"")</f>
        <v/>
      </c>
      <c r="CM169" s="58" t="str">
        <f>IF(O169="女子",IF($AF169&gt;100,"",IF($M169=プロ用女子!D$177,ROW(),"")),"")</f>
        <v/>
      </c>
      <c r="CN169" s="58" t="str">
        <f>IF(O169="女子",IF($AF169&gt;100,"",IF($M169=プロ用女子!K$177,ROW(),"")),"")</f>
        <v/>
      </c>
      <c r="CO169" s="58" t="str">
        <f>IF(O169="女子",IF($AF169&gt;100,"",IF($M169=プロ用女子!D$202,ROW(),"")),"")</f>
        <v/>
      </c>
      <c r="CP169" s="58" t="str">
        <f>IF(O169="女子",IF($AF169&gt;100,"",IF($M169=プロ用女子!K$202,ROW(),"")),"")</f>
        <v/>
      </c>
      <c r="CQ169" s="58" t="str">
        <f>IF(O169="女子",IF($AF169&gt;100,"",IF($M169=プロ用女子!D$227,ROW(),"")),"")</f>
        <v/>
      </c>
      <c r="CR169" s="58" t="str">
        <f>IF(O169="女子",IF($AF169&gt;100,"",IF($M169=プロ用女子!K$227,ROW(),"")),"")</f>
        <v/>
      </c>
    </row>
    <row r="170" spans="1:96" x14ac:dyDescent="0.15">
      <c r="A170">
        <v>46172</v>
      </c>
      <c r="B170">
        <v>46180</v>
      </c>
      <c r="C170" t="s">
        <v>70</v>
      </c>
      <c r="D170" t="s">
        <v>162</v>
      </c>
      <c r="E170" t="s">
        <v>169</v>
      </c>
      <c r="F170" t="s">
        <v>170</v>
      </c>
      <c r="G170" t="s">
        <v>165</v>
      </c>
      <c r="H170" t="s">
        <v>71</v>
      </c>
      <c r="I170" t="s">
        <v>166</v>
      </c>
      <c r="J170" t="s">
        <v>99</v>
      </c>
      <c r="L170" t="s">
        <v>474</v>
      </c>
      <c r="M170" t="s">
        <v>465</v>
      </c>
      <c r="N170" t="s">
        <v>466</v>
      </c>
      <c r="O170" t="s">
        <v>100</v>
      </c>
      <c r="Y170" t="s">
        <v>101</v>
      </c>
      <c r="AA170" t="s">
        <v>475</v>
      </c>
      <c r="AB170" t="s">
        <v>476</v>
      </c>
      <c r="AC170" t="s">
        <v>477</v>
      </c>
      <c r="AD170" t="s">
        <v>102</v>
      </c>
      <c r="AF170">
        <v>103</v>
      </c>
      <c r="AG170" s="40">
        <v>39242</v>
      </c>
      <c r="AN170">
        <v>174.3</v>
      </c>
      <c r="AO170">
        <v>60</v>
      </c>
      <c r="AP170" t="s">
        <v>103</v>
      </c>
      <c r="AV170" t="s">
        <v>104</v>
      </c>
      <c r="AY170" t="s">
        <v>155</v>
      </c>
      <c r="BB170">
        <f t="shared" si="6"/>
        <v>16</v>
      </c>
      <c r="BC170">
        <f t="shared" si="7"/>
        <v>2</v>
      </c>
      <c r="BD170" t="str">
        <f t="shared" si="8"/>
        <v>右</v>
      </c>
      <c r="BE170" s="58" t="str">
        <f>IF(O170="男子",IF($AF170&gt;100,"",IF(M170=プロ用男子!D$2,ROW(),"")),"")</f>
        <v/>
      </c>
      <c r="BF170" s="58" t="str">
        <f>IF(O170="男子",IF($AF170&gt;100,"",IF($M170=プロ用男子!K$2,ROW(),"")),"")</f>
        <v/>
      </c>
      <c r="BG170" s="58" t="str">
        <f>IF(O170="男子",IF($AF170&gt;100,"",IF($M170=プロ用男子!D$27,ROW(),"")),"")</f>
        <v/>
      </c>
      <c r="BH170" s="58" t="str">
        <f>IF(O170="男子",IF($AF170&gt;100,"",IF($M170=プロ用男子!K$27,ROW(),"")),"")</f>
        <v/>
      </c>
      <c r="BI170" s="58" t="str">
        <f>IF(O170="男子",IF($AF170&gt;100,"",IF($M170=プロ用男子!D$52,ROW(),"")),"")</f>
        <v/>
      </c>
      <c r="BJ170" s="58" t="str">
        <f>IF(O170="男子",IF($AF170&gt;100,"",IF($M170=プロ用男子!K$52,ROW(),"")),"")</f>
        <v/>
      </c>
      <c r="BK170" s="58" t="str">
        <f>IF(O170="男子",IF($AF170&gt;100,"",IF($M170=プロ用男子!D$77,ROW(),"")),"")</f>
        <v/>
      </c>
      <c r="BL170" s="58" t="str">
        <f>IF(O170="男子",IF($AF170&gt;100,"",IF($M170=プロ用男子!K$77,ROW(),"")),"")</f>
        <v/>
      </c>
      <c r="BM170" s="58" t="str">
        <f>IF(O170="男子",IF($AF170&gt;100,"",IF($M170=プロ用男子!D$102,ROW(),"")),"")</f>
        <v/>
      </c>
      <c r="BN170" s="58" t="str">
        <f>IF(O170="男子",IF($AF170&gt;100,"",IF($M170=プロ用男子!K$102,ROW(),"")),"")</f>
        <v/>
      </c>
      <c r="BO170" s="58" t="str">
        <f>IF(O170="男子",IF($AF170&gt;100,"",IF($M170=プロ用男子!D$127,ROW(),"")),"")</f>
        <v/>
      </c>
      <c r="BP170" s="58" t="str">
        <f>IF(O170="男子",IF($AF170&gt;100,"",IF($M170=プロ用男子!K$127,ROW(),"")),"")</f>
        <v/>
      </c>
      <c r="BQ170" s="58" t="str">
        <f>IF(O170="男子",IF($AF170&gt;100,"",IF($M170=プロ用男子!D$152,ROW(),"")),"")</f>
        <v/>
      </c>
      <c r="BR170" s="58" t="str">
        <f>IF(O170="男子",IF($AF170&gt;100,"",IF($M170=プロ用男子!K$152,ROW(),"")),"")</f>
        <v/>
      </c>
      <c r="BS170" s="58" t="str">
        <f>IF(O170="男子",IF($AF170&gt;100,"",IF($M170=プロ用男子!D$177,ROW(),"")),"")</f>
        <v/>
      </c>
      <c r="BT170" s="58" t="str">
        <f>IF(O170="男子",IF($AF170&gt;100,"",IF($M170=プロ用男子!K$177,ROW(),"")),"")</f>
        <v/>
      </c>
      <c r="BU170" s="58" t="str">
        <f>IF(O170="男子",IF($AF170&gt;100,"",IF($M170=プロ用男子!D$202,ROW(),"")),"")</f>
        <v/>
      </c>
      <c r="BV170" s="58" t="str">
        <f>IF(O170="男子",IF($AF170&gt;100,"",IF($M170=プロ用男子!K$202,ROW(),"")),"")</f>
        <v/>
      </c>
      <c r="BW170" s="58" t="str">
        <f>IF(O170="男子",IF($AF170&gt;100,"",IF($M170=プロ用男子!D$227,ROW(),"")),"")</f>
        <v/>
      </c>
      <c r="BX170" s="58" t="str">
        <f>IF(O170="男子",IF($AF170&gt;100,"",IF($M170=プロ用男子!K$227,ROW(),"")),"")</f>
        <v/>
      </c>
      <c r="BY170" s="58" t="str">
        <f>IF(O170="女子",IF(AF170&gt;100,"",IF(M170=プロ用女子!D$2,ROW(),"")),"")</f>
        <v/>
      </c>
      <c r="BZ170" s="58" t="str">
        <f>IF(O170="女子",IF($AF170&gt;100,"",IF($M170=プロ用女子!K$2,ROW(),"")),"")</f>
        <v/>
      </c>
      <c r="CA170" s="58" t="str">
        <f>IF(O170="女子",IF($AF170&gt;100,"",IF($M170=プロ用女子!D$27,ROW(),"")),"")</f>
        <v/>
      </c>
      <c r="CB170" s="58" t="str">
        <f>IF(O170="女子",IF($AF170&gt;100,"",IF($M170=プロ用女子!K$27,ROW(),"")),"")</f>
        <v/>
      </c>
      <c r="CC170" s="58" t="str">
        <f>IF(O170="女子",IF($AF170&gt;100,"",IF($M170=プロ用女子!D$52,ROW(),"")),"")</f>
        <v/>
      </c>
      <c r="CD170" s="58" t="str">
        <f>IF(O170="女子",IF($AF170&gt;100,"",IF($M170=プロ用女子!K$52,ROW(),"")),"")</f>
        <v/>
      </c>
      <c r="CE170" s="58" t="str">
        <f>IF(O170="女子",IF($AF170&gt;100,"",IF($M170=プロ用女子!D$77,ROW(),"")),"")</f>
        <v/>
      </c>
      <c r="CF170" s="58" t="str">
        <f>IF(O170="女子",IF($AF170&gt;100,"",IF($M170=プロ用女子!K$77,ROW(),"")),"")</f>
        <v/>
      </c>
      <c r="CG170" s="58" t="str">
        <f>IF(O170="女子",IF($AF170&gt;100,"",IF($M170=プロ用女子!D$102,ROW(),"")),"")</f>
        <v/>
      </c>
      <c r="CH170" s="58" t="str">
        <f>IF(O170="女子",IF($AF170&gt;100,"",IF($M170=プロ用女子!K$102,ROW(),"")),"")</f>
        <v/>
      </c>
      <c r="CI170" s="58" t="str">
        <f>IF(O170="女子",IF($AF170&gt;100,"",IF($M170=プロ用女子!D$127,ROW(),"")),"")</f>
        <v/>
      </c>
      <c r="CJ170" s="58" t="str">
        <f>IF(O170="女子",IF($AF170&gt;100,"",IF($M170=プロ用女子!K$127,ROW(),"")),"")</f>
        <v/>
      </c>
      <c r="CK170" s="58" t="str">
        <f>IF(O170="女子",IF($AF170&gt;100,"",IF($M170=プロ用女子!D$152,ROW(),"")),"")</f>
        <v/>
      </c>
      <c r="CL170" s="58" t="str">
        <f>IF(O170="女子",IF($AF170&gt;100,"",IF($M170=プロ用女子!K$152,ROW(),"")),"")</f>
        <v/>
      </c>
      <c r="CM170" s="58" t="str">
        <f>IF(O170="女子",IF($AF170&gt;100,"",IF($M170=プロ用女子!D$177,ROW(),"")),"")</f>
        <v/>
      </c>
      <c r="CN170" s="58" t="str">
        <f>IF(O170="女子",IF($AF170&gt;100,"",IF($M170=プロ用女子!K$177,ROW(),"")),"")</f>
        <v/>
      </c>
      <c r="CO170" s="58" t="str">
        <f>IF(O170="女子",IF($AF170&gt;100,"",IF($M170=プロ用女子!D$202,ROW(),"")),"")</f>
        <v/>
      </c>
      <c r="CP170" s="58" t="str">
        <f>IF(O170="女子",IF($AF170&gt;100,"",IF($M170=プロ用女子!K$202,ROW(),"")),"")</f>
        <v/>
      </c>
      <c r="CQ170" s="58" t="str">
        <f>IF(O170="女子",IF($AF170&gt;100,"",IF($M170=プロ用女子!D$227,ROW(),"")),"")</f>
        <v/>
      </c>
      <c r="CR170" s="58" t="str">
        <f>IF(O170="女子",IF($AF170&gt;100,"",IF($M170=プロ用女子!K$227,ROW(),"")),"")</f>
        <v/>
      </c>
    </row>
    <row r="171" spans="1:96" x14ac:dyDescent="0.15">
      <c r="A171" s="41">
        <v>46172</v>
      </c>
      <c r="B171" s="41">
        <v>46180</v>
      </c>
      <c r="C171" t="s">
        <v>70</v>
      </c>
      <c r="D171" t="s">
        <v>162</v>
      </c>
      <c r="E171" t="s">
        <v>169</v>
      </c>
      <c r="F171" t="s">
        <v>170</v>
      </c>
      <c r="G171" t="s">
        <v>165</v>
      </c>
      <c r="H171" t="s">
        <v>71</v>
      </c>
      <c r="I171" t="s">
        <v>166</v>
      </c>
      <c r="J171" t="s">
        <v>99</v>
      </c>
      <c r="L171" t="s">
        <v>1151</v>
      </c>
      <c r="M171" t="s">
        <v>465</v>
      </c>
      <c r="N171" t="s">
        <v>466</v>
      </c>
      <c r="O171" t="s">
        <v>100</v>
      </c>
      <c r="Y171" t="s">
        <v>101</v>
      </c>
      <c r="AA171" t="s">
        <v>1152</v>
      </c>
      <c r="AB171" t="s">
        <v>1153</v>
      </c>
      <c r="AC171" t="s">
        <v>1154</v>
      </c>
      <c r="AD171" t="s">
        <v>102</v>
      </c>
      <c r="AF171">
        <v>5</v>
      </c>
      <c r="AG171" s="40">
        <v>39253</v>
      </c>
      <c r="AN171">
        <v>171</v>
      </c>
      <c r="AO171">
        <v>59</v>
      </c>
      <c r="AP171" t="s">
        <v>103</v>
      </c>
      <c r="AV171" t="s">
        <v>107</v>
      </c>
      <c r="AY171" t="s">
        <v>155</v>
      </c>
      <c r="BB171">
        <f t="shared" si="6"/>
        <v>16</v>
      </c>
      <c r="BC171">
        <f t="shared" si="7"/>
        <v>2</v>
      </c>
      <c r="BD171" t="str">
        <f t="shared" si="8"/>
        <v>右</v>
      </c>
      <c r="BE171" s="58" t="str">
        <f>IF(O171="男子",IF($AF171&gt;100,"",IF(M171=プロ用男子!D$2,ROW(),"")),"")</f>
        <v/>
      </c>
      <c r="BF171" s="58" t="str">
        <f>IF(O171="男子",IF($AF171&gt;100,"",IF($M171=プロ用男子!K$2,ROW(),"")),"")</f>
        <v/>
      </c>
      <c r="BG171" s="58" t="str">
        <f>IF(O171="男子",IF($AF171&gt;100,"",IF($M171=プロ用男子!D$27,ROW(),"")),"")</f>
        <v/>
      </c>
      <c r="BH171" s="58" t="str">
        <f>IF(O171="男子",IF($AF171&gt;100,"",IF($M171=プロ用男子!K$27,ROW(),"")),"")</f>
        <v/>
      </c>
      <c r="BI171" s="58" t="str">
        <f>IF(O171="男子",IF($AF171&gt;100,"",IF($M171=プロ用男子!D$52,ROW(),"")),"")</f>
        <v/>
      </c>
      <c r="BJ171" s="58" t="str">
        <f>IF(O171="男子",IF($AF171&gt;100,"",IF($M171=プロ用男子!K$52,ROW(),"")),"")</f>
        <v/>
      </c>
      <c r="BK171" s="58" t="str">
        <f>IF(O171="男子",IF($AF171&gt;100,"",IF($M171=プロ用男子!D$77,ROW(),"")),"")</f>
        <v/>
      </c>
      <c r="BL171" s="58" t="str">
        <f>IF(O171="男子",IF($AF171&gt;100,"",IF($M171=プロ用男子!K$77,ROW(),"")),"")</f>
        <v/>
      </c>
      <c r="BM171" s="58" t="str">
        <f>IF(O171="男子",IF($AF171&gt;100,"",IF($M171=プロ用男子!D$102,ROW(),"")),"")</f>
        <v/>
      </c>
      <c r="BN171" s="58" t="str">
        <f>IF(O171="男子",IF($AF171&gt;100,"",IF($M171=プロ用男子!K$102,ROW(),"")),"")</f>
        <v/>
      </c>
      <c r="BO171" s="58" t="str">
        <f>IF(O171="男子",IF($AF171&gt;100,"",IF($M171=プロ用男子!D$127,ROW(),"")),"")</f>
        <v/>
      </c>
      <c r="BP171" s="58" t="str">
        <f>IF(O171="男子",IF($AF171&gt;100,"",IF($M171=プロ用男子!K$127,ROW(),"")),"")</f>
        <v/>
      </c>
      <c r="BQ171" s="58" t="str">
        <f>IF(O171="男子",IF($AF171&gt;100,"",IF($M171=プロ用男子!D$152,ROW(),"")),"")</f>
        <v/>
      </c>
      <c r="BR171" s="58" t="str">
        <f>IF(O171="男子",IF($AF171&gt;100,"",IF($M171=プロ用男子!K$152,ROW(),"")),"")</f>
        <v/>
      </c>
      <c r="BS171" s="58" t="str">
        <f>IF(O171="男子",IF($AF171&gt;100,"",IF($M171=プロ用男子!D$177,ROW(),"")),"")</f>
        <v/>
      </c>
      <c r="BT171" s="58" t="str">
        <f>IF(O171="男子",IF($AF171&gt;100,"",IF($M171=プロ用男子!K$177,ROW(),"")),"")</f>
        <v/>
      </c>
      <c r="BU171" s="58" t="str">
        <f>IF(O171="男子",IF($AF171&gt;100,"",IF($M171=プロ用男子!D$202,ROW(),"")),"")</f>
        <v/>
      </c>
      <c r="BV171" s="58" t="str">
        <f>IF(O171="男子",IF($AF171&gt;100,"",IF($M171=プロ用男子!K$202,ROW(),"")),"")</f>
        <v/>
      </c>
      <c r="BW171" s="58" t="str">
        <f>IF(O171="男子",IF($AF171&gt;100,"",IF($M171=プロ用男子!D$227,ROW(),"")),"")</f>
        <v/>
      </c>
      <c r="BX171" s="58" t="str">
        <f>IF(O171="男子",IF($AF171&gt;100,"",IF($M171=プロ用男子!K$227,ROW(),"")),"")</f>
        <v/>
      </c>
      <c r="BY171" s="58" t="str">
        <f>IF(O171="女子",IF(AF171&gt;100,"",IF(M171=プロ用女子!D$2,ROW(),"")),"")</f>
        <v/>
      </c>
      <c r="BZ171" s="58" t="str">
        <f>IF(O171="女子",IF($AF171&gt;100,"",IF($M171=プロ用女子!K$2,ROW(),"")),"")</f>
        <v/>
      </c>
      <c r="CA171" s="58" t="str">
        <f>IF(O171="女子",IF($AF171&gt;100,"",IF($M171=プロ用女子!D$27,ROW(),"")),"")</f>
        <v/>
      </c>
      <c r="CB171" s="58" t="str">
        <f>IF(O171="女子",IF($AF171&gt;100,"",IF($M171=プロ用女子!K$27,ROW(),"")),"")</f>
        <v/>
      </c>
      <c r="CC171" s="58" t="str">
        <f>IF(O171="女子",IF($AF171&gt;100,"",IF($M171=プロ用女子!D$52,ROW(),"")),"")</f>
        <v/>
      </c>
      <c r="CD171" s="58" t="str">
        <f>IF(O171="女子",IF($AF171&gt;100,"",IF($M171=プロ用女子!K$52,ROW(),"")),"")</f>
        <v/>
      </c>
      <c r="CE171" s="58" t="str">
        <f>IF(O171="女子",IF($AF171&gt;100,"",IF($M171=プロ用女子!D$77,ROW(),"")),"")</f>
        <v/>
      </c>
      <c r="CF171" s="58" t="str">
        <f>IF(O171="女子",IF($AF171&gt;100,"",IF($M171=プロ用女子!K$77,ROW(),"")),"")</f>
        <v/>
      </c>
      <c r="CG171" s="58" t="str">
        <f>IF(O171="女子",IF($AF171&gt;100,"",IF($M171=プロ用女子!D$102,ROW(),"")),"")</f>
        <v/>
      </c>
      <c r="CH171" s="58" t="str">
        <f>IF(O171="女子",IF($AF171&gt;100,"",IF($M171=プロ用女子!K$102,ROW(),"")),"")</f>
        <v/>
      </c>
      <c r="CI171" s="58" t="str">
        <f>IF(O171="女子",IF($AF171&gt;100,"",IF($M171=プロ用女子!D$127,ROW(),"")),"")</f>
        <v/>
      </c>
      <c r="CJ171" s="58" t="str">
        <f>IF(O171="女子",IF($AF171&gt;100,"",IF($M171=プロ用女子!K$127,ROW(),"")),"")</f>
        <v/>
      </c>
      <c r="CK171" s="58" t="str">
        <f>IF(O171="女子",IF($AF171&gt;100,"",IF($M171=プロ用女子!D$152,ROW(),"")),"")</f>
        <v/>
      </c>
      <c r="CL171" s="58" t="str">
        <f>IF(O171="女子",IF($AF171&gt;100,"",IF($M171=プロ用女子!K$152,ROW(),"")),"")</f>
        <v/>
      </c>
      <c r="CM171" s="58" t="str">
        <f>IF(O171="女子",IF($AF171&gt;100,"",IF($M171=プロ用女子!D$177,ROW(),"")),"")</f>
        <v/>
      </c>
      <c r="CN171" s="58" t="str">
        <f>IF(O171="女子",IF($AF171&gt;100,"",IF($M171=プロ用女子!K$177,ROW(),"")),"")</f>
        <v/>
      </c>
      <c r="CO171" s="58" t="str">
        <f>IF(O171="女子",IF($AF171&gt;100,"",IF($M171=プロ用女子!D$202,ROW(),"")),"")</f>
        <v/>
      </c>
      <c r="CP171" s="58" t="str">
        <f>IF(O171="女子",IF($AF171&gt;100,"",IF($M171=プロ用女子!K$202,ROW(),"")),"")</f>
        <v/>
      </c>
      <c r="CQ171" s="58" t="str">
        <f>IF(O171="女子",IF($AF171&gt;100,"",IF($M171=プロ用女子!D$227,ROW(),"")),"")</f>
        <v/>
      </c>
      <c r="CR171" s="58" t="str">
        <f>IF(O171="女子",IF($AF171&gt;100,"",IF($M171=プロ用女子!K$227,ROW(),"")),"")</f>
        <v/>
      </c>
    </row>
    <row r="172" spans="1:96" x14ac:dyDescent="0.15">
      <c r="A172" s="41">
        <v>46172</v>
      </c>
      <c r="B172" s="41">
        <v>46180</v>
      </c>
      <c r="C172" t="s">
        <v>70</v>
      </c>
      <c r="D172" t="s">
        <v>162</v>
      </c>
      <c r="E172" t="s">
        <v>169</v>
      </c>
      <c r="F172" t="s">
        <v>170</v>
      </c>
      <c r="G172" t="s">
        <v>165</v>
      </c>
      <c r="H172" t="s">
        <v>71</v>
      </c>
      <c r="I172" t="s">
        <v>166</v>
      </c>
      <c r="J172" t="s">
        <v>99</v>
      </c>
      <c r="L172" t="s">
        <v>1165</v>
      </c>
      <c r="M172" t="s">
        <v>465</v>
      </c>
      <c r="N172" t="s">
        <v>466</v>
      </c>
      <c r="O172" t="s">
        <v>100</v>
      </c>
      <c r="Y172" t="s">
        <v>101</v>
      </c>
      <c r="AA172" t="s">
        <v>1166</v>
      </c>
      <c r="AB172" t="s">
        <v>1167</v>
      </c>
      <c r="AC172" t="s">
        <v>1168</v>
      </c>
      <c r="AD172" t="s">
        <v>102</v>
      </c>
      <c r="AE172" t="s">
        <v>388</v>
      </c>
      <c r="AF172">
        <v>6</v>
      </c>
      <c r="AG172" s="40">
        <v>39105</v>
      </c>
      <c r="AN172">
        <v>163</v>
      </c>
      <c r="AO172">
        <v>53</v>
      </c>
      <c r="AP172" t="s">
        <v>103</v>
      </c>
      <c r="AV172" t="s">
        <v>108</v>
      </c>
      <c r="BB172">
        <f t="shared" si="6"/>
        <v>17</v>
      </c>
      <c r="BC172">
        <f t="shared" si="7"/>
        <v>3</v>
      </c>
      <c r="BD172" t="str">
        <f t="shared" si="8"/>
        <v>右</v>
      </c>
      <c r="BE172" s="58" t="str">
        <f>IF(O172="男子",IF($AF172&gt;100,"",IF(M172=プロ用男子!D$2,ROW(),"")),"")</f>
        <v/>
      </c>
      <c r="BF172" s="58" t="str">
        <f>IF(O172="男子",IF($AF172&gt;100,"",IF($M172=プロ用男子!K$2,ROW(),"")),"")</f>
        <v/>
      </c>
      <c r="BG172" s="58" t="str">
        <f>IF(O172="男子",IF($AF172&gt;100,"",IF($M172=プロ用男子!D$27,ROW(),"")),"")</f>
        <v/>
      </c>
      <c r="BH172" s="58" t="str">
        <f>IF(O172="男子",IF($AF172&gt;100,"",IF($M172=プロ用男子!K$27,ROW(),"")),"")</f>
        <v/>
      </c>
      <c r="BI172" s="58" t="str">
        <f>IF(O172="男子",IF($AF172&gt;100,"",IF($M172=プロ用男子!D$52,ROW(),"")),"")</f>
        <v/>
      </c>
      <c r="BJ172" s="58" t="str">
        <f>IF(O172="男子",IF($AF172&gt;100,"",IF($M172=プロ用男子!K$52,ROW(),"")),"")</f>
        <v/>
      </c>
      <c r="BK172" s="58" t="str">
        <f>IF(O172="男子",IF($AF172&gt;100,"",IF($M172=プロ用男子!D$77,ROW(),"")),"")</f>
        <v/>
      </c>
      <c r="BL172" s="58" t="str">
        <f>IF(O172="男子",IF($AF172&gt;100,"",IF($M172=プロ用男子!K$77,ROW(),"")),"")</f>
        <v/>
      </c>
      <c r="BM172" s="58" t="str">
        <f>IF(O172="男子",IF($AF172&gt;100,"",IF($M172=プロ用男子!D$102,ROW(),"")),"")</f>
        <v/>
      </c>
      <c r="BN172" s="58" t="str">
        <f>IF(O172="男子",IF($AF172&gt;100,"",IF($M172=プロ用男子!K$102,ROW(),"")),"")</f>
        <v/>
      </c>
      <c r="BO172" s="58" t="str">
        <f>IF(O172="男子",IF($AF172&gt;100,"",IF($M172=プロ用男子!D$127,ROW(),"")),"")</f>
        <v/>
      </c>
      <c r="BP172" s="58" t="str">
        <f>IF(O172="男子",IF($AF172&gt;100,"",IF($M172=プロ用男子!K$127,ROW(),"")),"")</f>
        <v/>
      </c>
      <c r="BQ172" s="58" t="str">
        <f>IF(O172="男子",IF($AF172&gt;100,"",IF($M172=プロ用男子!D$152,ROW(),"")),"")</f>
        <v/>
      </c>
      <c r="BR172" s="58" t="str">
        <f>IF(O172="男子",IF($AF172&gt;100,"",IF($M172=プロ用男子!K$152,ROW(),"")),"")</f>
        <v/>
      </c>
      <c r="BS172" s="58" t="str">
        <f>IF(O172="男子",IF($AF172&gt;100,"",IF($M172=プロ用男子!D$177,ROW(),"")),"")</f>
        <v/>
      </c>
      <c r="BT172" s="58" t="str">
        <f>IF(O172="男子",IF($AF172&gt;100,"",IF($M172=プロ用男子!K$177,ROW(),"")),"")</f>
        <v/>
      </c>
      <c r="BU172" s="58" t="str">
        <f>IF(O172="男子",IF($AF172&gt;100,"",IF($M172=プロ用男子!D$202,ROW(),"")),"")</f>
        <v/>
      </c>
      <c r="BV172" s="58" t="str">
        <f>IF(O172="男子",IF($AF172&gt;100,"",IF($M172=プロ用男子!K$202,ROW(),"")),"")</f>
        <v/>
      </c>
      <c r="BW172" s="58" t="str">
        <f>IF(O172="男子",IF($AF172&gt;100,"",IF($M172=プロ用男子!D$227,ROW(),"")),"")</f>
        <v/>
      </c>
      <c r="BX172" s="58" t="str">
        <f>IF(O172="男子",IF($AF172&gt;100,"",IF($M172=プロ用男子!K$227,ROW(),"")),"")</f>
        <v/>
      </c>
      <c r="BY172" s="58" t="str">
        <f>IF(O172="女子",IF(AF172&gt;100,"",IF(M172=プロ用女子!D$2,ROW(),"")),"")</f>
        <v/>
      </c>
      <c r="BZ172" s="58" t="str">
        <f>IF(O172="女子",IF($AF172&gt;100,"",IF($M172=プロ用女子!K$2,ROW(),"")),"")</f>
        <v/>
      </c>
      <c r="CA172" s="58" t="str">
        <f>IF(O172="女子",IF($AF172&gt;100,"",IF($M172=プロ用女子!D$27,ROW(),"")),"")</f>
        <v/>
      </c>
      <c r="CB172" s="58" t="str">
        <f>IF(O172="女子",IF($AF172&gt;100,"",IF($M172=プロ用女子!K$27,ROW(),"")),"")</f>
        <v/>
      </c>
      <c r="CC172" s="58" t="str">
        <f>IF(O172="女子",IF($AF172&gt;100,"",IF($M172=プロ用女子!D$52,ROW(),"")),"")</f>
        <v/>
      </c>
      <c r="CD172" s="58" t="str">
        <f>IF(O172="女子",IF($AF172&gt;100,"",IF($M172=プロ用女子!K$52,ROW(),"")),"")</f>
        <v/>
      </c>
      <c r="CE172" s="58" t="str">
        <f>IF(O172="女子",IF($AF172&gt;100,"",IF($M172=プロ用女子!D$77,ROW(),"")),"")</f>
        <v/>
      </c>
      <c r="CF172" s="58" t="str">
        <f>IF(O172="女子",IF($AF172&gt;100,"",IF($M172=プロ用女子!K$77,ROW(),"")),"")</f>
        <v/>
      </c>
      <c r="CG172" s="58" t="str">
        <f>IF(O172="女子",IF($AF172&gt;100,"",IF($M172=プロ用女子!D$102,ROW(),"")),"")</f>
        <v/>
      </c>
      <c r="CH172" s="58" t="str">
        <f>IF(O172="女子",IF($AF172&gt;100,"",IF($M172=プロ用女子!K$102,ROW(),"")),"")</f>
        <v/>
      </c>
      <c r="CI172" s="58" t="str">
        <f>IF(O172="女子",IF($AF172&gt;100,"",IF($M172=プロ用女子!D$127,ROW(),"")),"")</f>
        <v/>
      </c>
      <c r="CJ172" s="58" t="str">
        <f>IF(O172="女子",IF($AF172&gt;100,"",IF($M172=プロ用女子!K$127,ROW(),"")),"")</f>
        <v/>
      </c>
      <c r="CK172" s="58" t="str">
        <f>IF(O172="女子",IF($AF172&gt;100,"",IF($M172=プロ用女子!D$152,ROW(),"")),"")</f>
        <v/>
      </c>
      <c r="CL172" s="58" t="str">
        <f>IF(O172="女子",IF($AF172&gt;100,"",IF($M172=プロ用女子!K$152,ROW(),"")),"")</f>
        <v/>
      </c>
      <c r="CM172" s="58" t="str">
        <f>IF(O172="女子",IF($AF172&gt;100,"",IF($M172=プロ用女子!D$177,ROW(),"")),"")</f>
        <v/>
      </c>
      <c r="CN172" s="58" t="str">
        <f>IF(O172="女子",IF($AF172&gt;100,"",IF($M172=プロ用女子!K$177,ROW(),"")),"")</f>
        <v/>
      </c>
      <c r="CO172" s="58" t="str">
        <f>IF(O172="女子",IF($AF172&gt;100,"",IF($M172=プロ用女子!D$202,ROW(),"")),"")</f>
        <v/>
      </c>
      <c r="CP172" s="58" t="str">
        <f>IF(O172="女子",IF($AF172&gt;100,"",IF($M172=プロ用女子!K$202,ROW(),"")),"")</f>
        <v/>
      </c>
      <c r="CQ172" s="58" t="str">
        <f>IF(O172="女子",IF($AF172&gt;100,"",IF($M172=プロ用女子!D$227,ROW(),"")),"")</f>
        <v/>
      </c>
      <c r="CR172" s="58" t="str">
        <f>IF(O172="女子",IF($AF172&gt;100,"",IF($M172=プロ用女子!K$227,ROW(),"")),"")</f>
        <v/>
      </c>
    </row>
    <row r="173" spans="1:96" x14ac:dyDescent="0.15">
      <c r="A173" s="41">
        <v>46172</v>
      </c>
      <c r="B173" s="41">
        <v>46180</v>
      </c>
      <c r="C173" t="s">
        <v>70</v>
      </c>
      <c r="D173" t="s">
        <v>162</v>
      </c>
      <c r="E173" t="s">
        <v>169</v>
      </c>
      <c r="F173" t="s">
        <v>170</v>
      </c>
      <c r="G173" t="s">
        <v>165</v>
      </c>
      <c r="H173" t="s">
        <v>71</v>
      </c>
      <c r="I173" t="s">
        <v>166</v>
      </c>
      <c r="J173" t="s">
        <v>99</v>
      </c>
      <c r="L173" t="s">
        <v>1169</v>
      </c>
      <c r="M173" t="s">
        <v>465</v>
      </c>
      <c r="N173" t="s">
        <v>466</v>
      </c>
      <c r="O173" t="s">
        <v>100</v>
      </c>
      <c r="Y173" t="s">
        <v>101</v>
      </c>
      <c r="AA173" t="s">
        <v>1170</v>
      </c>
      <c r="AB173" t="s">
        <v>1171</v>
      </c>
      <c r="AC173" t="s">
        <v>1172</v>
      </c>
      <c r="AD173" t="s">
        <v>102</v>
      </c>
      <c r="AF173">
        <v>7</v>
      </c>
      <c r="AG173" s="40">
        <v>39067</v>
      </c>
      <c r="AN173">
        <v>165</v>
      </c>
      <c r="AO173">
        <v>54</v>
      </c>
      <c r="AP173" t="s">
        <v>103</v>
      </c>
      <c r="AV173" t="s">
        <v>108</v>
      </c>
      <c r="BB173">
        <f t="shared" si="6"/>
        <v>17</v>
      </c>
      <c r="BC173">
        <f t="shared" si="7"/>
        <v>3</v>
      </c>
      <c r="BD173" t="str">
        <f t="shared" si="8"/>
        <v>右</v>
      </c>
      <c r="BE173" s="58" t="str">
        <f>IF(O173="男子",IF($AF173&gt;100,"",IF(M173=プロ用男子!D$2,ROW(),"")),"")</f>
        <v/>
      </c>
      <c r="BF173" s="58" t="str">
        <f>IF(O173="男子",IF($AF173&gt;100,"",IF($M173=プロ用男子!K$2,ROW(),"")),"")</f>
        <v/>
      </c>
      <c r="BG173" s="58" t="str">
        <f>IF(O173="男子",IF($AF173&gt;100,"",IF($M173=プロ用男子!D$27,ROW(),"")),"")</f>
        <v/>
      </c>
      <c r="BH173" s="58" t="str">
        <f>IF(O173="男子",IF($AF173&gt;100,"",IF($M173=プロ用男子!K$27,ROW(),"")),"")</f>
        <v/>
      </c>
      <c r="BI173" s="58" t="str">
        <f>IF(O173="男子",IF($AF173&gt;100,"",IF($M173=プロ用男子!D$52,ROW(),"")),"")</f>
        <v/>
      </c>
      <c r="BJ173" s="58" t="str">
        <f>IF(O173="男子",IF($AF173&gt;100,"",IF($M173=プロ用男子!K$52,ROW(),"")),"")</f>
        <v/>
      </c>
      <c r="BK173" s="58" t="str">
        <f>IF(O173="男子",IF($AF173&gt;100,"",IF($M173=プロ用男子!D$77,ROW(),"")),"")</f>
        <v/>
      </c>
      <c r="BL173" s="58" t="str">
        <f>IF(O173="男子",IF($AF173&gt;100,"",IF($M173=プロ用男子!K$77,ROW(),"")),"")</f>
        <v/>
      </c>
      <c r="BM173" s="58" t="str">
        <f>IF(O173="男子",IF($AF173&gt;100,"",IF($M173=プロ用男子!D$102,ROW(),"")),"")</f>
        <v/>
      </c>
      <c r="BN173" s="58" t="str">
        <f>IF(O173="男子",IF($AF173&gt;100,"",IF($M173=プロ用男子!K$102,ROW(),"")),"")</f>
        <v/>
      </c>
      <c r="BO173" s="58" t="str">
        <f>IF(O173="男子",IF($AF173&gt;100,"",IF($M173=プロ用男子!D$127,ROW(),"")),"")</f>
        <v/>
      </c>
      <c r="BP173" s="58" t="str">
        <f>IF(O173="男子",IF($AF173&gt;100,"",IF($M173=プロ用男子!K$127,ROW(),"")),"")</f>
        <v/>
      </c>
      <c r="BQ173" s="58" t="str">
        <f>IF(O173="男子",IF($AF173&gt;100,"",IF($M173=プロ用男子!D$152,ROW(),"")),"")</f>
        <v/>
      </c>
      <c r="BR173" s="58" t="str">
        <f>IF(O173="男子",IF($AF173&gt;100,"",IF($M173=プロ用男子!K$152,ROW(),"")),"")</f>
        <v/>
      </c>
      <c r="BS173" s="58" t="str">
        <f>IF(O173="男子",IF($AF173&gt;100,"",IF($M173=プロ用男子!D$177,ROW(),"")),"")</f>
        <v/>
      </c>
      <c r="BT173" s="58" t="str">
        <f>IF(O173="男子",IF($AF173&gt;100,"",IF($M173=プロ用男子!K$177,ROW(),"")),"")</f>
        <v/>
      </c>
      <c r="BU173" s="58" t="str">
        <f>IF(O173="男子",IF($AF173&gt;100,"",IF($M173=プロ用男子!D$202,ROW(),"")),"")</f>
        <v/>
      </c>
      <c r="BV173" s="58" t="str">
        <f>IF(O173="男子",IF($AF173&gt;100,"",IF($M173=プロ用男子!K$202,ROW(),"")),"")</f>
        <v/>
      </c>
      <c r="BW173" s="58" t="str">
        <f>IF(O173="男子",IF($AF173&gt;100,"",IF($M173=プロ用男子!D$227,ROW(),"")),"")</f>
        <v/>
      </c>
      <c r="BX173" s="58" t="str">
        <f>IF(O173="男子",IF($AF173&gt;100,"",IF($M173=プロ用男子!K$227,ROW(),"")),"")</f>
        <v/>
      </c>
      <c r="BY173" s="58" t="str">
        <f>IF(O173="女子",IF(AF173&gt;100,"",IF(M173=プロ用女子!D$2,ROW(),"")),"")</f>
        <v/>
      </c>
      <c r="BZ173" s="58" t="str">
        <f>IF(O173="女子",IF($AF173&gt;100,"",IF($M173=プロ用女子!K$2,ROW(),"")),"")</f>
        <v/>
      </c>
      <c r="CA173" s="58" t="str">
        <f>IF(O173="女子",IF($AF173&gt;100,"",IF($M173=プロ用女子!D$27,ROW(),"")),"")</f>
        <v/>
      </c>
      <c r="CB173" s="58" t="str">
        <f>IF(O173="女子",IF($AF173&gt;100,"",IF($M173=プロ用女子!K$27,ROW(),"")),"")</f>
        <v/>
      </c>
      <c r="CC173" s="58" t="str">
        <f>IF(O173="女子",IF($AF173&gt;100,"",IF($M173=プロ用女子!D$52,ROW(),"")),"")</f>
        <v/>
      </c>
      <c r="CD173" s="58" t="str">
        <f>IF(O173="女子",IF($AF173&gt;100,"",IF($M173=プロ用女子!K$52,ROW(),"")),"")</f>
        <v/>
      </c>
      <c r="CE173" s="58" t="str">
        <f>IF(O173="女子",IF($AF173&gt;100,"",IF($M173=プロ用女子!D$77,ROW(),"")),"")</f>
        <v/>
      </c>
      <c r="CF173" s="58" t="str">
        <f>IF(O173="女子",IF($AF173&gt;100,"",IF($M173=プロ用女子!K$77,ROW(),"")),"")</f>
        <v/>
      </c>
      <c r="CG173" s="58" t="str">
        <f>IF(O173="女子",IF($AF173&gt;100,"",IF($M173=プロ用女子!D$102,ROW(),"")),"")</f>
        <v/>
      </c>
      <c r="CH173" s="58" t="str">
        <f>IF(O173="女子",IF($AF173&gt;100,"",IF($M173=プロ用女子!K$102,ROW(),"")),"")</f>
        <v/>
      </c>
      <c r="CI173" s="58" t="str">
        <f>IF(O173="女子",IF($AF173&gt;100,"",IF($M173=プロ用女子!D$127,ROW(),"")),"")</f>
        <v/>
      </c>
      <c r="CJ173" s="58" t="str">
        <f>IF(O173="女子",IF($AF173&gt;100,"",IF($M173=プロ用女子!K$127,ROW(),"")),"")</f>
        <v/>
      </c>
      <c r="CK173" s="58" t="str">
        <f>IF(O173="女子",IF($AF173&gt;100,"",IF($M173=プロ用女子!D$152,ROW(),"")),"")</f>
        <v/>
      </c>
      <c r="CL173" s="58" t="str">
        <f>IF(O173="女子",IF($AF173&gt;100,"",IF($M173=プロ用女子!K$152,ROW(),"")),"")</f>
        <v/>
      </c>
      <c r="CM173" s="58" t="str">
        <f>IF(O173="女子",IF($AF173&gt;100,"",IF($M173=プロ用女子!D$177,ROW(),"")),"")</f>
        <v/>
      </c>
      <c r="CN173" s="58" t="str">
        <f>IF(O173="女子",IF($AF173&gt;100,"",IF($M173=プロ用女子!K$177,ROW(),"")),"")</f>
        <v/>
      </c>
      <c r="CO173" s="58" t="str">
        <f>IF(O173="女子",IF($AF173&gt;100,"",IF($M173=プロ用女子!D$202,ROW(),"")),"")</f>
        <v/>
      </c>
      <c r="CP173" s="58" t="str">
        <f>IF(O173="女子",IF($AF173&gt;100,"",IF($M173=プロ用女子!K$202,ROW(),"")),"")</f>
        <v/>
      </c>
      <c r="CQ173" s="58" t="str">
        <f>IF(O173="女子",IF($AF173&gt;100,"",IF($M173=プロ用女子!D$227,ROW(),"")),"")</f>
        <v/>
      </c>
      <c r="CR173" s="58" t="str">
        <f>IF(O173="女子",IF($AF173&gt;100,"",IF($M173=プロ用女子!K$227,ROW(),"")),"")</f>
        <v/>
      </c>
    </row>
    <row r="174" spans="1:96" x14ac:dyDescent="0.15">
      <c r="A174" s="41">
        <v>46172</v>
      </c>
      <c r="B174" s="41">
        <v>46180</v>
      </c>
      <c r="C174" t="s">
        <v>70</v>
      </c>
      <c r="D174" t="s">
        <v>162</v>
      </c>
      <c r="E174" t="s">
        <v>169</v>
      </c>
      <c r="F174" t="s">
        <v>170</v>
      </c>
      <c r="G174" t="s">
        <v>165</v>
      </c>
      <c r="H174" t="s">
        <v>71</v>
      </c>
      <c r="I174" t="s">
        <v>166</v>
      </c>
      <c r="J174" t="s">
        <v>99</v>
      </c>
      <c r="L174" t="s">
        <v>1173</v>
      </c>
      <c r="M174" t="s">
        <v>465</v>
      </c>
      <c r="N174" t="s">
        <v>466</v>
      </c>
      <c r="O174" t="s">
        <v>100</v>
      </c>
      <c r="Y174" t="s">
        <v>101</v>
      </c>
      <c r="AA174" t="s">
        <v>1174</v>
      </c>
      <c r="AB174" t="s">
        <v>1175</v>
      </c>
      <c r="AC174" t="s">
        <v>1176</v>
      </c>
      <c r="AD174" t="s">
        <v>102</v>
      </c>
      <c r="AF174">
        <v>8</v>
      </c>
      <c r="AG174" s="40">
        <v>39116</v>
      </c>
      <c r="AN174">
        <v>175.4</v>
      </c>
      <c r="AO174">
        <v>63</v>
      </c>
      <c r="AP174" t="s">
        <v>103</v>
      </c>
      <c r="AV174" t="s">
        <v>108</v>
      </c>
      <c r="AY174" t="s">
        <v>157</v>
      </c>
      <c r="BB174">
        <f t="shared" si="6"/>
        <v>17</v>
      </c>
      <c r="BC174">
        <f t="shared" si="7"/>
        <v>3</v>
      </c>
      <c r="BD174" t="str">
        <f t="shared" si="8"/>
        <v>右</v>
      </c>
      <c r="BE174" s="58" t="str">
        <f>IF(O174="男子",IF($AF174&gt;100,"",IF(M174=プロ用男子!D$2,ROW(),"")),"")</f>
        <v/>
      </c>
      <c r="BF174" s="58" t="str">
        <f>IF(O174="男子",IF($AF174&gt;100,"",IF($M174=プロ用男子!K$2,ROW(),"")),"")</f>
        <v/>
      </c>
      <c r="BG174" s="58" t="str">
        <f>IF(O174="男子",IF($AF174&gt;100,"",IF($M174=プロ用男子!D$27,ROW(),"")),"")</f>
        <v/>
      </c>
      <c r="BH174" s="58" t="str">
        <f>IF(O174="男子",IF($AF174&gt;100,"",IF($M174=プロ用男子!K$27,ROW(),"")),"")</f>
        <v/>
      </c>
      <c r="BI174" s="58" t="str">
        <f>IF(O174="男子",IF($AF174&gt;100,"",IF($M174=プロ用男子!D$52,ROW(),"")),"")</f>
        <v/>
      </c>
      <c r="BJ174" s="58" t="str">
        <f>IF(O174="男子",IF($AF174&gt;100,"",IF($M174=プロ用男子!K$52,ROW(),"")),"")</f>
        <v/>
      </c>
      <c r="BK174" s="58" t="str">
        <f>IF(O174="男子",IF($AF174&gt;100,"",IF($M174=プロ用男子!D$77,ROW(),"")),"")</f>
        <v/>
      </c>
      <c r="BL174" s="58" t="str">
        <f>IF(O174="男子",IF($AF174&gt;100,"",IF($M174=プロ用男子!K$77,ROW(),"")),"")</f>
        <v/>
      </c>
      <c r="BM174" s="58" t="str">
        <f>IF(O174="男子",IF($AF174&gt;100,"",IF($M174=プロ用男子!D$102,ROW(),"")),"")</f>
        <v/>
      </c>
      <c r="BN174" s="58" t="str">
        <f>IF(O174="男子",IF($AF174&gt;100,"",IF($M174=プロ用男子!K$102,ROW(),"")),"")</f>
        <v/>
      </c>
      <c r="BO174" s="58" t="str">
        <f>IF(O174="男子",IF($AF174&gt;100,"",IF($M174=プロ用男子!D$127,ROW(),"")),"")</f>
        <v/>
      </c>
      <c r="BP174" s="58" t="str">
        <f>IF(O174="男子",IF($AF174&gt;100,"",IF($M174=プロ用男子!K$127,ROW(),"")),"")</f>
        <v/>
      </c>
      <c r="BQ174" s="58" t="str">
        <f>IF(O174="男子",IF($AF174&gt;100,"",IF($M174=プロ用男子!D$152,ROW(),"")),"")</f>
        <v/>
      </c>
      <c r="BR174" s="58" t="str">
        <f>IF(O174="男子",IF($AF174&gt;100,"",IF($M174=プロ用男子!K$152,ROW(),"")),"")</f>
        <v/>
      </c>
      <c r="BS174" s="58" t="str">
        <f>IF(O174="男子",IF($AF174&gt;100,"",IF($M174=プロ用男子!D$177,ROW(),"")),"")</f>
        <v/>
      </c>
      <c r="BT174" s="58" t="str">
        <f>IF(O174="男子",IF($AF174&gt;100,"",IF($M174=プロ用男子!K$177,ROW(),"")),"")</f>
        <v/>
      </c>
      <c r="BU174" s="58" t="str">
        <f>IF(O174="男子",IF($AF174&gt;100,"",IF($M174=プロ用男子!D$202,ROW(),"")),"")</f>
        <v/>
      </c>
      <c r="BV174" s="58" t="str">
        <f>IF(O174="男子",IF($AF174&gt;100,"",IF($M174=プロ用男子!K$202,ROW(),"")),"")</f>
        <v/>
      </c>
      <c r="BW174" s="58" t="str">
        <f>IF(O174="男子",IF($AF174&gt;100,"",IF($M174=プロ用男子!D$227,ROW(),"")),"")</f>
        <v/>
      </c>
      <c r="BX174" s="58" t="str">
        <f>IF(O174="男子",IF($AF174&gt;100,"",IF($M174=プロ用男子!K$227,ROW(),"")),"")</f>
        <v/>
      </c>
      <c r="BY174" s="58" t="str">
        <f>IF(O174="女子",IF(AF174&gt;100,"",IF(M174=プロ用女子!D$2,ROW(),"")),"")</f>
        <v/>
      </c>
      <c r="BZ174" s="58" t="str">
        <f>IF(O174="女子",IF($AF174&gt;100,"",IF($M174=プロ用女子!K$2,ROW(),"")),"")</f>
        <v/>
      </c>
      <c r="CA174" s="58" t="str">
        <f>IF(O174="女子",IF($AF174&gt;100,"",IF($M174=プロ用女子!D$27,ROW(),"")),"")</f>
        <v/>
      </c>
      <c r="CB174" s="58" t="str">
        <f>IF(O174="女子",IF($AF174&gt;100,"",IF($M174=プロ用女子!K$27,ROW(),"")),"")</f>
        <v/>
      </c>
      <c r="CC174" s="58" t="str">
        <f>IF(O174="女子",IF($AF174&gt;100,"",IF($M174=プロ用女子!D$52,ROW(),"")),"")</f>
        <v/>
      </c>
      <c r="CD174" s="58" t="str">
        <f>IF(O174="女子",IF($AF174&gt;100,"",IF($M174=プロ用女子!K$52,ROW(),"")),"")</f>
        <v/>
      </c>
      <c r="CE174" s="58" t="str">
        <f>IF(O174="女子",IF($AF174&gt;100,"",IF($M174=プロ用女子!D$77,ROW(),"")),"")</f>
        <v/>
      </c>
      <c r="CF174" s="58" t="str">
        <f>IF(O174="女子",IF($AF174&gt;100,"",IF($M174=プロ用女子!K$77,ROW(),"")),"")</f>
        <v/>
      </c>
      <c r="CG174" s="58" t="str">
        <f>IF(O174="女子",IF($AF174&gt;100,"",IF($M174=プロ用女子!D$102,ROW(),"")),"")</f>
        <v/>
      </c>
      <c r="CH174" s="58" t="str">
        <f>IF(O174="女子",IF($AF174&gt;100,"",IF($M174=プロ用女子!K$102,ROW(),"")),"")</f>
        <v/>
      </c>
      <c r="CI174" s="58" t="str">
        <f>IF(O174="女子",IF($AF174&gt;100,"",IF($M174=プロ用女子!D$127,ROW(),"")),"")</f>
        <v/>
      </c>
      <c r="CJ174" s="58" t="str">
        <f>IF(O174="女子",IF($AF174&gt;100,"",IF($M174=プロ用女子!K$127,ROW(),"")),"")</f>
        <v/>
      </c>
      <c r="CK174" s="58" t="str">
        <f>IF(O174="女子",IF($AF174&gt;100,"",IF($M174=プロ用女子!D$152,ROW(),"")),"")</f>
        <v/>
      </c>
      <c r="CL174" s="58" t="str">
        <f>IF(O174="女子",IF($AF174&gt;100,"",IF($M174=プロ用女子!K$152,ROW(),"")),"")</f>
        <v/>
      </c>
      <c r="CM174" s="58" t="str">
        <f>IF(O174="女子",IF($AF174&gt;100,"",IF($M174=プロ用女子!D$177,ROW(),"")),"")</f>
        <v/>
      </c>
      <c r="CN174" s="58" t="str">
        <f>IF(O174="女子",IF($AF174&gt;100,"",IF($M174=プロ用女子!K$177,ROW(),"")),"")</f>
        <v/>
      </c>
      <c r="CO174" s="58" t="str">
        <f>IF(O174="女子",IF($AF174&gt;100,"",IF($M174=プロ用女子!D$202,ROW(),"")),"")</f>
        <v/>
      </c>
      <c r="CP174" s="58" t="str">
        <f>IF(O174="女子",IF($AF174&gt;100,"",IF($M174=プロ用女子!K$202,ROW(),"")),"")</f>
        <v/>
      </c>
      <c r="CQ174" s="58" t="str">
        <f>IF(O174="女子",IF($AF174&gt;100,"",IF($M174=プロ用女子!D$227,ROW(),"")),"")</f>
        <v/>
      </c>
      <c r="CR174" s="58" t="str">
        <f>IF(O174="女子",IF($AF174&gt;100,"",IF($M174=プロ用女子!K$227,ROW(),"")),"")</f>
        <v/>
      </c>
    </row>
    <row r="175" spans="1:96" x14ac:dyDescent="0.15">
      <c r="A175" s="41">
        <v>46172</v>
      </c>
      <c r="B175" s="41">
        <v>46180</v>
      </c>
      <c r="C175" t="s">
        <v>70</v>
      </c>
      <c r="D175" t="s">
        <v>162</v>
      </c>
      <c r="E175" t="s">
        <v>169</v>
      </c>
      <c r="F175" t="s">
        <v>171</v>
      </c>
      <c r="G175" t="s">
        <v>165</v>
      </c>
      <c r="H175" t="s">
        <v>71</v>
      </c>
      <c r="I175" t="s">
        <v>166</v>
      </c>
      <c r="J175" t="s">
        <v>99</v>
      </c>
      <c r="L175" t="s">
        <v>1177</v>
      </c>
      <c r="M175" t="s">
        <v>465</v>
      </c>
      <c r="N175" t="s">
        <v>466</v>
      </c>
      <c r="O175" t="s">
        <v>100</v>
      </c>
      <c r="Y175" t="s">
        <v>101</v>
      </c>
      <c r="AA175" t="s">
        <v>1178</v>
      </c>
      <c r="AB175" t="s">
        <v>1179</v>
      </c>
      <c r="AC175" t="s">
        <v>1180</v>
      </c>
      <c r="AD175" t="s">
        <v>102</v>
      </c>
      <c r="AF175">
        <v>9</v>
      </c>
      <c r="AG175" s="40">
        <v>39012</v>
      </c>
      <c r="AN175">
        <v>148</v>
      </c>
      <c r="AO175">
        <v>30</v>
      </c>
      <c r="AP175" t="s">
        <v>103</v>
      </c>
      <c r="AV175" t="s">
        <v>104</v>
      </c>
      <c r="AY175" t="s">
        <v>157</v>
      </c>
      <c r="BB175">
        <f t="shared" si="6"/>
        <v>17</v>
      </c>
      <c r="BC175">
        <f t="shared" si="7"/>
        <v>3</v>
      </c>
      <c r="BD175" t="str">
        <f t="shared" si="8"/>
        <v>右</v>
      </c>
      <c r="BE175" s="58" t="str">
        <f>IF(O175="男子",IF($AF175&gt;100,"",IF(M175=プロ用男子!D$2,ROW(),"")),"")</f>
        <v/>
      </c>
      <c r="BF175" s="58" t="str">
        <f>IF(O175="男子",IF($AF175&gt;100,"",IF($M175=プロ用男子!K$2,ROW(),"")),"")</f>
        <v/>
      </c>
      <c r="BG175" s="58" t="str">
        <f>IF(O175="男子",IF($AF175&gt;100,"",IF($M175=プロ用男子!D$27,ROW(),"")),"")</f>
        <v/>
      </c>
      <c r="BH175" s="58" t="str">
        <f>IF(O175="男子",IF($AF175&gt;100,"",IF($M175=プロ用男子!K$27,ROW(),"")),"")</f>
        <v/>
      </c>
      <c r="BI175" s="58" t="str">
        <f>IF(O175="男子",IF($AF175&gt;100,"",IF($M175=プロ用男子!D$52,ROW(),"")),"")</f>
        <v/>
      </c>
      <c r="BJ175" s="58" t="str">
        <f>IF(O175="男子",IF($AF175&gt;100,"",IF($M175=プロ用男子!K$52,ROW(),"")),"")</f>
        <v/>
      </c>
      <c r="BK175" s="58" t="str">
        <f>IF(O175="男子",IF($AF175&gt;100,"",IF($M175=プロ用男子!D$77,ROW(),"")),"")</f>
        <v/>
      </c>
      <c r="BL175" s="58" t="str">
        <f>IF(O175="男子",IF($AF175&gt;100,"",IF($M175=プロ用男子!K$77,ROW(),"")),"")</f>
        <v/>
      </c>
      <c r="BM175" s="58" t="str">
        <f>IF(O175="男子",IF($AF175&gt;100,"",IF($M175=プロ用男子!D$102,ROW(),"")),"")</f>
        <v/>
      </c>
      <c r="BN175" s="58" t="str">
        <f>IF(O175="男子",IF($AF175&gt;100,"",IF($M175=プロ用男子!K$102,ROW(),"")),"")</f>
        <v/>
      </c>
      <c r="BO175" s="58" t="str">
        <f>IF(O175="男子",IF($AF175&gt;100,"",IF($M175=プロ用男子!D$127,ROW(),"")),"")</f>
        <v/>
      </c>
      <c r="BP175" s="58" t="str">
        <f>IF(O175="男子",IF($AF175&gt;100,"",IF($M175=プロ用男子!K$127,ROW(),"")),"")</f>
        <v/>
      </c>
      <c r="BQ175" s="58" t="str">
        <f>IF(O175="男子",IF($AF175&gt;100,"",IF($M175=プロ用男子!D$152,ROW(),"")),"")</f>
        <v/>
      </c>
      <c r="BR175" s="58" t="str">
        <f>IF(O175="男子",IF($AF175&gt;100,"",IF($M175=プロ用男子!K$152,ROW(),"")),"")</f>
        <v/>
      </c>
      <c r="BS175" s="58" t="str">
        <f>IF(O175="男子",IF($AF175&gt;100,"",IF($M175=プロ用男子!D$177,ROW(),"")),"")</f>
        <v/>
      </c>
      <c r="BT175" s="58" t="str">
        <f>IF(O175="男子",IF($AF175&gt;100,"",IF($M175=プロ用男子!K$177,ROW(),"")),"")</f>
        <v/>
      </c>
      <c r="BU175" s="58" t="str">
        <f>IF(O175="男子",IF($AF175&gt;100,"",IF($M175=プロ用男子!D$202,ROW(),"")),"")</f>
        <v/>
      </c>
      <c r="BV175" s="58" t="str">
        <f>IF(O175="男子",IF($AF175&gt;100,"",IF($M175=プロ用男子!K$202,ROW(),"")),"")</f>
        <v/>
      </c>
      <c r="BW175" s="58" t="str">
        <f>IF(O175="男子",IF($AF175&gt;100,"",IF($M175=プロ用男子!D$227,ROW(),"")),"")</f>
        <v/>
      </c>
      <c r="BX175" s="58" t="str">
        <f>IF(O175="男子",IF($AF175&gt;100,"",IF($M175=プロ用男子!K$227,ROW(),"")),"")</f>
        <v/>
      </c>
      <c r="BY175" s="58" t="str">
        <f>IF(O175="女子",IF(AF175&gt;100,"",IF(M175=プロ用女子!D$2,ROW(),"")),"")</f>
        <v/>
      </c>
      <c r="BZ175" s="58" t="str">
        <f>IF(O175="女子",IF($AF175&gt;100,"",IF($M175=プロ用女子!K$2,ROW(),"")),"")</f>
        <v/>
      </c>
      <c r="CA175" s="58" t="str">
        <f>IF(O175="女子",IF($AF175&gt;100,"",IF($M175=プロ用女子!D$27,ROW(),"")),"")</f>
        <v/>
      </c>
      <c r="CB175" s="58" t="str">
        <f>IF(O175="女子",IF($AF175&gt;100,"",IF($M175=プロ用女子!K$27,ROW(),"")),"")</f>
        <v/>
      </c>
      <c r="CC175" s="58" t="str">
        <f>IF(O175="女子",IF($AF175&gt;100,"",IF($M175=プロ用女子!D$52,ROW(),"")),"")</f>
        <v/>
      </c>
      <c r="CD175" s="58" t="str">
        <f>IF(O175="女子",IF($AF175&gt;100,"",IF($M175=プロ用女子!K$52,ROW(),"")),"")</f>
        <v/>
      </c>
      <c r="CE175" s="58" t="str">
        <f>IF(O175="女子",IF($AF175&gt;100,"",IF($M175=プロ用女子!D$77,ROW(),"")),"")</f>
        <v/>
      </c>
      <c r="CF175" s="58" t="str">
        <f>IF(O175="女子",IF($AF175&gt;100,"",IF($M175=プロ用女子!K$77,ROW(),"")),"")</f>
        <v/>
      </c>
      <c r="CG175" s="58" t="str">
        <f>IF(O175="女子",IF($AF175&gt;100,"",IF($M175=プロ用女子!D$102,ROW(),"")),"")</f>
        <v/>
      </c>
      <c r="CH175" s="58" t="str">
        <f>IF(O175="女子",IF($AF175&gt;100,"",IF($M175=プロ用女子!K$102,ROW(),"")),"")</f>
        <v/>
      </c>
      <c r="CI175" s="58" t="str">
        <f>IF(O175="女子",IF($AF175&gt;100,"",IF($M175=プロ用女子!D$127,ROW(),"")),"")</f>
        <v/>
      </c>
      <c r="CJ175" s="58" t="str">
        <f>IF(O175="女子",IF($AF175&gt;100,"",IF($M175=プロ用女子!K$127,ROW(),"")),"")</f>
        <v/>
      </c>
      <c r="CK175" s="58" t="str">
        <f>IF(O175="女子",IF($AF175&gt;100,"",IF($M175=プロ用女子!D$152,ROW(),"")),"")</f>
        <v/>
      </c>
      <c r="CL175" s="58" t="str">
        <f>IF(O175="女子",IF($AF175&gt;100,"",IF($M175=プロ用女子!K$152,ROW(),"")),"")</f>
        <v/>
      </c>
      <c r="CM175" s="58" t="str">
        <f>IF(O175="女子",IF($AF175&gt;100,"",IF($M175=プロ用女子!D$177,ROW(),"")),"")</f>
        <v/>
      </c>
      <c r="CN175" s="58" t="str">
        <f>IF(O175="女子",IF($AF175&gt;100,"",IF($M175=プロ用女子!K$177,ROW(),"")),"")</f>
        <v/>
      </c>
      <c r="CO175" s="58" t="str">
        <f>IF(O175="女子",IF($AF175&gt;100,"",IF($M175=プロ用女子!D$202,ROW(),"")),"")</f>
        <v/>
      </c>
      <c r="CP175" s="58" t="str">
        <f>IF(O175="女子",IF($AF175&gt;100,"",IF($M175=プロ用女子!K$202,ROW(),"")),"")</f>
        <v/>
      </c>
      <c r="CQ175" s="58" t="str">
        <f>IF(O175="女子",IF($AF175&gt;100,"",IF($M175=プロ用女子!D$227,ROW(),"")),"")</f>
        <v/>
      </c>
      <c r="CR175" s="58" t="str">
        <f>IF(O175="女子",IF($AF175&gt;100,"",IF($M175=プロ用女子!K$227,ROW(),"")),"")</f>
        <v/>
      </c>
    </row>
    <row r="176" spans="1:96" x14ac:dyDescent="0.15">
      <c r="A176" s="41">
        <v>46172</v>
      </c>
      <c r="B176" s="41">
        <v>46180</v>
      </c>
      <c r="C176" t="s">
        <v>70</v>
      </c>
      <c r="D176" t="s">
        <v>162</v>
      </c>
      <c r="E176" t="s">
        <v>169</v>
      </c>
      <c r="F176" t="s">
        <v>171</v>
      </c>
      <c r="G176" t="s">
        <v>165</v>
      </c>
      <c r="H176" t="s">
        <v>71</v>
      </c>
      <c r="I176" t="s">
        <v>166</v>
      </c>
      <c r="J176" t="s">
        <v>99</v>
      </c>
      <c r="L176" t="s">
        <v>1181</v>
      </c>
      <c r="M176" t="s">
        <v>465</v>
      </c>
      <c r="N176" t="s">
        <v>466</v>
      </c>
      <c r="O176" t="s">
        <v>100</v>
      </c>
      <c r="Y176" t="s">
        <v>101</v>
      </c>
      <c r="AA176" t="s">
        <v>1182</v>
      </c>
      <c r="AB176" t="s">
        <v>1183</v>
      </c>
      <c r="AC176" t="s">
        <v>1184</v>
      </c>
      <c r="AD176" t="s">
        <v>102</v>
      </c>
      <c r="AF176">
        <v>10</v>
      </c>
      <c r="AG176" s="40">
        <v>38810</v>
      </c>
      <c r="AN176">
        <v>170</v>
      </c>
      <c r="AO176">
        <v>52</v>
      </c>
      <c r="AP176" t="s">
        <v>103</v>
      </c>
      <c r="AV176" t="s">
        <v>104</v>
      </c>
      <c r="AY176" t="s">
        <v>155</v>
      </c>
      <c r="BB176">
        <f t="shared" si="6"/>
        <v>17</v>
      </c>
      <c r="BC176">
        <f t="shared" si="7"/>
        <v>3</v>
      </c>
      <c r="BD176" t="str">
        <f t="shared" si="8"/>
        <v>右</v>
      </c>
      <c r="BE176" s="58" t="str">
        <f>IF(O176="男子",IF($AF176&gt;100,"",IF(M176=プロ用男子!D$2,ROW(),"")),"")</f>
        <v/>
      </c>
      <c r="BF176" s="58" t="str">
        <f>IF(O176="男子",IF($AF176&gt;100,"",IF($M176=プロ用男子!K$2,ROW(),"")),"")</f>
        <v/>
      </c>
      <c r="BG176" s="58" t="str">
        <f>IF(O176="男子",IF($AF176&gt;100,"",IF($M176=プロ用男子!D$27,ROW(),"")),"")</f>
        <v/>
      </c>
      <c r="BH176" s="58" t="str">
        <f>IF(O176="男子",IF($AF176&gt;100,"",IF($M176=プロ用男子!K$27,ROW(),"")),"")</f>
        <v/>
      </c>
      <c r="BI176" s="58" t="str">
        <f>IF(O176="男子",IF($AF176&gt;100,"",IF($M176=プロ用男子!D$52,ROW(),"")),"")</f>
        <v/>
      </c>
      <c r="BJ176" s="58" t="str">
        <f>IF(O176="男子",IF($AF176&gt;100,"",IF($M176=プロ用男子!K$52,ROW(),"")),"")</f>
        <v/>
      </c>
      <c r="BK176" s="58" t="str">
        <f>IF(O176="男子",IF($AF176&gt;100,"",IF($M176=プロ用男子!D$77,ROW(),"")),"")</f>
        <v/>
      </c>
      <c r="BL176" s="58" t="str">
        <f>IF(O176="男子",IF($AF176&gt;100,"",IF($M176=プロ用男子!K$77,ROW(),"")),"")</f>
        <v/>
      </c>
      <c r="BM176" s="58" t="str">
        <f>IF(O176="男子",IF($AF176&gt;100,"",IF($M176=プロ用男子!D$102,ROW(),"")),"")</f>
        <v/>
      </c>
      <c r="BN176" s="58" t="str">
        <f>IF(O176="男子",IF($AF176&gt;100,"",IF($M176=プロ用男子!K$102,ROW(),"")),"")</f>
        <v/>
      </c>
      <c r="BO176" s="58" t="str">
        <f>IF(O176="男子",IF($AF176&gt;100,"",IF($M176=プロ用男子!D$127,ROW(),"")),"")</f>
        <v/>
      </c>
      <c r="BP176" s="58" t="str">
        <f>IF(O176="男子",IF($AF176&gt;100,"",IF($M176=プロ用男子!K$127,ROW(),"")),"")</f>
        <v/>
      </c>
      <c r="BQ176" s="58" t="str">
        <f>IF(O176="男子",IF($AF176&gt;100,"",IF($M176=プロ用男子!D$152,ROW(),"")),"")</f>
        <v/>
      </c>
      <c r="BR176" s="58" t="str">
        <f>IF(O176="男子",IF($AF176&gt;100,"",IF($M176=プロ用男子!K$152,ROW(),"")),"")</f>
        <v/>
      </c>
      <c r="BS176" s="58" t="str">
        <f>IF(O176="男子",IF($AF176&gt;100,"",IF($M176=プロ用男子!D$177,ROW(),"")),"")</f>
        <v/>
      </c>
      <c r="BT176" s="58" t="str">
        <f>IF(O176="男子",IF($AF176&gt;100,"",IF($M176=プロ用男子!K$177,ROW(),"")),"")</f>
        <v/>
      </c>
      <c r="BU176" s="58" t="str">
        <f>IF(O176="男子",IF($AF176&gt;100,"",IF($M176=プロ用男子!D$202,ROW(),"")),"")</f>
        <v/>
      </c>
      <c r="BV176" s="58" t="str">
        <f>IF(O176="男子",IF($AF176&gt;100,"",IF($M176=プロ用男子!K$202,ROW(),"")),"")</f>
        <v/>
      </c>
      <c r="BW176" s="58" t="str">
        <f>IF(O176="男子",IF($AF176&gt;100,"",IF($M176=プロ用男子!D$227,ROW(),"")),"")</f>
        <v/>
      </c>
      <c r="BX176" s="58" t="str">
        <f>IF(O176="男子",IF($AF176&gt;100,"",IF($M176=プロ用男子!K$227,ROW(),"")),"")</f>
        <v/>
      </c>
      <c r="BY176" s="58" t="str">
        <f>IF(O176="女子",IF(AF176&gt;100,"",IF(M176=プロ用女子!D$2,ROW(),"")),"")</f>
        <v/>
      </c>
      <c r="BZ176" s="58" t="str">
        <f>IF(O176="女子",IF($AF176&gt;100,"",IF($M176=プロ用女子!K$2,ROW(),"")),"")</f>
        <v/>
      </c>
      <c r="CA176" s="58" t="str">
        <f>IF(O176="女子",IF($AF176&gt;100,"",IF($M176=プロ用女子!D$27,ROW(),"")),"")</f>
        <v/>
      </c>
      <c r="CB176" s="58" t="str">
        <f>IF(O176="女子",IF($AF176&gt;100,"",IF($M176=プロ用女子!K$27,ROW(),"")),"")</f>
        <v/>
      </c>
      <c r="CC176" s="58" t="str">
        <f>IF(O176="女子",IF($AF176&gt;100,"",IF($M176=プロ用女子!D$52,ROW(),"")),"")</f>
        <v/>
      </c>
      <c r="CD176" s="58" t="str">
        <f>IF(O176="女子",IF($AF176&gt;100,"",IF($M176=プロ用女子!K$52,ROW(),"")),"")</f>
        <v/>
      </c>
      <c r="CE176" s="58" t="str">
        <f>IF(O176="女子",IF($AF176&gt;100,"",IF($M176=プロ用女子!D$77,ROW(),"")),"")</f>
        <v/>
      </c>
      <c r="CF176" s="58" t="str">
        <f>IF(O176="女子",IF($AF176&gt;100,"",IF($M176=プロ用女子!K$77,ROW(),"")),"")</f>
        <v/>
      </c>
      <c r="CG176" s="58" t="str">
        <f>IF(O176="女子",IF($AF176&gt;100,"",IF($M176=プロ用女子!D$102,ROW(),"")),"")</f>
        <v/>
      </c>
      <c r="CH176" s="58" t="str">
        <f>IF(O176="女子",IF($AF176&gt;100,"",IF($M176=プロ用女子!K$102,ROW(),"")),"")</f>
        <v/>
      </c>
      <c r="CI176" s="58" t="str">
        <f>IF(O176="女子",IF($AF176&gt;100,"",IF($M176=プロ用女子!D$127,ROW(),"")),"")</f>
        <v/>
      </c>
      <c r="CJ176" s="58" t="str">
        <f>IF(O176="女子",IF($AF176&gt;100,"",IF($M176=プロ用女子!K$127,ROW(),"")),"")</f>
        <v/>
      </c>
      <c r="CK176" s="58" t="str">
        <f>IF(O176="女子",IF($AF176&gt;100,"",IF($M176=プロ用女子!D$152,ROW(),"")),"")</f>
        <v/>
      </c>
      <c r="CL176" s="58" t="str">
        <f>IF(O176="女子",IF($AF176&gt;100,"",IF($M176=プロ用女子!K$152,ROW(),"")),"")</f>
        <v/>
      </c>
      <c r="CM176" s="58" t="str">
        <f>IF(O176="女子",IF($AF176&gt;100,"",IF($M176=プロ用女子!D$177,ROW(),"")),"")</f>
        <v/>
      </c>
      <c r="CN176" s="58" t="str">
        <f>IF(O176="女子",IF($AF176&gt;100,"",IF($M176=プロ用女子!K$177,ROW(),"")),"")</f>
        <v/>
      </c>
      <c r="CO176" s="58" t="str">
        <f>IF(O176="女子",IF($AF176&gt;100,"",IF($M176=プロ用女子!D$202,ROW(),"")),"")</f>
        <v/>
      </c>
      <c r="CP176" s="58" t="str">
        <f>IF(O176="女子",IF($AF176&gt;100,"",IF($M176=プロ用女子!K$202,ROW(),"")),"")</f>
        <v/>
      </c>
      <c r="CQ176" s="58" t="str">
        <f>IF(O176="女子",IF($AF176&gt;100,"",IF($M176=プロ用女子!D$227,ROW(),"")),"")</f>
        <v/>
      </c>
      <c r="CR176" s="58" t="str">
        <f>IF(O176="女子",IF($AF176&gt;100,"",IF($M176=プロ用女子!K$227,ROW(),"")),"")</f>
        <v/>
      </c>
    </row>
    <row r="177" spans="1:96" x14ac:dyDescent="0.15">
      <c r="A177" s="41">
        <v>46172</v>
      </c>
      <c r="B177" s="41">
        <v>46180</v>
      </c>
      <c r="C177" t="s">
        <v>70</v>
      </c>
      <c r="D177" t="s">
        <v>162</v>
      </c>
      <c r="E177" t="s">
        <v>169</v>
      </c>
      <c r="F177" t="s">
        <v>171</v>
      </c>
      <c r="G177" t="s">
        <v>165</v>
      </c>
      <c r="H177" t="s">
        <v>71</v>
      </c>
      <c r="I177" t="s">
        <v>166</v>
      </c>
      <c r="J177" t="s">
        <v>99</v>
      </c>
      <c r="L177" t="s">
        <v>1185</v>
      </c>
      <c r="M177" t="s">
        <v>465</v>
      </c>
      <c r="N177" t="s">
        <v>466</v>
      </c>
      <c r="O177" t="s">
        <v>100</v>
      </c>
      <c r="Y177" t="s">
        <v>101</v>
      </c>
      <c r="AA177" t="s">
        <v>1186</v>
      </c>
      <c r="AB177" t="s">
        <v>1187</v>
      </c>
      <c r="AC177" t="s">
        <v>1188</v>
      </c>
      <c r="AD177" t="s">
        <v>102</v>
      </c>
      <c r="AF177">
        <v>11</v>
      </c>
      <c r="AG177" s="40">
        <v>38838</v>
      </c>
      <c r="AN177">
        <v>170</v>
      </c>
      <c r="AO177">
        <v>48</v>
      </c>
      <c r="AP177" t="s">
        <v>103</v>
      </c>
      <c r="AV177" t="s">
        <v>104</v>
      </c>
      <c r="AY177" t="s">
        <v>157</v>
      </c>
      <c r="BB177">
        <f t="shared" si="6"/>
        <v>17</v>
      </c>
      <c r="BC177">
        <f t="shared" si="7"/>
        <v>3</v>
      </c>
      <c r="BD177" t="str">
        <f t="shared" si="8"/>
        <v>右</v>
      </c>
      <c r="BE177" s="58" t="str">
        <f>IF(O177="男子",IF($AF177&gt;100,"",IF(M177=プロ用男子!D$2,ROW(),"")),"")</f>
        <v/>
      </c>
      <c r="BF177" s="58" t="str">
        <f>IF(O177="男子",IF($AF177&gt;100,"",IF($M177=プロ用男子!K$2,ROW(),"")),"")</f>
        <v/>
      </c>
      <c r="BG177" s="58" t="str">
        <f>IF(O177="男子",IF($AF177&gt;100,"",IF($M177=プロ用男子!D$27,ROW(),"")),"")</f>
        <v/>
      </c>
      <c r="BH177" s="58" t="str">
        <f>IF(O177="男子",IF($AF177&gt;100,"",IF($M177=プロ用男子!K$27,ROW(),"")),"")</f>
        <v/>
      </c>
      <c r="BI177" s="58" t="str">
        <f>IF(O177="男子",IF($AF177&gt;100,"",IF($M177=プロ用男子!D$52,ROW(),"")),"")</f>
        <v/>
      </c>
      <c r="BJ177" s="58" t="str">
        <f>IF(O177="男子",IF($AF177&gt;100,"",IF($M177=プロ用男子!K$52,ROW(),"")),"")</f>
        <v/>
      </c>
      <c r="BK177" s="58" t="str">
        <f>IF(O177="男子",IF($AF177&gt;100,"",IF($M177=プロ用男子!D$77,ROW(),"")),"")</f>
        <v/>
      </c>
      <c r="BL177" s="58" t="str">
        <f>IF(O177="男子",IF($AF177&gt;100,"",IF($M177=プロ用男子!K$77,ROW(),"")),"")</f>
        <v/>
      </c>
      <c r="BM177" s="58" t="str">
        <f>IF(O177="男子",IF($AF177&gt;100,"",IF($M177=プロ用男子!D$102,ROW(),"")),"")</f>
        <v/>
      </c>
      <c r="BN177" s="58" t="str">
        <f>IF(O177="男子",IF($AF177&gt;100,"",IF($M177=プロ用男子!K$102,ROW(),"")),"")</f>
        <v/>
      </c>
      <c r="BO177" s="58" t="str">
        <f>IF(O177="男子",IF($AF177&gt;100,"",IF($M177=プロ用男子!D$127,ROW(),"")),"")</f>
        <v/>
      </c>
      <c r="BP177" s="58" t="str">
        <f>IF(O177="男子",IF($AF177&gt;100,"",IF($M177=プロ用男子!K$127,ROW(),"")),"")</f>
        <v/>
      </c>
      <c r="BQ177" s="58" t="str">
        <f>IF(O177="男子",IF($AF177&gt;100,"",IF($M177=プロ用男子!D$152,ROW(),"")),"")</f>
        <v/>
      </c>
      <c r="BR177" s="58" t="str">
        <f>IF(O177="男子",IF($AF177&gt;100,"",IF($M177=プロ用男子!K$152,ROW(),"")),"")</f>
        <v/>
      </c>
      <c r="BS177" s="58" t="str">
        <f>IF(O177="男子",IF($AF177&gt;100,"",IF($M177=プロ用男子!D$177,ROW(),"")),"")</f>
        <v/>
      </c>
      <c r="BT177" s="58" t="str">
        <f>IF(O177="男子",IF($AF177&gt;100,"",IF($M177=プロ用男子!K$177,ROW(),"")),"")</f>
        <v/>
      </c>
      <c r="BU177" s="58" t="str">
        <f>IF(O177="男子",IF($AF177&gt;100,"",IF($M177=プロ用男子!D$202,ROW(),"")),"")</f>
        <v/>
      </c>
      <c r="BV177" s="58" t="str">
        <f>IF(O177="男子",IF($AF177&gt;100,"",IF($M177=プロ用男子!K$202,ROW(),"")),"")</f>
        <v/>
      </c>
      <c r="BW177" s="58" t="str">
        <f>IF(O177="男子",IF($AF177&gt;100,"",IF($M177=プロ用男子!D$227,ROW(),"")),"")</f>
        <v/>
      </c>
      <c r="BX177" s="58" t="str">
        <f>IF(O177="男子",IF($AF177&gt;100,"",IF($M177=プロ用男子!K$227,ROW(),"")),"")</f>
        <v/>
      </c>
      <c r="BY177" s="58" t="str">
        <f>IF(O177="女子",IF(AF177&gt;100,"",IF(M177=プロ用女子!D$2,ROW(),"")),"")</f>
        <v/>
      </c>
      <c r="BZ177" s="58" t="str">
        <f>IF(O177="女子",IF($AF177&gt;100,"",IF($M177=プロ用女子!K$2,ROW(),"")),"")</f>
        <v/>
      </c>
      <c r="CA177" s="58" t="str">
        <f>IF(O177="女子",IF($AF177&gt;100,"",IF($M177=プロ用女子!D$27,ROW(),"")),"")</f>
        <v/>
      </c>
      <c r="CB177" s="58" t="str">
        <f>IF(O177="女子",IF($AF177&gt;100,"",IF($M177=プロ用女子!K$27,ROW(),"")),"")</f>
        <v/>
      </c>
      <c r="CC177" s="58" t="str">
        <f>IF(O177="女子",IF($AF177&gt;100,"",IF($M177=プロ用女子!D$52,ROW(),"")),"")</f>
        <v/>
      </c>
      <c r="CD177" s="58" t="str">
        <f>IF(O177="女子",IF($AF177&gt;100,"",IF($M177=プロ用女子!K$52,ROW(),"")),"")</f>
        <v/>
      </c>
      <c r="CE177" s="58" t="str">
        <f>IF(O177="女子",IF($AF177&gt;100,"",IF($M177=プロ用女子!D$77,ROW(),"")),"")</f>
        <v/>
      </c>
      <c r="CF177" s="58" t="str">
        <f>IF(O177="女子",IF($AF177&gt;100,"",IF($M177=プロ用女子!K$77,ROW(),"")),"")</f>
        <v/>
      </c>
      <c r="CG177" s="58" t="str">
        <f>IF(O177="女子",IF($AF177&gt;100,"",IF($M177=プロ用女子!D$102,ROW(),"")),"")</f>
        <v/>
      </c>
      <c r="CH177" s="58" t="str">
        <f>IF(O177="女子",IF($AF177&gt;100,"",IF($M177=プロ用女子!K$102,ROW(),"")),"")</f>
        <v/>
      </c>
      <c r="CI177" s="58" t="str">
        <f>IF(O177="女子",IF($AF177&gt;100,"",IF($M177=プロ用女子!D$127,ROW(),"")),"")</f>
        <v/>
      </c>
      <c r="CJ177" s="58" t="str">
        <f>IF(O177="女子",IF($AF177&gt;100,"",IF($M177=プロ用女子!K$127,ROW(),"")),"")</f>
        <v/>
      </c>
      <c r="CK177" s="58" t="str">
        <f>IF(O177="女子",IF($AF177&gt;100,"",IF($M177=プロ用女子!D$152,ROW(),"")),"")</f>
        <v/>
      </c>
      <c r="CL177" s="58" t="str">
        <f>IF(O177="女子",IF($AF177&gt;100,"",IF($M177=プロ用女子!K$152,ROW(),"")),"")</f>
        <v/>
      </c>
      <c r="CM177" s="58" t="str">
        <f>IF(O177="女子",IF($AF177&gt;100,"",IF($M177=プロ用女子!D$177,ROW(),"")),"")</f>
        <v/>
      </c>
      <c r="CN177" s="58" t="str">
        <f>IF(O177="女子",IF($AF177&gt;100,"",IF($M177=プロ用女子!K$177,ROW(),"")),"")</f>
        <v/>
      </c>
      <c r="CO177" s="58" t="str">
        <f>IF(O177="女子",IF($AF177&gt;100,"",IF($M177=プロ用女子!D$202,ROW(),"")),"")</f>
        <v/>
      </c>
      <c r="CP177" s="58" t="str">
        <f>IF(O177="女子",IF($AF177&gt;100,"",IF($M177=プロ用女子!K$202,ROW(),"")),"")</f>
        <v/>
      </c>
      <c r="CQ177" s="58" t="str">
        <f>IF(O177="女子",IF($AF177&gt;100,"",IF($M177=プロ用女子!D$227,ROW(),"")),"")</f>
        <v/>
      </c>
      <c r="CR177" s="58" t="str">
        <f>IF(O177="女子",IF($AF177&gt;100,"",IF($M177=プロ用女子!K$227,ROW(),"")),"")</f>
        <v/>
      </c>
    </row>
    <row r="178" spans="1:96" x14ac:dyDescent="0.15">
      <c r="L178" t="s">
        <v>1920</v>
      </c>
      <c r="M178" t="s">
        <v>1921</v>
      </c>
      <c r="N178" t="s">
        <v>1922</v>
      </c>
      <c r="O178" t="s">
        <v>100</v>
      </c>
      <c r="Y178" t="s">
        <v>101</v>
      </c>
      <c r="Z178">
        <v>1</v>
      </c>
      <c r="AA178" t="s">
        <v>1923</v>
      </c>
      <c r="AB178" t="s">
        <v>1924</v>
      </c>
      <c r="AC178" t="s">
        <v>1925</v>
      </c>
      <c r="AD178" t="s">
        <v>102</v>
      </c>
      <c r="AF178">
        <v>101</v>
      </c>
      <c r="AG178" s="40">
        <v>32106</v>
      </c>
      <c r="AN178">
        <v>166.5</v>
      </c>
      <c r="AO178">
        <v>55</v>
      </c>
      <c r="AP178" t="s">
        <v>103</v>
      </c>
      <c r="BB178">
        <f t="shared" si="6"/>
        <v>36</v>
      </c>
      <c r="BC178" t="str">
        <f t="shared" si="7"/>
        <v>役員</v>
      </c>
      <c r="BD178" t="str">
        <f t="shared" si="8"/>
        <v>右</v>
      </c>
      <c r="BE178" s="58" t="str">
        <f>IF(O178="男子",IF($AF178&gt;100,"",IF(M178=プロ用男子!D$2,ROW(),"")),"")</f>
        <v/>
      </c>
      <c r="BF178" s="58" t="str">
        <f>IF(O178="男子",IF($AF178&gt;100,"",IF($M178=プロ用男子!K$2,ROW(),"")),"")</f>
        <v/>
      </c>
      <c r="BG178" s="58" t="str">
        <f>IF(O178="男子",IF($AF178&gt;100,"",IF($M178=プロ用男子!D$27,ROW(),"")),"")</f>
        <v/>
      </c>
      <c r="BH178" s="58" t="str">
        <f>IF(O178="男子",IF($AF178&gt;100,"",IF($M178=プロ用男子!K$27,ROW(),"")),"")</f>
        <v/>
      </c>
      <c r="BI178" s="58" t="str">
        <f>IF(O178="男子",IF($AF178&gt;100,"",IF($M178=プロ用男子!D$52,ROW(),"")),"")</f>
        <v/>
      </c>
      <c r="BJ178" s="58" t="str">
        <f>IF(O178="男子",IF($AF178&gt;100,"",IF($M178=プロ用男子!K$52,ROW(),"")),"")</f>
        <v/>
      </c>
      <c r="BK178" s="58" t="str">
        <f>IF(O178="男子",IF($AF178&gt;100,"",IF($M178=プロ用男子!D$77,ROW(),"")),"")</f>
        <v/>
      </c>
      <c r="BL178" s="58" t="str">
        <f>IF(O178="男子",IF($AF178&gt;100,"",IF($M178=プロ用男子!K$77,ROW(),"")),"")</f>
        <v/>
      </c>
      <c r="BM178" s="58" t="str">
        <f>IF(O178="男子",IF($AF178&gt;100,"",IF($M178=プロ用男子!D$102,ROW(),"")),"")</f>
        <v/>
      </c>
      <c r="BN178" s="58" t="str">
        <f>IF(O178="男子",IF($AF178&gt;100,"",IF($M178=プロ用男子!K$102,ROW(),"")),"")</f>
        <v/>
      </c>
      <c r="BO178" s="58" t="str">
        <f>IF(O178="男子",IF($AF178&gt;100,"",IF($M178=プロ用男子!D$127,ROW(),"")),"")</f>
        <v/>
      </c>
      <c r="BP178" s="58" t="str">
        <f>IF(O178="男子",IF($AF178&gt;100,"",IF($M178=プロ用男子!K$127,ROW(),"")),"")</f>
        <v/>
      </c>
      <c r="BQ178" s="58" t="str">
        <f>IF(O178="男子",IF($AF178&gt;100,"",IF($M178=プロ用男子!D$152,ROW(),"")),"")</f>
        <v/>
      </c>
      <c r="BR178" s="58" t="str">
        <f>IF(O178="男子",IF($AF178&gt;100,"",IF($M178=プロ用男子!K$152,ROW(),"")),"")</f>
        <v/>
      </c>
      <c r="BS178" s="58" t="str">
        <f>IF(O178="男子",IF($AF178&gt;100,"",IF($M178=プロ用男子!D$177,ROW(),"")),"")</f>
        <v/>
      </c>
      <c r="BT178" s="58" t="str">
        <f>IF(O178="男子",IF($AF178&gt;100,"",IF($M178=プロ用男子!K$177,ROW(),"")),"")</f>
        <v/>
      </c>
      <c r="BU178" s="58" t="str">
        <f>IF(O178="男子",IF($AF178&gt;100,"",IF($M178=プロ用男子!D$202,ROW(),"")),"")</f>
        <v/>
      </c>
      <c r="BV178" s="58" t="str">
        <f>IF(O178="男子",IF($AF178&gt;100,"",IF($M178=プロ用男子!K$202,ROW(),"")),"")</f>
        <v/>
      </c>
      <c r="BW178" s="58" t="str">
        <f>IF(O178="男子",IF($AF178&gt;100,"",IF($M178=プロ用男子!D$227,ROW(),"")),"")</f>
        <v/>
      </c>
      <c r="BX178" s="58" t="str">
        <f>IF(O178="男子",IF($AF178&gt;100,"",IF($M178=プロ用男子!K$227,ROW(),"")),"")</f>
        <v/>
      </c>
      <c r="BY178" s="58" t="str">
        <f>IF(O178="女子",IF(AF178&gt;100,"",IF(M178=プロ用女子!D$2,ROW(),"")),"")</f>
        <v/>
      </c>
      <c r="BZ178" s="58" t="str">
        <f>IF(O178="女子",IF($AF178&gt;100,"",IF($M178=プロ用女子!K$2,ROW(),"")),"")</f>
        <v/>
      </c>
      <c r="CA178" s="58" t="str">
        <f>IF(O178="女子",IF($AF178&gt;100,"",IF($M178=プロ用女子!D$27,ROW(),"")),"")</f>
        <v/>
      </c>
      <c r="CB178" s="58" t="str">
        <f>IF(O178="女子",IF($AF178&gt;100,"",IF($M178=プロ用女子!K$27,ROW(),"")),"")</f>
        <v/>
      </c>
      <c r="CC178" s="58" t="str">
        <f>IF(O178="女子",IF($AF178&gt;100,"",IF($M178=プロ用女子!D$52,ROW(),"")),"")</f>
        <v/>
      </c>
      <c r="CD178" s="58" t="str">
        <f>IF(O178="女子",IF($AF178&gt;100,"",IF($M178=プロ用女子!K$52,ROW(),"")),"")</f>
        <v/>
      </c>
      <c r="CE178" s="58" t="str">
        <f>IF(O178="女子",IF($AF178&gt;100,"",IF($M178=プロ用女子!D$77,ROW(),"")),"")</f>
        <v/>
      </c>
      <c r="CF178" s="58" t="str">
        <f>IF(O178="女子",IF($AF178&gt;100,"",IF($M178=プロ用女子!K$77,ROW(),"")),"")</f>
        <v/>
      </c>
      <c r="CG178" s="58" t="str">
        <f>IF(O178="女子",IF($AF178&gt;100,"",IF($M178=プロ用女子!D$102,ROW(),"")),"")</f>
        <v/>
      </c>
      <c r="CH178" s="58" t="str">
        <f>IF(O178="女子",IF($AF178&gt;100,"",IF($M178=プロ用女子!K$102,ROW(),"")),"")</f>
        <v/>
      </c>
      <c r="CI178" s="58" t="str">
        <f>IF(O178="女子",IF($AF178&gt;100,"",IF($M178=プロ用女子!D$127,ROW(),"")),"")</f>
        <v/>
      </c>
      <c r="CJ178" s="58" t="str">
        <f>IF(O178="女子",IF($AF178&gt;100,"",IF($M178=プロ用女子!K$127,ROW(),"")),"")</f>
        <v/>
      </c>
      <c r="CK178" s="58" t="str">
        <f>IF(O178="女子",IF($AF178&gt;100,"",IF($M178=プロ用女子!D$152,ROW(),"")),"")</f>
        <v/>
      </c>
      <c r="CL178" s="58" t="str">
        <f>IF(O178="女子",IF($AF178&gt;100,"",IF($M178=プロ用女子!K$152,ROW(),"")),"")</f>
        <v/>
      </c>
      <c r="CM178" s="58" t="str">
        <f>IF(O178="女子",IF($AF178&gt;100,"",IF($M178=プロ用女子!D$177,ROW(),"")),"")</f>
        <v/>
      </c>
      <c r="CN178" s="58" t="str">
        <f>IF(O178="女子",IF($AF178&gt;100,"",IF($M178=プロ用女子!K$177,ROW(),"")),"")</f>
        <v/>
      </c>
      <c r="CO178" s="58" t="str">
        <f>IF(O178="女子",IF($AF178&gt;100,"",IF($M178=プロ用女子!D$202,ROW(),"")),"")</f>
        <v/>
      </c>
      <c r="CP178" s="58" t="str">
        <f>IF(O178="女子",IF($AF178&gt;100,"",IF($M178=プロ用女子!K$202,ROW(),"")),"")</f>
        <v/>
      </c>
      <c r="CQ178" s="58" t="str">
        <f>IF(O178="女子",IF($AF178&gt;100,"",IF($M178=プロ用女子!D$227,ROW(),"")),"")</f>
        <v/>
      </c>
      <c r="CR178" s="58" t="str">
        <f>IF(O178="女子",IF($AF178&gt;100,"",IF($M178=プロ用女子!K$227,ROW(),"")),"")</f>
        <v/>
      </c>
    </row>
    <row r="179" spans="1:96" x14ac:dyDescent="0.15">
      <c r="L179" t="s">
        <v>1926</v>
      </c>
      <c r="M179" t="s">
        <v>1921</v>
      </c>
      <c r="N179" t="s">
        <v>1922</v>
      </c>
      <c r="O179" t="s">
        <v>100</v>
      </c>
      <c r="Y179" t="s">
        <v>101</v>
      </c>
      <c r="Z179">
        <v>1</v>
      </c>
      <c r="AA179" t="s">
        <v>1927</v>
      </c>
      <c r="AB179" t="s">
        <v>1928</v>
      </c>
      <c r="AC179" t="s">
        <v>1929</v>
      </c>
      <c r="AD179" t="s">
        <v>102</v>
      </c>
      <c r="AF179">
        <v>102</v>
      </c>
      <c r="AG179" s="40">
        <v>24544</v>
      </c>
      <c r="AN179">
        <v>166.5</v>
      </c>
      <c r="AO179">
        <v>55</v>
      </c>
      <c r="AP179" t="s">
        <v>103</v>
      </c>
      <c r="BB179">
        <f t="shared" si="6"/>
        <v>57</v>
      </c>
      <c r="BC179" t="str">
        <f t="shared" si="7"/>
        <v>役員</v>
      </c>
      <c r="BD179" t="str">
        <f t="shared" si="8"/>
        <v>右</v>
      </c>
      <c r="BE179" s="58" t="str">
        <f>IF(O179="男子",IF($AF179&gt;100,"",IF(M179=プロ用男子!D$2,ROW(),"")),"")</f>
        <v/>
      </c>
      <c r="BF179" s="58" t="str">
        <f>IF(O179="男子",IF($AF179&gt;100,"",IF($M179=プロ用男子!K$2,ROW(),"")),"")</f>
        <v/>
      </c>
      <c r="BG179" s="58" t="str">
        <f>IF(O179="男子",IF($AF179&gt;100,"",IF($M179=プロ用男子!D$27,ROW(),"")),"")</f>
        <v/>
      </c>
      <c r="BH179" s="58" t="str">
        <f>IF(O179="男子",IF($AF179&gt;100,"",IF($M179=プロ用男子!K$27,ROW(),"")),"")</f>
        <v/>
      </c>
      <c r="BI179" s="58" t="str">
        <f>IF(O179="男子",IF($AF179&gt;100,"",IF($M179=プロ用男子!D$52,ROW(),"")),"")</f>
        <v/>
      </c>
      <c r="BJ179" s="58" t="str">
        <f>IF(O179="男子",IF($AF179&gt;100,"",IF($M179=プロ用男子!K$52,ROW(),"")),"")</f>
        <v/>
      </c>
      <c r="BK179" s="58" t="str">
        <f>IF(O179="男子",IF($AF179&gt;100,"",IF($M179=プロ用男子!D$77,ROW(),"")),"")</f>
        <v/>
      </c>
      <c r="BL179" s="58" t="str">
        <f>IF(O179="男子",IF($AF179&gt;100,"",IF($M179=プロ用男子!K$77,ROW(),"")),"")</f>
        <v/>
      </c>
      <c r="BM179" s="58" t="str">
        <f>IF(O179="男子",IF($AF179&gt;100,"",IF($M179=プロ用男子!D$102,ROW(),"")),"")</f>
        <v/>
      </c>
      <c r="BN179" s="58" t="str">
        <f>IF(O179="男子",IF($AF179&gt;100,"",IF($M179=プロ用男子!K$102,ROW(),"")),"")</f>
        <v/>
      </c>
      <c r="BO179" s="58" t="str">
        <f>IF(O179="男子",IF($AF179&gt;100,"",IF($M179=プロ用男子!D$127,ROW(),"")),"")</f>
        <v/>
      </c>
      <c r="BP179" s="58" t="str">
        <f>IF(O179="男子",IF($AF179&gt;100,"",IF($M179=プロ用男子!K$127,ROW(),"")),"")</f>
        <v/>
      </c>
      <c r="BQ179" s="58" t="str">
        <f>IF(O179="男子",IF($AF179&gt;100,"",IF($M179=プロ用男子!D$152,ROW(),"")),"")</f>
        <v/>
      </c>
      <c r="BR179" s="58" t="str">
        <f>IF(O179="男子",IF($AF179&gt;100,"",IF($M179=プロ用男子!K$152,ROW(),"")),"")</f>
        <v/>
      </c>
      <c r="BS179" s="58" t="str">
        <f>IF(O179="男子",IF($AF179&gt;100,"",IF($M179=プロ用男子!D$177,ROW(),"")),"")</f>
        <v/>
      </c>
      <c r="BT179" s="58" t="str">
        <f>IF(O179="男子",IF($AF179&gt;100,"",IF($M179=プロ用男子!K$177,ROW(),"")),"")</f>
        <v/>
      </c>
      <c r="BU179" s="58" t="str">
        <f>IF(O179="男子",IF($AF179&gt;100,"",IF($M179=プロ用男子!D$202,ROW(),"")),"")</f>
        <v/>
      </c>
      <c r="BV179" s="58" t="str">
        <f>IF(O179="男子",IF($AF179&gt;100,"",IF($M179=プロ用男子!K$202,ROW(),"")),"")</f>
        <v/>
      </c>
      <c r="BW179" s="58" t="str">
        <f>IF(O179="男子",IF($AF179&gt;100,"",IF($M179=プロ用男子!D$227,ROW(),"")),"")</f>
        <v/>
      </c>
      <c r="BX179" s="58" t="str">
        <f>IF(O179="男子",IF($AF179&gt;100,"",IF($M179=プロ用男子!K$227,ROW(),"")),"")</f>
        <v/>
      </c>
      <c r="BY179" s="58" t="str">
        <f>IF(O179="女子",IF(AF179&gt;100,"",IF(M179=プロ用女子!D$2,ROW(),"")),"")</f>
        <v/>
      </c>
      <c r="BZ179" s="58" t="str">
        <f>IF(O179="女子",IF($AF179&gt;100,"",IF($M179=プロ用女子!K$2,ROW(),"")),"")</f>
        <v/>
      </c>
      <c r="CA179" s="58" t="str">
        <f>IF(O179="女子",IF($AF179&gt;100,"",IF($M179=プロ用女子!D$27,ROW(),"")),"")</f>
        <v/>
      </c>
      <c r="CB179" s="58" t="str">
        <f>IF(O179="女子",IF($AF179&gt;100,"",IF($M179=プロ用女子!K$27,ROW(),"")),"")</f>
        <v/>
      </c>
      <c r="CC179" s="58" t="str">
        <f>IF(O179="女子",IF($AF179&gt;100,"",IF($M179=プロ用女子!D$52,ROW(),"")),"")</f>
        <v/>
      </c>
      <c r="CD179" s="58" t="str">
        <f>IF(O179="女子",IF($AF179&gt;100,"",IF($M179=プロ用女子!K$52,ROW(),"")),"")</f>
        <v/>
      </c>
      <c r="CE179" s="58" t="str">
        <f>IF(O179="女子",IF($AF179&gt;100,"",IF($M179=プロ用女子!D$77,ROW(),"")),"")</f>
        <v/>
      </c>
      <c r="CF179" s="58" t="str">
        <f>IF(O179="女子",IF($AF179&gt;100,"",IF($M179=プロ用女子!K$77,ROW(),"")),"")</f>
        <v/>
      </c>
      <c r="CG179" s="58" t="str">
        <f>IF(O179="女子",IF($AF179&gt;100,"",IF($M179=プロ用女子!D$102,ROW(),"")),"")</f>
        <v/>
      </c>
      <c r="CH179" s="58" t="str">
        <f>IF(O179="女子",IF($AF179&gt;100,"",IF($M179=プロ用女子!K$102,ROW(),"")),"")</f>
        <v/>
      </c>
      <c r="CI179" s="58" t="str">
        <f>IF(O179="女子",IF($AF179&gt;100,"",IF($M179=プロ用女子!D$127,ROW(),"")),"")</f>
        <v/>
      </c>
      <c r="CJ179" s="58" t="str">
        <f>IF(O179="女子",IF($AF179&gt;100,"",IF($M179=プロ用女子!K$127,ROW(),"")),"")</f>
        <v/>
      </c>
      <c r="CK179" s="58" t="str">
        <f>IF(O179="女子",IF($AF179&gt;100,"",IF($M179=プロ用女子!D$152,ROW(),"")),"")</f>
        <v/>
      </c>
      <c r="CL179" s="58" t="str">
        <f>IF(O179="女子",IF($AF179&gt;100,"",IF($M179=プロ用女子!K$152,ROW(),"")),"")</f>
        <v/>
      </c>
      <c r="CM179" s="58" t="str">
        <f>IF(O179="女子",IF($AF179&gt;100,"",IF($M179=プロ用女子!D$177,ROW(),"")),"")</f>
        <v/>
      </c>
      <c r="CN179" s="58" t="str">
        <f>IF(O179="女子",IF($AF179&gt;100,"",IF($M179=プロ用女子!K$177,ROW(),"")),"")</f>
        <v/>
      </c>
      <c r="CO179" s="58" t="str">
        <f>IF(O179="女子",IF($AF179&gt;100,"",IF($M179=プロ用女子!D$202,ROW(),"")),"")</f>
        <v/>
      </c>
      <c r="CP179" s="58" t="str">
        <f>IF(O179="女子",IF($AF179&gt;100,"",IF($M179=プロ用女子!K$202,ROW(),"")),"")</f>
        <v/>
      </c>
      <c r="CQ179" s="58" t="str">
        <f>IF(O179="女子",IF($AF179&gt;100,"",IF($M179=プロ用女子!D$227,ROW(),"")),"")</f>
        <v/>
      </c>
      <c r="CR179" s="58" t="str">
        <f>IF(O179="女子",IF($AF179&gt;100,"",IF($M179=プロ用女子!K$227,ROW(),"")),"")</f>
        <v/>
      </c>
    </row>
    <row r="180" spans="1:96" x14ac:dyDescent="0.15">
      <c r="L180" t="s">
        <v>1934</v>
      </c>
      <c r="M180" t="s">
        <v>1921</v>
      </c>
      <c r="N180" t="s">
        <v>1922</v>
      </c>
      <c r="O180" t="s">
        <v>100</v>
      </c>
      <c r="Y180" t="s">
        <v>101</v>
      </c>
      <c r="AA180" t="s">
        <v>1935</v>
      </c>
      <c r="AB180" t="s">
        <v>1936</v>
      </c>
      <c r="AC180" t="s">
        <v>1937</v>
      </c>
      <c r="AD180" t="s">
        <v>102</v>
      </c>
      <c r="AF180">
        <v>103</v>
      </c>
      <c r="AG180" s="40">
        <v>23046</v>
      </c>
      <c r="AN180">
        <v>166.5</v>
      </c>
      <c r="AO180">
        <v>55</v>
      </c>
      <c r="AP180" t="s">
        <v>103</v>
      </c>
      <c r="BB180">
        <f t="shared" si="6"/>
        <v>61</v>
      </c>
      <c r="BC180" t="str">
        <f t="shared" si="7"/>
        <v>役員</v>
      </c>
      <c r="BD180" t="str">
        <f t="shared" si="8"/>
        <v>右</v>
      </c>
      <c r="BE180" s="58" t="str">
        <f>IF(O180="男子",IF($AF180&gt;100,"",IF(M180=プロ用男子!D$2,ROW(),"")),"")</f>
        <v/>
      </c>
      <c r="BF180" s="58" t="str">
        <f>IF(O180="男子",IF($AF180&gt;100,"",IF($M180=プロ用男子!K$2,ROW(),"")),"")</f>
        <v/>
      </c>
      <c r="BG180" s="58" t="str">
        <f>IF(O180="男子",IF($AF180&gt;100,"",IF($M180=プロ用男子!D$27,ROW(),"")),"")</f>
        <v/>
      </c>
      <c r="BH180" s="58" t="str">
        <f>IF(O180="男子",IF($AF180&gt;100,"",IF($M180=プロ用男子!K$27,ROW(),"")),"")</f>
        <v/>
      </c>
      <c r="BI180" s="58" t="str">
        <f>IF(O180="男子",IF($AF180&gt;100,"",IF($M180=プロ用男子!D$52,ROW(),"")),"")</f>
        <v/>
      </c>
      <c r="BJ180" s="58" t="str">
        <f>IF(O180="男子",IF($AF180&gt;100,"",IF($M180=プロ用男子!K$52,ROW(),"")),"")</f>
        <v/>
      </c>
      <c r="BK180" s="58" t="str">
        <f>IF(O180="男子",IF($AF180&gt;100,"",IF($M180=プロ用男子!D$77,ROW(),"")),"")</f>
        <v/>
      </c>
      <c r="BL180" s="58" t="str">
        <f>IF(O180="男子",IF($AF180&gt;100,"",IF($M180=プロ用男子!K$77,ROW(),"")),"")</f>
        <v/>
      </c>
      <c r="BM180" s="58" t="str">
        <f>IF(O180="男子",IF($AF180&gt;100,"",IF($M180=プロ用男子!D$102,ROW(),"")),"")</f>
        <v/>
      </c>
      <c r="BN180" s="58" t="str">
        <f>IF(O180="男子",IF($AF180&gt;100,"",IF($M180=プロ用男子!K$102,ROW(),"")),"")</f>
        <v/>
      </c>
      <c r="BO180" s="58" t="str">
        <f>IF(O180="男子",IF($AF180&gt;100,"",IF($M180=プロ用男子!D$127,ROW(),"")),"")</f>
        <v/>
      </c>
      <c r="BP180" s="58" t="str">
        <f>IF(O180="男子",IF($AF180&gt;100,"",IF($M180=プロ用男子!K$127,ROW(),"")),"")</f>
        <v/>
      </c>
      <c r="BQ180" s="58" t="str">
        <f>IF(O180="男子",IF($AF180&gt;100,"",IF($M180=プロ用男子!D$152,ROW(),"")),"")</f>
        <v/>
      </c>
      <c r="BR180" s="58" t="str">
        <f>IF(O180="男子",IF($AF180&gt;100,"",IF($M180=プロ用男子!K$152,ROW(),"")),"")</f>
        <v/>
      </c>
      <c r="BS180" s="58" t="str">
        <f>IF(O180="男子",IF($AF180&gt;100,"",IF($M180=プロ用男子!D$177,ROW(),"")),"")</f>
        <v/>
      </c>
      <c r="BT180" s="58" t="str">
        <f>IF(O180="男子",IF($AF180&gt;100,"",IF($M180=プロ用男子!K$177,ROW(),"")),"")</f>
        <v/>
      </c>
      <c r="BU180" s="58" t="str">
        <f>IF(O180="男子",IF($AF180&gt;100,"",IF($M180=プロ用男子!D$202,ROW(),"")),"")</f>
        <v/>
      </c>
      <c r="BV180" s="58" t="str">
        <f>IF(O180="男子",IF($AF180&gt;100,"",IF($M180=プロ用男子!K$202,ROW(),"")),"")</f>
        <v/>
      </c>
      <c r="BW180" s="58" t="str">
        <f>IF(O180="男子",IF($AF180&gt;100,"",IF($M180=プロ用男子!D$227,ROW(),"")),"")</f>
        <v/>
      </c>
      <c r="BX180" s="58" t="str">
        <f>IF(O180="男子",IF($AF180&gt;100,"",IF($M180=プロ用男子!K$227,ROW(),"")),"")</f>
        <v/>
      </c>
      <c r="BY180" s="58" t="str">
        <f>IF(O180="女子",IF(AF180&gt;100,"",IF(M180=プロ用女子!D$2,ROW(),"")),"")</f>
        <v/>
      </c>
      <c r="BZ180" s="58" t="str">
        <f>IF(O180="女子",IF($AF180&gt;100,"",IF($M180=プロ用女子!K$2,ROW(),"")),"")</f>
        <v/>
      </c>
      <c r="CA180" s="58" t="str">
        <f>IF(O180="女子",IF($AF180&gt;100,"",IF($M180=プロ用女子!D$27,ROW(),"")),"")</f>
        <v/>
      </c>
      <c r="CB180" s="58" t="str">
        <f>IF(O180="女子",IF($AF180&gt;100,"",IF($M180=プロ用女子!K$27,ROW(),"")),"")</f>
        <v/>
      </c>
      <c r="CC180" s="58" t="str">
        <f>IF(O180="女子",IF($AF180&gt;100,"",IF($M180=プロ用女子!D$52,ROW(),"")),"")</f>
        <v/>
      </c>
      <c r="CD180" s="58" t="str">
        <f>IF(O180="女子",IF($AF180&gt;100,"",IF($M180=プロ用女子!K$52,ROW(),"")),"")</f>
        <v/>
      </c>
      <c r="CE180" s="58" t="str">
        <f>IF(O180="女子",IF($AF180&gt;100,"",IF($M180=プロ用女子!D$77,ROW(),"")),"")</f>
        <v/>
      </c>
      <c r="CF180" s="58" t="str">
        <f>IF(O180="女子",IF($AF180&gt;100,"",IF($M180=プロ用女子!K$77,ROW(),"")),"")</f>
        <v/>
      </c>
      <c r="CG180" s="58" t="str">
        <f>IF(O180="女子",IF($AF180&gt;100,"",IF($M180=プロ用女子!D$102,ROW(),"")),"")</f>
        <v/>
      </c>
      <c r="CH180" s="58" t="str">
        <f>IF(O180="女子",IF($AF180&gt;100,"",IF($M180=プロ用女子!K$102,ROW(),"")),"")</f>
        <v/>
      </c>
      <c r="CI180" s="58" t="str">
        <f>IF(O180="女子",IF($AF180&gt;100,"",IF($M180=プロ用女子!D$127,ROW(),"")),"")</f>
        <v/>
      </c>
      <c r="CJ180" s="58" t="str">
        <f>IF(O180="女子",IF($AF180&gt;100,"",IF($M180=プロ用女子!K$127,ROW(),"")),"")</f>
        <v/>
      </c>
      <c r="CK180" s="58" t="str">
        <f>IF(O180="女子",IF($AF180&gt;100,"",IF($M180=プロ用女子!D$152,ROW(),"")),"")</f>
        <v/>
      </c>
      <c r="CL180" s="58" t="str">
        <f>IF(O180="女子",IF($AF180&gt;100,"",IF($M180=プロ用女子!K$152,ROW(),"")),"")</f>
        <v/>
      </c>
      <c r="CM180" s="58" t="str">
        <f>IF(O180="女子",IF($AF180&gt;100,"",IF($M180=プロ用女子!D$177,ROW(),"")),"")</f>
        <v/>
      </c>
      <c r="CN180" s="58" t="str">
        <f>IF(O180="女子",IF($AF180&gt;100,"",IF($M180=プロ用女子!K$177,ROW(),"")),"")</f>
        <v/>
      </c>
      <c r="CO180" s="58" t="str">
        <f>IF(O180="女子",IF($AF180&gt;100,"",IF($M180=プロ用女子!D$202,ROW(),"")),"")</f>
        <v/>
      </c>
      <c r="CP180" s="58" t="str">
        <f>IF(O180="女子",IF($AF180&gt;100,"",IF($M180=プロ用女子!K$202,ROW(),"")),"")</f>
        <v/>
      </c>
      <c r="CQ180" s="58" t="str">
        <f>IF(O180="女子",IF($AF180&gt;100,"",IF($M180=プロ用女子!D$227,ROW(),"")),"")</f>
        <v/>
      </c>
      <c r="CR180" s="58" t="str">
        <f>IF(O180="女子",IF($AF180&gt;100,"",IF($M180=プロ用女子!K$227,ROW(),"")),"")</f>
        <v/>
      </c>
    </row>
    <row r="181" spans="1:96" x14ac:dyDescent="0.15">
      <c r="L181" t="s">
        <v>1938</v>
      </c>
      <c r="M181" t="s">
        <v>1921</v>
      </c>
      <c r="N181" t="s">
        <v>1922</v>
      </c>
      <c r="O181" t="s">
        <v>100</v>
      </c>
      <c r="Y181" t="s">
        <v>101</v>
      </c>
      <c r="AA181" t="s">
        <v>1939</v>
      </c>
      <c r="AB181" t="s">
        <v>1940</v>
      </c>
      <c r="AC181" t="s">
        <v>1941</v>
      </c>
      <c r="AD181" t="s">
        <v>102</v>
      </c>
      <c r="AF181">
        <v>104</v>
      </c>
      <c r="AG181" s="40">
        <v>23046</v>
      </c>
      <c r="AN181">
        <v>166.5</v>
      </c>
      <c r="AO181">
        <v>55</v>
      </c>
      <c r="AP181" t="s">
        <v>103</v>
      </c>
      <c r="BB181">
        <f t="shared" si="6"/>
        <v>61</v>
      </c>
      <c r="BC181" t="str">
        <f t="shared" si="7"/>
        <v>役員</v>
      </c>
      <c r="BD181" t="str">
        <f t="shared" si="8"/>
        <v>右</v>
      </c>
      <c r="BE181" s="58" t="str">
        <f>IF(O181="男子",IF($AF181&gt;100,"",IF(M181=プロ用男子!D$2,ROW(),"")),"")</f>
        <v/>
      </c>
      <c r="BF181" s="58" t="str">
        <f>IF(O181="男子",IF($AF181&gt;100,"",IF($M181=プロ用男子!K$2,ROW(),"")),"")</f>
        <v/>
      </c>
      <c r="BG181" s="58" t="str">
        <f>IF(O181="男子",IF($AF181&gt;100,"",IF($M181=プロ用男子!D$27,ROW(),"")),"")</f>
        <v/>
      </c>
      <c r="BH181" s="58" t="str">
        <f>IF(O181="男子",IF($AF181&gt;100,"",IF($M181=プロ用男子!K$27,ROW(),"")),"")</f>
        <v/>
      </c>
      <c r="BI181" s="58" t="str">
        <f>IF(O181="男子",IF($AF181&gt;100,"",IF($M181=プロ用男子!D$52,ROW(),"")),"")</f>
        <v/>
      </c>
      <c r="BJ181" s="58" t="str">
        <f>IF(O181="男子",IF($AF181&gt;100,"",IF($M181=プロ用男子!K$52,ROW(),"")),"")</f>
        <v/>
      </c>
      <c r="BK181" s="58" t="str">
        <f>IF(O181="男子",IF($AF181&gt;100,"",IF($M181=プロ用男子!D$77,ROW(),"")),"")</f>
        <v/>
      </c>
      <c r="BL181" s="58" t="str">
        <f>IF(O181="男子",IF($AF181&gt;100,"",IF($M181=プロ用男子!K$77,ROW(),"")),"")</f>
        <v/>
      </c>
      <c r="BM181" s="58" t="str">
        <f>IF(O181="男子",IF($AF181&gt;100,"",IF($M181=プロ用男子!D$102,ROW(),"")),"")</f>
        <v/>
      </c>
      <c r="BN181" s="58" t="str">
        <f>IF(O181="男子",IF($AF181&gt;100,"",IF($M181=プロ用男子!K$102,ROW(),"")),"")</f>
        <v/>
      </c>
      <c r="BO181" s="58" t="str">
        <f>IF(O181="男子",IF($AF181&gt;100,"",IF($M181=プロ用男子!D$127,ROW(),"")),"")</f>
        <v/>
      </c>
      <c r="BP181" s="58" t="str">
        <f>IF(O181="男子",IF($AF181&gt;100,"",IF($M181=プロ用男子!K$127,ROW(),"")),"")</f>
        <v/>
      </c>
      <c r="BQ181" s="58" t="str">
        <f>IF(O181="男子",IF($AF181&gt;100,"",IF($M181=プロ用男子!D$152,ROW(),"")),"")</f>
        <v/>
      </c>
      <c r="BR181" s="58" t="str">
        <f>IF(O181="男子",IF($AF181&gt;100,"",IF($M181=プロ用男子!K$152,ROW(),"")),"")</f>
        <v/>
      </c>
      <c r="BS181" s="58" t="str">
        <f>IF(O181="男子",IF($AF181&gt;100,"",IF($M181=プロ用男子!D$177,ROW(),"")),"")</f>
        <v/>
      </c>
      <c r="BT181" s="58" t="str">
        <f>IF(O181="男子",IF($AF181&gt;100,"",IF($M181=プロ用男子!K$177,ROW(),"")),"")</f>
        <v/>
      </c>
      <c r="BU181" s="58" t="str">
        <f>IF(O181="男子",IF($AF181&gt;100,"",IF($M181=プロ用男子!D$202,ROW(),"")),"")</f>
        <v/>
      </c>
      <c r="BV181" s="58" t="str">
        <f>IF(O181="男子",IF($AF181&gt;100,"",IF($M181=プロ用男子!K$202,ROW(),"")),"")</f>
        <v/>
      </c>
      <c r="BW181" s="58" t="str">
        <f>IF(O181="男子",IF($AF181&gt;100,"",IF($M181=プロ用男子!D$227,ROW(),"")),"")</f>
        <v/>
      </c>
      <c r="BX181" s="58" t="str">
        <f>IF(O181="男子",IF($AF181&gt;100,"",IF($M181=プロ用男子!K$227,ROW(),"")),"")</f>
        <v/>
      </c>
      <c r="BY181" s="58" t="str">
        <f>IF(O181="女子",IF(AF181&gt;100,"",IF(M181=プロ用女子!D$2,ROW(),"")),"")</f>
        <v/>
      </c>
      <c r="BZ181" s="58" t="str">
        <f>IF(O181="女子",IF($AF181&gt;100,"",IF($M181=プロ用女子!K$2,ROW(),"")),"")</f>
        <v/>
      </c>
      <c r="CA181" s="58" t="str">
        <f>IF(O181="女子",IF($AF181&gt;100,"",IF($M181=プロ用女子!D$27,ROW(),"")),"")</f>
        <v/>
      </c>
      <c r="CB181" s="58" t="str">
        <f>IF(O181="女子",IF($AF181&gt;100,"",IF($M181=プロ用女子!K$27,ROW(),"")),"")</f>
        <v/>
      </c>
      <c r="CC181" s="58" t="str">
        <f>IF(O181="女子",IF($AF181&gt;100,"",IF($M181=プロ用女子!D$52,ROW(),"")),"")</f>
        <v/>
      </c>
      <c r="CD181" s="58" t="str">
        <f>IF(O181="女子",IF($AF181&gt;100,"",IF($M181=プロ用女子!K$52,ROW(),"")),"")</f>
        <v/>
      </c>
      <c r="CE181" s="58" t="str">
        <f>IF(O181="女子",IF($AF181&gt;100,"",IF($M181=プロ用女子!D$77,ROW(),"")),"")</f>
        <v/>
      </c>
      <c r="CF181" s="58" t="str">
        <f>IF(O181="女子",IF($AF181&gt;100,"",IF($M181=プロ用女子!K$77,ROW(),"")),"")</f>
        <v/>
      </c>
      <c r="CG181" s="58" t="str">
        <f>IF(O181="女子",IF($AF181&gt;100,"",IF($M181=プロ用女子!D$102,ROW(),"")),"")</f>
        <v/>
      </c>
      <c r="CH181" s="58" t="str">
        <f>IF(O181="女子",IF($AF181&gt;100,"",IF($M181=プロ用女子!K$102,ROW(),"")),"")</f>
        <v/>
      </c>
      <c r="CI181" s="58" t="str">
        <f>IF(O181="女子",IF($AF181&gt;100,"",IF($M181=プロ用女子!D$127,ROW(),"")),"")</f>
        <v/>
      </c>
      <c r="CJ181" s="58" t="str">
        <f>IF(O181="女子",IF($AF181&gt;100,"",IF($M181=プロ用女子!K$127,ROW(),"")),"")</f>
        <v/>
      </c>
      <c r="CK181" s="58" t="str">
        <f>IF(O181="女子",IF($AF181&gt;100,"",IF($M181=プロ用女子!D$152,ROW(),"")),"")</f>
        <v/>
      </c>
      <c r="CL181" s="58" t="str">
        <f>IF(O181="女子",IF($AF181&gt;100,"",IF($M181=プロ用女子!K$152,ROW(),"")),"")</f>
        <v/>
      </c>
      <c r="CM181" s="58" t="str">
        <f>IF(O181="女子",IF($AF181&gt;100,"",IF($M181=プロ用女子!D$177,ROW(),"")),"")</f>
        <v/>
      </c>
      <c r="CN181" s="58" t="str">
        <f>IF(O181="女子",IF($AF181&gt;100,"",IF($M181=プロ用女子!K$177,ROW(),"")),"")</f>
        <v/>
      </c>
      <c r="CO181" s="58" t="str">
        <f>IF(O181="女子",IF($AF181&gt;100,"",IF($M181=プロ用女子!D$202,ROW(),"")),"")</f>
        <v/>
      </c>
      <c r="CP181" s="58" t="str">
        <f>IF(O181="女子",IF($AF181&gt;100,"",IF($M181=プロ用女子!K$202,ROW(),"")),"")</f>
        <v/>
      </c>
      <c r="CQ181" s="58" t="str">
        <f>IF(O181="女子",IF($AF181&gt;100,"",IF($M181=プロ用女子!D$227,ROW(),"")),"")</f>
        <v/>
      </c>
      <c r="CR181" s="58" t="str">
        <f>IF(O181="女子",IF($AF181&gt;100,"",IF($M181=プロ用女子!K$227,ROW(),"")),"")</f>
        <v/>
      </c>
    </row>
    <row r="182" spans="1:96" x14ac:dyDescent="0.15">
      <c r="L182" t="s">
        <v>2211</v>
      </c>
      <c r="M182" t="s">
        <v>1921</v>
      </c>
      <c r="N182" t="s">
        <v>1922</v>
      </c>
      <c r="O182" t="s">
        <v>100</v>
      </c>
      <c r="Y182" t="s">
        <v>101</v>
      </c>
      <c r="AA182" t="s">
        <v>2212</v>
      </c>
      <c r="AB182" t="s">
        <v>2213</v>
      </c>
      <c r="AC182" t="s">
        <v>2214</v>
      </c>
      <c r="AD182" t="s">
        <v>102</v>
      </c>
      <c r="AF182">
        <v>1</v>
      </c>
      <c r="AG182" s="40">
        <v>39085</v>
      </c>
      <c r="AN182">
        <v>158.5</v>
      </c>
      <c r="AO182">
        <v>50</v>
      </c>
      <c r="AP182" t="s">
        <v>103</v>
      </c>
      <c r="BB182">
        <f t="shared" si="6"/>
        <v>17</v>
      </c>
      <c r="BC182">
        <f t="shared" si="7"/>
        <v>3</v>
      </c>
      <c r="BD182" t="str">
        <f t="shared" si="8"/>
        <v>右</v>
      </c>
      <c r="BE182" s="58" t="str">
        <f>IF(O182="男子",IF($AF182&gt;100,"",IF(M182=プロ用男子!D$2,ROW(),"")),"")</f>
        <v/>
      </c>
      <c r="BF182" s="58" t="str">
        <f>IF(O182="男子",IF($AF182&gt;100,"",IF($M182=プロ用男子!K$2,ROW(),"")),"")</f>
        <v/>
      </c>
      <c r="BG182" s="58" t="str">
        <f>IF(O182="男子",IF($AF182&gt;100,"",IF($M182=プロ用男子!D$27,ROW(),"")),"")</f>
        <v/>
      </c>
      <c r="BH182" s="58" t="str">
        <f>IF(O182="男子",IF($AF182&gt;100,"",IF($M182=プロ用男子!K$27,ROW(),"")),"")</f>
        <v/>
      </c>
      <c r="BI182" s="58" t="str">
        <f>IF(O182="男子",IF($AF182&gt;100,"",IF($M182=プロ用男子!D$52,ROW(),"")),"")</f>
        <v/>
      </c>
      <c r="BJ182" s="58" t="str">
        <f>IF(O182="男子",IF($AF182&gt;100,"",IF($M182=プロ用男子!K$52,ROW(),"")),"")</f>
        <v/>
      </c>
      <c r="BK182" s="58" t="str">
        <f>IF(O182="男子",IF($AF182&gt;100,"",IF($M182=プロ用男子!D$77,ROW(),"")),"")</f>
        <v/>
      </c>
      <c r="BL182" s="58" t="str">
        <f>IF(O182="男子",IF($AF182&gt;100,"",IF($M182=プロ用男子!K$77,ROW(),"")),"")</f>
        <v/>
      </c>
      <c r="BM182" s="58" t="str">
        <f>IF(O182="男子",IF($AF182&gt;100,"",IF($M182=プロ用男子!D$102,ROW(),"")),"")</f>
        <v/>
      </c>
      <c r="BN182" s="58">
        <f>IF(O182="男子",IF($AF182&gt;100,"",IF($M182=プロ用男子!K$102,ROW(),"")),"")</f>
        <v>182</v>
      </c>
      <c r="BO182" s="58" t="str">
        <f>IF(O182="男子",IF($AF182&gt;100,"",IF($M182=プロ用男子!D$127,ROW(),"")),"")</f>
        <v/>
      </c>
      <c r="BP182" s="58" t="str">
        <f>IF(O182="男子",IF($AF182&gt;100,"",IF($M182=プロ用男子!K$127,ROW(),"")),"")</f>
        <v/>
      </c>
      <c r="BQ182" s="58" t="str">
        <f>IF(O182="男子",IF($AF182&gt;100,"",IF($M182=プロ用男子!D$152,ROW(),"")),"")</f>
        <v/>
      </c>
      <c r="BR182" s="58" t="str">
        <f>IF(O182="男子",IF($AF182&gt;100,"",IF($M182=プロ用男子!K$152,ROW(),"")),"")</f>
        <v/>
      </c>
      <c r="BS182" s="58" t="str">
        <f>IF(O182="男子",IF($AF182&gt;100,"",IF($M182=プロ用男子!D$177,ROW(),"")),"")</f>
        <v/>
      </c>
      <c r="BT182" s="58" t="str">
        <f>IF(O182="男子",IF($AF182&gt;100,"",IF($M182=プロ用男子!K$177,ROW(),"")),"")</f>
        <v/>
      </c>
      <c r="BU182" s="58" t="str">
        <f>IF(O182="男子",IF($AF182&gt;100,"",IF($M182=プロ用男子!D$202,ROW(),"")),"")</f>
        <v/>
      </c>
      <c r="BV182" s="58" t="str">
        <f>IF(O182="男子",IF($AF182&gt;100,"",IF($M182=プロ用男子!K$202,ROW(),"")),"")</f>
        <v/>
      </c>
      <c r="BW182" s="58" t="str">
        <f>IF(O182="男子",IF($AF182&gt;100,"",IF($M182=プロ用男子!D$227,ROW(),"")),"")</f>
        <v/>
      </c>
      <c r="BX182" s="58" t="str">
        <f>IF(O182="男子",IF($AF182&gt;100,"",IF($M182=プロ用男子!K$227,ROW(),"")),"")</f>
        <v/>
      </c>
      <c r="BY182" s="58" t="str">
        <f>IF(O182="女子",IF(AF182&gt;100,"",IF(M182=プロ用女子!D$2,ROW(),"")),"")</f>
        <v/>
      </c>
      <c r="BZ182" s="58" t="str">
        <f>IF(O182="女子",IF($AF182&gt;100,"",IF($M182=プロ用女子!K$2,ROW(),"")),"")</f>
        <v/>
      </c>
      <c r="CA182" s="58" t="str">
        <f>IF(O182="女子",IF($AF182&gt;100,"",IF($M182=プロ用女子!D$27,ROW(),"")),"")</f>
        <v/>
      </c>
      <c r="CB182" s="58" t="str">
        <f>IF(O182="女子",IF($AF182&gt;100,"",IF($M182=プロ用女子!K$27,ROW(),"")),"")</f>
        <v/>
      </c>
      <c r="CC182" s="58" t="str">
        <f>IF(O182="女子",IF($AF182&gt;100,"",IF($M182=プロ用女子!D$52,ROW(),"")),"")</f>
        <v/>
      </c>
      <c r="CD182" s="58" t="str">
        <f>IF(O182="女子",IF($AF182&gt;100,"",IF($M182=プロ用女子!K$52,ROW(),"")),"")</f>
        <v/>
      </c>
      <c r="CE182" s="58" t="str">
        <f>IF(O182="女子",IF($AF182&gt;100,"",IF($M182=プロ用女子!D$77,ROW(),"")),"")</f>
        <v/>
      </c>
      <c r="CF182" s="58" t="str">
        <f>IF(O182="女子",IF($AF182&gt;100,"",IF($M182=プロ用女子!K$77,ROW(),"")),"")</f>
        <v/>
      </c>
      <c r="CG182" s="58" t="str">
        <f>IF(O182="女子",IF($AF182&gt;100,"",IF($M182=プロ用女子!D$102,ROW(),"")),"")</f>
        <v/>
      </c>
      <c r="CH182" s="58" t="str">
        <f>IF(O182="女子",IF($AF182&gt;100,"",IF($M182=プロ用女子!K$102,ROW(),"")),"")</f>
        <v/>
      </c>
      <c r="CI182" s="58" t="str">
        <f>IF(O182="女子",IF($AF182&gt;100,"",IF($M182=プロ用女子!D$127,ROW(),"")),"")</f>
        <v/>
      </c>
      <c r="CJ182" s="58" t="str">
        <f>IF(O182="女子",IF($AF182&gt;100,"",IF($M182=プロ用女子!K$127,ROW(),"")),"")</f>
        <v/>
      </c>
      <c r="CK182" s="58" t="str">
        <f>IF(O182="女子",IF($AF182&gt;100,"",IF($M182=プロ用女子!D$152,ROW(),"")),"")</f>
        <v/>
      </c>
      <c r="CL182" s="58" t="str">
        <f>IF(O182="女子",IF($AF182&gt;100,"",IF($M182=プロ用女子!K$152,ROW(),"")),"")</f>
        <v/>
      </c>
      <c r="CM182" s="58" t="str">
        <f>IF(O182="女子",IF($AF182&gt;100,"",IF($M182=プロ用女子!D$177,ROW(),"")),"")</f>
        <v/>
      </c>
      <c r="CN182" s="58" t="str">
        <f>IF(O182="女子",IF($AF182&gt;100,"",IF($M182=プロ用女子!K$177,ROW(),"")),"")</f>
        <v/>
      </c>
      <c r="CO182" s="58" t="str">
        <f>IF(O182="女子",IF($AF182&gt;100,"",IF($M182=プロ用女子!D$202,ROW(),"")),"")</f>
        <v/>
      </c>
      <c r="CP182" s="58" t="str">
        <f>IF(O182="女子",IF($AF182&gt;100,"",IF($M182=プロ用女子!K$202,ROW(),"")),"")</f>
        <v/>
      </c>
      <c r="CQ182" s="58" t="str">
        <f>IF(O182="女子",IF($AF182&gt;100,"",IF($M182=プロ用女子!D$227,ROW(),"")),"")</f>
        <v/>
      </c>
      <c r="CR182" s="58" t="str">
        <f>IF(O182="女子",IF($AF182&gt;100,"",IF($M182=プロ用女子!K$227,ROW(),"")),"")</f>
        <v/>
      </c>
    </row>
    <row r="183" spans="1:96" x14ac:dyDescent="0.15">
      <c r="L183" t="s">
        <v>2221</v>
      </c>
      <c r="M183" t="s">
        <v>1921</v>
      </c>
      <c r="N183" t="s">
        <v>1922</v>
      </c>
      <c r="O183" t="s">
        <v>100</v>
      </c>
      <c r="Y183" t="s">
        <v>101</v>
      </c>
      <c r="AA183" t="s">
        <v>2222</v>
      </c>
      <c r="AB183" t="s">
        <v>2223</v>
      </c>
      <c r="AC183" t="s">
        <v>2224</v>
      </c>
      <c r="AD183" t="s">
        <v>102</v>
      </c>
      <c r="AF183">
        <v>2</v>
      </c>
      <c r="AG183" s="40">
        <v>38996</v>
      </c>
      <c r="AN183">
        <v>160</v>
      </c>
      <c r="AO183">
        <v>53</v>
      </c>
      <c r="AP183" t="s">
        <v>103</v>
      </c>
      <c r="BB183">
        <f t="shared" si="6"/>
        <v>17</v>
      </c>
      <c r="BC183">
        <f t="shared" si="7"/>
        <v>3</v>
      </c>
      <c r="BD183" t="str">
        <f t="shared" si="8"/>
        <v>右</v>
      </c>
      <c r="BE183" s="58" t="str">
        <f>IF(O183="男子",IF($AF183&gt;100,"",IF(M183=プロ用男子!D$2,ROW(),"")),"")</f>
        <v/>
      </c>
      <c r="BF183" s="58" t="str">
        <f>IF(O183="男子",IF($AF183&gt;100,"",IF($M183=プロ用男子!K$2,ROW(),"")),"")</f>
        <v/>
      </c>
      <c r="BG183" s="58" t="str">
        <f>IF(O183="男子",IF($AF183&gt;100,"",IF($M183=プロ用男子!D$27,ROW(),"")),"")</f>
        <v/>
      </c>
      <c r="BH183" s="58" t="str">
        <f>IF(O183="男子",IF($AF183&gt;100,"",IF($M183=プロ用男子!K$27,ROW(),"")),"")</f>
        <v/>
      </c>
      <c r="BI183" s="58" t="str">
        <f>IF(O183="男子",IF($AF183&gt;100,"",IF($M183=プロ用男子!D$52,ROW(),"")),"")</f>
        <v/>
      </c>
      <c r="BJ183" s="58" t="str">
        <f>IF(O183="男子",IF($AF183&gt;100,"",IF($M183=プロ用男子!K$52,ROW(),"")),"")</f>
        <v/>
      </c>
      <c r="BK183" s="58" t="str">
        <f>IF(O183="男子",IF($AF183&gt;100,"",IF($M183=プロ用男子!D$77,ROW(),"")),"")</f>
        <v/>
      </c>
      <c r="BL183" s="58" t="str">
        <f>IF(O183="男子",IF($AF183&gt;100,"",IF($M183=プロ用男子!K$77,ROW(),"")),"")</f>
        <v/>
      </c>
      <c r="BM183" s="58" t="str">
        <f>IF(O183="男子",IF($AF183&gt;100,"",IF($M183=プロ用男子!D$102,ROW(),"")),"")</f>
        <v/>
      </c>
      <c r="BN183" s="58">
        <f>IF(O183="男子",IF($AF183&gt;100,"",IF($M183=プロ用男子!K$102,ROW(),"")),"")</f>
        <v>183</v>
      </c>
      <c r="BO183" s="58" t="str">
        <f>IF(O183="男子",IF($AF183&gt;100,"",IF($M183=プロ用男子!D$127,ROW(),"")),"")</f>
        <v/>
      </c>
      <c r="BP183" s="58" t="str">
        <f>IF(O183="男子",IF($AF183&gt;100,"",IF($M183=プロ用男子!K$127,ROW(),"")),"")</f>
        <v/>
      </c>
      <c r="BQ183" s="58" t="str">
        <f>IF(O183="男子",IF($AF183&gt;100,"",IF($M183=プロ用男子!D$152,ROW(),"")),"")</f>
        <v/>
      </c>
      <c r="BR183" s="58" t="str">
        <f>IF(O183="男子",IF($AF183&gt;100,"",IF($M183=プロ用男子!K$152,ROW(),"")),"")</f>
        <v/>
      </c>
      <c r="BS183" s="58" t="str">
        <f>IF(O183="男子",IF($AF183&gt;100,"",IF($M183=プロ用男子!D$177,ROW(),"")),"")</f>
        <v/>
      </c>
      <c r="BT183" s="58" t="str">
        <f>IF(O183="男子",IF($AF183&gt;100,"",IF($M183=プロ用男子!K$177,ROW(),"")),"")</f>
        <v/>
      </c>
      <c r="BU183" s="58" t="str">
        <f>IF(O183="男子",IF($AF183&gt;100,"",IF($M183=プロ用男子!D$202,ROW(),"")),"")</f>
        <v/>
      </c>
      <c r="BV183" s="58" t="str">
        <f>IF(O183="男子",IF($AF183&gt;100,"",IF($M183=プロ用男子!K$202,ROW(),"")),"")</f>
        <v/>
      </c>
      <c r="BW183" s="58" t="str">
        <f>IF(O183="男子",IF($AF183&gt;100,"",IF($M183=プロ用男子!D$227,ROW(),"")),"")</f>
        <v/>
      </c>
      <c r="BX183" s="58" t="str">
        <f>IF(O183="男子",IF($AF183&gt;100,"",IF($M183=プロ用男子!K$227,ROW(),"")),"")</f>
        <v/>
      </c>
      <c r="BY183" s="58" t="str">
        <f>IF(O183="女子",IF(AF183&gt;100,"",IF(M183=プロ用女子!D$2,ROW(),"")),"")</f>
        <v/>
      </c>
      <c r="BZ183" s="58" t="str">
        <f>IF(O183="女子",IF($AF183&gt;100,"",IF($M183=プロ用女子!K$2,ROW(),"")),"")</f>
        <v/>
      </c>
      <c r="CA183" s="58" t="str">
        <f>IF(O183="女子",IF($AF183&gt;100,"",IF($M183=プロ用女子!D$27,ROW(),"")),"")</f>
        <v/>
      </c>
      <c r="CB183" s="58" t="str">
        <f>IF(O183="女子",IF($AF183&gt;100,"",IF($M183=プロ用女子!K$27,ROW(),"")),"")</f>
        <v/>
      </c>
      <c r="CC183" s="58" t="str">
        <f>IF(O183="女子",IF($AF183&gt;100,"",IF($M183=プロ用女子!D$52,ROW(),"")),"")</f>
        <v/>
      </c>
      <c r="CD183" s="58" t="str">
        <f>IF(O183="女子",IF($AF183&gt;100,"",IF($M183=プロ用女子!K$52,ROW(),"")),"")</f>
        <v/>
      </c>
      <c r="CE183" s="58" t="str">
        <f>IF(O183="女子",IF($AF183&gt;100,"",IF($M183=プロ用女子!D$77,ROW(),"")),"")</f>
        <v/>
      </c>
      <c r="CF183" s="58" t="str">
        <f>IF(O183="女子",IF($AF183&gt;100,"",IF($M183=プロ用女子!K$77,ROW(),"")),"")</f>
        <v/>
      </c>
      <c r="CG183" s="58" t="str">
        <f>IF(O183="女子",IF($AF183&gt;100,"",IF($M183=プロ用女子!D$102,ROW(),"")),"")</f>
        <v/>
      </c>
      <c r="CH183" s="58" t="str">
        <f>IF(O183="女子",IF($AF183&gt;100,"",IF($M183=プロ用女子!K$102,ROW(),"")),"")</f>
        <v/>
      </c>
      <c r="CI183" s="58" t="str">
        <f>IF(O183="女子",IF($AF183&gt;100,"",IF($M183=プロ用女子!D$127,ROW(),"")),"")</f>
        <v/>
      </c>
      <c r="CJ183" s="58" t="str">
        <f>IF(O183="女子",IF($AF183&gt;100,"",IF($M183=プロ用女子!K$127,ROW(),"")),"")</f>
        <v/>
      </c>
      <c r="CK183" s="58" t="str">
        <f>IF(O183="女子",IF($AF183&gt;100,"",IF($M183=プロ用女子!D$152,ROW(),"")),"")</f>
        <v/>
      </c>
      <c r="CL183" s="58" t="str">
        <f>IF(O183="女子",IF($AF183&gt;100,"",IF($M183=プロ用女子!K$152,ROW(),"")),"")</f>
        <v/>
      </c>
      <c r="CM183" s="58" t="str">
        <f>IF(O183="女子",IF($AF183&gt;100,"",IF($M183=プロ用女子!D$177,ROW(),"")),"")</f>
        <v/>
      </c>
      <c r="CN183" s="58" t="str">
        <f>IF(O183="女子",IF($AF183&gt;100,"",IF($M183=プロ用女子!K$177,ROW(),"")),"")</f>
        <v/>
      </c>
      <c r="CO183" s="58" t="str">
        <f>IF(O183="女子",IF($AF183&gt;100,"",IF($M183=プロ用女子!D$202,ROW(),"")),"")</f>
        <v/>
      </c>
      <c r="CP183" s="58" t="str">
        <f>IF(O183="女子",IF($AF183&gt;100,"",IF($M183=プロ用女子!K$202,ROW(),"")),"")</f>
        <v/>
      </c>
      <c r="CQ183" s="58" t="str">
        <f>IF(O183="女子",IF($AF183&gt;100,"",IF($M183=プロ用女子!D$227,ROW(),"")),"")</f>
        <v/>
      </c>
      <c r="CR183" s="58" t="str">
        <f>IF(O183="女子",IF($AF183&gt;100,"",IF($M183=プロ用女子!K$227,ROW(),"")),"")</f>
        <v/>
      </c>
    </row>
    <row r="184" spans="1:96" x14ac:dyDescent="0.15">
      <c r="L184" t="s">
        <v>2225</v>
      </c>
      <c r="M184" t="s">
        <v>1921</v>
      </c>
      <c r="N184" t="s">
        <v>1922</v>
      </c>
      <c r="O184" t="s">
        <v>100</v>
      </c>
      <c r="Y184" t="s">
        <v>101</v>
      </c>
      <c r="AA184" t="s">
        <v>2226</v>
      </c>
      <c r="AB184" t="s">
        <v>2227</v>
      </c>
      <c r="AC184" t="s">
        <v>2228</v>
      </c>
      <c r="AD184" t="s">
        <v>102</v>
      </c>
      <c r="AF184">
        <v>3</v>
      </c>
      <c r="AG184" s="40">
        <v>39054</v>
      </c>
      <c r="AN184">
        <v>152</v>
      </c>
      <c r="AO184">
        <v>43</v>
      </c>
      <c r="AP184" t="s">
        <v>103</v>
      </c>
      <c r="BB184">
        <f t="shared" si="6"/>
        <v>17</v>
      </c>
      <c r="BC184">
        <f t="shared" si="7"/>
        <v>3</v>
      </c>
      <c r="BD184" t="str">
        <f t="shared" si="8"/>
        <v>右</v>
      </c>
      <c r="BE184" s="58" t="str">
        <f>IF(O184="男子",IF($AF184&gt;100,"",IF(M184=プロ用男子!D$2,ROW(),"")),"")</f>
        <v/>
      </c>
      <c r="BF184" s="58" t="str">
        <f>IF(O184="男子",IF($AF184&gt;100,"",IF($M184=プロ用男子!K$2,ROW(),"")),"")</f>
        <v/>
      </c>
      <c r="BG184" s="58" t="str">
        <f>IF(O184="男子",IF($AF184&gt;100,"",IF($M184=プロ用男子!D$27,ROW(),"")),"")</f>
        <v/>
      </c>
      <c r="BH184" s="58" t="str">
        <f>IF(O184="男子",IF($AF184&gt;100,"",IF($M184=プロ用男子!K$27,ROW(),"")),"")</f>
        <v/>
      </c>
      <c r="BI184" s="58" t="str">
        <f>IF(O184="男子",IF($AF184&gt;100,"",IF($M184=プロ用男子!D$52,ROW(),"")),"")</f>
        <v/>
      </c>
      <c r="BJ184" s="58" t="str">
        <f>IF(O184="男子",IF($AF184&gt;100,"",IF($M184=プロ用男子!K$52,ROW(),"")),"")</f>
        <v/>
      </c>
      <c r="BK184" s="58" t="str">
        <f>IF(O184="男子",IF($AF184&gt;100,"",IF($M184=プロ用男子!D$77,ROW(),"")),"")</f>
        <v/>
      </c>
      <c r="BL184" s="58" t="str">
        <f>IF(O184="男子",IF($AF184&gt;100,"",IF($M184=プロ用男子!K$77,ROW(),"")),"")</f>
        <v/>
      </c>
      <c r="BM184" s="58" t="str">
        <f>IF(O184="男子",IF($AF184&gt;100,"",IF($M184=プロ用男子!D$102,ROW(),"")),"")</f>
        <v/>
      </c>
      <c r="BN184" s="58">
        <f>IF(O184="男子",IF($AF184&gt;100,"",IF($M184=プロ用男子!K$102,ROW(),"")),"")</f>
        <v>184</v>
      </c>
      <c r="BO184" s="58" t="str">
        <f>IF(O184="男子",IF($AF184&gt;100,"",IF($M184=プロ用男子!D$127,ROW(),"")),"")</f>
        <v/>
      </c>
      <c r="BP184" s="58" t="str">
        <f>IF(O184="男子",IF($AF184&gt;100,"",IF($M184=プロ用男子!K$127,ROW(),"")),"")</f>
        <v/>
      </c>
      <c r="BQ184" s="58" t="str">
        <f>IF(O184="男子",IF($AF184&gt;100,"",IF($M184=プロ用男子!D$152,ROW(),"")),"")</f>
        <v/>
      </c>
      <c r="BR184" s="58" t="str">
        <f>IF(O184="男子",IF($AF184&gt;100,"",IF($M184=プロ用男子!K$152,ROW(),"")),"")</f>
        <v/>
      </c>
      <c r="BS184" s="58" t="str">
        <f>IF(O184="男子",IF($AF184&gt;100,"",IF($M184=プロ用男子!D$177,ROW(),"")),"")</f>
        <v/>
      </c>
      <c r="BT184" s="58" t="str">
        <f>IF(O184="男子",IF($AF184&gt;100,"",IF($M184=プロ用男子!K$177,ROW(),"")),"")</f>
        <v/>
      </c>
      <c r="BU184" s="58" t="str">
        <f>IF(O184="男子",IF($AF184&gt;100,"",IF($M184=プロ用男子!D$202,ROW(),"")),"")</f>
        <v/>
      </c>
      <c r="BV184" s="58" t="str">
        <f>IF(O184="男子",IF($AF184&gt;100,"",IF($M184=プロ用男子!K$202,ROW(),"")),"")</f>
        <v/>
      </c>
      <c r="BW184" s="58" t="str">
        <f>IF(O184="男子",IF($AF184&gt;100,"",IF($M184=プロ用男子!D$227,ROW(),"")),"")</f>
        <v/>
      </c>
      <c r="BX184" s="58" t="str">
        <f>IF(O184="男子",IF($AF184&gt;100,"",IF($M184=プロ用男子!K$227,ROW(),"")),"")</f>
        <v/>
      </c>
      <c r="BY184" s="58" t="str">
        <f>IF(O184="女子",IF(AF184&gt;100,"",IF(M184=プロ用女子!D$2,ROW(),"")),"")</f>
        <v/>
      </c>
      <c r="BZ184" s="58" t="str">
        <f>IF(O184="女子",IF($AF184&gt;100,"",IF($M184=プロ用女子!K$2,ROW(),"")),"")</f>
        <v/>
      </c>
      <c r="CA184" s="58" t="str">
        <f>IF(O184="女子",IF($AF184&gt;100,"",IF($M184=プロ用女子!D$27,ROW(),"")),"")</f>
        <v/>
      </c>
      <c r="CB184" s="58" t="str">
        <f>IF(O184="女子",IF($AF184&gt;100,"",IF($M184=プロ用女子!K$27,ROW(),"")),"")</f>
        <v/>
      </c>
      <c r="CC184" s="58" t="str">
        <f>IF(O184="女子",IF($AF184&gt;100,"",IF($M184=プロ用女子!D$52,ROW(),"")),"")</f>
        <v/>
      </c>
      <c r="CD184" s="58" t="str">
        <f>IF(O184="女子",IF($AF184&gt;100,"",IF($M184=プロ用女子!K$52,ROW(),"")),"")</f>
        <v/>
      </c>
      <c r="CE184" s="58" t="str">
        <f>IF(O184="女子",IF($AF184&gt;100,"",IF($M184=プロ用女子!D$77,ROW(),"")),"")</f>
        <v/>
      </c>
      <c r="CF184" s="58" t="str">
        <f>IF(O184="女子",IF($AF184&gt;100,"",IF($M184=プロ用女子!K$77,ROW(),"")),"")</f>
        <v/>
      </c>
      <c r="CG184" s="58" t="str">
        <f>IF(O184="女子",IF($AF184&gt;100,"",IF($M184=プロ用女子!D$102,ROW(),"")),"")</f>
        <v/>
      </c>
      <c r="CH184" s="58" t="str">
        <f>IF(O184="女子",IF($AF184&gt;100,"",IF($M184=プロ用女子!K$102,ROW(),"")),"")</f>
        <v/>
      </c>
      <c r="CI184" s="58" t="str">
        <f>IF(O184="女子",IF($AF184&gt;100,"",IF($M184=プロ用女子!D$127,ROW(),"")),"")</f>
        <v/>
      </c>
      <c r="CJ184" s="58" t="str">
        <f>IF(O184="女子",IF($AF184&gt;100,"",IF($M184=プロ用女子!K$127,ROW(),"")),"")</f>
        <v/>
      </c>
      <c r="CK184" s="58" t="str">
        <f>IF(O184="女子",IF($AF184&gt;100,"",IF($M184=プロ用女子!D$152,ROW(),"")),"")</f>
        <v/>
      </c>
      <c r="CL184" s="58" t="str">
        <f>IF(O184="女子",IF($AF184&gt;100,"",IF($M184=プロ用女子!K$152,ROW(),"")),"")</f>
        <v/>
      </c>
      <c r="CM184" s="58" t="str">
        <f>IF(O184="女子",IF($AF184&gt;100,"",IF($M184=プロ用女子!D$177,ROW(),"")),"")</f>
        <v/>
      </c>
      <c r="CN184" s="58" t="str">
        <f>IF(O184="女子",IF($AF184&gt;100,"",IF($M184=プロ用女子!K$177,ROW(),"")),"")</f>
        <v/>
      </c>
      <c r="CO184" s="58" t="str">
        <f>IF(O184="女子",IF($AF184&gt;100,"",IF($M184=プロ用女子!D$202,ROW(),"")),"")</f>
        <v/>
      </c>
      <c r="CP184" s="58" t="str">
        <f>IF(O184="女子",IF($AF184&gt;100,"",IF($M184=プロ用女子!K$202,ROW(),"")),"")</f>
        <v/>
      </c>
      <c r="CQ184" s="58" t="str">
        <f>IF(O184="女子",IF($AF184&gt;100,"",IF($M184=プロ用女子!D$227,ROW(),"")),"")</f>
        <v/>
      </c>
      <c r="CR184" s="58" t="str">
        <f>IF(O184="女子",IF($AF184&gt;100,"",IF($M184=プロ用女子!K$227,ROW(),"")),"")</f>
        <v/>
      </c>
    </row>
    <row r="185" spans="1:96" x14ac:dyDescent="0.15">
      <c r="L185" t="s">
        <v>2229</v>
      </c>
      <c r="M185" t="s">
        <v>1921</v>
      </c>
      <c r="N185" t="s">
        <v>1922</v>
      </c>
      <c r="O185" t="s">
        <v>100</v>
      </c>
      <c r="Y185" t="s">
        <v>101</v>
      </c>
      <c r="AA185" t="s">
        <v>2230</v>
      </c>
      <c r="AB185" t="s">
        <v>2231</v>
      </c>
      <c r="AC185" t="s">
        <v>2232</v>
      </c>
      <c r="AD185" t="s">
        <v>102</v>
      </c>
      <c r="AF185">
        <v>4</v>
      </c>
      <c r="AG185" s="40">
        <v>39147</v>
      </c>
      <c r="AN185">
        <v>158</v>
      </c>
      <c r="AO185">
        <v>48</v>
      </c>
      <c r="AP185" t="s">
        <v>103</v>
      </c>
      <c r="BB185">
        <f t="shared" si="6"/>
        <v>17</v>
      </c>
      <c r="BC185">
        <f t="shared" si="7"/>
        <v>3</v>
      </c>
      <c r="BD185" t="str">
        <f t="shared" si="8"/>
        <v>右</v>
      </c>
      <c r="BE185" s="58" t="str">
        <f>IF(O185="男子",IF($AF185&gt;100,"",IF(M185=プロ用男子!D$2,ROW(),"")),"")</f>
        <v/>
      </c>
      <c r="BF185" s="58" t="str">
        <f>IF(O185="男子",IF($AF185&gt;100,"",IF($M185=プロ用男子!K$2,ROW(),"")),"")</f>
        <v/>
      </c>
      <c r="BG185" s="58" t="str">
        <f>IF(O185="男子",IF($AF185&gt;100,"",IF($M185=プロ用男子!D$27,ROW(),"")),"")</f>
        <v/>
      </c>
      <c r="BH185" s="58" t="str">
        <f>IF(O185="男子",IF($AF185&gt;100,"",IF($M185=プロ用男子!K$27,ROW(),"")),"")</f>
        <v/>
      </c>
      <c r="BI185" s="58" t="str">
        <f>IF(O185="男子",IF($AF185&gt;100,"",IF($M185=プロ用男子!D$52,ROW(),"")),"")</f>
        <v/>
      </c>
      <c r="BJ185" s="58" t="str">
        <f>IF(O185="男子",IF($AF185&gt;100,"",IF($M185=プロ用男子!K$52,ROW(),"")),"")</f>
        <v/>
      </c>
      <c r="BK185" s="58" t="str">
        <f>IF(O185="男子",IF($AF185&gt;100,"",IF($M185=プロ用男子!D$77,ROW(),"")),"")</f>
        <v/>
      </c>
      <c r="BL185" s="58" t="str">
        <f>IF(O185="男子",IF($AF185&gt;100,"",IF($M185=プロ用男子!K$77,ROW(),"")),"")</f>
        <v/>
      </c>
      <c r="BM185" s="58" t="str">
        <f>IF(O185="男子",IF($AF185&gt;100,"",IF($M185=プロ用男子!D$102,ROW(),"")),"")</f>
        <v/>
      </c>
      <c r="BN185" s="58">
        <f>IF(O185="男子",IF($AF185&gt;100,"",IF($M185=プロ用男子!K$102,ROW(),"")),"")</f>
        <v>185</v>
      </c>
      <c r="BO185" s="58" t="str">
        <f>IF(O185="男子",IF($AF185&gt;100,"",IF($M185=プロ用男子!D$127,ROW(),"")),"")</f>
        <v/>
      </c>
      <c r="BP185" s="58" t="str">
        <f>IF(O185="男子",IF($AF185&gt;100,"",IF($M185=プロ用男子!K$127,ROW(),"")),"")</f>
        <v/>
      </c>
      <c r="BQ185" s="58" t="str">
        <f>IF(O185="男子",IF($AF185&gt;100,"",IF($M185=プロ用男子!D$152,ROW(),"")),"")</f>
        <v/>
      </c>
      <c r="BR185" s="58" t="str">
        <f>IF(O185="男子",IF($AF185&gt;100,"",IF($M185=プロ用男子!K$152,ROW(),"")),"")</f>
        <v/>
      </c>
      <c r="BS185" s="58" t="str">
        <f>IF(O185="男子",IF($AF185&gt;100,"",IF($M185=プロ用男子!D$177,ROW(),"")),"")</f>
        <v/>
      </c>
      <c r="BT185" s="58" t="str">
        <f>IF(O185="男子",IF($AF185&gt;100,"",IF($M185=プロ用男子!K$177,ROW(),"")),"")</f>
        <v/>
      </c>
      <c r="BU185" s="58" t="str">
        <f>IF(O185="男子",IF($AF185&gt;100,"",IF($M185=プロ用男子!D$202,ROW(),"")),"")</f>
        <v/>
      </c>
      <c r="BV185" s="58" t="str">
        <f>IF(O185="男子",IF($AF185&gt;100,"",IF($M185=プロ用男子!K$202,ROW(),"")),"")</f>
        <v/>
      </c>
      <c r="BW185" s="58" t="str">
        <f>IF(O185="男子",IF($AF185&gt;100,"",IF($M185=プロ用男子!D$227,ROW(),"")),"")</f>
        <v/>
      </c>
      <c r="BX185" s="58" t="str">
        <f>IF(O185="男子",IF($AF185&gt;100,"",IF($M185=プロ用男子!K$227,ROW(),"")),"")</f>
        <v/>
      </c>
      <c r="BY185" s="58" t="str">
        <f>IF(O185="女子",IF(AF185&gt;100,"",IF(M185=プロ用女子!D$2,ROW(),"")),"")</f>
        <v/>
      </c>
      <c r="BZ185" s="58" t="str">
        <f>IF(O185="女子",IF($AF185&gt;100,"",IF($M185=プロ用女子!K$2,ROW(),"")),"")</f>
        <v/>
      </c>
      <c r="CA185" s="58" t="str">
        <f>IF(O185="女子",IF($AF185&gt;100,"",IF($M185=プロ用女子!D$27,ROW(),"")),"")</f>
        <v/>
      </c>
      <c r="CB185" s="58" t="str">
        <f>IF(O185="女子",IF($AF185&gt;100,"",IF($M185=プロ用女子!K$27,ROW(),"")),"")</f>
        <v/>
      </c>
      <c r="CC185" s="58" t="str">
        <f>IF(O185="女子",IF($AF185&gt;100,"",IF($M185=プロ用女子!D$52,ROW(),"")),"")</f>
        <v/>
      </c>
      <c r="CD185" s="58" t="str">
        <f>IF(O185="女子",IF($AF185&gt;100,"",IF($M185=プロ用女子!K$52,ROW(),"")),"")</f>
        <v/>
      </c>
      <c r="CE185" s="58" t="str">
        <f>IF(O185="女子",IF($AF185&gt;100,"",IF($M185=プロ用女子!D$77,ROW(),"")),"")</f>
        <v/>
      </c>
      <c r="CF185" s="58" t="str">
        <f>IF(O185="女子",IF($AF185&gt;100,"",IF($M185=プロ用女子!K$77,ROW(),"")),"")</f>
        <v/>
      </c>
      <c r="CG185" s="58" t="str">
        <f>IF(O185="女子",IF($AF185&gt;100,"",IF($M185=プロ用女子!D$102,ROW(),"")),"")</f>
        <v/>
      </c>
      <c r="CH185" s="58" t="str">
        <f>IF(O185="女子",IF($AF185&gt;100,"",IF($M185=プロ用女子!K$102,ROW(),"")),"")</f>
        <v/>
      </c>
      <c r="CI185" s="58" t="str">
        <f>IF(O185="女子",IF($AF185&gt;100,"",IF($M185=プロ用女子!D$127,ROW(),"")),"")</f>
        <v/>
      </c>
      <c r="CJ185" s="58" t="str">
        <f>IF(O185="女子",IF($AF185&gt;100,"",IF($M185=プロ用女子!K$127,ROW(),"")),"")</f>
        <v/>
      </c>
      <c r="CK185" s="58" t="str">
        <f>IF(O185="女子",IF($AF185&gt;100,"",IF($M185=プロ用女子!D$152,ROW(),"")),"")</f>
        <v/>
      </c>
      <c r="CL185" s="58" t="str">
        <f>IF(O185="女子",IF($AF185&gt;100,"",IF($M185=プロ用女子!K$152,ROW(),"")),"")</f>
        <v/>
      </c>
      <c r="CM185" s="58" t="str">
        <f>IF(O185="女子",IF($AF185&gt;100,"",IF($M185=プロ用女子!D$177,ROW(),"")),"")</f>
        <v/>
      </c>
      <c r="CN185" s="58" t="str">
        <f>IF(O185="女子",IF($AF185&gt;100,"",IF($M185=プロ用女子!K$177,ROW(),"")),"")</f>
        <v/>
      </c>
      <c r="CO185" s="58" t="str">
        <f>IF(O185="女子",IF($AF185&gt;100,"",IF($M185=プロ用女子!D$202,ROW(),"")),"")</f>
        <v/>
      </c>
      <c r="CP185" s="58" t="str">
        <f>IF(O185="女子",IF($AF185&gt;100,"",IF($M185=プロ用女子!K$202,ROW(),"")),"")</f>
        <v/>
      </c>
      <c r="CQ185" s="58" t="str">
        <f>IF(O185="女子",IF($AF185&gt;100,"",IF($M185=プロ用女子!D$227,ROW(),"")),"")</f>
        <v/>
      </c>
      <c r="CR185" s="58" t="str">
        <f>IF(O185="女子",IF($AF185&gt;100,"",IF($M185=プロ用女子!K$227,ROW(),"")),"")</f>
        <v/>
      </c>
    </row>
    <row r="186" spans="1:96" x14ac:dyDescent="0.15">
      <c r="L186" t="s">
        <v>2233</v>
      </c>
      <c r="M186" t="s">
        <v>1921</v>
      </c>
      <c r="N186" t="s">
        <v>1922</v>
      </c>
      <c r="O186" t="s">
        <v>100</v>
      </c>
      <c r="Y186" t="s">
        <v>101</v>
      </c>
      <c r="AA186" t="s">
        <v>2234</v>
      </c>
      <c r="AB186" t="s">
        <v>2235</v>
      </c>
      <c r="AC186" t="s">
        <v>2236</v>
      </c>
      <c r="AD186" t="s">
        <v>102</v>
      </c>
      <c r="AF186">
        <v>5</v>
      </c>
      <c r="AG186" s="40">
        <v>39430</v>
      </c>
      <c r="AN186">
        <v>163</v>
      </c>
      <c r="AO186">
        <v>55</v>
      </c>
      <c r="AP186" t="s">
        <v>103</v>
      </c>
      <c r="BB186">
        <f t="shared" si="6"/>
        <v>16</v>
      </c>
      <c r="BC186">
        <f t="shared" si="7"/>
        <v>2</v>
      </c>
      <c r="BD186" t="str">
        <f t="shared" si="8"/>
        <v>右</v>
      </c>
      <c r="BE186" s="58" t="str">
        <f>IF(O186="男子",IF($AF186&gt;100,"",IF(M186=プロ用男子!D$2,ROW(),"")),"")</f>
        <v/>
      </c>
      <c r="BF186" s="58" t="str">
        <f>IF(O186="男子",IF($AF186&gt;100,"",IF($M186=プロ用男子!K$2,ROW(),"")),"")</f>
        <v/>
      </c>
      <c r="BG186" s="58" t="str">
        <f>IF(O186="男子",IF($AF186&gt;100,"",IF($M186=プロ用男子!D$27,ROW(),"")),"")</f>
        <v/>
      </c>
      <c r="BH186" s="58" t="str">
        <f>IF(O186="男子",IF($AF186&gt;100,"",IF($M186=プロ用男子!K$27,ROW(),"")),"")</f>
        <v/>
      </c>
      <c r="BI186" s="58" t="str">
        <f>IF(O186="男子",IF($AF186&gt;100,"",IF($M186=プロ用男子!D$52,ROW(),"")),"")</f>
        <v/>
      </c>
      <c r="BJ186" s="58" t="str">
        <f>IF(O186="男子",IF($AF186&gt;100,"",IF($M186=プロ用男子!K$52,ROW(),"")),"")</f>
        <v/>
      </c>
      <c r="BK186" s="58" t="str">
        <f>IF(O186="男子",IF($AF186&gt;100,"",IF($M186=プロ用男子!D$77,ROW(),"")),"")</f>
        <v/>
      </c>
      <c r="BL186" s="58" t="str">
        <f>IF(O186="男子",IF($AF186&gt;100,"",IF($M186=プロ用男子!K$77,ROW(),"")),"")</f>
        <v/>
      </c>
      <c r="BM186" s="58" t="str">
        <f>IF(O186="男子",IF($AF186&gt;100,"",IF($M186=プロ用男子!D$102,ROW(),"")),"")</f>
        <v/>
      </c>
      <c r="BN186" s="58">
        <f>IF(O186="男子",IF($AF186&gt;100,"",IF($M186=プロ用男子!K$102,ROW(),"")),"")</f>
        <v>186</v>
      </c>
      <c r="BO186" s="58" t="str">
        <f>IF(O186="男子",IF($AF186&gt;100,"",IF($M186=プロ用男子!D$127,ROW(),"")),"")</f>
        <v/>
      </c>
      <c r="BP186" s="58" t="str">
        <f>IF(O186="男子",IF($AF186&gt;100,"",IF($M186=プロ用男子!K$127,ROW(),"")),"")</f>
        <v/>
      </c>
      <c r="BQ186" s="58" t="str">
        <f>IF(O186="男子",IF($AF186&gt;100,"",IF($M186=プロ用男子!D$152,ROW(),"")),"")</f>
        <v/>
      </c>
      <c r="BR186" s="58" t="str">
        <f>IF(O186="男子",IF($AF186&gt;100,"",IF($M186=プロ用男子!K$152,ROW(),"")),"")</f>
        <v/>
      </c>
      <c r="BS186" s="58" t="str">
        <f>IF(O186="男子",IF($AF186&gt;100,"",IF($M186=プロ用男子!D$177,ROW(),"")),"")</f>
        <v/>
      </c>
      <c r="BT186" s="58" t="str">
        <f>IF(O186="男子",IF($AF186&gt;100,"",IF($M186=プロ用男子!K$177,ROW(),"")),"")</f>
        <v/>
      </c>
      <c r="BU186" s="58" t="str">
        <f>IF(O186="男子",IF($AF186&gt;100,"",IF($M186=プロ用男子!D$202,ROW(),"")),"")</f>
        <v/>
      </c>
      <c r="BV186" s="58" t="str">
        <f>IF(O186="男子",IF($AF186&gt;100,"",IF($M186=プロ用男子!K$202,ROW(),"")),"")</f>
        <v/>
      </c>
      <c r="BW186" s="58" t="str">
        <f>IF(O186="男子",IF($AF186&gt;100,"",IF($M186=プロ用男子!D$227,ROW(),"")),"")</f>
        <v/>
      </c>
      <c r="BX186" s="58" t="str">
        <f>IF(O186="男子",IF($AF186&gt;100,"",IF($M186=プロ用男子!K$227,ROW(),"")),"")</f>
        <v/>
      </c>
      <c r="BY186" s="58" t="str">
        <f>IF(O186="女子",IF(AF186&gt;100,"",IF(M186=プロ用女子!D$2,ROW(),"")),"")</f>
        <v/>
      </c>
      <c r="BZ186" s="58" t="str">
        <f>IF(O186="女子",IF($AF186&gt;100,"",IF($M186=プロ用女子!K$2,ROW(),"")),"")</f>
        <v/>
      </c>
      <c r="CA186" s="58" t="str">
        <f>IF(O186="女子",IF($AF186&gt;100,"",IF($M186=プロ用女子!D$27,ROW(),"")),"")</f>
        <v/>
      </c>
      <c r="CB186" s="58" t="str">
        <f>IF(O186="女子",IF($AF186&gt;100,"",IF($M186=プロ用女子!K$27,ROW(),"")),"")</f>
        <v/>
      </c>
      <c r="CC186" s="58" t="str">
        <f>IF(O186="女子",IF($AF186&gt;100,"",IF($M186=プロ用女子!D$52,ROW(),"")),"")</f>
        <v/>
      </c>
      <c r="CD186" s="58" t="str">
        <f>IF(O186="女子",IF($AF186&gt;100,"",IF($M186=プロ用女子!K$52,ROW(),"")),"")</f>
        <v/>
      </c>
      <c r="CE186" s="58" t="str">
        <f>IF(O186="女子",IF($AF186&gt;100,"",IF($M186=プロ用女子!D$77,ROW(),"")),"")</f>
        <v/>
      </c>
      <c r="CF186" s="58" t="str">
        <f>IF(O186="女子",IF($AF186&gt;100,"",IF($M186=プロ用女子!K$77,ROW(),"")),"")</f>
        <v/>
      </c>
      <c r="CG186" s="58" t="str">
        <f>IF(O186="女子",IF($AF186&gt;100,"",IF($M186=プロ用女子!D$102,ROW(),"")),"")</f>
        <v/>
      </c>
      <c r="CH186" s="58" t="str">
        <f>IF(O186="女子",IF($AF186&gt;100,"",IF($M186=プロ用女子!K$102,ROW(),"")),"")</f>
        <v/>
      </c>
      <c r="CI186" s="58" t="str">
        <f>IF(O186="女子",IF($AF186&gt;100,"",IF($M186=プロ用女子!D$127,ROW(),"")),"")</f>
        <v/>
      </c>
      <c r="CJ186" s="58" t="str">
        <f>IF(O186="女子",IF($AF186&gt;100,"",IF($M186=プロ用女子!K$127,ROW(),"")),"")</f>
        <v/>
      </c>
      <c r="CK186" s="58" t="str">
        <f>IF(O186="女子",IF($AF186&gt;100,"",IF($M186=プロ用女子!D$152,ROW(),"")),"")</f>
        <v/>
      </c>
      <c r="CL186" s="58" t="str">
        <f>IF(O186="女子",IF($AF186&gt;100,"",IF($M186=プロ用女子!K$152,ROW(),"")),"")</f>
        <v/>
      </c>
      <c r="CM186" s="58" t="str">
        <f>IF(O186="女子",IF($AF186&gt;100,"",IF($M186=プロ用女子!D$177,ROW(),"")),"")</f>
        <v/>
      </c>
      <c r="CN186" s="58" t="str">
        <f>IF(O186="女子",IF($AF186&gt;100,"",IF($M186=プロ用女子!K$177,ROW(),"")),"")</f>
        <v/>
      </c>
      <c r="CO186" s="58" t="str">
        <f>IF(O186="女子",IF($AF186&gt;100,"",IF($M186=プロ用女子!D$202,ROW(),"")),"")</f>
        <v/>
      </c>
      <c r="CP186" s="58" t="str">
        <f>IF(O186="女子",IF($AF186&gt;100,"",IF($M186=プロ用女子!K$202,ROW(),"")),"")</f>
        <v/>
      </c>
      <c r="CQ186" s="58" t="str">
        <f>IF(O186="女子",IF($AF186&gt;100,"",IF($M186=プロ用女子!D$227,ROW(),"")),"")</f>
        <v/>
      </c>
      <c r="CR186" s="58" t="str">
        <f>IF(O186="女子",IF($AF186&gt;100,"",IF($M186=プロ用女子!K$227,ROW(),"")),"")</f>
        <v/>
      </c>
    </row>
    <row r="187" spans="1:96" x14ac:dyDescent="0.15">
      <c r="L187" t="s">
        <v>2237</v>
      </c>
      <c r="M187" t="s">
        <v>1921</v>
      </c>
      <c r="N187" t="s">
        <v>1922</v>
      </c>
      <c r="O187" t="s">
        <v>100</v>
      </c>
      <c r="Y187" t="s">
        <v>101</v>
      </c>
      <c r="AA187" t="s">
        <v>2238</v>
      </c>
      <c r="AB187" t="s">
        <v>2239</v>
      </c>
      <c r="AC187" t="s">
        <v>2240</v>
      </c>
      <c r="AD187" t="s">
        <v>102</v>
      </c>
      <c r="AE187" t="s">
        <v>388</v>
      </c>
      <c r="AF187">
        <v>6</v>
      </c>
      <c r="AG187" s="40">
        <v>39524</v>
      </c>
      <c r="AN187">
        <v>155</v>
      </c>
      <c r="AO187">
        <v>55</v>
      </c>
      <c r="AP187" t="s">
        <v>103</v>
      </c>
      <c r="BB187">
        <f t="shared" si="6"/>
        <v>16</v>
      </c>
      <c r="BC187">
        <f t="shared" si="7"/>
        <v>2</v>
      </c>
      <c r="BD187" t="str">
        <f t="shared" si="8"/>
        <v>右</v>
      </c>
      <c r="BE187" s="58" t="str">
        <f>IF(O187="男子",IF($AF187&gt;100,"",IF(M187=プロ用男子!D$2,ROW(),"")),"")</f>
        <v/>
      </c>
      <c r="BF187" s="58" t="str">
        <f>IF(O187="男子",IF($AF187&gt;100,"",IF($M187=プロ用男子!K$2,ROW(),"")),"")</f>
        <v/>
      </c>
      <c r="BG187" s="58" t="str">
        <f>IF(O187="男子",IF($AF187&gt;100,"",IF($M187=プロ用男子!D$27,ROW(),"")),"")</f>
        <v/>
      </c>
      <c r="BH187" s="58" t="str">
        <f>IF(O187="男子",IF($AF187&gt;100,"",IF($M187=プロ用男子!K$27,ROW(),"")),"")</f>
        <v/>
      </c>
      <c r="BI187" s="58" t="str">
        <f>IF(O187="男子",IF($AF187&gt;100,"",IF($M187=プロ用男子!D$52,ROW(),"")),"")</f>
        <v/>
      </c>
      <c r="BJ187" s="58" t="str">
        <f>IF(O187="男子",IF($AF187&gt;100,"",IF($M187=プロ用男子!K$52,ROW(),"")),"")</f>
        <v/>
      </c>
      <c r="BK187" s="58" t="str">
        <f>IF(O187="男子",IF($AF187&gt;100,"",IF($M187=プロ用男子!D$77,ROW(),"")),"")</f>
        <v/>
      </c>
      <c r="BL187" s="58" t="str">
        <f>IF(O187="男子",IF($AF187&gt;100,"",IF($M187=プロ用男子!K$77,ROW(),"")),"")</f>
        <v/>
      </c>
      <c r="BM187" s="58" t="str">
        <f>IF(O187="男子",IF($AF187&gt;100,"",IF($M187=プロ用男子!D$102,ROW(),"")),"")</f>
        <v/>
      </c>
      <c r="BN187" s="58">
        <f>IF(O187="男子",IF($AF187&gt;100,"",IF($M187=プロ用男子!K$102,ROW(),"")),"")</f>
        <v>187</v>
      </c>
      <c r="BO187" s="58" t="str">
        <f>IF(O187="男子",IF($AF187&gt;100,"",IF($M187=プロ用男子!D$127,ROW(),"")),"")</f>
        <v/>
      </c>
      <c r="BP187" s="58" t="str">
        <f>IF(O187="男子",IF($AF187&gt;100,"",IF($M187=プロ用男子!K$127,ROW(),"")),"")</f>
        <v/>
      </c>
      <c r="BQ187" s="58" t="str">
        <f>IF(O187="男子",IF($AF187&gt;100,"",IF($M187=プロ用男子!D$152,ROW(),"")),"")</f>
        <v/>
      </c>
      <c r="BR187" s="58" t="str">
        <f>IF(O187="男子",IF($AF187&gt;100,"",IF($M187=プロ用男子!K$152,ROW(),"")),"")</f>
        <v/>
      </c>
      <c r="BS187" s="58" t="str">
        <f>IF(O187="男子",IF($AF187&gt;100,"",IF($M187=プロ用男子!D$177,ROW(),"")),"")</f>
        <v/>
      </c>
      <c r="BT187" s="58" t="str">
        <f>IF(O187="男子",IF($AF187&gt;100,"",IF($M187=プロ用男子!K$177,ROW(),"")),"")</f>
        <v/>
      </c>
      <c r="BU187" s="58" t="str">
        <f>IF(O187="男子",IF($AF187&gt;100,"",IF($M187=プロ用男子!D$202,ROW(),"")),"")</f>
        <v/>
      </c>
      <c r="BV187" s="58" t="str">
        <f>IF(O187="男子",IF($AF187&gt;100,"",IF($M187=プロ用男子!K$202,ROW(),"")),"")</f>
        <v/>
      </c>
      <c r="BW187" s="58" t="str">
        <f>IF(O187="男子",IF($AF187&gt;100,"",IF($M187=プロ用男子!D$227,ROW(),"")),"")</f>
        <v/>
      </c>
      <c r="BX187" s="58" t="str">
        <f>IF(O187="男子",IF($AF187&gt;100,"",IF($M187=プロ用男子!K$227,ROW(),"")),"")</f>
        <v/>
      </c>
      <c r="BY187" s="58" t="str">
        <f>IF(O187="女子",IF(AF187&gt;100,"",IF(M187=プロ用女子!D$2,ROW(),"")),"")</f>
        <v/>
      </c>
      <c r="BZ187" s="58" t="str">
        <f>IF(O187="女子",IF($AF187&gt;100,"",IF($M187=プロ用女子!K$2,ROW(),"")),"")</f>
        <v/>
      </c>
      <c r="CA187" s="58" t="str">
        <f>IF(O187="女子",IF($AF187&gt;100,"",IF($M187=プロ用女子!D$27,ROW(),"")),"")</f>
        <v/>
      </c>
      <c r="CB187" s="58" t="str">
        <f>IF(O187="女子",IF($AF187&gt;100,"",IF($M187=プロ用女子!K$27,ROW(),"")),"")</f>
        <v/>
      </c>
      <c r="CC187" s="58" t="str">
        <f>IF(O187="女子",IF($AF187&gt;100,"",IF($M187=プロ用女子!D$52,ROW(),"")),"")</f>
        <v/>
      </c>
      <c r="CD187" s="58" t="str">
        <f>IF(O187="女子",IF($AF187&gt;100,"",IF($M187=プロ用女子!K$52,ROW(),"")),"")</f>
        <v/>
      </c>
      <c r="CE187" s="58" t="str">
        <f>IF(O187="女子",IF($AF187&gt;100,"",IF($M187=プロ用女子!D$77,ROW(),"")),"")</f>
        <v/>
      </c>
      <c r="CF187" s="58" t="str">
        <f>IF(O187="女子",IF($AF187&gt;100,"",IF($M187=プロ用女子!K$77,ROW(),"")),"")</f>
        <v/>
      </c>
      <c r="CG187" s="58" t="str">
        <f>IF(O187="女子",IF($AF187&gt;100,"",IF($M187=プロ用女子!D$102,ROW(),"")),"")</f>
        <v/>
      </c>
      <c r="CH187" s="58" t="str">
        <f>IF(O187="女子",IF($AF187&gt;100,"",IF($M187=プロ用女子!K$102,ROW(),"")),"")</f>
        <v/>
      </c>
      <c r="CI187" s="58" t="str">
        <f>IF(O187="女子",IF($AF187&gt;100,"",IF($M187=プロ用女子!D$127,ROW(),"")),"")</f>
        <v/>
      </c>
      <c r="CJ187" s="58" t="str">
        <f>IF(O187="女子",IF($AF187&gt;100,"",IF($M187=プロ用女子!K$127,ROW(),"")),"")</f>
        <v/>
      </c>
      <c r="CK187" s="58" t="str">
        <f>IF(O187="女子",IF($AF187&gt;100,"",IF($M187=プロ用女子!D$152,ROW(),"")),"")</f>
        <v/>
      </c>
      <c r="CL187" s="58" t="str">
        <f>IF(O187="女子",IF($AF187&gt;100,"",IF($M187=プロ用女子!K$152,ROW(),"")),"")</f>
        <v/>
      </c>
      <c r="CM187" s="58" t="str">
        <f>IF(O187="女子",IF($AF187&gt;100,"",IF($M187=プロ用女子!D$177,ROW(),"")),"")</f>
        <v/>
      </c>
      <c r="CN187" s="58" t="str">
        <f>IF(O187="女子",IF($AF187&gt;100,"",IF($M187=プロ用女子!K$177,ROW(),"")),"")</f>
        <v/>
      </c>
      <c r="CO187" s="58" t="str">
        <f>IF(O187="女子",IF($AF187&gt;100,"",IF($M187=プロ用女子!D$202,ROW(),"")),"")</f>
        <v/>
      </c>
      <c r="CP187" s="58" t="str">
        <f>IF(O187="女子",IF($AF187&gt;100,"",IF($M187=プロ用女子!K$202,ROW(),"")),"")</f>
        <v/>
      </c>
      <c r="CQ187" s="58" t="str">
        <f>IF(O187="女子",IF($AF187&gt;100,"",IF($M187=プロ用女子!D$227,ROW(),"")),"")</f>
        <v/>
      </c>
      <c r="CR187" s="58" t="str">
        <f>IF(O187="女子",IF($AF187&gt;100,"",IF($M187=プロ用女子!K$227,ROW(),"")),"")</f>
        <v/>
      </c>
    </row>
    <row r="188" spans="1:96" x14ac:dyDescent="0.15">
      <c r="L188" t="s">
        <v>2241</v>
      </c>
      <c r="M188" t="s">
        <v>1921</v>
      </c>
      <c r="N188" t="s">
        <v>1922</v>
      </c>
      <c r="O188" t="s">
        <v>100</v>
      </c>
      <c r="Y188" t="s">
        <v>101</v>
      </c>
      <c r="AA188" t="s">
        <v>2242</v>
      </c>
      <c r="AB188" t="s">
        <v>2243</v>
      </c>
      <c r="AC188" t="s">
        <v>2244</v>
      </c>
      <c r="AD188" t="s">
        <v>102</v>
      </c>
      <c r="AF188">
        <v>7</v>
      </c>
      <c r="AG188" s="40">
        <v>39247</v>
      </c>
      <c r="AN188">
        <v>156</v>
      </c>
      <c r="AO188">
        <v>55</v>
      </c>
      <c r="AP188" t="s">
        <v>103</v>
      </c>
      <c r="BB188">
        <f t="shared" si="6"/>
        <v>16</v>
      </c>
      <c r="BC188">
        <f t="shared" si="7"/>
        <v>2</v>
      </c>
      <c r="BD188" t="str">
        <f t="shared" si="8"/>
        <v>右</v>
      </c>
      <c r="BE188" s="58" t="str">
        <f>IF(O188="男子",IF($AF188&gt;100,"",IF(M188=プロ用男子!D$2,ROW(),"")),"")</f>
        <v/>
      </c>
      <c r="BF188" s="58" t="str">
        <f>IF(O188="男子",IF($AF188&gt;100,"",IF($M188=プロ用男子!K$2,ROW(),"")),"")</f>
        <v/>
      </c>
      <c r="BG188" s="58" t="str">
        <f>IF(O188="男子",IF($AF188&gt;100,"",IF($M188=プロ用男子!D$27,ROW(),"")),"")</f>
        <v/>
      </c>
      <c r="BH188" s="58" t="str">
        <f>IF(O188="男子",IF($AF188&gt;100,"",IF($M188=プロ用男子!K$27,ROW(),"")),"")</f>
        <v/>
      </c>
      <c r="BI188" s="58" t="str">
        <f>IF(O188="男子",IF($AF188&gt;100,"",IF($M188=プロ用男子!D$52,ROW(),"")),"")</f>
        <v/>
      </c>
      <c r="BJ188" s="58" t="str">
        <f>IF(O188="男子",IF($AF188&gt;100,"",IF($M188=プロ用男子!K$52,ROW(),"")),"")</f>
        <v/>
      </c>
      <c r="BK188" s="58" t="str">
        <f>IF(O188="男子",IF($AF188&gt;100,"",IF($M188=プロ用男子!D$77,ROW(),"")),"")</f>
        <v/>
      </c>
      <c r="BL188" s="58" t="str">
        <f>IF(O188="男子",IF($AF188&gt;100,"",IF($M188=プロ用男子!K$77,ROW(),"")),"")</f>
        <v/>
      </c>
      <c r="BM188" s="58" t="str">
        <f>IF(O188="男子",IF($AF188&gt;100,"",IF($M188=プロ用男子!D$102,ROW(),"")),"")</f>
        <v/>
      </c>
      <c r="BN188" s="58">
        <f>IF(O188="男子",IF($AF188&gt;100,"",IF($M188=プロ用男子!K$102,ROW(),"")),"")</f>
        <v>188</v>
      </c>
      <c r="BO188" s="58" t="str">
        <f>IF(O188="男子",IF($AF188&gt;100,"",IF($M188=プロ用男子!D$127,ROW(),"")),"")</f>
        <v/>
      </c>
      <c r="BP188" s="58" t="str">
        <f>IF(O188="男子",IF($AF188&gt;100,"",IF($M188=プロ用男子!K$127,ROW(),"")),"")</f>
        <v/>
      </c>
      <c r="BQ188" s="58" t="str">
        <f>IF(O188="男子",IF($AF188&gt;100,"",IF($M188=プロ用男子!D$152,ROW(),"")),"")</f>
        <v/>
      </c>
      <c r="BR188" s="58" t="str">
        <f>IF(O188="男子",IF($AF188&gt;100,"",IF($M188=プロ用男子!K$152,ROW(),"")),"")</f>
        <v/>
      </c>
      <c r="BS188" s="58" t="str">
        <f>IF(O188="男子",IF($AF188&gt;100,"",IF($M188=プロ用男子!D$177,ROW(),"")),"")</f>
        <v/>
      </c>
      <c r="BT188" s="58" t="str">
        <f>IF(O188="男子",IF($AF188&gt;100,"",IF($M188=プロ用男子!K$177,ROW(),"")),"")</f>
        <v/>
      </c>
      <c r="BU188" s="58" t="str">
        <f>IF(O188="男子",IF($AF188&gt;100,"",IF($M188=プロ用男子!D$202,ROW(),"")),"")</f>
        <v/>
      </c>
      <c r="BV188" s="58" t="str">
        <f>IF(O188="男子",IF($AF188&gt;100,"",IF($M188=プロ用男子!K$202,ROW(),"")),"")</f>
        <v/>
      </c>
      <c r="BW188" s="58" t="str">
        <f>IF(O188="男子",IF($AF188&gt;100,"",IF($M188=プロ用男子!D$227,ROW(),"")),"")</f>
        <v/>
      </c>
      <c r="BX188" s="58" t="str">
        <f>IF(O188="男子",IF($AF188&gt;100,"",IF($M188=プロ用男子!K$227,ROW(),"")),"")</f>
        <v/>
      </c>
      <c r="BY188" s="58" t="str">
        <f>IF(O188="女子",IF(AF188&gt;100,"",IF(M188=プロ用女子!D$2,ROW(),"")),"")</f>
        <v/>
      </c>
      <c r="BZ188" s="58" t="str">
        <f>IF(O188="女子",IF($AF188&gt;100,"",IF($M188=プロ用女子!K$2,ROW(),"")),"")</f>
        <v/>
      </c>
      <c r="CA188" s="58" t="str">
        <f>IF(O188="女子",IF($AF188&gt;100,"",IF($M188=プロ用女子!D$27,ROW(),"")),"")</f>
        <v/>
      </c>
      <c r="CB188" s="58" t="str">
        <f>IF(O188="女子",IF($AF188&gt;100,"",IF($M188=プロ用女子!K$27,ROW(),"")),"")</f>
        <v/>
      </c>
      <c r="CC188" s="58" t="str">
        <f>IF(O188="女子",IF($AF188&gt;100,"",IF($M188=プロ用女子!D$52,ROW(),"")),"")</f>
        <v/>
      </c>
      <c r="CD188" s="58" t="str">
        <f>IF(O188="女子",IF($AF188&gt;100,"",IF($M188=プロ用女子!K$52,ROW(),"")),"")</f>
        <v/>
      </c>
      <c r="CE188" s="58" t="str">
        <f>IF(O188="女子",IF($AF188&gt;100,"",IF($M188=プロ用女子!D$77,ROW(),"")),"")</f>
        <v/>
      </c>
      <c r="CF188" s="58" t="str">
        <f>IF(O188="女子",IF($AF188&gt;100,"",IF($M188=プロ用女子!K$77,ROW(),"")),"")</f>
        <v/>
      </c>
      <c r="CG188" s="58" t="str">
        <f>IF(O188="女子",IF($AF188&gt;100,"",IF($M188=プロ用女子!D$102,ROW(),"")),"")</f>
        <v/>
      </c>
      <c r="CH188" s="58" t="str">
        <f>IF(O188="女子",IF($AF188&gt;100,"",IF($M188=プロ用女子!K$102,ROW(),"")),"")</f>
        <v/>
      </c>
      <c r="CI188" s="58" t="str">
        <f>IF(O188="女子",IF($AF188&gt;100,"",IF($M188=プロ用女子!D$127,ROW(),"")),"")</f>
        <v/>
      </c>
      <c r="CJ188" s="58" t="str">
        <f>IF(O188="女子",IF($AF188&gt;100,"",IF($M188=プロ用女子!K$127,ROW(),"")),"")</f>
        <v/>
      </c>
      <c r="CK188" s="58" t="str">
        <f>IF(O188="女子",IF($AF188&gt;100,"",IF($M188=プロ用女子!D$152,ROW(),"")),"")</f>
        <v/>
      </c>
      <c r="CL188" s="58" t="str">
        <f>IF(O188="女子",IF($AF188&gt;100,"",IF($M188=プロ用女子!K$152,ROW(),"")),"")</f>
        <v/>
      </c>
      <c r="CM188" s="58" t="str">
        <f>IF(O188="女子",IF($AF188&gt;100,"",IF($M188=プロ用女子!D$177,ROW(),"")),"")</f>
        <v/>
      </c>
      <c r="CN188" s="58" t="str">
        <f>IF(O188="女子",IF($AF188&gt;100,"",IF($M188=プロ用女子!K$177,ROW(),"")),"")</f>
        <v/>
      </c>
      <c r="CO188" s="58" t="str">
        <f>IF(O188="女子",IF($AF188&gt;100,"",IF($M188=プロ用女子!D$202,ROW(),"")),"")</f>
        <v/>
      </c>
      <c r="CP188" s="58" t="str">
        <f>IF(O188="女子",IF($AF188&gt;100,"",IF($M188=プロ用女子!K$202,ROW(),"")),"")</f>
        <v/>
      </c>
      <c r="CQ188" s="58" t="str">
        <f>IF(O188="女子",IF($AF188&gt;100,"",IF($M188=プロ用女子!D$227,ROW(),"")),"")</f>
        <v/>
      </c>
      <c r="CR188" s="58" t="str">
        <f>IF(O188="女子",IF($AF188&gt;100,"",IF($M188=プロ用女子!K$227,ROW(),"")),"")</f>
        <v/>
      </c>
    </row>
    <row r="189" spans="1:96" x14ac:dyDescent="0.15">
      <c r="L189" t="s">
        <v>2245</v>
      </c>
      <c r="M189" t="s">
        <v>1921</v>
      </c>
      <c r="N189" t="s">
        <v>1922</v>
      </c>
      <c r="O189" t="s">
        <v>100</v>
      </c>
      <c r="Y189" t="s">
        <v>101</v>
      </c>
      <c r="AA189" t="s">
        <v>2246</v>
      </c>
      <c r="AB189" t="s">
        <v>2247</v>
      </c>
      <c r="AC189" t="s">
        <v>2248</v>
      </c>
      <c r="AD189" t="s">
        <v>102</v>
      </c>
      <c r="AF189">
        <v>8</v>
      </c>
      <c r="AG189" s="40">
        <v>39246</v>
      </c>
      <c r="AN189">
        <v>162</v>
      </c>
      <c r="AO189">
        <v>55</v>
      </c>
      <c r="AP189" t="s">
        <v>103</v>
      </c>
      <c r="BB189">
        <f t="shared" si="6"/>
        <v>16</v>
      </c>
      <c r="BC189">
        <f t="shared" si="7"/>
        <v>2</v>
      </c>
      <c r="BD189" t="str">
        <f t="shared" si="8"/>
        <v>右</v>
      </c>
      <c r="BE189" s="58" t="str">
        <f>IF(O189="男子",IF($AF189&gt;100,"",IF(M189=プロ用男子!D$2,ROW(),"")),"")</f>
        <v/>
      </c>
      <c r="BF189" s="58" t="str">
        <f>IF(O189="男子",IF($AF189&gt;100,"",IF($M189=プロ用男子!K$2,ROW(),"")),"")</f>
        <v/>
      </c>
      <c r="BG189" s="58" t="str">
        <f>IF(O189="男子",IF($AF189&gt;100,"",IF($M189=プロ用男子!D$27,ROW(),"")),"")</f>
        <v/>
      </c>
      <c r="BH189" s="58" t="str">
        <f>IF(O189="男子",IF($AF189&gt;100,"",IF($M189=プロ用男子!K$27,ROW(),"")),"")</f>
        <v/>
      </c>
      <c r="BI189" s="58" t="str">
        <f>IF(O189="男子",IF($AF189&gt;100,"",IF($M189=プロ用男子!D$52,ROW(),"")),"")</f>
        <v/>
      </c>
      <c r="BJ189" s="58" t="str">
        <f>IF(O189="男子",IF($AF189&gt;100,"",IF($M189=プロ用男子!K$52,ROW(),"")),"")</f>
        <v/>
      </c>
      <c r="BK189" s="58" t="str">
        <f>IF(O189="男子",IF($AF189&gt;100,"",IF($M189=プロ用男子!D$77,ROW(),"")),"")</f>
        <v/>
      </c>
      <c r="BL189" s="58" t="str">
        <f>IF(O189="男子",IF($AF189&gt;100,"",IF($M189=プロ用男子!K$77,ROW(),"")),"")</f>
        <v/>
      </c>
      <c r="BM189" s="58" t="str">
        <f>IF(O189="男子",IF($AF189&gt;100,"",IF($M189=プロ用男子!D$102,ROW(),"")),"")</f>
        <v/>
      </c>
      <c r="BN189" s="58">
        <f>IF(O189="男子",IF($AF189&gt;100,"",IF($M189=プロ用男子!K$102,ROW(),"")),"")</f>
        <v>189</v>
      </c>
      <c r="BO189" s="58" t="str">
        <f>IF(O189="男子",IF($AF189&gt;100,"",IF($M189=プロ用男子!D$127,ROW(),"")),"")</f>
        <v/>
      </c>
      <c r="BP189" s="58" t="str">
        <f>IF(O189="男子",IF($AF189&gt;100,"",IF($M189=プロ用男子!K$127,ROW(),"")),"")</f>
        <v/>
      </c>
      <c r="BQ189" s="58" t="str">
        <f>IF(O189="男子",IF($AF189&gt;100,"",IF($M189=プロ用男子!D$152,ROW(),"")),"")</f>
        <v/>
      </c>
      <c r="BR189" s="58" t="str">
        <f>IF(O189="男子",IF($AF189&gt;100,"",IF($M189=プロ用男子!K$152,ROW(),"")),"")</f>
        <v/>
      </c>
      <c r="BS189" s="58" t="str">
        <f>IF(O189="男子",IF($AF189&gt;100,"",IF($M189=プロ用男子!D$177,ROW(),"")),"")</f>
        <v/>
      </c>
      <c r="BT189" s="58" t="str">
        <f>IF(O189="男子",IF($AF189&gt;100,"",IF($M189=プロ用男子!K$177,ROW(),"")),"")</f>
        <v/>
      </c>
      <c r="BU189" s="58" t="str">
        <f>IF(O189="男子",IF($AF189&gt;100,"",IF($M189=プロ用男子!D$202,ROW(),"")),"")</f>
        <v/>
      </c>
      <c r="BV189" s="58" t="str">
        <f>IF(O189="男子",IF($AF189&gt;100,"",IF($M189=プロ用男子!K$202,ROW(),"")),"")</f>
        <v/>
      </c>
      <c r="BW189" s="58" t="str">
        <f>IF(O189="男子",IF($AF189&gt;100,"",IF($M189=プロ用男子!D$227,ROW(),"")),"")</f>
        <v/>
      </c>
      <c r="BX189" s="58" t="str">
        <f>IF(O189="男子",IF($AF189&gt;100,"",IF($M189=プロ用男子!K$227,ROW(),"")),"")</f>
        <v/>
      </c>
      <c r="BY189" s="58" t="str">
        <f>IF(O189="女子",IF(AF189&gt;100,"",IF(M189=プロ用女子!D$2,ROW(),"")),"")</f>
        <v/>
      </c>
      <c r="BZ189" s="58" t="str">
        <f>IF(O189="女子",IF($AF189&gt;100,"",IF($M189=プロ用女子!K$2,ROW(),"")),"")</f>
        <v/>
      </c>
      <c r="CA189" s="58" t="str">
        <f>IF(O189="女子",IF($AF189&gt;100,"",IF($M189=プロ用女子!D$27,ROW(),"")),"")</f>
        <v/>
      </c>
      <c r="CB189" s="58" t="str">
        <f>IF(O189="女子",IF($AF189&gt;100,"",IF($M189=プロ用女子!K$27,ROW(),"")),"")</f>
        <v/>
      </c>
      <c r="CC189" s="58" t="str">
        <f>IF(O189="女子",IF($AF189&gt;100,"",IF($M189=プロ用女子!D$52,ROW(),"")),"")</f>
        <v/>
      </c>
      <c r="CD189" s="58" t="str">
        <f>IF(O189="女子",IF($AF189&gt;100,"",IF($M189=プロ用女子!K$52,ROW(),"")),"")</f>
        <v/>
      </c>
      <c r="CE189" s="58" t="str">
        <f>IF(O189="女子",IF($AF189&gt;100,"",IF($M189=プロ用女子!D$77,ROW(),"")),"")</f>
        <v/>
      </c>
      <c r="CF189" s="58" t="str">
        <f>IF(O189="女子",IF($AF189&gt;100,"",IF($M189=プロ用女子!K$77,ROW(),"")),"")</f>
        <v/>
      </c>
      <c r="CG189" s="58" t="str">
        <f>IF(O189="女子",IF($AF189&gt;100,"",IF($M189=プロ用女子!D$102,ROW(),"")),"")</f>
        <v/>
      </c>
      <c r="CH189" s="58" t="str">
        <f>IF(O189="女子",IF($AF189&gt;100,"",IF($M189=プロ用女子!K$102,ROW(),"")),"")</f>
        <v/>
      </c>
      <c r="CI189" s="58" t="str">
        <f>IF(O189="女子",IF($AF189&gt;100,"",IF($M189=プロ用女子!D$127,ROW(),"")),"")</f>
        <v/>
      </c>
      <c r="CJ189" s="58" t="str">
        <f>IF(O189="女子",IF($AF189&gt;100,"",IF($M189=プロ用女子!K$127,ROW(),"")),"")</f>
        <v/>
      </c>
      <c r="CK189" s="58" t="str">
        <f>IF(O189="女子",IF($AF189&gt;100,"",IF($M189=プロ用女子!D$152,ROW(),"")),"")</f>
        <v/>
      </c>
      <c r="CL189" s="58" t="str">
        <f>IF(O189="女子",IF($AF189&gt;100,"",IF($M189=プロ用女子!K$152,ROW(),"")),"")</f>
        <v/>
      </c>
      <c r="CM189" s="58" t="str">
        <f>IF(O189="女子",IF($AF189&gt;100,"",IF($M189=プロ用女子!D$177,ROW(),"")),"")</f>
        <v/>
      </c>
      <c r="CN189" s="58" t="str">
        <f>IF(O189="女子",IF($AF189&gt;100,"",IF($M189=プロ用女子!K$177,ROW(),"")),"")</f>
        <v/>
      </c>
      <c r="CO189" s="58" t="str">
        <f>IF(O189="女子",IF($AF189&gt;100,"",IF($M189=プロ用女子!D$202,ROW(),"")),"")</f>
        <v/>
      </c>
      <c r="CP189" s="58" t="str">
        <f>IF(O189="女子",IF($AF189&gt;100,"",IF($M189=プロ用女子!K$202,ROW(),"")),"")</f>
        <v/>
      </c>
      <c r="CQ189" s="58" t="str">
        <f>IF(O189="女子",IF($AF189&gt;100,"",IF($M189=プロ用女子!D$227,ROW(),"")),"")</f>
        <v/>
      </c>
      <c r="CR189" s="58" t="str">
        <f>IF(O189="女子",IF($AF189&gt;100,"",IF($M189=プロ用女子!K$227,ROW(),"")),"")</f>
        <v/>
      </c>
    </row>
    <row r="190" spans="1:96" x14ac:dyDescent="0.15">
      <c r="L190" t="s">
        <v>2249</v>
      </c>
      <c r="M190" t="s">
        <v>1921</v>
      </c>
      <c r="N190" t="s">
        <v>1922</v>
      </c>
      <c r="O190" t="s">
        <v>100</v>
      </c>
      <c r="Y190" t="s">
        <v>101</v>
      </c>
      <c r="AA190" t="s">
        <v>2250</v>
      </c>
      <c r="AB190" t="s">
        <v>2251</v>
      </c>
      <c r="AC190" t="s">
        <v>2252</v>
      </c>
      <c r="AD190" t="s">
        <v>102</v>
      </c>
      <c r="AF190">
        <v>9</v>
      </c>
      <c r="AG190" s="40">
        <v>39224</v>
      </c>
      <c r="AN190">
        <v>166.5</v>
      </c>
      <c r="AO190">
        <v>55</v>
      </c>
      <c r="AP190" t="s">
        <v>103</v>
      </c>
      <c r="BB190">
        <f t="shared" si="6"/>
        <v>16</v>
      </c>
      <c r="BC190">
        <f t="shared" si="7"/>
        <v>2</v>
      </c>
      <c r="BD190" t="str">
        <f t="shared" si="8"/>
        <v>右</v>
      </c>
      <c r="BE190" s="58" t="str">
        <f>IF(O190="男子",IF($AF190&gt;100,"",IF(M190=プロ用男子!D$2,ROW(),"")),"")</f>
        <v/>
      </c>
      <c r="BF190" s="58" t="str">
        <f>IF(O190="男子",IF($AF190&gt;100,"",IF($M190=プロ用男子!K$2,ROW(),"")),"")</f>
        <v/>
      </c>
      <c r="BG190" s="58" t="str">
        <f>IF(O190="男子",IF($AF190&gt;100,"",IF($M190=プロ用男子!D$27,ROW(),"")),"")</f>
        <v/>
      </c>
      <c r="BH190" s="58" t="str">
        <f>IF(O190="男子",IF($AF190&gt;100,"",IF($M190=プロ用男子!K$27,ROW(),"")),"")</f>
        <v/>
      </c>
      <c r="BI190" s="58" t="str">
        <f>IF(O190="男子",IF($AF190&gt;100,"",IF($M190=プロ用男子!D$52,ROW(),"")),"")</f>
        <v/>
      </c>
      <c r="BJ190" s="58" t="str">
        <f>IF(O190="男子",IF($AF190&gt;100,"",IF($M190=プロ用男子!K$52,ROW(),"")),"")</f>
        <v/>
      </c>
      <c r="BK190" s="58" t="str">
        <f>IF(O190="男子",IF($AF190&gt;100,"",IF($M190=プロ用男子!D$77,ROW(),"")),"")</f>
        <v/>
      </c>
      <c r="BL190" s="58" t="str">
        <f>IF(O190="男子",IF($AF190&gt;100,"",IF($M190=プロ用男子!K$77,ROW(),"")),"")</f>
        <v/>
      </c>
      <c r="BM190" s="58" t="str">
        <f>IF(O190="男子",IF($AF190&gt;100,"",IF($M190=プロ用男子!D$102,ROW(),"")),"")</f>
        <v/>
      </c>
      <c r="BN190" s="58">
        <f>IF(O190="男子",IF($AF190&gt;100,"",IF($M190=プロ用男子!K$102,ROW(),"")),"")</f>
        <v>190</v>
      </c>
      <c r="BO190" s="58" t="str">
        <f>IF(O190="男子",IF($AF190&gt;100,"",IF($M190=プロ用男子!D$127,ROW(),"")),"")</f>
        <v/>
      </c>
      <c r="BP190" s="58" t="str">
        <f>IF(O190="男子",IF($AF190&gt;100,"",IF($M190=プロ用男子!K$127,ROW(),"")),"")</f>
        <v/>
      </c>
      <c r="BQ190" s="58" t="str">
        <f>IF(O190="男子",IF($AF190&gt;100,"",IF($M190=プロ用男子!D$152,ROW(),"")),"")</f>
        <v/>
      </c>
      <c r="BR190" s="58" t="str">
        <f>IF(O190="男子",IF($AF190&gt;100,"",IF($M190=プロ用男子!K$152,ROW(),"")),"")</f>
        <v/>
      </c>
      <c r="BS190" s="58" t="str">
        <f>IF(O190="男子",IF($AF190&gt;100,"",IF($M190=プロ用男子!D$177,ROW(),"")),"")</f>
        <v/>
      </c>
      <c r="BT190" s="58" t="str">
        <f>IF(O190="男子",IF($AF190&gt;100,"",IF($M190=プロ用男子!K$177,ROW(),"")),"")</f>
        <v/>
      </c>
      <c r="BU190" s="58" t="str">
        <f>IF(O190="男子",IF($AF190&gt;100,"",IF($M190=プロ用男子!D$202,ROW(),"")),"")</f>
        <v/>
      </c>
      <c r="BV190" s="58" t="str">
        <f>IF(O190="男子",IF($AF190&gt;100,"",IF($M190=プロ用男子!K$202,ROW(),"")),"")</f>
        <v/>
      </c>
      <c r="BW190" s="58" t="str">
        <f>IF(O190="男子",IF($AF190&gt;100,"",IF($M190=プロ用男子!D$227,ROW(),"")),"")</f>
        <v/>
      </c>
      <c r="BX190" s="58" t="str">
        <f>IF(O190="男子",IF($AF190&gt;100,"",IF($M190=プロ用男子!K$227,ROW(),"")),"")</f>
        <v/>
      </c>
      <c r="BY190" s="58" t="str">
        <f>IF(O190="女子",IF(AF190&gt;100,"",IF(M190=プロ用女子!D$2,ROW(),"")),"")</f>
        <v/>
      </c>
      <c r="BZ190" s="58" t="str">
        <f>IF(O190="女子",IF($AF190&gt;100,"",IF($M190=プロ用女子!K$2,ROW(),"")),"")</f>
        <v/>
      </c>
      <c r="CA190" s="58" t="str">
        <f>IF(O190="女子",IF($AF190&gt;100,"",IF($M190=プロ用女子!D$27,ROW(),"")),"")</f>
        <v/>
      </c>
      <c r="CB190" s="58" t="str">
        <f>IF(O190="女子",IF($AF190&gt;100,"",IF($M190=プロ用女子!K$27,ROW(),"")),"")</f>
        <v/>
      </c>
      <c r="CC190" s="58" t="str">
        <f>IF(O190="女子",IF($AF190&gt;100,"",IF($M190=プロ用女子!D$52,ROW(),"")),"")</f>
        <v/>
      </c>
      <c r="CD190" s="58" t="str">
        <f>IF(O190="女子",IF($AF190&gt;100,"",IF($M190=プロ用女子!K$52,ROW(),"")),"")</f>
        <v/>
      </c>
      <c r="CE190" s="58" t="str">
        <f>IF(O190="女子",IF($AF190&gt;100,"",IF($M190=プロ用女子!D$77,ROW(),"")),"")</f>
        <v/>
      </c>
      <c r="CF190" s="58" t="str">
        <f>IF(O190="女子",IF($AF190&gt;100,"",IF($M190=プロ用女子!K$77,ROW(),"")),"")</f>
        <v/>
      </c>
      <c r="CG190" s="58" t="str">
        <f>IF(O190="女子",IF($AF190&gt;100,"",IF($M190=プロ用女子!D$102,ROW(),"")),"")</f>
        <v/>
      </c>
      <c r="CH190" s="58" t="str">
        <f>IF(O190="女子",IF($AF190&gt;100,"",IF($M190=プロ用女子!K$102,ROW(),"")),"")</f>
        <v/>
      </c>
      <c r="CI190" s="58" t="str">
        <f>IF(O190="女子",IF($AF190&gt;100,"",IF($M190=プロ用女子!D$127,ROW(),"")),"")</f>
        <v/>
      </c>
      <c r="CJ190" s="58" t="str">
        <f>IF(O190="女子",IF($AF190&gt;100,"",IF($M190=プロ用女子!K$127,ROW(),"")),"")</f>
        <v/>
      </c>
      <c r="CK190" s="58" t="str">
        <f>IF(O190="女子",IF($AF190&gt;100,"",IF($M190=プロ用女子!D$152,ROW(),"")),"")</f>
        <v/>
      </c>
      <c r="CL190" s="58" t="str">
        <f>IF(O190="女子",IF($AF190&gt;100,"",IF($M190=プロ用女子!K$152,ROW(),"")),"")</f>
        <v/>
      </c>
      <c r="CM190" s="58" t="str">
        <f>IF(O190="女子",IF($AF190&gt;100,"",IF($M190=プロ用女子!D$177,ROW(),"")),"")</f>
        <v/>
      </c>
      <c r="CN190" s="58" t="str">
        <f>IF(O190="女子",IF($AF190&gt;100,"",IF($M190=プロ用女子!K$177,ROW(),"")),"")</f>
        <v/>
      </c>
      <c r="CO190" s="58" t="str">
        <f>IF(O190="女子",IF($AF190&gt;100,"",IF($M190=プロ用女子!D$202,ROW(),"")),"")</f>
        <v/>
      </c>
      <c r="CP190" s="58" t="str">
        <f>IF(O190="女子",IF($AF190&gt;100,"",IF($M190=プロ用女子!K$202,ROW(),"")),"")</f>
        <v/>
      </c>
      <c r="CQ190" s="58" t="str">
        <f>IF(O190="女子",IF($AF190&gt;100,"",IF($M190=プロ用女子!D$227,ROW(),"")),"")</f>
        <v/>
      </c>
      <c r="CR190" s="58" t="str">
        <f>IF(O190="女子",IF($AF190&gt;100,"",IF($M190=プロ用女子!K$227,ROW(),"")),"")</f>
        <v/>
      </c>
    </row>
    <row r="191" spans="1:96" x14ac:dyDescent="0.15">
      <c r="L191" t="s">
        <v>2253</v>
      </c>
      <c r="M191" t="s">
        <v>1921</v>
      </c>
      <c r="N191" t="s">
        <v>1922</v>
      </c>
      <c r="O191" t="s">
        <v>100</v>
      </c>
      <c r="Y191" t="s">
        <v>101</v>
      </c>
      <c r="AA191" t="s">
        <v>2254</v>
      </c>
      <c r="AB191" t="s">
        <v>2255</v>
      </c>
      <c r="AC191" t="s">
        <v>2256</v>
      </c>
      <c r="AD191" t="s">
        <v>102</v>
      </c>
      <c r="AF191">
        <v>10</v>
      </c>
      <c r="AG191" s="40">
        <v>39210</v>
      </c>
      <c r="AN191">
        <v>166.5</v>
      </c>
      <c r="AO191">
        <v>55</v>
      </c>
      <c r="AP191" t="s">
        <v>103</v>
      </c>
      <c r="BB191">
        <f t="shared" si="6"/>
        <v>16</v>
      </c>
      <c r="BC191">
        <f t="shared" si="7"/>
        <v>2</v>
      </c>
      <c r="BD191" t="str">
        <f t="shared" si="8"/>
        <v>右</v>
      </c>
      <c r="BE191" s="58" t="str">
        <f>IF(O191="男子",IF($AF191&gt;100,"",IF(M191=プロ用男子!D$2,ROW(),"")),"")</f>
        <v/>
      </c>
      <c r="BF191" s="58" t="str">
        <f>IF(O191="男子",IF($AF191&gt;100,"",IF($M191=プロ用男子!K$2,ROW(),"")),"")</f>
        <v/>
      </c>
      <c r="BG191" s="58" t="str">
        <f>IF(O191="男子",IF($AF191&gt;100,"",IF($M191=プロ用男子!D$27,ROW(),"")),"")</f>
        <v/>
      </c>
      <c r="BH191" s="58" t="str">
        <f>IF(O191="男子",IF($AF191&gt;100,"",IF($M191=プロ用男子!K$27,ROW(),"")),"")</f>
        <v/>
      </c>
      <c r="BI191" s="58" t="str">
        <f>IF(O191="男子",IF($AF191&gt;100,"",IF($M191=プロ用男子!D$52,ROW(),"")),"")</f>
        <v/>
      </c>
      <c r="BJ191" s="58" t="str">
        <f>IF(O191="男子",IF($AF191&gt;100,"",IF($M191=プロ用男子!K$52,ROW(),"")),"")</f>
        <v/>
      </c>
      <c r="BK191" s="58" t="str">
        <f>IF(O191="男子",IF($AF191&gt;100,"",IF($M191=プロ用男子!D$77,ROW(),"")),"")</f>
        <v/>
      </c>
      <c r="BL191" s="58" t="str">
        <f>IF(O191="男子",IF($AF191&gt;100,"",IF($M191=プロ用男子!K$77,ROW(),"")),"")</f>
        <v/>
      </c>
      <c r="BM191" s="58" t="str">
        <f>IF(O191="男子",IF($AF191&gt;100,"",IF($M191=プロ用男子!D$102,ROW(),"")),"")</f>
        <v/>
      </c>
      <c r="BN191" s="58">
        <f>IF(O191="男子",IF($AF191&gt;100,"",IF($M191=プロ用男子!K$102,ROW(),"")),"")</f>
        <v>191</v>
      </c>
      <c r="BO191" s="58" t="str">
        <f>IF(O191="男子",IF($AF191&gt;100,"",IF($M191=プロ用男子!D$127,ROW(),"")),"")</f>
        <v/>
      </c>
      <c r="BP191" s="58" t="str">
        <f>IF(O191="男子",IF($AF191&gt;100,"",IF($M191=プロ用男子!K$127,ROW(),"")),"")</f>
        <v/>
      </c>
      <c r="BQ191" s="58" t="str">
        <f>IF(O191="男子",IF($AF191&gt;100,"",IF($M191=プロ用男子!D$152,ROW(),"")),"")</f>
        <v/>
      </c>
      <c r="BR191" s="58" t="str">
        <f>IF(O191="男子",IF($AF191&gt;100,"",IF($M191=プロ用男子!K$152,ROW(),"")),"")</f>
        <v/>
      </c>
      <c r="BS191" s="58" t="str">
        <f>IF(O191="男子",IF($AF191&gt;100,"",IF($M191=プロ用男子!D$177,ROW(),"")),"")</f>
        <v/>
      </c>
      <c r="BT191" s="58" t="str">
        <f>IF(O191="男子",IF($AF191&gt;100,"",IF($M191=プロ用男子!K$177,ROW(),"")),"")</f>
        <v/>
      </c>
      <c r="BU191" s="58" t="str">
        <f>IF(O191="男子",IF($AF191&gt;100,"",IF($M191=プロ用男子!D$202,ROW(),"")),"")</f>
        <v/>
      </c>
      <c r="BV191" s="58" t="str">
        <f>IF(O191="男子",IF($AF191&gt;100,"",IF($M191=プロ用男子!K$202,ROW(),"")),"")</f>
        <v/>
      </c>
      <c r="BW191" s="58" t="str">
        <f>IF(O191="男子",IF($AF191&gt;100,"",IF($M191=プロ用男子!D$227,ROW(),"")),"")</f>
        <v/>
      </c>
      <c r="BX191" s="58" t="str">
        <f>IF(O191="男子",IF($AF191&gt;100,"",IF($M191=プロ用男子!K$227,ROW(),"")),"")</f>
        <v/>
      </c>
      <c r="BY191" s="58" t="str">
        <f>IF(O191="女子",IF(AF191&gt;100,"",IF(M191=プロ用女子!D$2,ROW(),"")),"")</f>
        <v/>
      </c>
      <c r="BZ191" s="58" t="str">
        <f>IF(O191="女子",IF($AF191&gt;100,"",IF($M191=プロ用女子!K$2,ROW(),"")),"")</f>
        <v/>
      </c>
      <c r="CA191" s="58" t="str">
        <f>IF(O191="女子",IF($AF191&gt;100,"",IF($M191=プロ用女子!D$27,ROW(),"")),"")</f>
        <v/>
      </c>
      <c r="CB191" s="58" t="str">
        <f>IF(O191="女子",IF($AF191&gt;100,"",IF($M191=プロ用女子!K$27,ROW(),"")),"")</f>
        <v/>
      </c>
      <c r="CC191" s="58" t="str">
        <f>IF(O191="女子",IF($AF191&gt;100,"",IF($M191=プロ用女子!D$52,ROW(),"")),"")</f>
        <v/>
      </c>
      <c r="CD191" s="58" t="str">
        <f>IF(O191="女子",IF($AF191&gt;100,"",IF($M191=プロ用女子!K$52,ROW(),"")),"")</f>
        <v/>
      </c>
      <c r="CE191" s="58" t="str">
        <f>IF(O191="女子",IF($AF191&gt;100,"",IF($M191=プロ用女子!D$77,ROW(),"")),"")</f>
        <v/>
      </c>
      <c r="CF191" s="58" t="str">
        <f>IF(O191="女子",IF($AF191&gt;100,"",IF($M191=プロ用女子!K$77,ROW(),"")),"")</f>
        <v/>
      </c>
      <c r="CG191" s="58" t="str">
        <f>IF(O191="女子",IF($AF191&gt;100,"",IF($M191=プロ用女子!D$102,ROW(),"")),"")</f>
        <v/>
      </c>
      <c r="CH191" s="58" t="str">
        <f>IF(O191="女子",IF($AF191&gt;100,"",IF($M191=プロ用女子!K$102,ROW(),"")),"")</f>
        <v/>
      </c>
      <c r="CI191" s="58" t="str">
        <f>IF(O191="女子",IF($AF191&gt;100,"",IF($M191=プロ用女子!D$127,ROW(),"")),"")</f>
        <v/>
      </c>
      <c r="CJ191" s="58" t="str">
        <f>IF(O191="女子",IF($AF191&gt;100,"",IF($M191=プロ用女子!K$127,ROW(),"")),"")</f>
        <v/>
      </c>
      <c r="CK191" s="58" t="str">
        <f>IF(O191="女子",IF($AF191&gt;100,"",IF($M191=プロ用女子!D$152,ROW(),"")),"")</f>
        <v/>
      </c>
      <c r="CL191" s="58" t="str">
        <f>IF(O191="女子",IF($AF191&gt;100,"",IF($M191=プロ用女子!K$152,ROW(),"")),"")</f>
        <v/>
      </c>
      <c r="CM191" s="58" t="str">
        <f>IF(O191="女子",IF($AF191&gt;100,"",IF($M191=プロ用女子!D$177,ROW(),"")),"")</f>
        <v/>
      </c>
      <c r="CN191" s="58" t="str">
        <f>IF(O191="女子",IF($AF191&gt;100,"",IF($M191=プロ用女子!K$177,ROW(),"")),"")</f>
        <v/>
      </c>
      <c r="CO191" s="58" t="str">
        <f>IF(O191="女子",IF($AF191&gt;100,"",IF($M191=プロ用女子!D$202,ROW(),"")),"")</f>
        <v/>
      </c>
      <c r="CP191" s="58" t="str">
        <f>IF(O191="女子",IF($AF191&gt;100,"",IF($M191=プロ用女子!K$202,ROW(),"")),"")</f>
        <v/>
      </c>
      <c r="CQ191" s="58" t="str">
        <f>IF(O191="女子",IF($AF191&gt;100,"",IF($M191=プロ用女子!D$227,ROW(),"")),"")</f>
        <v/>
      </c>
      <c r="CR191" s="58" t="str">
        <f>IF(O191="女子",IF($AF191&gt;100,"",IF($M191=プロ用女子!K$227,ROW(),"")),"")</f>
        <v/>
      </c>
    </row>
    <row r="192" spans="1:96" x14ac:dyDescent="0.15">
      <c r="L192" t="s">
        <v>2257</v>
      </c>
      <c r="M192" t="s">
        <v>1921</v>
      </c>
      <c r="N192" t="s">
        <v>1922</v>
      </c>
      <c r="O192" t="s">
        <v>100</v>
      </c>
      <c r="Y192" t="s">
        <v>101</v>
      </c>
      <c r="AA192" t="s">
        <v>2258</v>
      </c>
      <c r="AB192" t="s">
        <v>2259</v>
      </c>
      <c r="AC192" t="s">
        <v>2260</v>
      </c>
      <c r="AD192" t="s">
        <v>102</v>
      </c>
      <c r="AF192">
        <v>11</v>
      </c>
      <c r="AG192" s="40">
        <v>39244</v>
      </c>
      <c r="AN192">
        <v>166.5</v>
      </c>
      <c r="AO192">
        <v>55</v>
      </c>
      <c r="AP192" t="s">
        <v>103</v>
      </c>
      <c r="BB192">
        <f t="shared" si="6"/>
        <v>16</v>
      </c>
      <c r="BC192">
        <f t="shared" si="7"/>
        <v>2</v>
      </c>
      <c r="BD192" t="str">
        <f t="shared" si="8"/>
        <v>右</v>
      </c>
      <c r="BE192" s="58" t="str">
        <f>IF(O192="男子",IF($AF192&gt;100,"",IF(M192=プロ用男子!D$2,ROW(),"")),"")</f>
        <v/>
      </c>
      <c r="BF192" s="58" t="str">
        <f>IF(O192="男子",IF($AF192&gt;100,"",IF($M192=プロ用男子!K$2,ROW(),"")),"")</f>
        <v/>
      </c>
      <c r="BG192" s="58" t="str">
        <f>IF(O192="男子",IF($AF192&gt;100,"",IF($M192=プロ用男子!D$27,ROW(),"")),"")</f>
        <v/>
      </c>
      <c r="BH192" s="58" t="str">
        <f>IF(O192="男子",IF($AF192&gt;100,"",IF($M192=プロ用男子!K$27,ROW(),"")),"")</f>
        <v/>
      </c>
      <c r="BI192" s="58" t="str">
        <f>IF(O192="男子",IF($AF192&gt;100,"",IF($M192=プロ用男子!D$52,ROW(),"")),"")</f>
        <v/>
      </c>
      <c r="BJ192" s="58" t="str">
        <f>IF(O192="男子",IF($AF192&gt;100,"",IF($M192=プロ用男子!K$52,ROW(),"")),"")</f>
        <v/>
      </c>
      <c r="BK192" s="58" t="str">
        <f>IF(O192="男子",IF($AF192&gt;100,"",IF($M192=プロ用男子!D$77,ROW(),"")),"")</f>
        <v/>
      </c>
      <c r="BL192" s="58" t="str">
        <f>IF(O192="男子",IF($AF192&gt;100,"",IF($M192=プロ用男子!K$77,ROW(),"")),"")</f>
        <v/>
      </c>
      <c r="BM192" s="58" t="str">
        <f>IF(O192="男子",IF($AF192&gt;100,"",IF($M192=プロ用男子!D$102,ROW(),"")),"")</f>
        <v/>
      </c>
      <c r="BN192" s="58">
        <f>IF(O192="男子",IF($AF192&gt;100,"",IF($M192=プロ用男子!K$102,ROW(),"")),"")</f>
        <v>192</v>
      </c>
      <c r="BO192" s="58" t="str">
        <f>IF(O192="男子",IF($AF192&gt;100,"",IF($M192=プロ用男子!D$127,ROW(),"")),"")</f>
        <v/>
      </c>
      <c r="BP192" s="58" t="str">
        <f>IF(O192="男子",IF($AF192&gt;100,"",IF($M192=プロ用男子!K$127,ROW(),"")),"")</f>
        <v/>
      </c>
      <c r="BQ192" s="58" t="str">
        <f>IF(O192="男子",IF($AF192&gt;100,"",IF($M192=プロ用男子!D$152,ROW(),"")),"")</f>
        <v/>
      </c>
      <c r="BR192" s="58" t="str">
        <f>IF(O192="男子",IF($AF192&gt;100,"",IF($M192=プロ用男子!K$152,ROW(),"")),"")</f>
        <v/>
      </c>
      <c r="BS192" s="58" t="str">
        <f>IF(O192="男子",IF($AF192&gt;100,"",IF($M192=プロ用男子!D$177,ROW(),"")),"")</f>
        <v/>
      </c>
      <c r="BT192" s="58" t="str">
        <f>IF(O192="男子",IF($AF192&gt;100,"",IF($M192=プロ用男子!K$177,ROW(),"")),"")</f>
        <v/>
      </c>
      <c r="BU192" s="58" t="str">
        <f>IF(O192="男子",IF($AF192&gt;100,"",IF($M192=プロ用男子!D$202,ROW(),"")),"")</f>
        <v/>
      </c>
      <c r="BV192" s="58" t="str">
        <f>IF(O192="男子",IF($AF192&gt;100,"",IF($M192=プロ用男子!K$202,ROW(),"")),"")</f>
        <v/>
      </c>
      <c r="BW192" s="58" t="str">
        <f>IF(O192="男子",IF($AF192&gt;100,"",IF($M192=プロ用男子!D$227,ROW(),"")),"")</f>
        <v/>
      </c>
      <c r="BX192" s="58" t="str">
        <f>IF(O192="男子",IF($AF192&gt;100,"",IF($M192=プロ用男子!K$227,ROW(),"")),"")</f>
        <v/>
      </c>
      <c r="BY192" s="58" t="str">
        <f>IF(O192="女子",IF(AF192&gt;100,"",IF(M192=プロ用女子!D$2,ROW(),"")),"")</f>
        <v/>
      </c>
      <c r="BZ192" s="58" t="str">
        <f>IF(O192="女子",IF($AF192&gt;100,"",IF($M192=プロ用女子!K$2,ROW(),"")),"")</f>
        <v/>
      </c>
      <c r="CA192" s="58" t="str">
        <f>IF(O192="女子",IF($AF192&gt;100,"",IF($M192=プロ用女子!D$27,ROW(),"")),"")</f>
        <v/>
      </c>
      <c r="CB192" s="58" t="str">
        <f>IF(O192="女子",IF($AF192&gt;100,"",IF($M192=プロ用女子!K$27,ROW(),"")),"")</f>
        <v/>
      </c>
      <c r="CC192" s="58" t="str">
        <f>IF(O192="女子",IF($AF192&gt;100,"",IF($M192=プロ用女子!D$52,ROW(),"")),"")</f>
        <v/>
      </c>
      <c r="CD192" s="58" t="str">
        <f>IF(O192="女子",IF($AF192&gt;100,"",IF($M192=プロ用女子!K$52,ROW(),"")),"")</f>
        <v/>
      </c>
      <c r="CE192" s="58" t="str">
        <f>IF(O192="女子",IF($AF192&gt;100,"",IF($M192=プロ用女子!D$77,ROW(),"")),"")</f>
        <v/>
      </c>
      <c r="CF192" s="58" t="str">
        <f>IF(O192="女子",IF($AF192&gt;100,"",IF($M192=プロ用女子!K$77,ROW(),"")),"")</f>
        <v/>
      </c>
      <c r="CG192" s="58" t="str">
        <f>IF(O192="女子",IF($AF192&gt;100,"",IF($M192=プロ用女子!D$102,ROW(),"")),"")</f>
        <v/>
      </c>
      <c r="CH192" s="58" t="str">
        <f>IF(O192="女子",IF($AF192&gt;100,"",IF($M192=プロ用女子!K$102,ROW(),"")),"")</f>
        <v/>
      </c>
      <c r="CI192" s="58" t="str">
        <f>IF(O192="女子",IF($AF192&gt;100,"",IF($M192=プロ用女子!D$127,ROW(),"")),"")</f>
        <v/>
      </c>
      <c r="CJ192" s="58" t="str">
        <f>IF(O192="女子",IF($AF192&gt;100,"",IF($M192=プロ用女子!K$127,ROW(),"")),"")</f>
        <v/>
      </c>
      <c r="CK192" s="58" t="str">
        <f>IF(O192="女子",IF($AF192&gt;100,"",IF($M192=プロ用女子!D$152,ROW(),"")),"")</f>
        <v/>
      </c>
      <c r="CL192" s="58" t="str">
        <f>IF(O192="女子",IF($AF192&gt;100,"",IF($M192=プロ用女子!K$152,ROW(),"")),"")</f>
        <v/>
      </c>
      <c r="CM192" s="58" t="str">
        <f>IF(O192="女子",IF($AF192&gt;100,"",IF($M192=プロ用女子!D$177,ROW(),"")),"")</f>
        <v/>
      </c>
      <c r="CN192" s="58" t="str">
        <f>IF(O192="女子",IF($AF192&gt;100,"",IF($M192=プロ用女子!K$177,ROW(),"")),"")</f>
        <v/>
      </c>
      <c r="CO192" s="58" t="str">
        <f>IF(O192="女子",IF($AF192&gt;100,"",IF($M192=プロ用女子!D$202,ROW(),"")),"")</f>
        <v/>
      </c>
      <c r="CP192" s="58" t="str">
        <f>IF(O192="女子",IF($AF192&gt;100,"",IF($M192=プロ用女子!K$202,ROW(),"")),"")</f>
        <v/>
      </c>
      <c r="CQ192" s="58" t="str">
        <f>IF(O192="女子",IF($AF192&gt;100,"",IF($M192=プロ用女子!D$227,ROW(),"")),"")</f>
        <v/>
      </c>
      <c r="CR192" s="58" t="str">
        <f>IF(O192="女子",IF($AF192&gt;100,"",IF($M192=プロ用女子!K$227,ROW(),"")),"")</f>
        <v/>
      </c>
    </row>
    <row r="193" spans="1:96" x14ac:dyDescent="0.15">
      <c r="A193" s="41">
        <v>46172</v>
      </c>
      <c r="B193" s="41">
        <v>46180</v>
      </c>
      <c r="C193" t="s">
        <v>70</v>
      </c>
      <c r="D193" t="s">
        <v>162</v>
      </c>
      <c r="E193" t="s">
        <v>169</v>
      </c>
      <c r="F193" t="s">
        <v>170</v>
      </c>
      <c r="G193" t="s">
        <v>165</v>
      </c>
      <c r="H193" t="s">
        <v>71</v>
      </c>
      <c r="I193" t="s">
        <v>166</v>
      </c>
      <c r="J193" t="s">
        <v>99</v>
      </c>
      <c r="L193" t="s">
        <v>554</v>
      </c>
      <c r="M193" t="s">
        <v>555</v>
      </c>
      <c r="N193" t="s">
        <v>556</v>
      </c>
      <c r="O193" t="s">
        <v>100</v>
      </c>
      <c r="Y193" t="s">
        <v>101</v>
      </c>
      <c r="AA193" t="s">
        <v>557</v>
      </c>
      <c r="AB193" t="s">
        <v>558</v>
      </c>
      <c r="AC193" t="s">
        <v>559</v>
      </c>
      <c r="AD193" t="s">
        <v>102</v>
      </c>
      <c r="AF193">
        <v>101</v>
      </c>
      <c r="AG193" s="40">
        <v>19188</v>
      </c>
      <c r="AN193">
        <v>165</v>
      </c>
      <c r="AO193">
        <v>60</v>
      </c>
      <c r="AP193" t="s">
        <v>103</v>
      </c>
      <c r="AV193" t="s">
        <v>104</v>
      </c>
      <c r="BB193">
        <f t="shared" si="6"/>
        <v>71</v>
      </c>
      <c r="BC193" t="str">
        <f t="shared" si="7"/>
        <v>役員</v>
      </c>
      <c r="BD193" t="str">
        <f t="shared" si="8"/>
        <v>右</v>
      </c>
      <c r="BE193" s="58" t="str">
        <f>IF(O193="男子",IF($AF193&gt;100,"",IF(M193=プロ用男子!D$2,ROW(),"")),"")</f>
        <v/>
      </c>
      <c r="BF193" s="58" t="str">
        <f>IF(O193="男子",IF($AF193&gt;100,"",IF($M193=プロ用男子!K$2,ROW(),"")),"")</f>
        <v/>
      </c>
      <c r="BG193" s="58" t="str">
        <f>IF(O193="男子",IF($AF193&gt;100,"",IF($M193=プロ用男子!D$27,ROW(),"")),"")</f>
        <v/>
      </c>
      <c r="BH193" s="58" t="str">
        <f>IF(O193="男子",IF($AF193&gt;100,"",IF($M193=プロ用男子!K$27,ROW(),"")),"")</f>
        <v/>
      </c>
      <c r="BI193" s="58" t="str">
        <f>IF(O193="男子",IF($AF193&gt;100,"",IF($M193=プロ用男子!D$52,ROW(),"")),"")</f>
        <v/>
      </c>
      <c r="BJ193" s="58" t="str">
        <f>IF(O193="男子",IF($AF193&gt;100,"",IF($M193=プロ用男子!K$52,ROW(),"")),"")</f>
        <v/>
      </c>
      <c r="BK193" s="58" t="str">
        <f>IF(O193="男子",IF($AF193&gt;100,"",IF($M193=プロ用男子!D$77,ROW(),"")),"")</f>
        <v/>
      </c>
      <c r="BL193" s="58" t="str">
        <f>IF(O193="男子",IF($AF193&gt;100,"",IF($M193=プロ用男子!K$77,ROW(),"")),"")</f>
        <v/>
      </c>
      <c r="BM193" s="58" t="str">
        <f>IF(O193="男子",IF($AF193&gt;100,"",IF($M193=プロ用男子!D$102,ROW(),"")),"")</f>
        <v/>
      </c>
      <c r="BN193" s="58" t="str">
        <f>IF(O193="男子",IF($AF193&gt;100,"",IF($M193=プロ用男子!K$102,ROW(),"")),"")</f>
        <v/>
      </c>
      <c r="BO193" s="58" t="str">
        <f>IF(O193="男子",IF($AF193&gt;100,"",IF($M193=プロ用男子!D$127,ROW(),"")),"")</f>
        <v/>
      </c>
      <c r="BP193" s="58" t="str">
        <f>IF(O193="男子",IF($AF193&gt;100,"",IF($M193=プロ用男子!K$127,ROW(),"")),"")</f>
        <v/>
      </c>
      <c r="BQ193" s="58" t="str">
        <f>IF(O193="男子",IF($AF193&gt;100,"",IF($M193=プロ用男子!D$152,ROW(),"")),"")</f>
        <v/>
      </c>
      <c r="BR193" s="58" t="str">
        <f>IF(O193="男子",IF($AF193&gt;100,"",IF($M193=プロ用男子!K$152,ROW(),"")),"")</f>
        <v/>
      </c>
      <c r="BS193" s="58" t="str">
        <f>IF(O193="男子",IF($AF193&gt;100,"",IF($M193=プロ用男子!D$177,ROW(),"")),"")</f>
        <v/>
      </c>
      <c r="BT193" s="58" t="str">
        <f>IF(O193="男子",IF($AF193&gt;100,"",IF($M193=プロ用男子!K$177,ROW(),"")),"")</f>
        <v/>
      </c>
      <c r="BU193" s="58" t="str">
        <f>IF(O193="男子",IF($AF193&gt;100,"",IF($M193=プロ用男子!D$202,ROW(),"")),"")</f>
        <v/>
      </c>
      <c r="BV193" s="58" t="str">
        <f>IF(O193="男子",IF($AF193&gt;100,"",IF($M193=プロ用男子!K$202,ROW(),"")),"")</f>
        <v/>
      </c>
      <c r="BW193" s="58" t="str">
        <f>IF(O193="男子",IF($AF193&gt;100,"",IF($M193=プロ用男子!D$227,ROW(),"")),"")</f>
        <v/>
      </c>
      <c r="BX193" s="58" t="str">
        <f>IF(O193="男子",IF($AF193&gt;100,"",IF($M193=プロ用男子!K$227,ROW(),"")),"")</f>
        <v/>
      </c>
      <c r="BY193" s="58" t="str">
        <f>IF(O193="女子",IF(AF193&gt;100,"",IF(M193=プロ用女子!D$2,ROW(),"")),"")</f>
        <v/>
      </c>
      <c r="BZ193" s="58" t="str">
        <f>IF(O193="女子",IF($AF193&gt;100,"",IF($M193=プロ用女子!K$2,ROW(),"")),"")</f>
        <v/>
      </c>
      <c r="CA193" s="58" t="str">
        <f>IF(O193="女子",IF($AF193&gt;100,"",IF($M193=プロ用女子!D$27,ROW(),"")),"")</f>
        <v/>
      </c>
      <c r="CB193" s="58" t="str">
        <f>IF(O193="女子",IF($AF193&gt;100,"",IF($M193=プロ用女子!K$27,ROW(),"")),"")</f>
        <v/>
      </c>
      <c r="CC193" s="58" t="str">
        <f>IF(O193="女子",IF($AF193&gt;100,"",IF($M193=プロ用女子!D$52,ROW(),"")),"")</f>
        <v/>
      </c>
      <c r="CD193" s="58" t="str">
        <f>IF(O193="女子",IF($AF193&gt;100,"",IF($M193=プロ用女子!K$52,ROW(),"")),"")</f>
        <v/>
      </c>
      <c r="CE193" s="58" t="str">
        <f>IF(O193="女子",IF($AF193&gt;100,"",IF($M193=プロ用女子!D$77,ROW(),"")),"")</f>
        <v/>
      </c>
      <c r="CF193" s="58" t="str">
        <f>IF(O193="女子",IF($AF193&gt;100,"",IF($M193=プロ用女子!K$77,ROW(),"")),"")</f>
        <v/>
      </c>
      <c r="CG193" s="58" t="str">
        <f>IF(O193="女子",IF($AF193&gt;100,"",IF($M193=プロ用女子!D$102,ROW(),"")),"")</f>
        <v/>
      </c>
      <c r="CH193" s="58" t="str">
        <f>IF(O193="女子",IF($AF193&gt;100,"",IF($M193=プロ用女子!K$102,ROW(),"")),"")</f>
        <v/>
      </c>
      <c r="CI193" s="58" t="str">
        <f>IF(O193="女子",IF($AF193&gt;100,"",IF($M193=プロ用女子!D$127,ROW(),"")),"")</f>
        <v/>
      </c>
      <c r="CJ193" s="58" t="str">
        <f>IF(O193="女子",IF($AF193&gt;100,"",IF($M193=プロ用女子!K$127,ROW(),"")),"")</f>
        <v/>
      </c>
      <c r="CK193" s="58" t="str">
        <f>IF(O193="女子",IF($AF193&gt;100,"",IF($M193=プロ用女子!D$152,ROW(),"")),"")</f>
        <v/>
      </c>
      <c r="CL193" s="58" t="str">
        <f>IF(O193="女子",IF($AF193&gt;100,"",IF($M193=プロ用女子!K$152,ROW(),"")),"")</f>
        <v/>
      </c>
      <c r="CM193" s="58" t="str">
        <f>IF(O193="女子",IF($AF193&gt;100,"",IF($M193=プロ用女子!D$177,ROW(),"")),"")</f>
        <v/>
      </c>
      <c r="CN193" s="58" t="str">
        <f>IF(O193="女子",IF($AF193&gt;100,"",IF($M193=プロ用女子!K$177,ROW(),"")),"")</f>
        <v/>
      </c>
      <c r="CO193" s="58" t="str">
        <f>IF(O193="女子",IF($AF193&gt;100,"",IF($M193=プロ用女子!D$202,ROW(),"")),"")</f>
        <v/>
      </c>
      <c r="CP193" s="58" t="str">
        <f>IF(O193="女子",IF($AF193&gt;100,"",IF($M193=プロ用女子!K$202,ROW(),"")),"")</f>
        <v/>
      </c>
      <c r="CQ193" s="58" t="str">
        <f>IF(O193="女子",IF($AF193&gt;100,"",IF($M193=プロ用女子!D$227,ROW(),"")),"")</f>
        <v/>
      </c>
      <c r="CR193" s="58" t="str">
        <f>IF(O193="女子",IF($AF193&gt;100,"",IF($M193=プロ用女子!K$227,ROW(),"")),"")</f>
        <v/>
      </c>
    </row>
    <row r="194" spans="1:96" x14ac:dyDescent="0.15">
      <c r="A194" s="41">
        <v>46172</v>
      </c>
      <c r="B194" s="41">
        <v>46180</v>
      </c>
      <c r="C194" t="s">
        <v>70</v>
      </c>
      <c r="D194" t="s">
        <v>162</v>
      </c>
      <c r="E194" t="s">
        <v>169</v>
      </c>
      <c r="F194" t="s">
        <v>170</v>
      </c>
      <c r="G194" t="s">
        <v>165</v>
      </c>
      <c r="H194" t="s">
        <v>71</v>
      </c>
      <c r="I194" t="s">
        <v>166</v>
      </c>
      <c r="J194" t="s">
        <v>99</v>
      </c>
      <c r="L194" t="s">
        <v>560</v>
      </c>
      <c r="M194" t="s">
        <v>555</v>
      </c>
      <c r="N194" t="s">
        <v>556</v>
      </c>
      <c r="O194" t="s">
        <v>100</v>
      </c>
      <c r="Y194" t="s">
        <v>101</v>
      </c>
      <c r="Z194">
        <v>1</v>
      </c>
      <c r="AA194" t="s">
        <v>561</v>
      </c>
      <c r="AB194" t="s">
        <v>562</v>
      </c>
      <c r="AC194" t="s">
        <v>563</v>
      </c>
      <c r="AD194" t="s">
        <v>102</v>
      </c>
      <c r="AF194">
        <v>102</v>
      </c>
      <c r="AG194" s="40">
        <v>32043</v>
      </c>
      <c r="AP194" t="s">
        <v>103</v>
      </c>
      <c r="AV194" t="s">
        <v>104</v>
      </c>
      <c r="AY194" t="s">
        <v>156</v>
      </c>
      <c r="BB194">
        <f t="shared" si="6"/>
        <v>36</v>
      </c>
      <c r="BC194" t="str">
        <f t="shared" si="7"/>
        <v>役員</v>
      </c>
      <c r="BD194" t="str">
        <f t="shared" si="8"/>
        <v>右</v>
      </c>
      <c r="BE194" s="58" t="str">
        <f>IF(O194="男子",IF($AF194&gt;100,"",IF(M194=プロ用男子!D$2,ROW(),"")),"")</f>
        <v/>
      </c>
      <c r="BF194" s="58" t="str">
        <f>IF(O194="男子",IF($AF194&gt;100,"",IF($M194=プロ用男子!K$2,ROW(),"")),"")</f>
        <v/>
      </c>
      <c r="BG194" s="58" t="str">
        <f>IF(O194="男子",IF($AF194&gt;100,"",IF($M194=プロ用男子!D$27,ROW(),"")),"")</f>
        <v/>
      </c>
      <c r="BH194" s="58" t="str">
        <f>IF(O194="男子",IF($AF194&gt;100,"",IF($M194=プロ用男子!K$27,ROW(),"")),"")</f>
        <v/>
      </c>
      <c r="BI194" s="58" t="str">
        <f>IF(O194="男子",IF($AF194&gt;100,"",IF($M194=プロ用男子!D$52,ROW(),"")),"")</f>
        <v/>
      </c>
      <c r="BJ194" s="58" t="str">
        <f>IF(O194="男子",IF($AF194&gt;100,"",IF($M194=プロ用男子!K$52,ROW(),"")),"")</f>
        <v/>
      </c>
      <c r="BK194" s="58" t="str">
        <f>IF(O194="男子",IF($AF194&gt;100,"",IF($M194=プロ用男子!D$77,ROW(),"")),"")</f>
        <v/>
      </c>
      <c r="BL194" s="58" t="str">
        <f>IF(O194="男子",IF($AF194&gt;100,"",IF($M194=プロ用男子!K$77,ROW(),"")),"")</f>
        <v/>
      </c>
      <c r="BM194" s="58" t="str">
        <f>IF(O194="男子",IF($AF194&gt;100,"",IF($M194=プロ用男子!D$102,ROW(),"")),"")</f>
        <v/>
      </c>
      <c r="BN194" s="58" t="str">
        <f>IF(O194="男子",IF($AF194&gt;100,"",IF($M194=プロ用男子!K$102,ROW(),"")),"")</f>
        <v/>
      </c>
      <c r="BO194" s="58" t="str">
        <f>IF(O194="男子",IF($AF194&gt;100,"",IF($M194=プロ用男子!D$127,ROW(),"")),"")</f>
        <v/>
      </c>
      <c r="BP194" s="58" t="str">
        <f>IF(O194="男子",IF($AF194&gt;100,"",IF($M194=プロ用男子!K$127,ROW(),"")),"")</f>
        <v/>
      </c>
      <c r="BQ194" s="58" t="str">
        <f>IF(O194="男子",IF($AF194&gt;100,"",IF($M194=プロ用男子!D$152,ROW(),"")),"")</f>
        <v/>
      </c>
      <c r="BR194" s="58" t="str">
        <f>IF(O194="男子",IF($AF194&gt;100,"",IF($M194=プロ用男子!K$152,ROW(),"")),"")</f>
        <v/>
      </c>
      <c r="BS194" s="58" t="str">
        <f>IF(O194="男子",IF($AF194&gt;100,"",IF($M194=プロ用男子!D$177,ROW(),"")),"")</f>
        <v/>
      </c>
      <c r="BT194" s="58" t="str">
        <f>IF(O194="男子",IF($AF194&gt;100,"",IF($M194=プロ用男子!K$177,ROW(),"")),"")</f>
        <v/>
      </c>
      <c r="BU194" s="58" t="str">
        <f>IF(O194="男子",IF($AF194&gt;100,"",IF($M194=プロ用男子!D$202,ROW(),"")),"")</f>
        <v/>
      </c>
      <c r="BV194" s="58" t="str">
        <f>IF(O194="男子",IF($AF194&gt;100,"",IF($M194=プロ用男子!K$202,ROW(),"")),"")</f>
        <v/>
      </c>
      <c r="BW194" s="58" t="str">
        <f>IF(O194="男子",IF($AF194&gt;100,"",IF($M194=プロ用男子!D$227,ROW(),"")),"")</f>
        <v/>
      </c>
      <c r="BX194" s="58" t="str">
        <f>IF(O194="男子",IF($AF194&gt;100,"",IF($M194=プロ用男子!K$227,ROW(),"")),"")</f>
        <v/>
      </c>
      <c r="BY194" s="58" t="str">
        <f>IF(O194="女子",IF(AF194&gt;100,"",IF(M194=プロ用女子!D$2,ROW(),"")),"")</f>
        <v/>
      </c>
      <c r="BZ194" s="58" t="str">
        <f>IF(O194="女子",IF($AF194&gt;100,"",IF($M194=プロ用女子!K$2,ROW(),"")),"")</f>
        <v/>
      </c>
      <c r="CA194" s="58" t="str">
        <f>IF(O194="女子",IF($AF194&gt;100,"",IF($M194=プロ用女子!D$27,ROW(),"")),"")</f>
        <v/>
      </c>
      <c r="CB194" s="58" t="str">
        <f>IF(O194="女子",IF($AF194&gt;100,"",IF($M194=プロ用女子!K$27,ROW(),"")),"")</f>
        <v/>
      </c>
      <c r="CC194" s="58" t="str">
        <f>IF(O194="女子",IF($AF194&gt;100,"",IF($M194=プロ用女子!D$52,ROW(),"")),"")</f>
        <v/>
      </c>
      <c r="CD194" s="58" t="str">
        <f>IF(O194="女子",IF($AF194&gt;100,"",IF($M194=プロ用女子!K$52,ROW(),"")),"")</f>
        <v/>
      </c>
      <c r="CE194" s="58" t="str">
        <f>IF(O194="女子",IF($AF194&gt;100,"",IF($M194=プロ用女子!D$77,ROW(),"")),"")</f>
        <v/>
      </c>
      <c r="CF194" s="58" t="str">
        <f>IF(O194="女子",IF($AF194&gt;100,"",IF($M194=プロ用女子!K$77,ROW(),"")),"")</f>
        <v/>
      </c>
      <c r="CG194" s="58" t="str">
        <f>IF(O194="女子",IF($AF194&gt;100,"",IF($M194=プロ用女子!D$102,ROW(),"")),"")</f>
        <v/>
      </c>
      <c r="CH194" s="58" t="str">
        <f>IF(O194="女子",IF($AF194&gt;100,"",IF($M194=プロ用女子!K$102,ROW(),"")),"")</f>
        <v/>
      </c>
      <c r="CI194" s="58" t="str">
        <f>IF(O194="女子",IF($AF194&gt;100,"",IF($M194=プロ用女子!D$127,ROW(),"")),"")</f>
        <v/>
      </c>
      <c r="CJ194" s="58" t="str">
        <f>IF(O194="女子",IF($AF194&gt;100,"",IF($M194=プロ用女子!K$127,ROW(),"")),"")</f>
        <v/>
      </c>
      <c r="CK194" s="58" t="str">
        <f>IF(O194="女子",IF($AF194&gt;100,"",IF($M194=プロ用女子!D$152,ROW(),"")),"")</f>
        <v/>
      </c>
      <c r="CL194" s="58" t="str">
        <f>IF(O194="女子",IF($AF194&gt;100,"",IF($M194=プロ用女子!K$152,ROW(),"")),"")</f>
        <v/>
      </c>
      <c r="CM194" s="58" t="str">
        <f>IF(O194="女子",IF($AF194&gt;100,"",IF($M194=プロ用女子!D$177,ROW(),"")),"")</f>
        <v/>
      </c>
      <c r="CN194" s="58" t="str">
        <f>IF(O194="女子",IF($AF194&gt;100,"",IF($M194=プロ用女子!K$177,ROW(),"")),"")</f>
        <v/>
      </c>
      <c r="CO194" s="58" t="str">
        <f>IF(O194="女子",IF($AF194&gt;100,"",IF($M194=プロ用女子!D$202,ROW(),"")),"")</f>
        <v/>
      </c>
      <c r="CP194" s="58" t="str">
        <f>IF(O194="女子",IF($AF194&gt;100,"",IF($M194=プロ用女子!K$202,ROW(),"")),"")</f>
        <v/>
      </c>
      <c r="CQ194" s="58" t="str">
        <f>IF(O194="女子",IF($AF194&gt;100,"",IF($M194=プロ用女子!D$227,ROW(),"")),"")</f>
        <v/>
      </c>
      <c r="CR194" s="58" t="str">
        <f>IF(O194="女子",IF($AF194&gt;100,"",IF($M194=プロ用女子!K$227,ROW(),"")),"")</f>
        <v/>
      </c>
    </row>
    <row r="195" spans="1:96" x14ac:dyDescent="0.15">
      <c r="A195" s="41"/>
      <c r="B195" s="41"/>
      <c r="L195" t="s">
        <v>2409</v>
      </c>
      <c r="M195" t="s">
        <v>555</v>
      </c>
      <c r="N195" t="s">
        <v>556</v>
      </c>
      <c r="O195" t="s">
        <v>100</v>
      </c>
      <c r="Y195" t="s">
        <v>101</v>
      </c>
      <c r="AA195" t="s">
        <v>2410</v>
      </c>
      <c r="AB195" t="s">
        <v>2411</v>
      </c>
      <c r="AC195" t="s">
        <v>2412</v>
      </c>
      <c r="AD195" t="s">
        <v>102</v>
      </c>
      <c r="AF195">
        <v>1</v>
      </c>
      <c r="AG195" s="40">
        <v>39253</v>
      </c>
      <c r="AN195">
        <v>165</v>
      </c>
      <c r="AO195">
        <v>60</v>
      </c>
      <c r="AP195" t="s">
        <v>103</v>
      </c>
      <c r="BB195">
        <f t="shared" ref="BB195:BB258" si="9">IF(AG195="","",DATEDIF(AG195,DATE(BB$1,4,1),"y"))</f>
        <v>16</v>
      </c>
      <c r="BC195">
        <f t="shared" ref="BC195:BC258" si="10">IF(BB195="","",IF(BB195=15,1,IF(BB195=16,2,IF(BB195=17,3,"役員"))))</f>
        <v>2</v>
      </c>
      <c r="BD195" t="str">
        <f t="shared" ref="BD195:BD203" si="11">LEFT(AP195,1)</f>
        <v>右</v>
      </c>
      <c r="BE195" s="58" t="str">
        <f>IF(O195="男子",IF($AF195&gt;100,"",IF(M195=プロ用男子!D$2,ROW(),"")),"")</f>
        <v/>
      </c>
      <c r="BF195" s="58" t="str">
        <f>IF(O195="男子",IF($AF195&gt;100,"",IF($M195=プロ用男子!K$2,ROW(),"")),"")</f>
        <v/>
      </c>
      <c r="BG195" s="58" t="str">
        <f>IF(O195="男子",IF($AF195&gt;100,"",IF($M195=プロ用男子!D$27,ROW(),"")),"")</f>
        <v/>
      </c>
      <c r="BH195" s="58" t="str">
        <f>IF(O195="男子",IF($AF195&gt;100,"",IF($M195=プロ用男子!K$27,ROW(),"")),"")</f>
        <v/>
      </c>
      <c r="BI195" s="58" t="str">
        <f>IF(O195="男子",IF($AF195&gt;100,"",IF($M195=プロ用男子!D$52,ROW(),"")),"")</f>
        <v/>
      </c>
      <c r="BJ195" s="58" t="str">
        <f>IF(O195="男子",IF($AF195&gt;100,"",IF($M195=プロ用男子!K$52,ROW(),"")),"")</f>
        <v/>
      </c>
      <c r="BK195" s="58" t="str">
        <f>IF(O195="男子",IF($AF195&gt;100,"",IF($M195=プロ用男子!D$77,ROW(),"")),"")</f>
        <v/>
      </c>
      <c r="BL195" s="58">
        <f>IF(O195="男子",IF($AF195&gt;100,"",IF($M195=プロ用男子!K$77,ROW(),"")),"")</f>
        <v>195</v>
      </c>
      <c r="BM195" s="58" t="str">
        <f>IF(O195="男子",IF($AF195&gt;100,"",IF($M195=プロ用男子!D$102,ROW(),"")),"")</f>
        <v/>
      </c>
      <c r="BN195" s="58" t="str">
        <f>IF(O195="男子",IF($AF195&gt;100,"",IF($M195=プロ用男子!K$102,ROW(),"")),"")</f>
        <v/>
      </c>
      <c r="BO195" s="58" t="str">
        <f>IF(O195="男子",IF($AF195&gt;100,"",IF($M195=プロ用男子!D$127,ROW(),"")),"")</f>
        <v/>
      </c>
      <c r="BP195" s="58" t="str">
        <f>IF(O195="男子",IF($AF195&gt;100,"",IF($M195=プロ用男子!K$127,ROW(),"")),"")</f>
        <v/>
      </c>
      <c r="BQ195" s="58" t="str">
        <f>IF(O195="男子",IF($AF195&gt;100,"",IF($M195=プロ用男子!D$152,ROW(),"")),"")</f>
        <v/>
      </c>
      <c r="BR195" s="58" t="str">
        <f>IF(O195="男子",IF($AF195&gt;100,"",IF($M195=プロ用男子!K$152,ROW(),"")),"")</f>
        <v/>
      </c>
      <c r="BS195" s="58" t="str">
        <f>IF(O195="男子",IF($AF195&gt;100,"",IF($M195=プロ用男子!D$177,ROW(),"")),"")</f>
        <v/>
      </c>
      <c r="BT195" s="58" t="str">
        <f>IF(O195="男子",IF($AF195&gt;100,"",IF($M195=プロ用男子!K$177,ROW(),"")),"")</f>
        <v/>
      </c>
      <c r="BU195" s="58" t="str">
        <f>IF(O195="男子",IF($AF195&gt;100,"",IF($M195=プロ用男子!D$202,ROW(),"")),"")</f>
        <v/>
      </c>
      <c r="BV195" s="58" t="str">
        <f>IF(O195="男子",IF($AF195&gt;100,"",IF($M195=プロ用男子!K$202,ROW(),"")),"")</f>
        <v/>
      </c>
      <c r="BW195" s="58" t="str">
        <f>IF(O195="男子",IF($AF195&gt;100,"",IF($M195=プロ用男子!D$227,ROW(),"")),"")</f>
        <v/>
      </c>
      <c r="BX195" s="58" t="str">
        <f>IF(O195="男子",IF($AF195&gt;100,"",IF($M195=プロ用男子!K$227,ROW(),"")),"")</f>
        <v/>
      </c>
      <c r="BY195" s="58" t="str">
        <f>IF(O195="女子",IF(AF195&gt;100,"",IF(M195=プロ用女子!D$2,ROW(),"")),"")</f>
        <v/>
      </c>
      <c r="BZ195" s="58" t="str">
        <f>IF(O195="女子",IF($AF195&gt;100,"",IF($M195=プロ用女子!K$2,ROW(),"")),"")</f>
        <v/>
      </c>
      <c r="CA195" s="58" t="str">
        <f>IF(O195="女子",IF($AF195&gt;100,"",IF($M195=プロ用女子!D$27,ROW(),"")),"")</f>
        <v/>
      </c>
      <c r="CB195" s="58" t="str">
        <f>IF(O195="女子",IF($AF195&gt;100,"",IF($M195=プロ用女子!K$27,ROW(),"")),"")</f>
        <v/>
      </c>
      <c r="CC195" s="58" t="str">
        <f>IF(O195="女子",IF($AF195&gt;100,"",IF($M195=プロ用女子!D$52,ROW(),"")),"")</f>
        <v/>
      </c>
      <c r="CD195" s="58" t="str">
        <f>IF(O195="女子",IF($AF195&gt;100,"",IF($M195=プロ用女子!K$52,ROW(),"")),"")</f>
        <v/>
      </c>
      <c r="CE195" s="58" t="str">
        <f>IF(O195="女子",IF($AF195&gt;100,"",IF($M195=プロ用女子!D$77,ROW(),"")),"")</f>
        <v/>
      </c>
      <c r="CF195" s="58" t="str">
        <f>IF(O195="女子",IF($AF195&gt;100,"",IF($M195=プロ用女子!K$77,ROW(),"")),"")</f>
        <v/>
      </c>
      <c r="CG195" s="58" t="str">
        <f>IF(O195="女子",IF($AF195&gt;100,"",IF($M195=プロ用女子!D$102,ROW(),"")),"")</f>
        <v/>
      </c>
      <c r="CH195" s="58" t="str">
        <f>IF(O195="女子",IF($AF195&gt;100,"",IF($M195=プロ用女子!K$102,ROW(),"")),"")</f>
        <v/>
      </c>
      <c r="CI195" s="58" t="str">
        <f>IF(O195="女子",IF($AF195&gt;100,"",IF($M195=プロ用女子!D$127,ROW(),"")),"")</f>
        <v/>
      </c>
      <c r="CJ195" s="58" t="str">
        <f>IF(O195="女子",IF($AF195&gt;100,"",IF($M195=プロ用女子!K$127,ROW(),"")),"")</f>
        <v/>
      </c>
      <c r="CK195" s="58" t="str">
        <f>IF(O195="女子",IF($AF195&gt;100,"",IF($M195=プロ用女子!D$152,ROW(),"")),"")</f>
        <v/>
      </c>
      <c r="CL195" s="58" t="str">
        <f>IF(O195="女子",IF($AF195&gt;100,"",IF($M195=プロ用女子!K$152,ROW(),"")),"")</f>
        <v/>
      </c>
      <c r="CM195" s="58" t="str">
        <f>IF(O195="女子",IF($AF195&gt;100,"",IF($M195=プロ用女子!D$177,ROW(),"")),"")</f>
        <v/>
      </c>
      <c r="CN195" s="58" t="str">
        <f>IF(O195="女子",IF($AF195&gt;100,"",IF($M195=プロ用女子!K$177,ROW(),"")),"")</f>
        <v/>
      </c>
      <c r="CO195" s="58" t="str">
        <f>IF(O195="女子",IF($AF195&gt;100,"",IF($M195=プロ用女子!D$202,ROW(),"")),"")</f>
        <v/>
      </c>
      <c r="CP195" s="58" t="str">
        <f>IF(O195="女子",IF($AF195&gt;100,"",IF($M195=プロ用女子!K$202,ROW(),"")),"")</f>
        <v/>
      </c>
      <c r="CQ195" s="58" t="str">
        <f>IF(O195="女子",IF($AF195&gt;100,"",IF($M195=プロ用女子!D$227,ROW(),"")),"")</f>
        <v/>
      </c>
      <c r="CR195" s="58" t="str">
        <f>IF(O195="女子",IF($AF195&gt;100,"",IF($M195=プロ用女子!K$227,ROW(),"")),"")</f>
        <v/>
      </c>
    </row>
    <row r="196" spans="1:96" x14ac:dyDescent="0.15">
      <c r="A196" s="41"/>
      <c r="B196" s="41"/>
      <c r="L196" t="s">
        <v>2413</v>
      </c>
      <c r="M196" t="s">
        <v>555</v>
      </c>
      <c r="N196" t="s">
        <v>556</v>
      </c>
      <c r="O196" t="s">
        <v>100</v>
      </c>
      <c r="Y196" t="s">
        <v>101</v>
      </c>
      <c r="AA196" t="s">
        <v>2414</v>
      </c>
      <c r="AB196" t="s">
        <v>2415</v>
      </c>
      <c r="AC196" t="s">
        <v>2416</v>
      </c>
      <c r="AD196" t="s">
        <v>102</v>
      </c>
      <c r="AE196" t="s">
        <v>388</v>
      </c>
      <c r="AF196">
        <v>2</v>
      </c>
      <c r="AG196" s="40">
        <v>39105</v>
      </c>
      <c r="AN196">
        <v>172</v>
      </c>
      <c r="AO196">
        <v>58</v>
      </c>
      <c r="AP196" t="s">
        <v>103</v>
      </c>
      <c r="BB196">
        <f t="shared" si="9"/>
        <v>17</v>
      </c>
      <c r="BC196">
        <f t="shared" si="10"/>
        <v>3</v>
      </c>
      <c r="BD196" t="str">
        <f t="shared" si="11"/>
        <v>右</v>
      </c>
      <c r="BE196" s="58" t="str">
        <f>IF(O196="男子",IF($AF196&gt;100,"",IF(M196=プロ用男子!D$2,ROW(),"")),"")</f>
        <v/>
      </c>
      <c r="BF196" s="58" t="str">
        <f>IF(O196="男子",IF($AF196&gt;100,"",IF($M196=プロ用男子!K$2,ROW(),"")),"")</f>
        <v/>
      </c>
      <c r="BG196" s="58" t="str">
        <f>IF(O196="男子",IF($AF196&gt;100,"",IF($M196=プロ用男子!D$27,ROW(),"")),"")</f>
        <v/>
      </c>
      <c r="BH196" s="58" t="str">
        <f>IF(O196="男子",IF($AF196&gt;100,"",IF($M196=プロ用男子!K$27,ROW(),"")),"")</f>
        <v/>
      </c>
      <c r="BI196" s="58" t="str">
        <f>IF(O196="男子",IF($AF196&gt;100,"",IF($M196=プロ用男子!D$52,ROW(),"")),"")</f>
        <v/>
      </c>
      <c r="BJ196" s="58" t="str">
        <f>IF(O196="男子",IF($AF196&gt;100,"",IF($M196=プロ用男子!K$52,ROW(),"")),"")</f>
        <v/>
      </c>
      <c r="BK196" s="58" t="str">
        <f>IF(O196="男子",IF($AF196&gt;100,"",IF($M196=プロ用男子!D$77,ROW(),"")),"")</f>
        <v/>
      </c>
      <c r="BL196" s="58">
        <f>IF(O196="男子",IF($AF196&gt;100,"",IF($M196=プロ用男子!K$77,ROW(),"")),"")</f>
        <v>196</v>
      </c>
      <c r="BM196" s="58" t="str">
        <f>IF(O196="男子",IF($AF196&gt;100,"",IF($M196=プロ用男子!D$102,ROW(),"")),"")</f>
        <v/>
      </c>
      <c r="BN196" s="58" t="str">
        <f>IF(O196="男子",IF($AF196&gt;100,"",IF($M196=プロ用男子!K$102,ROW(),"")),"")</f>
        <v/>
      </c>
      <c r="BO196" s="58" t="str">
        <f>IF(O196="男子",IF($AF196&gt;100,"",IF($M196=プロ用男子!D$127,ROW(),"")),"")</f>
        <v/>
      </c>
      <c r="BP196" s="58" t="str">
        <f>IF(O196="男子",IF($AF196&gt;100,"",IF($M196=プロ用男子!K$127,ROW(),"")),"")</f>
        <v/>
      </c>
      <c r="BQ196" s="58" t="str">
        <f>IF(O196="男子",IF($AF196&gt;100,"",IF($M196=プロ用男子!D$152,ROW(),"")),"")</f>
        <v/>
      </c>
      <c r="BR196" s="58" t="str">
        <f>IF(O196="男子",IF($AF196&gt;100,"",IF($M196=プロ用男子!K$152,ROW(),"")),"")</f>
        <v/>
      </c>
      <c r="BS196" s="58" t="str">
        <f>IF(O196="男子",IF($AF196&gt;100,"",IF($M196=プロ用男子!D$177,ROW(),"")),"")</f>
        <v/>
      </c>
      <c r="BT196" s="58" t="str">
        <f>IF(O196="男子",IF($AF196&gt;100,"",IF($M196=プロ用男子!K$177,ROW(),"")),"")</f>
        <v/>
      </c>
      <c r="BU196" s="58" t="str">
        <f>IF(O196="男子",IF($AF196&gt;100,"",IF($M196=プロ用男子!D$202,ROW(),"")),"")</f>
        <v/>
      </c>
      <c r="BV196" s="58" t="str">
        <f>IF(O196="男子",IF($AF196&gt;100,"",IF($M196=プロ用男子!K$202,ROW(),"")),"")</f>
        <v/>
      </c>
      <c r="BW196" s="58" t="str">
        <f>IF(O196="男子",IF($AF196&gt;100,"",IF($M196=プロ用男子!D$227,ROW(),"")),"")</f>
        <v/>
      </c>
      <c r="BX196" s="58" t="str">
        <f>IF(O196="男子",IF($AF196&gt;100,"",IF($M196=プロ用男子!K$227,ROW(),"")),"")</f>
        <v/>
      </c>
      <c r="BY196" s="58" t="str">
        <f>IF(O196="女子",IF(AF196&gt;100,"",IF(M196=プロ用女子!D$2,ROW(),"")),"")</f>
        <v/>
      </c>
      <c r="BZ196" s="58" t="str">
        <f>IF(O196="女子",IF($AF196&gt;100,"",IF($M196=プロ用女子!K$2,ROW(),"")),"")</f>
        <v/>
      </c>
      <c r="CA196" s="58" t="str">
        <f>IF(O196="女子",IF($AF196&gt;100,"",IF($M196=プロ用女子!D$27,ROW(),"")),"")</f>
        <v/>
      </c>
      <c r="CB196" s="58" t="str">
        <f>IF(O196="女子",IF($AF196&gt;100,"",IF($M196=プロ用女子!K$27,ROW(),"")),"")</f>
        <v/>
      </c>
      <c r="CC196" s="58" t="str">
        <f>IF(O196="女子",IF($AF196&gt;100,"",IF($M196=プロ用女子!D$52,ROW(),"")),"")</f>
        <v/>
      </c>
      <c r="CD196" s="58" t="str">
        <f>IF(O196="女子",IF($AF196&gt;100,"",IF($M196=プロ用女子!K$52,ROW(),"")),"")</f>
        <v/>
      </c>
      <c r="CE196" s="58" t="str">
        <f>IF(O196="女子",IF($AF196&gt;100,"",IF($M196=プロ用女子!D$77,ROW(),"")),"")</f>
        <v/>
      </c>
      <c r="CF196" s="58" t="str">
        <f>IF(O196="女子",IF($AF196&gt;100,"",IF($M196=プロ用女子!K$77,ROW(),"")),"")</f>
        <v/>
      </c>
      <c r="CG196" s="58" t="str">
        <f>IF(O196="女子",IF($AF196&gt;100,"",IF($M196=プロ用女子!D$102,ROW(),"")),"")</f>
        <v/>
      </c>
      <c r="CH196" s="58" t="str">
        <f>IF(O196="女子",IF($AF196&gt;100,"",IF($M196=プロ用女子!K$102,ROW(),"")),"")</f>
        <v/>
      </c>
      <c r="CI196" s="58" t="str">
        <f>IF(O196="女子",IF($AF196&gt;100,"",IF($M196=プロ用女子!D$127,ROW(),"")),"")</f>
        <v/>
      </c>
      <c r="CJ196" s="58" t="str">
        <f>IF(O196="女子",IF($AF196&gt;100,"",IF($M196=プロ用女子!K$127,ROW(),"")),"")</f>
        <v/>
      </c>
      <c r="CK196" s="58" t="str">
        <f>IF(O196="女子",IF($AF196&gt;100,"",IF($M196=プロ用女子!D$152,ROW(),"")),"")</f>
        <v/>
      </c>
      <c r="CL196" s="58" t="str">
        <f>IF(O196="女子",IF($AF196&gt;100,"",IF($M196=プロ用女子!K$152,ROW(),"")),"")</f>
        <v/>
      </c>
      <c r="CM196" s="58" t="str">
        <f>IF(O196="女子",IF($AF196&gt;100,"",IF($M196=プロ用女子!D$177,ROW(),"")),"")</f>
        <v/>
      </c>
      <c r="CN196" s="58" t="str">
        <f>IF(O196="女子",IF($AF196&gt;100,"",IF($M196=プロ用女子!K$177,ROW(),"")),"")</f>
        <v/>
      </c>
      <c r="CO196" s="58" t="str">
        <f>IF(O196="女子",IF($AF196&gt;100,"",IF($M196=プロ用女子!D$202,ROW(),"")),"")</f>
        <v/>
      </c>
      <c r="CP196" s="58" t="str">
        <f>IF(O196="女子",IF($AF196&gt;100,"",IF($M196=プロ用女子!K$202,ROW(),"")),"")</f>
        <v/>
      </c>
      <c r="CQ196" s="58" t="str">
        <f>IF(O196="女子",IF($AF196&gt;100,"",IF($M196=プロ用女子!D$227,ROW(),"")),"")</f>
        <v/>
      </c>
      <c r="CR196" s="58" t="str">
        <f>IF(O196="女子",IF($AF196&gt;100,"",IF($M196=プロ用女子!K$227,ROW(),"")),"")</f>
        <v/>
      </c>
    </row>
    <row r="197" spans="1:96" x14ac:dyDescent="0.15">
      <c r="A197" s="41"/>
      <c r="B197" s="41"/>
      <c r="L197" t="s">
        <v>2417</v>
      </c>
      <c r="M197" t="s">
        <v>555</v>
      </c>
      <c r="N197" t="s">
        <v>556</v>
      </c>
      <c r="O197" t="s">
        <v>100</v>
      </c>
      <c r="Y197" t="s">
        <v>101</v>
      </c>
      <c r="AA197" t="s">
        <v>2418</v>
      </c>
      <c r="AB197" t="s">
        <v>2419</v>
      </c>
      <c r="AC197" t="s">
        <v>2420</v>
      </c>
      <c r="AD197" t="s">
        <v>102</v>
      </c>
      <c r="AF197">
        <v>3</v>
      </c>
      <c r="AG197" s="40">
        <v>39067</v>
      </c>
      <c r="AN197">
        <v>174.3</v>
      </c>
      <c r="AO197">
        <v>60</v>
      </c>
      <c r="AP197" t="s">
        <v>103</v>
      </c>
      <c r="BB197">
        <f t="shared" si="9"/>
        <v>17</v>
      </c>
      <c r="BC197">
        <f t="shared" si="10"/>
        <v>3</v>
      </c>
      <c r="BD197" t="str">
        <f t="shared" si="11"/>
        <v>右</v>
      </c>
      <c r="BE197" s="58" t="str">
        <f>IF(O197="男子",IF($AF197&gt;100,"",IF(M197=プロ用男子!D$2,ROW(),"")),"")</f>
        <v/>
      </c>
      <c r="BF197" s="58" t="str">
        <f>IF(O197="男子",IF($AF197&gt;100,"",IF($M197=プロ用男子!K$2,ROW(),"")),"")</f>
        <v/>
      </c>
      <c r="BG197" s="58" t="str">
        <f>IF(O197="男子",IF($AF197&gt;100,"",IF($M197=プロ用男子!D$27,ROW(),"")),"")</f>
        <v/>
      </c>
      <c r="BH197" s="58" t="str">
        <f>IF(O197="男子",IF($AF197&gt;100,"",IF($M197=プロ用男子!K$27,ROW(),"")),"")</f>
        <v/>
      </c>
      <c r="BI197" s="58" t="str">
        <f>IF(O197="男子",IF($AF197&gt;100,"",IF($M197=プロ用男子!D$52,ROW(),"")),"")</f>
        <v/>
      </c>
      <c r="BJ197" s="58" t="str">
        <f>IF(O197="男子",IF($AF197&gt;100,"",IF($M197=プロ用男子!K$52,ROW(),"")),"")</f>
        <v/>
      </c>
      <c r="BK197" s="58" t="str">
        <f>IF(O197="男子",IF($AF197&gt;100,"",IF($M197=プロ用男子!D$77,ROW(),"")),"")</f>
        <v/>
      </c>
      <c r="BL197" s="58">
        <f>IF(O197="男子",IF($AF197&gt;100,"",IF($M197=プロ用男子!K$77,ROW(),"")),"")</f>
        <v>197</v>
      </c>
      <c r="BM197" s="58" t="str">
        <f>IF(O197="男子",IF($AF197&gt;100,"",IF($M197=プロ用男子!D$102,ROW(),"")),"")</f>
        <v/>
      </c>
      <c r="BN197" s="58" t="str">
        <f>IF(O197="男子",IF($AF197&gt;100,"",IF($M197=プロ用男子!K$102,ROW(),"")),"")</f>
        <v/>
      </c>
      <c r="BO197" s="58" t="str">
        <f>IF(O197="男子",IF($AF197&gt;100,"",IF($M197=プロ用男子!D$127,ROW(),"")),"")</f>
        <v/>
      </c>
      <c r="BP197" s="58" t="str">
        <f>IF(O197="男子",IF($AF197&gt;100,"",IF($M197=プロ用男子!K$127,ROW(),"")),"")</f>
        <v/>
      </c>
      <c r="BQ197" s="58" t="str">
        <f>IF(O197="男子",IF($AF197&gt;100,"",IF($M197=プロ用男子!D$152,ROW(),"")),"")</f>
        <v/>
      </c>
      <c r="BR197" s="58" t="str">
        <f>IF(O197="男子",IF($AF197&gt;100,"",IF($M197=プロ用男子!K$152,ROW(),"")),"")</f>
        <v/>
      </c>
      <c r="BS197" s="58" t="str">
        <f>IF(O197="男子",IF($AF197&gt;100,"",IF($M197=プロ用男子!D$177,ROW(),"")),"")</f>
        <v/>
      </c>
      <c r="BT197" s="58" t="str">
        <f>IF(O197="男子",IF($AF197&gt;100,"",IF($M197=プロ用男子!K$177,ROW(),"")),"")</f>
        <v/>
      </c>
      <c r="BU197" s="58" t="str">
        <f>IF(O197="男子",IF($AF197&gt;100,"",IF($M197=プロ用男子!D$202,ROW(),"")),"")</f>
        <v/>
      </c>
      <c r="BV197" s="58" t="str">
        <f>IF(O197="男子",IF($AF197&gt;100,"",IF($M197=プロ用男子!K$202,ROW(),"")),"")</f>
        <v/>
      </c>
      <c r="BW197" s="58" t="str">
        <f>IF(O197="男子",IF($AF197&gt;100,"",IF($M197=プロ用男子!D$227,ROW(),"")),"")</f>
        <v/>
      </c>
      <c r="BX197" s="58" t="str">
        <f>IF(O197="男子",IF($AF197&gt;100,"",IF($M197=プロ用男子!K$227,ROW(),"")),"")</f>
        <v/>
      </c>
      <c r="BY197" s="58" t="str">
        <f>IF(O197="女子",IF(AF197&gt;100,"",IF(M197=プロ用女子!D$2,ROW(),"")),"")</f>
        <v/>
      </c>
      <c r="BZ197" s="58" t="str">
        <f>IF(O197="女子",IF($AF197&gt;100,"",IF($M197=プロ用女子!K$2,ROW(),"")),"")</f>
        <v/>
      </c>
      <c r="CA197" s="58" t="str">
        <f>IF(O197="女子",IF($AF197&gt;100,"",IF($M197=プロ用女子!D$27,ROW(),"")),"")</f>
        <v/>
      </c>
      <c r="CB197" s="58" t="str">
        <f>IF(O197="女子",IF($AF197&gt;100,"",IF($M197=プロ用女子!K$27,ROW(),"")),"")</f>
        <v/>
      </c>
      <c r="CC197" s="58" t="str">
        <f>IF(O197="女子",IF($AF197&gt;100,"",IF($M197=プロ用女子!D$52,ROW(),"")),"")</f>
        <v/>
      </c>
      <c r="CD197" s="58" t="str">
        <f>IF(O197="女子",IF($AF197&gt;100,"",IF($M197=プロ用女子!K$52,ROW(),"")),"")</f>
        <v/>
      </c>
      <c r="CE197" s="58" t="str">
        <f>IF(O197="女子",IF($AF197&gt;100,"",IF($M197=プロ用女子!D$77,ROW(),"")),"")</f>
        <v/>
      </c>
      <c r="CF197" s="58" t="str">
        <f>IF(O197="女子",IF($AF197&gt;100,"",IF($M197=プロ用女子!K$77,ROW(),"")),"")</f>
        <v/>
      </c>
      <c r="CG197" s="58" t="str">
        <f>IF(O197="女子",IF($AF197&gt;100,"",IF($M197=プロ用女子!D$102,ROW(),"")),"")</f>
        <v/>
      </c>
      <c r="CH197" s="58" t="str">
        <f>IF(O197="女子",IF($AF197&gt;100,"",IF($M197=プロ用女子!K$102,ROW(),"")),"")</f>
        <v/>
      </c>
      <c r="CI197" s="58" t="str">
        <f>IF(O197="女子",IF($AF197&gt;100,"",IF($M197=プロ用女子!D$127,ROW(),"")),"")</f>
        <v/>
      </c>
      <c r="CJ197" s="58" t="str">
        <f>IF(O197="女子",IF($AF197&gt;100,"",IF($M197=プロ用女子!K$127,ROW(),"")),"")</f>
        <v/>
      </c>
      <c r="CK197" s="58" t="str">
        <f>IF(O197="女子",IF($AF197&gt;100,"",IF($M197=プロ用女子!D$152,ROW(),"")),"")</f>
        <v/>
      </c>
      <c r="CL197" s="58" t="str">
        <f>IF(O197="女子",IF($AF197&gt;100,"",IF($M197=プロ用女子!K$152,ROW(),"")),"")</f>
        <v/>
      </c>
      <c r="CM197" s="58" t="str">
        <f>IF(O197="女子",IF($AF197&gt;100,"",IF($M197=プロ用女子!D$177,ROW(),"")),"")</f>
        <v/>
      </c>
      <c r="CN197" s="58" t="str">
        <f>IF(O197="女子",IF($AF197&gt;100,"",IF($M197=プロ用女子!K$177,ROW(),"")),"")</f>
        <v/>
      </c>
      <c r="CO197" s="58" t="str">
        <f>IF(O197="女子",IF($AF197&gt;100,"",IF($M197=プロ用女子!D$202,ROW(),"")),"")</f>
        <v/>
      </c>
      <c r="CP197" s="58" t="str">
        <f>IF(O197="女子",IF($AF197&gt;100,"",IF($M197=プロ用女子!K$202,ROW(),"")),"")</f>
        <v/>
      </c>
      <c r="CQ197" s="58" t="str">
        <f>IF(O197="女子",IF($AF197&gt;100,"",IF($M197=プロ用女子!D$227,ROW(),"")),"")</f>
        <v/>
      </c>
      <c r="CR197" s="58" t="str">
        <f>IF(O197="女子",IF($AF197&gt;100,"",IF($M197=プロ用女子!K$227,ROW(),"")),"")</f>
        <v/>
      </c>
    </row>
    <row r="198" spans="1:96" x14ac:dyDescent="0.15">
      <c r="A198" s="41"/>
      <c r="B198" s="41"/>
      <c r="L198" t="s">
        <v>2421</v>
      </c>
      <c r="M198" t="s">
        <v>555</v>
      </c>
      <c r="N198" t="s">
        <v>556</v>
      </c>
      <c r="O198" t="s">
        <v>100</v>
      </c>
      <c r="Y198" t="s">
        <v>101</v>
      </c>
      <c r="AA198" t="s">
        <v>2422</v>
      </c>
      <c r="AB198" t="s">
        <v>2423</v>
      </c>
      <c r="AC198" t="s">
        <v>2424</v>
      </c>
      <c r="AD198" t="s">
        <v>102</v>
      </c>
      <c r="AF198">
        <v>4</v>
      </c>
      <c r="AG198" s="40">
        <v>39116</v>
      </c>
      <c r="AN198">
        <v>171</v>
      </c>
      <c r="AO198">
        <v>59</v>
      </c>
      <c r="AP198" t="s">
        <v>103</v>
      </c>
      <c r="BB198">
        <f t="shared" si="9"/>
        <v>17</v>
      </c>
      <c r="BC198">
        <f t="shared" si="10"/>
        <v>3</v>
      </c>
      <c r="BD198" t="str">
        <f t="shared" si="11"/>
        <v>右</v>
      </c>
      <c r="BE198" s="58" t="str">
        <f>IF(O198="男子",IF($AF198&gt;100,"",IF(M198=プロ用男子!D$2,ROW(),"")),"")</f>
        <v/>
      </c>
      <c r="BF198" s="58" t="str">
        <f>IF(O198="男子",IF($AF198&gt;100,"",IF($M198=プロ用男子!K$2,ROW(),"")),"")</f>
        <v/>
      </c>
      <c r="BG198" s="58" t="str">
        <f>IF(O198="男子",IF($AF198&gt;100,"",IF($M198=プロ用男子!D$27,ROW(),"")),"")</f>
        <v/>
      </c>
      <c r="BH198" s="58" t="str">
        <f>IF(O198="男子",IF($AF198&gt;100,"",IF($M198=プロ用男子!K$27,ROW(),"")),"")</f>
        <v/>
      </c>
      <c r="BI198" s="58" t="str">
        <f>IF(O198="男子",IF($AF198&gt;100,"",IF($M198=プロ用男子!D$52,ROW(),"")),"")</f>
        <v/>
      </c>
      <c r="BJ198" s="58" t="str">
        <f>IF(O198="男子",IF($AF198&gt;100,"",IF($M198=プロ用男子!K$52,ROW(),"")),"")</f>
        <v/>
      </c>
      <c r="BK198" s="58" t="str">
        <f>IF(O198="男子",IF($AF198&gt;100,"",IF($M198=プロ用男子!D$77,ROW(),"")),"")</f>
        <v/>
      </c>
      <c r="BL198" s="58">
        <f>IF(O198="男子",IF($AF198&gt;100,"",IF($M198=プロ用男子!K$77,ROW(),"")),"")</f>
        <v>198</v>
      </c>
      <c r="BM198" s="58" t="str">
        <f>IF(O198="男子",IF($AF198&gt;100,"",IF($M198=プロ用男子!D$102,ROW(),"")),"")</f>
        <v/>
      </c>
      <c r="BN198" s="58" t="str">
        <f>IF(O198="男子",IF($AF198&gt;100,"",IF($M198=プロ用男子!K$102,ROW(),"")),"")</f>
        <v/>
      </c>
      <c r="BO198" s="58" t="str">
        <f>IF(O198="男子",IF($AF198&gt;100,"",IF($M198=プロ用男子!D$127,ROW(),"")),"")</f>
        <v/>
      </c>
      <c r="BP198" s="58" t="str">
        <f>IF(O198="男子",IF($AF198&gt;100,"",IF($M198=プロ用男子!K$127,ROW(),"")),"")</f>
        <v/>
      </c>
      <c r="BQ198" s="58" t="str">
        <f>IF(O198="男子",IF($AF198&gt;100,"",IF($M198=プロ用男子!D$152,ROW(),"")),"")</f>
        <v/>
      </c>
      <c r="BR198" s="58" t="str">
        <f>IF(O198="男子",IF($AF198&gt;100,"",IF($M198=プロ用男子!K$152,ROW(),"")),"")</f>
        <v/>
      </c>
      <c r="BS198" s="58" t="str">
        <f>IF(O198="男子",IF($AF198&gt;100,"",IF($M198=プロ用男子!D$177,ROW(),"")),"")</f>
        <v/>
      </c>
      <c r="BT198" s="58" t="str">
        <f>IF(O198="男子",IF($AF198&gt;100,"",IF($M198=プロ用男子!K$177,ROW(),"")),"")</f>
        <v/>
      </c>
      <c r="BU198" s="58" t="str">
        <f>IF(O198="男子",IF($AF198&gt;100,"",IF($M198=プロ用男子!D$202,ROW(),"")),"")</f>
        <v/>
      </c>
      <c r="BV198" s="58" t="str">
        <f>IF(O198="男子",IF($AF198&gt;100,"",IF($M198=プロ用男子!K$202,ROW(),"")),"")</f>
        <v/>
      </c>
      <c r="BW198" s="58" t="str">
        <f>IF(O198="男子",IF($AF198&gt;100,"",IF($M198=プロ用男子!D$227,ROW(),"")),"")</f>
        <v/>
      </c>
      <c r="BX198" s="58" t="str">
        <f>IF(O198="男子",IF($AF198&gt;100,"",IF($M198=プロ用男子!K$227,ROW(),"")),"")</f>
        <v/>
      </c>
      <c r="BY198" s="58" t="str">
        <f>IF(O198="女子",IF(AF198&gt;100,"",IF(M198=プロ用女子!D$2,ROW(),"")),"")</f>
        <v/>
      </c>
      <c r="BZ198" s="58" t="str">
        <f>IF(O198="女子",IF($AF198&gt;100,"",IF($M198=プロ用女子!K$2,ROW(),"")),"")</f>
        <v/>
      </c>
      <c r="CA198" s="58" t="str">
        <f>IF(O198="女子",IF($AF198&gt;100,"",IF($M198=プロ用女子!D$27,ROW(),"")),"")</f>
        <v/>
      </c>
      <c r="CB198" s="58" t="str">
        <f>IF(O198="女子",IF($AF198&gt;100,"",IF($M198=プロ用女子!K$27,ROW(),"")),"")</f>
        <v/>
      </c>
      <c r="CC198" s="58" t="str">
        <f>IF(O198="女子",IF($AF198&gt;100,"",IF($M198=プロ用女子!D$52,ROW(),"")),"")</f>
        <v/>
      </c>
      <c r="CD198" s="58" t="str">
        <f>IF(O198="女子",IF($AF198&gt;100,"",IF($M198=プロ用女子!K$52,ROW(),"")),"")</f>
        <v/>
      </c>
      <c r="CE198" s="58" t="str">
        <f>IF(O198="女子",IF($AF198&gt;100,"",IF($M198=プロ用女子!D$77,ROW(),"")),"")</f>
        <v/>
      </c>
      <c r="CF198" s="58" t="str">
        <f>IF(O198="女子",IF($AF198&gt;100,"",IF($M198=プロ用女子!K$77,ROW(),"")),"")</f>
        <v/>
      </c>
      <c r="CG198" s="58" t="str">
        <f>IF(O198="女子",IF($AF198&gt;100,"",IF($M198=プロ用女子!D$102,ROW(),"")),"")</f>
        <v/>
      </c>
      <c r="CH198" s="58" t="str">
        <f>IF(O198="女子",IF($AF198&gt;100,"",IF($M198=プロ用女子!K$102,ROW(),"")),"")</f>
        <v/>
      </c>
      <c r="CI198" s="58" t="str">
        <f>IF(O198="女子",IF($AF198&gt;100,"",IF($M198=プロ用女子!D$127,ROW(),"")),"")</f>
        <v/>
      </c>
      <c r="CJ198" s="58" t="str">
        <f>IF(O198="女子",IF($AF198&gt;100,"",IF($M198=プロ用女子!K$127,ROW(),"")),"")</f>
        <v/>
      </c>
      <c r="CK198" s="58" t="str">
        <f>IF(O198="女子",IF($AF198&gt;100,"",IF($M198=プロ用女子!D$152,ROW(),"")),"")</f>
        <v/>
      </c>
      <c r="CL198" s="58" t="str">
        <f>IF(O198="女子",IF($AF198&gt;100,"",IF($M198=プロ用女子!K$152,ROW(),"")),"")</f>
        <v/>
      </c>
      <c r="CM198" s="58" t="str">
        <f>IF(O198="女子",IF($AF198&gt;100,"",IF($M198=プロ用女子!D$177,ROW(),"")),"")</f>
        <v/>
      </c>
      <c r="CN198" s="58" t="str">
        <f>IF(O198="女子",IF($AF198&gt;100,"",IF($M198=プロ用女子!K$177,ROW(),"")),"")</f>
        <v/>
      </c>
      <c r="CO198" s="58" t="str">
        <f>IF(O198="女子",IF($AF198&gt;100,"",IF($M198=プロ用女子!D$202,ROW(),"")),"")</f>
        <v/>
      </c>
      <c r="CP198" s="58" t="str">
        <f>IF(O198="女子",IF($AF198&gt;100,"",IF($M198=プロ用女子!K$202,ROW(),"")),"")</f>
        <v/>
      </c>
      <c r="CQ198" s="58" t="str">
        <f>IF(O198="女子",IF($AF198&gt;100,"",IF($M198=プロ用女子!D$227,ROW(),"")),"")</f>
        <v/>
      </c>
      <c r="CR198" s="58" t="str">
        <f>IF(O198="女子",IF($AF198&gt;100,"",IF($M198=プロ用女子!K$227,ROW(),"")),"")</f>
        <v/>
      </c>
    </row>
    <row r="199" spans="1:96" x14ac:dyDescent="0.15">
      <c r="A199" s="41"/>
      <c r="B199" s="41"/>
      <c r="L199" t="s">
        <v>2425</v>
      </c>
      <c r="M199" t="s">
        <v>555</v>
      </c>
      <c r="N199" t="s">
        <v>556</v>
      </c>
      <c r="O199" t="s">
        <v>100</v>
      </c>
      <c r="Y199" t="s">
        <v>101</v>
      </c>
      <c r="AA199" t="s">
        <v>2426</v>
      </c>
      <c r="AB199" t="s">
        <v>2427</v>
      </c>
      <c r="AC199" t="s">
        <v>2428</v>
      </c>
      <c r="AD199" t="s">
        <v>102</v>
      </c>
      <c r="AF199">
        <v>5</v>
      </c>
      <c r="AG199" s="40">
        <v>39012</v>
      </c>
      <c r="AN199">
        <v>163</v>
      </c>
      <c r="AO199">
        <v>53</v>
      </c>
      <c r="AP199" t="s">
        <v>103</v>
      </c>
      <c r="BB199">
        <f t="shared" si="9"/>
        <v>17</v>
      </c>
      <c r="BC199">
        <f t="shared" si="10"/>
        <v>3</v>
      </c>
      <c r="BD199" t="str">
        <f t="shared" si="11"/>
        <v>右</v>
      </c>
      <c r="BE199" s="58" t="str">
        <f>IF(O199="男子",IF($AF199&gt;100,"",IF(M199=プロ用男子!D$2,ROW(),"")),"")</f>
        <v/>
      </c>
      <c r="BF199" s="58" t="str">
        <f>IF(O199="男子",IF($AF199&gt;100,"",IF($M199=プロ用男子!K$2,ROW(),"")),"")</f>
        <v/>
      </c>
      <c r="BG199" s="58" t="str">
        <f>IF(O199="男子",IF($AF199&gt;100,"",IF($M199=プロ用男子!D$27,ROW(),"")),"")</f>
        <v/>
      </c>
      <c r="BH199" s="58" t="str">
        <f>IF(O199="男子",IF($AF199&gt;100,"",IF($M199=プロ用男子!K$27,ROW(),"")),"")</f>
        <v/>
      </c>
      <c r="BI199" s="58" t="str">
        <f>IF(O199="男子",IF($AF199&gt;100,"",IF($M199=プロ用男子!D$52,ROW(),"")),"")</f>
        <v/>
      </c>
      <c r="BJ199" s="58" t="str">
        <f>IF(O199="男子",IF($AF199&gt;100,"",IF($M199=プロ用男子!K$52,ROW(),"")),"")</f>
        <v/>
      </c>
      <c r="BK199" s="58" t="str">
        <f>IF(O199="男子",IF($AF199&gt;100,"",IF($M199=プロ用男子!D$77,ROW(),"")),"")</f>
        <v/>
      </c>
      <c r="BL199" s="58">
        <f>IF(O199="男子",IF($AF199&gt;100,"",IF($M199=プロ用男子!K$77,ROW(),"")),"")</f>
        <v>199</v>
      </c>
      <c r="BM199" s="58" t="str">
        <f>IF(O199="男子",IF($AF199&gt;100,"",IF($M199=プロ用男子!D$102,ROW(),"")),"")</f>
        <v/>
      </c>
      <c r="BN199" s="58" t="str">
        <f>IF(O199="男子",IF($AF199&gt;100,"",IF($M199=プロ用男子!K$102,ROW(),"")),"")</f>
        <v/>
      </c>
      <c r="BO199" s="58" t="str">
        <f>IF(O199="男子",IF($AF199&gt;100,"",IF($M199=プロ用男子!D$127,ROW(),"")),"")</f>
        <v/>
      </c>
      <c r="BP199" s="58" t="str">
        <f>IF(O199="男子",IF($AF199&gt;100,"",IF($M199=プロ用男子!K$127,ROW(),"")),"")</f>
        <v/>
      </c>
      <c r="BQ199" s="58" t="str">
        <f>IF(O199="男子",IF($AF199&gt;100,"",IF($M199=プロ用男子!D$152,ROW(),"")),"")</f>
        <v/>
      </c>
      <c r="BR199" s="58" t="str">
        <f>IF(O199="男子",IF($AF199&gt;100,"",IF($M199=プロ用男子!K$152,ROW(),"")),"")</f>
        <v/>
      </c>
      <c r="BS199" s="58" t="str">
        <f>IF(O199="男子",IF($AF199&gt;100,"",IF($M199=プロ用男子!D$177,ROW(),"")),"")</f>
        <v/>
      </c>
      <c r="BT199" s="58" t="str">
        <f>IF(O199="男子",IF($AF199&gt;100,"",IF($M199=プロ用男子!K$177,ROW(),"")),"")</f>
        <v/>
      </c>
      <c r="BU199" s="58" t="str">
        <f>IF(O199="男子",IF($AF199&gt;100,"",IF($M199=プロ用男子!D$202,ROW(),"")),"")</f>
        <v/>
      </c>
      <c r="BV199" s="58" t="str">
        <f>IF(O199="男子",IF($AF199&gt;100,"",IF($M199=プロ用男子!K$202,ROW(),"")),"")</f>
        <v/>
      </c>
      <c r="BW199" s="58" t="str">
        <f>IF(O199="男子",IF($AF199&gt;100,"",IF($M199=プロ用男子!D$227,ROW(),"")),"")</f>
        <v/>
      </c>
      <c r="BX199" s="58" t="str">
        <f>IF(O199="男子",IF($AF199&gt;100,"",IF($M199=プロ用男子!K$227,ROW(),"")),"")</f>
        <v/>
      </c>
      <c r="BY199" s="58" t="str">
        <f>IF(O199="女子",IF(AF199&gt;100,"",IF(M199=プロ用女子!D$2,ROW(),"")),"")</f>
        <v/>
      </c>
      <c r="BZ199" s="58" t="str">
        <f>IF(O199="女子",IF($AF199&gt;100,"",IF($M199=プロ用女子!K$2,ROW(),"")),"")</f>
        <v/>
      </c>
      <c r="CA199" s="58" t="str">
        <f>IF(O199="女子",IF($AF199&gt;100,"",IF($M199=プロ用女子!D$27,ROW(),"")),"")</f>
        <v/>
      </c>
      <c r="CB199" s="58" t="str">
        <f>IF(O199="女子",IF($AF199&gt;100,"",IF($M199=プロ用女子!K$27,ROW(),"")),"")</f>
        <v/>
      </c>
      <c r="CC199" s="58" t="str">
        <f>IF(O199="女子",IF($AF199&gt;100,"",IF($M199=プロ用女子!D$52,ROW(),"")),"")</f>
        <v/>
      </c>
      <c r="CD199" s="58" t="str">
        <f>IF(O199="女子",IF($AF199&gt;100,"",IF($M199=プロ用女子!K$52,ROW(),"")),"")</f>
        <v/>
      </c>
      <c r="CE199" s="58" t="str">
        <f>IF(O199="女子",IF($AF199&gt;100,"",IF($M199=プロ用女子!D$77,ROW(),"")),"")</f>
        <v/>
      </c>
      <c r="CF199" s="58" t="str">
        <f>IF(O199="女子",IF($AF199&gt;100,"",IF($M199=プロ用女子!K$77,ROW(),"")),"")</f>
        <v/>
      </c>
      <c r="CG199" s="58" t="str">
        <f>IF(O199="女子",IF($AF199&gt;100,"",IF($M199=プロ用女子!D$102,ROW(),"")),"")</f>
        <v/>
      </c>
      <c r="CH199" s="58" t="str">
        <f>IF(O199="女子",IF($AF199&gt;100,"",IF($M199=プロ用女子!K$102,ROW(),"")),"")</f>
        <v/>
      </c>
      <c r="CI199" s="58" t="str">
        <f>IF(O199="女子",IF($AF199&gt;100,"",IF($M199=プロ用女子!D$127,ROW(),"")),"")</f>
        <v/>
      </c>
      <c r="CJ199" s="58" t="str">
        <f>IF(O199="女子",IF($AF199&gt;100,"",IF($M199=プロ用女子!K$127,ROW(),"")),"")</f>
        <v/>
      </c>
      <c r="CK199" s="58" t="str">
        <f>IF(O199="女子",IF($AF199&gt;100,"",IF($M199=プロ用女子!D$152,ROW(),"")),"")</f>
        <v/>
      </c>
      <c r="CL199" s="58" t="str">
        <f>IF(O199="女子",IF($AF199&gt;100,"",IF($M199=プロ用女子!K$152,ROW(),"")),"")</f>
        <v/>
      </c>
      <c r="CM199" s="58" t="str">
        <f>IF(O199="女子",IF($AF199&gt;100,"",IF($M199=プロ用女子!D$177,ROW(),"")),"")</f>
        <v/>
      </c>
      <c r="CN199" s="58" t="str">
        <f>IF(O199="女子",IF($AF199&gt;100,"",IF($M199=プロ用女子!K$177,ROW(),"")),"")</f>
        <v/>
      </c>
      <c r="CO199" s="58" t="str">
        <f>IF(O199="女子",IF($AF199&gt;100,"",IF($M199=プロ用女子!D$202,ROW(),"")),"")</f>
        <v/>
      </c>
      <c r="CP199" s="58" t="str">
        <f>IF(O199="女子",IF($AF199&gt;100,"",IF($M199=プロ用女子!K$202,ROW(),"")),"")</f>
        <v/>
      </c>
      <c r="CQ199" s="58" t="str">
        <f>IF(O199="女子",IF($AF199&gt;100,"",IF($M199=プロ用女子!D$227,ROW(),"")),"")</f>
        <v/>
      </c>
      <c r="CR199" s="58" t="str">
        <f>IF(O199="女子",IF($AF199&gt;100,"",IF($M199=プロ用女子!K$227,ROW(),"")),"")</f>
        <v/>
      </c>
    </row>
    <row r="200" spans="1:96" x14ac:dyDescent="0.15">
      <c r="A200" s="41"/>
      <c r="B200" s="41"/>
      <c r="L200" t="s">
        <v>2429</v>
      </c>
      <c r="M200" t="s">
        <v>555</v>
      </c>
      <c r="N200" t="s">
        <v>556</v>
      </c>
      <c r="O200" t="s">
        <v>100</v>
      </c>
      <c r="Y200" t="s">
        <v>101</v>
      </c>
      <c r="AA200" t="s">
        <v>2430</v>
      </c>
      <c r="AB200" t="s">
        <v>2431</v>
      </c>
      <c r="AC200" t="s">
        <v>2432</v>
      </c>
      <c r="AD200" t="s">
        <v>102</v>
      </c>
      <c r="AF200">
        <v>6</v>
      </c>
      <c r="AG200" s="40">
        <v>38810</v>
      </c>
      <c r="AN200">
        <v>165</v>
      </c>
      <c r="AO200">
        <v>54</v>
      </c>
      <c r="AP200" t="s">
        <v>103</v>
      </c>
      <c r="BB200">
        <f t="shared" si="9"/>
        <v>17</v>
      </c>
      <c r="BC200">
        <f t="shared" si="10"/>
        <v>3</v>
      </c>
      <c r="BD200" t="str">
        <f t="shared" si="11"/>
        <v>右</v>
      </c>
      <c r="BE200" s="58" t="str">
        <f>IF(O200="男子",IF($AF200&gt;100,"",IF(M200=プロ用男子!D$2,ROW(),"")),"")</f>
        <v/>
      </c>
      <c r="BF200" s="58" t="str">
        <f>IF(O200="男子",IF($AF200&gt;100,"",IF($M200=プロ用男子!K$2,ROW(),"")),"")</f>
        <v/>
      </c>
      <c r="BG200" s="58" t="str">
        <f>IF(O200="男子",IF($AF200&gt;100,"",IF($M200=プロ用男子!D$27,ROW(),"")),"")</f>
        <v/>
      </c>
      <c r="BH200" s="58" t="str">
        <f>IF(O200="男子",IF($AF200&gt;100,"",IF($M200=プロ用男子!K$27,ROW(),"")),"")</f>
        <v/>
      </c>
      <c r="BI200" s="58" t="str">
        <f>IF(O200="男子",IF($AF200&gt;100,"",IF($M200=プロ用男子!D$52,ROW(),"")),"")</f>
        <v/>
      </c>
      <c r="BJ200" s="58" t="str">
        <f>IF(O200="男子",IF($AF200&gt;100,"",IF($M200=プロ用男子!K$52,ROW(),"")),"")</f>
        <v/>
      </c>
      <c r="BK200" s="58" t="str">
        <f>IF(O200="男子",IF($AF200&gt;100,"",IF($M200=プロ用男子!D$77,ROW(),"")),"")</f>
        <v/>
      </c>
      <c r="BL200" s="58">
        <f>IF(O200="男子",IF($AF200&gt;100,"",IF($M200=プロ用男子!K$77,ROW(),"")),"")</f>
        <v>200</v>
      </c>
      <c r="BM200" s="58" t="str">
        <f>IF(O200="男子",IF($AF200&gt;100,"",IF($M200=プロ用男子!D$102,ROW(),"")),"")</f>
        <v/>
      </c>
      <c r="BN200" s="58" t="str">
        <f>IF(O200="男子",IF($AF200&gt;100,"",IF($M200=プロ用男子!K$102,ROW(),"")),"")</f>
        <v/>
      </c>
      <c r="BO200" s="58" t="str">
        <f>IF(O200="男子",IF($AF200&gt;100,"",IF($M200=プロ用男子!D$127,ROW(),"")),"")</f>
        <v/>
      </c>
      <c r="BP200" s="58" t="str">
        <f>IF(O200="男子",IF($AF200&gt;100,"",IF($M200=プロ用男子!K$127,ROW(),"")),"")</f>
        <v/>
      </c>
      <c r="BQ200" s="58" t="str">
        <f>IF(O200="男子",IF($AF200&gt;100,"",IF($M200=プロ用男子!D$152,ROW(),"")),"")</f>
        <v/>
      </c>
      <c r="BR200" s="58" t="str">
        <f>IF(O200="男子",IF($AF200&gt;100,"",IF($M200=プロ用男子!K$152,ROW(),"")),"")</f>
        <v/>
      </c>
      <c r="BS200" s="58" t="str">
        <f>IF(O200="男子",IF($AF200&gt;100,"",IF($M200=プロ用男子!D$177,ROW(),"")),"")</f>
        <v/>
      </c>
      <c r="BT200" s="58" t="str">
        <f>IF(O200="男子",IF($AF200&gt;100,"",IF($M200=プロ用男子!K$177,ROW(),"")),"")</f>
        <v/>
      </c>
      <c r="BU200" s="58" t="str">
        <f>IF(O200="男子",IF($AF200&gt;100,"",IF($M200=プロ用男子!D$202,ROW(),"")),"")</f>
        <v/>
      </c>
      <c r="BV200" s="58" t="str">
        <f>IF(O200="男子",IF($AF200&gt;100,"",IF($M200=プロ用男子!K$202,ROW(),"")),"")</f>
        <v/>
      </c>
      <c r="BW200" s="58" t="str">
        <f>IF(O200="男子",IF($AF200&gt;100,"",IF($M200=プロ用男子!D$227,ROW(),"")),"")</f>
        <v/>
      </c>
      <c r="BX200" s="58" t="str">
        <f>IF(O200="男子",IF($AF200&gt;100,"",IF($M200=プロ用男子!K$227,ROW(),"")),"")</f>
        <v/>
      </c>
      <c r="BY200" s="58" t="str">
        <f>IF(O200="女子",IF(AF200&gt;100,"",IF(M200=プロ用女子!D$2,ROW(),"")),"")</f>
        <v/>
      </c>
      <c r="BZ200" s="58" t="str">
        <f>IF(O200="女子",IF($AF200&gt;100,"",IF($M200=プロ用女子!K$2,ROW(),"")),"")</f>
        <v/>
      </c>
      <c r="CA200" s="58" t="str">
        <f>IF(O200="女子",IF($AF200&gt;100,"",IF($M200=プロ用女子!D$27,ROW(),"")),"")</f>
        <v/>
      </c>
      <c r="CB200" s="58" t="str">
        <f>IF(O200="女子",IF($AF200&gt;100,"",IF($M200=プロ用女子!K$27,ROW(),"")),"")</f>
        <v/>
      </c>
      <c r="CC200" s="58" t="str">
        <f>IF(O200="女子",IF($AF200&gt;100,"",IF($M200=プロ用女子!D$52,ROW(),"")),"")</f>
        <v/>
      </c>
      <c r="CD200" s="58" t="str">
        <f>IF(O200="女子",IF($AF200&gt;100,"",IF($M200=プロ用女子!K$52,ROW(),"")),"")</f>
        <v/>
      </c>
      <c r="CE200" s="58" t="str">
        <f>IF(O200="女子",IF($AF200&gt;100,"",IF($M200=プロ用女子!D$77,ROW(),"")),"")</f>
        <v/>
      </c>
      <c r="CF200" s="58" t="str">
        <f>IF(O200="女子",IF($AF200&gt;100,"",IF($M200=プロ用女子!K$77,ROW(),"")),"")</f>
        <v/>
      </c>
      <c r="CG200" s="58" t="str">
        <f>IF(O200="女子",IF($AF200&gt;100,"",IF($M200=プロ用女子!D$102,ROW(),"")),"")</f>
        <v/>
      </c>
      <c r="CH200" s="58" t="str">
        <f>IF(O200="女子",IF($AF200&gt;100,"",IF($M200=プロ用女子!K$102,ROW(),"")),"")</f>
        <v/>
      </c>
      <c r="CI200" s="58" t="str">
        <f>IF(O200="女子",IF($AF200&gt;100,"",IF($M200=プロ用女子!D$127,ROW(),"")),"")</f>
        <v/>
      </c>
      <c r="CJ200" s="58" t="str">
        <f>IF(O200="女子",IF($AF200&gt;100,"",IF($M200=プロ用女子!K$127,ROW(),"")),"")</f>
        <v/>
      </c>
      <c r="CK200" s="58" t="str">
        <f>IF(O200="女子",IF($AF200&gt;100,"",IF($M200=プロ用女子!D$152,ROW(),"")),"")</f>
        <v/>
      </c>
      <c r="CL200" s="58" t="str">
        <f>IF(O200="女子",IF($AF200&gt;100,"",IF($M200=プロ用女子!K$152,ROW(),"")),"")</f>
        <v/>
      </c>
      <c r="CM200" s="58" t="str">
        <f>IF(O200="女子",IF($AF200&gt;100,"",IF($M200=プロ用女子!D$177,ROW(),"")),"")</f>
        <v/>
      </c>
      <c r="CN200" s="58" t="str">
        <f>IF(O200="女子",IF($AF200&gt;100,"",IF($M200=プロ用女子!K$177,ROW(),"")),"")</f>
        <v/>
      </c>
      <c r="CO200" s="58" t="str">
        <f>IF(O200="女子",IF($AF200&gt;100,"",IF($M200=プロ用女子!D$202,ROW(),"")),"")</f>
        <v/>
      </c>
      <c r="CP200" s="58" t="str">
        <f>IF(O200="女子",IF($AF200&gt;100,"",IF($M200=プロ用女子!K$202,ROW(),"")),"")</f>
        <v/>
      </c>
      <c r="CQ200" s="58" t="str">
        <f>IF(O200="女子",IF($AF200&gt;100,"",IF($M200=プロ用女子!D$227,ROW(),"")),"")</f>
        <v/>
      </c>
      <c r="CR200" s="58" t="str">
        <f>IF(O200="女子",IF($AF200&gt;100,"",IF($M200=プロ用女子!K$227,ROW(),"")),"")</f>
        <v/>
      </c>
    </row>
    <row r="201" spans="1:96" x14ac:dyDescent="0.15">
      <c r="A201" s="41"/>
      <c r="B201" s="41"/>
      <c r="L201" t="s">
        <v>2440</v>
      </c>
      <c r="M201" t="s">
        <v>555</v>
      </c>
      <c r="N201" t="s">
        <v>556</v>
      </c>
      <c r="O201" t="s">
        <v>100</v>
      </c>
      <c r="Y201" t="s">
        <v>101</v>
      </c>
      <c r="AA201" t="s">
        <v>2441</v>
      </c>
      <c r="AB201" t="s">
        <v>2442</v>
      </c>
      <c r="AC201" t="s">
        <v>2443</v>
      </c>
      <c r="AD201" t="s">
        <v>102</v>
      </c>
      <c r="AF201">
        <v>7</v>
      </c>
      <c r="AG201" s="40">
        <v>38838</v>
      </c>
      <c r="AN201">
        <v>175.4</v>
      </c>
      <c r="AO201">
        <v>63</v>
      </c>
      <c r="AP201" t="s">
        <v>103</v>
      </c>
      <c r="BB201">
        <f t="shared" si="9"/>
        <v>17</v>
      </c>
      <c r="BC201">
        <f t="shared" si="10"/>
        <v>3</v>
      </c>
      <c r="BD201" t="str">
        <f t="shared" si="11"/>
        <v>右</v>
      </c>
      <c r="BE201" s="58" t="str">
        <f>IF(O201="男子",IF($AF201&gt;100,"",IF(M201=プロ用男子!D$2,ROW(),"")),"")</f>
        <v/>
      </c>
      <c r="BF201" s="58" t="str">
        <f>IF(O201="男子",IF($AF201&gt;100,"",IF($M201=プロ用男子!K$2,ROW(),"")),"")</f>
        <v/>
      </c>
      <c r="BG201" s="58" t="str">
        <f>IF(O201="男子",IF($AF201&gt;100,"",IF($M201=プロ用男子!D$27,ROW(),"")),"")</f>
        <v/>
      </c>
      <c r="BH201" s="58" t="str">
        <f>IF(O201="男子",IF($AF201&gt;100,"",IF($M201=プロ用男子!K$27,ROW(),"")),"")</f>
        <v/>
      </c>
      <c r="BI201" s="58" t="str">
        <f>IF(O201="男子",IF($AF201&gt;100,"",IF($M201=プロ用男子!D$52,ROW(),"")),"")</f>
        <v/>
      </c>
      <c r="BJ201" s="58" t="str">
        <f>IF(O201="男子",IF($AF201&gt;100,"",IF($M201=プロ用男子!K$52,ROW(),"")),"")</f>
        <v/>
      </c>
      <c r="BK201" s="58" t="str">
        <f>IF(O201="男子",IF($AF201&gt;100,"",IF($M201=プロ用男子!D$77,ROW(),"")),"")</f>
        <v/>
      </c>
      <c r="BL201" s="58">
        <f>IF(O201="男子",IF($AF201&gt;100,"",IF($M201=プロ用男子!K$77,ROW(),"")),"")</f>
        <v>201</v>
      </c>
      <c r="BM201" s="58" t="str">
        <f>IF(O201="男子",IF($AF201&gt;100,"",IF($M201=プロ用男子!D$102,ROW(),"")),"")</f>
        <v/>
      </c>
      <c r="BN201" s="58" t="str">
        <f>IF(O201="男子",IF($AF201&gt;100,"",IF($M201=プロ用男子!K$102,ROW(),"")),"")</f>
        <v/>
      </c>
      <c r="BO201" s="58" t="str">
        <f>IF(O201="男子",IF($AF201&gt;100,"",IF($M201=プロ用男子!D$127,ROW(),"")),"")</f>
        <v/>
      </c>
      <c r="BP201" s="58" t="str">
        <f>IF(O201="男子",IF($AF201&gt;100,"",IF($M201=プロ用男子!K$127,ROW(),"")),"")</f>
        <v/>
      </c>
      <c r="BQ201" s="58" t="str">
        <f>IF(O201="男子",IF($AF201&gt;100,"",IF($M201=プロ用男子!D$152,ROW(),"")),"")</f>
        <v/>
      </c>
      <c r="BR201" s="58" t="str">
        <f>IF(O201="男子",IF($AF201&gt;100,"",IF($M201=プロ用男子!K$152,ROW(),"")),"")</f>
        <v/>
      </c>
      <c r="BS201" s="58" t="str">
        <f>IF(O201="男子",IF($AF201&gt;100,"",IF($M201=プロ用男子!D$177,ROW(),"")),"")</f>
        <v/>
      </c>
      <c r="BT201" s="58" t="str">
        <f>IF(O201="男子",IF($AF201&gt;100,"",IF($M201=プロ用男子!K$177,ROW(),"")),"")</f>
        <v/>
      </c>
      <c r="BU201" s="58" t="str">
        <f>IF(O201="男子",IF($AF201&gt;100,"",IF($M201=プロ用男子!D$202,ROW(),"")),"")</f>
        <v/>
      </c>
      <c r="BV201" s="58" t="str">
        <f>IF(O201="男子",IF($AF201&gt;100,"",IF($M201=プロ用男子!K$202,ROW(),"")),"")</f>
        <v/>
      </c>
      <c r="BW201" s="58" t="str">
        <f>IF(O201="男子",IF($AF201&gt;100,"",IF($M201=プロ用男子!D$227,ROW(),"")),"")</f>
        <v/>
      </c>
      <c r="BX201" s="58" t="str">
        <f>IF(O201="男子",IF($AF201&gt;100,"",IF($M201=プロ用男子!K$227,ROW(),"")),"")</f>
        <v/>
      </c>
      <c r="BY201" s="58" t="str">
        <f>IF(O201="女子",IF(AF201&gt;100,"",IF(M201=プロ用女子!D$2,ROW(),"")),"")</f>
        <v/>
      </c>
      <c r="BZ201" s="58" t="str">
        <f>IF(O201="女子",IF($AF201&gt;100,"",IF($M201=プロ用女子!K$2,ROW(),"")),"")</f>
        <v/>
      </c>
      <c r="CA201" s="58" t="str">
        <f>IF(O201="女子",IF($AF201&gt;100,"",IF($M201=プロ用女子!D$27,ROW(),"")),"")</f>
        <v/>
      </c>
      <c r="CB201" s="58" t="str">
        <f>IF(O201="女子",IF($AF201&gt;100,"",IF($M201=プロ用女子!K$27,ROW(),"")),"")</f>
        <v/>
      </c>
      <c r="CC201" s="58" t="str">
        <f>IF(O201="女子",IF($AF201&gt;100,"",IF($M201=プロ用女子!D$52,ROW(),"")),"")</f>
        <v/>
      </c>
      <c r="CD201" s="58" t="str">
        <f>IF(O201="女子",IF($AF201&gt;100,"",IF($M201=プロ用女子!K$52,ROW(),"")),"")</f>
        <v/>
      </c>
      <c r="CE201" s="58" t="str">
        <f>IF(O201="女子",IF($AF201&gt;100,"",IF($M201=プロ用女子!D$77,ROW(),"")),"")</f>
        <v/>
      </c>
      <c r="CF201" s="58" t="str">
        <f>IF(O201="女子",IF($AF201&gt;100,"",IF($M201=プロ用女子!K$77,ROW(),"")),"")</f>
        <v/>
      </c>
      <c r="CG201" s="58" t="str">
        <f>IF(O201="女子",IF($AF201&gt;100,"",IF($M201=プロ用女子!D$102,ROW(),"")),"")</f>
        <v/>
      </c>
      <c r="CH201" s="58" t="str">
        <f>IF(O201="女子",IF($AF201&gt;100,"",IF($M201=プロ用女子!K$102,ROW(),"")),"")</f>
        <v/>
      </c>
      <c r="CI201" s="58" t="str">
        <f>IF(O201="女子",IF($AF201&gt;100,"",IF($M201=プロ用女子!D$127,ROW(),"")),"")</f>
        <v/>
      </c>
      <c r="CJ201" s="58" t="str">
        <f>IF(O201="女子",IF($AF201&gt;100,"",IF($M201=プロ用女子!K$127,ROW(),"")),"")</f>
        <v/>
      </c>
      <c r="CK201" s="58" t="str">
        <f>IF(O201="女子",IF($AF201&gt;100,"",IF($M201=プロ用女子!D$152,ROW(),"")),"")</f>
        <v/>
      </c>
      <c r="CL201" s="58" t="str">
        <f>IF(O201="女子",IF($AF201&gt;100,"",IF($M201=プロ用女子!K$152,ROW(),"")),"")</f>
        <v/>
      </c>
      <c r="CM201" s="58" t="str">
        <f>IF(O201="女子",IF($AF201&gt;100,"",IF($M201=プロ用女子!D$177,ROW(),"")),"")</f>
        <v/>
      </c>
      <c r="CN201" s="58" t="str">
        <f>IF(O201="女子",IF($AF201&gt;100,"",IF($M201=プロ用女子!K$177,ROW(),"")),"")</f>
        <v/>
      </c>
      <c r="CO201" s="58" t="str">
        <f>IF(O201="女子",IF($AF201&gt;100,"",IF($M201=プロ用女子!D$202,ROW(),"")),"")</f>
        <v/>
      </c>
      <c r="CP201" s="58" t="str">
        <f>IF(O201="女子",IF($AF201&gt;100,"",IF($M201=プロ用女子!K$202,ROW(),"")),"")</f>
        <v/>
      </c>
      <c r="CQ201" s="58" t="str">
        <f>IF(O201="女子",IF($AF201&gt;100,"",IF($M201=プロ用女子!D$227,ROW(),"")),"")</f>
        <v/>
      </c>
      <c r="CR201" s="58" t="str">
        <f>IF(O201="女子",IF($AF201&gt;100,"",IF($M201=プロ用女子!K$227,ROW(),"")),"")</f>
        <v/>
      </c>
    </row>
    <row r="202" spans="1:96" x14ac:dyDescent="0.15">
      <c r="A202" s="41"/>
      <c r="B202" s="41"/>
      <c r="L202" t="s">
        <v>2444</v>
      </c>
      <c r="M202" t="s">
        <v>555</v>
      </c>
      <c r="N202" t="s">
        <v>556</v>
      </c>
      <c r="O202" t="s">
        <v>100</v>
      </c>
      <c r="Y202" t="s">
        <v>101</v>
      </c>
      <c r="AA202" t="s">
        <v>2445</v>
      </c>
      <c r="AB202" t="s">
        <v>2446</v>
      </c>
      <c r="AC202" t="s">
        <v>2447</v>
      </c>
      <c r="AD202" t="s">
        <v>102</v>
      </c>
      <c r="AF202">
        <v>8</v>
      </c>
      <c r="AG202" s="40">
        <v>39189</v>
      </c>
      <c r="AN202">
        <v>148</v>
      </c>
      <c r="AO202">
        <v>30</v>
      </c>
      <c r="AP202" t="s">
        <v>103</v>
      </c>
      <c r="BB202">
        <f t="shared" si="9"/>
        <v>16</v>
      </c>
      <c r="BC202">
        <f t="shared" si="10"/>
        <v>2</v>
      </c>
      <c r="BD202" t="str">
        <f t="shared" si="11"/>
        <v>右</v>
      </c>
      <c r="BE202" s="58" t="str">
        <f>IF(O202="男子",IF($AF202&gt;100,"",IF(M202=プロ用男子!D$2,ROW(),"")),"")</f>
        <v/>
      </c>
      <c r="BF202" s="58" t="str">
        <f>IF(O202="男子",IF($AF202&gt;100,"",IF($M202=プロ用男子!K$2,ROW(),"")),"")</f>
        <v/>
      </c>
      <c r="BG202" s="58" t="str">
        <f>IF(O202="男子",IF($AF202&gt;100,"",IF($M202=プロ用男子!D$27,ROW(),"")),"")</f>
        <v/>
      </c>
      <c r="BH202" s="58" t="str">
        <f>IF(O202="男子",IF($AF202&gt;100,"",IF($M202=プロ用男子!K$27,ROW(),"")),"")</f>
        <v/>
      </c>
      <c r="BI202" s="58" t="str">
        <f>IF(O202="男子",IF($AF202&gt;100,"",IF($M202=プロ用男子!D$52,ROW(),"")),"")</f>
        <v/>
      </c>
      <c r="BJ202" s="58" t="str">
        <f>IF(O202="男子",IF($AF202&gt;100,"",IF($M202=プロ用男子!K$52,ROW(),"")),"")</f>
        <v/>
      </c>
      <c r="BK202" s="58" t="str">
        <f>IF(O202="男子",IF($AF202&gt;100,"",IF($M202=プロ用男子!D$77,ROW(),"")),"")</f>
        <v/>
      </c>
      <c r="BL202" s="58">
        <f>IF(O202="男子",IF($AF202&gt;100,"",IF($M202=プロ用男子!K$77,ROW(),"")),"")</f>
        <v>202</v>
      </c>
      <c r="BM202" s="58" t="str">
        <f>IF(O202="男子",IF($AF202&gt;100,"",IF($M202=プロ用男子!D$102,ROW(),"")),"")</f>
        <v/>
      </c>
      <c r="BN202" s="58" t="str">
        <f>IF(O202="男子",IF($AF202&gt;100,"",IF($M202=プロ用男子!K$102,ROW(),"")),"")</f>
        <v/>
      </c>
      <c r="BO202" s="58" t="str">
        <f>IF(O202="男子",IF($AF202&gt;100,"",IF($M202=プロ用男子!D$127,ROW(),"")),"")</f>
        <v/>
      </c>
      <c r="BP202" s="58" t="str">
        <f>IF(O202="男子",IF($AF202&gt;100,"",IF($M202=プロ用男子!K$127,ROW(),"")),"")</f>
        <v/>
      </c>
      <c r="BQ202" s="58" t="str">
        <f>IF(O202="男子",IF($AF202&gt;100,"",IF($M202=プロ用男子!D$152,ROW(),"")),"")</f>
        <v/>
      </c>
      <c r="BR202" s="58" t="str">
        <f>IF(O202="男子",IF($AF202&gt;100,"",IF($M202=プロ用男子!K$152,ROW(),"")),"")</f>
        <v/>
      </c>
      <c r="BS202" s="58" t="str">
        <f>IF(O202="男子",IF($AF202&gt;100,"",IF($M202=プロ用男子!D$177,ROW(),"")),"")</f>
        <v/>
      </c>
      <c r="BT202" s="58" t="str">
        <f>IF(O202="男子",IF($AF202&gt;100,"",IF($M202=プロ用男子!K$177,ROW(),"")),"")</f>
        <v/>
      </c>
      <c r="BU202" s="58" t="str">
        <f>IF(O202="男子",IF($AF202&gt;100,"",IF($M202=プロ用男子!D$202,ROW(),"")),"")</f>
        <v/>
      </c>
      <c r="BV202" s="58" t="str">
        <f>IF(O202="男子",IF($AF202&gt;100,"",IF($M202=プロ用男子!K$202,ROW(),"")),"")</f>
        <v/>
      </c>
      <c r="BW202" s="58" t="str">
        <f>IF(O202="男子",IF($AF202&gt;100,"",IF($M202=プロ用男子!D$227,ROW(),"")),"")</f>
        <v/>
      </c>
      <c r="BX202" s="58" t="str">
        <f>IF(O202="男子",IF($AF202&gt;100,"",IF($M202=プロ用男子!K$227,ROW(),"")),"")</f>
        <v/>
      </c>
      <c r="BY202" s="58" t="str">
        <f>IF(O202="女子",IF(AF202&gt;100,"",IF(M202=プロ用女子!D$2,ROW(),"")),"")</f>
        <v/>
      </c>
      <c r="BZ202" s="58" t="str">
        <f>IF(O202="女子",IF($AF202&gt;100,"",IF($M202=プロ用女子!K$2,ROW(),"")),"")</f>
        <v/>
      </c>
      <c r="CA202" s="58" t="str">
        <f>IF(O202="女子",IF($AF202&gt;100,"",IF($M202=プロ用女子!D$27,ROW(),"")),"")</f>
        <v/>
      </c>
      <c r="CB202" s="58" t="str">
        <f>IF(O202="女子",IF($AF202&gt;100,"",IF($M202=プロ用女子!K$27,ROW(),"")),"")</f>
        <v/>
      </c>
      <c r="CC202" s="58" t="str">
        <f>IF(O202="女子",IF($AF202&gt;100,"",IF($M202=プロ用女子!D$52,ROW(),"")),"")</f>
        <v/>
      </c>
      <c r="CD202" s="58" t="str">
        <f>IF(O202="女子",IF($AF202&gt;100,"",IF($M202=プロ用女子!K$52,ROW(),"")),"")</f>
        <v/>
      </c>
      <c r="CE202" s="58" t="str">
        <f>IF(O202="女子",IF($AF202&gt;100,"",IF($M202=プロ用女子!D$77,ROW(),"")),"")</f>
        <v/>
      </c>
      <c r="CF202" s="58" t="str">
        <f>IF(O202="女子",IF($AF202&gt;100,"",IF($M202=プロ用女子!K$77,ROW(),"")),"")</f>
        <v/>
      </c>
      <c r="CG202" s="58" t="str">
        <f>IF(O202="女子",IF($AF202&gt;100,"",IF($M202=プロ用女子!D$102,ROW(),"")),"")</f>
        <v/>
      </c>
      <c r="CH202" s="58" t="str">
        <f>IF(O202="女子",IF($AF202&gt;100,"",IF($M202=プロ用女子!K$102,ROW(),"")),"")</f>
        <v/>
      </c>
      <c r="CI202" s="58" t="str">
        <f>IF(O202="女子",IF($AF202&gt;100,"",IF($M202=プロ用女子!D$127,ROW(),"")),"")</f>
        <v/>
      </c>
      <c r="CJ202" s="58" t="str">
        <f>IF(O202="女子",IF($AF202&gt;100,"",IF($M202=プロ用女子!K$127,ROW(),"")),"")</f>
        <v/>
      </c>
      <c r="CK202" s="58" t="str">
        <f>IF(O202="女子",IF($AF202&gt;100,"",IF($M202=プロ用女子!D$152,ROW(),"")),"")</f>
        <v/>
      </c>
      <c r="CL202" s="58" t="str">
        <f>IF(O202="女子",IF($AF202&gt;100,"",IF($M202=プロ用女子!K$152,ROW(),"")),"")</f>
        <v/>
      </c>
      <c r="CM202" s="58" t="str">
        <f>IF(O202="女子",IF($AF202&gt;100,"",IF($M202=プロ用女子!D$177,ROW(),"")),"")</f>
        <v/>
      </c>
      <c r="CN202" s="58" t="str">
        <f>IF(O202="女子",IF($AF202&gt;100,"",IF($M202=プロ用女子!K$177,ROW(),"")),"")</f>
        <v/>
      </c>
      <c r="CO202" s="58" t="str">
        <f>IF(O202="女子",IF($AF202&gt;100,"",IF($M202=プロ用女子!D$202,ROW(),"")),"")</f>
        <v/>
      </c>
      <c r="CP202" s="58" t="str">
        <f>IF(O202="女子",IF($AF202&gt;100,"",IF($M202=プロ用女子!K$202,ROW(),"")),"")</f>
        <v/>
      </c>
      <c r="CQ202" s="58" t="str">
        <f>IF(O202="女子",IF($AF202&gt;100,"",IF($M202=プロ用女子!D$227,ROW(),"")),"")</f>
        <v/>
      </c>
      <c r="CR202" s="58" t="str">
        <f>IF(O202="女子",IF($AF202&gt;100,"",IF($M202=プロ用女子!K$227,ROW(),"")),"")</f>
        <v/>
      </c>
    </row>
    <row r="203" spans="1:96" x14ac:dyDescent="0.15">
      <c r="A203" s="41"/>
      <c r="B203" s="41"/>
      <c r="L203" t="s">
        <v>2448</v>
      </c>
      <c r="M203" t="s">
        <v>555</v>
      </c>
      <c r="N203" t="s">
        <v>556</v>
      </c>
      <c r="O203" t="s">
        <v>100</v>
      </c>
      <c r="Y203" t="s">
        <v>101</v>
      </c>
      <c r="AA203" t="s">
        <v>2449</v>
      </c>
      <c r="AB203" t="s">
        <v>2450</v>
      </c>
      <c r="AC203" t="s">
        <v>2451</v>
      </c>
      <c r="AD203" t="s">
        <v>102</v>
      </c>
      <c r="AF203">
        <v>9</v>
      </c>
      <c r="AG203" s="40">
        <v>39284</v>
      </c>
      <c r="AN203">
        <v>170</v>
      </c>
      <c r="AO203">
        <v>52</v>
      </c>
      <c r="AP203" t="s">
        <v>103</v>
      </c>
      <c r="BB203">
        <f t="shared" si="9"/>
        <v>16</v>
      </c>
      <c r="BC203">
        <f t="shared" si="10"/>
        <v>2</v>
      </c>
      <c r="BD203" t="str">
        <f t="shared" si="11"/>
        <v>右</v>
      </c>
      <c r="BE203" s="58" t="str">
        <f>IF(O203="男子",IF($AF203&gt;100,"",IF(M203=プロ用男子!D$2,ROW(),"")),"")</f>
        <v/>
      </c>
      <c r="BF203" s="58" t="str">
        <f>IF(O203="男子",IF($AF203&gt;100,"",IF($M203=プロ用男子!K$2,ROW(),"")),"")</f>
        <v/>
      </c>
      <c r="BG203" s="58" t="str">
        <f>IF(O203="男子",IF($AF203&gt;100,"",IF($M203=プロ用男子!D$27,ROW(),"")),"")</f>
        <v/>
      </c>
      <c r="BH203" s="58" t="str">
        <f>IF(O203="男子",IF($AF203&gt;100,"",IF($M203=プロ用男子!K$27,ROW(),"")),"")</f>
        <v/>
      </c>
      <c r="BI203" s="58" t="str">
        <f>IF(O203="男子",IF($AF203&gt;100,"",IF($M203=プロ用男子!D$52,ROW(),"")),"")</f>
        <v/>
      </c>
      <c r="BJ203" s="58" t="str">
        <f>IF(O203="男子",IF($AF203&gt;100,"",IF($M203=プロ用男子!K$52,ROW(),"")),"")</f>
        <v/>
      </c>
      <c r="BK203" s="58" t="str">
        <f>IF(O203="男子",IF($AF203&gt;100,"",IF($M203=プロ用男子!D$77,ROW(),"")),"")</f>
        <v/>
      </c>
      <c r="BL203" s="58">
        <f>IF(O203="男子",IF($AF203&gt;100,"",IF($M203=プロ用男子!K$77,ROW(),"")),"")</f>
        <v>203</v>
      </c>
      <c r="BM203" s="58" t="str">
        <f>IF(O203="男子",IF($AF203&gt;100,"",IF($M203=プロ用男子!D$102,ROW(),"")),"")</f>
        <v/>
      </c>
      <c r="BN203" s="58" t="str">
        <f>IF(O203="男子",IF($AF203&gt;100,"",IF($M203=プロ用男子!K$102,ROW(),"")),"")</f>
        <v/>
      </c>
      <c r="BO203" s="58" t="str">
        <f>IF(O203="男子",IF($AF203&gt;100,"",IF($M203=プロ用男子!D$127,ROW(),"")),"")</f>
        <v/>
      </c>
      <c r="BP203" s="58" t="str">
        <f>IF(O203="男子",IF($AF203&gt;100,"",IF($M203=プロ用男子!K$127,ROW(),"")),"")</f>
        <v/>
      </c>
      <c r="BQ203" s="58" t="str">
        <f>IF(O203="男子",IF($AF203&gt;100,"",IF($M203=プロ用男子!D$152,ROW(),"")),"")</f>
        <v/>
      </c>
      <c r="BR203" s="58" t="str">
        <f>IF(O203="男子",IF($AF203&gt;100,"",IF($M203=プロ用男子!K$152,ROW(),"")),"")</f>
        <v/>
      </c>
      <c r="BS203" s="58" t="str">
        <f>IF(O203="男子",IF($AF203&gt;100,"",IF($M203=プロ用男子!D$177,ROW(),"")),"")</f>
        <v/>
      </c>
      <c r="BT203" s="58" t="str">
        <f>IF(O203="男子",IF($AF203&gt;100,"",IF($M203=プロ用男子!K$177,ROW(),"")),"")</f>
        <v/>
      </c>
      <c r="BU203" s="58" t="str">
        <f>IF(O203="男子",IF($AF203&gt;100,"",IF($M203=プロ用男子!D$202,ROW(),"")),"")</f>
        <v/>
      </c>
      <c r="BV203" s="58" t="str">
        <f>IF(O203="男子",IF($AF203&gt;100,"",IF($M203=プロ用男子!K$202,ROW(),"")),"")</f>
        <v/>
      </c>
      <c r="BW203" s="58" t="str">
        <f>IF(O203="男子",IF($AF203&gt;100,"",IF($M203=プロ用男子!D$227,ROW(),"")),"")</f>
        <v/>
      </c>
      <c r="BX203" s="58" t="str">
        <f>IF(O203="男子",IF($AF203&gt;100,"",IF($M203=プロ用男子!K$227,ROW(),"")),"")</f>
        <v/>
      </c>
      <c r="BY203" s="58" t="str">
        <f>IF(O203="女子",IF(AF203&gt;100,"",IF(M203=プロ用女子!D$2,ROW(),"")),"")</f>
        <v/>
      </c>
      <c r="BZ203" s="58" t="str">
        <f>IF(O203="女子",IF($AF203&gt;100,"",IF($M203=プロ用女子!K$2,ROW(),"")),"")</f>
        <v/>
      </c>
      <c r="CA203" s="58" t="str">
        <f>IF(O203="女子",IF($AF203&gt;100,"",IF($M203=プロ用女子!D$27,ROW(),"")),"")</f>
        <v/>
      </c>
      <c r="CB203" s="58" t="str">
        <f>IF(O203="女子",IF($AF203&gt;100,"",IF($M203=プロ用女子!K$27,ROW(),"")),"")</f>
        <v/>
      </c>
      <c r="CC203" s="58" t="str">
        <f>IF(O203="女子",IF($AF203&gt;100,"",IF($M203=プロ用女子!D$52,ROW(),"")),"")</f>
        <v/>
      </c>
      <c r="CD203" s="58" t="str">
        <f>IF(O203="女子",IF($AF203&gt;100,"",IF($M203=プロ用女子!K$52,ROW(),"")),"")</f>
        <v/>
      </c>
      <c r="CE203" s="58" t="str">
        <f>IF(O203="女子",IF($AF203&gt;100,"",IF($M203=プロ用女子!D$77,ROW(),"")),"")</f>
        <v/>
      </c>
      <c r="CF203" s="58" t="str">
        <f>IF(O203="女子",IF($AF203&gt;100,"",IF($M203=プロ用女子!K$77,ROW(),"")),"")</f>
        <v/>
      </c>
      <c r="CG203" s="58" t="str">
        <f>IF(O203="女子",IF($AF203&gt;100,"",IF($M203=プロ用女子!D$102,ROW(),"")),"")</f>
        <v/>
      </c>
      <c r="CH203" s="58" t="str">
        <f>IF(O203="女子",IF($AF203&gt;100,"",IF($M203=プロ用女子!K$102,ROW(),"")),"")</f>
        <v/>
      </c>
      <c r="CI203" s="58" t="str">
        <f>IF(O203="女子",IF($AF203&gt;100,"",IF($M203=プロ用女子!D$127,ROW(),"")),"")</f>
        <v/>
      </c>
      <c r="CJ203" s="58" t="str">
        <f>IF(O203="女子",IF($AF203&gt;100,"",IF($M203=プロ用女子!K$127,ROW(),"")),"")</f>
        <v/>
      </c>
      <c r="CK203" s="58" t="str">
        <f>IF(O203="女子",IF($AF203&gt;100,"",IF($M203=プロ用女子!D$152,ROW(),"")),"")</f>
        <v/>
      </c>
      <c r="CL203" s="58" t="str">
        <f>IF(O203="女子",IF($AF203&gt;100,"",IF($M203=プロ用女子!K$152,ROW(),"")),"")</f>
        <v/>
      </c>
      <c r="CM203" s="58" t="str">
        <f>IF(O203="女子",IF($AF203&gt;100,"",IF($M203=プロ用女子!D$177,ROW(),"")),"")</f>
        <v/>
      </c>
      <c r="CN203" s="58" t="str">
        <f>IF(O203="女子",IF($AF203&gt;100,"",IF($M203=プロ用女子!K$177,ROW(),"")),"")</f>
        <v/>
      </c>
      <c r="CO203" s="58" t="str">
        <f>IF(O203="女子",IF($AF203&gt;100,"",IF($M203=プロ用女子!D$202,ROW(),"")),"")</f>
        <v/>
      </c>
      <c r="CP203" s="58" t="str">
        <f>IF(O203="女子",IF($AF203&gt;100,"",IF($M203=プロ用女子!K$202,ROW(),"")),"")</f>
        <v/>
      </c>
      <c r="CQ203" s="58" t="str">
        <f>IF(O203="女子",IF($AF203&gt;100,"",IF($M203=プロ用女子!D$227,ROW(),"")),"")</f>
        <v/>
      </c>
      <c r="CR203" s="58" t="str">
        <f>IF(O203="女子",IF($AF203&gt;100,"",IF($M203=プロ用女子!K$227,ROW(),"")),"")</f>
        <v/>
      </c>
    </row>
    <row r="204" spans="1:96" x14ac:dyDescent="0.15">
      <c r="A204" s="41"/>
      <c r="B204" s="41"/>
      <c r="L204" t="s">
        <v>2452</v>
      </c>
      <c r="M204" t="s">
        <v>555</v>
      </c>
      <c r="N204" t="s">
        <v>556</v>
      </c>
      <c r="O204" t="s">
        <v>100</v>
      </c>
      <c r="Y204" t="s">
        <v>101</v>
      </c>
      <c r="AA204" t="s">
        <v>2453</v>
      </c>
      <c r="AB204" t="s">
        <v>2454</v>
      </c>
      <c r="AC204" t="s">
        <v>2455</v>
      </c>
      <c r="AD204" t="s">
        <v>102</v>
      </c>
      <c r="AF204">
        <v>10</v>
      </c>
      <c r="AG204" s="40">
        <v>39212</v>
      </c>
      <c r="AN204">
        <v>170</v>
      </c>
      <c r="AO204">
        <v>48</v>
      </c>
      <c r="AP204" t="s">
        <v>103</v>
      </c>
      <c r="BB204">
        <f t="shared" si="9"/>
        <v>16</v>
      </c>
      <c r="BC204">
        <f t="shared" si="10"/>
        <v>2</v>
      </c>
      <c r="BD204" t="str">
        <f t="shared" ref="BD204:BD258" si="12">LEFT(AP204,1)</f>
        <v>右</v>
      </c>
      <c r="BE204" s="58" t="str">
        <f>IF(O204="男子",IF($AF204&gt;100,"",IF(M204=プロ用男子!D$2,ROW(),"")),"")</f>
        <v/>
      </c>
      <c r="BF204" s="58" t="str">
        <f>IF(O204="男子",IF($AF204&gt;100,"",IF($M204=プロ用男子!K$2,ROW(),"")),"")</f>
        <v/>
      </c>
      <c r="BG204" s="58" t="str">
        <f>IF(O204="男子",IF($AF204&gt;100,"",IF($M204=プロ用男子!D$27,ROW(),"")),"")</f>
        <v/>
      </c>
      <c r="BH204" s="58" t="str">
        <f>IF(O204="男子",IF($AF204&gt;100,"",IF($M204=プロ用男子!K$27,ROW(),"")),"")</f>
        <v/>
      </c>
      <c r="BI204" s="58" t="str">
        <f>IF(O204="男子",IF($AF204&gt;100,"",IF($M204=プロ用男子!D$52,ROW(),"")),"")</f>
        <v/>
      </c>
      <c r="BJ204" s="58" t="str">
        <f>IF(O204="男子",IF($AF204&gt;100,"",IF($M204=プロ用男子!K$52,ROW(),"")),"")</f>
        <v/>
      </c>
      <c r="BK204" s="58" t="str">
        <f>IF(O204="男子",IF($AF204&gt;100,"",IF($M204=プロ用男子!D$77,ROW(),"")),"")</f>
        <v/>
      </c>
      <c r="BL204" s="58">
        <f>IF(O204="男子",IF($AF204&gt;100,"",IF($M204=プロ用男子!K$77,ROW(),"")),"")</f>
        <v>204</v>
      </c>
      <c r="BM204" s="58" t="str">
        <f>IF(O204="男子",IF($AF204&gt;100,"",IF($M204=プロ用男子!D$102,ROW(),"")),"")</f>
        <v/>
      </c>
      <c r="BN204" s="58" t="str">
        <f>IF(O204="男子",IF($AF204&gt;100,"",IF($M204=プロ用男子!K$102,ROW(),"")),"")</f>
        <v/>
      </c>
      <c r="BO204" s="58" t="str">
        <f>IF(O204="男子",IF($AF204&gt;100,"",IF($M204=プロ用男子!D$127,ROW(),"")),"")</f>
        <v/>
      </c>
      <c r="BP204" s="58" t="str">
        <f>IF(O204="男子",IF($AF204&gt;100,"",IF($M204=プロ用男子!K$127,ROW(),"")),"")</f>
        <v/>
      </c>
      <c r="BQ204" s="58" t="str">
        <f>IF(O204="男子",IF($AF204&gt;100,"",IF($M204=プロ用男子!D$152,ROW(),"")),"")</f>
        <v/>
      </c>
      <c r="BR204" s="58" t="str">
        <f>IF(O204="男子",IF($AF204&gt;100,"",IF($M204=プロ用男子!K$152,ROW(),"")),"")</f>
        <v/>
      </c>
      <c r="BS204" s="58" t="str">
        <f>IF(O204="男子",IF($AF204&gt;100,"",IF($M204=プロ用男子!D$177,ROW(),"")),"")</f>
        <v/>
      </c>
      <c r="BT204" s="58" t="str">
        <f>IF(O204="男子",IF($AF204&gt;100,"",IF($M204=プロ用男子!K$177,ROW(),"")),"")</f>
        <v/>
      </c>
      <c r="BU204" s="58" t="str">
        <f>IF(O204="男子",IF($AF204&gt;100,"",IF($M204=プロ用男子!D$202,ROW(),"")),"")</f>
        <v/>
      </c>
      <c r="BV204" s="58" t="str">
        <f>IF(O204="男子",IF($AF204&gt;100,"",IF($M204=プロ用男子!K$202,ROW(),"")),"")</f>
        <v/>
      </c>
      <c r="BW204" s="58" t="str">
        <f>IF(O204="男子",IF($AF204&gt;100,"",IF($M204=プロ用男子!D$227,ROW(),"")),"")</f>
        <v/>
      </c>
      <c r="BX204" s="58" t="str">
        <f>IF(O204="男子",IF($AF204&gt;100,"",IF($M204=プロ用男子!K$227,ROW(),"")),"")</f>
        <v/>
      </c>
      <c r="BY204" s="58" t="str">
        <f>IF(O204="女子",IF(AF204&gt;100,"",IF(M204=プロ用女子!D$2,ROW(),"")),"")</f>
        <v/>
      </c>
      <c r="BZ204" s="58" t="str">
        <f>IF(O204="女子",IF($AF204&gt;100,"",IF($M204=プロ用女子!K$2,ROW(),"")),"")</f>
        <v/>
      </c>
      <c r="CA204" s="58" t="str">
        <f>IF(O204="女子",IF($AF204&gt;100,"",IF($M204=プロ用女子!D$27,ROW(),"")),"")</f>
        <v/>
      </c>
      <c r="CB204" s="58" t="str">
        <f>IF(O204="女子",IF($AF204&gt;100,"",IF($M204=プロ用女子!K$27,ROW(),"")),"")</f>
        <v/>
      </c>
      <c r="CC204" s="58" t="str">
        <f>IF(O204="女子",IF($AF204&gt;100,"",IF($M204=プロ用女子!D$52,ROW(),"")),"")</f>
        <v/>
      </c>
      <c r="CD204" s="58" t="str">
        <f>IF(O204="女子",IF($AF204&gt;100,"",IF($M204=プロ用女子!K$52,ROW(),"")),"")</f>
        <v/>
      </c>
      <c r="CE204" s="58" t="str">
        <f>IF(O204="女子",IF($AF204&gt;100,"",IF($M204=プロ用女子!D$77,ROW(),"")),"")</f>
        <v/>
      </c>
      <c r="CF204" s="58" t="str">
        <f>IF(O204="女子",IF($AF204&gt;100,"",IF($M204=プロ用女子!K$77,ROW(),"")),"")</f>
        <v/>
      </c>
      <c r="CG204" s="58" t="str">
        <f>IF(O204="女子",IF($AF204&gt;100,"",IF($M204=プロ用女子!D$102,ROW(),"")),"")</f>
        <v/>
      </c>
      <c r="CH204" s="58" t="str">
        <f>IF(O204="女子",IF($AF204&gt;100,"",IF($M204=プロ用女子!K$102,ROW(),"")),"")</f>
        <v/>
      </c>
      <c r="CI204" s="58" t="str">
        <f>IF(O204="女子",IF($AF204&gt;100,"",IF($M204=プロ用女子!D$127,ROW(),"")),"")</f>
        <v/>
      </c>
      <c r="CJ204" s="58" t="str">
        <f>IF(O204="女子",IF($AF204&gt;100,"",IF($M204=プロ用女子!K$127,ROW(),"")),"")</f>
        <v/>
      </c>
      <c r="CK204" s="58" t="str">
        <f>IF(O204="女子",IF($AF204&gt;100,"",IF($M204=プロ用女子!D$152,ROW(),"")),"")</f>
        <v/>
      </c>
      <c r="CL204" s="58" t="str">
        <f>IF(O204="女子",IF($AF204&gt;100,"",IF($M204=プロ用女子!K$152,ROW(),"")),"")</f>
        <v/>
      </c>
      <c r="CM204" s="58" t="str">
        <f>IF(O204="女子",IF($AF204&gt;100,"",IF($M204=プロ用女子!D$177,ROW(),"")),"")</f>
        <v/>
      </c>
      <c r="CN204" s="58" t="str">
        <f>IF(O204="女子",IF($AF204&gt;100,"",IF($M204=プロ用女子!K$177,ROW(),"")),"")</f>
        <v/>
      </c>
      <c r="CO204" s="58" t="str">
        <f>IF(O204="女子",IF($AF204&gt;100,"",IF($M204=プロ用女子!D$202,ROW(),"")),"")</f>
        <v/>
      </c>
      <c r="CP204" s="58" t="str">
        <f>IF(O204="女子",IF($AF204&gt;100,"",IF($M204=プロ用女子!K$202,ROW(),"")),"")</f>
        <v/>
      </c>
      <c r="CQ204" s="58" t="str">
        <f>IF(O204="女子",IF($AF204&gt;100,"",IF($M204=プロ用女子!D$227,ROW(),"")),"")</f>
        <v/>
      </c>
      <c r="CR204" s="58" t="str">
        <f>IF(O204="女子",IF($AF204&gt;100,"",IF($M204=プロ用女子!K$227,ROW(),"")),"")</f>
        <v/>
      </c>
    </row>
    <row r="205" spans="1:96" x14ac:dyDescent="0.15">
      <c r="A205" s="41"/>
      <c r="B205" s="41"/>
      <c r="L205" t="s">
        <v>2456</v>
      </c>
      <c r="M205" t="s">
        <v>555</v>
      </c>
      <c r="N205" t="s">
        <v>556</v>
      </c>
      <c r="O205" t="s">
        <v>100</v>
      </c>
      <c r="Y205" t="s">
        <v>101</v>
      </c>
      <c r="AA205" t="s">
        <v>2457</v>
      </c>
      <c r="AB205" t="s">
        <v>2458</v>
      </c>
      <c r="AC205" t="s">
        <v>2459</v>
      </c>
      <c r="AD205" t="s">
        <v>102</v>
      </c>
      <c r="AF205">
        <v>11</v>
      </c>
      <c r="AG205" s="40">
        <v>39355</v>
      </c>
      <c r="AN205">
        <v>170</v>
      </c>
      <c r="AO205">
        <v>39</v>
      </c>
      <c r="AP205" t="s">
        <v>103</v>
      </c>
      <c r="BB205">
        <f t="shared" si="9"/>
        <v>16</v>
      </c>
      <c r="BC205">
        <f t="shared" si="10"/>
        <v>2</v>
      </c>
      <c r="BD205" t="str">
        <f t="shared" si="12"/>
        <v>右</v>
      </c>
      <c r="BE205" s="58" t="str">
        <f>IF(O205="男子",IF($AF205&gt;100,"",IF(M205=プロ用男子!D$2,ROW(),"")),"")</f>
        <v/>
      </c>
      <c r="BF205" s="58" t="str">
        <f>IF(O205="男子",IF($AF205&gt;100,"",IF($M205=プロ用男子!K$2,ROW(),"")),"")</f>
        <v/>
      </c>
      <c r="BG205" s="58" t="str">
        <f>IF(O205="男子",IF($AF205&gt;100,"",IF($M205=プロ用男子!D$27,ROW(),"")),"")</f>
        <v/>
      </c>
      <c r="BH205" s="58" t="str">
        <f>IF(O205="男子",IF($AF205&gt;100,"",IF($M205=プロ用男子!K$27,ROW(),"")),"")</f>
        <v/>
      </c>
      <c r="BI205" s="58" t="str">
        <f>IF(O205="男子",IF($AF205&gt;100,"",IF($M205=プロ用男子!D$52,ROW(),"")),"")</f>
        <v/>
      </c>
      <c r="BJ205" s="58" t="str">
        <f>IF(O205="男子",IF($AF205&gt;100,"",IF($M205=プロ用男子!K$52,ROW(),"")),"")</f>
        <v/>
      </c>
      <c r="BK205" s="58" t="str">
        <f>IF(O205="男子",IF($AF205&gt;100,"",IF($M205=プロ用男子!D$77,ROW(),"")),"")</f>
        <v/>
      </c>
      <c r="BL205" s="58">
        <f>IF(O205="男子",IF($AF205&gt;100,"",IF($M205=プロ用男子!K$77,ROW(),"")),"")</f>
        <v>205</v>
      </c>
      <c r="BM205" s="58" t="str">
        <f>IF(O205="男子",IF($AF205&gt;100,"",IF($M205=プロ用男子!D$102,ROW(),"")),"")</f>
        <v/>
      </c>
      <c r="BN205" s="58" t="str">
        <f>IF(O205="男子",IF($AF205&gt;100,"",IF($M205=プロ用男子!K$102,ROW(),"")),"")</f>
        <v/>
      </c>
      <c r="BO205" s="58" t="str">
        <f>IF(O205="男子",IF($AF205&gt;100,"",IF($M205=プロ用男子!D$127,ROW(),"")),"")</f>
        <v/>
      </c>
      <c r="BP205" s="58" t="str">
        <f>IF(O205="男子",IF($AF205&gt;100,"",IF($M205=プロ用男子!K$127,ROW(),"")),"")</f>
        <v/>
      </c>
      <c r="BQ205" s="58" t="str">
        <f>IF(O205="男子",IF($AF205&gt;100,"",IF($M205=プロ用男子!D$152,ROW(),"")),"")</f>
        <v/>
      </c>
      <c r="BR205" s="58" t="str">
        <f>IF(O205="男子",IF($AF205&gt;100,"",IF($M205=プロ用男子!K$152,ROW(),"")),"")</f>
        <v/>
      </c>
      <c r="BS205" s="58" t="str">
        <f>IF(O205="男子",IF($AF205&gt;100,"",IF($M205=プロ用男子!D$177,ROW(),"")),"")</f>
        <v/>
      </c>
      <c r="BT205" s="58" t="str">
        <f>IF(O205="男子",IF($AF205&gt;100,"",IF($M205=プロ用男子!K$177,ROW(),"")),"")</f>
        <v/>
      </c>
      <c r="BU205" s="58" t="str">
        <f>IF(O205="男子",IF($AF205&gt;100,"",IF($M205=プロ用男子!D$202,ROW(),"")),"")</f>
        <v/>
      </c>
      <c r="BV205" s="58" t="str">
        <f>IF(O205="男子",IF($AF205&gt;100,"",IF($M205=プロ用男子!K$202,ROW(),"")),"")</f>
        <v/>
      </c>
      <c r="BW205" s="58" t="str">
        <f>IF(O205="男子",IF($AF205&gt;100,"",IF($M205=プロ用男子!D$227,ROW(),"")),"")</f>
        <v/>
      </c>
      <c r="BX205" s="58" t="str">
        <f>IF(O205="男子",IF($AF205&gt;100,"",IF($M205=プロ用男子!K$227,ROW(),"")),"")</f>
        <v/>
      </c>
      <c r="BY205" s="58" t="str">
        <f>IF(O205="女子",IF(AF205&gt;100,"",IF(M205=プロ用女子!D$2,ROW(),"")),"")</f>
        <v/>
      </c>
      <c r="BZ205" s="58" t="str">
        <f>IF(O205="女子",IF($AF205&gt;100,"",IF($M205=プロ用女子!K$2,ROW(),"")),"")</f>
        <v/>
      </c>
      <c r="CA205" s="58" t="str">
        <f>IF(O205="女子",IF($AF205&gt;100,"",IF($M205=プロ用女子!D$27,ROW(),"")),"")</f>
        <v/>
      </c>
      <c r="CB205" s="58" t="str">
        <f>IF(O205="女子",IF($AF205&gt;100,"",IF($M205=プロ用女子!K$27,ROW(),"")),"")</f>
        <v/>
      </c>
      <c r="CC205" s="58" t="str">
        <f>IF(O205="女子",IF($AF205&gt;100,"",IF($M205=プロ用女子!D$52,ROW(),"")),"")</f>
        <v/>
      </c>
      <c r="CD205" s="58" t="str">
        <f>IF(O205="女子",IF($AF205&gt;100,"",IF($M205=プロ用女子!K$52,ROW(),"")),"")</f>
        <v/>
      </c>
      <c r="CE205" s="58" t="str">
        <f>IF(O205="女子",IF($AF205&gt;100,"",IF($M205=プロ用女子!D$77,ROW(),"")),"")</f>
        <v/>
      </c>
      <c r="CF205" s="58" t="str">
        <f>IF(O205="女子",IF($AF205&gt;100,"",IF($M205=プロ用女子!K$77,ROW(),"")),"")</f>
        <v/>
      </c>
      <c r="CG205" s="58" t="str">
        <f>IF(O205="女子",IF($AF205&gt;100,"",IF($M205=プロ用女子!D$102,ROW(),"")),"")</f>
        <v/>
      </c>
      <c r="CH205" s="58" t="str">
        <f>IF(O205="女子",IF($AF205&gt;100,"",IF($M205=プロ用女子!K$102,ROW(),"")),"")</f>
        <v/>
      </c>
      <c r="CI205" s="58" t="str">
        <f>IF(O205="女子",IF($AF205&gt;100,"",IF($M205=プロ用女子!D$127,ROW(),"")),"")</f>
        <v/>
      </c>
      <c r="CJ205" s="58" t="str">
        <f>IF(O205="女子",IF($AF205&gt;100,"",IF($M205=プロ用女子!K$127,ROW(),"")),"")</f>
        <v/>
      </c>
      <c r="CK205" s="58" t="str">
        <f>IF(O205="女子",IF($AF205&gt;100,"",IF($M205=プロ用女子!D$152,ROW(),"")),"")</f>
        <v/>
      </c>
      <c r="CL205" s="58" t="str">
        <f>IF(O205="女子",IF($AF205&gt;100,"",IF($M205=プロ用女子!K$152,ROW(),"")),"")</f>
        <v/>
      </c>
      <c r="CM205" s="58" t="str">
        <f>IF(O205="女子",IF($AF205&gt;100,"",IF($M205=プロ用女子!D$177,ROW(),"")),"")</f>
        <v/>
      </c>
      <c r="CN205" s="58" t="str">
        <f>IF(O205="女子",IF($AF205&gt;100,"",IF($M205=プロ用女子!K$177,ROW(),"")),"")</f>
        <v/>
      </c>
      <c r="CO205" s="58" t="str">
        <f>IF(O205="女子",IF($AF205&gt;100,"",IF($M205=プロ用女子!D$202,ROW(),"")),"")</f>
        <v/>
      </c>
      <c r="CP205" s="58" t="str">
        <f>IF(O205="女子",IF($AF205&gt;100,"",IF($M205=プロ用女子!K$202,ROW(),"")),"")</f>
        <v/>
      </c>
      <c r="CQ205" s="58" t="str">
        <f>IF(O205="女子",IF($AF205&gt;100,"",IF($M205=プロ用女子!D$227,ROW(),"")),"")</f>
        <v/>
      </c>
      <c r="CR205" s="58" t="str">
        <f>IF(O205="女子",IF($AF205&gt;100,"",IF($M205=プロ用女子!K$227,ROW(),"")),"")</f>
        <v/>
      </c>
    </row>
    <row r="206" spans="1:96" x14ac:dyDescent="0.15">
      <c r="A206" s="41">
        <v>46172</v>
      </c>
      <c r="B206" s="41">
        <v>46180</v>
      </c>
      <c r="C206" t="s">
        <v>70</v>
      </c>
      <c r="D206" t="s">
        <v>162</v>
      </c>
      <c r="E206" t="s">
        <v>169</v>
      </c>
      <c r="F206" t="s">
        <v>170</v>
      </c>
      <c r="G206" t="s">
        <v>165</v>
      </c>
      <c r="H206" t="s">
        <v>71</v>
      </c>
      <c r="I206" t="s">
        <v>166</v>
      </c>
      <c r="J206" t="s">
        <v>99</v>
      </c>
      <c r="L206" t="s">
        <v>570</v>
      </c>
      <c r="M206" t="s">
        <v>571</v>
      </c>
      <c r="N206" t="s">
        <v>572</v>
      </c>
      <c r="O206" t="s">
        <v>100</v>
      </c>
      <c r="Y206" t="s">
        <v>101</v>
      </c>
      <c r="Z206">
        <v>1</v>
      </c>
      <c r="AA206" t="s">
        <v>573</v>
      </c>
      <c r="AB206" t="s">
        <v>574</v>
      </c>
      <c r="AC206" t="s">
        <v>575</v>
      </c>
      <c r="AD206" t="s">
        <v>102</v>
      </c>
      <c r="AF206">
        <v>101</v>
      </c>
      <c r="AG206" s="40">
        <v>33998</v>
      </c>
      <c r="AN206">
        <v>172.1</v>
      </c>
      <c r="AO206">
        <v>90</v>
      </c>
      <c r="AP206" t="s">
        <v>103</v>
      </c>
      <c r="AV206" t="s">
        <v>104</v>
      </c>
      <c r="AY206" t="s">
        <v>156</v>
      </c>
      <c r="BB206">
        <f t="shared" si="9"/>
        <v>31</v>
      </c>
      <c r="BC206" t="str">
        <f t="shared" si="10"/>
        <v>役員</v>
      </c>
      <c r="BD206" t="str">
        <f t="shared" si="12"/>
        <v>右</v>
      </c>
      <c r="BE206" s="58" t="str">
        <f>IF(O206="男子",IF($AF206&gt;100,"",IF(M206=プロ用男子!D$2,ROW(),"")),"")</f>
        <v/>
      </c>
      <c r="BF206" s="58" t="str">
        <f>IF(O206="男子",IF($AF206&gt;100,"",IF($M206=プロ用男子!K$2,ROW(),"")),"")</f>
        <v/>
      </c>
      <c r="BG206" s="58" t="str">
        <f>IF(O206="男子",IF($AF206&gt;100,"",IF($M206=プロ用男子!D$27,ROW(),"")),"")</f>
        <v/>
      </c>
      <c r="BH206" s="58" t="str">
        <f>IF(O206="男子",IF($AF206&gt;100,"",IF($M206=プロ用男子!K$27,ROW(),"")),"")</f>
        <v/>
      </c>
      <c r="BI206" s="58" t="str">
        <f>IF(O206="男子",IF($AF206&gt;100,"",IF($M206=プロ用男子!D$52,ROW(),"")),"")</f>
        <v/>
      </c>
      <c r="BJ206" s="58" t="str">
        <f>IF(O206="男子",IF($AF206&gt;100,"",IF($M206=プロ用男子!K$52,ROW(),"")),"")</f>
        <v/>
      </c>
      <c r="BK206" s="58" t="str">
        <f>IF(O206="男子",IF($AF206&gt;100,"",IF($M206=プロ用男子!D$77,ROW(),"")),"")</f>
        <v/>
      </c>
      <c r="BL206" s="58" t="str">
        <f>IF(O206="男子",IF($AF206&gt;100,"",IF($M206=プロ用男子!K$77,ROW(),"")),"")</f>
        <v/>
      </c>
      <c r="BM206" s="58" t="str">
        <f>IF(O206="男子",IF($AF206&gt;100,"",IF($M206=プロ用男子!D$102,ROW(),"")),"")</f>
        <v/>
      </c>
      <c r="BN206" s="58" t="str">
        <f>IF(O206="男子",IF($AF206&gt;100,"",IF($M206=プロ用男子!K$102,ROW(),"")),"")</f>
        <v/>
      </c>
      <c r="BO206" s="58" t="str">
        <f>IF(O206="男子",IF($AF206&gt;100,"",IF($M206=プロ用男子!D$127,ROW(),"")),"")</f>
        <v/>
      </c>
      <c r="BP206" s="58" t="str">
        <f>IF(O206="男子",IF($AF206&gt;100,"",IF($M206=プロ用男子!K$127,ROW(),"")),"")</f>
        <v/>
      </c>
      <c r="BQ206" s="58" t="str">
        <f>IF(O206="男子",IF($AF206&gt;100,"",IF($M206=プロ用男子!D$152,ROW(),"")),"")</f>
        <v/>
      </c>
      <c r="BR206" s="58" t="str">
        <f>IF(O206="男子",IF($AF206&gt;100,"",IF($M206=プロ用男子!K$152,ROW(),"")),"")</f>
        <v/>
      </c>
      <c r="BS206" s="58" t="str">
        <f>IF(O206="男子",IF($AF206&gt;100,"",IF($M206=プロ用男子!D$177,ROW(),"")),"")</f>
        <v/>
      </c>
      <c r="BT206" s="58" t="str">
        <f>IF(O206="男子",IF($AF206&gt;100,"",IF($M206=プロ用男子!K$177,ROW(),"")),"")</f>
        <v/>
      </c>
      <c r="BU206" s="58" t="str">
        <f>IF(O206="男子",IF($AF206&gt;100,"",IF($M206=プロ用男子!D$202,ROW(),"")),"")</f>
        <v/>
      </c>
      <c r="BV206" s="58" t="str">
        <f>IF(O206="男子",IF($AF206&gt;100,"",IF($M206=プロ用男子!K$202,ROW(),"")),"")</f>
        <v/>
      </c>
      <c r="BW206" s="58" t="str">
        <f>IF(O206="男子",IF($AF206&gt;100,"",IF($M206=プロ用男子!D$227,ROW(),"")),"")</f>
        <v/>
      </c>
      <c r="BX206" s="58" t="str">
        <f>IF(O206="男子",IF($AF206&gt;100,"",IF($M206=プロ用男子!K$227,ROW(),"")),"")</f>
        <v/>
      </c>
      <c r="BY206" s="58" t="str">
        <f>IF(O206="女子",IF(AF206&gt;100,"",IF(M206=プロ用女子!D$2,ROW(),"")),"")</f>
        <v/>
      </c>
      <c r="BZ206" s="58" t="str">
        <f>IF(O206="女子",IF($AF206&gt;100,"",IF($M206=プロ用女子!K$2,ROW(),"")),"")</f>
        <v/>
      </c>
      <c r="CA206" s="58" t="str">
        <f>IF(O206="女子",IF($AF206&gt;100,"",IF($M206=プロ用女子!D$27,ROW(),"")),"")</f>
        <v/>
      </c>
      <c r="CB206" s="58" t="str">
        <f>IF(O206="女子",IF($AF206&gt;100,"",IF($M206=プロ用女子!K$27,ROW(),"")),"")</f>
        <v/>
      </c>
      <c r="CC206" s="58" t="str">
        <f>IF(O206="女子",IF($AF206&gt;100,"",IF($M206=プロ用女子!D$52,ROW(),"")),"")</f>
        <v/>
      </c>
      <c r="CD206" s="58" t="str">
        <f>IF(O206="女子",IF($AF206&gt;100,"",IF($M206=プロ用女子!K$52,ROW(),"")),"")</f>
        <v/>
      </c>
      <c r="CE206" s="58" t="str">
        <f>IF(O206="女子",IF($AF206&gt;100,"",IF($M206=プロ用女子!D$77,ROW(),"")),"")</f>
        <v/>
      </c>
      <c r="CF206" s="58" t="str">
        <f>IF(O206="女子",IF($AF206&gt;100,"",IF($M206=プロ用女子!K$77,ROW(),"")),"")</f>
        <v/>
      </c>
      <c r="CG206" s="58" t="str">
        <f>IF(O206="女子",IF($AF206&gt;100,"",IF($M206=プロ用女子!D$102,ROW(),"")),"")</f>
        <v/>
      </c>
      <c r="CH206" s="58" t="str">
        <f>IF(O206="女子",IF($AF206&gt;100,"",IF($M206=プロ用女子!K$102,ROW(),"")),"")</f>
        <v/>
      </c>
      <c r="CI206" s="58" t="str">
        <f>IF(O206="女子",IF($AF206&gt;100,"",IF($M206=プロ用女子!D$127,ROW(),"")),"")</f>
        <v/>
      </c>
      <c r="CJ206" s="58" t="str">
        <f>IF(O206="女子",IF($AF206&gt;100,"",IF($M206=プロ用女子!K$127,ROW(),"")),"")</f>
        <v/>
      </c>
      <c r="CK206" s="58" t="str">
        <f>IF(O206="女子",IF($AF206&gt;100,"",IF($M206=プロ用女子!D$152,ROW(),"")),"")</f>
        <v/>
      </c>
      <c r="CL206" s="58" t="str">
        <f>IF(O206="女子",IF($AF206&gt;100,"",IF($M206=プロ用女子!K$152,ROW(),"")),"")</f>
        <v/>
      </c>
      <c r="CM206" s="58" t="str">
        <f>IF(O206="女子",IF($AF206&gt;100,"",IF($M206=プロ用女子!D$177,ROW(),"")),"")</f>
        <v/>
      </c>
      <c r="CN206" s="58" t="str">
        <f>IF(O206="女子",IF($AF206&gt;100,"",IF($M206=プロ用女子!K$177,ROW(),"")),"")</f>
        <v/>
      </c>
      <c r="CO206" s="58" t="str">
        <f>IF(O206="女子",IF($AF206&gt;100,"",IF($M206=プロ用女子!D$202,ROW(),"")),"")</f>
        <v/>
      </c>
      <c r="CP206" s="58" t="str">
        <f>IF(O206="女子",IF($AF206&gt;100,"",IF($M206=プロ用女子!K$202,ROW(),"")),"")</f>
        <v/>
      </c>
      <c r="CQ206" s="58" t="str">
        <f>IF(O206="女子",IF($AF206&gt;100,"",IF($M206=プロ用女子!D$227,ROW(),"")),"")</f>
        <v/>
      </c>
      <c r="CR206" s="58" t="str">
        <f>IF(O206="女子",IF($AF206&gt;100,"",IF($M206=プロ用女子!K$227,ROW(),"")),"")</f>
        <v/>
      </c>
    </row>
    <row r="207" spans="1:96" x14ac:dyDescent="0.15">
      <c r="A207" s="41">
        <v>46172</v>
      </c>
      <c r="B207" s="41">
        <v>46180</v>
      </c>
      <c r="C207" t="s">
        <v>70</v>
      </c>
      <c r="D207" t="s">
        <v>162</v>
      </c>
      <c r="E207" t="s">
        <v>169</v>
      </c>
      <c r="F207" t="s">
        <v>170</v>
      </c>
      <c r="G207" t="s">
        <v>165</v>
      </c>
      <c r="H207" t="s">
        <v>71</v>
      </c>
      <c r="I207" t="s">
        <v>166</v>
      </c>
      <c r="J207" t="s">
        <v>99</v>
      </c>
      <c r="L207" t="s">
        <v>576</v>
      </c>
      <c r="M207" t="s">
        <v>571</v>
      </c>
      <c r="N207" t="s">
        <v>572</v>
      </c>
      <c r="O207" t="s">
        <v>100</v>
      </c>
      <c r="Y207" t="s">
        <v>101</v>
      </c>
      <c r="AA207" t="s">
        <v>577</v>
      </c>
      <c r="AB207" t="s">
        <v>578</v>
      </c>
      <c r="AC207" t="s">
        <v>579</v>
      </c>
      <c r="AD207" t="s">
        <v>102</v>
      </c>
      <c r="AF207">
        <v>102</v>
      </c>
      <c r="AG207" s="40">
        <v>38926</v>
      </c>
      <c r="AN207">
        <v>165</v>
      </c>
      <c r="AO207">
        <v>60</v>
      </c>
      <c r="AP207" t="s">
        <v>103</v>
      </c>
      <c r="AV207" t="s">
        <v>104</v>
      </c>
      <c r="AY207" t="s">
        <v>156</v>
      </c>
      <c r="BB207">
        <f t="shared" si="9"/>
        <v>17</v>
      </c>
      <c r="BC207">
        <f t="shared" si="10"/>
        <v>3</v>
      </c>
      <c r="BD207" t="str">
        <f t="shared" si="12"/>
        <v>右</v>
      </c>
      <c r="BE207" s="58" t="str">
        <f>IF(O207="男子",IF($AF207&gt;100,"",IF(M207=プロ用男子!D$2,ROW(),"")),"")</f>
        <v/>
      </c>
      <c r="BF207" s="58" t="str">
        <f>IF(O207="男子",IF($AF207&gt;100,"",IF($M207=プロ用男子!K$2,ROW(),"")),"")</f>
        <v/>
      </c>
      <c r="BG207" s="58" t="str">
        <f>IF(O207="男子",IF($AF207&gt;100,"",IF($M207=プロ用男子!D$27,ROW(),"")),"")</f>
        <v/>
      </c>
      <c r="BH207" s="58" t="str">
        <f>IF(O207="男子",IF($AF207&gt;100,"",IF($M207=プロ用男子!K$27,ROW(),"")),"")</f>
        <v/>
      </c>
      <c r="BI207" s="58" t="str">
        <f>IF(O207="男子",IF($AF207&gt;100,"",IF($M207=プロ用男子!D$52,ROW(),"")),"")</f>
        <v/>
      </c>
      <c r="BJ207" s="58" t="str">
        <f>IF(O207="男子",IF($AF207&gt;100,"",IF($M207=プロ用男子!K$52,ROW(),"")),"")</f>
        <v/>
      </c>
      <c r="BK207" s="58" t="str">
        <f>IF(O207="男子",IF($AF207&gt;100,"",IF($M207=プロ用男子!D$77,ROW(),"")),"")</f>
        <v/>
      </c>
      <c r="BL207" s="58" t="str">
        <f>IF(O207="男子",IF($AF207&gt;100,"",IF($M207=プロ用男子!K$77,ROW(),"")),"")</f>
        <v/>
      </c>
      <c r="BM207" s="58" t="str">
        <f>IF(O207="男子",IF($AF207&gt;100,"",IF($M207=プロ用男子!D$102,ROW(),"")),"")</f>
        <v/>
      </c>
      <c r="BN207" s="58" t="str">
        <f>IF(O207="男子",IF($AF207&gt;100,"",IF($M207=プロ用男子!K$102,ROW(),"")),"")</f>
        <v/>
      </c>
      <c r="BO207" s="58" t="str">
        <f>IF(O207="男子",IF($AF207&gt;100,"",IF($M207=プロ用男子!D$127,ROW(),"")),"")</f>
        <v/>
      </c>
      <c r="BP207" s="58" t="str">
        <f>IF(O207="男子",IF($AF207&gt;100,"",IF($M207=プロ用男子!K$127,ROW(),"")),"")</f>
        <v/>
      </c>
      <c r="BQ207" s="58" t="str">
        <f>IF(O207="男子",IF($AF207&gt;100,"",IF($M207=プロ用男子!D$152,ROW(),"")),"")</f>
        <v/>
      </c>
      <c r="BR207" s="58" t="str">
        <f>IF(O207="男子",IF($AF207&gt;100,"",IF($M207=プロ用男子!K$152,ROW(),"")),"")</f>
        <v/>
      </c>
      <c r="BS207" s="58" t="str">
        <f>IF(O207="男子",IF($AF207&gt;100,"",IF($M207=プロ用男子!D$177,ROW(),"")),"")</f>
        <v/>
      </c>
      <c r="BT207" s="58" t="str">
        <f>IF(O207="男子",IF($AF207&gt;100,"",IF($M207=プロ用男子!K$177,ROW(),"")),"")</f>
        <v/>
      </c>
      <c r="BU207" s="58" t="str">
        <f>IF(O207="男子",IF($AF207&gt;100,"",IF($M207=プロ用男子!D$202,ROW(),"")),"")</f>
        <v/>
      </c>
      <c r="BV207" s="58" t="str">
        <f>IF(O207="男子",IF($AF207&gt;100,"",IF($M207=プロ用男子!K$202,ROW(),"")),"")</f>
        <v/>
      </c>
      <c r="BW207" s="58" t="str">
        <f>IF(O207="男子",IF($AF207&gt;100,"",IF($M207=プロ用男子!D$227,ROW(),"")),"")</f>
        <v/>
      </c>
      <c r="BX207" s="58" t="str">
        <f>IF(O207="男子",IF($AF207&gt;100,"",IF($M207=プロ用男子!K$227,ROW(),"")),"")</f>
        <v/>
      </c>
      <c r="BY207" s="58" t="str">
        <f>IF(O207="女子",IF(AF207&gt;100,"",IF(M207=プロ用女子!D$2,ROW(),"")),"")</f>
        <v/>
      </c>
      <c r="BZ207" s="58" t="str">
        <f>IF(O207="女子",IF($AF207&gt;100,"",IF($M207=プロ用女子!K$2,ROW(),"")),"")</f>
        <v/>
      </c>
      <c r="CA207" s="58" t="str">
        <f>IF(O207="女子",IF($AF207&gt;100,"",IF($M207=プロ用女子!D$27,ROW(),"")),"")</f>
        <v/>
      </c>
      <c r="CB207" s="58" t="str">
        <f>IF(O207="女子",IF($AF207&gt;100,"",IF($M207=プロ用女子!K$27,ROW(),"")),"")</f>
        <v/>
      </c>
      <c r="CC207" s="58" t="str">
        <f>IF(O207="女子",IF($AF207&gt;100,"",IF($M207=プロ用女子!D$52,ROW(),"")),"")</f>
        <v/>
      </c>
      <c r="CD207" s="58" t="str">
        <f>IF(O207="女子",IF($AF207&gt;100,"",IF($M207=プロ用女子!K$52,ROW(),"")),"")</f>
        <v/>
      </c>
      <c r="CE207" s="58" t="str">
        <f>IF(O207="女子",IF($AF207&gt;100,"",IF($M207=プロ用女子!D$77,ROW(),"")),"")</f>
        <v/>
      </c>
      <c r="CF207" s="58" t="str">
        <f>IF(O207="女子",IF($AF207&gt;100,"",IF($M207=プロ用女子!K$77,ROW(),"")),"")</f>
        <v/>
      </c>
      <c r="CG207" s="58" t="str">
        <f>IF(O207="女子",IF($AF207&gt;100,"",IF($M207=プロ用女子!D$102,ROW(),"")),"")</f>
        <v/>
      </c>
      <c r="CH207" s="58" t="str">
        <f>IF(O207="女子",IF($AF207&gt;100,"",IF($M207=プロ用女子!K$102,ROW(),"")),"")</f>
        <v/>
      </c>
      <c r="CI207" s="58" t="str">
        <f>IF(O207="女子",IF($AF207&gt;100,"",IF($M207=プロ用女子!D$127,ROW(),"")),"")</f>
        <v/>
      </c>
      <c r="CJ207" s="58" t="str">
        <f>IF(O207="女子",IF($AF207&gt;100,"",IF($M207=プロ用女子!K$127,ROW(),"")),"")</f>
        <v/>
      </c>
      <c r="CK207" s="58" t="str">
        <f>IF(O207="女子",IF($AF207&gt;100,"",IF($M207=プロ用女子!D$152,ROW(),"")),"")</f>
        <v/>
      </c>
      <c r="CL207" s="58" t="str">
        <f>IF(O207="女子",IF($AF207&gt;100,"",IF($M207=プロ用女子!K$152,ROW(),"")),"")</f>
        <v/>
      </c>
      <c r="CM207" s="58" t="str">
        <f>IF(O207="女子",IF($AF207&gt;100,"",IF($M207=プロ用女子!D$177,ROW(),"")),"")</f>
        <v/>
      </c>
      <c r="CN207" s="58" t="str">
        <f>IF(O207="女子",IF($AF207&gt;100,"",IF($M207=プロ用女子!K$177,ROW(),"")),"")</f>
        <v/>
      </c>
      <c r="CO207" s="58" t="str">
        <f>IF(O207="女子",IF($AF207&gt;100,"",IF($M207=プロ用女子!D$202,ROW(),"")),"")</f>
        <v/>
      </c>
      <c r="CP207" s="58" t="str">
        <f>IF(O207="女子",IF($AF207&gt;100,"",IF($M207=プロ用女子!K$202,ROW(),"")),"")</f>
        <v/>
      </c>
      <c r="CQ207" s="58" t="str">
        <f>IF(O207="女子",IF($AF207&gt;100,"",IF($M207=プロ用女子!D$227,ROW(),"")),"")</f>
        <v/>
      </c>
      <c r="CR207" s="58" t="str">
        <f>IF(O207="女子",IF($AF207&gt;100,"",IF($M207=プロ用女子!K$227,ROW(),"")),"")</f>
        <v/>
      </c>
    </row>
    <row r="208" spans="1:96" x14ac:dyDescent="0.15">
      <c r="A208" s="41"/>
      <c r="B208" s="41"/>
      <c r="L208" t="s">
        <v>2460</v>
      </c>
      <c r="M208" t="s">
        <v>571</v>
      </c>
      <c r="N208" t="s">
        <v>572</v>
      </c>
      <c r="O208" t="s">
        <v>100</v>
      </c>
      <c r="Y208" t="s">
        <v>101</v>
      </c>
      <c r="Z208" t="s">
        <v>105</v>
      </c>
      <c r="AA208" t="s">
        <v>2461</v>
      </c>
      <c r="AB208" t="s">
        <v>2462</v>
      </c>
      <c r="AC208" t="s">
        <v>2463</v>
      </c>
      <c r="AD208" t="s">
        <v>102</v>
      </c>
      <c r="AE208" t="s">
        <v>105</v>
      </c>
      <c r="AF208">
        <v>1</v>
      </c>
      <c r="AG208" s="40">
        <v>39463</v>
      </c>
      <c r="AN208">
        <v>162</v>
      </c>
      <c r="AO208">
        <v>31</v>
      </c>
      <c r="AP208" t="s">
        <v>103</v>
      </c>
      <c r="BB208">
        <f t="shared" si="9"/>
        <v>16</v>
      </c>
      <c r="BC208">
        <f t="shared" si="10"/>
        <v>2</v>
      </c>
      <c r="BD208" t="str">
        <f t="shared" si="12"/>
        <v>右</v>
      </c>
      <c r="BE208" s="58" t="str">
        <f>IF(O208="男子",IF($AF208&gt;100,"",IF(M208=プロ用男子!D$2,ROW(),"")),"")</f>
        <v/>
      </c>
      <c r="BF208" s="58" t="str">
        <f>IF(O208="男子",IF($AF208&gt;100,"",IF($M208=プロ用男子!K$2,ROW(),"")),"")</f>
        <v/>
      </c>
      <c r="BG208" s="58" t="str">
        <f>IF(O208="男子",IF($AF208&gt;100,"",IF($M208=プロ用男子!D$27,ROW(),"")),"")</f>
        <v/>
      </c>
      <c r="BH208" s="58" t="str">
        <f>IF(O208="男子",IF($AF208&gt;100,"",IF($M208=プロ用男子!K$27,ROW(),"")),"")</f>
        <v/>
      </c>
      <c r="BI208" s="58" t="str">
        <f>IF(O208="男子",IF($AF208&gt;100,"",IF($M208=プロ用男子!D$52,ROW(),"")),"")</f>
        <v/>
      </c>
      <c r="BJ208" s="58" t="str">
        <f>IF(O208="男子",IF($AF208&gt;100,"",IF($M208=プロ用男子!K$52,ROW(),"")),"")</f>
        <v/>
      </c>
      <c r="BK208" s="58" t="str">
        <f>IF(O208="男子",IF($AF208&gt;100,"",IF($M208=プロ用男子!D$77,ROW(),"")),"")</f>
        <v/>
      </c>
      <c r="BL208" s="58" t="str">
        <f>IF(O208="男子",IF($AF208&gt;100,"",IF($M208=プロ用男子!K$77,ROW(),"")),"")</f>
        <v/>
      </c>
      <c r="BM208" s="58">
        <f>IF(O208="男子",IF($AF208&gt;100,"",IF($M208=プロ用男子!D$102,ROW(),"")),"")</f>
        <v>208</v>
      </c>
      <c r="BN208" s="58" t="str">
        <f>IF(O208="男子",IF($AF208&gt;100,"",IF($M208=プロ用男子!K$102,ROW(),"")),"")</f>
        <v/>
      </c>
      <c r="BO208" s="58" t="str">
        <f>IF(O208="男子",IF($AF208&gt;100,"",IF($M208=プロ用男子!D$127,ROW(),"")),"")</f>
        <v/>
      </c>
      <c r="BP208" s="58" t="str">
        <f>IF(O208="男子",IF($AF208&gt;100,"",IF($M208=プロ用男子!K$127,ROW(),"")),"")</f>
        <v/>
      </c>
      <c r="BQ208" s="58" t="str">
        <f>IF(O208="男子",IF($AF208&gt;100,"",IF($M208=プロ用男子!D$152,ROW(),"")),"")</f>
        <v/>
      </c>
      <c r="BR208" s="58" t="str">
        <f>IF(O208="男子",IF($AF208&gt;100,"",IF($M208=プロ用男子!K$152,ROW(),"")),"")</f>
        <v/>
      </c>
      <c r="BS208" s="58" t="str">
        <f>IF(O208="男子",IF($AF208&gt;100,"",IF($M208=プロ用男子!D$177,ROW(),"")),"")</f>
        <v/>
      </c>
      <c r="BT208" s="58" t="str">
        <f>IF(O208="男子",IF($AF208&gt;100,"",IF($M208=プロ用男子!K$177,ROW(),"")),"")</f>
        <v/>
      </c>
      <c r="BU208" s="58" t="str">
        <f>IF(O208="男子",IF($AF208&gt;100,"",IF($M208=プロ用男子!D$202,ROW(),"")),"")</f>
        <v/>
      </c>
      <c r="BV208" s="58" t="str">
        <f>IF(O208="男子",IF($AF208&gt;100,"",IF($M208=プロ用男子!K$202,ROW(),"")),"")</f>
        <v/>
      </c>
      <c r="BW208" s="58" t="str">
        <f>IF(O208="男子",IF($AF208&gt;100,"",IF($M208=プロ用男子!D$227,ROW(),"")),"")</f>
        <v/>
      </c>
      <c r="BX208" s="58" t="str">
        <f>IF(O208="男子",IF($AF208&gt;100,"",IF($M208=プロ用男子!K$227,ROW(),"")),"")</f>
        <v/>
      </c>
      <c r="BY208" s="58" t="str">
        <f>IF(O208="女子",IF(AF208&gt;100,"",IF(M208=プロ用女子!D$2,ROW(),"")),"")</f>
        <v/>
      </c>
      <c r="BZ208" s="58" t="str">
        <f>IF(O208="女子",IF($AF208&gt;100,"",IF($M208=プロ用女子!K$2,ROW(),"")),"")</f>
        <v/>
      </c>
      <c r="CA208" s="58" t="str">
        <f>IF(O208="女子",IF($AF208&gt;100,"",IF($M208=プロ用女子!D$27,ROW(),"")),"")</f>
        <v/>
      </c>
      <c r="CB208" s="58" t="str">
        <f>IF(O208="女子",IF($AF208&gt;100,"",IF($M208=プロ用女子!K$27,ROW(),"")),"")</f>
        <v/>
      </c>
      <c r="CC208" s="58" t="str">
        <f>IF(O208="女子",IF($AF208&gt;100,"",IF($M208=プロ用女子!D$52,ROW(),"")),"")</f>
        <v/>
      </c>
      <c r="CD208" s="58" t="str">
        <f>IF(O208="女子",IF($AF208&gt;100,"",IF($M208=プロ用女子!K$52,ROW(),"")),"")</f>
        <v/>
      </c>
      <c r="CE208" s="58" t="str">
        <f>IF(O208="女子",IF($AF208&gt;100,"",IF($M208=プロ用女子!D$77,ROW(),"")),"")</f>
        <v/>
      </c>
      <c r="CF208" s="58" t="str">
        <f>IF(O208="女子",IF($AF208&gt;100,"",IF($M208=プロ用女子!K$77,ROW(),"")),"")</f>
        <v/>
      </c>
      <c r="CG208" s="58" t="str">
        <f>IF(O208="女子",IF($AF208&gt;100,"",IF($M208=プロ用女子!D$102,ROW(),"")),"")</f>
        <v/>
      </c>
      <c r="CH208" s="58" t="str">
        <f>IF(O208="女子",IF($AF208&gt;100,"",IF($M208=プロ用女子!K$102,ROW(),"")),"")</f>
        <v/>
      </c>
      <c r="CI208" s="58" t="str">
        <f>IF(O208="女子",IF($AF208&gt;100,"",IF($M208=プロ用女子!D$127,ROW(),"")),"")</f>
        <v/>
      </c>
      <c r="CJ208" s="58" t="str">
        <f>IF(O208="女子",IF($AF208&gt;100,"",IF($M208=プロ用女子!K$127,ROW(),"")),"")</f>
        <v/>
      </c>
      <c r="CK208" s="58" t="str">
        <f>IF(O208="女子",IF($AF208&gt;100,"",IF($M208=プロ用女子!D$152,ROW(),"")),"")</f>
        <v/>
      </c>
      <c r="CL208" s="58" t="str">
        <f>IF(O208="女子",IF($AF208&gt;100,"",IF($M208=プロ用女子!K$152,ROW(),"")),"")</f>
        <v/>
      </c>
      <c r="CM208" s="58" t="str">
        <f>IF(O208="女子",IF($AF208&gt;100,"",IF($M208=プロ用女子!D$177,ROW(),"")),"")</f>
        <v/>
      </c>
      <c r="CN208" s="58" t="str">
        <f>IF(O208="女子",IF($AF208&gt;100,"",IF($M208=プロ用女子!K$177,ROW(),"")),"")</f>
        <v/>
      </c>
      <c r="CO208" s="58" t="str">
        <f>IF(O208="女子",IF($AF208&gt;100,"",IF($M208=プロ用女子!D$202,ROW(),"")),"")</f>
        <v/>
      </c>
      <c r="CP208" s="58" t="str">
        <f>IF(O208="女子",IF($AF208&gt;100,"",IF($M208=プロ用女子!K$202,ROW(),"")),"")</f>
        <v/>
      </c>
      <c r="CQ208" s="58" t="str">
        <f>IF(O208="女子",IF($AF208&gt;100,"",IF($M208=プロ用女子!D$227,ROW(),"")),"")</f>
        <v/>
      </c>
      <c r="CR208" s="58" t="str">
        <f>IF(O208="女子",IF($AF208&gt;100,"",IF($M208=プロ用女子!K$227,ROW(),"")),"")</f>
        <v/>
      </c>
    </row>
    <row r="209" spans="1:96" x14ac:dyDescent="0.15">
      <c r="A209" s="41"/>
      <c r="B209" s="41"/>
      <c r="L209" t="s">
        <v>2464</v>
      </c>
      <c r="M209" t="s">
        <v>571</v>
      </c>
      <c r="N209" t="s">
        <v>572</v>
      </c>
      <c r="O209" t="s">
        <v>100</v>
      </c>
      <c r="Y209" t="s">
        <v>101</v>
      </c>
      <c r="AA209" t="s">
        <v>2465</v>
      </c>
      <c r="AB209" t="s">
        <v>2466</v>
      </c>
      <c r="AC209" t="s">
        <v>2467</v>
      </c>
      <c r="AD209" t="s">
        <v>102</v>
      </c>
      <c r="AF209">
        <v>3</v>
      </c>
      <c r="AG209" s="40">
        <v>39189</v>
      </c>
      <c r="AN209">
        <v>172</v>
      </c>
      <c r="AO209">
        <v>58</v>
      </c>
      <c r="AP209" t="s">
        <v>103</v>
      </c>
      <c r="BB209">
        <f t="shared" si="9"/>
        <v>16</v>
      </c>
      <c r="BC209">
        <f t="shared" si="10"/>
        <v>2</v>
      </c>
      <c r="BD209" t="str">
        <f t="shared" si="12"/>
        <v>右</v>
      </c>
      <c r="BE209" s="58" t="str">
        <f>IF(O209="男子",IF($AF209&gt;100,"",IF(M209=プロ用男子!D$2,ROW(),"")),"")</f>
        <v/>
      </c>
      <c r="BF209" s="58" t="str">
        <f>IF(O209="男子",IF($AF209&gt;100,"",IF($M209=プロ用男子!K$2,ROW(),"")),"")</f>
        <v/>
      </c>
      <c r="BG209" s="58" t="str">
        <f>IF(O209="男子",IF($AF209&gt;100,"",IF($M209=プロ用男子!D$27,ROW(),"")),"")</f>
        <v/>
      </c>
      <c r="BH209" s="58" t="str">
        <f>IF(O209="男子",IF($AF209&gt;100,"",IF($M209=プロ用男子!K$27,ROW(),"")),"")</f>
        <v/>
      </c>
      <c r="BI209" s="58" t="str">
        <f>IF(O209="男子",IF($AF209&gt;100,"",IF($M209=プロ用男子!D$52,ROW(),"")),"")</f>
        <v/>
      </c>
      <c r="BJ209" s="58" t="str">
        <f>IF(O209="男子",IF($AF209&gt;100,"",IF($M209=プロ用男子!K$52,ROW(),"")),"")</f>
        <v/>
      </c>
      <c r="BK209" s="58" t="str">
        <f>IF(O209="男子",IF($AF209&gt;100,"",IF($M209=プロ用男子!D$77,ROW(),"")),"")</f>
        <v/>
      </c>
      <c r="BL209" s="58" t="str">
        <f>IF(O209="男子",IF($AF209&gt;100,"",IF($M209=プロ用男子!K$77,ROW(),"")),"")</f>
        <v/>
      </c>
      <c r="BM209" s="58">
        <f>IF(O209="男子",IF($AF209&gt;100,"",IF($M209=プロ用男子!D$102,ROW(),"")),"")</f>
        <v>209</v>
      </c>
      <c r="BN209" s="58" t="str">
        <f>IF(O209="男子",IF($AF209&gt;100,"",IF($M209=プロ用男子!K$102,ROW(),"")),"")</f>
        <v/>
      </c>
      <c r="BO209" s="58" t="str">
        <f>IF(O209="男子",IF($AF209&gt;100,"",IF($M209=プロ用男子!D$127,ROW(),"")),"")</f>
        <v/>
      </c>
      <c r="BP209" s="58" t="str">
        <f>IF(O209="男子",IF($AF209&gt;100,"",IF($M209=プロ用男子!K$127,ROW(),"")),"")</f>
        <v/>
      </c>
      <c r="BQ209" s="58" t="str">
        <f>IF(O209="男子",IF($AF209&gt;100,"",IF($M209=プロ用男子!D$152,ROW(),"")),"")</f>
        <v/>
      </c>
      <c r="BR209" s="58" t="str">
        <f>IF(O209="男子",IF($AF209&gt;100,"",IF($M209=プロ用男子!K$152,ROW(),"")),"")</f>
        <v/>
      </c>
      <c r="BS209" s="58" t="str">
        <f>IF(O209="男子",IF($AF209&gt;100,"",IF($M209=プロ用男子!D$177,ROW(),"")),"")</f>
        <v/>
      </c>
      <c r="BT209" s="58" t="str">
        <f>IF(O209="男子",IF($AF209&gt;100,"",IF($M209=プロ用男子!K$177,ROW(),"")),"")</f>
        <v/>
      </c>
      <c r="BU209" s="58" t="str">
        <f>IF(O209="男子",IF($AF209&gt;100,"",IF($M209=プロ用男子!D$202,ROW(),"")),"")</f>
        <v/>
      </c>
      <c r="BV209" s="58" t="str">
        <f>IF(O209="男子",IF($AF209&gt;100,"",IF($M209=プロ用男子!K$202,ROW(),"")),"")</f>
        <v/>
      </c>
      <c r="BW209" s="58" t="str">
        <f>IF(O209="男子",IF($AF209&gt;100,"",IF($M209=プロ用男子!D$227,ROW(),"")),"")</f>
        <v/>
      </c>
      <c r="BX209" s="58" t="str">
        <f>IF(O209="男子",IF($AF209&gt;100,"",IF($M209=プロ用男子!K$227,ROW(),"")),"")</f>
        <v/>
      </c>
      <c r="BY209" s="58" t="str">
        <f>IF(O209="女子",IF(AF209&gt;100,"",IF(M209=プロ用女子!D$2,ROW(),"")),"")</f>
        <v/>
      </c>
      <c r="BZ209" s="58" t="str">
        <f>IF(O209="女子",IF($AF209&gt;100,"",IF($M209=プロ用女子!K$2,ROW(),"")),"")</f>
        <v/>
      </c>
      <c r="CA209" s="58" t="str">
        <f>IF(O209="女子",IF($AF209&gt;100,"",IF($M209=プロ用女子!D$27,ROW(),"")),"")</f>
        <v/>
      </c>
      <c r="CB209" s="58" t="str">
        <f>IF(O209="女子",IF($AF209&gt;100,"",IF($M209=プロ用女子!K$27,ROW(),"")),"")</f>
        <v/>
      </c>
      <c r="CC209" s="58" t="str">
        <f>IF(O209="女子",IF($AF209&gt;100,"",IF($M209=プロ用女子!D$52,ROW(),"")),"")</f>
        <v/>
      </c>
      <c r="CD209" s="58" t="str">
        <f>IF(O209="女子",IF($AF209&gt;100,"",IF($M209=プロ用女子!K$52,ROW(),"")),"")</f>
        <v/>
      </c>
      <c r="CE209" s="58" t="str">
        <f>IF(O209="女子",IF($AF209&gt;100,"",IF($M209=プロ用女子!D$77,ROW(),"")),"")</f>
        <v/>
      </c>
      <c r="CF209" s="58" t="str">
        <f>IF(O209="女子",IF($AF209&gt;100,"",IF($M209=プロ用女子!K$77,ROW(),"")),"")</f>
        <v/>
      </c>
      <c r="CG209" s="58" t="str">
        <f>IF(O209="女子",IF($AF209&gt;100,"",IF($M209=プロ用女子!D$102,ROW(),"")),"")</f>
        <v/>
      </c>
      <c r="CH209" s="58" t="str">
        <f>IF(O209="女子",IF($AF209&gt;100,"",IF($M209=プロ用女子!K$102,ROW(),"")),"")</f>
        <v/>
      </c>
      <c r="CI209" s="58" t="str">
        <f>IF(O209="女子",IF($AF209&gt;100,"",IF($M209=プロ用女子!D$127,ROW(),"")),"")</f>
        <v/>
      </c>
      <c r="CJ209" s="58" t="str">
        <f>IF(O209="女子",IF($AF209&gt;100,"",IF($M209=プロ用女子!K$127,ROW(),"")),"")</f>
        <v/>
      </c>
      <c r="CK209" s="58" t="str">
        <f>IF(O209="女子",IF($AF209&gt;100,"",IF($M209=プロ用女子!D$152,ROW(),"")),"")</f>
        <v/>
      </c>
      <c r="CL209" s="58" t="str">
        <f>IF(O209="女子",IF($AF209&gt;100,"",IF($M209=プロ用女子!K$152,ROW(),"")),"")</f>
        <v/>
      </c>
      <c r="CM209" s="58" t="str">
        <f>IF(O209="女子",IF($AF209&gt;100,"",IF($M209=プロ用女子!D$177,ROW(),"")),"")</f>
        <v/>
      </c>
      <c r="CN209" s="58" t="str">
        <f>IF(O209="女子",IF($AF209&gt;100,"",IF($M209=プロ用女子!K$177,ROW(),"")),"")</f>
        <v/>
      </c>
      <c r="CO209" s="58" t="str">
        <f>IF(O209="女子",IF($AF209&gt;100,"",IF($M209=プロ用女子!D$202,ROW(),"")),"")</f>
        <v/>
      </c>
      <c r="CP209" s="58" t="str">
        <f>IF(O209="女子",IF($AF209&gt;100,"",IF($M209=プロ用女子!K$202,ROW(),"")),"")</f>
        <v/>
      </c>
      <c r="CQ209" s="58" t="str">
        <f>IF(O209="女子",IF($AF209&gt;100,"",IF($M209=プロ用女子!D$227,ROW(),"")),"")</f>
        <v/>
      </c>
      <c r="CR209" s="58" t="str">
        <f>IF(O209="女子",IF($AF209&gt;100,"",IF($M209=プロ用女子!K$227,ROW(),"")),"")</f>
        <v/>
      </c>
    </row>
    <row r="210" spans="1:96" x14ac:dyDescent="0.15">
      <c r="A210" s="41"/>
      <c r="B210" s="41"/>
      <c r="L210" t="s">
        <v>2484</v>
      </c>
      <c r="M210" t="s">
        <v>571</v>
      </c>
      <c r="N210" t="s">
        <v>572</v>
      </c>
      <c r="O210" t="s">
        <v>100</v>
      </c>
      <c r="Y210" t="s">
        <v>101</v>
      </c>
      <c r="AA210" t="s">
        <v>2485</v>
      </c>
      <c r="AB210" t="s">
        <v>2486</v>
      </c>
      <c r="AC210" t="s">
        <v>2487</v>
      </c>
      <c r="AD210" t="s">
        <v>102</v>
      </c>
      <c r="AF210">
        <v>4</v>
      </c>
      <c r="AG210" s="40">
        <v>39284</v>
      </c>
      <c r="AN210">
        <v>174.3</v>
      </c>
      <c r="AO210">
        <v>60</v>
      </c>
      <c r="AP210" t="s">
        <v>103</v>
      </c>
      <c r="BB210">
        <f t="shared" si="9"/>
        <v>16</v>
      </c>
      <c r="BC210">
        <f t="shared" si="10"/>
        <v>2</v>
      </c>
      <c r="BD210" t="str">
        <f t="shared" si="12"/>
        <v>右</v>
      </c>
      <c r="BE210" s="58" t="str">
        <f>IF(O210="男子",IF($AF210&gt;100,"",IF(M210=プロ用男子!D$2,ROW(),"")),"")</f>
        <v/>
      </c>
      <c r="BF210" s="58" t="str">
        <f>IF(O210="男子",IF($AF210&gt;100,"",IF($M210=プロ用男子!K$2,ROW(),"")),"")</f>
        <v/>
      </c>
      <c r="BG210" s="58" t="str">
        <f>IF(O210="男子",IF($AF210&gt;100,"",IF($M210=プロ用男子!D$27,ROW(),"")),"")</f>
        <v/>
      </c>
      <c r="BH210" s="58" t="str">
        <f>IF(O210="男子",IF($AF210&gt;100,"",IF($M210=プロ用男子!K$27,ROW(),"")),"")</f>
        <v/>
      </c>
      <c r="BI210" s="58" t="str">
        <f>IF(O210="男子",IF($AF210&gt;100,"",IF($M210=プロ用男子!D$52,ROW(),"")),"")</f>
        <v/>
      </c>
      <c r="BJ210" s="58" t="str">
        <f>IF(O210="男子",IF($AF210&gt;100,"",IF($M210=プロ用男子!K$52,ROW(),"")),"")</f>
        <v/>
      </c>
      <c r="BK210" s="58" t="str">
        <f>IF(O210="男子",IF($AF210&gt;100,"",IF($M210=プロ用男子!D$77,ROW(),"")),"")</f>
        <v/>
      </c>
      <c r="BL210" s="58" t="str">
        <f>IF(O210="男子",IF($AF210&gt;100,"",IF($M210=プロ用男子!K$77,ROW(),"")),"")</f>
        <v/>
      </c>
      <c r="BM210" s="58">
        <f>IF(O210="男子",IF($AF210&gt;100,"",IF($M210=プロ用男子!D$102,ROW(),"")),"")</f>
        <v>210</v>
      </c>
      <c r="BN210" s="58" t="str">
        <f>IF(O210="男子",IF($AF210&gt;100,"",IF($M210=プロ用男子!K$102,ROW(),"")),"")</f>
        <v/>
      </c>
      <c r="BO210" s="58" t="str">
        <f>IF(O210="男子",IF($AF210&gt;100,"",IF($M210=プロ用男子!D$127,ROW(),"")),"")</f>
        <v/>
      </c>
      <c r="BP210" s="58" t="str">
        <f>IF(O210="男子",IF($AF210&gt;100,"",IF($M210=プロ用男子!K$127,ROW(),"")),"")</f>
        <v/>
      </c>
      <c r="BQ210" s="58" t="str">
        <f>IF(O210="男子",IF($AF210&gt;100,"",IF($M210=プロ用男子!D$152,ROW(),"")),"")</f>
        <v/>
      </c>
      <c r="BR210" s="58" t="str">
        <f>IF(O210="男子",IF($AF210&gt;100,"",IF($M210=プロ用男子!K$152,ROW(),"")),"")</f>
        <v/>
      </c>
      <c r="BS210" s="58" t="str">
        <f>IF(O210="男子",IF($AF210&gt;100,"",IF($M210=プロ用男子!D$177,ROW(),"")),"")</f>
        <v/>
      </c>
      <c r="BT210" s="58" t="str">
        <f>IF(O210="男子",IF($AF210&gt;100,"",IF($M210=プロ用男子!K$177,ROW(),"")),"")</f>
        <v/>
      </c>
      <c r="BU210" s="58" t="str">
        <f>IF(O210="男子",IF($AF210&gt;100,"",IF($M210=プロ用男子!D$202,ROW(),"")),"")</f>
        <v/>
      </c>
      <c r="BV210" s="58" t="str">
        <f>IF(O210="男子",IF($AF210&gt;100,"",IF($M210=プロ用男子!K$202,ROW(),"")),"")</f>
        <v/>
      </c>
      <c r="BW210" s="58" t="str">
        <f>IF(O210="男子",IF($AF210&gt;100,"",IF($M210=プロ用男子!D$227,ROW(),"")),"")</f>
        <v/>
      </c>
      <c r="BX210" s="58" t="str">
        <f>IF(O210="男子",IF($AF210&gt;100,"",IF($M210=プロ用男子!K$227,ROW(),"")),"")</f>
        <v/>
      </c>
      <c r="BY210" s="58" t="str">
        <f>IF(O210="女子",IF(AF210&gt;100,"",IF(M210=プロ用女子!D$2,ROW(),"")),"")</f>
        <v/>
      </c>
      <c r="BZ210" s="58" t="str">
        <f>IF(O210="女子",IF($AF210&gt;100,"",IF($M210=プロ用女子!K$2,ROW(),"")),"")</f>
        <v/>
      </c>
      <c r="CA210" s="58" t="str">
        <f>IF(O210="女子",IF($AF210&gt;100,"",IF($M210=プロ用女子!D$27,ROW(),"")),"")</f>
        <v/>
      </c>
      <c r="CB210" s="58" t="str">
        <f>IF(O210="女子",IF($AF210&gt;100,"",IF($M210=プロ用女子!K$27,ROW(),"")),"")</f>
        <v/>
      </c>
      <c r="CC210" s="58" t="str">
        <f>IF(O210="女子",IF($AF210&gt;100,"",IF($M210=プロ用女子!D$52,ROW(),"")),"")</f>
        <v/>
      </c>
      <c r="CD210" s="58" t="str">
        <f>IF(O210="女子",IF($AF210&gt;100,"",IF($M210=プロ用女子!K$52,ROW(),"")),"")</f>
        <v/>
      </c>
      <c r="CE210" s="58" t="str">
        <f>IF(O210="女子",IF($AF210&gt;100,"",IF($M210=プロ用女子!D$77,ROW(),"")),"")</f>
        <v/>
      </c>
      <c r="CF210" s="58" t="str">
        <f>IF(O210="女子",IF($AF210&gt;100,"",IF($M210=プロ用女子!K$77,ROW(),"")),"")</f>
        <v/>
      </c>
      <c r="CG210" s="58" t="str">
        <f>IF(O210="女子",IF($AF210&gt;100,"",IF($M210=プロ用女子!D$102,ROW(),"")),"")</f>
        <v/>
      </c>
      <c r="CH210" s="58" t="str">
        <f>IF(O210="女子",IF($AF210&gt;100,"",IF($M210=プロ用女子!K$102,ROW(),"")),"")</f>
        <v/>
      </c>
      <c r="CI210" s="58" t="str">
        <f>IF(O210="女子",IF($AF210&gt;100,"",IF($M210=プロ用女子!D$127,ROW(),"")),"")</f>
        <v/>
      </c>
      <c r="CJ210" s="58" t="str">
        <f>IF(O210="女子",IF($AF210&gt;100,"",IF($M210=プロ用女子!K$127,ROW(),"")),"")</f>
        <v/>
      </c>
      <c r="CK210" s="58" t="str">
        <f>IF(O210="女子",IF($AF210&gt;100,"",IF($M210=プロ用女子!D$152,ROW(),"")),"")</f>
        <v/>
      </c>
      <c r="CL210" s="58" t="str">
        <f>IF(O210="女子",IF($AF210&gt;100,"",IF($M210=プロ用女子!K$152,ROW(),"")),"")</f>
        <v/>
      </c>
      <c r="CM210" s="58" t="str">
        <f>IF(O210="女子",IF($AF210&gt;100,"",IF($M210=プロ用女子!D$177,ROW(),"")),"")</f>
        <v/>
      </c>
      <c r="CN210" s="58" t="str">
        <f>IF(O210="女子",IF($AF210&gt;100,"",IF($M210=プロ用女子!K$177,ROW(),"")),"")</f>
        <v/>
      </c>
      <c r="CO210" s="58" t="str">
        <f>IF(O210="女子",IF($AF210&gt;100,"",IF($M210=プロ用女子!D$202,ROW(),"")),"")</f>
        <v/>
      </c>
      <c r="CP210" s="58" t="str">
        <f>IF(O210="女子",IF($AF210&gt;100,"",IF($M210=プロ用女子!K$202,ROW(),"")),"")</f>
        <v/>
      </c>
      <c r="CQ210" s="58" t="str">
        <f>IF(O210="女子",IF($AF210&gt;100,"",IF($M210=プロ用女子!D$227,ROW(),"")),"")</f>
        <v/>
      </c>
      <c r="CR210" s="58" t="str">
        <f>IF(O210="女子",IF($AF210&gt;100,"",IF($M210=プロ用女子!K$227,ROW(),"")),"")</f>
        <v/>
      </c>
    </row>
    <row r="211" spans="1:96" x14ac:dyDescent="0.15">
      <c r="A211" s="41"/>
      <c r="B211" s="41"/>
      <c r="L211" t="s">
        <v>2490</v>
      </c>
      <c r="M211" t="s">
        <v>571</v>
      </c>
      <c r="N211" t="s">
        <v>572</v>
      </c>
      <c r="O211" t="s">
        <v>100</v>
      </c>
      <c r="Y211" t="s">
        <v>101</v>
      </c>
      <c r="AA211" t="s">
        <v>2491</v>
      </c>
      <c r="AB211" t="s">
        <v>2492</v>
      </c>
      <c r="AC211" t="s">
        <v>2493</v>
      </c>
      <c r="AD211" t="s">
        <v>102</v>
      </c>
      <c r="AF211">
        <v>5</v>
      </c>
      <c r="AG211" s="40">
        <v>39212</v>
      </c>
      <c r="AN211">
        <v>171</v>
      </c>
      <c r="AO211">
        <v>59</v>
      </c>
      <c r="AP211" t="s">
        <v>103</v>
      </c>
      <c r="BB211">
        <f t="shared" si="9"/>
        <v>16</v>
      </c>
      <c r="BC211">
        <f t="shared" si="10"/>
        <v>2</v>
      </c>
      <c r="BD211" t="str">
        <f t="shared" si="12"/>
        <v>右</v>
      </c>
      <c r="BE211" s="58" t="str">
        <f>IF(O211="男子",IF($AF211&gt;100,"",IF(M211=プロ用男子!D$2,ROW(),"")),"")</f>
        <v/>
      </c>
      <c r="BF211" s="58" t="str">
        <f>IF(O211="男子",IF($AF211&gt;100,"",IF($M211=プロ用男子!K$2,ROW(),"")),"")</f>
        <v/>
      </c>
      <c r="BG211" s="58" t="str">
        <f>IF(O211="男子",IF($AF211&gt;100,"",IF($M211=プロ用男子!D$27,ROW(),"")),"")</f>
        <v/>
      </c>
      <c r="BH211" s="58" t="str">
        <f>IF(O211="男子",IF($AF211&gt;100,"",IF($M211=プロ用男子!K$27,ROW(),"")),"")</f>
        <v/>
      </c>
      <c r="BI211" s="58" t="str">
        <f>IF(O211="男子",IF($AF211&gt;100,"",IF($M211=プロ用男子!D$52,ROW(),"")),"")</f>
        <v/>
      </c>
      <c r="BJ211" s="58" t="str">
        <f>IF(O211="男子",IF($AF211&gt;100,"",IF($M211=プロ用男子!K$52,ROW(),"")),"")</f>
        <v/>
      </c>
      <c r="BK211" s="58" t="str">
        <f>IF(O211="男子",IF($AF211&gt;100,"",IF($M211=プロ用男子!D$77,ROW(),"")),"")</f>
        <v/>
      </c>
      <c r="BL211" s="58" t="str">
        <f>IF(O211="男子",IF($AF211&gt;100,"",IF($M211=プロ用男子!K$77,ROW(),"")),"")</f>
        <v/>
      </c>
      <c r="BM211" s="58">
        <f>IF(O211="男子",IF($AF211&gt;100,"",IF($M211=プロ用男子!D$102,ROW(),"")),"")</f>
        <v>211</v>
      </c>
      <c r="BN211" s="58" t="str">
        <f>IF(O211="男子",IF($AF211&gt;100,"",IF($M211=プロ用男子!K$102,ROW(),"")),"")</f>
        <v/>
      </c>
      <c r="BO211" s="58" t="str">
        <f>IF(O211="男子",IF($AF211&gt;100,"",IF($M211=プロ用男子!D$127,ROW(),"")),"")</f>
        <v/>
      </c>
      <c r="BP211" s="58" t="str">
        <f>IF(O211="男子",IF($AF211&gt;100,"",IF($M211=プロ用男子!K$127,ROW(),"")),"")</f>
        <v/>
      </c>
      <c r="BQ211" s="58" t="str">
        <f>IF(O211="男子",IF($AF211&gt;100,"",IF($M211=プロ用男子!D$152,ROW(),"")),"")</f>
        <v/>
      </c>
      <c r="BR211" s="58" t="str">
        <f>IF(O211="男子",IF($AF211&gt;100,"",IF($M211=プロ用男子!K$152,ROW(),"")),"")</f>
        <v/>
      </c>
      <c r="BS211" s="58" t="str">
        <f>IF(O211="男子",IF($AF211&gt;100,"",IF($M211=プロ用男子!D$177,ROW(),"")),"")</f>
        <v/>
      </c>
      <c r="BT211" s="58" t="str">
        <f>IF(O211="男子",IF($AF211&gt;100,"",IF($M211=プロ用男子!K$177,ROW(),"")),"")</f>
        <v/>
      </c>
      <c r="BU211" s="58" t="str">
        <f>IF(O211="男子",IF($AF211&gt;100,"",IF($M211=プロ用男子!D$202,ROW(),"")),"")</f>
        <v/>
      </c>
      <c r="BV211" s="58" t="str">
        <f>IF(O211="男子",IF($AF211&gt;100,"",IF($M211=プロ用男子!K$202,ROW(),"")),"")</f>
        <v/>
      </c>
      <c r="BW211" s="58" t="str">
        <f>IF(O211="男子",IF($AF211&gt;100,"",IF($M211=プロ用男子!D$227,ROW(),"")),"")</f>
        <v/>
      </c>
      <c r="BX211" s="58" t="str">
        <f>IF(O211="男子",IF($AF211&gt;100,"",IF($M211=プロ用男子!K$227,ROW(),"")),"")</f>
        <v/>
      </c>
      <c r="BY211" s="58" t="str">
        <f>IF(O211="女子",IF(AF211&gt;100,"",IF(M211=プロ用女子!D$2,ROW(),"")),"")</f>
        <v/>
      </c>
      <c r="BZ211" s="58" t="str">
        <f>IF(O211="女子",IF($AF211&gt;100,"",IF($M211=プロ用女子!K$2,ROW(),"")),"")</f>
        <v/>
      </c>
      <c r="CA211" s="58" t="str">
        <f>IF(O211="女子",IF($AF211&gt;100,"",IF($M211=プロ用女子!D$27,ROW(),"")),"")</f>
        <v/>
      </c>
      <c r="CB211" s="58" t="str">
        <f>IF(O211="女子",IF($AF211&gt;100,"",IF($M211=プロ用女子!K$27,ROW(),"")),"")</f>
        <v/>
      </c>
      <c r="CC211" s="58" t="str">
        <f>IF(O211="女子",IF($AF211&gt;100,"",IF($M211=プロ用女子!D$52,ROW(),"")),"")</f>
        <v/>
      </c>
      <c r="CD211" s="58" t="str">
        <f>IF(O211="女子",IF($AF211&gt;100,"",IF($M211=プロ用女子!K$52,ROW(),"")),"")</f>
        <v/>
      </c>
      <c r="CE211" s="58" t="str">
        <f>IF(O211="女子",IF($AF211&gt;100,"",IF($M211=プロ用女子!D$77,ROW(),"")),"")</f>
        <v/>
      </c>
      <c r="CF211" s="58" t="str">
        <f>IF(O211="女子",IF($AF211&gt;100,"",IF($M211=プロ用女子!K$77,ROW(),"")),"")</f>
        <v/>
      </c>
      <c r="CG211" s="58" t="str">
        <f>IF(O211="女子",IF($AF211&gt;100,"",IF($M211=プロ用女子!D$102,ROW(),"")),"")</f>
        <v/>
      </c>
      <c r="CH211" s="58" t="str">
        <f>IF(O211="女子",IF($AF211&gt;100,"",IF($M211=プロ用女子!K$102,ROW(),"")),"")</f>
        <v/>
      </c>
      <c r="CI211" s="58" t="str">
        <f>IF(O211="女子",IF($AF211&gt;100,"",IF($M211=プロ用女子!D$127,ROW(),"")),"")</f>
        <v/>
      </c>
      <c r="CJ211" s="58" t="str">
        <f>IF(O211="女子",IF($AF211&gt;100,"",IF($M211=プロ用女子!K$127,ROW(),"")),"")</f>
        <v/>
      </c>
      <c r="CK211" s="58" t="str">
        <f>IF(O211="女子",IF($AF211&gt;100,"",IF($M211=プロ用女子!D$152,ROW(),"")),"")</f>
        <v/>
      </c>
      <c r="CL211" s="58" t="str">
        <f>IF(O211="女子",IF($AF211&gt;100,"",IF($M211=プロ用女子!K$152,ROW(),"")),"")</f>
        <v/>
      </c>
      <c r="CM211" s="58" t="str">
        <f>IF(O211="女子",IF($AF211&gt;100,"",IF($M211=プロ用女子!D$177,ROW(),"")),"")</f>
        <v/>
      </c>
      <c r="CN211" s="58" t="str">
        <f>IF(O211="女子",IF($AF211&gt;100,"",IF($M211=プロ用女子!K$177,ROW(),"")),"")</f>
        <v/>
      </c>
      <c r="CO211" s="58" t="str">
        <f>IF(O211="女子",IF($AF211&gt;100,"",IF($M211=プロ用女子!D$202,ROW(),"")),"")</f>
        <v/>
      </c>
      <c r="CP211" s="58" t="str">
        <f>IF(O211="女子",IF($AF211&gt;100,"",IF($M211=プロ用女子!K$202,ROW(),"")),"")</f>
        <v/>
      </c>
      <c r="CQ211" s="58" t="str">
        <f>IF(O211="女子",IF($AF211&gt;100,"",IF($M211=プロ用女子!D$227,ROW(),"")),"")</f>
        <v/>
      </c>
      <c r="CR211" s="58" t="str">
        <f>IF(O211="女子",IF($AF211&gt;100,"",IF($M211=プロ用女子!K$227,ROW(),"")),"")</f>
        <v/>
      </c>
    </row>
    <row r="212" spans="1:96" x14ac:dyDescent="0.15">
      <c r="A212" s="41"/>
      <c r="B212" s="41"/>
      <c r="L212" t="s">
        <v>2494</v>
      </c>
      <c r="M212" t="s">
        <v>571</v>
      </c>
      <c r="N212" t="s">
        <v>572</v>
      </c>
      <c r="O212" t="s">
        <v>100</v>
      </c>
      <c r="Y212" t="s">
        <v>101</v>
      </c>
      <c r="AA212" t="s">
        <v>2495</v>
      </c>
      <c r="AB212" t="s">
        <v>2496</v>
      </c>
      <c r="AC212" t="s">
        <v>2497</v>
      </c>
      <c r="AD212" t="s">
        <v>102</v>
      </c>
      <c r="AF212">
        <v>6</v>
      </c>
      <c r="AG212" s="40">
        <v>39355</v>
      </c>
      <c r="AN212">
        <v>163</v>
      </c>
      <c r="AO212">
        <v>53</v>
      </c>
      <c r="AP212" t="s">
        <v>103</v>
      </c>
      <c r="BB212">
        <f t="shared" si="9"/>
        <v>16</v>
      </c>
      <c r="BC212">
        <f t="shared" si="10"/>
        <v>2</v>
      </c>
      <c r="BD212" t="str">
        <f t="shared" si="12"/>
        <v>右</v>
      </c>
      <c r="BE212" s="58" t="str">
        <f>IF(O212="男子",IF($AF212&gt;100,"",IF(M212=プロ用男子!D$2,ROW(),"")),"")</f>
        <v/>
      </c>
      <c r="BF212" s="58" t="str">
        <f>IF(O212="男子",IF($AF212&gt;100,"",IF($M212=プロ用男子!K$2,ROW(),"")),"")</f>
        <v/>
      </c>
      <c r="BG212" s="58" t="str">
        <f>IF(O212="男子",IF($AF212&gt;100,"",IF($M212=プロ用男子!D$27,ROW(),"")),"")</f>
        <v/>
      </c>
      <c r="BH212" s="58" t="str">
        <f>IF(O212="男子",IF($AF212&gt;100,"",IF($M212=プロ用男子!K$27,ROW(),"")),"")</f>
        <v/>
      </c>
      <c r="BI212" s="58" t="str">
        <f>IF(O212="男子",IF($AF212&gt;100,"",IF($M212=プロ用男子!D$52,ROW(),"")),"")</f>
        <v/>
      </c>
      <c r="BJ212" s="58" t="str">
        <f>IF(O212="男子",IF($AF212&gt;100,"",IF($M212=プロ用男子!K$52,ROW(),"")),"")</f>
        <v/>
      </c>
      <c r="BK212" s="58" t="str">
        <f>IF(O212="男子",IF($AF212&gt;100,"",IF($M212=プロ用男子!D$77,ROW(),"")),"")</f>
        <v/>
      </c>
      <c r="BL212" s="58" t="str">
        <f>IF(O212="男子",IF($AF212&gt;100,"",IF($M212=プロ用男子!K$77,ROW(),"")),"")</f>
        <v/>
      </c>
      <c r="BM212" s="58">
        <f>IF(O212="男子",IF($AF212&gt;100,"",IF($M212=プロ用男子!D$102,ROW(),"")),"")</f>
        <v>212</v>
      </c>
      <c r="BN212" s="58" t="str">
        <f>IF(O212="男子",IF($AF212&gt;100,"",IF($M212=プロ用男子!K$102,ROW(),"")),"")</f>
        <v/>
      </c>
      <c r="BO212" s="58" t="str">
        <f>IF(O212="男子",IF($AF212&gt;100,"",IF($M212=プロ用男子!D$127,ROW(),"")),"")</f>
        <v/>
      </c>
      <c r="BP212" s="58" t="str">
        <f>IF(O212="男子",IF($AF212&gt;100,"",IF($M212=プロ用男子!K$127,ROW(),"")),"")</f>
        <v/>
      </c>
      <c r="BQ212" s="58" t="str">
        <f>IF(O212="男子",IF($AF212&gt;100,"",IF($M212=プロ用男子!D$152,ROW(),"")),"")</f>
        <v/>
      </c>
      <c r="BR212" s="58" t="str">
        <f>IF(O212="男子",IF($AF212&gt;100,"",IF($M212=プロ用男子!K$152,ROW(),"")),"")</f>
        <v/>
      </c>
      <c r="BS212" s="58" t="str">
        <f>IF(O212="男子",IF($AF212&gt;100,"",IF($M212=プロ用男子!D$177,ROW(),"")),"")</f>
        <v/>
      </c>
      <c r="BT212" s="58" t="str">
        <f>IF(O212="男子",IF($AF212&gt;100,"",IF($M212=プロ用男子!K$177,ROW(),"")),"")</f>
        <v/>
      </c>
      <c r="BU212" s="58" t="str">
        <f>IF(O212="男子",IF($AF212&gt;100,"",IF($M212=プロ用男子!D$202,ROW(),"")),"")</f>
        <v/>
      </c>
      <c r="BV212" s="58" t="str">
        <f>IF(O212="男子",IF($AF212&gt;100,"",IF($M212=プロ用男子!K$202,ROW(),"")),"")</f>
        <v/>
      </c>
      <c r="BW212" s="58" t="str">
        <f>IF(O212="男子",IF($AF212&gt;100,"",IF($M212=プロ用男子!D$227,ROW(),"")),"")</f>
        <v/>
      </c>
      <c r="BX212" s="58" t="str">
        <f>IF(O212="男子",IF($AF212&gt;100,"",IF($M212=プロ用男子!K$227,ROW(),"")),"")</f>
        <v/>
      </c>
      <c r="BY212" s="58" t="str">
        <f>IF(O212="女子",IF(AF212&gt;100,"",IF(M212=プロ用女子!D$2,ROW(),"")),"")</f>
        <v/>
      </c>
      <c r="BZ212" s="58" t="str">
        <f>IF(O212="女子",IF($AF212&gt;100,"",IF($M212=プロ用女子!K$2,ROW(),"")),"")</f>
        <v/>
      </c>
      <c r="CA212" s="58" t="str">
        <f>IF(O212="女子",IF($AF212&gt;100,"",IF($M212=プロ用女子!D$27,ROW(),"")),"")</f>
        <v/>
      </c>
      <c r="CB212" s="58" t="str">
        <f>IF(O212="女子",IF($AF212&gt;100,"",IF($M212=プロ用女子!K$27,ROW(),"")),"")</f>
        <v/>
      </c>
      <c r="CC212" s="58" t="str">
        <f>IF(O212="女子",IF($AF212&gt;100,"",IF($M212=プロ用女子!D$52,ROW(),"")),"")</f>
        <v/>
      </c>
      <c r="CD212" s="58" t="str">
        <f>IF(O212="女子",IF($AF212&gt;100,"",IF($M212=プロ用女子!K$52,ROW(),"")),"")</f>
        <v/>
      </c>
      <c r="CE212" s="58" t="str">
        <f>IF(O212="女子",IF($AF212&gt;100,"",IF($M212=プロ用女子!D$77,ROW(),"")),"")</f>
        <v/>
      </c>
      <c r="CF212" s="58" t="str">
        <f>IF(O212="女子",IF($AF212&gt;100,"",IF($M212=プロ用女子!K$77,ROW(),"")),"")</f>
        <v/>
      </c>
      <c r="CG212" s="58" t="str">
        <f>IF(O212="女子",IF($AF212&gt;100,"",IF($M212=プロ用女子!D$102,ROW(),"")),"")</f>
        <v/>
      </c>
      <c r="CH212" s="58" t="str">
        <f>IF(O212="女子",IF($AF212&gt;100,"",IF($M212=プロ用女子!K$102,ROW(),"")),"")</f>
        <v/>
      </c>
      <c r="CI212" s="58" t="str">
        <f>IF(O212="女子",IF($AF212&gt;100,"",IF($M212=プロ用女子!D$127,ROW(),"")),"")</f>
        <v/>
      </c>
      <c r="CJ212" s="58" t="str">
        <f>IF(O212="女子",IF($AF212&gt;100,"",IF($M212=プロ用女子!K$127,ROW(),"")),"")</f>
        <v/>
      </c>
      <c r="CK212" s="58" t="str">
        <f>IF(O212="女子",IF($AF212&gt;100,"",IF($M212=プロ用女子!D$152,ROW(),"")),"")</f>
        <v/>
      </c>
      <c r="CL212" s="58" t="str">
        <f>IF(O212="女子",IF($AF212&gt;100,"",IF($M212=プロ用女子!K$152,ROW(),"")),"")</f>
        <v/>
      </c>
      <c r="CM212" s="58" t="str">
        <f>IF(O212="女子",IF($AF212&gt;100,"",IF($M212=プロ用女子!D$177,ROW(),"")),"")</f>
        <v/>
      </c>
      <c r="CN212" s="58" t="str">
        <f>IF(O212="女子",IF($AF212&gt;100,"",IF($M212=プロ用女子!K$177,ROW(),"")),"")</f>
        <v/>
      </c>
      <c r="CO212" s="58" t="str">
        <f>IF(O212="女子",IF($AF212&gt;100,"",IF($M212=プロ用女子!D$202,ROW(),"")),"")</f>
        <v/>
      </c>
      <c r="CP212" s="58" t="str">
        <f>IF(O212="女子",IF($AF212&gt;100,"",IF($M212=プロ用女子!K$202,ROW(),"")),"")</f>
        <v/>
      </c>
      <c r="CQ212" s="58" t="str">
        <f>IF(O212="女子",IF($AF212&gt;100,"",IF($M212=プロ用女子!D$227,ROW(),"")),"")</f>
        <v/>
      </c>
      <c r="CR212" s="58" t="str">
        <f>IF(O212="女子",IF($AF212&gt;100,"",IF($M212=プロ用女子!K$227,ROW(),"")),"")</f>
        <v/>
      </c>
    </row>
    <row r="213" spans="1:96" x14ac:dyDescent="0.15">
      <c r="A213" s="41"/>
      <c r="B213" s="41"/>
      <c r="L213" t="s">
        <v>2498</v>
      </c>
      <c r="M213" t="s">
        <v>571</v>
      </c>
      <c r="N213" t="s">
        <v>572</v>
      </c>
      <c r="O213" t="s">
        <v>100</v>
      </c>
      <c r="Y213" t="s">
        <v>101</v>
      </c>
      <c r="AA213" t="s">
        <v>2499</v>
      </c>
      <c r="AB213" t="s">
        <v>2500</v>
      </c>
      <c r="AC213" t="s">
        <v>2501</v>
      </c>
      <c r="AD213" t="s">
        <v>102</v>
      </c>
      <c r="AF213">
        <v>7</v>
      </c>
      <c r="AG213" s="40">
        <v>39189</v>
      </c>
      <c r="AN213">
        <v>165</v>
      </c>
      <c r="AO213">
        <v>54</v>
      </c>
      <c r="AP213" t="s">
        <v>103</v>
      </c>
      <c r="BB213">
        <f t="shared" si="9"/>
        <v>16</v>
      </c>
      <c r="BC213">
        <f t="shared" si="10"/>
        <v>2</v>
      </c>
      <c r="BD213" t="str">
        <f t="shared" si="12"/>
        <v>右</v>
      </c>
      <c r="BE213" s="58" t="str">
        <f>IF(O213="男子",IF($AF213&gt;100,"",IF(M213=プロ用男子!D$2,ROW(),"")),"")</f>
        <v/>
      </c>
      <c r="BF213" s="58" t="str">
        <f>IF(O213="男子",IF($AF213&gt;100,"",IF($M213=プロ用男子!K$2,ROW(),"")),"")</f>
        <v/>
      </c>
      <c r="BG213" s="58" t="str">
        <f>IF(O213="男子",IF($AF213&gt;100,"",IF($M213=プロ用男子!D$27,ROW(),"")),"")</f>
        <v/>
      </c>
      <c r="BH213" s="58" t="str">
        <f>IF(O213="男子",IF($AF213&gt;100,"",IF($M213=プロ用男子!K$27,ROW(),"")),"")</f>
        <v/>
      </c>
      <c r="BI213" s="58" t="str">
        <f>IF(O213="男子",IF($AF213&gt;100,"",IF($M213=プロ用男子!D$52,ROW(),"")),"")</f>
        <v/>
      </c>
      <c r="BJ213" s="58" t="str">
        <f>IF(O213="男子",IF($AF213&gt;100,"",IF($M213=プロ用男子!K$52,ROW(),"")),"")</f>
        <v/>
      </c>
      <c r="BK213" s="58" t="str">
        <f>IF(O213="男子",IF($AF213&gt;100,"",IF($M213=プロ用男子!D$77,ROW(),"")),"")</f>
        <v/>
      </c>
      <c r="BL213" s="58" t="str">
        <f>IF(O213="男子",IF($AF213&gt;100,"",IF($M213=プロ用男子!K$77,ROW(),"")),"")</f>
        <v/>
      </c>
      <c r="BM213" s="58">
        <f>IF(O213="男子",IF($AF213&gt;100,"",IF($M213=プロ用男子!D$102,ROW(),"")),"")</f>
        <v>213</v>
      </c>
      <c r="BN213" s="58" t="str">
        <f>IF(O213="男子",IF($AF213&gt;100,"",IF($M213=プロ用男子!K$102,ROW(),"")),"")</f>
        <v/>
      </c>
      <c r="BO213" s="58" t="str">
        <f>IF(O213="男子",IF($AF213&gt;100,"",IF($M213=プロ用男子!D$127,ROW(),"")),"")</f>
        <v/>
      </c>
      <c r="BP213" s="58" t="str">
        <f>IF(O213="男子",IF($AF213&gt;100,"",IF($M213=プロ用男子!K$127,ROW(),"")),"")</f>
        <v/>
      </c>
      <c r="BQ213" s="58" t="str">
        <f>IF(O213="男子",IF($AF213&gt;100,"",IF($M213=プロ用男子!D$152,ROW(),"")),"")</f>
        <v/>
      </c>
      <c r="BR213" s="58" t="str">
        <f>IF(O213="男子",IF($AF213&gt;100,"",IF($M213=プロ用男子!K$152,ROW(),"")),"")</f>
        <v/>
      </c>
      <c r="BS213" s="58" t="str">
        <f>IF(O213="男子",IF($AF213&gt;100,"",IF($M213=プロ用男子!D$177,ROW(),"")),"")</f>
        <v/>
      </c>
      <c r="BT213" s="58" t="str">
        <f>IF(O213="男子",IF($AF213&gt;100,"",IF($M213=プロ用男子!K$177,ROW(),"")),"")</f>
        <v/>
      </c>
      <c r="BU213" s="58" t="str">
        <f>IF(O213="男子",IF($AF213&gt;100,"",IF($M213=プロ用男子!D$202,ROW(),"")),"")</f>
        <v/>
      </c>
      <c r="BV213" s="58" t="str">
        <f>IF(O213="男子",IF($AF213&gt;100,"",IF($M213=プロ用男子!K$202,ROW(),"")),"")</f>
        <v/>
      </c>
      <c r="BW213" s="58" t="str">
        <f>IF(O213="男子",IF($AF213&gt;100,"",IF($M213=プロ用男子!D$227,ROW(),"")),"")</f>
        <v/>
      </c>
      <c r="BX213" s="58" t="str">
        <f>IF(O213="男子",IF($AF213&gt;100,"",IF($M213=プロ用男子!K$227,ROW(),"")),"")</f>
        <v/>
      </c>
      <c r="BY213" s="58" t="str">
        <f>IF(O213="女子",IF(AF213&gt;100,"",IF(M213=プロ用女子!D$2,ROW(),"")),"")</f>
        <v/>
      </c>
      <c r="BZ213" s="58" t="str">
        <f>IF(O213="女子",IF($AF213&gt;100,"",IF($M213=プロ用女子!K$2,ROW(),"")),"")</f>
        <v/>
      </c>
      <c r="CA213" s="58" t="str">
        <f>IF(O213="女子",IF($AF213&gt;100,"",IF($M213=プロ用女子!D$27,ROW(),"")),"")</f>
        <v/>
      </c>
      <c r="CB213" s="58" t="str">
        <f>IF(O213="女子",IF($AF213&gt;100,"",IF($M213=プロ用女子!K$27,ROW(),"")),"")</f>
        <v/>
      </c>
      <c r="CC213" s="58" t="str">
        <f>IF(O213="女子",IF($AF213&gt;100,"",IF($M213=プロ用女子!D$52,ROW(),"")),"")</f>
        <v/>
      </c>
      <c r="CD213" s="58" t="str">
        <f>IF(O213="女子",IF($AF213&gt;100,"",IF($M213=プロ用女子!K$52,ROW(),"")),"")</f>
        <v/>
      </c>
      <c r="CE213" s="58" t="str">
        <f>IF(O213="女子",IF($AF213&gt;100,"",IF($M213=プロ用女子!D$77,ROW(),"")),"")</f>
        <v/>
      </c>
      <c r="CF213" s="58" t="str">
        <f>IF(O213="女子",IF($AF213&gt;100,"",IF($M213=プロ用女子!K$77,ROW(),"")),"")</f>
        <v/>
      </c>
      <c r="CG213" s="58" t="str">
        <f>IF(O213="女子",IF($AF213&gt;100,"",IF($M213=プロ用女子!D$102,ROW(),"")),"")</f>
        <v/>
      </c>
      <c r="CH213" s="58" t="str">
        <f>IF(O213="女子",IF($AF213&gt;100,"",IF($M213=プロ用女子!K$102,ROW(),"")),"")</f>
        <v/>
      </c>
      <c r="CI213" s="58" t="str">
        <f>IF(O213="女子",IF($AF213&gt;100,"",IF($M213=プロ用女子!D$127,ROW(),"")),"")</f>
        <v/>
      </c>
      <c r="CJ213" s="58" t="str">
        <f>IF(O213="女子",IF($AF213&gt;100,"",IF($M213=プロ用女子!K$127,ROW(),"")),"")</f>
        <v/>
      </c>
      <c r="CK213" s="58" t="str">
        <f>IF(O213="女子",IF($AF213&gt;100,"",IF($M213=プロ用女子!D$152,ROW(),"")),"")</f>
        <v/>
      </c>
      <c r="CL213" s="58" t="str">
        <f>IF(O213="女子",IF($AF213&gt;100,"",IF($M213=プロ用女子!K$152,ROW(),"")),"")</f>
        <v/>
      </c>
      <c r="CM213" s="58" t="str">
        <f>IF(O213="女子",IF($AF213&gt;100,"",IF($M213=プロ用女子!D$177,ROW(),"")),"")</f>
        <v/>
      </c>
      <c r="CN213" s="58" t="str">
        <f>IF(O213="女子",IF($AF213&gt;100,"",IF($M213=プロ用女子!K$177,ROW(),"")),"")</f>
        <v/>
      </c>
      <c r="CO213" s="58" t="str">
        <f>IF(O213="女子",IF($AF213&gt;100,"",IF($M213=プロ用女子!D$202,ROW(),"")),"")</f>
        <v/>
      </c>
      <c r="CP213" s="58" t="str">
        <f>IF(O213="女子",IF($AF213&gt;100,"",IF($M213=プロ用女子!K$202,ROW(),"")),"")</f>
        <v/>
      </c>
      <c r="CQ213" s="58" t="str">
        <f>IF(O213="女子",IF($AF213&gt;100,"",IF($M213=プロ用女子!D$227,ROW(),"")),"")</f>
        <v/>
      </c>
      <c r="CR213" s="58" t="str">
        <f>IF(O213="女子",IF($AF213&gt;100,"",IF($M213=プロ用女子!K$227,ROW(),"")),"")</f>
        <v/>
      </c>
    </row>
    <row r="214" spans="1:96" x14ac:dyDescent="0.15">
      <c r="A214" s="41"/>
      <c r="B214" s="41"/>
      <c r="L214" t="s">
        <v>2502</v>
      </c>
      <c r="M214" t="s">
        <v>571</v>
      </c>
      <c r="N214" t="s">
        <v>572</v>
      </c>
      <c r="O214" t="s">
        <v>100</v>
      </c>
      <c r="Y214" t="s">
        <v>101</v>
      </c>
      <c r="AA214" t="s">
        <v>2503</v>
      </c>
      <c r="AB214" t="s">
        <v>2504</v>
      </c>
      <c r="AC214" t="s">
        <v>2505</v>
      </c>
      <c r="AD214" t="s">
        <v>102</v>
      </c>
      <c r="AF214">
        <v>8</v>
      </c>
      <c r="AG214" s="40">
        <v>39284</v>
      </c>
      <c r="AN214">
        <v>175.4</v>
      </c>
      <c r="AO214">
        <v>63</v>
      </c>
      <c r="AP214" t="s">
        <v>103</v>
      </c>
      <c r="BB214">
        <f t="shared" si="9"/>
        <v>16</v>
      </c>
      <c r="BC214">
        <f t="shared" si="10"/>
        <v>2</v>
      </c>
      <c r="BD214" t="str">
        <f t="shared" si="12"/>
        <v>右</v>
      </c>
      <c r="BE214" s="58" t="str">
        <f>IF(O214="男子",IF($AF214&gt;100,"",IF(M214=プロ用男子!D$2,ROW(),"")),"")</f>
        <v/>
      </c>
      <c r="BF214" s="58" t="str">
        <f>IF(O214="男子",IF($AF214&gt;100,"",IF($M214=プロ用男子!K$2,ROW(),"")),"")</f>
        <v/>
      </c>
      <c r="BG214" s="58" t="str">
        <f>IF(O214="男子",IF($AF214&gt;100,"",IF($M214=プロ用男子!D$27,ROW(),"")),"")</f>
        <v/>
      </c>
      <c r="BH214" s="58" t="str">
        <f>IF(O214="男子",IF($AF214&gt;100,"",IF($M214=プロ用男子!K$27,ROW(),"")),"")</f>
        <v/>
      </c>
      <c r="BI214" s="58" t="str">
        <f>IF(O214="男子",IF($AF214&gt;100,"",IF($M214=プロ用男子!D$52,ROW(),"")),"")</f>
        <v/>
      </c>
      <c r="BJ214" s="58" t="str">
        <f>IF(O214="男子",IF($AF214&gt;100,"",IF($M214=プロ用男子!K$52,ROW(),"")),"")</f>
        <v/>
      </c>
      <c r="BK214" s="58" t="str">
        <f>IF(O214="男子",IF($AF214&gt;100,"",IF($M214=プロ用男子!D$77,ROW(),"")),"")</f>
        <v/>
      </c>
      <c r="BL214" s="58" t="str">
        <f>IF(O214="男子",IF($AF214&gt;100,"",IF($M214=プロ用男子!K$77,ROW(),"")),"")</f>
        <v/>
      </c>
      <c r="BM214" s="58">
        <f>IF(O214="男子",IF($AF214&gt;100,"",IF($M214=プロ用男子!D$102,ROW(),"")),"")</f>
        <v>214</v>
      </c>
      <c r="BN214" s="58" t="str">
        <f>IF(O214="男子",IF($AF214&gt;100,"",IF($M214=プロ用男子!K$102,ROW(),"")),"")</f>
        <v/>
      </c>
      <c r="BO214" s="58" t="str">
        <f>IF(O214="男子",IF($AF214&gt;100,"",IF($M214=プロ用男子!D$127,ROW(),"")),"")</f>
        <v/>
      </c>
      <c r="BP214" s="58" t="str">
        <f>IF(O214="男子",IF($AF214&gt;100,"",IF($M214=プロ用男子!K$127,ROW(),"")),"")</f>
        <v/>
      </c>
      <c r="BQ214" s="58" t="str">
        <f>IF(O214="男子",IF($AF214&gt;100,"",IF($M214=プロ用男子!D$152,ROW(),"")),"")</f>
        <v/>
      </c>
      <c r="BR214" s="58" t="str">
        <f>IF(O214="男子",IF($AF214&gt;100,"",IF($M214=プロ用男子!K$152,ROW(),"")),"")</f>
        <v/>
      </c>
      <c r="BS214" s="58" t="str">
        <f>IF(O214="男子",IF($AF214&gt;100,"",IF($M214=プロ用男子!D$177,ROW(),"")),"")</f>
        <v/>
      </c>
      <c r="BT214" s="58" t="str">
        <f>IF(O214="男子",IF($AF214&gt;100,"",IF($M214=プロ用男子!K$177,ROW(),"")),"")</f>
        <v/>
      </c>
      <c r="BU214" s="58" t="str">
        <f>IF(O214="男子",IF($AF214&gt;100,"",IF($M214=プロ用男子!D$202,ROW(),"")),"")</f>
        <v/>
      </c>
      <c r="BV214" s="58" t="str">
        <f>IF(O214="男子",IF($AF214&gt;100,"",IF($M214=プロ用男子!K$202,ROW(),"")),"")</f>
        <v/>
      </c>
      <c r="BW214" s="58" t="str">
        <f>IF(O214="男子",IF($AF214&gt;100,"",IF($M214=プロ用男子!D$227,ROW(),"")),"")</f>
        <v/>
      </c>
      <c r="BX214" s="58" t="str">
        <f>IF(O214="男子",IF($AF214&gt;100,"",IF($M214=プロ用男子!K$227,ROW(),"")),"")</f>
        <v/>
      </c>
      <c r="BY214" s="58" t="str">
        <f>IF(O214="女子",IF(AF214&gt;100,"",IF(M214=プロ用女子!D$2,ROW(),"")),"")</f>
        <v/>
      </c>
      <c r="BZ214" s="58" t="str">
        <f>IF(O214="女子",IF($AF214&gt;100,"",IF($M214=プロ用女子!K$2,ROW(),"")),"")</f>
        <v/>
      </c>
      <c r="CA214" s="58" t="str">
        <f>IF(O214="女子",IF($AF214&gt;100,"",IF($M214=プロ用女子!D$27,ROW(),"")),"")</f>
        <v/>
      </c>
      <c r="CB214" s="58" t="str">
        <f>IF(O214="女子",IF($AF214&gt;100,"",IF($M214=プロ用女子!K$27,ROW(),"")),"")</f>
        <v/>
      </c>
      <c r="CC214" s="58" t="str">
        <f>IF(O214="女子",IF($AF214&gt;100,"",IF($M214=プロ用女子!D$52,ROW(),"")),"")</f>
        <v/>
      </c>
      <c r="CD214" s="58" t="str">
        <f>IF(O214="女子",IF($AF214&gt;100,"",IF($M214=プロ用女子!K$52,ROW(),"")),"")</f>
        <v/>
      </c>
      <c r="CE214" s="58" t="str">
        <f>IF(O214="女子",IF($AF214&gt;100,"",IF($M214=プロ用女子!D$77,ROW(),"")),"")</f>
        <v/>
      </c>
      <c r="CF214" s="58" t="str">
        <f>IF(O214="女子",IF($AF214&gt;100,"",IF($M214=プロ用女子!K$77,ROW(),"")),"")</f>
        <v/>
      </c>
      <c r="CG214" s="58" t="str">
        <f>IF(O214="女子",IF($AF214&gt;100,"",IF($M214=プロ用女子!D$102,ROW(),"")),"")</f>
        <v/>
      </c>
      <c r="CH214" s="58" t="str">
        <f>IF(O214="女子",IF($AF214&gt;100,"",IF($M214=プロ用女子!K$102,ROW(),"")),"")</f>
        <v/>
      </c>
      <c r="CI214" s="58" t="str">
        <f>IF(O214="女子",IF($AF214&gt;100,"",IF($M214=プロ用女子!D$127,ROW(),"")),"")</f>
        <v/>
      </c>
      <c r="CJ214" s="58" t="str">
        <f>IF(O214="女子",IF($AF214&gt;100,"",IF($M214=プロ用女子!K$127,ROW(),"")),"")</f>
        <v/>
      </c>
      <c r="CK214" s="58" t="str">
        <f>IF(O214="女子",IF($AF214&gt;100,"",IF($M214=プロ用女子!D$152,ROW(),"")),"")</f>
        <v/>
      </c>
      <c r="CL214" s="58" t="str">
        <f>IF(O214="女子",IF($AF214&gt;100,"",IF($M214=プロ用女子!K$152,ROW(),"")),"")</f>
        <v/>
      </c>
      <c r="CM214" s="58" t="str">
        <f>IF(O214="女子",IF($AF214&gt;100,"",IF($M214=プロ用女子!D$177,ROW(),"")),"")</f>
        <v/>
      </c>
      <c r="CN214" s="58" t="str">
        <f>IF(O214="女子",IF($AF214&gt;100,"",IF($M214=プロ用女子!K$177,ROW(),"")),"")</f>
        <v/>
      </c>
      <c r="CO214" s="58" t="str">
        <f>IF(O214="女子",IF($AF214&gt;100,"",IF($M214=プロ用女子!D$202,ROW(),"")),"")</f>
        <v/>
      </c>
      <c r="CP214" s="58" t="str">
        <f>IF(O214="女子",IF($AF214&gt;100,"",IF($M214=プロ用女子!K$202,ROW(),"")),"")</f>
        <v/>
      </c>
      <c r="CQ214" s="58" t="str">
        <f>IF(O214="女子",IF($AF214&gt;100,"",IF($M214=プロ用女子!D$227,ROW(),"")),"")</f>
        <v/>
      </c>
      <c r="CR214" s="58" t="str">
        <f>IF(O214="女子",IF($AF214&gt;100,"",IF($M214=プロ用女子!K$227,ROW(),"")),"")</f>
        <v/>
      </c>
    </row>
    <row r="215" spans="1:96" x14ac:dyDescent="0.15">
      <c r="A215" s="41"/>
      <c r="B215" s="41"/>
      <c r="L215" t="s">
        <v>2506</v>
      </c>
      <c r="M215" t="s">
        <v>571</v>
      </c>
      <c r="N215" t="s">
        <v>572</v>
      </c>
      <c r="O215" t="s">
        <v>100</v>
      </c>
      <c r="Y215" t="s">
        <v>101</v>
      </c>
      <c r="AA215" t="s">
        <v>2507</v>
      </c>
      <c r="AB215" t="s">
        <v>2508</v>
      </c>
      <c r="AC215" t="s">
        <v>2509</v>
      </c>
      <c r="AD215" t="s">
        <v>102</v>
      </c>
      <c r="AF215">
        <v>9</v>
      </c>
      <c r="AG215" s="40">
        <v>39212</v>
      </c>
      <c r="AN215">
        <v>148</v>
      </c>
      <c r="AO215">
        <v>30</v>
      </c>
      <c r="AP215" t="s">
        <v>103</v>
      </c>
      <c r="BB215">
        <f t="shared" si="9"/>
        <v>16</v>
      </c>
      <c r="BC215">
        <f t="shared" si="10"/>
        <v>2</v>
      </c>
      <c r="BD215" t="str">
        <f t="shared" si="12"/>
        <v>右</v>
      </c>
      <c r="BE215" s="58" t="str">
        <f>IF(O215="男子",IF($AF215&gt;100,"",IF(M215=プロ用男子!D$2,ROW(),"")),"")</f>
        <v/>
      </c>
      <c r="BF215" s="58" t="str">
        <f>IF(O215="男子",IF($AF215&gt;100,"",IF($M215=プロ用男子!K$2,ROW(),"")),"")</f>
        <v/>
      </c>
      <c r="BG215" s="58" t="str">
        <f>IF(O215="男子",IF($AF215&gt;100,"",IF($M215=プロ用男子!D$27,ROW(),"")),"")</f>
        <v/>
      </c>
      <c r="BH215" s="58" t="str">
        <f>IF(O215="男子",IF($AF215&gt;100,"",IF($M215=プロ用男子!K$27,ROW(),"")),"")</f>
        <v/>
      </c>
      <c r="BI215" s="58" t="str">
        <f>IF(O215="男子",IF($AF215&gt;100,"",IF($M215=プロ用男子!D$52,ROW(),"")),"")</f>
        <v/>
      </c>
      <c r="BJ215" s="58" t="str">
        <f>IF(O215="男子",IF($AF215&gt;100,"",IF($M215=プロ用男子!K$52,ROW(),"")),"")</f>
        <v/>
      </c>
      <c r="BK215" s="58" t="str">
        <f>IF(O215="男子",IF($AF215&gt;100,"",IF($M215=プロ用男子!D$77,ROW(),"")),"")</f>
        <v/>
      </c>
      <c r="BL215" s="58" t="str">
        <f>IF(O215="男子",IF($AF215&gt;100,"",IF($M215=プロ用男子!K$77,ROW(),"")),"")</f>
        <v/>
      </c>
      <c r="BM215" s="58">
        <f>IF(O215="男子",IF($AF215&gt;100,"",IF($M215=プロ用男子!D$102,ROW(),"")),"")</f>
        <v>215</v>
      </c>
      <c r="BN215" s="58" t="str">
        <f>IF(O215="男子",IF($AF215&gt;100,"",IF($M215=プロ用男子!K$102,ROW(),"")),"")</f>
        <v/>
      </c>
      <c r="BO215" s="58" t="str">
        <f>IF(O215="男子",IF($AF215&gt;100,"",IF($M215=プロ用男子!D$127,ROW(),"")),"")</f>
        <v/>
      </c>
      <c r="BP215" s="58" t="str">
        <f>IF(O215="男子",IF($AF215&gt;100,"",IF($M215=プロ用男子!K$127,ROW(),"")),"")</f>
        <v/>
      </c>
      <c r="BQ215" s="58" t="str">
        <f>IF(O215="男子",IF($AF215&gt;100,"",IF($M215=プロ用男子!D$152,ROW(),"")),"")</f>
        <v/>
      </c>
      <c r="BR215" s="58" t="str">
        <f>IF(O215="男子",IF($AF215&gt;100,"",IF($M215=プロ用男子!K$152,ROW(),"")),"")</f>
        <v/>
      </c>
      <c r="BS215" s="58" t="str">
        <f>IF(O215="男子",IF($AF215&gt;100,"",IF($M215=プロ用男子!D$177,ROW(),"")),"")</f>
        <v/>
      </c>
      <c r="BT215" s="58" t="str">
        <f>IF(O215="男子",IF($AF215&gt;100,"",IF($M215=プロ用男子!K$177,ROW(),"")),"")</f>
        <v/>
      </c>
      <c r="BU215" s="58" t="str">
        <f>IF(O215="男子",IF($AF215&gt;100,"",IF($M215=プロ用男子!D$202,ROW(),"")),"")</f>
        <v/>
      </c>
      <c r="BV215" s="58" t="str">
        <f>IF(O215="男子",IF($AF215&gt;100,"",IF($M215=プロ用男子!K$202,ROW(),"")),"")</f>
        <v/>
      </c>
      <c r="BW215" s="58" t="str">
        <f>IF(O215="男子",IF($AF215&gt;100,"",IF($M215=プロ用男子!D$227,ROW(),"")),"")</f>
        <v/>
      </c>
      <c r="BX215" s="58" t="str">
        <f>IF(O215="男子",IF($AF215&gt;100,"",IF($M215=プロ用男子!K$227,ROW(),"")),"")</f>
        <v/>
      </c>
      <c r="BY215" s="58" t="str">
        <f>IF(O215="女子",IF(AF215&gt;100,"",IF(M215=プロ用女子!D$2,ROW(),"")),"")</f>
        <v/>
      </c>
      <c r="BZ215" s="58" t="str">
        <f>IF(O215="女子",IF($AF215&gt;100,"",IF($M215=プロ用女子!K$2,ROW(),"")),"")</f>
        <v/>
      </c>
      <c r="CA215" s="58" t="str">
        <f>IF(O215="女子",IF($AF215&gt;100,"",IF($M215=プロ用女子!D$27,ROW(),"")),"")</f>
        <v/>
      </c>
      <c r="CB215" s="58" t="str">
        <f>IF(O215="女子",IF($AF215&gt;100,"",IF($M215=プロ用女子!K$27,ROW(),"")),"")</f>
        <v/>
      </c>
      <c r="CC215" s="58" t="str">
        <f>IF(O215="女子",IF($AF215&gt;100,"",IF($M215=プロ用女子!D$52,ROW(),"")),"")</f>
        <v/>
      </c>
      <c r="CD215" s="58" t="str">
        <f>IF(O215="女子",IF($AF215&gt;100,"",IF($M215=プロ用女子!K$52,ROW(),"")),"")</f>
        <v/>
      </c>
      <c r="CE215" s="58" t="str">
        <f>IF(O215="女子",IF($AF215&gt;100,"",IF($M215=プロ用女子!D$77,ROW(),"")),"")</f>
        <v/>
      </c>
      <c r="CF215" s="58" t="str">
        <f>IF(O215="女子",IF($AF215&gt;100,"",IF($M215=プロ用女子!K$77,ROW(),"")),"")</f>
        <v/>
      </c>
      <c r="CG215" s="58" t="str">
        <f>IF(O215="女子",IF($AF215&gt;100,"",IF($M215=プロ用女子!D$102,ROW(),"")),"")</f>
        <v/>
      </c>
      <c r="CH215" s="58" t="str">
        <f>IF(O215="女子",IF($AF215&gt;100,"",IF($M215=プロ用女子!K$102,ROW(),"")),"")</f>
        <v/>
      </c>
      <c r="CI215" s="58" t="str">
        <f>IF(O215="女子",IF($AF215&gt;100,"",IF($M215=プロ用女子!D$127,ROW(),"")),"")</f>
        <v/>
      </c>
      <c r="CJ215" s="58" t="str">
        <f>IF(O215="女子",IF($AF215&gt;100,"",IF($M215=プロ用女子!K$127,ROW(),"")),"")</f>
        <v/>
      </c>
      <c r="CK215" s="58" t="str">
        <f>IF(O215="女子",IF($AF215&gt;100,"",IF($M215=プロ用女子!D$152,ROW(),"")),"")</f>
        <v/>
      </c>
      <c r="CL215" s="58" t="str">
        <f>IF(O215="女子",IF($AF215&gt;100,"",IF($M215=プロ用女子!K$152,ROW(),"")),"")</f>
        <v/>
      </c>
      <c r="CM215" s="58" t="str">
        <f>IF(O215="女子",IF($AF215&gt;100,"",IF($M215=プロ用女子!D$177,ROW(),"")),"")</f>
        <v/>
      </c>
      <c r="CN215" s="58" t="str">
        <f>IF(O215="女子",IF($AF215&gt;100,"",IF($M215=プロ用女子!K$177,ROW(),"")),"")</f>
        <v/>
      </c>
      <c r="CO215" s="58" t="str">
        <f>IF(O215="女子",IF($AF215&gt;100,"",IF($M215=プロ用女子!D$202,ROW(),"")),"")</f>
        <v/>
      </c>
      <c r="CP215" s="58" t="str">
        <f>IF(O215="女子",IF($AF215&gt;100,"",IF($M215=プロ用女子!K$202,ROW(),"")),"")</f>
        <v/>
      </c>
      <c r="CQ215" s="58" t="str">
        <f>IF(O215="女子",IF($AF215&gt;100,"",IF($M215=プロ用女子!D$227,ROW(),"")),"")</f>
        <v/>
      </c>
      <c r="CR215" s="58" t="str">
        <f>IF(O215="女子",IF($AF215&gt;100,"",IF($M215=プロ用女子!K$227,ROW(),"")),"")</f>
        <v/>
      </c>
    </row>
    <row r="216" spans="1:96" x14ac:dyDescent="0.15">
      <c r="A216" s="41"/>
      <c r="B216" s="41"/>
      <c r="L216" t="s">
        <v>2510</v>
      </c>
      <c r="M216" t="s">
        <v>571</v>
      </c>
      <c r="N216" t="s">
        <v>572</v>
      </c>
      <c r="O216" t="s">
        <v>100</v>
      </c>
      <c r="Y216" t="s">
        <v>101</v>
      </c>
      <c r="AA216" t="s">
        <v>2511</v>
      </c>
      <c r="AB216" t="s">
        <v>2512</v>
      </c>
      <c r="AC216" t="s">
        <v>2513</v>
      </c>
      <c r="AD216" t="s">
        <v>102</v>
      </c>
      <c r="AF216">
        <v>10</v>
      </c>
      <c r="AG216" s="40">
        <v>39355</v>
      </c>
      <c r="AN216">
        <v>170</v>
      </c>
      <c r="AO216">
        <v>52</v>
      </c>
      <c r="AP216" t="s">
        <v>103</v>
      </c>
      <c r="BB216">
        <f t="shared" si="9"/>
        <v>16</v>
      </c>
      <c r="BC216">
        <f t="shared" si="10"/>
        <v>2</v>
      </c>
      <c r="BD216" t="str">
        <f t="shared" si="12"/>
        <v>右</v>
      </c>
      <c r="BE216" s="58" t="str">
        <f>IF(O216="男子",IF($AF216&gt;100,"",IF(M216=プロ用男子!D$2,ROW(),"")),"")</f>
        <v/>
      </c>
      <c r="BF216" s="58" t="str">
        <f>IF(O216="男子",IF($AF216&gt;100,"",IF($M216=プロ用男子!K$2,ROW(),"")),"")</f>
        <v/>
      </c>
      <c r="BG216" s="58" t="str">
        <f>IF(O216="男子",IF($AF216&gt;100,"",IF($M216=プロ用男子!D$27,ROW(),"")),"")</f>
        <v/>
      </c>
      <c r="BH216" s="58" t="str">
        <f>IF(O216="男子",IF($AF216&gt;100,"",IF($M216=プロ用男子!K$27,ROW(),"")),"")</f>
        <v/>
      </c>
      <c r="BI216" s="58" t="str">
        <f>IF(O216="男子",IF($AF216&gt;100,"",IF($M216=プロ用男子!D$52,ROW(),"")),"")</f>
        <v/>
      </c>
      <c r="BJ216" s="58" t="str">
        <f>IF(O216="男子",IF($AF216&gt;100,"",IF($M216=プロ用男子!K$52,ROW(),"")),"")</f>
        <v/>
      </c>
      <c r="BK216" s="58" t="str">
        <f>IF(O216="男子",IF($AF216&gt;100,"",IF($M216=プロ用男子!D$77,ROW(),"")),"")</f>
        <v/>
      </c>
      <c r="BL216" s="58" t="str">
        <f>IF(O216="男子",IF($AF216&gt;100,"",IF($M216=プロ用男子!K$77,ROW(),"")),"")</f>
        <v/>
      </c>
      <c r="BM216" s="58">
        <f>IF(O216="男子",IF($AF216&gt;100,"",IF($M216=プロ用男子!D$102,ROW(),"")),"")</f>
        <v>216</v>
      </c>
      <c r="BN216" s="58" t="str">
        <f>IF(O216="男子",IF($AF216&gt;100,"",IF($M216=プロ用男子!K$102,ROW(),"")),"")</f>
        <v/>
      </c>
      <c r="BO216" s="58" t="str">
        <f>IF(O216="男子",IF($AF216&gt;100,"",IF($M216=プロ用男子!D$127,ROW(),"")),"")</f>
        <v/>
      </c>
      <c r="BP216" s="58" t="str">
        <f>IF(O216="男子",IF($AF216&gt;100,"",IF($M216=プロ用男子!K$127,ROW(),"")),"")</f>
        <v/>
      </c>
      <c r="BQ216" s="58" t="str">
        <f>IF(O216="男子",IF($AF216&gt;100,"",IF($M216=プロ用男子!D$152,ROW(),"")),"")</f>
        <v/>
      </c>
      <c r="BR216" s="58" t="str">
        <f>IF(O216="男子",IF($AF216&gt;100,"",IF($M216=プロ用男子!K$152,ROW(),"")),"")</f>
        <v/>
      </c>
      <c r="BS216" s="58" t="str">
        <f>IF(O216="男子",IF($AF216&gt;100,"",IF($M216=プロ用男子!D$177,ROW(),"")),"")</f>
        <v/>
      </c>
      <c r="BT216" s="58" t="str">
        <f>IF(O216="男子",IF($AF216&gt;100,"",IF($M216=プロ用男子!K$177,ROW(),"")),"")</f>
        <v/>
      </c>
      <c r="BU216" s="58" t="str">
        <f>IF(O216="男子",IF($AF216&gt;100,"",IF($M216=プロ用男子!D$202,ROW(),"")),"")</f>
        <v/>
      </c>
      <c r="BV216" s="58" t="str">
        <f>IF(O216="男子",IF($AF216&gt;100,"",IF($M216=プロ用男子!K$202,ROW(),"")),"")</f>
        <v/>
      </c>
      <c r="BW216" s="58" t="str">
        <f>IF(O216="男子",IF($AF216&gt;100,"",IF($M216=プロ用男子!D$227,ROW(),"")),"")</f>
        <v/>
      </c>
      <c r="BX216" s="58" t="str">
        <f>IF(O216="男子",IF($AF216&gt;100,"",IF($M216=プロ用男子!K$227,ROW(),"")),"")</f>
        <v/>
      </c>
      <c r="BY216" s="58" t="str">
        <f>IF(O216="女子",IF(AF216&gt;100,"",IF(M216=プロ用女子!D$2,ROW(),"")),"")</f>
        <v/>
      </c>
      <c r="BZ216" s="58" t="str">
        <f>IF(O216="女子",IF($AF216&gt;100,"",IF($M216=プロ用女子!K$2,ROW(),"")),"")</f>
        <v/>
      </c>
      <c r="CA216" s="58" t="str">
        <f>IF(O216="女子",IF($AF216&gt;100,"",IF($M216=プロ用女子!D$27,ROW(),"")),"")</f>
        <v/>
      </c>
      <c r="CB216" s="58" t="str">
        <f>IF(O216="女子",IF($AF216&gt;100,"",IF($M216=プロ用女子!K$27,ROW(),"")),"")</f>
        <v/>
      </c>
      <c r="CC216" s="58" t="str">
        <f>IF(O216="女子",IF($AF216&gt;100,"",IF($M216=プロ用女子!D$52,ROW(),"")),"")</f>
        <v/>
      </c>
      <c r="CD216" s="58" t="str">
        <f>IF(O216="女子",IF($AF216&gt;100,"",IF($M216=プロ用女子!K$52,ROW(),"")),"")</f>
        <v/>
      </c>
      <c r="CE216" s="58" t="str">
        <f>IF(O216="女子",IF($AF216&gt;100,"",IF($M216=プロ用女子!D$77,ROW(),"")),"")</f>
        <v/>
      </c>
      <c r="CF216" s="58" t="str">
        <f>IF(O216="女子",IF($AF216&gt;100,"",IF($M216=プロ用女子!K$77,ROW(),"")),"")</f>
        <v/>
      </c>
      <c r="CG216" s="58" t="str">
        <f>IF(O216="女子",IF($AF216&gt;100,"",IF($M216=プロ用女子!D$102,ROW(),"")),"")</f>
        <v/>
      </c>
      <c r="CH216" s="58" t="str">
        <f>IF(O216="女子",IF($AF216&gt;100,"",IF($M216=プロ用女子!K$102,ROW(),"")),"")</f>
        <v/>
      </c>
      <c r="CI216" s="58" t="str">
        <f>IF(O216="女子",IF($AF216&gt;100,"",IF($M216=プロ用女子!D$127,ROW(),"")),"")</f>
        <v/>
      </c>
      <c r="CJ216" s="58" t="str">
        <f>IF(O216="女子",IF($AF216&gt;100,"",IF($M216=プロ用女子!K$127,ROW(),"")),"")</f>
        <v/>
      </c>
      <c r="CK216" s="58" t="str">
        <f>IF(O216="女子",IF($AF216&gt;100,"",IF($M216=プロ用女子!D$152,ROW(),"")),"")</f>
        <v/>
      </c>
      <c r="CL216" s="58" t="str">
        <f>IF(O216="女子",IF($AF216&gt;100,"",IF($M216=プロ用女子!K$152,ROW(),"")),"")</f>
        <v/>
      </c>
      <c r="CM216" s="58" t="str">
        <f>IF(O216="女子",IF($AF216&gt;100,"",IF($M216=プロ用女子!D$177,ROW(),"")),"")</f>
        <v/>
      </c>
      <c r="CN216" s="58" t="str">
        <f>IF(O216="女子",IF($AF216&gt;100,"",IF($M216=プロ用女子!K$177,ROW(),"")),"")</f>
        <v/>
      </c>
      <c r="CO216" s="58" t="str">
        <f>IF(O216="女子",IF($AF216&gt;100,"",IF($M216=プロ用女子!D$202,ROW(),"")),"")</f>
        <v/>
      </c>
      <c r="CP216" s="58" t="str">
        <f>IF(O216="女子",IF($AF216&gt;100,"",IF($M216=プロ用女子!K$202,ROW(),"")),"")</f>
        <v/>
      </c>
      <c r="CQ216" s="58" t="str">
        <f>IF(O216="女子",IF($AF216&gt;100,"",IF($M216=プロ用女子!D$227,ROW(),"")),"")</f>
        <v/>
      </c>
      <c r="CR216" s="58" t="str">
        <f>IF(O216="女子",IF($AF216&gt;100,"",IF($M216=プロ用女子!K$227,ROW(),"")),"")</f>
        <v/>
      </c>
    </row>
    <row r="217" spans="1:96" x14ac:dyDescent="0.15">
      <c r="A217" s="41">
        <v>46172</v>
      </c>
      <c r="B217" s="41">
        <v>46180</v>
      </c>
      <c r="C217" t="s">
        <v>70</v>
      </c>
      <c r="D217" t="s">
        <v>162</v>
      </c>
      <c r="E217" t="s">
        <v>169</v>
      </c>
      <c r="F217" t="s">
        <v>170</v>
      </c>
      <c r="G217" t="s">
        <v>165</v>
      </c>
      <c r="H217" t="s">
        <v>71</v>
      </c>
      <c r="I217" t="s">
        <v>166</v>
      </c>
      <c r="J217" t="s">
        <v>99</v>
      </c>
      <c r="L217" t="s">
        <v>240</v>
      </c>
      <c r="M217" t="s">
        <v>241</v>
      </c>
      <c r="N217" t="s">
        <v>242</v>
      </c>
      <c r="O217" t="s">
        <v>100</v>
      </c>
      <c r="Y217" t="s">
        <v>101</v>
      </c>
      <c r="AA217" t="s">
        <v>243</v>
      </c>
      <c r="AB217" t="s">
        <v>244</v>
      </c>
      <c r="AC217" t="s">
        <v>245</v>
      </c>
      <c r="AD217" t="s">
        <v>102</v>
      </c>
      <c r="AF217">
        <v>101</v>
      </c>
      <c r="AG217" s="40">
        <v>39199</v>
      </c>
      <c r="AN217">
        <v>165</v>
      </c>
      <c r="AO217">
        <v>49</v>
      </c>
      <c r="AP217" t="s">
        <v>106</v>
      </c>
      <c r="AV217" t="s">
        <v>108</v>
      </c>
      <c r="BB217">
        <f t="shared" si="9"/>
        <v>16</v>
      </c>
      <c r="BC217">
        <f t="shared" si="10"/>
        <v>2</v>
      </c>
      <c r="BD217" t="str">
        <f t="shared" si="12"/>
        <v>左</v>
      </c>
      <c r="BE217" s="58" t="str">
        <f>IF(O217="男子",IF($AF217&gt;100,"",IF(M217=プロ用男子!D$2,ROW(),"")),"")</f>
        <v/>
      </c>
      <c r="BF217" s="58" t="str">
        <f>IF(O217="男子",IF($AF217&gt;100,"",IF($M217=プロ用男子!K$2,ROW(),"")),"")</f>
        <v/>
      </c>
      <c r="BG217" s="58" t="str">
        <f>IF(O217="男子",IF($AF217&gt;100,"",IF($M217=プロ用男子!D$27,ROW(),"")),"")</f>
        <v/>
      </c>
      <c r="BH217" s="58" t="str">
        <f>IF(O217="男子",IF($AF217&gt;100,"",IF($M217=プロ用男子!K$27,ROW(),"")),"")</f>
        <v/>
      </c>
      <c r="BI217" s="58" t="str">
        <f>IF(O217="男子",IF($AF217&gt;100,"",IF($M217=プロ用男子!D$52,ROW(),"")),"")</f>
        <v/>
      </c>
      <c r="BJ217" s="58" t="str">
        <f>IF(O217="男子",IF($AF217&gt;100,"",IF($M217=プロ用男子!K$52,ROW(),"")),"")</f>
        <v/>
      </c>
      <c r="BK217" s="58" t="str">
        <f>IF(O217="男子",IF($AF217&gt;100,"",IF($M217=プロ用男子!D$77,ROW(),"")),"")</f>
        <v/>
      </c>
      <c r="BL217" s="58" t="str">
        <f>IF(O217="男子",IF($AF217&gt;100,"",IF($M217=プロ用男子!K$77,ROW(),"")),"")</f>
        <v/>
      </c>
      <c r="BM217" s="58" t="str">
        <f>IF(O217="男子",IF($AF217&gt;100,"",IF($M217=プロ用男子!D$102,ROW(),"")),"")</f>
        <v/>
      </c>
      <c r="BN217" s="58" t="str">
        <f>IF(O217="男子",IF($AF217&gt;100,"",IF($M217=プロ用男子!K$102,ROW(),"")),"")</f>
        <v/>
      </c>
      <c r="BO217" s="58" t="str">
        <f>IF(O217="男子",IF($AF217&gt;100,"",IF($M217=プロ用男子!D$127,ROW(),"")),"")</f>
        <v/>
      </c>
      <c r="BP217" s="58" t="str">
        <f>IF(O217="男子",IF($AF217&gt;100,"",IF($M217=プロ用男子!K$127,ROW(),"")),"")</f>
        <v/>
      </c>
      <c r="BQ217" s="58" t="str">
        <f>IF(O217="男子",IF($AF217&gt;100,"",IF($M217=プロ用男子!D$152,ROW(),"")),"")</f>
        <v/>
      </c>
      <c r="BR217" s="58" t="str">
        <f>IF(O217="男子",IF($AF217&gt;100,"",IF($M217=プロ用男子!K$152,ROW(),"")),"")</f>
        <v/>
      </c>
      <c r="BS217" s="58" t="str">
        <f>IF(O217="男子",IF($AF217&gt;100,"",IF($M217=プロ用男子!D$177,ROW(),"")),"")</f>
        <v/>
      </c>
      <c r="BT217" s="58" t="str">
        <f>IF(O217="男子",IF($AF217&gt;100,"",IF($M217=プロ用男子!K$177,ROW(),"")),"")</f>
        <v/>
      </c>
      <c r="BU217" s="58" t="str">
        <f>IF(O217="男子",IF($AF217&gt;100,"",IF($M217=プロ用男子!D$202,ROW(),"")),"")</f>
        <v/>
      </c>
      <c r="BV217" s="58" t="str">
        <f>IF(O217="男子",IF($AF217&gt;100,"",IF($M217=プロ用男子!K$202,ROW(),"")),"")</f>
        <v/>
      </c>
      <c r="BW217" s="58" t="str">
        <f>IF(O217="男子",IF($AF217&gt;100,"",IF($M217=プロ用男子!D$227,ROW(),"")),"")</f>
        <v/>
      </c>
      <c r="BX217" s="58" t="str">
        <f>IF(O217="男子",IF($AF217&gt;100,"",IF($M217=プロ用男子!K$227,ROW(),"")),"")</f>
        <v/>
      </c>
      <c r="BY217" s="58" t="str">
        <f>IF(O217="女子",IF(AF217&gt;100,"",IF(M217=プロ用女子!D$2,ROW(),"")),"")</f>
        <v/>
      </c>
      <c r="BZ217" s="58" t="str">
        <f>IF(O217="女子",IF($AF217&gt;100,"",IF($M217=プロ用女子!K$2,ROW(),"")),"")</f>
        <v/>
      </c>
      <c r="CA217" s="58" t="str">
        <f>IF(O217="女子",IF($AF217&gt;100,"",IF($M217=プロ用女子!D$27,ROW(),"")),"")</f>
        <v/>
      </c>
      <c r="CB217" s="58" t="str">
        <f>IF(O217="女子",IF($AF217&gt;100,"",IF($M217=プロ用女子!K$27,ROW(),"")),"")</f>
        <v/>
      </c>
      <c r="CC217" s="58" t="str">
        <f>IF(O217="女子",IF($AF217&gt;100,"",IF($M217=プロ用女子!D$52,ROW(),"")),"")</f>
        <v/>
      </c>
      <c r="CD217" s="58" t="str">
        <f>IF(O217="女子",IF($AF217&gt;100,"",IF($M217=プロ用女子!K$52,ROW(),"")),"")</f>
        <v/>
      </c>
      <c r="CE217" s="58" t="str">
        <f>IF(O217="女子",IF($AF217&gt;100,"",IF($M217=プロ用女子!D$77,ROW(),"")),"")</f>
        <v/>
      </c>
      <c r="CF217" s="58" t="str">
        <f>IF(O217="女子",IF($AF217&gt;100,"",IF($M217=プロ用女子!K$77,ROW(),"")),"")</f>
        <v/>
      </c>
      <c r="CG217" s="58" t="str">
        <f>IF(O217="女子",IF($AF217&gt;100,"",IF($M217=プロ用女子!D$102,ROW(),"")),"")</f>
        <v/>
      </c>
      <c r="CH217" s="58" t="str">
        <f>IF(O217="女子",IF($AF217&gt;100,"",IF($M217=プロ用女子!K$102,ROW(),"")),"")</f>
        <v/>
      </c>
      <c r="CI217" s="58" t="str">
        <f>IF(O217="女子",IF($AF217&gt;100,"",IF($M217=プロ用女子!D$127,ROW(),"")),"")</f>
        <v/>
      </c>
      <c r="CJ217" s="58" t="str">
        <f>IF(O217="女子",IF($AF217&gt;100,"",IF($M217=プロ用女子!K$127,ROW(),"")),"")</f>
        <v/>
      </c>
      <c r="CK217" s="58" t="str">
        <f>IF(O217="女子",IF($AF217&gt;100,"",IF($M217=プロ用女子!D$152,ROW(),"")),"")</f>
        <v/>
      </c>
      <c r="CL217" s="58" t="str">
        <f>IF(O217="女子",IF($AF217&gt;100,"",IF($M217=プロ用女子!K$152,ROW(),"")),"")</f>
        <v/>
      </c>
      <c r="CM217" s="58" t="str">
        <f>IF(O217="女子",IF($AF217&gt;100,"",IF($M217=プロ用女子!D$177,ROW(),"")),"")</f>
        <v/>
      </c>
      <c r="CN217" s="58" t="str">
        <f>IF(O217="女子",IF($AF217&gt;100,"",IF($M217=プロ用女子!K$177,ROW(),"")),"")</f>
        <v/>
      </c>
      <c r="CO217" s="58" t="str">
        <f>IF(O217="女子",IF($AF217&gt;100,"",IF($M217=プロ用女子!D$202,ROW(),"")),"")</f>
        <v/>
      </c>
      <c r="CP217" s="58" t="str">
        <f>IF(O217="女子",IF($AF217&gt;100,"",IF($M217=プロ用女子!K$202,ROW(),"")),"")</f>
        <v/>
      </c>
      <c r="CQ217" s="58" t="str">
        <f>IF(O217="女子",IF($AF217&gt;100,"",IF($M217=プロ用女子!D$227,ROW(),"")),"")</f>
        <v/>
      </c>
      <c r="CR217" s="58" t="str">
        <f>IF(O217="女子",IF($AF217&gt;100,"",IF($M217=プロ用女子!K$227,ROW(),"")),"")</f>
        <v/>
      </c>
    </row>
    <row r="218" spans="1:96" x14ac:dyDescent="0.15">
      <c r="A218" s="41">
        <v>46172</v>
      </c>
      <c r="B218" s="41">
        <v>46180</v>
      </c>
      <c r="C218" t="s">
        <v>70</v>
      </c>
      <c r="D218" t="s">
        <v>162</v>
      </c>
      <c r="E218" t="s">
        <v>169</v>
      </c>
      <c r="F218" t="s">
        <v>170</v>
      </c>
      <c r="G218" t="s">
        <v>165</v>
      </c>
      <c r="H218" t="s">
        <v>71</v>
      </c>
      <c r="I218" t="s">
        <v>166</v>
      </c>
      <c r="J218" t="s">
        <v>99</v>
      </c>
      <c r="L218" t="s">
        <v>246</v>
      </c>
      <c r="M218" t="s">
        <v>241</v>
      </c>
      <c r="N218" t="s">
        <v>242</v>
      </c>
      <c r="O218" t="s">
        <v>100</v>
      </c>
      <c r="Y218" t="s">
        <v>101</v>
      </c>
      <c r="Z218">
        <v>1</v>
      </c>
      <c r="AA218" t="s">
        <v>247</v>
      </c>
      <c r="AB218" t="s">
        <v>248</v>
      </c>
      <c r="AC218" t="s">
        <v>249</v>
      </c>
      <c r="AD218" t="s">
        <v>102</v>
      </c>
      <c r="AF218">
        <v>102</v>
      </c>
      <c r="AG218" s="40">
        <v>34076</v>
      </c>
      <c r="AN218">
        <v>165</v>
      </c>
      <c r="AO218">
        <v>49</v>
      </c>
      <c r="AP218" t="s">
        <v>106</v>
      </c>
      <c r="AV218" t="s">
        <v>108</v>
      </c>
      <c r="BB218">
        <f t="shared" si="9"/>
        <v>30</v>
      </c>
      <c r="BC218" t="str">
        <f t="shared" si="10"/>
        <v>役員</v>
      </c>
      <c r="BD218" t="str">
        <f t="shared" si="12"/>
        <v>左</v>
      </c>
      <c r="BE218" s="58" t="str">
        <f>IF(O218="男子",IF($AF218&gt;100,"",IF(M218=プロ用男子!D$2,ROW(),"")),"")</f>
        <v/>
      </c>
      <c r="BF218" s="58" t="str">
        <f>IF(O218="男子",IF($AF218&gt;100,"",IF($M218=プロ用男子!K$2,ROW(),"")),"")</f>
        <v/>
      </c>
      <c r="BG218" s="58" t="str">
        <f>IF(O218="男子",IF($AF218&gt;100,"",IF($M218=プロ用男子!D$27,ROW(),"")),"")</f>
        <v/>
      </c>
      <c r="BH218" s="58" t="str">
        <f>IF(O218="男子",IF($AF218&gt;100,"",IF($M218=プロ用男子!K$27,ROW(),"")),"")</f>
        <v/>
      </c>
      <c r="BI218" s="58" t="str">
        <f>IF(O218="男子",IF($AF218&gt;100,"",IF($M218=プロ用男子!D$52,ROW(),"")),"")</f>
        <v/>
      </c>
      <c r="BJ218" s="58" t="str">
        <f>IF(O218="男子",IF($AF218&gt;100,"",IF($M218=プロ用男子!K$52,ROW(),"")),"")</f>
        <v/>
      </c>
      <c r="BK218" s="58" t="str">
        <f>IF(O218="男子",IF($AF218&gt;100,"",IF($M218=プロ用男子!D$77,ROW(),"")),"")</f>
        <v/>
      </c>
      <c r="BL218" s="58" t="str">
        <f>IF(O218="男子",IF($AF218&gt;100,"",IF($M218=プロ用男子!K$77,ROW(),"")),"")</f>
        <v/>
      </c>
      <c r="BM218" s="58" t="str">
        <f>IF(O218="男子",IF($AF218&gt;100,"",IF($M218=プロ用男子!D$102,ROW(),"")),"")</f>
        <v/>
      </c>
      <c r="BN218" s="58" t="str">
        <f>IF(O218="男子",IF($AF218&gt;100,"",IF($M218=プロ用男子!K$102,ROW(),"")),"")</f>
        <v/>
      </c>
      <c r="BO218" s="58" t="str">
        <f>IF(O218="男子",IF($AF218&gt;100,"",IF($M218=プロ用男子!D$127,ROW(),"")),"")</f>
        <v/>
      </c>
      <c r="BP218" s="58" t="str">
        <f>IF(O218="男子",IF($AF218&gt;100,"",IF($M218=プロ用男子!K$127,ROW(),"")),"")</f>
        <v/>
      </c>
      <c r="BQ218" s="58" t="str">
        <f>IF(O218="男子",IF($AF218&gt;100,"",IF($M218=プロ用男子!D$152,ROW(),"")),"")</f>
        <v/>
      </c>
      <c r="BR218" s="58" t="str">
        <f>IF(O218="男子",IF($AF218&gt;100,"",IF($M218=プロ用男子!K$152,ROW(),"")),"")</f>
        <v/>
      </c>
      <c r="BS218" s="58" t="str">
        <f>IF(O218="男子",IF($AF218&gt;100,"",IF($M218=プロ用男子!D$177,ROW(),"")),"")</f>
        <v/>
      </c>
      <c r="BT218" s="58" t="str">
        <f>IF(O218="男子",IF($AF218&gt;100,"",IF($M218=プロ用男子!K$177,ROW(),"")),"")</f>
        <v/>
      </c>
      <c r="BU218" s="58" t="str">
        <f>IF(O218="男子",IF($AF218&gt;100,"",IF($M218=プロ用男子!D$202,ROW(),"")),"")</f>
        <v/>
      </c>
      <c r="BV218" s="58" t="str">
        <f>IF(O218="男子",IF($AF218&gt;100,"",IF($M218=プロ用男子!K$202,ROW(),"")),"")</f>
        <v/>
      </c>
      <c r="BW218" s="58" t="str">
        <f>IF(O218="男子",IF($AF218&gt;100,"",IF($M218=プロ用男子!D$227,ROW(),"")),"")</f>
        <v/>
      </c>
      <c r="BX218" s="58" t="str">
        <f>IF(O218="男子",IF($AF218&gt;100,"",IF($M218=プロ用男子!K$227,ROW(),"")),"")</f>
        <v/>
      </c>
      <c r="BY218" s="58" t="str">
        <f>IF(O218="女子",IF(AF218&gt;100,"",IF(M218=プロ用女子!D$2,ROW(),"")),"")</f>
        <v/>
      </c>
      <c r="BZ218" s="58" t="str">
        <f>IF(O218="女子",IF($AF218&gt;100,"",IF($M218=プロ用女子!K$2,ROW(),"")),"")</f>
        <v/>
      </c>
      <c r="CA218" s="58" t="str">
        <f>IF(O218="女子",IF($AF218&gt;100,"",IF($M218=プロ用女子!D$27,ROW(),"")),"")</f>
        <v/>
      </c>
      <c r="CB218" s="58" t="str">
        <f>IF(O218="女子",IF($AF218&gt;100,"",IF($M218=プロ用女子!K$27,ROW(),"")),"")</f>
        <v/>
      </c>
      <c r="CC218" s="58" t="str">
        <f>IF(O218="女子",IF($AF218&gt;100,"",IF($M218=プロ用女子!D$52,ROW(),"")),"")</f>
        <v/>
      </c>
      <c r="CD218" s="58" t="str">
        <f>IF(O218="女子",IF($AF218&gt;100,"",IF($M218=プロ用女子!K$52,ROW(),"")),"")</f>
        <v/>
      </c>
      <c r="CE218" s="58" t="str">
        <f>IF(O218="女子",IF($AF218&gt;100,"",IF($M218=プロ用女子!D$77,ROW(),"")),"")</f>
        <v/>
      </c>
      <c r="CF218" s="58" t="str">
        <f>IF(O218="女子",IF($AF218&gt;100,"",IF($M218=プロ用女子!K$77,ROW(),"")),"")</f>
        <v/>
      </c>
      <c r="CG218" s="58" t="str">
        <f>IF(O218="女子",IF($AF218&gt;100,"",IF($M218=プロ用女子!D$102,ROW(),"")),"")</f>
        <v/>
      </c>
      <c r="CH218" s="58" t="str">
        <f>IF(O218="女子",IF($AF218&gt;100,"",IF($M218=プロ用女子!K$102,ROW(),"")),"")</f>
        <v/>
      </c>
      <c r="CI218" s="58" t="str">
        <f>IF(O218="女子",IF($AF218&gt;100,"",IF($M218=プロ用女子!D$127,ROW(),"")),"")</f>
        <v/>
      </c>
      <c r="CJ218" s="58" t="str">
        <f>IF(O218="女子",IF($AF218&gt;100,"",IF($M218=プロ用女子!K$127,ROW(),"")),"")</f>
        <v/>
      </c>
      <c r="CK218" s="58" t="str">
        <f>IF(O218="女子",IF($AF218&gt;100,"",IF($M218=プロ用女子!D$152,ROW(),"")),"")</f>
        <v/>
      </c>
      <c r="CL218" s="58" t="str">
        <f>IF(O218="女子",IF($AF218&gt;100,"",IF($M218=プロ用女子!K$152,ROW(),"")),"")</f>
        <v/>
      </c>
      <c r="CM218" s="58" t="str">
        <f>IF(O218="女子",IF($AF218&gt;100,"",IF($M218=プロ用女子!D$177,ROW(),"")),"")</f>
        <v/>
      </c>
      <c r="CN218" s="58" t="str">
        <f>IF(O218="女子",IF($AF218&gt;100,"",IF($M218=プロ用女子!K$177,ROW(),"")),"")</f>
        <v/>
      </c>
      <c r="CO218" s="58" t="str">
        <f>IF(O218="女子",IF($AF218&gt;100,"",IF($M218=プロ用女子!D$202,ROW(),"")),"")</f>
        <v/>
      </c>
      <c r="CP218" s="58" t="str">
        <f>IF(O218="女子",IF($AF218&gt;100,"",IF($M218=プロ用女子!K$202,ROW(),"")),"")</f>
        <v/>
      </c>
      <c r="CQ218" s="58" t="str">
        <f>IF(O218="女子",IF($AF218&gt;100,"",IF($M218=プロ用女子!D$227,ROW(),"")),"")</f>
        <v/>
      </c>
      <c r="CR218" s="58" t="str">
        <f>IF(O218="女子",IF($AF218&gt;100,"",IF($M218=プロ用女子!K$227,ROW(),"")),"")</f>
        <v/>
      </c>
    </row>
    <row r="219" spans="1:96" x14ac:dyDescent="0.15">
      <c r="A219" s="41">
        <v>46172</v>
      </c>
      <c r="B219" s="41">
        <v>46180</v>
      </c>
      <c r="C219" t="s">
        <v>70</v>
      </c>
      <c r="D219" t="s">
        <v>162</v>
      </c>
      <c r="E219" t="s">
        <v>169</v>
      </c>
      <c r="F219" t="s">
        <v>170</v>
      </c>
      <c r="G219" t="s">
        <v>165</v>
      </c>
      <c r="H219" t="s">
        <v>71</v>
      </c>
      <c r="I219" t="s">
        <v>166</v>
      </c>
      <c r="J219" t="s">
        <v>99</v>
      </c>
      <c r="L219" t="s">
        <v>250</v>
      </c>
      <c r="M219" t="s">
        <v>241</v>
      </c>
      <c r="N219" t="s">
        <v>242</v>
      </c>
      <c r="O219" t="s">
        <v>100</v>
      </c>
      <c r="Y219" t="s">
        <v>101</v>
      </c>
      <c r="AA219" t="s">
        <v>251</v>
      </c>
      <c r="AB219" t="s">
        <v>252</v>
      </c>
      <c r="AC219" t="s">
        <v>253</v>
      </c>
      <c r="AD219" t="s">
        <v>102</v>
      </c>
      <c r="AF219">
        <v>103</v>
      </c>
      <c r="AG219" s="40">
        <v>17587</v>
      </c>
      <c r="AN219">
        <v>165</v>
      </c>
      <c r="AO219">
        <v>49</v>
      </c>
      <c r="AP219" t="s">
        <v>106</v>
      </c>
      <c r="AV219" t="s">
        <v>108</v>
      </c>
      <c r="AW219" t="s">
        <v>112</v>
      </c>
      <c r="AY219" t="s">
        <v>157</v>
      </c>
      <c r="BB219">
        <f t="shared" si="9"/>
        <v>76</v>
      </c>
      <c r="BC219" t="str">
        <f t="shared" si="10"/>
        <v>役員</v>
      </c>
      <c r="BD219" t="str">
        <f t="shared" si="12"/>
        <v>左</v>
      </c>
      <c r="BE219" s="58" t="str">
        <f>IF(O219="男子",IF($AF219&gt;100,"",IF(M219=プロ用男子!D$2,ROW(),"")),"")</f>
        <v/>
      </c>
      <c r="BF219" s="58" t="str">
        <f>IF(O219="男子",IF($AF219&gt;100,"",IF($M219=プロ用男子!K$2,ROW(),"")),"")</f>
        <v/>
      </c>
      <c r="BG219" s="58" t="str">
        <f>IF(O219="男子",IF($AF219&gt;100,"",IF($M219=プロ用男子!D$27,ROW(),"")),"")</f>
        <v/>
      </c>
      <c r="BH219" s="58" t="str">
        <f>IF(O219="男子",IF($AF219&gt;100,"",IF($M219=プロ用男子!K$27,ROW(),"")),"")</f>
        <v/>
      </c>
      <c r="BI219" s="58" t="str">
        <f>IF(O219="男子",IF($AF219&gt;100,"",IF($M219=プロ用男子!D$52,ROW(),"")),"")</f>
        <v/>
      </c>
      <c r="BJ219" s="58" t="str">
        <f>IF(O219="男子",IF($AF219&gt;100,"",IF($M219=プロ用男子!K$52,ROW(),"")),"")</f>
        <v/>
      </c>
      <c r="BK219" s="58" t="str">
        <f>IF(O219="男子",IF($AF219&gt;100,"",IF($M219=プロ用男子!D$77,ROW(),"")),"")</f>
        <v/>
      </c>
      <c r="BL219" s="58" t="str">
        <f>IF(O219="男子",IF($AF219&gt;100,"",IF($M219=プロ用男子!K$77,ROW(),"")),"")</f>
        <v/>
      </c>
      <c r="BM219" s="58" t="str">
        <f>IF(O219="男子",IF($AF219&gt;100,"",IF($M219=プロ用男子!D$102,ROW(),"")),"")</f>
        <v/>
      </c>
      <c r="BN219" s="58" t="str">
        <f>IF(O219="男子",IF($AF219&gt;100,"",IF($M219=プロ用男子!K$102,ROW(),"")),"")</f>
        <v/>
      </c>
      <c r="BO219" s="58" t="str">
        <f>IF(O219="男子",IF($AF219&gt;100,"",IF($M219=プロ用男子!D$127,ROW(),"")),"")</f>
        <v/>
      </c>
      <c r="BP219" s="58" t="str">
        <f>IF(O219="男子",IF($AF219&gt;100,"",IF($M219=プロ用男子!K$127,ROW(),"")),"")</f>
        <v/>
      </c>
      <c r="BQ219" s="58" t="str">
        <f>IF(O219="男子",IF($AF219&gt;100,"",IF($M219=プロ用男子!D$152,ROW(),"")),"")</f>
        <v/>
      </c>
      <c r="BR219" s="58" t="str">
        <f>IF(O219="男子",IF($AF219&gt;100,"",IF($M219=プロ用男子!K$152,ROW(),"")),"")</f>
        <v/>
      </c>
      <c r="BS219" s="58" t="str">
        <f>IF(O219="男子",IF($AF219&gt;100,"",IF($M219=プロ用男子!D$177,ROW(),"")),"")</f>
        <v/>
      </c>
      <c r="BT219" s="58" t="str">
        <f>IF(O219="男子",IF($AF219&gt;100,"",IF($M219=プロ用男子!K$177,ROW(),"")),"")</f>
        <v/>
      </c>
      <c r="BU219" s="58" t="str">
        <f>IF(O219="男子",IF($AF219&gt;100,"",IF($M219=プロ用男子!D$202,ROW(),"")),"")</f>
        <v/>
      </c>
      <c r="BV219" s="58" t="str">
        <f>IF(O219="男子",IF($AF219&gt;100,"",IF($M219=プロ用男子!K$202,ROW(),"")),"")</f>
        <v/>
      </c>
      <c r="BW219" s="58" t="str">
        <f>IF(O219="男子",IF($AF219&gt;100,"",IF($M219=プロ用男子!D$227,ROW(),"")),"")</f>
        <v/>
      </c>
      <c r="BX219" s="58" t="str">
        <f>IF(O219="男子",IF($AF219&gt;100,"",IF($M219=プロ用男子!K$227,ROW(),"")),"")</f>
        <v/>
      </c>
      <c r="BY219" s="58" t="str">
        <f>IF(O219="女子",IF(AF219&gt;100,"",IF(M219=プロ用女子!D$2,ROW(),"")),"")</f>
        <v/>
      </c>
      <c r="BZ219" s="58" t="str">
        <f>IF(O219="女子",IF($AF219&gt;100,"",IF($M219=プロ用女子!K$2,ROW(),"")),"")</f>
        <v/>
      </c>
      <c r="CA219" s="58" t="str">
        <f>IF(O219="女子",IF($AF219&gt;100,"",IF($M219=プロ用女子!D$27,ROW(),"")),"")</f>
        <v/>
      </c>
      <c r="CB219" s="58" t="str">
        <f>IF(O219="女子",IF($AF219&gt;100,"",IF($M219=プロ用女子!K$27,ROW(),"")),"")</f>
        <v/>
      </c>
      <c r="CC219" s="58" t="str">
        <f>IF(O219="女子",IF($AF219&gt;100,"",IF($M219=プロ用女子!D$52,ROW(),"")),"")</f>
        <v/>
      </c>
      <c r="CD219" s="58" t="str">
        <f>IF(O219="女子",IF($AF219&gt;100,"",IF($M219=プロ用女子!K$52,ROW(),"")),"")</f>
        <v/>
      </c>
      <c r="CE219" s="58" t="str">
        <f>IF(O219="女子",IF($AF219&gt;100,"",IF($M219=プロ用女子!D$77,ROW(),"")),"")</f>
        <v/>
      </c>
      <c r="CF219" s="58" t="str">
        <f>IF(O219="女子",IF($AF219&gt;100,"",IF($M219=プロ用女子!K$77,ROW(),"")),"")</f>
        <v/>
      </c>
      <c r="CG219" s="58" t="str">
        <f>IF(O219="女子",IF($AF219&gt;100,"",IF($M219=プロ用女子!D$102,ROW(),"")),"")</f>
        <v/>
      </c>
      <c r="CH219" s="58" t="str">
        <f>IF(O219="女子",IF($AF219&gt;100,"",IF($M219=プロ用女子!K$102,ROW(),"")),"")</f>
        <v/>
      </c>
      <c r="CI219" s="58" t="str">
        <f>IF(O219="女子",IF($AF219&gt;100,"",IF($M219=プロ用女子!D$127,ROW(),"")),"")</f>
        <v/>
      </c>
      <c r="CJ219" s="58" t="str">
        <f>IF(O219="女子",IF($AF219&gt;100,"",IF($M219=プロ用女子!K$127,ROW(),"")),"")</f>
        <v/>
      </c>
      <c r="CK219" s="58" t="str">
        <f>IF(O219="女子",IF($AF219&gt;100,"",IF($M219=プロ用女子!D$152,ROW(),"")),"")</f>
        <v/>
      </c>
      <c r="CL219" s="58" t="str">
        <f>IF(O219="女子",IF($AF219&gt;100,"",IF($M219=プロ用女子!K$152,ROW(),"")),"")</f>
        <v/>
      </c>
      <c r="CM219" s="58" t="str">
        <f>IF(O219="女子",IF($AF219&gt;100,"",IF($M219=プロ用女子!D$177,ROW(),"")),"")</f>
        <v/>
      </c>
      <c r="CN219" s="58" t="str">
        <f>IF(O219="女子",IF($AF219&gt;100,"",IF($M219=プロ用女子!K$177,ROW(),"")),"")</f>
        <v/>
      </c>
      <c r="CO219" s="58" t="str">
        <f>IF(O219="女子",IF($AF219&gt;100,"",IF($M219=プロ用女子!D$202,ROW(),"")),"")</f>
        <v/>
      </c>
      <c r="CP219" s="58" t="str">
        <f>IF(O219="女子",IF($AF219&gt;100,"",IF($M219=プロ用女子!K$202,ROW(),"")),"")</f>
        <v/>
      </c>
      <c r="CQ219" s="58" t="str">
        <f>IF(O219="女子",IF($AF219&gt;100,"",IF($M219=プロ用女子!D$227,ROW(),"")),"")</f>
        <v/>
      </c>
      <c r="CR219" s="58" t="str">
        <f>IF(O219="女子",IF($AF219&gt;100,"",IF($M219=プロ用女子!K$227,ROW(),"")),"")</f>
        <v/>
      </c>
    </row>
    <row r="220" spans="1:96" x14ac:dyDescent="0.15">
      <c r="A220" s="41">
        <v>46172</v>
      </c>
      <c r="B220" s="41">
        <v>46180</v>
      </c>
      <c r="C220" t="s">
        <v>70</v>
      </c>
      <c r="D220" t="s">
        <v>162</v>
      </c>
      <c r="E220" t="s">
        <v>169</v>
      </c>
      <c r="F220" t="s">
        <v>170</v>
      </c>
      <c r="G220" t="s">
        <v>165</v>
      </c>
      <c r="H220" t="s">
        <v>71</v>
      </c>
      <c r="I220" t="s">
        <v>166</v>
      </c>
      <c r="J220" t="s">
        <v>99</v>
      </c>
      <c r="L220" t="s">
        <v>254</v>
      </c>
      <c r="M220" t="s">
        <v>241</v>
      </c>
      <c r="N220" t="s">
        <v>242</v>
      </c>
      <c r="O220" t="s">
        <v>100</v>
      </c>
      <c r="Y220" t="s">
        <v>101</v>
      </c>
      <c r="Z220">
        <v>1</v>
      </c>
      <c r="AA220" t="s">
        <v>255</v>
      </c>
      <c r="AB220" t="s">
        <v>248</v>
      </c>
      <c r="AC220" t="s">
        <v>249</v>
      </c>
      <c r="AD220" t="s">
        <v>102</v>
      </c>
      <c r="AF220">
        <v>104</v>
      </c>
      <c r="AG220" s="40">
        <v>34076</v>
      </c>
      <c r="AN220">
        <v>165</v>
      </c>
      <c r="AO220">
        <v>49</v>
      </c>
      <c r="AP220" t="s">
        <v>106</v>
      </c>
      <c r="AV220" t="s">
        <v>108</v>
      </c>
      <c r="AW220" t="s">
        <v>112</v>
      </c>
      <c r="AY220" t="s">
        <v>157</v>
      </c>
      <c r="BB220">
        <f t="shared" si="9"/>
        <v>30</v>
      </c>
      <c r="BC220" t="str">
        <f t="shared" si="10"/>
        <v>役員</v>
      </c>
      <c r="BD220" t="str">
        <f t="shared" si="12"/>
        <v>左</v>
      </c>
      <c r="BE220" s="58" t="str">
        <f>IF(O220="男子",IF($AF220&gt;100,"",IF(M220=プロ用男子!D$2,ROW(),"")),"")</f>
        <v/>
      </c>
      <c r="BF220" s="58" t="str">
        <f>IF(O220="男子",IF($AF220&gt;100,"",IF($M220=プロ用男子!K$2,ROW(),"")),"")</f>
        <v/>
      </c>
      <c r="BG220" s="58" t="str">
        <f>IF(O220="男子",IF($AF220&gt;100,"",IF($M220=プロ用男子!D$27,ROW(),"")),"")</f>
        <v/>
      </c>
      <c r="BH220" s="58" t="str">
        <f>IF(O220="男子",IF($AF220&gt;100,"",IF($M220=プロ用男子!K$27,ROW(),"")),"")</f>
        <v/>
      </c>
      <c r="BI220" s="58" t="str">
        <f>IF(O220="男子",IF($AF220&gt;100,"",IF($M220=プロ用男子!D$52,ROW(),"")),"")</f>
        <v/>
      </c>
      <c r="BJ220" s="58" t="str">
        <f>IF(O220="男子",IF($AF220&gt;100,"",IF($M220=プロ用男子!K$52,ROW(),"")),"")</f>
        <v/>
      </c>
      <c r="BK220" s="58" t="str">
        <f>IF(O220="男子",IF($AF220&gt;100,"",IF($M220=プロ用男子!D$77,ROW(),"")),"")</f>
        <v/>
      </c>
      <c r="BL220" s="58" t="str">
        <f>IF(O220="男子",IF($AF220&gt;100,"",IF($M220=プロ用男子!K$77,ROW(),"")),"")</f>
        <v/>
      </c>
      <c r="BM220" s="58" t="str">
        <f>IF(O220="男子",IF($AF220&gt;100,"",IF($M220=プロ用男子!D$102,ROW(),"")),"")</f>
        <v/>
      </c>
      <c r="BN220" s="58" t="str">
        <f>IF(O220="男子",IF($AF220&gt;100,"",IF($M220=プロ用男子!K$102,ROW(),"")),"")</f>
        <v/>
      </c>
      <c r="BO220" s="58" t="str">
        <f>IF(O220="男子",IF($AF220&gt;100,"",IF($M220=プロ用男子!D$127,ROW(),"")),"")</f>
        <v/>
      </c>
      <c r="BP220" s="58" t="str">
        <f>IF(O220="男子",IF($AF220&gt;100,"",IF($M220=プロ用男子!K$127,ROW(),"")),"")</f>
        <v/>
      </c>
      <c r="BQ220" s="58" t="str">
        <f>IF(O220="男子",IF($AF220&gt;100,"",IF($M220=プロ用男子!D$152,ROW(),"")),"")</f>
        <v/>
      </c>
      <c r="BR220" s="58" t="str">
        <f>IF(O220="男子",IF($AF220&gt;100,"",IF($M220=プロ用男子!K$152,ROW(),"")),"")</f>
        <v/>
      </c>
      <c r="BS220" s="58" t="str">
        <f>IF(O220="男子",IF($AF220&gt;100,"",IF($M220=プロ用男子!D$177,ROW(),"")),"")</f>
        <v/>
      </c>
      <c r="BT220" s="58" t="str">
        <f>IF(O220="男子",IF($AF220&gt;100,"",IF($M220=プロ用男子!K$177,ROW(),"")),"")</f>
        <v/>
      </c>
      <c r="BU220" s="58" t="str">
        <f>IF(O220="男子",IF($AF220&gt;100,"",IF($M220=プロ用男子!D$202,ROW(),"")),"")</f>
        <v/>
      </c>
      <c r="BV220" s="58" t="str">
        <f>IF(O220="男子",IF($AF220&gt;100,"",IF($M220=プロ用男子!K$202,ROW(),"")),"")</f>
        <v/>
      </c>
      <c r="BW220" s="58" t="str">
        <f>IF(O220="男子",IF($AF220&gt;100,"",IF($M220=プロ用男子!D$227,ROW(),"")),"")</f>
        <v/>
      </c>
      <c r="BX220" s="58" t="str">
        <f>IF(O220="男子",IF($AF220&gt;100,"",IF($M220=プロ用男子!K$227,ROW(),"")),"")</f>
        <v/>
      </c>
      <c r="BY220" s="58" t="str">
        <f>IF(O220="女子",IF(AF220&gt;100,"",IF(M220=プロ用女子!D$2,ROW(),"")),"")</f>
        <v/>
      </c>
      <c r="BZ220" s="58" t="str">
        <f>IF(O220="女子",IF($AF220&gt;100,"",IF($M220=プロ用女子!K$2,ROW(),"")),"")</f>
        <v/>
      </c>
      <c r="CA220" s="58" t="str">
        <f>IF(O220="女子",IF($AF220&gt;100,"",IF($M220=プロ用女子!D$27,ROW(),"")),"")</f>
        <v/>
      </c>
      <c r="CB220" s="58" t="str">
        <f>IF(O220="女子",IF($AF220&gt;100,"",IF($M220=プロ用女子!K$27,ROW(),"")),"")</f>
        <v/>
      </c>
      <c r="CC220" s="58" t="str">
        <f>IF(O220="女子",IF($AF220&gt;100,"",IF($M220=プロ用女子!D$52,ROW(),"")),"")</f>
        <v/>
      </c>
      <c r="CD220" s="58" t="str">
        <f>IF(O220="女子",IF($AF220&gt;100,"",IF($M220=プロ用女子!K$52,ROW(),"")),"")</f>
        <v/>
      </c>
      <c r="CE220" s="58" t="str">
        <f>IF(O220="女子",IF($AF220&gt;100,"",IF($M220=プロ用女子!D$77,ROW(),"")),"")</f>
        <v/>
      </c>
      <c r="CF220" s="58" t="str">
        <f>IF(O220="女子",IF($AF220&gt;100,"",IF($M220=プロ用女子!K$77,ROW(),"")),"")</f>
        <v/>
      </c>
      <c r="CG220" s="58" t="str">
        <f>IF(O220="女子",IF($AF220&gt;100,"",IF($M220=プロ用女子!D$102,ROW(),"")),"")</f>
        <v/>
      </c>
      <c r="CH220" s="58" t="str">
        <f>IF(O220="女子",IF($AF220&gt;100,"",IF($M220=プロ用女子!K$102,ROW(),"")),"")</f>
        <v/>
      </c>
      <c r="CI220" s="58" t="str">
        <f>IF(O220="女子",IF($AF220&gt;100,"",IF($M220=プロ用女子!D$127,ROW(),"")),"")</f>
        <v/>
      </c>
      <c r="CJ220" s="58" t="str">
        <f>IF(O220="女子",IF($AF220&gt;100,"",IF($M220=プロ用女子!K$127,ROW(),"")),"")</f>
        <v/>
      </c>
      <c r="CK220" s="58" t="str">
        <f>IF(O220="女子",IF($AF220&gt;100,"",IF($M220=プロ用女子!D$152,ROW(),"")),"")</f>
        <v/>
      </c>
      <c r="CL220" s="58" t="str">
        <f>IF(O220="女子",IF($AF220&gt;100,"",IF($M220=プロ用女子!K$152,ROW(),"")),"")</f>
        <v/>
      </c>
      <c r="CM220" s="58" t="str">
        <f>IF(O220="女子",IF($AF220&gt;100,"",IF($M220=プロ用女子!D$177,ROW(),"")),"")</f>
        <v/>
      </c>
      <c r="CN220" s="58" t="str">
        <f>IF(O220="女子",IF($AF220&gt;100,"",IF($M220=プロ用女子!K$177,ROW(),"")),"")</f>
        <v/>
      </c>
      <c r="CO220" s="58" t="str">
        <f>IF(O220="女子",IF($AF220&gt;100,"",IF($M220=プロ用女子!D$202,ROW(),"")),"")</f>
        <v/>
      </c>
      <c r="CP220" s="58" t="str">
        <f>IF(O220="女子",IF($AF220&gt;100,"",IF($M220=プロ用女子!K$202,ROW(),"")),"")</f>
        <v/>
      </c>
      <c r="CQ220" s="58" t="str">
        <f>IF(O220="女子",IF($AF220&gt;100,"",IF($M220=プロ用女子!D$227,ROW(),"")),"")</f>
        <v/>
      </c>
      <c r="CR220" s="58" t="str">
        <f>IF(O220="女子",IF($AF220&gt;100,"",IF($M220=プロ用女子!K$227,ROW(),"")),"")</f>
        <v/>
      </c>
    </row>
    <row r="221" spans="1:96" x14ac:dyDescent="0.15">
      <c r="A221" s="41">
        <v>46172</v>
      </c>
      <c r="B221" s="41">
        <v>46180</v>
      </c>
      <c r="C221" t="s">
        <v>70</v>
      </c>
      <c r="D221" t="s">
        <v>162</v>
      </c>
      <c r="E221" t="s">
        <v>169</v>
      </c>
      <c r="F221" t="s">
        <v>170</v>
      </c>
      <c r="G221" t="s">
        <v>165</v>
      </c>
      <c r="H221" t="s">
        <v>71</v>
      </c>
      <c r="I221" t="s">
        <v>166</v>
      </c>
      <c r="J221" t="s">
        <v>99</v>
      </c>
      <c r="L221" t="s">
        <v>256</v>
      </c>
      <c r="M221" t="s">
        <v>241</v>
      </c>
      <c r="N221" t="s">
        <v>242</v>
      </c>
      <c r="O221" t="s">
        <v>100</v>
      </c>
      <c r="Y221" t="s">
        <v>101</v>
      </c>
      <c r="AA221" t="s">
        <v>257</v>
      </c>
      <c r="AB221" t="s">
        <v>2817</v>
      </c>
      <c r="AC221" t="s">
        <v>2818</v>
      </c>
      <c r="AD221" t="s">
        <v>102</v>
      </c>
      <c r="AF221">
        <v>105</v>
      </c>
      <c r="AG221" s="40"/>
      <c r="AN221">
        <v>165</v>
      </c>
      <c r="AO221">
        <v>49</v>
      </c>
      <c r="AP221" t="s">
        <v>106</v>
      </c>
      <c r="AV221" t="s">
        <v>108</v>
      </c>
      <c r="AW221" t="s">
        <v>112</v>
      </c>
      <c r="AY221" t="s">
        <v>156</v>
      </c>
      <c r="BB221" t="str">
        <f t="shared" si="9"/>
        <v/>
      </c>
      <c r="BC221" t="str">
        <f t="shared" si="10"/>
        <v/>
      </c>
      <c r="BD221" t="str">
        <f t="shared" si="12"/>
        <v>左</v>
      </c>
      <c r="BE221" s="58" t="str">
        <f>IF(O221="男子",IF($AF221&gt;100,"",IF(M221=プロ用男子!D$2,ROW(),"")),"")</f>
        <v/>
      </c>
      <c r="BF221" s="58" t="str">
        <f>IF(O221="男子",IF($AF221&gt;100,"",IF($M221=プロ用男子!K$2,ROW(),"")),"")</f>
        <v/>
      </c>
      <c r="BG221" s="58" t="str">
        <f>IF(O221="男子",IF($AF221&gt;100,"",IF($M221=プロ用男子!D$27,ROW(),"")),"")</f>
        <v/>
      </c>
      <c r="BH221" s="58" t="str">
        <f>IF(O221="男子",IF($AF221&gt;100,"",IF($M221=プロ用男子!K$27,ROW(),"")),"")</f>
        <v/>
      </c>
      <c r="BI221" s="58" t="str">
        <f>IF(O221="男子",IF($AF221&gt;100,"",IF($M221=プロ用男子!D$52,ROW(),"")),"")</f>
        <v/>
      </c>
      <c r="BJ221" s="58" t="str">
        <f>IF(O221="男子",IF($AF221&gt;100,"",IF($M221=プロ用男子!K$52,ROW(),"")),"")</f>
        <v/>
      </c>
      <c r="BK221" s="58" t="str">
        <f>IF(O221="男子",IF($AF221&gt;100,"",IF($M221=プロ用男子!D$77,ROW(),"")),"")</f>
        <v/>
      </c>
      <c r="BL221" s="58" t="str">
        <f>IF(O221="男子",IF($AF221&gt;100,"",IF($M221=プロ用男子!K$77,ROW(),"")),"")</f>
        <v/>
      </c>
      <c r="BM221" s="58" t="str">
        <f>IF(O221="男子",IF($AF221&gt;100,"",IF($M221=プロ用男子!D$102,ROW(),"")),"")</f>
        <v/>
      </c>
      <c r="BN221" s="58" t="str">
        <f>IF(O221="男子",IF($AF221&gt;100,"",IF($M221=プロ用男子!K$102,ROW(),"")),"")</f>
        <v/>
      </c>
      <c r="BO221" s="58" t="str">
        <f>IF(O221="男子",IF($AF221&gt;100,"",IF($M221=プロ用男子!D$127,ROW(),"")),"")</f>
        <v/>
      </c>
      <c r="BP221" s="58" t="str">
        <f>IF(O221="男子",IF($AF221&gt;100,"",IF($M221=プロ用男子!K$127,ROW(),"")),"")</f>
        <v/>
      </c>
      <c r="BQ221" s="58" t="str">
        <f>IF(O221="男子",IF($AF221&gt;100,"",IF($M221=プロ用男子!D$152,ROW(),"")),"")</f>
        <v/>
      </c>
      <c r="BR221" s="58" t="str">
        <f>IF(O221="男子",IF($AF221&gt;100,"",IF($M221=プロ用男子!K$152,ROW(),"")),"")</f>
        <v/>
      </c>
      <c r="BS221" s="58" t="str">
        <f>IF(O221="男子",IF($AF221&gt;100,"",IF($M221=プロ用男子!D$177,ROW(),"")),"")</f>
        <v/>
      </c>
      <c r="BT221" s="58" t="str">
        <f>IF(O221="男子",IF($AF221&gt;100,"",IF($M221=プロ用男子!K$177,ROW(),"")),"")</f>
        <v/>
      </c>
      <c r="BU221" s="58" t="str">
        <f>IF(O221="男子",IF($AF221&gt;100,"",IF($M221=プロ用男子!D$202,ROW(),"")),"")</f>
        <v/>
      </c>
      <c r="BV221" s="58" t="str">
        <f>IF(O221="男子",IF($AF221&gt;100,"",IF($M221=プロ用男子!K$202,ROW(),"")),"")</f>
        <v/>
      </c>
      <c r="BW221" s="58" t="str">
        <f>IF(O221="男子",IF($AF221&gt;100,"",IF($M221=プロ用男子!D$227,ROW(),"")),"")</f>
        <v/>
      </c>
      <c r="BX221" s="58" t="str">
        <f>IF(O221="男子",IF($AF221&gt;100,"",IF($M221=プロ用男子!K$227,ROW(),"")),"")</f>
        <v/>
      </c>
      <c r="BY221" s="58" t="str">
        <f>IF(O221="女子",IF(AF221&gt;100,"",IF(M221=プロ用女子!D$2,ROW(),"")),"")</f>
        <v/>
      </c>
      <c r="BZ221" s="58" t="str">
        <f>IF(O221="女子",IF($AF221&gt;100,"",IF($M221=プロ用女子!K$2,ROW(),"")),"")</f>
        <v/>
      </c>
      <c r="CA221" s="58" t="str">
        <f>IF(O221="女子",IF($AF221&gt;100,"",IF($M221=プロ用女子!D$27,ROW(),"")),"")</f>
        <v/>
      </c>
      <c r="CB221" s="58" t="str">
        <f>IF(O221="女子",IF($AF221&gt;100,"",IF($M221=プロ用女子!K$27,ROW(),"")),"")</f>
        <v/>
      </c>
      <c r="CC221" s="58" t="str">
        <f>IF(O221="女子",IF($AF221&gt;100,"",IF($M221=プロ用女子!D$52,ROW(),"")),"")</f>
        <v/>
      </c>
      <c r="CD221" s="58" t="str">
        <f>IF(O221="女子",IF($AF221&gt;100,"",IF($M221=プロ用女子!K$52,ROW(),"")),"")</f>
        <v/>
      </c>
      <c r="CE221" s="58" t="str">
        <f>IF(O221="女子",IF($AF221&gt;100,"",IF($M221=プロ用女子!D$77,ROW(),"")),"")</f>
        <v/>
      </c>
      <c r="CF221" s="58" t="str">
        <f>IF(O221="女子",IF($AF221&gt;100,"",IF($M221=プロ用女子!K$77,ROW(),"")),"")</f>
        <v/>
      </c>
      <c r="CG221" s="58" t="str">
        <f>IF(O221="女子",IF($AF221&gt;100,"",IF($M221=プロ用女子!D$102,ROW(),"")),"")</f>
        <v/>
      </c>
      <c r="CH221" s="58" t="str">
        <f>IF(O221="女子",IF($AF221&gt;100,"",IF($M221=プロ用女子!K$102,ROW(),"")),"")</f>
        <v/>
      </c>
      <c r="CI221" s="58" t="str">
        <f>IF(O221="女子",IF($AF221&gt;100,"",IF($M221=プロ用女子!D$127,ROW(),"")),"")</f>
        <v/>
      </c>
      <c r="CJ221" s="58" t="str">
        <f>IF(O221="女子",IF($AF221&gt;100,"",IF($M221=プロ用女子!K$127,ROW(),"")),"")</f>
        <v/>
      </c>
      <c r="CK221" s="58" t="str">
        <f>IF(O221="女子",IF($AF221&gt;100,"",IF($M221=プロ用女子!D$152,ROW(),"")),"")</f>
        <v/>
      </c>
      <c r="CL221" s="58" t="str">
        <f>IF(O221="女子",IF($AF221&gt;100,"",IF($M221=プロ用女子!K$152,ROW(),"")),"")</f>
        <v/>
      </c>
      <c r="CM221" s="58" t="str">
        <f>IF(O221="女子",IF($AF221&gt;100,"",IF($M221=プロ用女子!D$177,ROW(),"")),"")</f>
        <v/>
      </c>
      <c r="CN221" s="58" t="str">
        <f>IF(O221="女子",IF($AF221&gt;100,"",IF($M221=プロ用女子!K$177,ROW(),"")),"")</f>
        <v/>
      </c>
      <c r="CO221" s="58" t="str">
        <f>IF(O221="女子",IF($AF221&gt;100,"",IF($M221=プロ用女子!D$202,ROW(),"")),"")</f>
        <v/>
      </c>
      <c r="CP221" s="58" t="str">
        <f>IF(O221="女子",IF($AF221&gt;100,"",IF($M221=プロ用女子!K$202,ROW(),"")),"")</f>
        <v/>
      </c>
      <c r="CQ221" s="58" t="str">
        <f>IF(O221="女子",IF($AF221&gt;100,"",IF($M221=プロ用女子!D$227,ROW(),"")),"")</f>
        <v/>
      </c>
      <c r="CR221" s="58" t="str">
        <f>IF(O221="女子",IF($AF221&gt;100,"",IF($M221=プロ用女子!K$227,ROW(),"")),"")</f>
        <v/>
      </c>
    </row>
    <row r="222" spans="1:96" x14ac:dyDescent="0.15">
      <c r="A222" s="41"/>
      <c r="B222" s="41"/>
      <c r="L222" t="s">
        <v>2617</v>
      </c>
      <c r="M222" t="s">
        <v>241</v>
      </c>
      <c r="N222" t="s">
        <v>242</v>
      </c>
      <c r="O222" t="s">
        <v>100</v>
      </c>
      <c r="Y222" t="s">
        <v>101</v>
      </c>
      <c r="AA222" t="s">
        <v>2618</v>
      </c>
      <c r="AB222" t="s">
        <v>2619</v>
      </c>
      <c r="AC222" t="s">
        <v>2620</v>
      </c>
      <c r="AD222" t="s">
        <v>102</v>
      </c>
      <c r="AF222">
        <v>1</v>
      </c>
      <c r="AG222" s="40">
        <v>38969</v>
      </c>
      <c r="AN222">
        <v>166.5</v>
      </c>
      <c r="AO222">
        <v>54.1</v>
      </c>
      <c r="AP222" t="s">
        <v>103</v>
      </c>
      <c r="BB222">
        <f t="shared" si="9"/>
        <v>17</v>
      </c>
      <c r="BC222">
        <f t="shared" si="10"/>
        <v>3</v>
      </c>
      <c r="BD222" t="str">
        <f t="shared" si="12"/>
        <v>右</v>
      </c>
      <c r="BE222" s="58">
        <f>IF(O222="男子",IF($AF222&gt;100,"",IF(M222=プロ用男子!D$2,ROW(),"")),"")</f>
        <v>222</v>
      </c>
      <c r="BF222" s="58" t="str">
        <f>IF(O222="男子",IF($AF222&gt;100,"",IF($M222=プロ用男子!K$2,ROW(),"")),"")</f>
        <v/>
      </c>
      <c r="BG222" s="58" t="str">
        <f>IF(O222="男子",IF($AF222&gt;100,"",IF($M222=プロ用男子!D$27,ROW(),"")),"")</f>
        <v/>
      </c>
      <c r="BH222" s="58" t="str">
        <f>IF(O222="男子",IF($AF222&gt;100,"",IF($M222=プロ用男子!K$27,ROW(),"")),"")</f>
        <v/>
      </c>
      <c r="BI222" s="58" t="str">
        <f>IF(O222="男子",IF($AF222&gt;100,"",IF($M222=プロ用男子!D$52,ROW(),"")),"")</f>
        <v/>
      </c>
      <c r="BJ222" s="58" t="str">
        <f>IF(O222="男子",IF($AF222&gt;100,"",IF($M222=プロ用男子!K$52,ROW(),"")),"")</f>
        <v/>
      </c>
      <c r="BK222" s="58" t="str">
        <f>IF(O222="男子",IF($AF222&gt;100,"",IF($M222=プロ用男子!D$77,ROW(),"")),"")</f>
        <v/>
      </c>
      <c r="BL222" s="58" t="str">
        <f>IF(O222="男子",IF($AF222&gt;100,"",IF($M222=プロ用男子!K$77,ROW(),"")),"")</f>
        <v/>
      </c>
      <c r="BM222" s="58" t="str">
        <f>IF(O222="男子",IF($AF222&gt;100,"",IF($M222=プロ用男子!D$102,ROW(),"")),"")</f>
        <v/>
      </c>
      <c r="BN222" s="58" t="str">
        <f>IF(O222="男子",IF($AF222&gt;100,"",IF($M222=プロ用男子!K$102,ROW(),"")),"")</f>
        <v/>
      </c>
      <c r="BO222" s="58" t="str">
        <f>IF(O222="男子",IF($AF222&gt;100,"",IF($M222=プロ用男子!D$127,ROW(),"")),"")</f>
        <v/>
      </c>
      <c r="BP222" s="58" t="str">
        <f>IF(O222="男子",IF($AF222&gt;100,"",IF($M222=プロ用男子!K$127,ROW(),"")),"")</f>
        <v/>
      </c>
      <c r="BQ222" s="58" t="str">
        <f>IF(O222="男子",IF($AF222&gt;100,"",IF($M222=プロ用男子!D$152,ROW(),"")),"")</f>
        <v/>
      </c>
      <c r="BR222" s="58" t="str">
        <f>IF(O222="男子",IF($AF222&gt;100,"",IF($M222=プロ用男子!K$152,ROW(),"")),"")</f>
        <v/>
      </c>
      <c r="BS222" s="58" t="str">
        <f>IF(O222="男子",IF($AF222&gt;100,"",IF($M222=プロ用男子!D$177,ROW(),"")),"")</f>
        <v/>
      </c>
      <c r="BT222" s="58" t="str">
        <f>IF(O222="男子",IF($AF222&gt;100,"",IF($M222=プロ用男子!K$177,ROW(),"")),"")</f>
        <v/>
      </c>
      <c r="BU222" s="58" t="str">
        <f>IF(O222="男子",IF($AF222&gt;100,"",IF($M222=プロ用男子!D$202,ROW(),"")),"")</f>
        <v/>
      </c>
      <c r="BV222" s="58" t="str">
        <f>IF(O222="男子",IF($AF222&gt;100,"",IF($M222=プロ用男子!K$202,ROW(),"")),"")</f>
        <v/>
      </c>
      <c r="BW222" s="58" t="str">
        <f>IF(O222="男子",IF($AF222&gt;100,"",IF($M222=プロ用男子!D$227,ROW(),"")),"")</f>
        <v/>
      </c>
      <c r="BX222" s="58" t="str">
        <f>IF(O222="男子",IF($AF222&gt;100,"",IF($M222=プロ用男子!K$227,ROW(),"")),"")</f>
        <v/>
      </c>
      <c r="BY222" s="58" t="str">
        <f>IF(O222="女子",IF(AF222&gt;100,"",IF(M222=プロ用女子!D$2,ROW(),"")),"")</f>
        <v/>
      </c>
      <c r="BZ222" s="58" t="str">
        <f>IF(O222="女子",IF($AF222&gt;100,"",IF($M222=プロ用女子!K$2,ROW(),"")),"")</f>
        <v/>
      </c>
      <c r="CA222" s="58" t="str">
        <f>IF(O222="女子",IF($AF222&gt;100,"",IF($M222=プロ用女子!D$27,ROW(),"")),"")</f>
        <v/>
      </c>
      <c r="CB222" s="58" t="str">
        <f>IF(O222="女子",IF($AF222&gt;100,"",IF($M222=プロ用女子!K$27,ROW(),"")),"")</f>
        <v/>
      </c>
      <c r="CC222" s="58" t="str">
        <f>IF(O222="女子",IF($AF222&gt;100,"",IF($M222=プロ用女子!D$52,ROW(),"")),"")</f>
        <v/>
      </c>
      <c r="CD222" s="58" t="str">
        <f>IF(O222="女子",IF($AF222&gt;100,"",IF($M222=プロ用女子!K$52,ROW(),"")),"")</f>
        <v/>
      </c>
      <c r="CE222" s="58" t="str">
        <f>IF(O222="女子",IF($AF222&gt;100,"",IF($M222=プロ用女子!D$77,ROW(),"")),"")</f>
        <v/>
      </c>
      <c r="CF222" s="58" t="str">
        <f>IF(O222="女子",IF($AF222&gt;100,"",IF($M222=プロ用女子!K$77,ROW(),"")),"")</f>
        <v/>
      </c>
      <c r="CG222" s="58" t="str">
        <f>IF(O222="女子",IF($AF222&gt;100,"",IF($M222=プロ用女子!D$102,ROW(),"")),"")</f>
        <v/>
      </c>
      <c r="CH222" s="58" t="str">
        <f>IF(O222="女子",IF($AF222&gt;100,"",IF($M222=プロ用女子!K$102,ROW(),"")),"")</f>
        <v/>
      </c>
      <c r="CI222" s="58" t="str">
        <f>IF(O222="女子",IF($AF222&gt;100,"",IF($M222=プロ用女子!D$127,ROW(),"")),"")</f>
        <v/>
      </c>
      <c r="CJ222" s="58" t="str">
        <f>IF(O222="女子",IF($AF222&gt;100,"",IF($M222=プロ用女子!K$127,ROW(),"")),"")</f>
        <v/>
      </c>
      <c r="CK222" s="58" t="str">
        <f>IF(O222="女子",IF($AF222&gt;100,"",IF($M222=プロ用女子!D$152,ROW(),"")),"")</f>
        <v/>
      </c>
      <c r="CL222" s="58" t="str">
        <f>IF(O222="女子",IF($AF222&gt;100,"",IF($M222=プロ用女子!K$152,ROW(),"")),"")</f>
        <v/>
      </c>
      <c r="CM222" s="58" t="str">
        <f>IF(O222="女子",IF($AF222&gt;100,"",IF($M222=プロ用女子!D$177,ROW(),"")),"")</f>
        <v/>
      </c>
      <c r="CN222" s="58" t="str">
        <f>IF(O222="女子",IF($AF222&gt;100,"",IF($M222=プロ用女子!K$177,ROW(),"")),"")</f>
        <v/>
      </c>
      <c r="CO222" s="58" t="str">
        <f>IF(O222="女子",IF($AF222&gt;100,"",IF($M222=プロ用女子!D$202,ROW(),"")),"")</f>
        <v/>
      </c>
      <c r="CP222" s="58" t="str">
        <f>IF(O222="女子",IF($AF222&gt;100,"",IF($M222=プロ用女子!K$202,ROW(),"")),"")</f>
        <v/>
      </c>
      <c r="CQ222" s="58" t="str">
        <f>IF(O222="女子",IF($AF222&gt;100,"",IF($M222=プロ用女子!D$227,ROW(),"")),"")</f>
        <v/>
      </c>
      <c r="CR222" s="58" t="str">
        <f>IF(O222="女子",IF($AF222&gt;100,"",IF($M222=プロ用女子!K$227,ROW(),"")),"")</f>
        <v/>
      </c>
    </row>
    <row r="223" spans="1:96" x14ac:dyDescent="0.15">
      <c r="A223" s="41"/>
      <c r="B223" s="41"/>
      <c r="L223" t="s">
        <v>2621</v>
      </c>
      <c r="M223" t="s">
        <v>241</v>
      </c>
      <c r="N223" t="s">
        <v>242</v>
      </c>
      <c r="O223" t="s">
        <v>100</v>
      </c>
      <c r="Y223" t="s">
        <v>101</v>
      </c>
      <c r="AA223" t="s">
        <v>2622</v>
      </c>
      <c r="AB223" t="s">
        <v>2623</v>
      </c>
      <c r="AC223" t="s">
        <v>2624</v>
      </c>
      <c r="AD223" t="s">
        <v>102</v>
      </c>
      <c r="AF223">
        <v>2</v>
      </c>
      <c r="AG223" s="40">
        <v>38903</v>
      </c>
      <c r="AN223">
        <v>174</v>
      </c>
      <c r="AO223">
        <v>68.2</v>
      </c>
      <c r="AP223" t="s">
        <v>103</v>
      </c>
      <c r="BB223">
        <f t="shared" si="9"/>
        <v>17</v>
      </c>
      <c r="BC223">
        <f t="shared" si="10"/>
        <v>3</v>
      </c>
      <c r="BD223" t="str">
        <f t="shared" si="12"/>
        <v>右</v>
      </c>
      <c r="BE223" s="58">
        <f>IF(O223="男子",IF($AF223&gt;100,"",IF(M223=プロ用男子!D$2,ROW(),"")),"")</f>
        <v>223</v>
      </c>
      <c r="BF223" s="58" t="str">
        <f>IF(O223="男子",IF($AF223&gt;100,"",IF($M223=プロ用男子!K$2,ROW(),"")),"")</f>
        <v/>
      </c>
      <c r="BG223" s="58" t="str">
        <f>IF(O223="男子",IF($AF223&gt;100,"",IF($M223=プロ用男子!D$27,ROW(),"")),"")</f>
        <v/>
      </c>
      <c r="BH223" s="58" t="str">
        <f>IF(O223="男子",IF($AF223&gt;100,"",IF($M223=プロ用男子!K$27,ROW(),"")),"")</f>
        <v/>
      </c>
      <c r="BI223" s="58" t="str">
        <f>IF(O223="男子",IF($AF223&gt;100,"",IF($M223=プロ用男子!D$52,ROW(),"")),"")</f>
        <v/>
      </c>
      <c r="BJ223" s="58" t="str">
        <f>IF(O223="男子",IF($AF223&gt;100,"",IF($M223=プロ用男子!K$52,ROW(),"")),"")</f>
        <v/>
      </c>
      <c r="BK223" s="58" t="str">
        <f>IF(O223="男子",IF($AF223&gt;100,"",IF($M223=プロ用男子!D$77,ROW(),"")),"")</f>
        <v/>
      </c>
      <c r="BL223" s="58" t="str">
        <f>IF(O223="男子",IF($AF223&gt;100,"",IF($M223=プロ用男子!K$77,ROW(),"")),"")</f>
        <v/>
      </c>
      <c r="BM223" s="58" t="str">
        <f>IF(O223="男子",IF($AF223&gt;100,"",IF($M223=プロ用男子!D$102,ROW(),"")),"")</f>
        <v/>
      </c>
      <c r="BN223" s="58" t="str">
        <f>IF(O223="男子",IF($AF223&gt;100,"",IF($M223=プロ用男子!K$102,ROW(),"")),"")</f>
        <v/>
      </c>
      <c r="BO223" s="58" t="str">
        <f>IF(O223="男子",IF($AF223&gt;100,"",IF($M223=プロ用男子!D$127,ROW(),"")),"")</f>
        <v/>
      </c>
      <c r="BP223" s="58" t="str">
        <f>IF(O223="男子",IF($AF223&gt;100,"",IF($M223=プロ用男子!K$127,ROW(),"")),"")</f>
        <v/>
      </c>
      <c r="BQ223" s="58" t="str">
        <f>IF(O223="男子",IF($AF223&gt;100,"",IF($M223=プロ用男子!D$152,ROW(),"")),"")</f>
        <v/>
      </c>
      <c r="BR223" s="58" t="str">
        <f>IF(O223="男子",IF($AF223&gt;100,"",IF($M223=プロ用男子!K$152,ROW(),"")),"")</f>
        <v/>
      </c>
      <c r="BS223" s="58" t="str">
        <f>IF(O223="男子",IF($AF223&gt;100,"",IF($M223=プロ用男子!D$177,ROW(),"")),"")</f>
        <v/>
      </c>
      <c r="BT223" s="58" t="str">
        <f>IF(O223="男子",IF($AF223&gt;100,"",IF($M223=プロ用男子!K$177,ROW(),"")),"")</f>
        <v/>
      </c>
      <c r="BU223" s="58" t="str">
        <f>IF(O223="男子",IF($AF223&gt;100,"",IF($M223=プロ用男子!D$202,ROW(),"")),"")</f>
        <v/>
      </c>
      <c r="BV223" s="58" t="str">
        <f>IF(O223="男子",IF($AF223&gt;100,"",IF($M223=プロ用男子!K$202,ROW(),"")),"")</f>
        <v/>
      </c>
      <c r="BW223" s="58" t="str">
        <f>IF(O223="男子",IF($AF223&gt;100,"",IF($M223=プロ用男子!D$227,ROW(),"")),"")</f>
        <v/>
      </c>
      <c r="BX223" s="58" t="str">
        <f>IF(O223="男子",IF($AF223&gt;100,"",IF($M223=プロ用男子!K$227,ROW(),"")),"")</f>
        <v/>
      </c>
      <c r="BY223" s="58" t="str">
        <f>IF(O223="女子",IF(AF223&gt;100,"",IF(M223=プロ用女子!D$2,ROW(),"")),"")</f>
        <v/>
      </c>
      <c r="BZ223" s="58" t="str">
        <f>IF(O223="女子",IF($AF223&gt;100,"",IF($M223=プロ用女子!K$2,ROW(),"")),"")</f>
        <v/>
      </c>
      <c r="CA223" s="58" t="str">
        <f>IF(O223="女子",IF($AF223&gt;100,"",IF($M223=プロ用女子!D$27,ROW(),"")),"")</f>
        <v/>
      </c>
      <c r="CB223" s="58" t="str">
        <f>IF(O223="女子",IF($AF223&gt;100,"",IF($M223=プロ用女子!K$27,ROW(),"")),"")</f>
        <v/>
      </c>
      <c r="CC223" s="58" t="str">
        <f>IF(O223="女子",IF($AF223&gt;100,"",IF($M223=プロ用女子!D$52,ROW(),"")),"")</f>
        <v/>
      </c>
      <c r="CD223" s="58" t="str">
        <f>IF(O223="女子",IF($AF223&gt;100,"",IF($M223=プロ用女子!K$52,ROW(),"")),"")</f>
        <v/>
      </c>
      <c r="CE223" s="58" t="str">
        <f>IF(O223="女子",IF($AF223&gt;100,"",IF($M223=プロ用女子!D$77,ROW(),"")),"")</f>
        <v/>
      </c>
      <c r="CF223" s="58" t="str">
        <f>IF(O223="女子",IF($AF223&gt;100,"",IF($M223=プロ用女子!K$77,ROW(),"")),"")</f>
        <v/>
      </c>
      <c r="CG223" s="58" t="str">
        <f>IF(O223="女子",IF($AF223&gt;100,"",IF($M223=プロ用女子!D$102,ROW(),"")),"")</f>
        <v/>
      </c>
      <c r="CH223" s="58" t="str">
        <f>IF(O223="女子",IF($AF223&gt;100,"",IF($M223=プロ用女子!K$102,ROW(),"")),"")</f>
        <v/>
      </c>
      <c r="CI223" s="58" t="str">
        <f>IF(O223="女子",IF($AF223&gt;100,"",IF($M223=プロ用女子!D$127,ROW(),"")),"")</f>
        <v/>
      </c>
      <c r="CJ223" s="58" t="str">
        <f>IF(O223="女子",IF($AF223&gt;100,"",IF($M223=プロ用女子!K$127,ROW(),"")),"")</f>
        <v/>
      </c>
      <c r="CK223" s="58" t="str">
        <f>IF(O223="女子",IF($AF223&gt;100,"",IF($M223=プロ用女子!D$152,ROW(),"")),"")</f>
        <v/>
      </c>
      <c r="CL223" s="58" t="str">
        <f>IF(O223="女子",IF($AF223&gt;100,"",IF($M223=プロ用女子!K$152,ROW(),"")),"")</f>
        <v/>
      </c>
      <c r="CM223" s="58" t="str">
        <f>IF(O223="女子",IF($AF223&gt;100,"",IF($M223=プロ用女子!D$177,ROW(),"")),"")</f>
        <v/>
      </c>
      <c r="CN223" s="58" t="str">
        <f>IF(O223="女子",IF($AF223&gt;100,"",IF($M223=プロ用女子!K$177,ROW(),"")),"")</f>
        <v/>
      </c>
      <c r="CO223" s="58" t="str">
        <f>IF(O223="女子",IF($AF223&gt;100,"",IF($M223=プロ用女子!D$202,ROW(),"")),"")</f>
        <v/>
      </c>
      <c r="CP223" s="58" t="str">
        <f>IF(O223="女子",IF($AF223&gt;100,"",IF($M223=プロ用女子!K$202,ROW(),"")),"")</f>
        <v/>
      </c>
      <c r="CQ223" s="58" t="str">
        <f>IF(O223="女子",IF($AF223&gt;100,"",IF($M223=プロ用女子!D$227,ROW(),"")),"")</f>
        <v/>
      </c>
      <c r="CR223" s="58" t="str">
        <f>IF(O223="女子",IF($AF223&gt;100,"",IF($M223=プロ用女子!K$227,ROW(),"")),"")</f>
        <v/>
      </c>
    </row>
    <row r="224" spans="1:96" x14ac:dyDescent="0.15">
      <c r="A224" s="41"/>
      <c r="B224" s="41"/>
      <c r="L224" t="s">
        <v>2625</v>
      </c>
      <c r="M224" t="s">
        <v>241</v>
      </c>
      <c r="N224" t="s">
        <v>242</v>
      </c>
      <c r="O224" t="s">
        <v>100</v>
      </c>
      <c r="Y224" t="s">
        <v>101</v>
      </c>
      <c r="AA224" t="s">
        <v>2626</v>
      </c>
      <c r="AB224" t="s">
        <v>2627</v>
      </c>
      <c r="AC224" t="s">
        <v>2628</v>
      </c>
      <c r="AD224" t="s">
        <v>102</v>
      </c>
      <c r="AF224">
        <v>3</v>
      </c>
      <c r="AG224" s="40">
        <v>39092</v>
      </c>
      <c r="AN224">
        <v>167</v>
      </c>
      <c r="AO224">
        <v>50</v>
      </c>
      <c r="AP224" t="s">
        <v>103</v>
      </c>
      <c r="BB224">
        <f t="shared" si="9"/>
        <v>17</v>
      </c>
      <c r="BC224">
        <f t="shared" si="10"/>
        <v>3</v>
      </c>
      <c r="BD224" t="str">
        <f t="shared" si="12"/>
        <v>右</v>
      </c>
      <c r="BE224" s="58">
        <f>IF(O224="男子",IF($AF224&gt;100,"",IF(M224=プロ用男子!D$2,ROW(),"")),"")</f>
        <v>224</v>
      </c>
      <c r="BF224" s="58" t="str">
        <f>IF(O224="男子",IF($AF224&gt;100,"",IF($M224=プロ用男子!K$2,ROW(),"")),"")</f>
        <v/>
      </c>
      <c r="BG224" s="58" t="str">
        <f>IF(O224="男子",IF($AF224&gt;100,"",IF($M224=プロ用男子!D$27,ROW(),"")),"")</f>
        <v/>
      </c>
      <c r="BH224" s="58" t="str">
        <f>IF(O224="男子",IF($AF224&gt;100,"",IF($M224=プロ用男子!K$27,ROW(),"")),"")</f>
        <v/>
      </c>
      <c r="BI224" s="58" t="str">
        <f>IF(O224="男子",IF($AF224&gt;100,"",IF($M224=プロ用男子!D$52,ROW(),"")),"")</f>
        <v/>
      </c>
      <c r="BJ224" s="58" t="str">
        <f>IF(O224="男子",IF($AF224&gt;100,"",IF($M224=プロ用男子!K$52,ROW(),"")),"")</f>
        <v/>
      </c>
      <c r="BK224" s="58" t="str">
        <f>IF(O224="男子",IF($AF224&gt;100,"",IF($M224=プロ用男子!D$77,ROW(),"")),"")</f>
        <v/>
      </c>
      <c r="BL224" s="58" t="str">
        <f>IF(O224="男子",IF($AF224&gt;100,"",IF($M224=プロ用男子!K$77,ROW(),"")),"")</f>
        <v/>
      </c>
      <c r="BM224" s="58" t="str">
        <f>IF(O224="男子",IF($AF224&gt;100,"",IF($M224=プロ用男子!D$102,ROW(),"")),"")</f>
        <v/>
      </c>
      <c r="BN224" s="58" t="str">
        <f>IF(O224="男子",IF($AF224&gt;100,"",IF($M224=プロ用男子!K$102,ROW(),"")),"")</f>
        <v/>
      </c>
      <c r="BO224" s="58" t="str">
        <f>IF(O224="男子",IF($AF224&gt;100,"",IF($M224=プロ用男子!D$127,ROW(),"")),"")</f>
        <v/>
      </c>
      <c r="BP224" s="58" t="str">
        <f>IF(O224="男子",IF($AF224&gt;100,"",IF($M224=プロ用男子!K$127,ROW(),"")),"")</f>
        <v/>
      </c>
      <c r="BQ224" s="58" t="str">
        <f>IF(O224="男子",IF($AF224&gt;100,"",IF($M224=プロ用男子!D$152,ROW(),"")),"")</f>
        <v/>
      </c>
      <c r="BR224" s="58" t="str">
        <f>IF(O224="男子",IF($AF224&gt;100,"",IF($M224=プロ用男子!K$152,ROW(),"")),"")</f>
        <v/>
      </c>
      <c r="BS224" s="58" t="str">
        <f>IF(O224="男子",IF($AF224&gt;100,"",IF($M224=プロ用男子!D$177,ROW(),"")),"")</f>
        <v/>
      </c>
      <c r="BT224" s="58" t="str">
        <f>IF(O224="男子",IF($AF224&gt;100,"",IF($M224=プロ用男子!K$177,ROW(),"")),"")</f>
        <v/>
      </c>
      <c r="BU224" s="58" t="str">
        <f>IF(O224="男子",IF($AF224&gt;100,"",IF($M224=プロ用男子!D$202,ROW(),"")),"")</f>
        <v/>
      </c>
      <c r="BV224" s="58" t="str">
        <f>IF(O224="男子",IF($AF224&gt;100,"",IF($M224=プロ用男子!K$202,ROW(),"")),"")</f>
        <v/>
      </c>
      <c r="BW224" s="58" t="str">
        <f>IF(O224="男子",IF($AF224&gt;100,"",IF($M224=プロ用男子!D$227,ROW(),"")),"")</f>
        <v/>
      </c>
      <c r="BX224" s="58" t="str">
        <f>IF(O224="男子",IF($AF224&gt;100,"",IF($M224=プロ用男子!K$227,ROW(),"")),"")</f>
        <v/>
      </c>
      <c r="BY224" s="58" t="str">
        <f>IF(O224="女子",IF(AF224&gt;100,"",IF(M224=プロ用女子!D$2,ROW(),"")),"")</f>
        <v/>
      </c>
      <c r="BZ224" s="58" t="str">
        <f>IF(O224="女子",IF($AF224&gt;100,"",IF($M224=プロ用女子!K$2,ROW(),"")),"")</f>
        <v/>
      </c>
      <c r="CA224" s="58" t="str">
        <f>IF(O224="女子",IF($AF224&gt;100,"",IF($M224=プロ用女子!D$27,ROW(),"")),"")</f>
        <v/>
      </c>
      <c r="CB224" s="58" t="str">
        <f>IF(O224="女子",IF($AF224&gt;100,"",IF($M224=プロ用女子!K$27,ROW(),"")),"")</f>
        <v/>
      </c>
      <c r="CC224" s="58" t="str">
        <f>IF(O224="女子",IF($AF224&gt;100,"",IF($M224=プロ用女子!D$52,ROW(),"")),"")</f>
        <v/>
      </c>
      <c r="CD224" s="58" t="str">
        <f>IF(O224="女子",IF($AF224&gt;100,"",IF($M224=プロ用女子!K$52,ROW(),"")),"")</f>
        <v/>
      </c>
      <c r="CE224" s="58" t="str">
        <f>IF(O224="女子",IF($AF224&gt;100,"",IF($M224=プロ用女子!D$77,ROW(),"")),"")</f>
        <v/>
      </c>
      <c r="CF224" s="58" t="str">
        <f>IF(O224="女子",IF($AF224&gt;100,"",IF($M224=プロ用女子!K$77,ROW(),"")),"")</f>
        <v/>
      </c>
      <c r="CG224" s="58" t="str">
        <f>IF(O224="女子",IF($AF224&gt;100,"",IF($M224=プロ用女子!D$102,ROW(),"")),"")</f>
        <v/>
      </c>
      <c r="CH224" s="58" t="str">
        <f>IF(O224="女子",IF($AF224&gt;100,"",IF($M224=プロ用女子!K$102,ROW(),"")),"")</f>
        <v/>
      </c>
      <c r="CI224" s="58" t="str">
        <f>IF(O224="女子",IF($AF224&gt;100,"",IF($M224=プロ用女子!D$127,ROW(),"")),"")</f>
        <v/>
      </c>
      <c r="CJ224" s="58" t="str">
        <f>IF(O224="女子",IF($AF224&gt;100,"",IF($M224=プロ用女子!K$127,ROW(),"")),"")</f>
        <v/>
      </c>
      <c r="CK224" s="58" t="str">
        <f>IF(O224="女子",IF($AF224&gt;100,"",IF($M224=プロ用女子!D$152,ROW(),"")),"")</f>
        <v/>
      </c>
      <c r="CL224" s="58" t="str">
        <f>IF(O224="女子",IF($AF224&gt;100,"",IF($M224=プロ用女子!K$152,ROW(),"")),"")</f>
        <v/>
      </c>
      <c r="CM224" s="58" t="str">
        <f>IF(O224="女子",IF($AF224&gt;100,"",IF($M224=プロ用女子!D$177,ROW(),"")),"")</f>
        <v/>
      </c>
      <c r="CN224" s="58" t="str">
        <f>IF(O224="女子",IF($AF224&gt;100,"",IF($M224=プロ用女子!K$177,ROW(),"")),"")</f>
        <v/>
      </c>
      <c r="CO224" s="58" t="str">
        <f>IF(O224="女子",IF($AF224&gt;100,"",IF($M224=プロ用女子!D$202,ROW(),"")),"")</f>
        <v/>
      </c>
      <c r="CP224" s="58" t="str">
        <f>IF(O224="女子",IF($AF224&gt;100,"",IF($M224=プロ用女子!K$202,ROW(),"")),"")</f>
        <v/>
      </c>
      <c r="CQ224" s="58" t="str">
        <f>IF(O224="女子",IF($AF224&gt;100,"",IF($M224=プロ用女子!D$227,ROW(),"")),"")</f>
        <v/>
      </c>
      <c r="CR224" s="58" t="str">
        <f>IF(O224="女子",IF($AF224&gt;100,"",IF($M224=プロ用女子!K$227,ROW(),"")),"")</f>
        <v/>
      </c>
    </row>
    <row r="225" spans="1:96" x14ac:dyDescent="0.15">
      <c r="A225" s="41"/>
      <c r="B225" s="41"/>
      <c r="L225" t="s">
        <v>2629</v>
      </c>
      <c r="M225" t="s">
        <v>241</v>
      </c>
      <c r="N225" t="s">
        <v>242</v>
      </c>
      <c r="O225" t="s">
        <v>100</v>
      </c>
      <c r="Y225" t="s">
        <v>101</v>
      </c>
      <c r="AA225" t="s">
        <v>2630</v>
      </c>
      <c r="AB225" t="s">
        <v>2631</v>
      </c>
      <c r="AC225" t="s">
        <v>2632</v>
      </c>
      <c r="AD225" t="s">
        <v>102</v>
      </c>
      <c r="AF225">
        <v>4</v>
      </c>
      <c r="AG225" s="40">
        <v>38899</v>
      </c>
      <c r="AN225">
        <v>168.5</v>
      </c>
      <c r="AO225">
        <v>56</v>
      </c>
      <c r="AP225" t="s">
        <v>103</v>
      </c>
      <c r="BB225">
        <f t="shared" si="9"/>
        <v>17</v>
      </c>
      <c r="BC225">
        <f t="shared" si="10"/>
        <v>3</v>
      </c>
      <c r="BD225" t="str">
        <f t="shared" si="12"/>
        <v>右</v>
      </c>
      <c r="BE225" s="58">
        <f>IF(O225="男子",IF($AF225&gt;100,"",IF(M225=プロ用男子!D$2,ROW(),"")),"")</f>
        <v>225</v>
      </c>
      <c r="BF225" s="58" t="str">
        <f>IF(O225="男子",IF($AF225&gt;100,"",IF($M225=プロ用男子!K$2,ROW(),"")),"")</f>
        <v/>
      </c>
      <c r="BG225" s="58" t="str">
        <f>IF(O225="男子",IF($AF225&gt;100,"",IF($M225=プロ用男子!D$27,ROW(),"")),"")</f>
        <v/>
      </c>
      <c r="BH225" s="58" t="str">
        <f>IF(O225="男子",IF($AF225&gt;100,"",IF($M225=プロ用男子!K$27,ROW(),"")),"")</f>
        <v/>
      </c>
      <c r="BI225" s="58" t="str">
        <f>IF(O225="男子",IF($AF225&gt;100,"",IF($M225=プロ用男子!D$52,ROW(),"")),"")</f>
        <v/>
      </c>
      <c r="BJ225" s="58" t="str">
        <f>IF(O225="男子",IF($AF225&gt;100,"",IF($M225=プロ用男子!K$52,ROW(),"")),"")</f>
        <v/>
      </c>
      <c r="BK225" s="58" t="str">
        <f>IF(O225="男子",IF($AF225&gt;100,"",IF($M225=プロ用男子!D$77,ROW(),"")),"")</f>
        <v/>
      </c>
      <c r="BL225" s="58" t="str">
        <f>IF(O225="男子",IF($AF225&gt;100,"",IF($M225=プロ用男子!K$77,ROW(),"")),"")</f>
        <v/>
      </c>
      <c r="BM225" s="58" t="str">
        <f>IF(O225="男子",IF($AF225&gt;100,"",IF($M225=プロ用男子!D$102,ROW(),"")),"")</f>
        <v/>
      </c>
      <c r="BN225" s="58" t="str">
        <f>IF(O225="男子",IF($AF225&gt;100,"",IF($M225=プロ用男子!K$102,ROW(),"")),"")</f>
        <v/>
      </c>
      <c r="BO225" s="58" t="str">
        <f>IF(O225="男子",IF($AF225&gt;100,"",IF($M225=プロ用男子!D$127,ROW(),"")),"")</f>
        <v/>
      </c>
      <c r="BP225" s="58" t="str">
        <f>IF(O225="男子",IF($AF225&gt;100,"",IF($M225=プロ用男子!K$127,ROW(),"")),"")</f>
        <v/>
      </c>
      <c r="BQ225" s="58" t="str">
        <f>IF(O225="男子",IF($AF225&gt;100,"",IF($M225=プロ用男子!D$152,ROW(),"")),"")</f>
        <v/>
      </c>
      <c r="BR225" s="58" t="str">
        <f>IF(O225="男子",IF($AF225&gt;100,"",IF($M225=プロ用男子!K$152,ROW(),"")),"")</f>
        <v/>
      </c>
      <c r="BS225" s="58" t="str">
        <f>IF(O225="男子",IF($AF225&gt;100,"",IF($M225=プロ用男子!D$177,ROW(),"")),"")</f>
        <v/>
      </c>
      <c r="BT225" s="58" t="str">
        <f>IF(O225="男子",IF($AF225&gt;100,"",IF($M225=プロ用男子!K$177,ROW(),"")),"")</f>
        <v/>
      </c>
      <c r="BU225" s="58" t="str">
        <f>IF(O225="男子",IF($AF225&gt;100,"",IF($M225=プロ用男子!D$202,ROW(),"")),"")</f>
        <v/>
      </c>
      <c r="BV225" s="58" t="str">
        <f>IF(O225="男子",IF($AF225&gt;100,"",IF($M225=プロ用男子!K$202,ROW(),"")),"")</f>
        <v/>
      </c>
      <c r="BW225" s="58" t="str">
        <f>IF(O225="男子",IF($AF225&gt;100,"",IF($M225=プロ用男子!D$227,ROW(),"")),"")</f>
        <v/>
      </c>
      <c r="BX225" s="58" t="str">
        <f>IF(O225="男子",IF($AF225&gt;100,"",IF($M225=プロ用男子!K$227,ROW(),"")),"")</f>
        <v/>
      </c>
      <c r="BY225" s="58" t="str">
        <f>IF(O225="女子",IF(AF225&gt;100,"",IF(M225=プロ用女子!D$2,ROW(),"")),"")</f>
        <v/>
      </c>
      <c r="BZ225" s="58" t="str">
        <f>IF(O225="女子",IF($AF225&gt;100,"",IF($M225=プロ用女子!K$2,ROW(),"")),"")</f>
        <v/>
      </c>
      <c r="CA225" s="58" t="str">
        <f>IF(O225="女子",IF($AF225&gt;100,"",IF($M225=プロ用女子!D$27,ROW(),"")),"")</f>
        <v/>
      </c>
      <c r="CB225" s="58" t="str">
        <f>IF(O225="女子",IF($AF225&gt;100,"",IF($M225=プロ用女子!K$27,ROW(),"")),"")</f>
        <v/>
      </c>
      <c r="CC225" s="58" t="str">
        <f>IF(O225="女子",IF($AF225&gt;100,"",IF($M225=プロ用女子!D$52,ROW(),"")),"")</f>
        <v/>
      </c>
      <c r="CD225" s="58" t="str">
        <f>IF(O225="女子",IF($AF225&gt;100,"",IF($M225=プロ用女子!K$52,ROW(),"")),"")</f>
        <v/>
      </c>
      <c r="CE225" s="58" t="str">
        <f>IF(O225="女子",IF($AF225&gt;100,"",IF($M225=プロ用女子!D$77,ROW(),"")),"")</f>
        <v/>
      </c>
      <c r="CF225" s="58" t="str">
        <f>IF(O225="女子",IF($AF225&gt;100,"",IF($M225=プロ用女子!K$77,ROW(),"")),"")</f>
        <v/>
      </c>
      <c r="CG225" s="58" t="str">
        <f>IF(O225="女子",IF($AF225&gt;100,"",IF($M225=プロ用女子!D$102,ROW(),"")),"")</f>
        <v/>
      </c>
      <c r="CH225" s="58" t="str">
        <f>IF(O225="女子",IF($AF225&gt;100,"",IF($M225=プロ用女子!K$102,ROW(),"")),"")</f>
        <v/>
      </c>
      <c r="CI225" s="58" t="str">
        <f>IF(O225="女子",IF($AF225&gt;100,"",IF($M225=プロ用女子!D$127,ROW(),"")),"")</f>
        <v/>
      </c>
      <c r="CJ225" s="58" t="str">
        <f>IF(O225="女子",IF($AF225&gt;100,"",IF($M225=プロ用女子!K$127,ROW(),"")),"")</f>
        <v/>
      </c>
      <c r="CK225" s="58" t="str">
        <f>IF(O225="女子",IF($AF225&gt;100,"",IF($M225=プロ用女子!D$152,ROW(),"")),"")</f>
        <v/>
      </c>
      <c r="CL225" s="58" t="str">
        <f>IF(O225="女子",IF($AF225&gt;100,"",IF($M225=プロ用女子!K$152,ROW(),"")),"")</f>
        <v/>
      </c>
      <c r="CM225" s="58" t="str">
        <f>IF(O225="女子",IF($AF225&gt;100,"",IF($M225=プロ用女子!D$177,ROW(),"")),"")</f>
        <v/>
      </c>
      <c r="CN225" s="58" t="str">
        <f>IF(O225="女子",IF($AF225&gt;100,"",IF($M225=プロ用女子!K$177,ROW(),"")),"")</f>
        <v/>
      </c>
      <c r="CO225" s="58" t="str">
        <f>IF(O225="女子",IF($AF225&gt;100,"",IF($M225=プロ用女子!D$202,ROW(),"")),"")</f>
        <v/>
      </c>
      <c r="CP225" s="58" t="str">
        <f>IF(O225="女子",IF($AF225&gt;100,"",IF($M225=プロ用女子!K$202,ROW(),"")),"")</f>
        <v/>
      </c>
      <c r="CQ225" s="58" t="str">
        <f>IF(O225="女子",IF($AF225&gt;100,"",IF($M225=プロ用女子!D$227,ROW(),"")),"")</f>
        <v/>
      </c>
      <c r="CR225" s="58" t="str">
        <f>IF(O225="女子",IF($AF225&gt;100,"",IF($M225=プロ用女子!K$227,ROW(),"")),"")</f>
        <v/>
      </c>
    </row>
    <row r="226" spans="1:96" x14ac:dyDescent="0.15">
      <c r="A226" s="41"/>
      <c r="B226" s="41"/>
      <c r="L226" t="s">
        <v>2633</v>
      </c>
      <c r="M226" t="s">
        <v>241</v>
      </c>
      <c r="N226" t="s">
        <v>242</v>
      </c>
      <c r="O226" t="s">
        <v>100</v>
      </c>
      <c r="Y226" t="s">
        <v>101</v>
      </c>
      <c r="AA226" t="s">
        <v>2634</v>
      </c>
      <c r="AB226" t="s">
        <v>2635</v>
      </c>
      <c r="AC226" t="s">
        <v>2636</v>
      </c>
      <c r="AD226" t="s">
        <v>102</v>
      </c>
      <c r="AF226">
        <v>5</v>
      </c>
      <c r="AG226" s="40">
        <v>39110</v>
      </c>
      <c r="AN226">
        <v>160</v>
      </c>
      <c r="AO226">
        <v>47.5</v>
      </c>
      <c r="AP226" t="s">
        <v>103</v>
      </c>
      <c r="BB226">
        <f t="shared" si="9"/>
        <v>17</v>
      </c>
      <c r="BC226">
        <f t="shared" si="10"/>
        <v>3</v>
      </c>
      <c r="BD226" t="str">
        <f t="shared" si="12"/>
        <v>右</v>
      </c>
      <c r="BE226" s="58">
        <f>IF(O226="男子",IF($AF226&gt;100,"",IF(M226=プロ用男子!D$2,ROW(),"")),"")</f>
        <v>226</v>
      </c>
      <c r="BF226" s="58" t="str">
        <f>IF(O226="男子",IF($AF226&gt;100,"",IF($M226=プロ用男子!K$2,ROW(),"")),"")</f>
        <v/>
      </c>
      <c r="BG226" s="58" t="str">
        <f>IF(O226="男子",IF($AF226&gt;100,"",IF($M226=プロ用男子!D$27,ROW(),"")),"")</f>
        <v/>
      </c>
      <c r="BH226" s="58" t="str">
        <f>IF(O226="男子",IF($AF226&gt;100,"",IF($M226=プロ用男子!K$27,ROW(),"")),"")</f>
        <v/>
      </c>
      <c r="BI226" s="58" t="str">
        <f>IF(O226="男子",IF($AF226&gt;100,"",IF($M226=プロ用男子!D$52,ROW(),"")),"")</f>
        <v/>
      </c>
      <c r="BJ226" s="58" t="str">
        <f>IF(O226="男子",IF($AF226&gt;100,"",IF($M226=プロ用男子!K$52,ROW(),"")),"")</f>
        <v/>
      </c>
      <c r="BK226" s="58" t="str">
        <f>IF(O226="男子",IF($AF226&gt;100,"",IF($M226=プロ用男子!D$77,ROW(),"")),"")</f>
        <v/>
      </c>
      <c r="BL226" s="58" t="str">
        <f>IF(O226="男子",IF($AF226&gt;100,"",IF($M226=プロ用男子!K$77,ROW(),"")),"")</f>
        <v/>
      </c>
      <c r="BM226" s="58" t="str">
        <f>IF(O226="男子",IF($AF226&gt;100,"",IF($M226=プロ用男子!D$102,ROW(),"")),"")</f>
        <v/>
      </c>
      <c r="BN226" s="58" t="str">
        <f>IF(O226="男子",IF($AF226&gt;100,"",IF($M226=プロ用男子!K$102,ROW(),"")),"")</f>
        <v/>
      </c>
      <c r="BO226" s="58" t="str">
        <f>IF(O226="男子",IF($AF226&gt;100,"",IF($M226=プロ用男子!D$127,ROW(),"")),"")</f>
        <v/>
      </c>
      <c r="BP226" s="58" t="str">
        <f>IF(O226="男子",IF($AF226&gt;100,"",IF($M226=プロ用男子!K$127,ROW(),"")),"")</f>
        <v/>
      </c>
      <c r="BQ226" s="58" t="str">
        <f>IF(O226="男子",IF($AF226&gt;100,"",IF($M226=プロ用男子!D$152,ROW(),"")),"")</f>
        <v/>
      </c>
      <c r="BR226" s="58" t="str">
        <f>IF(O226="男子",IF($AF226&gt;100,"",IF($M226=プロ用男子!K$152,ROW(),"")),"")</f>
        <v/>
      </c>
      <c r="BS226" s="58" t="str">
        <f>IF(O226="男子",IF($AF226&gt;100,"",IF($M226=プロ用男子!D$177,ROW(),"")),"")</f>
        <v/>
      </c>
      <c r="BT226" s="58" t="str">
        <f>IF(O226="男子",IF($AF226&gt;100,"",IF($M226=プロ用男子!K$177,ROW(),"")),"")</f>
        <v/>
      </c>
      <c r="BU226" s="58" t="str">
        <f>IF(O226="男子",IF($AF226&gt;100,"",IF($M226=プロ用男子!D$202,ROW(),"")),"")</f>
        <v/>
      </c>
      <c r="BV226" s="58" t="str">
        <f>IF(O226="男子",IF($AF226&gt;100,"",IF($M226=プロ用男子!K$202,ROW(),"")),"")</f>
        <v/>
      </c>
      <c r="BW226" s="58" t="str">
        <f>IF(O226="男子",IF($AF226&gt;100,"",IF($M226=プロ用男子!D$227,ROW(),"")),"")</f>
        <v/>
      </c>
      <c r="BX226" s="58" t="str">
        <f>IF(O226="男子",IF($AF226&gt;100,"",IF($M226=プロ用男子!K$227,ROW(),"")),"")</f>
        <v/>
      </c>
      <c r="BY226" s="58" t="str">
        <f>IF(O226="女子",IF(AF226&gt;100,"",IF(M226=プロ用女子!D$2,ROW(),"")),"")</f>
        <v/>
      </c>
      <c r="BZ226" s="58" t="str">
        <f>IF(O226="女子",IF($AF226&gt;100,"",IF($M226=プロ用女子!K$2,ROW(),"")),"")</f>
        <v/>
      </c>
      <c r="CA226" s="58" t="str">
        <f>IF(O226="女子",IF($AF226&gt;100,"",IF($M226=プロ用女子!D$27,ROW(),"")),"")</f>
        <v/>
      </c>
      <c r="CB226" s="58" t="str">
        <f>IF(O226="女子",IF($AF226&gt;100,"",IF($M226=プロ用女子!K$27,ROW(),"")),"")</f>
        <v/>
      </c>
      <c r="CC226" s="58" t="str">
        <f>IF(O226="女子",IF($AF226&gt;100,"",IF($M226=プロ用女子!D$52,ROW(),"")),"")</f>
        <v/>
      </c>
      <c r="CD226" s="58" t="str">
        <f>IF(O226="女子",IF($AF226&gt;100,"",IF($M226=プロ用女子!K$52,ROW(),"")),"")</f>
        <v/>
      </c>
      <c r="CE226" s="58" t="str">
        <f>IF(O226="女子",IF($AF226&gt;100,"",IF($M226=プロ用女子!D$77,ROW(),"")),"")</f>
        <v/>
      </c>
      <c r="CF226" s="58" t="str">
        <f>IF(O226="女子",IF($AF226&gt;100,"",IF($M226=プロ用女子!K$77,ROW(),"")),"")</f>
        <v/>
      </c>
      <c r="CG226" s="58" t="str">
        <f>IF(O226="女子",IF($AF226&gt;100,"",IF($M226=プロ用女子!D$102,ROW(),"")),"")</f>
        <v/>
      </c>
      <c r="CH226" s="58" t="str">
        <f>IF(O226="女子",IF($AF226&gt;100,"",IF($M226=プロ用女子!K$102,ROW(),"")),"")</f>
        <v/>
      </c>
      <c r="CI226" s="58" t="str">
        <f>IF(O226="女子",IF($AF226&gt;100,"",IF($M226=プロ用女子!D$127,ROW(),"")),"")</f>
        <v/>
      </c>
      <c r="CJ226" s="58" t="str">
        <f>IF(O226="女子",IF($AF226&gt;100,"",IF($M226=プロ用女子!K$127,ROW(),"")),"")</f>
        <v/>
      </c>
      <c r="CK226" s="58" t="str">
        <f>IF(O226="女子",IF($AF226&gt;100,"",IF($M226=プロ用女子!D$152,ROW(),"")),"")</f>
        <v/>
      </c>
      <c r="CL226" s="58" t="str">
        <f>IF(O226="女子",IF($AF226&gt;100,"",IF($M226=プロ用女子!K$152,ROW(),"")),"")</f>
        <v/>
      </c>
      <c r="CM226" s="58" t="str">
        <f>IF(O226="女子",IF($AF226&gt;100,"",IF($M226=プロ用女子!D$177,ROW(),"")),"")</f>
        <v/>
      </c>
      <c r="CN226" s="58" t="str">
        <f>IF(O226="女子",IF($AF226&gt;100,"",IF($M226=プロ用女子!K$177,ROW(),"")),"")</f>
        <v/>
      </c>
      <c r="CO226" s="58" t="str">
        <f>IF(O226="女子",IF($AF226&gt;100,"",IF($M226=プロ用女子!D$202,ROW(),"")),"")</f>
        <v/>
      </c>
      <c r="CP226" s="58" t="str">
        <f>IF(O226="女子",IF($AF226&gt;100,"",IF($M226=プロ用女子!K$202,ROW(),"")),"")</f>
        <v/>
      </c>
      <c r="CQ226" s="58" t="str">
        <f>IF(O226="女子",IF($AF226&gt;100,"",IF($M226=プロ用女子!D$227,ROW(),"")),"")</f>
        <v/>
      </c>
      <c r="CR226" s="58" t="str">
        <f>IF(O226="女子",IF($AF226&gt;100,"",IF($M226=プロ用女子!K$227,ROW(),"")),"")</f>
        <v/>
      </c>
    </row>
    <row r="227" spans="1:96" x14ac:dyDescent="0.15">
      <c r="A227" s="41"/>
      <c r="B227" s="41"/>
      <c r="L227" t="s">
        <v>2647</v>
      </c>
      <c r="M227" t="s">
        <v>241</v>
      </c>
      <c r="N227" t="s">
        <v>242</v>
      </c>
      <c r="O227" t="s">
        <v>100</v>
      </c>
      <c r="Y227" t="s">
        <v>101</v>
      </c>
      <c r="AA227" t="s">
        <v>2648</v>
      </c>
      <c r="AB227" t="s">
        <v>2649</v>
      </c>
      <c r="AC227" t="s">
        <v>2650</v>
      </c>
      <c r="AD227" t="s">
        <v>102</v>
      </c>
      <c r="AF227">
        <v>6</v>
      </c>
      <c r="AG227" s="40">
        <v>39022</v>
      </c>
      <c r="AN227">
        <v>182</v>
      </c>
      <c r="AO227">
        <v>59</v>
      </c>
      <c r="AP227" t="s">
        <v>103</v>
      </c>
      <c r="BB227">
        <f t="shared" si="9"/>
        <v>17</v>
      </c>
      <c r="BC227">
        <f t="shared" si="10"/>
        <v>3</v>
      </c>
      <c r="BD227" t="str">
        <f t="shared" si="12"/>
        <v>右</v>
      </c>
      <c r="BE227" s="58">
        <f>IF(O227="男子",IF($AF227&gt;100,"",IF(M227=プロ用男子!D$2,ROW(),"")),"")</f>
        <v>227</v>
      </c>
      <c r="BF227" s="58" t="str">
        <f>IF(O227="男子",IF($AF227&gt;100,"",IF($M227=プロ用男子!K$2,ROW(),"")),"")</f>
        <v/>
      </c>
      <c r="BG227" s="58" t="str">
        <f>IF(O227="男子",IF($AF227&gt;100,"",IF($M227=プロ用男子!D$27,ROW(),"")),"")</f>
        <v/>
      </c>
      <c r="BH227" s="58" t="str">
        <f>IF(O227="男子",IF($AF227&gt;100,"",IF($M227=プロ用男子!K$27,ROW(),"")),"")</f>
        <v/>
      </c>
      <c r="BI227" s="58" t="str">
        <f>IF(O227="男子",IF($AF227&gt;100,"",IF($M227=プロ用男子!D$52,ROW(),"")),"")</f>
        <v/>
      </c>
      <c r="BJ227" s="58" t="str">
        <f>IF(O227="男子",IF($AF227&gt;100,"",IF($M227=プロ用男子!K$52,ROW(),"")),"")</f>
        <v/>
      </c>
      <c r="BK227" s="58" t="str">
        <f>IF(O227="男子",IF($AF227&gt;100,"",IF($M227=プロ用男子!D$77,ROW(),"")),"")</f>
        <v/>
      </c>
      <c r="BL227" s="58" t="str">
        <f>IF(O227="男子",IF($AF227&gt;100,"",IF($M227=プロ用男子!K$77,ROW(),"")),"")</f>
        <v/>
      </c>
      <c r="BM227" s="58" t="str">
        <f>IF(O227="男子",IF($AF227&gt;100,"",IF($M227=プロ用男子!D$102,ROW(),"")),"")</f>
        <v/>
      </c>
      <c r="BN227" s="58" t="str">
        <f>IF(O227="男子",IF($AF227&gt;100,"",IF($M227=プロ用男子!K$102,ROW(),"")),"")</f>
        <v/>
      </c>
      <c r="BO227" s="58" t="str">
        <f>IF(O227="男子",IF($AF227&gt;100,"",IF($M227=プロ用男子!D$127,ROW(),"")),"")</f>
        <v/>
      </c>
      <c r="BP227" s="58" t="str">
        <f>IF(O227="男子",IF($AF227&gt;100,"",IF($M227=プロ用男子!K$127,ROW(),"")),"")</f>
        <v/>
      </c>
      <c r="BQ227" s="58" t="str">
        <f>IF(O227="男子",IF($AF227&gt;100,"",IF($M227=プロ用男子!D$152,ROW(),"")),"")</f>
        <v/>
      </c>
      <c r="BR227" s="58" t="str">
        <f>IF(O227="男子",IF($AF227&gt;100,"",IF($M227=プロ用男子!K$152,ROW(),"")),"")</f>
        <v/>
      </c>
      <c r="BS227" s="58" t="str">
        <f>IF(O227="男子",IF($AF227&gt;100,"",IF($M227=プロ用男子!D$177,ROW(),"")),"")</f>
        <v/>
      </c>
      <c r="BT227" s="58" t="str">
        <f>IF(O227="男子",IF($AF227&gt;100,"",IF($M227=プロ用男子!K$177,ROW(),"")),"")</f>
        <v/>
      </c>
      <c r="BU227" s="58" t="str">
        <f>IF(O227="男子",IF($AF227&gt;100,"",IF($M227=プロ用男子!D$202,ROW(),"")),"")</f>
        <v/>
      </c>
      <c r="BV227" s="58" t="str">
        <f>IF(O227="男子",IF($AF227&gt;100,"",IF($M227=プロ用男子!K$202,ROW(),"")),"")</f>
        <v/>
      </c>
      <c r="BW227" s="58" t="str">
        <f>IF(O227="男子",IF($AF227&gt;100,"",IF($M227=プロ用男子!D$227,ROW(),"")),"")</f>
        <v/>
      </c>
      <c r="BX227" s="58" t="str">
        <f>IF(O227="男子",IF($AF227&gt;100,"",IF($M227=プロ用男子!K$227,ROW(),"")),"")</f>
        <v/>
      </c>
      <c r="BY227" s="58" t="str">
        <f>IF(O227="女子",IF(AF227&gt;100,"",IF(M227=プロ用女子!D$2,ROW(),"")),"")</f>
        <v/>
      </c>
      <c r="BZ227" s="58" t="str">
        <f>IF(O227="女子",IF($AF227&gt;100,"",IF($M227=プロ用女子!K$2,ROW(),"")),"")</f>
        <v/>
      </c>
      <c r="CA227" s="58" t="str">
        <f>IF(O227="女子",IF($AF227&gt;100,"",IF($M227=プロ用女子!D$27,ROW(),"")),"")</f>
        <v/>
      </c>
      <c r="CB227" s="58" t="str">
        <f>IF(O227="女子",IF($AF227&gt;100,"",IF($M227=プロ用女子!K$27,ROW(),"")),"")</f>
        <v/>
      </c>
      <c r="CC227" s="58" t="str">
        <f>IF(O227="女子",IF($AF227&gt;100,"",IF($M227=プロ用女子!D$52,ROW(),"")),"")</f>
        <v/>
      </c>
      <c r="CD227" s="58" t="str">
        <f>IF(O227="女子",IF($AF227&gt;100,"",IF($M227=プロ用女子!K$52,ROW(),"")),"")</f>
        <v/>
      </c>
      <c r="CE227" s="58" t="str">
        <f>IF(O227="女子",IF($AF227&gt;100,"",IF($M227=プロ用女子!D$77,ROW(),"")),"")</f>
        <v/>
      </c>
      <c r="CF227" s="58" t="str">
        <f>IF(O227="女子",IF($AF227&gt;100,"",IF($M227=プロ用女子!K$77,ROW(),"")),"")</f>
        <v/>
      </c>
      <c r="CG227" s="58" t="str">
        <f>IF(O227="女子",IF($AF227&gt;100,"",IF($M227=プロ用女子!D$102,ROW(),"")),"")</f>
        <v/>
      </c>
      <c r="CH227" s="58" t="str">
        <f>IF(O227="女子",IF($AF227&gt;100,"",IF($M227=プロ用女子!K$102,ROW(),"")),"")</f>
        <v/>
      </c>
      <c r="CI227" s="58" t="str">
        <f>IF(O227="女子",IF($AF227&gt;100,"",IF($M227=プロ用女子!D$127,ROW(),"")),"")</f>
        <v/>
      </c>
      <c r="CJ227" s="58" t="str">
        <f>IF(O227="女子",IF($AF227&gt;100,"",IF($M227=プロ用女子!K$127,ROW(),"")),"")</f>
        <v/>
      </c>
      <c r="CK227" s="58" t="str">
        <f>IF(O227="女子",IF($AF227&gt;100,"",IF($M227=プロ用女子!D$152,ROW(),"")),"")</f>
        <v/>
      </c>
      <c r="CL227" s="58" t="str">
        <f>IF(O227="女子",IF($AF227&gt;100,"",IF($M227=プロ用女子!K$152,ROW(),"")),"")</f>
        <v/>
      </c>
      <c r="CM227" s="58" t="str">
        <f>IF(O227="女子",IF($AF227&gt;100,"",IF($M227=プロ用女子!D$177,ROW(),"")),"")</f>
        <v/>
      </c>
      <c r="CN227" s="58" t="str">
        <f>IF(O227="女子",IF($AF227&gt;100,"",IF($M227=プロ用女子!K$177,ROW(),"")),"")</f>
        <v/>
      </c>
      <c r="CO227" s="58" t="str">
        <f>IF(O227="女子",IF($AF227&gt;100,"",IF($M227=プロ用女子!D$202,ROW(),"")),"")</f>
        <v/>
      </c>
      <c r="CP227" s="58" t="str">
        <f>IF(O227="女子",IF($AF227&gt;100,"",IF($M227=プロ用女子!K$202,ROW(),"")),"")</f>
        <v/>
      </c>
      <c r="CQ227" s="58" t="str">
        <f>IF(O227="女子",IF($AF227&gt;100,"",IF($M227=プロ用女子!D$227,ROW(),"")),"")</f>
        <v/>
      </c>
      <c r="CR227" s="58" t="str">
        <f>IF(O227="女子",IF($AF227&gt;100,"",IF($M227=プロ用女子!K$227,ROW(),"")),"")</f>
        <v/>
      </c>
    </row>
    <row r="228" spans="1:96" x14ac:dyDescent="0.15">
      <c r="A228" s="41"/>
      <c r="B228" s="41"/>
      <c r="L228" t="s">
        <v>2651</v>
      </c>
      <c r="M228" t="s">
        <v>241</v>
      </c>
      <c r="N228" t="s">
        <v>242</v>
      </c>
      <c r="O228" t="s">
        <v>100</v>
      </c>
      <c r="Y228" t="s">
        <v>101</v>
      </c>
      <c r="AA228" t="s">
        <v>2652</v>
      </c>
      <c r="AB228" t="s">
        <v>2653</v>
      </c>
      <c r="AC228" t="s">
        <v>2654</v>
      </c>
      <c r="AD228" t="s">
        <v>102</v>
      </c>
      <c r="AE228" t="s">
        <v>105</v>
      </c>
      <c r="AF228">
        <v>7</v>
      </c>
      <c r="AG228" s="40">
        <v>39332</v>
      </c>
      <c r="AN228">
        <v>163</v>
      </c>
      <c r="AO228">
        <v>64</v>
      </c>
      <c r="AP228" t="s">
        <v>103</v>
      </c>
      <c r="BB228">
        <f t="shared" si="9"/>
        <v>16</v>
      </c>
      <c r="BC228">
        <f t="shared" si="10"/>
        <v>2</v>
      </c>
      <c r="BD228" t="str">
        <f t="shared" si="12"/>
        <v>右</v>
      </c>
      <c r="BE228" s="58">
        <f>IF(O228="男子",IF($AF228&gt;100,"",IF(M228=プロ用男子!D$2,ROW(),"")),"")</f>
        <v>228</v>
      </c>
      <c r="BF228" s="58" t="str">
        <f>IF(O228="男子",IF($AF228&gt;100,"",IF($M228=プロ用男子!K$2,ROW(),"")),"")</f>
        <v/>
      </c>
      <c r="BG228" s="58" t="str">
        <f>IF(O228="男子",IF($AF228&gt;100,"",IF($M228=プロ用男子!D$27,ROW(),"")),"")</f>
        <v/>
      </c>
      <c r="BH228" s="58" t="str">
        <f>IF(O228="男子",IF($AF228&gt;100,"",IF($M228=プロ用男子!K$27,ROW(),"")),"")</f>
        <v/>
      </c>
      <c r="BI228" s="58" t="str">
        <f>IF(O228="男子",IF($AF228&gt;100,"",IF($M228=プロ用男子!D$52,ROW(),"")),"")</f>
        <v/>
      </c>
      <c r="BJ228" s="58" t="str">
        <f>IF(O228="男子",IF($AF228&gt;100,"",IF($M228=プロ用男子!K$52,ROW(),"")),"")</f>
        <v/>
      </c>
      <c r="BK228" s="58" t="str">
        <f>IF(O228="男子",IF($AF228&gt;100,"",IF($M228=プロ用男子!D$77,ROW(),"")),"")</f>
        <v/>
      </c>
      <c r="BL228" s="58" t="str">
        <f>IF(O228="男子",IF($AF228&gt;100,"",IF($M228=プロ用男子!K$77,ROW(),"")),"")</f>
        <v/>
      </c>
      <c r="BM228" s="58" t="str">
        <f>IF(O228="男子",IF($AF228&gt;100,"",IF($M228=プロ用男子!D$102,ROW(),"")),"")</f>
        <v/>
      </c>
      <c r="BN228" s="58" t="str">
        <f>IF(O228="男子",IF($AF228&gt;100,"",IF($M228=プロ用男子!K$102,ROW(),"")),"")</f>
        <v/>
      </c>
      <c r="BO228" s="58" t="str">
        <f>IF(O228="男子",IF($AF228&gt;100,"",IF($M228=プロ用男子!D$127,ROW(),"")),"")</f>
        <v/>
      </c>
      <c r="BP228" s="58" t="str">
        <f>IF(O228="男子",IF($AF228&gt;100,"",IF($M228=プロ用男子!K$127,ROW(),"")),"")</f>
        <v/>
      </c>
      <c r="BQ228" s="58" t="str">
        <f>IF(O228="男子",IF($AF228&gt;100,"",IF($M228=プロ用男子!D$152,ROW(),"")),"")</f>
        <v/>
      </c>
      <c r="BR228" s="58" t="str">
        <f>IF(O228="男子",IF($AF228&gt;100,"",IF($M228=プロ用男子!K$152,ROW(),"")),"")</f>
        <v/>
      </c>
      <c r="BS228" s="58" t="str">
        <f>IF(O228="男子",IF($AF228&gt;100,"",IF($M228=プロ用男子!D$177,ROW(),"")),"")</f>
        <v/>
      </c>
      <c r="BT228" s="58" t="str">
        <f>IF(O228="男子",IF($AF228&gt;100,"",IF($M228=プロ用男子!K$177,ROW(),"")),"")</f>
        <v/>
      </c>
      <c r="BU228" s="58" t="str">
        <f>IF(O228="男子",IF($AF228&gt;100,"",IF($M228=プロ用男子!D$202,ROW(),"")),"")</f>
        <v/>
      </c>
      <c r="BV228" s="58" t="str">
        <f>IF(O228="男子",IF($AF228&gt;100,"",IF($M228=プロ用男子!K$202,ROW(),"")),"")</f>
        <v/>
      </c>
      <c r="BW228" s="58" t="str">
        <f>IF(O228="男子",IF($AF228&gt;100,"",IF($M228=プロ用男子!D$227,ROW(),"")),"")</f>
        <v/>
      </c>
      <c r="BX228" s="58" t="str">
        <f>IF(O228="男子",IF($AF228&gt;100,"",IF($M228=プロ用男子!K$227,ROW(),"")),"")</f>
        <v/>
      </c>
      <c r="BY228" s="58" t="str">
        <f>IF(O228="女子",IF(AF228&gt;100,"",IF(M228=プロ用女子!D$2,ROW(),"")),"")</f>
        <v/>
      </c>
      <c r="BZ228" s="58" t="str">
        <f>IF(O228="女子",IF($AF228&gt;100,"",IF($M228=プロ用女子!K$2,ROW(),"")),"")</f>
        <v/>
      </c>
      <c r="CA228" s="58" t="str">
        <f>IF(O228="女子",IF($AF228&gt;100,"",IF($M228=プロ用女子!D$27,ROW(),"")),"")</f>
        <v/>
      </c>
      <c r="CB228" s="58" t="str">
        <f>IF(O228="女子",IF($AF228&gt;100,"",IF($M228=プロ用女子!K$27,ROW(),"")),"")</f>
        <v/>
      </c>
      <c r="CC228" s="58" t="str">
        <f>IF(O228="女子",IF($AF228&gt;100,"",IF($M228=プロ用女子!D$52,ROW(),"")),"")</f>
        <v/>
      </c>
      <c r="CD228" s="58" t="str">
        <f>IF(O228="女子",IF($AF228&gt;100,"",IF($M228=プロ用女子!K$52,ROW(),"")),"")</f>
        <v/>
      </c>
      <c r="CE228" s="58" t="str">
        <f>IF(O228="女子",IF($AF228&gt;100,"",IF($M228=プロ用女子!D$77,ROW(),"")),"")</f>
        <v/>
      </c>
      <c r="CF228" s="58" t="str">
        <f>IF(O228="女子",IF($AF228&gt;100,"",IF($M228=プロ用女子!K$77,ROW(),"")),"")</f>
        <v/>
      </c>
      <c r="CG228" s="58" t="str">
        <f>IF(O228="女子",IF($AF228&gt;100,"",IF($M228=プロ用女子!D$102,ROW(),"")),"")</f>
        <v/>
      </c>
      <c r="CH228" s="58" t="str">
        <f>IF(O228="女子",IF($AF228&gt;100,"",IF($M228=プロ用女子!K$102,ROW(),"")),"")</f>
        <v/>
      </c>
      <c r="CI228" s="58" t="str">
        <f>IF(O228="女子",IF($AF228&gt;100,"",IF($M228=プロ用女子!D$127,ROW(),"")),"")</f>
        <v/>
      </c>
      <c r="CJ228" s="58" t="str">
        <f>IF(O228="女子",IF($AF228&gt;100,"",IF($M228=プロ用女子!K$127,ROW(),"")),"")</f>
        <v/>
      </c>
      <c r="CK228" s="58" t="str">
        <f>IF(O228="女子",IF($AF228&gt;100,"",IF($M228=プロ用女子!D$152,ROW(),"")),"")</f>
        <v/>
      </c>
      <c r="CL228" s="58" t="str">
        <f>IF(O228="女子",IF($AF228&gt;100,"",IF($M228=プロ用女子!K$152,ROW(),"")),"")</f>
        <v/>
      </c>
      <c r="CM228" s="58" t="str">
        <f>IF(O228="女子",IF($AF228&gt;100,"",IF($M228=プロ用女子!D$177,ROW(),"")),"")</f>
        <v/>
      </c>
      <c r="CN228" s="58" t="str">
        <f>IF(O228="女子",IF($AF228&gt;100,"",IF($M228=プロ用女子!K$177,ROW(),"")),"")</f>
        <v/>
      </c>
      <c r="CO228" s="58" t="str">
        <f>IF(O228="女子",IF($AF228&gt;100,"",IF($M228=プロ用女子!D$202,ROW(),"")),"")</f>
        <v/>
      </c>
      <c r="CP228" s="58" t="str">
        <f>IF(O228="女子",IF($AF228&gt;100,"",IF($M228=プロ用女子!K$202,ROW(),"")),"")</f>
        <v/>
      </c>
      <c r="CQ228" s="58" t="str">
        <f>IF(O228="女子",IF($AF228&gt;100,"",IF($M228=プロ用女子!D$227,ROW(),"")),"")</f>
        <v/>
      </c>
      <c r="CR228" s="58" t="str">
        <f>IF(O228="女子",IF($AF228&gt;100,"",IF($M228=プロ用女子!K$227,ROW(),"")),"")</f>
        <v/>
      </c>
    </row>
    <row r="229" spans="1:96" x14ac:dyDescent="0.15">
      <c r="A229" s="41"/>
      <c r="B229" s="41"/>
      <c r="L229" t="s">
        <v>2655</v>
      </c>
      <c r="M229" t="s">
        <v>241</v>
      </c>
      <c r="N229" t="s">
        <v>242</v>
      </c>
      <c r="O229" t="s">
        <v>100</v>
      </c>
      <c r="Y229" t="s">
        <v>101</v>
      </c>
      <c r="AA229" t="s">
        <v>2656</v>
      </c>
      <c r="AB229" t="s">
        <v>2657</v>
      </c>
      <c r="AC229" t="s">
        <v>2658</v>
      </c>
      <c r="AD229" t="s">
        <v>102</v>
      </c>
      <c r="AF229">
        <v>8</v>
      </c>
      <c r="AG229" s="40">
        <v>39243</v>
      </c>
      <c r="AN229">
        <v>179</v>
      </c>
      <c r="AO229">
        <v>76</v>
      </c>
      <c r="AP229" t="s">
        <v>106</v>
      </c>
      <c r="BB229">
        <f t="shared" si="9"/>
        <v>16</v>
      </c>
      <c r="BC229">
        <f t="shared" si="10"/>
        <v>2</v>
      </c>
      <c r="BD229" t="str">
        <f t="shared" si="12"/>
        <v>左</v>
      </c>
      <c r="BE229" s="58">
        <f>IF(O229="男子",IF($AF229&gt;100,"",IF(M229=プロ用男子!D$2,ROW(),"")),"")</f>
        <v>229</v>
      </c>
      <c r="BF229" s="58" t="str">
        <f>IF(O229="男子",IF($AF229&gt;100,"",IF($M229=プロ用男子!K$2,ROW(),"")),"")</f>
        <v/>
      </c>
      <c r="BG229" s="58" t="str">
        <f>IF(O229="男子",IF($AF229&gt;100,"",IF($M229=プロ用男子!D$27,ROW(),"")),"")</f>
        <v/>
      </c>
      <c r="BH229" s="58" t="str">
        <f>IF(O229="男子",IF($AF229&gt;100,"",IF($M229=プロ用男子!K$27,ROW(),"")),"")</f>
        <v/>
      </c>
      <c r="BI229" s="58" t="str">
        <f>IF(O229="男子",IF($AF229&gt;100,"",IF($M229=プロ用男子!D$52,ROW(),"")),"")</f>
        <v/>
      </c>
      <c r="BJ229" s="58" t="str">
        <f>IF(O229="男子",IF($AF229&gt;100,"",IF($M229=プロ用男子!K$52,ROW(),"")),"")</f>
        <v/>
      </c>
      <c r="BK229" s="58" t="str">
        <f>IF(O229="男子",IF($AF229&gt;100,"",IF($M229=プロ用男子!D$77,ROW(),"")),"")</f>
        <v/>
      </c>
      <c r="BL229" s="58" t="str">
        <f>IF(O229="男子",IF($AF229&gt;100,"",IF($M229=プロ用男子!K$77,ROW(),"")),"")</f>
        <v/>
      </c>
      <c r="BM229" s="58" t="str">
        <f>IF(O229="男子",IF($AF229&gt;100,"",IF($M229=プロ用男子!D$102,ROW(),"")),"")</f>
        <v/>
      </c>
      <c r="BN229" s="58" t="str">
        <f>IF(O229="男子",IF($AF229&gt;100,"",IF($M229=プロ用男子!K$102,ROW(),"")),"")</f>
        <v/>
      </c>
      <c r="BO229" s="58" t="str">
        <f>IF(O229="男子",IF($AF229&gt;100,"",IF($M229=プロ用男子!D$127,ROW(),"")),"")</f>
        <v/>
      </c>
      <c r="BP229" s="58" t="str">
        <f>IF(O229="男子",IF($AF229&gt;100,"",IF($M229=プロ用男子!K$127,ROW(),"")),"")</f>
        <v/>
      </c>
      <c r="BQ229" s="58" t="str">
        <f>IF(O229="男子",IF($AF229&gt;100,"",IF($M229=プロ用男子!D$152,ROW(),"")),"")</f>
        <v/>
      </c>
      <c r="BR229" s="58" t="str">
        <f>IF(O229="男子",IF($AF229&gt;100,"",IF($M229=プロ用男子!K$152,ROW(),"")),"")</f>
        <v/>
      </c>
      <c r="BS229" s="58" t="str">
        <f>IF(O229="男子",IF($AF229&gt;100,"",IF($M229=プロ用男子!D$177,ROW(),"")),"")</f>
        <v/>
      </c>
      <c r="BT229" s="58" t="str">
        <f>IF(O229="男子",IF($AF229&gt;100,"",IF($M229=プロ用男子!K$177,ROW(),"")),"")</f>
        <v/>
      </c>
      <c r="BU229" s="58" t="str">
        <f>IF(O229="男子",IF($AF229&gt;100,"",IF($M229=プロ用男子!D$202,ROW(),"")),"")</f>
        <v/>
      </c>
      <c r="BV229" s="58" t="str">
        <f>IF(O229="男子",IF($AF229&gt;100,"",IF($M229=プロ用男子!K$202,ROW(),"")),"")</f>
        <v/>
      </c>
      <c r="BW229" s="58" t="str">
        <f>IF(O229="男子",IF($AF229&gt;100,"",IF($M229=プロ用男子!D$227,ROW(),"")),"")</f>
        <v/>
      </c>
      <c r="BX229" s="58" t="str">
        <f>IF(O229="男子",IF($AF229&gt;100,"",IF($M229=プロ用男子!K$227,ROW(),"")),"")</f>
        <v/>
      </c>
      <c r="BY229" s="58" t="str">
        <f>IF(O229="女子",IF(AF229&gt;100,"",IF(M229=プロ用女子!D$2,ROW(),"")),"")</f>
        <v/>
      </c>
      <c r="BZ229" s="58" t="str">
        <f>IF(O229="女子",IF($AF229&gt;100,"",IF($M229=プロ用女子!K$2,ROW(),"")),"")</f>
        <v/>
      </c>
      <c r="CA229" s="58" t="str">
        <f>IF(O229="女子",IF($AF229&gt;100,"",IF($M229=プロ用女子!D$27,ROW(),"")),"")</f>
        <v/>
      </c>
      <c r="CB229" s="58" t="str">
        <f>IF(O229="女子",IF($AF229&gt;100,"",IF($M229=プロ用女子!K$27,ROW(),"")),"")</f>
        <v/>
      </c>
      <c r="CC229" s="58" t="str">
        <f>IF(O229="女子",IF($AF229&gt;100,"",IF($M229=プロ用女子!D$52,ROW(),"")),"")</f>
        <v/>
      </c>
      <c r="CD229" s="58" t="str">
        <f>IF(O229="女子",IF($AF229&gt;100,"",IF($M229=プロ用女子!K$52,ROW(),"")),"")</f>
        <v/>
      </c>
      <c r="CE229" s="58" t="str">
        <f>IF(O229="女子",IF($AF229&gt;100,"",IF($M229=プロ用女子!D$77,ROW(),"")),"")</f>
        <v/>
      </c>
      <c r="CF229" s="58" t="str">
        <f>IF(O229="女子",IF($AF229&gt;100,"",IF($M229=プロ用女子!K$77,ROW(),"")),"")</f>
        <v/>
      </c>
      <c r="CG229" s="58" t="str">
        <f>IF(O229="女子",IF($AF229&gt;100,"",IF($M229=プロ用女子!D$102,ROW(),"")),"")</f>
        <v/>
      </c>
      <c r="CH229" s="58" t="str">
        <f>IF(O229="女子",IF($AF229&gt;100,"",IF($M229=プロ用女子!K$102,ROW(),"")),"")</f>
        <v/>
      </c>
      <c r="CI229" s="58" t="str">
        <f>IF(O229="女子",IF($AF229&gt;100,"",IF($M229=プロ用女子!D$127,ROW(),"")),"")</f>
        <v/>
      </c>
      <c r="CJ229" s="58" t="str">
        <f>IF(O229="女子",IF($AF229&gt;100,"",IF($M229=プロ用女子!K$127,ROW(),"")),"")</f>
        <v/>
      </c>
      <c r="CK229" s="58" t="str">
        <f>IF(O229="女子",IF($AF229&gt;100,"",IF($M229=プロ用女子!D$152,ROW(),"")),"")</f>
        <v/>
      </c>
      <c r="CL229" s="58" t="str">
        <f>IF(O229="女子",IF($AF229&gt;100,"",IF($M229=プロ用女子!K$152,ROW(),"")),"")</f>
        <v/>
      </c>
      <c r="CM229" s="58" t="str">
        <f>IF(O229="女子",IF($AF229&gt;100,"",IF($M229=プロ用女子!D$177,ROW(),"")),"")</f>
        <v/>
      </c>
      <c r="CN229" s="58" t="str">
        <f>IF(O229="女子",IF($AF229&gt;100,"",IF($M229=プロ用女子!K$177,ROW(),"")),"")</f>
        <v/>
      </c>
      <c r="CO229" s="58" t="str">
        <f>IF(O229="女子",IF($AF229&gt;100,"",IF($M229=プロ用女子!D$202,ROW(),"")),"")</f>
        <v/>
      </c>
      <c r="CP229" s="58" t="str">
        <f>IF(O229="女子",IF($AF229&gt;100,"",IF($M229=プロ用女子!K$202,ROW(),"")),"")</f>
        <v/>
      </c>
      <c r="CQ229" s="58" t="str">
        <f>IF(O229="女子",IF($AF229&gt;100,"",IF($M229=プロ用女子!D$227,ROW(),"")),"")</f>
        <v/>
      </c>
      <c r="CR229" s="58" t="str">
        <f>IF(O229="女子",IF($AF229&gt;100,"",IF($M229=プロ用女子!K$227,ROW(),"")),"")</f>
        <v/>
      </c>
    </row>
    <row r="230" spans="1:96" x14ac:dyDescent="0.15">
      <c r="A230" s="41"/>
      <c r="B230" s="41"/>
      <c r="L230" t="s">
        <v>2659</v>
      </c>
      <c r="M230" t="s">
        <v>241</v>
      </c>
      <c r="N230" t="s">
        <v>242</v>
      </c>
      <c r="O230" t="s">
        <v>100</v>
      </c>
      <c r="Y230" t="s">
        <v>101</v>
      </c>
      <c r="AA230" t="s">
        <v>2660</v>
      </c>
      <c r="AB230" t="s">
        <v>2661</v>
      </c>
      <c r="AC230" t="s">
        <v>2662</v>
      </c>
      <c r="AD230" t="s">
        <v>102</v>
      </c>
      <c r="AF230">
        <v>9</v>
      </c>
      <c r="AG230" s="40">
        <v>39361</v>
      </c>
      <c r="AN230">
        <v>167</v>
      </c>
      <c r="AO230">
        <v>47</v>
      </c>
      <c r="AP230" t="s">
        <v>103</v>
      </c>
      <c r="BB230">
        <f t="shared" si="9"/>
        <v>16</v>
      </c>
      <c r="BC230">
        <f t="shared" si="10"/>
        <v>2</v>
      </c>
      <c r="BD230" t="str">
        <f t="shared" si="12"/>
        <v>右</v>
      </c>
      <c r="BE230" s="58">
        <f>IF(O230="男子",IF($AF230&gt;100,"",IF(M230=プロ用男子!D$2,ROW(),"")),"")</f>
        <v>230</v>
      </c>
      <c r="BF230" s="58" t="str">
        <f>IF(O230="男子",IF($AF230&gt;100,"",IF($M230=プロ用男子!K$2,ROW(),"")),"")</f>
        <v/>
      </c>
      <c r="BG230" s="58" t="str">
        <f>IF(O230="男子",IF($AF230&gt;100,"",IF($M230=プロ用男子!D$27,ROW(),"")),"")</f>
        <v/>
      </c>
      <c r="BH230" s="58" t="str">
        <f>IF(O230="男子",IF($AF230&gt;100,"",IF($M230=プロ用男子!K$27,ROW(),"")),"")</f>
        <v/>
      </c>
      <c r="BI230" s="58" t="str">
        <f>IF(O230="男子",IF($AF230&gt;100,"",IF($M230=プロ用男子!D$52,ROW(),"")),"")</f>
        <v/>
      </c>
      <c r="BJ230" s="58" t="str">
        <f>IF(O230="男子",IF($AF230&gt;100,"",IF($M230=プロ用男子!K$52,ROW(),"")),"")</f>
        <v/>
      </c>
      <c r="BK230" s="58" t="str">
        <f>IF(O230="男子",IF($AF230&gt;100,"",IF($M230=プロ用男子!D$77,ROW(),"")),"")</f>
        <v/>
      </c>
      <c r="BL230" s="58" t="str">
        <f>IF(O230="男子",IF($AF230&gt;100,"",IF($M230=プロ用男子!K$77,ROW(),"")),"")</f>
        <v/>
      </c>
      <c r="BM230" s="58" t="str">
        <f>IF(O230="男子",IF($AF230&gt;100,"",IF($M230=プロ用男子!D$102,ROW(),"")),"")</f>
        <v/>
      </c>
      <c r="BN230" s="58" t="str">
        <f>IF(O230="男子",IF($AF230&gt;100,"",IF($M230=プロ用男子!K$102,ROW(),"")),"")</f>
        <v/>
      </c>
      <c r="BO230" s="58" t="str">
        <f>IF(O230="男子",IF($AF230&gt;100,"",IF($M230=プロ用男子!D$127,ROW(),"")),"")</f>
        <v/>
      </c>
      <c r="BP230" s="58" t="str">
        <f>IF(O230="男子",IF($AF230&gt;100,"",IF($M230=プロ用男子!K$127,ROW(),"")),"")</f>
        <v/>
      </c>
      <c r="BQ230" s="58" t="str">
        <f>IF(O230="男子",IF($AF230&gt;100,"",IF($M230=プロ用男子!D$152,ROW(),"")),"")</f>
        <v/>
      </c>
      <c r="BR230" s="58" t="str">
        <f>IF(O230="男子",IF($AF230&gt;100,"",IF($M230=プロ用男子!K$152,ROW(),"")),"")</f>
        <v/>
      </c>
      <c r="BS230" s="58" t="str">
        <f>IF(O230="男子",IF($AF230&gt;100,"",IF($M230=プロ用男子!D$177,ROW(),"")),"")</f>
        <v/>
      </c>
      <c r="BT230" s="58" t="str">
        <f>IF(O230="男子",IF($AF230&gt;100,"",IF($M230=プロ用男子!K$177,ROW(),"")),"")</f>
        <v/>
      </c>
      <c r="BU230" s="58" t="str">
        <f>IF(O230="男子",IF($AF230&gt;100,"",IF($M230=プロ用男子!D$202,ROW(),"")),"")</f>
        <v/>
      </c>
      <c r="BV230" s="58" t="str">
        <f>IF(O230="男子",IF($AF230&gt;100,"",IF($M230=プロ用男子!K$202,ROW(),"")),"")</f>
        <v/>
      </c>
      <c r="BW230" s="58" t="str">
        <f>IF(O230="男子",IF($AF230&gt;100,"",IF($M230=プロ用男子!D$227,ROW(),"")),"")</f>
        <v/>
      </c>
      <c r="BX230" s="58" t="str">
        <f>IF(O230="男子",IF($AF230&gt;100,"",IF($M230=プロ用男子!K$227,ROW(),"")),"")</f>
        <v/>
      </c>
      <c r="BY230" s="58" t="str">
        <f>IF(O230="女子",IF(AF230&gt;100,"",IF(M230=プロ用女子!D$2,ROW(),"")),"")</f>
        <v/>
      </c>
      <c r="BZ230" s="58" t="str">
        <f>IF(O230="女子",IF($AF230&gt;100,"",IF($M230=プロ用女子!K$2,ROW(),"")),"")</f>
        <v/>
      </c>
      <c r="CA230" s="58" t="str">
        <f>IF(O230="女子",IF($AF230&gt;100,"",IF($M230=プロ用女子!D$27,ROW(),"")),"")</f>
        <v/>
      </c>
      <c r="CB230" s="58" t="str">
        <f>IF(O230="女子",IF($AF230&gt;100,"",IF($M230=プロ用女子!K$27,ROW(),"")),"")</f>
        <v/>
      </c>
      <c r="CC230" s="58" t="str">
        <f>IF(O230="女子",IF($AF230&gt;100,"",IF($M230=プロ用女子!D$52,ROW(),"")),"")</f>
        <v/>
      </c>
      <c r="CD230" s="58" t="str">
        <f>IF(O230="女子",IF($AF230&gt;100,"",IF($M230=プロ用女子!K$52,ROW(),"")),"")</f>
        <v/>
      </c>
      <c r="CE230" s="58" t="str">
        <f>IF(O230="女子",IF($AF230&gt;100,"",IF($M230=プロ用女子!D$77,ROW(),"")),"")</f>
        <v/>
      </c>
      <c r="CF230" s="58" t="str">
        <f>IF(O230="女子",IF($AF230&gt;100,"",IF($M230=プロ用女子!K$77,ROW(),"")),"")</f>
        <v/>
      </c>
      <c r="CG230" s="58" t="str">
        <f>IF(O230="女子",IF($AF230&gt;100,"",IF($M230=プロ用女子!D$102,ROW(),"")),"")</f>
        <v/>
      </c>
      <c r="CH230" s="58" t="str">
        <f>IF(O230="女子",IF($AF230&gt;100,"",IF($M230=プロ用女子!K$102,ROW(),"")),"")</f>
        <v/>
      </c>
      <c r="CI230" s="58" t="str">
        <f>IF(O230="女子",IF($AF230&gt;100,"",IF($M230=プロ用女子!D$127,ROW(),"")),"")</f>
        <v/>
      </c>
      <c r="CJ230" s="58" t="str">
        <f>IF(O230="女子",IF($AF230&gt;100,"",IF($M230=プロ用女子!K$127,ROW(),"")),"")</f>
        <v/>
      </c>
      <c r="CK230" s="58" t="str">
        <f>IF(O230="女子",IF($AF230&gt;100,"",IF($M230=プロ用女子!D$152,ROW(),"")),"")</f>
        <v/>
      </c>
      <c r="CL230" s="58" t="str">
        <f>IF(O230="女子",IF($AF230&gt;100,"",IF($M230=プロ用女子!K$152,ROW(),"")),"")</f>
        <v/>
      </c>
      <c r="CM230" s="58" t="str">
        <f>IF(O230="女子",IF($AF230&gt;100,"",IF($M230=プロ用女子!D$177,ROW(),"")),"")</f>
        <v/>
      </c>
      <c r="CN230" s="58" t="str">
        <f>IF(O230="女子",IF($AF230&gt;100,"",IF($M230=プロ用女子!K$177,ROW(),"")),"")</f>
        <v/>
      </c>
      <c r="CO230" s="58" t="str">
        <f>IF(O230="女子",IF($AF230&gt;100,"",IF($M230=プロ用女子!D$202,ROW(),"")),"")</f>
        <v/>
      </c>
      <c r="CP230" s="58" t="str">
        <f>IF(O230="女子",IF($AF230&gt;100,"",IF($M230=プロ用女子!K$202,ROW(),"")),"")</f>
        <v/>
      </c>
      <c r="CQ230" s="58" t="str">
        <f>IF(O230="女子",IF($AF230&gt;100,"",IF($M230=プロ用女子!D$227,ROW(),"")),"")</f>
        <v/>
      </c>
      <c r="CR230" s="58" t="str">
        <f>IF(O230="女子",IF($AF230&gt;100,"",IF($M230=プロ用女子!K$227,ROW(),"")),"")</f>
        <v/>
      </c>
    </row>
    <row r="231" spans="1:96" x14ac:dyDescent="0.15">
      <c r="A231" s="41"/>
      <c r="B231" s="41"/>
      <c r="L231" t="s">
        <v>2663</v>
      </c>
      <c r="M231" t="s">
        <v>241</v>
      </c>
      <c r="N231" t="s">
        <v>242</v>
      </c>
      <c r="O231" t="s">
        <v>100</v>
      </c>
      <c r="Y231" t="s">
        <v>101</v>
      </c>
      <c r="AA231" t="s">
        <v>2664</v>
      </c>
      <c r="AB231" t="s">
        <v>2665</v>
      </c>
      <c r="AC231" t="s">
        <v>2666</v>
      </c>
      <c r="AD231" t="s">
        <v>102</v>
      </c>
      <c r="AF231">
        <v>10</v>
      </c>
      <c r="AG231" s="40">
        <v>39321</v>
      </c>
      <c r="AN231">
        <v>173</v>
      </c>
      <c r="AO231">
        <v>53</v>
      </c>
      <c r="AP231" t="s">
        <v>103</v>
      </c>
      <c r="BB231">
        <f t="shared" si="9"/>
        <v>16</v>
      </c>
      <c r="BC231">
        <f t="shared" si="10"/>
        <v>2</v>
      </c>
      <c r="BD231" t="str">
        <f t="shared" si="12"/>
        <v>右</v>
      </c>
      <c r="BE231" s="58">
        <f>IF(O231="男子",IF($AF231&gt;100,"",IF(M231=プロ用男子!D$2,ROW(),"")),"")</f>
        <v>231</v>
      </c>
      <c r="BF231" s="58" t="str">
        <f>IF(O231="男子",IF($AF231&gt;100,"",IF($M231=プロ用男子!K$2,ROW(),"")),"")</f>
        <v/>
      </c>
      <c r="BG231" s="58" t="str">
        <f>IF(O231="男子",IF($AF231&gt;100,"",IF($M231=プロ用男子!D$27,ROW(),"")),"")</f>
        <v/>
      </c>
      <c r="BH231" s="58" t="str">
        <f>IF(O231="男子",IF($AF231&gt;100,"",IF($M231=プロ用男子!K$27,ROW(),"")),"")</f>
        <v/>
      </c>
      <c r="BI231" s="58" t="str">
        <f>IF(O231="男子",IF($AF231&gt;100,"",IF($M231=プロ用男子!D$52,ROW(),"")),"")</f>
        <v/>
      </c>
      <c r="BJ231" s="58" t="str">
        <f>IF(O231="男子",IF($AF231&gt;100,"",IF($M231=プロ用男子!K$52,ROW(),"")),"")</f>
        <v/>
      </c>
      <c r="BK231" s="58" t="str">
        <f>IF(O231="男子",IF($AF231&gt;100,"",IF($M231=プロ用男子!D$77,ROW(),"")),"")</f>
        <v/>
      </c>
      <c r="BL231" s="58" t="str">
        <f>IF(O231="男子",IF($AF231&gt;100,"",IF($M231=プロ用男子!K$77,ROW(),"")),"")</f>
        <v/>
      </c>
      <c r="BM231" s="58" t="str">
        <f>IF(O231="男子",IF($AF231&gt;100,"",IF($M231=プロ用男子!D$102,ROW(),"")),"")</f>
        <v/>
      </c>
      <c r="BN231" s="58" t="str">
        <f>IF(O231="男子",IF($AF231&gt;100,"",IF($M231=プロ用男子!K$102,ROW(),"")),"")</f>
        <v/>
      </c>
      <c r="BO231" s="58" t="str">
        <f>IF(O231="男子",IF($AF231&gt;100,"",IF($M231=プロ用男子!D$127,ROW(),"")),"")</f>
        <v/>
      </c>
      <c r="BP231" s="58" t="str">
        <f>IF(O231="男子",IF($AF231&gt;100,"",IF($M231=プロ用男子!K$127,ROW(),"")),"")</f>
        <v/>
      </c>
      <c r="BQ231" s="58" t="str">
        <f>IF(O231="男子",IF($AF231&gt;100,"",IF($M231=プロ用男子!D$152,ROW(),"")),"")</f>
        <v/>
      </c>
      <c r="BR231" s="58" t="str">
        <f>IF(O231="男子",IF($AF231&gt;100,"",IF($M231=プロ用男子!K$152,ROW(),"")),"")</f>
        <v/>
      </c>
      <c r="BS231" s="58" t="str">
        <f>IF(O231="男子",IF($AF231&gt;100,"",IF($M231=プロ用男子!D$177,ROW(),"")),"")</f>
        <v/>
      </c>
      <c r="BT231" s="58" t="str">
        <f>IF(O231="男子",IF($AF231&gt;100,"",IF($M231=プロ用男子!K$177,ROW(),"")),"")</f>
        <v/>
      </c>
      <c r="BU231" s="58" t="str">
        <f>IF(O231="男子",IF($AF231&gt;100,"",IF($M231=プロ用男子!D$202,ROW(),"")),"")</f>
        <v/>
      </c>
      <c r="BV231" s="58" t="str">
        <f>IF(O231="男子",IF($AF231&gt;100,"",IF($M231=プロ用男子!K$202,ROW(),"")),"")</f>
        <v/>
      </c>
      <c r="BW231" s="58" t="str">
        <f>IF(O231="男子",IF($AF231&gt;100,"",IF($M231=プロ用男子!D$227,ROW(),"")),"")</f>
        <v/>
      </c>
      <c r="BX231" s="58" t="str">
        <f>IF(O231="男子",IF($AF231&gt;100,"",IF($M231=プロ用男子!K$227,ROW(),"")),"")</f>
        <v/>
      </c>
      <c r="BY231" s="58" t="str">
        <f>IF(O231="女子",IF(AF231&gt;100,"",IF(M231=プロ用女子!D$2,ROW(),"")),"")</f>
        <v/>
      </c>
      <c r="BZ231" s="58" t="str">
        <f>IF(O231="女子",IF($AF231&gt;100,"",IF($M231=プロ用女子!K$2,ROW(),"")),"")</f>
        <v/>
      </c>
      <c r="CA231" s="58" t="str">
        <f>IF(O231="女子",IF($AF231&gt;100,"",IF($M231=プロ用女子!D$27,ROW(),"")),"")</f>
        <v/>
      </c>
      <c r="CB231" s="58" t="str">
        <f>IF(O231="女子",IF($AF231&gt;100,"",IF($M231=プロ用女子!K$27,ROW(),"")),"")</f>
        <v/>
      </c>
      <c r="CC231" s="58" t="str">
        <f>IF(O231="女子",IF($AF231&gt;100,"",IF($M231=プロ用女子!D$52,ROW(),"")),"")</f>
        <v/>
      </c>
      <c r="CD231" s="58" t="str">
        <f>IF(O231="女子",IF($AF231&gt;100,"",IF($M231=プロ用女子!K$52,ROW(),"")),"")</f>
        <v/>
      </c>
      <c r="CE231" s="58" t="str">
        <f>IF(O231="女子",IF($AF231&gt;100,"",IF($M231=プロ用女子!D$77,ROW(),"")),"")</f>
        <v/>
      </c>
      <c r="CF231" s="58" t="str">
        <f>IF(O231="女子",IF($AF231&gt;100,"",IF($M231=プロ用女子!K$77,ROW(),"")),"")</f>
        <v/>
      </c>
      <c r="CG231" s="58" t="str">
        <f>IF(O231="女子",IF($AF231&gt;100,"",IF($M231=プロ用女子!D$102,ROW(),"")),"")</f>
        <v/>
      </c>
      <c r="CH231" s="58" t="str">
        <f>IF(O231="女子",IF($AF231&gt;100,"",IF($M231=プロ用女子!K$102,ROW(),"")),"")</f>
        <v/>
      </c>
      <c r="CI231" s="58" t="str">
        <f>IF(O231="女子",IF($AF231&gt;100,"",IF($M231=プロ用女子!D$127,ROW(),"")),"")</f>
        <v/>
      </c>
      <c r="CJ231" s="58" t="str">
        <f>IF(O231="女子",IF($AF231&gt;100,"",IF($M231=プロ用女子!K$127,ROW(),"")),"")</f>
        <v/>
      </c>
      <c r="CK231" s="58" t="str">
        <f>IF(O231="女子",IF($AF231&gt;100,"",IF($M231=プロ用女子!D$152,ROW(),"")),"")</f>
        <v/>
      </c>
      <c r="CL231" s="58" t="str">
        <f>IF(O231="女子",IF($AF231&gt;100,"",IF($M231=プロ用女子!K$152,ROW(),"")),"")</f>
        <v/>
      </c>
      <c r="CM231" s="58" t="str">
        <f>IF(O231="女子",IF($AF231&gt;100,"",IF($M231=プロ用女子!D$177,ROW(),"")),"")</f>
        <v/>
      </c>
      <c r="CN231" s="58" t="str">
        <f>IF(O231="女子",IF($AF231&gt;100,"",IF($M231=プロ用女子!K$177,ROW(),"")),"")</f>
        <v/>
      </c>
      <c r="CO231" s="58" t="str">
        <f>IF(O231="女子",IF($AF231&gt;100,"",IF($M231=プロ用女子!D$202,ROW(),"")),"")</f>
        <v/>
      </c>
      <c r="CP231" s="58" t="str">
        <f>IF(O231="女子",IF($AF231&gt;100,"",IF($M231=プロ用女子!K$202,ROW(),"")),"")</f>
        <v/>
      </c>
      <c r="CQ231" s="58" t="str">
        <f>IF(O231="女子",IF($AF231&gt;100,"",IF($M231=プロ用女子!D$227,ROW(),"")),"")</f>
        <v/>
      </c>
      <c r="CR231" s="58" t="str">
        <f>IF(O231="女子",IF($AF231&gt;100,"",IF($M231=プロ用女子!K$227,ROW(),"")),"")</f>
        <v/>
      </c>
    </row>
    <row r="232" spans="1:96" x14ac:dyDescent="0.15">
      <c r="A232" s="41"/>
      <c r="B232" s="41"/>
      <c r="L232" t="s">
        <v>2667</v>
      </c>
      <c r="M232" t="s">
        <v>241</v>
      </c>
      <c r="N232" t="s">
        <v>242</v>
      </c>
      <c r="O232" t="s">
        <v>100</v>
      </c>
      <c r="Y232" t="s">
        <v>101</v>
      </c>
      <c r="AA232" t="s">
        <v>2668</v>
      </c>
      <c r="AB232" t="s">
        <v>2669</v>
      </c>
      <c r="AC232" t="s">
        <v>2670</v>
      </c>
      <c r="AD232" t="s">
        <v>102</v>
      </c>
      <c r="AF232">
        <v>11</v>
      </c>
      <c r="AG232" s="40">
        <v>39400</v>
      </c>
      <c r="AN232">
        <v>177</v>
      </c>
      <c r="AO232">
        <v>59</v>
      </c>
      <c r="AP232" t="s">
        <v>103</v>
      </c>
      <c r="BB232">
        <f t="shared" si="9"/>
        <v>16</v>
      </c>
      <c r="BC232">
        <f t="shared" si="10"/>
        <v>2</v>
      </c>
      <c r="BD232" t="str">
        <f t="shared" si="12"/>
        <v>右</v>
      </c>
      <c r="BE232" s="58">
        <f>IF(O232="男子",IF($AF232&gt;100,"",IF(M232=プロ用男子!D$2,ROW(),"")),"")</f>
        <v>232</v>
      </c>
      <c r="BF232" s="58" t="str">
        <f>IF(O232="男子",IF($AF232&gt;100,"",IF($M232=プロ用男子!K$2,ROW(),"")),"")</f>
        <v/>
      </c>
      <c r="BG232" s="58" t="str">
        <f>IF(O232="男子",IF($AF232&gt;100,"",IF($M232=プロ用男子!D$27,ROW(),"")),"")</f>
        <v/>
      </c>
      <c r="BH232" s="58" t="str">
        <f>IF(O232="男子",IF($AF232&gt;100,"",IF($M232=プロ用男子!K$27,ROW(),"")),"")</f>
        <v/>
      </c>
      <c r="BI232" s="58" t="str">
        <f>IF(O232="男子",IF($AF232&gt;100,"",IF($M232=プロ用男子!D$52,ROW(),"")),"")</f>
        <v/>
      </c>
      <c r="BJ232" s="58" t="str">
        <f>IF(O232="男子",IF($AF232&gt;100,"",IF($M232=プロ用男子!K$52,ROW(),"")),"")</f>
        <v/>
      </c>
      <c r="BK232" s="58" t="str">
        <f>IF(O232="男子",IF($AF232&gt;100,"",IF($M232=プロ用男子!D$77,ROW(),"")),"")</f>
        <v/>
      </c>
      <c r="BL232" s="58" t="str">
        <f>IF(O232="男子",IF($AF232&gt;100,"",IF($M232=プロ用男子!K$77,ROW(),"")),"")</f>
        <v/>
      </c>
      <c r="BM232" s="58" t="str">
        <f>IF(O232="男子",IF($AF232&gt;100,"",IF($M232=プロ用男子!D$102,ROW(),"")),"")</f>
        <v/>
      </c>
      <c r="BN232" s="58" t="str">
        <f>IF(O232="男子",IF($AF232&gt;100,"",IF($M232=プロ用男子!K$102,ROW(),"")),"")</f>
        <v/>
      </c>
      <c r="BO232" s="58" t="str">
        <f>IF(O232="男子",IF($AF232&gt;100,"",IF($M232=プロ用男子!D$127,ROW(),"")),"")</f>
        <v/>
      </c>
      <c r="BP232" s="58" t="str">
        <f>IF(O232="男子",IF($AF232&gt;100,"",IF($M232=プロ用男子!K$127,ROW(),"")),"")</f>
        <v/>
      </c>
      <c r="BQ232" s="58" t="str">
        <f>IF(O232="男子",IF($AF232&gt;100,"",IF($M232=プロ用男子!D$152,ROW(),"")),"")</f>
        <v/>
      </c>
      <c r="BR232" s="58" t="str">
        <f>IF(O232="男子",IF($AF232&gt;100,"",IF($M232=プロ用男子!K$152,ROW(),"")),"")</f>
        <v/>
      </c>
      <c r="BS232" s="58" t="str">
        <f>IF(O232="男子",IF($AF232&gt;100,"",IF($M232=プロ用男子!D$177,ROW(),"")),"")</f>
        <v/>
      </c>
      <c r="BT232" s="58" t="str">
        <f>IF(O232="男子",IF($AF232&gt;100,"",IF($M232=プロ用男子!K$177,ROW(),"")),"")</f>
        <v/>
      </c>
      <c r="BU232" s="58" t="str">
        <f>IF(O232="男子",IF($AF232&gt;100,"",IF($M232=プロ用男子!D$202,ROW(),"")),"")</f>
        <v/>
      </c>
      <c r="BV232" s="58" t="str">
        <f>IF(O232="男子",IF($AF232&gt;100,"",IF($M232=プロ用男子!K$202,ROW(),"")),"")</f>
        <v/>
      </c>
      <c r="BW232" s="58" t="str">
        <f>IF(O232="男子",IF($AF232&gt;100,"",IF($M232=プロ用男子!D$227,ROW(),"")),"")</f>
        <v/>
      </c>
      <c r="BX232" s="58" t="str">
        <f>IF(O232="男子",IF($AF232&gt;100,"",IF($M232=プロ用男子!K$227,ROW(),"")),"")</f>
        <v/>
      </c>
      <c r="BY232" s="58" t="str">
        <f>IF(O232="女子",IF(AF232&gt;100,"",IF(M232=プロ用女子!D$2,ROW(),"")),"")</f>
        <v/>
      </c>
      <c r="BZ232" s="58" t="str">
        <f>IF(O232="女子",IF($AF232&gt;100,"",IF($M232=プロ用女子!K$2,ROW(),"")),"")</f>
        <v/>
      </c>
      <c r="CA232" s="58" t="str">
        <f>IF(O232="女子",IF($AF232&gt;100,"",IF($M232=プロ用女子!D$27,ROW(),"")),"")</f>
        <v/>
      </c>
      <c r="CB232" s="58" t="str">
        <f>IF(O232="女子",IF($AF232&gt;100,"",IF($M232=プロ用女子!K$27,ROW(),"")),"")</f>
        <v/>
      </c>
      <c r="CC232" s="58" t="str">
        <f>IF(O232="女子",IF($AF232&gt;100,"",IF($M232=プロ用女子!D$52,ROW(),"")),"")</f>
        <v/>
      </c>
      <c r="CD232" s="58" t="str">
        <f>IF(O232="女子",IF($AF232&gt;100,"",IF($M232=プロ用女子!K$52,ROW(),"")),"")</f>
        <v/>
      </c>
      <c r="CE232" s="58" t="str">
        <f>IF(O232="女子",IF($AF232&gt;100,"",IF($M232=プロ用女子!D$77,ROW(),"")),"")</f>
        <v/>
      </c>
      <c r="CF232" s="58" t="str">
        <f>IF(O232="女子",IF($AF232&gt;100,"",IF($M232=プロ用女子!K$77,ROW(),"")),"")</f>
        <v/>
      </c>
      <c r="CG232" s="58" t="str">
        <f>IF(O232="女子",IF($AF232&gt;100,"",IF($M232=プロ用女子!D$102,ROW(),"")),"")</f>
        <v/>
      </c>
      <c r="CH232" s="58" t="str">
        <f>IF(O232="女子",IF($AF232&gt;100,"",IF($M232=プロ用女子!K$102,ROW(),"")),"")</f>
        <v/>
      </c>
      <c r="CI232" s="58" t="str">
        <f>IF(O232="女子",IF($AF232&gt;100,"",IF($M232=プロ用女子!D$127,ROW(),"")),"")</f>
        <v/>
      </c>
      <c r="CJ232" s="58" t="str">
        <f>IF(O232="女子",IF($AF232&gt;100,"",IF($M232=プロ用女子!K$127,ROW(),"")),"")</f>
        <v/>
      </c>
      <c r="CK232" s="58" t="str">
        <f>IF(O232="女子",IF($AF232&gt;100,"",IF($M232=プロ用女子!D$152,ROW(),"")),"")</f>
        <v/>
      </c>
      <c r="CL232" s="58" t="str">
        <f>IF(O232="女子",IF($AF232&gt;100,"",IF($M232=プロ用女子!K$152,ROW(),"")),"")</f>
        <v/>
      </c>
      <c r="CM232" s="58" t="str">
        <f>IF(O232="女子",IF($AF232&gt;100,"",IF($M232=プロ用女子!D$177,ROW(),"")),"")</f>
        <v/>
      </c>
      <c r="CN232" s="58" t="str">
        <f>IF(O232="女子",IF($AF232&gt;100,"",IF($M232=プロ用女子!K$177,ROW(),"")),"")</f>
        <v/>
      </c>
      <c r="CO232" s="58" t="str">
        <f>IF(O232="女子",IF($AF232&gt;100,"",IF($M232=プロ用女子!D$202,ROW(),"")),"")</f>
        <v/>
      </c>
      <c r="CP232" s="58" t="str">
        <f>IF(O232="女子",IF($AF232&gt;100,"",IF($M232=プロ用女子!K$202,ROW(),"")),"")</f>
        <v/>
      </c>
      <c r="CQ232" s="58" t="str">
        <f>IF(O232="女子",IF($AF232&gt;100,"",IF($M232=プロ用女子!D$227,ROW(),"")),"")</f>
        <v/>
      </c>
      <c r="CR232" s="58" t="str">
        <f>IF(O232="女子",IF($AF232&gt;100,"",IF($M232=プロ用女子!K$227,ROW(),"")),"")</f>
        <v/>
      </c>
    </row>
    <row r="233" spans="1:96" x14ac:dyDescent="0.15">
      <c r="A233" s="41"/>
      <c r="B233" s="41"/>
      <c r="L233" t="s">
        <v>2671</v>
      </c>
      <c r="M233" t="s">
        <v>241</v>
      </c>
      <c r="N233" t="s">
        <v>242</v>
      </c>
      <c r="O233" t="s">
        <v>100</v>
      </c>
      <c r="Y233" t="s">
        <v>101</v>
      </c>
      <c r="AA233" t="s">
        <v>2672</v>
      </c>
      <c r="AB233" t="s">
        <v>2673</v>
      </c>
      <c r="AC233" t="s">
        <v>2674</v>
      </c>
      <c r="AD233" t="s">
        <v>102</v>
      </c>
      <c r="AF233">
        <v>12</v>
      </c>
      <c r="AG233" s="40">
        <v>39328</v>
      </c>
      <c r="AN233">
        <v>167</v>
      </c>
      <c r="AO233">
        <v>62</v>
      </c>
      <c r="AP233" t="s">
        <v>103</v>
      </c>
      <c r="BB233">
        <f t="shared" si="9"/>
        <v>16</v>
      </c>
      <c r="BC233">
        <f t="shared" si="10"/>
        <v>2</v>
      </c>
      <c r="BD233" t="str">
        <f t="shared" si="12"/>
        <v>右</v>
      </c>
      <c r="BE233" s="58">
        <f>IF(O233="男子",IF($AF233&gt;100,"",IF(M233=プロ用男子!D$2,ROW(),"")),"")</f>
        <v>233</v>
      </c>
      <c r="BF233" s="58" t="str">
        <f>IF(O233="男子",IF($AF233&gt;100,"",IF($M233=プロ用男子!K$2,ROW(),"")),"")</f>
        <v/>
      </c>
      <c r="BG233" s="58" t="str">
        <f>IF(O233="男子",IF($AF233&gt;100,"",IF($M233=プロ用男子!D$27,ROW(),"")),"")</f>
        <v/>
      </c>
      <c r="BH233" s="58" t="str">
        <f>IF(O233="男子",IF($AF233&gt;100,"",IF($M233=プロ用男子!K$27,ROW(),"")),"")</f>
        <v/>
      </c>
      <c r="BI233" s="58" t="str">
        <f>IF(O233="男子",IF($AF233&gt;100,"",IF($M233=プロ用男子!D$52,ROW(),"")),"")</f>
        <v/>
      </c>
      <c r="BJ233" s="58" t="str">
        <f>IF(O233="男子",IF($AF233&gt;100,"",IF($M233=プロ用男子!K$52,ROW(),"")),"")</f>
        <v/>
      </c>
      <c r="BK233" s="58" t="str">
        <f>IF(O233="男子",IF($AF233&gt;100,"",IF($M233=プロ用男子!D$77,ROW(),"")),"")</f>
        <v/>
      </c>
      <c r="BL233" s="58" t="str">
        <f>IF(O233="男子",IF($AF233&gt;100,"",IF($M233=プロ用男子!K$77,ROW(),"")),"")</f>
        <v/>
      </c>
      <c r="BM233" s="58" t="str">
        <f>IF(O233="男子",IF($AF233&gt;100,"",IF($M233=プロ用男子!D$102,ROW(),"")),"")</f>
        <v/>
      </c>
      <c r="BN233" s="58" t="str">
        <f>IF(O233="男子",IF($AF233&gt;100,"",IF($M233=プロ用男子!K$102,ROW(),"")),"")</f>
        <v/>
      </c>
      <c r="BO233" s="58" t="str">
        <f>IF(O233="男子",IF($AF233&gt;100,"",IF($M233=プロ用男子!D$127,ROW(),"")),"")</f>
        <v/>
      </c>
      <c r="BP233" s="58" t="str">
        <f>IF(O233="男子",IF($AF233&gt;100,"",IF($M233=プロ用男子!K$127,ROW(),"")),"")</f>
        <v/>
      </c>
      <c r="BQ233" s="58" t="str">
        <f>IF(O233="男子",IF($AF233&gt;100,"",IF($M233=プロ用男子!D$152,ROW(),"")),"")</f>
        <v/>
      </c>
      <c r="BR233" s="58" t="str">
        <f>IF(O233="男子",IF($AF233&gt;100,"",IF($M233=プロ用男子!K$152,ROW(),"")),"")</f>
        <v/>
      </c>
      <c r="BS233" s="58" t="str">
        <f>IF(O233="男子",IF($AF233&gt;100,"",IF($M233=プロ用男子!D$177,ROW(),"")),"")</f>
        <v/>
      </c>
      <c r="BT233" s="58" t="str">
        <f>IF(O233="男子",IF($AF233&gt;100,"",IF($M233=プロ用男子!K$177,ROW(),"")),"")</f>
        <v/>
      </c>
      <c r="BU233" s="58" t="str">
        <f>IF(O233="男子",IF($AF233&gt;100,"",IF($M233=プロ用男子!D$202,ROW(),"")),"")</f>
        <v/>
      </c>
      <c r="BV233" s="58" t="str">
        <f>IF(O233="男子",IF($AF233&gt;100,"",IF($M233=プロ用男子!K$202,ROW(),"")),"")</f>
        <v/>
      </c>
      <c r="BW233" s="58" t="str">
        <f>IF(O233="男子",IF($AF233&gt;100,"",IF($M233=プロ用男子!D$227,ROW(),"")),"")</f>
        <v/>
      </c>
      <c r="BX233" s="58" t="str">
        <f>IF(O233="男子",IF($AF233&gt;100,"",IF($M233=プロ用男子!K$227,ROW(),"")),"")</f>
        <v/>
      </c>
      <c r="BY233" s="58" t="str">
        <f>IF(O233="女子",IF(AF233&gt;100,"",IF(M233=プロ用女子!D$2,ROW(),"")),"")</f>
        <v/>
      </c>
      <c r="BZ233" s="58" t="str">
        <f>IF(O233="女子",IF($AF233&gt;100,"",IF($M233=プロ用女子!K$2,ROW(),"")),"")</f>
        <v/>
      </c>
      <c r="CA233" s="58" t="str">
        <f>IF(O233="女子",IF($AF233&gt;100,"",IF($M233=プロ用女子!D$27,ROW(),"")),"")</f>
        <v/>
      </c>
      <c r="CB233" s="58" t="str">
        <f>IF(O233="女子",IF($AF233&gt;100,"",IF($M233=プロ用女子!K$27,ROW(),"")),"")</f>
        <v/>
      </c>
      <c r="CC233" s="58" t="str">
        <f>IF(O233="女子",IF($AF233&gt;100,"",IF($M233=プロ用女子!D$52,ROW(),"")),"")</f>
        <v/>
      </c>
      <c r="CD233" s="58" t="str">
        <f>IF(O233="女子",IF($AF233&gt;100,"",IF($M233=プロ用女子!K$52,ROW(),"")),"")</f>
        <v/>
      </c>
      <c r="CE233" s="58" t="str">
        <f>IF(O233="女子",IF($AF233&gt;100,"",IF($M233=プロ用女子!D$77,ROW(),"")),"")</f>
        <v/>
      </c>
      <c r="CF233" s="58" t="str">
        <f>IF(O233="女子",IF($AF233&gt;100,"",IF($M233=プロ用女子!K$77,ROW(),"")),"")</f>
        <v/>
      </c>
      <c r="CG233" s="58" t="str">
        <f>IF(O233="女子",IF($AF233&gt;100,"",IF($M233=プロ用女子!D$102,ROW(),"")),"")</f>
        <v/>
      </c>
      <c r="CH233" s="58" t="str">
        <f>IF(O233="女子",IF($AF233&gt;100,"",IF($M233=プロ用女子!K$102,ROW(),"")),"")</f>
        <v/>
      </c>
      <c r="CI233" s="58" t="str">
        <f>IF(O233="女子",IF($AF233&gt;100,"",IF($M233=プロ用女子!D$127,ROW(),"")),"")</f>
        <v/>
      </c>
      <c r="CJ233" s="58" t="str">
        <f>IF(O233="女子",IF($AF233&gt;100,"",IF($M233=プロ用女子!K$127,ROW(),"")),"")</f>
        <v/>
      </c>
      <c r="CK233" s="58" t="str">
        <f>IF(O233="女子",IF($AF233&gt;100,"",IF($M233=プロ用女子!D$152,ROW(),"")),"")</f>
        <v/>
      </c>
      <c r="CL233" s="58" t="str">
        <f>IF(O233="女子",IF($AF233&gt;100,"",IF($M233=プロ用女子!K$152,ROW(),"")),"")</f>
        <v/>
      </c>
      <c r="CM233" s="58" t="str">
        <f>IF(O233="女子",IF($AF233&gt;100,"",IF($M233=プロ用女子!D$177,ROW(),"")),"")</f>
        <v/>
      </c>
      <c r="CN233" s="58" t="str">
        <f>IF(O233="女子",IF($AF233&gt;100,"",IF($M233=プロ用女子!K$177,ROW(),"")),"")</f>
        <v/>
      </c>
      <c r="CO233" s="58" t="str">
        <f>IF(O233="女子",IF($AF233&gt;100,"",IF($M233=プロ用女子!D$202,ROW(),"")),"")</f>
        <v/>
      </c>
      <c r="CP233" s="58" t="str">
        <f>IF(O233="女子",IF($AF233&gt;100,"",IF($M233=プロ用女子!K$202,ROW(),"")),"")</f>
        <v/>
      </c>
      <c r="CQ233" s="58" t="str">
        <f>IF(O233="女子",IF($AF233&gt;100,"",IF($M233=プロ用女子!D$227,ROW(),"")),"")</f>
        <v/>
      </c>
      <c r="CR233" s="58" t="str">
        <f>IF(O233="女子",IF($AF233&gt;100,"",IF($M233=プロ用女子!K$227,ROW(),"")),"")</f>
        <v/>
      </c>
    </row>
    <row r="234" spans="1:96" x14ac:dyDescent="0.15">
      <c r="A234" s="41"/>
      <c r="B234" s="41"/>
      <c r="L234" t="s">
        <v>2675</v>
      </c>
      <c r="M234" t="s">
        <v>241</v>
      </c>
      <c r="N234" t="s">
        <v>242</v>
      </c>
      <c r="O234" t="s">
        <v>100</v>
      </c>
      <c r="Y234" t="s">
        <v>101</v>
      </c>
      <c r="AA234" t="s">
        <v>2676</v>
      </c>
      <c r="AB234" t="s">
        <v>2677</v>
      </c>
      <c r="AC234" t="s">
        <v>2678</v>
      </c>
      <c r="AD234" t="s">
        <v>102</v>
      </c>
      <c r="AF234">
        <v>13</v>
      </c>
      <c r="AG234" s="40">
        <v>39457</v>
      </c>
      <c r="AN234">
        <v>170</v>
      </c>
      <c r="AO234">
        <v>45</v>
      </c>
      <c r="AP234" t="s">
        <v>103</v>
      </c>
      <c r="BB234">
        <f t="shared" si="9"/>
        <v>16</v>
      </c>
      <c r="BC234">
        <f t="shared" si="10"/>
        <v>2</v>
      </c>
      <c r="BD234" t="str">
        <f t="shared" si="12"/>
        <v>右</v>
      </c>
      <c r="BE234" s="58">
        <f>IF(O234="男子",IF($AF234&gt;100,"",IF(M234=プロ用男子!D$2,ROW(),"")),"")</f>
        <v>234</v>
      </c>
      <c r="BF234" s="58" t="str">
        <f>IF(O234="男子",IF($AF234&gt;100,"",IF($M234=プロ用男子!K$2,ROW(),"")),"")</f>
        <v/>
      </c>
      <c r="BG234" s="58" t="str">
        <f>IF(O234="男子",IF($AF234&gt;100,"",IF($M234=プロ用男子!D$27,ROW(),"")),"")</f>
        <v/>
      </c>
      <c r="BH234" s="58" t="str">
        <f>IF(O234="男子",IF($AF234&gt;100,"",IF($M234=プロ用男子!K$27,ROW(),"")),"")</f>
        <v/>
      </c>
      <c r="BI234" s="58" t="str">
        <f>IF(O234="男子",IF($AF234&gt;100,"",IF($M234=プロ用男子!D$52,ROW(),"")),"")</f>
        <v/>
      </c>
      <c r="BJ234" s="58" t="str">
        <f>IF(O234="男子",IF($AF234&gt;100,"",IF($M234=プロ用男子!K$52,ROW(),"")),"")</f>
        <v/>
      </c>
      <c r="BK234" s="58" t="str">
        <f>IF(O234="男子",IF($AF234&gt;100,"",IF($M234=プロ用男子!D$77,ROW(),"")),"")</f>
        <v/>
      </c>
      <c r="BL234" s="58" t="str">
        <f>IF(O234="男子",IF($AF234&gt;100,"",IF($M234=プロ用男子!K$77,ROW(),"")),"")</f>
        <v/>
      </c>
      <c r="BM234" s="58" t="str">
        <f>IF(O234="男子",IF($AF234&gt;100,"",IF($M234=プロ用男子!D$102,ROW(),"")),"")</f>
        <v/>
      </c>
      <c r="BN234" s="58" t="str">
        <f>IF(O234="男子",IF($AF234&gt;100,"",IF($M234=プロ用男子!K$102,ROW(),"")),"")</f>
        <v/>
      </c>
      <c r="BO234" s="58" t="str">
        <f>IF(O234="男子",IF($AF234&gt;100,"",IF($M234=プロ用男子!D$127,ROW(),"")),"")</f>
        <v/>
      </c>
      <c r="BP234" s="58" t="str">
        <f>IF(O234="男子",IF($AF234&gt;100,"",IF($M234=プロ用男子!K$127,ROW(),"")),"")</f>
        <v/>
      </c>
      <c r="BQ234" s="58" t="str">
        <f>IF(O234="男子",IF($AF234&gt;100,"",IF($M234=プロ用男子!D$152,ROW(),"")),"")</f>
        <v/>
      </c>
      <c r="BR234" s="58" t="str">
        <f>IF(O234="男子",IF($AF234&gt;100,"",IF($M234=プロ用男子!K$152,ROW(),"")),"")</f>
        <v/>
      </c>
      <c r="BS234" s="58" t="str">
        <f>IF(O234="男子",IF($AF234&gt;100,"",IF($M234=プロ用男子!D$177,ROW(),"")),"")</f>
        <v/>
      </c>
      <c r="BT234" s="58" t="str">
        <f>IF(O234="男子",IF($AF234&gt;100,"",IF($M234=プロ用男子!K$177,ROW(),"")),"")</f>
        <v/>
      </c>
      <c r="BU234" s="58" t="str">
        <f>IF(O234="男子",IF($AF234&gt;100,"",IF($M234=プロ用男子!D$202,ROW(),"")),"")</f>
        <v/>
      </c>
      <c r="BV234" s="58" t="str">
        <f>IF(O234="男子",IF($AF234&gt;100,"",IF($M234=プロ用男子!K$202,ROW(),"")),"")</f>
        <v/>
      </c>
      <c r="BW234" s="58" t="str">
        <f>IF(O234="男子",IF($AF234&gt;100,"",IF($M234=プロ用男子!D$227,ROW(),"")),"")</f>
        <v/>
      </c>
      <c r="BX234" s="58" t="str">
        <f>IF(O234="男子",IF($AF234&gt;100,"",IF($M234=プロ用男子!K$227,ROW(),"")),"")</f>
        <v/>
      </c>
      <c r="BY234" s="58" t="str">
        <f>IF(O234="女子",IF(AF234&gt;100,"",IF(M234=プロ用女子!D$2,ROW(),"")),"")</f>
        <v/>
      </c>
      <c r="BZ234" s="58" t="str">
        <f>IF(O234="女子",IF($AF234&gt;100,"",IF($M234=プロ用女子!K$2,ROW(),"")),"")</f>
        <v/>
      </c>
      <c r="CA234" s="58" t="str">
        <f>IF(O234="女子",IF($AF234&gt;100,"",IF($M234=プロ用女子!D$27,ROW(),"")),"")</f>
        <v/>
      </c>
      <c r="CB234" s="58" t="str">
        <f>IF(O234="女子",IF($AF234&gt;100,"",IF($M234=プロ用女子!K$27,ROW(),"")),"")</f>
        <v/>
      </c>
      <c r="CC234" s="58" t="str">
        <f>IF(O234="女子",IF($AF234&gt;100,"",IF($M234=プロ用女子!D$52,ROW(),"")),"")</f>
        <v/>
      </c>
      <c r="CD234" s="58" t="str">
        <f>IF(O234="女子",IF($AF234&gt;100,"",IF($M234=プロ用女子!K$52,ROW(),"")),"")</f>
        <v/>
      </c>
      <c r="CE234" s="58" t="str">
        <f>IF(O234="女子",IF($AF234&gt;100,"",IF($M234=プロ用女子!D$77,ROW(),"")),"")</f>
        <v/>
      </c>
      <c r="CF234" s="58" t="str">
        <f>IF(O234="女子",IF($AF234&gt;100,"",IF($M234=プロ用女子!K$77,ROW(),"")),"")</f>
        <v/>
      </c>
      <c r="CG234" s="58" t="str">
        <f>IF(O234="女子",IF($AF234&gt;100,"",IF($M234=プロ用女子!D$102,ROW(),"")),"")</f>
        <v/>
      </c>
      <c r="CH234" s="58" t="str">
        <f>IF(O234="女子",IF($AF234&gt;100,"",IF($M234=プロ用女子!K$102,ROW(),"")),"")</f>
        <v/>
      </c>
      <c r="CI234" s="58" t="str">
        <f>IF(O234="女子",IF($AF234&gt;100,"",IF($M234=プロ用女子!D$127,ROW(),"")),"")</f>
        <v/>
      </c>
      <c r="CJ234" s="58" t="str">
        <f>IF(O234="女子",IF($AF234&gt;100,"",IF($M234=プロ用女子!K$127,ROW(),"")),"")</f>
        <v/>
      </c>
      <c r="CK234" s="58" t="str">
        <f>IF(O234="女子",IF($AF234&gt;100,"",IF($M234=プロ用女子!D$152,ROW(),"")),"")</f>
        <v/>
      </c>
      <c r="CL234" s="58" t="str">
        <f>IF(O234="女子",IF($AF234&gt;100,"",IF($M234=プロ用女子!K$152,ROW(),"")),"")</f>
        <v/>
      </c>
      <c r="CM234" s="58" t="str">
        <f>IF(O234="女子",IF($AF234&gt;100,"",IF($M234=プロ用女子!D$177,ROW(),"")),"")</f>
        <v/>
      </c>
      <c r="CN234" s="58" t="str">
        <f>IF(O234="女子",IF($AF234&gt;100,"",IF($M234=プロ用女子!K$177,ROW(),"")),"")</f>
        <v/>
      </c>
      <c r="CO234" s="58" t="str">
        <f>IF(O234="女子",IF($AF234&gt;100,"",IF($M234=プロ用女子!D$202,ROW(),"")),"")</f>
        <v/>
      </c>
      <c r="CP234" s="58" t="str">
        <f>IF(O234="女子",IF($AF234&gt;100,"",IF($M234=プロ用女子!K$202,ROW(),"")),"")</f>
        <v/>
      </c>
      <c r="CQ234" s="58" t="str">
        <f>IF(O234="女子",IF($AF234&gt;100,"",IF($M234=プロ用女子!D$227,ROW(),"")),"")</f>
        <v/>
      </c>
      <c r="CR234" s="58" t="str">
        <f>IF(O234="女子",IF($AF234&gt;100,"",IF($M234=プロ用女子!K$227,ROW(),"")),"")</f>
        <v/>
      </c>
    </row>
    <row r="235" spans="1:96" x14ac:dyDescent="0.15">
      <c r="A235" s="41"/>
      <c r="B235" s="41"/>
      <c r="L235" t="s">
        <v>2679</v>
      </c>
      <c r="M235" t="s">
        <v>241</v>
      </c>
      <c r="N235" t="s">
        <v>242</v>
      </c>
      <c r="O235" t="s">
        <v>100</v>
      </c>
      <c r="Y235" t="s">
        <v>101</v>
      </c>
      <c r="AA235" t="s">
        <v>2680</v>
      </c>
      <c r="AB235" t="s">
        <v>285</v>
      </c>
      <c r="AC235" t="s">
        <v>286</v>
      </c>
      <c r="AD235" t="s">
        <v>102</v>
      </c>
      <c r="AF235">
        <v>14</v>
      </c>
      <c r="AG235" s="40">
        <v>39513</v>
      </c>
      <c r="AN235">
        <v>162</v>
      </c>
      <c r="AO235">
        <v>52</v>
      </c>
      <c r="AP235" t="s">
        <v>103</v>
      </c>
      <c r="BB235">
        <f t="shared" si="9"/>
        <v>16</v>
      </c>
      <c r="BC235">
        <f t="shared" si="10"/>
        <v>2</v>
      </c>
      <c r="BD235" t="str">
        <f t="shared" si="12"/>
        <v>右</v>
      </c>
      <c r="BE235" s="58">
        <f>IF(O235="男子",IF($AF235&gt;100,"",IF(M235=プロ用男子!D$2,ROW(),"")),"")</f>
        <v>235</v>
      </c>
      <c r="BF235" s="58" t="str">
        <f>IF(O235="男子",IF($AF235&gt;100,"",IF($M235=プロ用男子!K$2,ROW(),"")),"")</f>
        <v/>
      </c>
      <c r="BG235" s="58" t="str">
        <f>IF(O235="男子",IF($AF235&gt;100,"",IF($M235=プロ用男子!D$27,ROW(),"")),"")</f>
        <v/>
      </c>
      <c r="BH235" s="58" t="str">
        <f>IF(O235="男子",IF($AF235&gt;100,"",IF($M235=プロ用男子!K$27,ROW(),"")),"")</f>
        <v/>
      </c>
      <c r="BI235" s="58" t="str">
        <f>IF(O235="男子",IF($AF235&gt;100,"",IF($M235=プロ用男子!D$52,ROW(),"")),"")</f>
        <v/>
      </c>
      <c r="BJ235" s="58" t="str">
        <f>IF(O235="男子",IF($AF235&gt;100,"",IF($M235=プロ用男子!K$52,ROW(),"")),"")</f>
        <v/>
      </c>
      <c r="BK235" s="58" t="str">
        <f>IF(O235="男子",IF($AF235&gt;100,"",IF($M235=プロ用男子!D$77,ROW(),"")),"")</f>
        <v/>
      </c>
      <c r="BL235" s="58" t="str">
        <f>IF(O235="男子",IF($AF235&gt;100,"",IF($M235=プロ用男子!K$77,ROW(),"")),"")</f>
        <v/>
      </c>
      <c r="BM235" s="58" t="str">
        <f>IF(O235="男子",IF($AF235&gt;100,"",IF($M235=プロ用男子!D$102,ROW(),"")),"")</f>
        <v/>
      </c>
      <c r="BN235" s="58" t="str">
        <f>IF(O235="男子",IF($AF235&gt;100,"",IF($M235=プロ用男子!K$102,ROW(),"")),"")</f>
        <v/>
      </c>
      <c r="BO235" s="58" t="str">
        <f>IF(O235="男子",IF($AF235&gt;100,"",IF($M235=プロ用男子!D$127,ROW(),"")),"")</f>
        <v/>
      </c>
      <c r="BP235" s="58" t="str">
        <f>IF(O235="男子",IF($AF235&gt;100,"",IF($M235=プロ用男子!K$127,ROW(),"")),"")</f>
        <v/>
      </c>
      <c r="BQ235" s="58" t="str">
        <f>IF(O235="男子",IF($AF235&gt;100,"",IF($M235=プロ用男子!D$152,ROW(),"")),"")</f>
        <v/>
      </c>
      <c r="BR235" s="58" t="str">
        <f>IF(O235="男子",IF($AF235&gt;100,"",IF($M235=プロ用男子!K$152,ROW(),"")),"")</f>
        <v/>
      </c>
      <c r="BS235" s="58" t="str">
        <f>IF(O235="男子",IF($AF235&gt;100,"",IF($M235=プロ用男子!D$177,ROW(),"")),"")</f>
        <v/>
      </c>
      <c r="BT235" s="58" t="str">
        <f>IF(O235="男子",IF($AF235&gt;100,"",IF($M235=プロ用男子!K$177,ROW(),"")),"")</f>
        <v/>
      </c>
      <c r="BU235" s="58" t="str">
        <f>IF(O235="男子",IF($AF235&gt;100,"",IF($M235=プロ用男子!D$202,ROW(),"")),"")</f>
        <v/>
      </c>
      <c r="BV235" s="58" t="str">
        <f>IF(O235="男子",IF($AF235&gt;100,"",IF($M235=プロ用男子!K$202,ROW(),"")),"")</f>
        <v/>
      </c>
      <c r="BW235" s="58" t="str">
        <f>IF(O235="男子",IF($AF235&gt;100,"",IF($M235=プロ用男子!D$227,ROW(),"")),"")</f>
        <v/>
      </c>
      <c r="BX235" s="58" t="str">
        <f>IF(O235="男子",IF($AF235&gt;100,"",IF($M235=プロ用男子!K$227,ROW(),"")),"")</f>
        <v/>
      </c>
      <c r="BY235" s="58" t="str">
        <f>IF(O235="女子",IF(AF235&gt;100,"",IF(M235=プロ用女子!D$2,ROW(),"")),"")</f>
        <v/>
      </c>
      <c r="BZ235" s="58" t="str">
        <f>IF(O235="女子",IF($AF235&gt;100,"",IF($M235=プロ用女子!K$2,ROW(),"")),"")</f>
        <v/>
      </c>
      <c r="CA235" s="58" t="str">
        <f>IF(O235="女子",IF($AF235&gt;100,"",IF($M235=プロ用女子!D$27,ROW(),"")),"")</f>
        <v/>
      </c>
      <c r="CB235" s="58" t="str">
        <f>IF(O235="女子",IF($AF235&gt;100,"",IF($M235=プロ用女子!K$27,ROW(),"")),"")</f>
        <v/>
      </c>
      <c r="CC235" s="58" t="str">
        <f>IF(O235="女子",IF($AF235&gt;100,"",IF($M235=プロ用女子!D$52,ROW(),"")),"")</f>
        <v/>
      </c>
      <c r="CD235" s="58" t="str">
        <f>IF(O235="女子",IF($AF235&gt;100,"",IF($M235=プロ用女子!K$52,ROW(),"")),"")</f>
        <v/>
      </c>
      <c r="CE235" s="58" t="str">
        <f>IF(O235="女子",IF($AF235&gt;100,"",IF($M235=プロ用女子!D$77,ROW(),"")),"")</f>
        <v/>
      </c>
      <c r="CF235" s="58" t="str">
        <f>IF(O235="女子",IF($AF235&gt;100,"",IF($M235=プロ用女子!K$77,ROW(),"")),"")</f>
        <v/>
      </c>
      <c r="CG235" s="58" t="str">
        <f>IF(O235="女子",IF($AF235&gt;100,"",IF($M235=プロ用女子!D$102,ROW(),"")),"")</f>
        <v/>
      </c>
      <c r="CH235" s="58" t="str">
        <f>IF(O235="女子",IF($AF235&gt;100,"",IF($M235=プロ用女子!K$102,ROW(),"")),"")</f>
        <v/>
      </c>
      <c r="CI235" s="58" t="str">
        <f>IF(O235="女子",IF($AF235&gt;100,"",IF($M235=プロ用女子!D$127,ROW(),"")),"")</f>
        <v/>
      </c>
      <c r="CJ235" s="58" t="str">
        <f>IF(O235="女子",IF($AF235&gt;100,"",IF($M235=プロ用女子!K$127,ROW(),"")),"")</f>
        <v/>
      </c>
      <c r="CK235" s="58" t="str">
        <f>IF(O235="女子",IF($AF235&gt;100,"",IF($M235=プロ用女子!D$152,ROW(),"")),"")</f>
        <v/>
      </c>
      <c r="CL235" s="58" t="str">
        <f>IF(O235="女子",IF($AF235&gt;100,"",IF($M235=プロ用女子!K$152,ROW(),"")),"")</f>
        <v/>
      </c>
      <c r="CM235" s="58" t="str">
        <f>IF(O235="女子",IF($AF235&gt;100,"",IF($M235=プロ用女子!D$177,ROW(),"")),"")</f>
        <v/>
      </c>
      <c r="CN235" s="58" t="str">
        <f>IF(O235="女子",IF($AF235&gt;100,"",IF($M235=プロ用女子!K$177,ROW(),"")),"")</f>
        <v/>
      </c>
      <c r="CO235" s="58" t="str">
        <f>IF(O235="女子",IF($AF235&gt;100,"",IF($M235=プロ用女子!D$202,ROW(),"")),"")</f>
        <v/>
      </c>
      <c r="CP235" s="58" t="str">
        <f>IF(O235="女子",IF($AF235&gt;100,"",IF($M235=プロ用女子!K$202,ROW(),"")),"")</f>
        <v/>
      </c>
      <c r="CQ235" s="58" t="str">
        <f>IF(O235="女子",IF($AF235&gt;100,"",IF($M235=プロ用女子!D$227,ROW(),"")),"")</f>
        <v/>
      </c>
      <c r="CR235" s="58" t="str">
        <f>IF(O235="女子",IF($AF235&gt;100,"",IF($M235=プロ用女子!K$227,ROW(),"")),"")</f>
        <v/>
      </c>
    </row>
    <row r="236" spans="1:96" x14ac:dyDescent="0.15">
      <c r="A236" s="41"/>
      <c r="B236" s="41"/>
      <c r="L236" t="s">
        <v>2681</v>
      </c>
      <c r="M236" t="s">
        <v>241</v>
      </c>
      <c r="N236" t="s">
        <v>242</v>
      </c>
      <c r="O236" t="s">
        <v>100</v>
      </c>
      <c r="Y236" t="s">
        <v>101</v>
      </c>
      <c r="AA236" t="s">
        <v>2682</v>
      </c>
      <c r="AB236" t="s">
        <v>244</v>
      </c>
      <c r="AC236" t="s">
        <v>245</v>
      </c>
      <c r="AD236" t="s">
        <v>102</v>
      </c>
      <c r="AF236">
        <v>15</v>
      </c>
      <c r="AG236" s="40">
        <v>39199</v>
      </c>
      <c r="AN236">
        <v>165</v>
      </c>
      <c r="AO236">
        <v>49</v>
      </c>
      <c r="AP236" t="s">
        <v>106</v>
      </c>
      <c r="BB236">
        <f t="shared" si="9"/>
        <v>16</v>
      </c>
      <c r="BC236">
        <f t="shared" si="10"/>
        <v>2</v>
      </c>
      <c r="BD236" t="str">
        <f t="shared" si="12"/>
        <v>左</v>
      </c>
      <c r="BE236" s="58">
        <f>IF(O236="男子",IF($AF236&gt;100,"",IF(M236=プロ用男子!D$2,ROW(),"")),"")</f>
        <v>236</v>
      </c>
      <c r="BF236" s="58" t="str">
        <f>IF(O236="男子",IF($AF236&gt;100,"",IF($M236=プロ用男子!K$2,ROW(),"")),"")</f>
        <v/>
      </c>
      <c r="BG236" s="58" t="str">
        <f>IF(O236="男子",IF($AF236&gt;100,"",IF($M236=プロ用男子!D$27,ROW(),"")),"")</f>
        <v/>
      </c>
      <c r="BH236" s="58" t="str">
        <f>IF(O236="男子",IF($AF236&gt;100,"",IF($M236=プロ用男子!K$27,ROW(),"")),"")</f>
        <v/>
      </c>
      <c r="BI236" s="58" t="str">
        <f>IF(O236="男子",IF($AF236&gt;100,"",IF($M236=プロ用男子!D$52,ROW(),"")),"")</f>
        <v/>
      </c>
      <c r="BJ236" s="58" t="str">
        <f>IF(O236="男子",IF($AF236&gt;100,"",IF($M236=プロ用男子!K$52,ROW(),"")),"")</f>
        <v/>
      </c>
      <c r="BK236" s="58" t="str">
        <f>IF(O236="男子",IF($AF236&gt;100,"",IF($M236=プロ用男子!D$77,ROW(),"")),"")</f>
        <v/>
      </c>
      <c r="BL236" s="58" t="str">
        <f>IF(O236="男子",IF($AF236&gt;100,"",IF($M236=プロ用男子!K$77,ROW(),"")),"")</f>
        <v/>
      </c>
      <c r="BM236" s="58" t="str">
        <f>IF(O236="男子",IF($AF236&gt;100,"",IF($M236=プロ用男子!D$102,ROW(),"")),"")</f>
        <v/>
      </c>
      <c r="BN236" s="58" t="str">
        <f>IF(O236="男子",IF($AF236&gt;100,"",IF($M236=プロ用男子!K$102,ROW(),"")),"")</f>
        <v/>
      </c>
      <c r="BO236" s="58" t="str">
        <f>IF(O236="男子",IF($AF236&gt;100,"",IF($M236=プロ用男子!D$127,ROW(),"")),"")</f>
        <v/>
      </c>
      <c r="BP236" s="58" t="str">
        <f>IF(O236="男子",IF($AF236&gt;100,"",IF($M236=プロ用男子!K$127,ROW(),"")),"")</f>
        <v/>
      </c>
      <c r="BQ236" s="58" t="str">
        <f>IF(O236="男子",IF($AF236&gt;100,"",IF($M236=プロ用男子!D$152,ROW(),"")),"")</f>
        <v/>
      </c>
      <c r="BR236" s="58" t="str">
        <f>IF(O236="男子",IF($AF236&gt;100,"",IF($M236=プロ用男子!K$152,ROW(),"")),"")</f>
        <v/>
      </c>
      <c r="BS236" s="58" t="str">
        <f>IF(O236="男子",IF($AF236&gt;100,"",IF($M236=プロ用男子!D$177,ROW(),"")),"")</f>
        <v/>
      </c>
      <c r="BT236" s="58" t="str">
        <f>IF(O236="男子",IF($AF236&gt;100,"",IF($M236=プロ用男子!K$177,ROW(),"")),"")</f>
        <v/>
      </c>
      <c r="BU236" s="58" t="str">
        <f>IF(O236="男子",IF($AF236&gt;100,"",IF($M236=プロ用男子!D$202,ROW(),"")),"")</f>
        <v/>
      </c>
      <c r="BV236" s="58" t="str">
        <f>IF(O236="男子",IF($AF236&gt;100,"",IF($M236=プロ用男子!K$202,ROW(),"")),"")</f>
        <v/>
      </c>
      <c r="BW236" s="58" t="str">
        <f>IF(O236="男子",IF($AF236&gt;100,"",IF($M236=プロ用男子!D$227,ROW(),"")),"")</f>
        <v/>
      </c>
      <c r="BX236" s="58" t="str">
        <f>IF(O236="男子",IF($AF236&gt;100,"",IF($M236=プロ用男子!K$227,ROW(),"")),"")</f>
        <v/>
      </c>
      <c r="BY236" s="58" t="str">
        <f>IF(O236="女子",IF(AF236&gt;100,"",IF(M236=プロ用女子!D$2,ROW(),"")),"")</f>
        <v/>
      </c>
      <c r="BZ236" s="58" t="str">
        <f>IF(O236="女子",IF($AF236&gt;100,"",IF($M236=プロ用女子!K$2,ROW(),"")),"")</f>
        <v/>
      </c>
      <c r="CA236" s="58" t="str">
        <f>IF(O236="女子",IF($AF236&gt;100,"",IF($M236=プロ用女子!D$27,ROW(),"")),"")</f>
        <v/>
      </c>
      <c r="CB236" s="58" t="str">
        <f>IF(O236="女子",IF($AF236&gt;100,"",IF($M236=プロ用女子!K$27,ROW(),"")),"")</f>
        <v/>
      </c>
      <c r="CC236" s="58" t="str">
        <f>IF(O236="女子",IF($AF236&gt;100,"",IF($M236=プロ用女子!D$52,ROW(),"")),"")</f>
        <v/>
      </c>
      <c r="CD236" s="58" t="str">
        <f>IF(O236="女子",IF($AF236&gt;100,"",IF($M236=プロ用女子!K$52,ROW(),"")),"")</f>
        <v/>
      </c>
      <c r="CE236" s="58" t="str">
        <f>IF(O236="女子",IF($AF236&gt;100,"",IF($M236=プロ用女子!D$77,ROW(),"")),"")</f>
        <v/>
      </c>
      <c r="CF236" s="58" t="str">
        <f>IF(O236="女子",IF($AF236&gt;100,"",IF($M236=プロ用女子!K$77,ROW(),"")),"")</f>
        <v/>
      </c>
      <c r="CG236" s="58" t="str">
        <f>IF(O236="女子",IF($AF236&gt;100,"",IF($M236=プロ用女子!D$102,ROW(),"")),"")</f>
        <v/>
      </c>
      <c r="CH236" s="58" t="str">
        <f>IF(O236="女子",IF($AF236&gt;100,"",IF($M236=プロ用女子!K$102,ROW(),"")),"")</f>
        <v/>
      </c>
      <c r="CI236" s="58" t="str">
        <f>IF(O236="女子",IF($AF236&gt;100,"",IF($M236=プロ用女子!D$127,ROW(),"")),"")</f>
        <v/>
      </c>
      <c r="CJ236" s="58" t="str">
        <f>IF(O236="女子",IF($AF236&gt;100,"",IF($M236=プロ用女子!K$127,ROW(),"")),"")</f>
        <v/>
      </c>
      <c r="CK236" s="58" t="str">
        <f>IF(O236="女子",IF($AF236&gt;100,"",IF($M236=プロ用女子!D$152,ROW(),"")),"")</f>
        <v/>
      </c>
      <c r="CL236" s="58" t="str">
        <f>IF(O236="女子",IF($AF236&gt;100,"",IF($M236=プロ用女子!K$152,ROW(),"")),"")</f>
        <v/>
      </c>
      <c r="CM236" s="58" t="str">
        <f>IF(O236="女子",IF($AF236&gt;100,"",IF($M236=プロ用女子!D$177,ROW(),"")),"")</f>
        <v/>
      </c>
      <c r="CN236" s="58" t="str">
        <f>IF(O236="女子",IF($AF236&gt;100,"",IF($M236=プロ用女子!K$177,ROW(),"")),"")</f>
        <v/>
      </c>
      <c r="CO236" s="58" t="str">
        <f>IF(O236="女子",IF($AF236&gt;100,"",IF($M236=プロ用女子!D$202,ROW(),"")),"")</f>
        <v/>
      </c>
      <c r="CP236" s="58" t="str">
        <f>IF(O236="女子",IF($AF236&gt;100,"",IF($M236=プロ用女子!K$202,ROW(),"")),"")</f>
        <v/>
      </c>
      <c r="CQ236" s="58" t="str">
        <f>IF(O236="女子",IF($AF236&gt;100,"",IF($M236=プロ用女子!D$227,ROW(),"")),"")</f>
        <v/>
      </c>
      <c r="CR236" s="58" t="str">
        <f>IF(O236="女子",IF($AF236&gt;100,"",IF($M236=プロ用女子!K$227,ROW(),"")),"")</f>
        <v/>
      </c>
    </row>
    <row r="237" spans="1:96" x14ac:dyDescent="0.15">
      <c r="A237" s="41"/>
      <c r="B237" s="41"/>
      <c r="L237" t="s">
        <v>2683</v>
      </c>
      <c r="M237" t="s">
        <v>241</v>
      </c>
      <c r="N237" t="s">
        <v>242</v>
      </c>
      <c r="O237" t="s">
        <v>100</v>
      </c>
      <c r="Y237" t="s">
        <v>101</v>
      </c>
      <c r="Z237">
        <v>1</v>
      </c>
      <c r="AA237" t="s">
        <v>2684</v>
      </c>
      <c r="AB237" t="s">
        <v>248</v>
      </c>
      <c r="AC237" t="s">
        <v>249</v>
      </c>
      <c r="AD237" t="s">
        <v>102</v>
      </c>
      <c r="AF237">
        <v>16</v>
      </c>
      <c r="AG237" s="40">
        <v>39199</v>
      </c>
      <c r="AN237">
        <v>165</v>
      </c>
      <c r="AO237">
        <v>49</v>
      </c>
      <c r="AP237" t="s">
        <v>106</v>
      </c>
      <c r="BB237">
        <f t="shared" si="9"/>
        <v>16</v>
      </c>
      <c r="BC237">
        <f t="shared" si="10"/>
        <v>2</v>
      </c>
      <c r="BD237" t="str">
        <f t="shared" si="12"/>
        <v>左</v>
      </c>
      <c r="BE237" s="58">
        <f>IF(O237="男子",IF($AF237&gt;100,"",IF(M237=プロ用男子!D$2,ROW(),"")),"")</f>
        <v>237</v>
      </c>
      <c r="BF237" s="58" t="str">
        <f>IF(O237="男子",IF($AF237&gt;100,"",IF($M237=プロ用男子!K$2,ROW(),"")),"")</f>
        <v/>
      </c>
      <c r="BG237" s="58" t="str">
        <f>IF(O237="男子",IF($AF237&gt;100,"",IF($M237=プロ用男子!D$27,ROW(),"")),"")</f>
        <v/>
      </c>
      <c r="BH237" s="58" t="str">
        <f>IF(O237="男子",IF($AF237&gt;100,"",IF($M237=プロ用男子!K$27,ROW(),"")),"")</f>
        <v/>
      </c>
      <c r="BI237" s="58" t="str">
        <f>IF(O237="男子",IF($AF237&gt;100,"",IF($M237=プロ用男子!D$52,ROW(),"")),"")</f>
        <v/>
      </c>
      <c r="BJ237" s="58" t="str">
        <f>IF(O237="男子",IF($AF237&gt;100,"",IF($M237=プロ用男子!K$52,ROW(),"")),"")</f>
        <v/>
      </c>
      <c r="BK237" s="58" t="str">
        <f>IF(O237="男子",IF($AF237&gt;100,"",IF($M237=プロ用男子!D$77,ROW(),"")),"")</f>
        <v/>
      </c>
      <c r="BL237" s="58" t="str">
        <f>IF(O237="男子",IF($AF237&gt;100,"",IF($M237=プロ用男子!K$77,ROW(),"")),"")</f>
        <v/>
      </c>
      <c r="BM237" s="58" t="str">
        <f>IF(O237="男子",IF($AF237&gt;100,"",IF($M237=プロ用男子!D$102,ROW(),"")),"")</f>
        <v/>
      </c>
      <c r="BN237" s="58" t="str">
        <f>IF(O237="男子",IF($AF237&gt;100,"",IF($M237=プロ用男子!K$102,ROW(),"")),"")</f>
        <v/>
      </c>
      <c r="BO237" s="58" t="str">
        <f>IF(O237="男子",IF($AF237&gt;100,"",IF($M237=プロ用男子!D$127,ROW(),"")),"")</f>
        <v/>
      </c>
      <c r="BP237" s="58" t="str">
        <f>IF(O237="男子",IF($AF237&gt;100,"",IF($M237=プロ用男子!K$127,ROW(),"")),"")</f>
        <v/>
      </c>
      <c r="BQ237" s="58" t="str">
        <f>IF(O237="男子",IF($AF237&gt;100,"",IF($M237=プロ用男子!D$152,ROW(),"")),"")</f>
        <v/>
      </c>
      <c r="BR237" s="58" t="str">
        <f>IF(O237="男子",IF($AF237&gt;100,"",IF($M237=プロ用男子!K$152,ROW(),"")),"")</f>
        <v/>
      </c>
      <c r="BS237" s="58" t="str">
        <f>IF(O237="男子",IF($AF237&gt;100,"",IF($M237=プロ用男子!D$177,ROW(),"")),"")</f>
        <v/>
      </c>
      <c r="BT237" s="58" t="str">
        <f>IF(O237="男子",IF($AF237&gt;100,"",IF($M237=プロ用男子!K$177,ROW(),"")),"")</f>
        <v/>
      </c>
      <c r="BU237" s="58" t="str">
        <f>IF(O237="男子",IF($AF237&gt;100,"",IF($M237=プロ用男子!D$202,ROW(),"")),"")</f>
        <v/>
      </c>
      <c r="BV237" s="58" t="str">
        <f>IF(O237="男子",IF($AF237&gt;100,"",IF($M237=プロ用男子!K$202,ROW(),"")),"")</f>
        <v/>
      </c>
      <c r="BW237" s="58" t="str">
        <f>IF(O237="男子",IF($AF237&gt;100,"",IF($M237=プロ用男子!D$227,ROW(),"")),"")</f>
        <v/>
      </c>
      <c r="BX237" s="58" t="str">
        <f>IF(O237="男子",IF($AF237&gt;100,"",IF($M237=プロ用男子!K$227,ROW(),"")),"")</f>
        <v/>
      </c>
      <c r="BY237" s="58" t="str">
        <f>IF(O237="女子",IF(AF237&gt;100,"",IF(M237=プロ用女子!D$2,ROW(),"")),"")</f>
        <v/>
      </c>
      <c r="BZ237" s="58" t="str">
        <f>IF(O237="女子",IF($AF237&gt;100,"",IF($M237=プロ用女子!K$2,ROW(),"")),"")</f>
        <v/>
      </c>
      <c r="CA237" s="58" t="str">
        <f>IF(O237="女子",IF($AF237&gt;100,"",IF($M237=プロ用女子!D$27,ROW(),"")),"")</f>
        <v/>
      </c>
      <c r="CB237" s="58" t="str">
        <f>IF(O237="女子",IF($AF237&gt;100,"",IF($M237=プロ用女子!K$27,ROW(),"")),"")</f>
        <v/>
      </c>
      <c r="CC237" s="58" t="str">
        <f>IF(O237="女子",IF($AF237&gt;100,"",IF($M237=プロ用女子!D$52,ROW(),"")),"")</f>
        <v/>
      </c>
      <c r="CD237" s="58" t="str">
        <f>IF(O237="女子",IF($AF237&gt;100,"",IF($M237=プロ用女子!K$52,ROW(),"")),"")</f>
        <v/>
      </c>
      <c r="CE237" s="58" t="str">
        <f>IF(O237="女子",IF($AF237&gt;100,"",IF($M237=プロ用女子!D$77,ROW(),"")),"")</f>
        <v/>
      </c>
      <c r="CF237" s="58" t="str">
        <f>IF(O237="女子",IF($AF237&gt;100,"",IF($M237=プロ用女子!K$77,ROW(),"")),"")</f>
        <v/>
      </c>
      <c r="CG237" s="58" t="str">
        <f>IF(O237="女子",IF($AF237&gt;100,"",IF($M237=プロ用女子!D$102,ROW(),"")),"")</f>
        <v/>
      </c>
      <c r="CH237" s="58" t="str">
        <f>IF(O237="女子",IF($AF237&gt;100,"",IF($M237=プロ用女子!K$102,ROW(),"")),"")</f>
        <v/>
      </c>
      <c r="CI237" s="58" t="str">
        <f>IF(O237="女子",IF($AF237&gt;100,"",IF($M237=プロ用女子!D$127,ROW(),"")),"")</f>
        <v/>
      </c>
      <c r="CJ237" s="58" t="str">
        <f>IF(O237="女子",IF($AF237&gt;100,"",IF($M237=プロ用女子!K$127,ROW(),"")),"")</f>
        <v/>
      </c>
      <c r="CK237" s="58" t="str">
        <f>IF(O237="女子",IF($AF237&gt;100,"",IF($M237=プロ用女子!D$152,ROW(),"")),"")</f>
        <v/>
      </c>
      <c r="CL237" s="58" t="str">
        <f>IF(O237="女子",IF($AF237&gt;100,"",IF($M237=プロ用女子!K$152,ROW(),"")),"")</f>
        <v/>
      </c>
      <c r="CM237" s="58" t="str">
        <f>IF(O237="女子",IF($AF237&gt;100,"",IF($M237=プロ用女子!D$177,ROW(),"")),"")</f>
        <v/>
      </c>
      <c r="CN237" s="58" t="str">
        <f>IF(O237="女子",IF($AF237&gt;100,"",IF($M237=プロ用女子!K$177,ROW(),"")),"")</f>
        <v/>
      </c>
      <c r="CO237" s="58" t="str">
        <f>IF(O237="女子",IF($AF237&gt;100,"",IF($M237=プロ用女子!D$202,ROW(),"")),"")</f>
        <v/>
      </c>
      <c r="CP237" s="58" t="str">
        <f>IF(O237="女子",IF($AF237&gt;100,"",IF($M237=プロ用女子!K$202,ROW(),"")),"")</f>
        <v/>
      </c>
      <c r="CQ237" s="58" t="str">
        <f>IF(O237="女子",IF($AF237&gt;100,"",IF($M237=プロ用女子!D$227,ROW(),"")),"")</f>
        <v/>
      </c>
      <c r="CR237" s="58" t="str">
        <f>IF(O237="女子",IF($AF237&gt;100,"",IF($M237=プロ用女子!K$227,ROW(),"")),"")</f>
        <v/>
      </c>
    </row>
    <row r="238" spans="1:96" x14ac:dyDescent="0.15">
      <c r="A238" s="41">
        <v>46172</v>
      </c>
      <c r="B238" s="41">
        <v>46180</v>
      </c>
      <c r="C238" t="s">
        <v>70</v>
      </c>
      <c r="D238" t="s">
        <v>162</v>
      </c>
      <c r="E238" t="s">
        <v>169</v>
      </c>
      <c r="F238" t="s">
        <v>170</v>
      </c>
      <c r="G238" t="s">
        <v>165</v>
      </c>
      <c r="H238" t="s">
        <v>71</v>
      </c>
      <c r="I238" t="s">
        <v>166</v>
      </c>
      <c r="J238" t="s">
        <v>99</v>
      </c>
      <c r="L238" t="s">
        <v>258</v>
      </c>
      <c r="M238" t="s">
        <v>259</v>
      </c>
      <c r="N238" t="s">
        <v>260</v>
      </c>
      <c r="O238" t="s">
        <v>100</v>
      </c>
      <c r="Y238" t="s">
        <v>101</v>
      </c>
      <c r="Z238">
        <v>1</v>
      </c>
      <c r="AA238" t="s">
        <v>261</v>
      </c>
      <c r="AB238" t="s">
        <v>262</v>
      </c>
      <c r="AC238" t="s">
        <v>263</v>
      </c>
      <c r="AD238" t="s">
        <v>102</v>
      </c>
      <c r="AF238">
        <v>101</v>
      </c>
      <c r="AG238" s="40">
        <v>30041</v>
      </c>
      <c r="AN238">
        <v>165</v>
      </c>
      <c r="AO238">
        <v>49</v>
      </c>
      <c r="AP238" t="s">
        <v>106</v>
      </c>
      <c r="AV238" t="s">
        <v>104</v>
      </c>
      <c r="BB238">
        <f t="shared" si="9"/>
        <v>42</v>
      </c>
      <c r="BC238" t="str">
        <f t="shared" si="10"/>
        <v>役員</v>
      </c>
      <c r="BD238" t="str">
        <f t="shared" si="12"/>
        <v>左</v>
      </c>
      <c r="BE238" s="58" t="str">
        <f>IF(O238="男子",IF($AF238&gt;100,"",IF(M238=プロ用男子!D$2,ROW(),"")),"")</f>
        <v/>
      </c>
      <c r="BF238" s="58" t="str">
        <f>IF(O238="男子",IF($AF238&gt;100,"",IF($M238=プロ用男子!K$2,ROW(),"")),"")</f>
        <v/>
      </c>
      <c r="BG238" s="58" t="str">
        <f>IF(O238="男子",IF($AF238&gt;100,"",IF($M238=プロ用男子!D$27,ROW(),"")),"")</f>
        <v/>
      </c>
      <c r="BH238" s="58" t="str">
        <f>IF(O238="男子",IF($AF238&gt;100,"",IF($M238=プロ用男子!K$27,ROW(),"")),"")</f>
        <v/>
      </c>
      <c r="BI238" s="58" t="str">
        <f>IF(O238="男子",IF($AF238&gt;100,"",IF($M238=プロ用男子!D$52,ROW(),"")),"")</f>
        <v/>
      </c>
      <c r="BJ238" s="58" t="str">
        <f>IF(O238="男子",IF($AF238&gt;100,"",IF($M238=プロ用男子!K$52,ROW(),"")),"")</f>
        <v/>
      </c>
      <c r="BK238" s="58" t="str">
        <f>IF(O238="男子",IF($AF238&gt;100,"",IF($M238=プロ用男子!D$77,ROW(),"")),"")</f>
        <v/>
      </c>
      <c r="BL238" s="58" t="str">
        <f>IF(O238="男子",IF($AF238&gt;100,"",IF($M238=プロ用男子!K$77,ROW(),"")),"")</f>
        <v/>
      </c>
      <c r="BM238" s="58" t="str">
        <f>IF(O238="男子",IF($AF238&gt;100,"",IF($M238=プロ用男子!D$102,ROW(),"")),"")</f>
        <v/>
      </c>
      <c r="BN238" s="58" t="str">
        <f>IF(O238="男子",IF($AF238&gt;100,"",IF($M238=プロ用男子!K$102,ROW(),"")),"")</f>
        <v/>
      </c>
      <c r="BO238" s="58" t="str">
        <f>IF(O238="男子",IF($AF238&gt;100,"",IF($M238=プロ用男子!D$127,ROW(),"")),"")</f>
        <v/>
      </c>
      <c r="BP238" s="58" t="str">
        <f>IF(O238="男子",IF($AF238&gt;100,"",IF($M238=プロ用男子!K$127,ROW(),"")),"")</f>
        <v/>
      </c>
      <c r="BQ238" s="58" t="str">
        <f>IF(O238="男子",IF($AF238&gt;100,"",IF($M238=プロ用男子!D$152,ROW(),"")),"")</f>
        <v/>
      </c>
      <c r="BR238" s="58" t="str">
        <f>IF(O238="男子",IF($AF238&gt;100,"",IF($M238=プロ用男子!K$152,ROW(),"")),"")</f>
        <v/>
      </c>
      <c r="BS238" s="58" t="str">
        <f>IF(O238="男子",IF($AF238&gt;100,"",IF($M238=プロ用男子!D$177,ROW(),"")),"")</f>
        <v/>
      </c>
      <c r="BT238" s="58" t="str">
        <f>IF(O238="男子",IF($AF238&gt;100,"",IF($M238=プロ用男子!K$177,ROW(),"")),"")</f>
        <v/>
      </c>
      <c r="BU238" s="58" t="str">
        <f>IF(O238="男子",IF($AF238&gt;100,"",IF($M238=プロ用男子!D$202,ROW(),"")),"")</f>
        <v/>
      </c>
      <c r="BV238" s="58" t="str">
        <f>IF(O238="男子",IF($AF238&gt;100,"",IF($M238=プロ用男子!K$202,ROW(),"")),"")</f>
        <v/>
      </c>
      <c r="BW238" s="58" t="str">
        <f>IF(O238="男子",IF($AF238&gt;100,"",IF($M238=プロ用男子!D$227,ROW(),"")),"")</f>
        <v/>
      </c>
      <c r="BX238" s="58" t="str">
        <f>IF(O238="男子",IF($AF238&gt;100,"",IF($M238=プロ用男子!K$227,ROW(),"")),"")</f>
        <v/>
      </c>
      <c r="BY238" s="58" t="str">
        <f>IF(O238="女子",IF(AF238&gt;100,"",IF(M238=プロ用女子!D$2,ROW(),"")),"")</f>
        <v/>
      </c>
      <c r="BZ238" s="58" t="str">
        <f>IF(O238="女子",IF($AF238&gt;100,"",IF($M238=プロ用女子!K$2,ROW(),"")),"")</f>
        <v/>
      </c>
      <c r="CA238" s="58" t="str">
        <f>IF(O238="女子",IF($AF238&gt;100,"",IF($M238=プロ用女子!D$27,ROW(),"")),"")</f>
        <v/>
      </c>
      <c r="CB238" s="58" t="str">
        <f>IF(O238="女子",IF($AF238&gt;100,"",IF($M238=プロ用女子!K$27,ROW(),"")),"")</f>
        <v/>
      </c>
      <c r="CC238" s="58" t="str">
        <f>IF(O238="女子",IF($AF238&gt;100,"",IF($M238=プロ用女子!D$52,ROW(),"")),"")</f>
        <v/>
      </c>
      <c r="CD238" s="58" t="str">
        <f>IF(O238="女子",IF($AF238&gt;100,"",IF($M238=プロ用女子!K$52,ROW(),"")),"")</f>
        <v/>
      </c>
      <c r="CE238" s="58" t="str">
        <f>IF(O238="女子",IF($AF238&gt;100,"",IF($M238=プロ用女子!D$77,ROW(),"")),"")</f>
        <v/>
      </c>
      <c r="CF238" s="58" t="str">
        <f>IF(O238="女子",IF($AF238&gt;100,"",IF($M238=プロ用女子!K$77,ROW(),"")),"")</f>
        <v/>
      </c>
      <c r="CG238" s="58" t="str">
        <f>IF(O238="女子",IF($AF238&gt;100,"",IF($M238=プロ用女子!D$102,ROW(),"")),"")</f>
        <v/>
      </c>
      <c r="CH238" s="58" t="str">
        <f>IF(O238="女子",IF($AF238&gt;100,"",IF($M238=プロ用女子!K$102,ROW(),"")),"")</f>
        <v/>
      </c>
      <c r="CI238" s="58" t="str">
        <f>IF(O238="女子",IF($AF238&gt;100,"",IF($M238=プロ用女子!D$127,ROW(),"")),"")</f>
        <v/>
      </c>
      <c r="CJ238" s="58" t="str">
        <f>IF(O238="女子",IF($AF238&gt;100,"",IF($M238=プロ用女子!K$127,ROW(),"")),"")</f>
        <v/>
      </c>
      <c r="CK238" s="58" t="str">
        <f>IF(O238="女子",IF($AF238&gt;100,"",IF($M238=プロ用女子!D$152,ROW(),"")),"")</f>
        <v/>
      </c>
      <c r="CL238" s="58" t="str">
        <f>IF(O238="女子",IF($AF238&gt;100,"",IF($M238=プロ用女子!K$152,ROW(),"")),"")</f>
        <v/>
      </c>
      <c r="CM238" s="58" t="str">
        <f>IF(O238="女子",IF($AF238&gt;100,"",IF($M238=プロ用女子!D$177,ROW(),"")),"")</f>
        <v/>
      </c>
      <c r="CN238" s="58" t="str">
        <f>IF(O238="女子",IF($AF238&gt;100,"",IF($M238=プロ用女子!K$177,ROW(),"")),"")</f>
        <v/>
      </c>
      <c r="CO238" s="58" t="str">
        <f>IF(O238="女子",IF($AF238&gt;100,"",IF($M238=プロ用女子!D$202,ROW(),"")),"")</f>
        <v/>
      </c>
      <c r="CP238" s="58" t="str">
        <f>IF(O238="女子",IF($AF238&gt;100,"",IF($M238=プロ用女子!K$202,ROW(),"")),"")</f>
        <v/>
      </c>
      <c r="CQ238" s="58" t="str">
        <f>IF(O238="女子",IF($AF238&gt;100,"",IF($M238=プロ用女子!D$227,ROW(),"")),"")</f>
        <v/>
      </c>
      <c r="CR238" s="58" t="str">
        <f>IF(O238="女子",IF($AF238&gt;100,"",IF($M238=プロ用女子!K$227,ROW(),"")),"")</f>
        <v/>
      </c>
    </row>
    <row r="239" spans="1:96" x14ac:dyDescent="0.15">
      <c r="A239" s="41">
        <v>46172</v>
      </c>
      <c r="B239" s="41">
        <v>46180</v>
      </c>
      <c r="C239" t="s">
        <v>70</v>
      </c>
      <c r="D239" t="s">
        <v>162</v>
      </c>
      <c r="E239" t="s">
        <v>169</v>
      </c>
      <c r="F239" t="s">
        <v>170</v>
      </c>
      <c r="G239" t="s">
        <v>165</v>
      </c>
      <c r="H239" t="s">
        <v>71</v>
      </c>
      <c r="I239" t="s">
        <v>166</v>
      </c>
      <c r="J239" t="s">
        <v>99</v>
      </c>
      <c r="L239" t="s">
        <v>264</v>
      </c>
      <c r="M239" t="s">
        <v>259</v>
      </c>
      <c r="N239" t="s">
        <v>260</v>
      </c>
      <c r="O239" t="s">
        <v>100</v>
      </c>
      <c r="Y239" t="s">
        <v>101</v>
      </c>
      <c r="AA239" t="s">
        <v>265</v>
      </c>
      <c r="AB239" t="s">
        <v>266</v>
      </c>
      <c r="AC239" t="s">
        <v>267</v>
      </c>
      <c r="AD239" t="s">
        <v>102</v>
      </c>
      <c r="AF239">
        <v>102</v>
      </c>
      <c r="AG239" s="40">
        <v>17587</v>
      </c>
      <c r="AN239">
        <v>165</v>
      </c>
      <c r="AO239">
        <v>49</v>
      </c>
      <c r="AP239" t="s">
        <v>106</v>
      </c>
      <c r="AV239" t="s">
        <v>104</v>
      </c>
      <c r="BB239">
        <f t="shared" si="9"/>
        <v>76</v>
      </c>
      <c r="BC239" t="str">
        <f t="shared" si="10"/>
        <v>役員</v>
      </c>
      <c r="BD239" t="str">
        <f t="shared" si="12"/>
        <v>左</v>
      </c>
      <c r="BE239" s="58" t="str">
        <f>IF(O239="男子",IF($AF239&gt;100,"",IF(M239=プロ用男子!D$2,ROW(),"")),"")</f>
        <v/>
      </c>
      <c r="BF239" s="58" t="str">
        <f>IF(O239="男子",IF($AF239&gt;100,"",IF($M239=プロ用男子!K$2,ROW(),"")),"")</f>
        <v/>
      </c>
      <c r="BG239" s="58" t="str">
        <f>IF(O239="男子",IF($AF239&gt;100,"",IF($M239=プロ用男子!D$27,ROW(),"")),"")</f>
        <v/>
      </c>
      <c r="BH239" s="58" t="str">
        <f>IF(O239="男子",IF($AF239&gt;100,"",IF($M239=プロ用男子!K$27,ROW(),"")),"")</f>
        <v/>
      </c>
      <c r="BI239" s="58" t="str">
        <f>IF(O239="男子",IF($AF239&gt;100,"",IF($M239=プロ用男子!D$52,ROW(),"")),"")</f>
        <v/>
      </c>
      <c r="BJ239" s="58" t="str">
        <f>IF(O239="男子",IF($AF239&gt;100,"",IF($M239=プロ用男子!K$52,ROW(),"")),"")</f>
        <v/>
      </c>
      <c r="BK239" s="58" t="str">
        <f>IF(O239="男子",IF($AF239&gt;100,"",IF($M239=プロ用男子!D$77,ROW(),"")),"")</f>
        <v/>
      </c>
      <c r="BL239" s="58" t="str">
        <f>IF(O239="男子",IF($AF239&gt;100,"",IF($M239=プロ用男子!K$77,ROW(),"")),"")</f>
        <v/>
      </c>
      <c r="BM239" s="58" t="str">
        <f>IF(O239="男子",IF($AF239&gt;100,"",IF($M239=プロ用男子!D$102,ROW(),"")),"")</f>
        <v/>
      </c>
      <c r="BN239" s="58" t="str">
        <f>IF(O239="男子",IF($AF239&gt;100,"",IF($M239=プロ用男子!K$102,ROW(),"")),"")</f>
        <v/>
      </c>
      <c r="BO239" s="58" t="str">
        <f>IF(O239="男子",IF($AF239&gt;100,"",IF($M239=プロ用男子!D$127,ROW(),"")),"")</f>
        <v/>
      </c>
      <c r="BP239" s="58" t="str">
        <f>IF(O239="男子",IF($AF239&gt;100,"",IF($M239=プロ用男子!K$127,ROW(),"")),"")</f>
        <v/>
      </c>
      <c r="BQ239" s="58" t="str">
        <f>IF(O239="男子",IF($AF239&gt;100,"",IF($M239=プロ用男子!D$152,ROW(),"")),"")</f>
        <v/>
      </c>
      <c r="BR239" s="58" t="str">
        <f>IF(O239="男子",IF($AF239&gt;100,"",IF($M239=プロ用男子!K$152,ROW(),"")),"")</f>
        <v/>
      </c>
      <c r="BS239" s="58" t="str">
        <f>IF(O239="男子",IF($AF239&gt;100,"",IF($M239=プロ用男子!D$177,ROW(),"")),"")</f>
        <v/>
      </c>
      <c r="BT239" s="58" t="str">
        <f>IF(O239="男子",IF($AF239&gt;100,"",IF($M239=プロ用男子!K$177,ROW(),"")),"")</f>
        <v/>
      </c>
      <c r="BU239" s="58" t="str">
        <f>IF(O239="男子",IF($AF239&gt;100,"",IF($M239=プロ用男子!D$202,ROW(),"")),"")</f>
        <v/>
      </c>
      <c r="BV239" s="58" t="str">
        <f>IF(O239="男子",IF($AF239&gt;100,"",IF($M239=プロ用男子!K$202,ROW(),"")),"")</f>
        <v/>
      </c>
      <c r="BW239" s="58" t="str">
        <f>IF(O239="男子",IF($AF239&gt;100,"",IF($M239=プロ用男子!D$227,ROW(),"")),"")</f>
        <v/>
      </c>
      <c r="BX239" s="58" t="str">
        <f>IF(O239="男子",IF($AF239&gt;100,"",IF($M239=プロ用男子!K$227,ROW(),"")),"")</f>
        <v/>
      </c>
      <c r="BY239" s="58" t="str">
        <f>IF(O239="女子",IF(AF239&gt;100,"",IF(M239=プロ用女子!D$2,ROW(),"")),"")</f>
        <v/>
      </c>
      <c r="BZ239" s="58" t="str">
        <f>IF(O239="女子",IF($AF239&gt;100,"",IF($M239=プロ用女子!K$2,ROW(),"")),"")</f>
        <v/>
      </c>
      <c r="CA239" s="58" t="str">
        <f>IF(O239="女子",IF($AF239&gt;100,"",IF($M239=プロ用女子!D$27,ROW(),"")),"")</f>
        <v/>
      </c>
      <c r="CB239" s="58" t="str">
        <f>IF(O239="女子",IF($AF239&gt;100,"",IF($M239=プロ用女子!K$27,ROW(),"")),"")</f>
        <v/>
      </c>
      <c r="CC239" s="58" t="str">
        <f>IF(O239="女子",IF($AF239&gt;100,"",IF($M239=プロ用女子!D$52,ROW(),"")),"")</f>
        <v/>
      </c>
      <c r="CD239" s="58" t="str">
        <f>IF(O239="女子",IF($AF239&gt;100,"",IF($M239=プロ用女子!K$52,ROW(),"")),"")</f>
        <v/>
      </c>
      <c r="CE239" s="58" t="str">
        <f>IF(O239="女子",IF($AF239&gt;100,"",IF($M239=プロ用女子!D$77,ROW(),"")),"")</f>
        <v/>
      </c>
      <c r="CF239" s="58" t="str">
        <f>IF(O239="女子",IF($AF239&gt;100,"",IF($M239=プロ用女子!K$77,ROW(),"")),"")</f>
        <v/>
      </c>
      <c r="CG239" s="58" t="str">
        <f>IF(O239="女子",IF($AF239&gt;100,"",IF($M239=プロ用女子!D$102,ROW(),"")),"")</f>
        <v/>
      </c>
      <c r="CH239" s="58" t="str">
        <f>IF(O239="女子",IF($AF239&gt;100,"",IF($M239=プロ用女子!K$102,ROW(),"")),"")</f>
        <v/>
      </c>
      <c r="CI239" s="58" t="str">
        <f>IF(O239="女子",IF($AF239&gt;100,"",IF($M239=プロ用女子!D$127,ROW(),"")),"")</f>
        <v/>
      </c>
      <c r="CJ239" s="58" t="str">
        <f>IF(O239="女子",IF($AF239&gt;100,"",IF($M239=プロ用女子!K$127,ROW(),"")),"")</f>
        <v/>
      </c>
      <c r="CK239" s="58" t="str">
        <f>IF(O239="女子",IF($AF239&gt;100,"",IF($M239=プロ用女子!D$152,ROW(),"")),"")</f>
        <v/>
      </c>
      <c r="CL239" s="58" t="str">
        <f>IF(O239="女子",IF($AF239&gt;100,"",IF($M239=プロ用女子!K$152,ROW(),"")),"")</f>
        <v/>
      </c>
      <c r="CM239" s="58" t="str">
        <f>IF(O239="女子",IF($AF239&gt;100,"",IF($M239=プロ用女子!D$177,ROW(),"")),"")</f>
        <v/>
      </c>
      <c r="CN239" s="58" t="str">
        <f>IF(O239="女子",IF($AF239&gt;100,"",IF($M239=プロ用女子!K$177,ROW(),"")),"")</f>
        <v/>
      </c>
      <c r="CO239" s="58" t="str">
        <f>IF(O239="女子",IF($AF239&gt;100,"",IF($M239=プロ用女子!D$202,ROW(),"")),"")</f>
        <v/>
      </c>
      <c r="CP239" s="58" t="str">
        <f>IF(O239="女子",IF($AF239&gt;100,"",IF($M239=プロ用女子!K$202,ROW(),"")),"")</f>
        <v/>
      </c>
      <c r="CQ239" s="58" t="str">
        <f>IF(O239="女子",IF($AF239&gt;100,"",IF($M239=プロ用女子!D$227,ROW(),"")),"")</f>
        <v/>
      </c>
      <c r="CR239" s="58" t="str">
        <f>IF(O239="女子",IF($AF239&gt;100,"",IF($M239=プロ用女子!K$227,ROW(),"")),"")</f>
        <v/>
      </c>
    </row>
    <row r="240" spans="1:96" x14ac:dyDescent="0.15">
      <c r="A240" s="41"/>
      <c r="B240" s="41"/>
      <c r="L240" t="s">
        <v>2685</v>
      </c>
      <c r="M240" t="s">
        <v>259</v>
      </c>
      <c r="N240" t="s">
        <v>260</v>
      </c>
      <c r="O240" t="s">
        <v>100</v>
      </c>
      <c r="Y240" t="s">
        <v>101</v>
      </c>
      <c r="Z240">
        <v>1</v>
      </c>
      <c r="AA240" t="s">
        <v>2686</v>
      </c>
      <c r="AB240" t="s">
        <v>2687</v>
      </c>
      <c r="AC240" t="s">
        <v>2688</v>
      </c>
      <c r="AD240" t="s">
        <v>102</v>
      </c>
      <c r="AF240">
        <v>2</v>
      </c>
      <c r="AG240" s="40">
        <v>39513</v>
      </c>
      <c r="AN240">
        <v>165</v>
      </c>
      <c r="AO240">
        <v>49</v>
      </c>
      <c r="AP240" t="s">
        <v>106</v>
      </c>
      <c r="BB240">
        <f t="shared" si="9"/>
        <v>16</v>
      </c>
      <c r="BC240">
        <f t="shared" si="10"/>
        <v>2</v>
      </c>
      <c r="BD240" t="str">
        <f t="shared" si="12"/>
        <v>左</v>
      </c>
      <c r="BE240" s="58" t="str">
        <f>IF(O240="男子",IF($AF240&gt;100,"",IF(M240=プロ用男子!D$2,ROW(),"")),"")</f>
        <v/>
      </c>
      <c r="BF240" s="58">
        <f>IF(O240="男子",IF($AF240&gt;100,"",IF($M240=プロ用男子!K$2,ROW(),"")),"")</f>
        <v>240</v>
      </c>
      <c r="BG240" s="58" t="str">
        <f>IF(O240="男子",IF($AF240&gt;100,"",IF($M240=プロ用男子!D$27,ROW(),"")),"")</f>
        <v/>
      </c>
      <c r="BH240" s="58" t="str">
        <f>IF(O240="男子",IF($AF240&gt;100,"",IF($M240=プロ用男子!K$27,ROW(),"")),"")</f>
        <v/>
      </c>
      <c r="BI240" s="58" t="str">
        <f>IF(O240="男子",IF($AF240&gt;100,"",IF($M240=プロ用男子!D$52,ROW(),"")),"")</f>
        <v/>
      </c>
      <c r="BJ240" s="58" t="str">
        <f>IF(O240="男子",IF($AF240&gt;100,"",IF($M240=プロ用男子!K$52,ROW(),"")),"")</f>
        <v/>
      </c>
      <c r="BK240" s="58" t="str">
        <f>IF(O240="男子",IF($AF240&gt;100,"",IF($M240=プロ用男子!D$77,ROW(),"")),"")</f>
        <v/>
      </c>
      <c r="BL240" s="58" t="str">
        <f>IF(O240="男子",IF($AF240&gt;100,"",IF($M240=プロ用男子!K$77,ROW(),"")),"")</f>
        <v/>
      </c>
      <c r="BM240" s="58" t="str">
        <f>IF(O240="男子",IF($AF240&gt;100,"",IF($M240=プロ用男子!D$102,ROW(),"")),"")</f>
        <v/>
      </c>
      <c r="BN240" s="58" t="str">
        <f>IF(O240="男子",IF($AF240&gt;100,"",IF($M240=プロ用男子!K$102,ROW(),"")),"")</f>
        <v/>
      </c>
      <c r="BO240" s="58" t="str">
        <f>IF(O240="男子",IF($AF240&gt;100,"",IF($M240=プロ用男子!D$127,ROW(),"")),"")</f>
        <v/>
      </c>
      <c r="BP240" s="58" t="str">
        <f>IF(O240="男子",IF($AF240&gt;100,"",IF($M240=プロ用男子!K$127,ROW(),"")),"")</f>
        <v/>
      </c>
      <c r="BQ240" s="58" t="str">
        <f>IF(O240="男子",IF($AF240&gt;100,"",IF($M240=プロ用男子!D$152,ROW(),"")),"")</f>
        <v/>
      </c>
      <c r="BR240" s="58" t="str">
        <f>IF(O240="男子",IF($AF240&gt;100,"",IF($M240=プロ用男子!K$152,ROW(),"")),"")</f>
        <v/>
      </c>
      <c r="BS240" s="58" t="str">
        <f>IF(O240="男子",IF($AF240&gt;100,"",IF($M240=プロ用男子!D$177,ROW(),"")),"")</f>
        <v/>
      </c>
      <c r="BT240" s="58" t="str">
        <f>IF(O240="男子",IF($AF240&gt;100,"",IF($M240=プロ用男子!K$177,ROW(),"")),"")</f>
        <v/>
      </c>
      <c r="BU240" s="58" t="str">
        <f>IF(O240="男子",IF($AF240&gt;100,"",IF($M240=プロ用男子!D$202,ROW(),"")),"")</f>
        <v/>
      </c>
      <c r="BV240" s="58" t="str">
        <f>IF(O240="男子",IF($AF240&gt;100,"",IF($M240=プロ用男子!K$202,ROW(),"")),"")</f>
        <v/>
      </c>
      <c r="BW240" s="58" t="str">
        <f>IF(O240="男子",IF($AF240&gt;100,"",IF($M240=プロ用男子!D$227,ROW(),"")),"")</f>
        <v/>
      </c>
      <c r="BX240" s="58" t="str">
        <f>IF(O240="男子",IF($AF240&gt;100,"",IF($M240=プロ用男子!K$227,ROW(),"")),"")</f>
        <v/>
      </c>
      <c r="BY240" s="58" t="str">
        <f>IF(O240="女子",IF(AF240&gt;100,"",IF(M240=プロ用女子!D$2,ROW(),"")),"")</f>
        <v/>
      </c>
      <c r="BZ240" s="58" t="str">
        <f>IF(O240="女子",IF($AF240&gt;100,"",IF($M240=プロ用女子!K$2,ROW(),"")),"")</f>
        <v/>
      </c>
      <c r="CA240" s="58" t="str">
        <f>IF(O240="女子",IF($AF240&gt;100,"",IF($M240=プロ用女子!D$27,ROW(),"")),"")</f>
        <v/>
      </c>
      <c r="CB240" s="58" t="str">
        <f>IF(O240="女子",IF($AF240&gt;100,"",IF($M240=プロ用女子!K$27,ROW(),"")),"")</f>
        <v/>
      </c>
      <c r="CC240" s="58" t="str">
        <f>IF(O240="女子",IF($AF240&gt;100,"",IF($M240=プロ用女子!D$52,ROW(),"")),"")</f>
        <v/>
      </c>
      <c r="CD240" s="58" t="str">
        <f>IF(O240="女子",IF($AF240&gt;100,"",IF($M240=プロ用女子!K$52,ROW(),"")),"")</f>
        <v/>
      </c>
      <c r="CE240" s="58" t="str">
        <f>IF(O240="女子",IF($AF240&gt;100,"",IF($M240=プロ用女子!D$77,ROW(),"")),"")</f>
        <v/>
      </c>
      <c r="CF240" s="58" t="str">
        <f>IF(O240="女子",IF($AF240&gt;100,"",IF($M240=プロ用女子!K$77,ROW(),"")),"")</f>
        <v/>
      </c>
      <c r="CG240" s="58" t="str">
        <f>IF(O240="女子",IF($AF240&gt;100,"",IF($M240=プロ用女子!D$102,ROW(),"")),"")</f>
        <v/>
      </c>
      <c r="CH240" s="58" t="str">
        <f>IF(O240="女子",IF($AF240&gt;100,"",IF($M240=プロ用女子!K$102,ROW(),"")),"")</f>
        <v/>
      </c>
      <c r="CI240" s="58" t="str">
        <f>IF(O240="女子",IF($AF240&gt;100,"",IF($M240=プロ用女子!D$127,ROW(),"")),"")</f>
        <v/>
      </c>
      <c r="CJ240" s="58" t="str">
        <f>IF(O240="女子",IF($AF240&gt;100,"",IF($M240=プロ用女子!K$127,ROW(),"")),"")</f>
        <v/>
      </c>
      <c r="CK240" s="58" t="str">
        <f>IF(O240="女子",IF($AF240&gt;100,"",IF($M240=プロ用女子!D$152,ROW(),"")),"")</f>
        <v/>
      </c>
      <c r="CL240" s="58" t="str">
        <f>IF(O240="女子",IF($AF240&gt;100,"",IF($M240=プロ用女子!K$152,ROW(),"")),"")</f>
        <v/>
      </c>
      <c r="CM240" s="58" t="str">
        <f>IF(O240="女子",IF($AF240&gt;100,"",IF($M240=プロ用女子!D$177,ROW(),"")),"")</f>
        <v/>
      </c>
      <c r="CN240" s="58" t="str">
        <f>IF(O240="女子",IF($AF240&gt;100,"",IF($M240=プロ用女子!K$177,ROW(),"")),"")</f>
        <v/>
      </c>
      <c r="CO240" s="58" t="str">
        <f>IF(O240="女子",IF($AF240&gt;100,"",IF($M240=プロ用女子!D$202,ROW(),"")),"")</f>
        <v/>
      </c>
      <c r="CP240" s="58" t="str">
        <f>IF(O240="女子",IF($AF240&gt;100,"",IF($M240=プロ用女子!K$202,ROW(),"")),"")</f>
        <v/>
      </c>
      <c r="CQ240" s="58" t="str">
        <f>IF(O240="女子",IF($AF240&gt;100,"",IF($M240=プロ用女子!D$227,ROW(),"")),"")</f>
        <v/>
      </c>
      <c r="CR240" s="58" t="str">
        <f>IF(O240="女子",IF($AF240&gt;100,"",IF($M240=プロ用女子!K$227,ROW(),"")),"")</f>
        <v/>
      </c>
    </row>
    <row r="241" spans="1:96" x14ac:dyDescent="0.15">
      <c r="A241" s="41"/>
      <c r="B241" s="41"/>
      <c r="L241" t="s">
        <v>2689</v>
      </c>
      <c r="M241" t="s">
        <v>259</v>
      </c>
      <c r="N241" t="s">
        <v>260</v>
      </c>
      <c r="O241" t="s">
        <v>100</v>
      </c>
      <c r="Y241" t="s">
        <v>101</v>
      </c>
      <c r="AA241" t="s">
        <v>2690</v>
      </c>
      <c r="AB241" t="s">
        <v>2691</v>
      </c>
      <c r="AC241" t="s">
        <v>2692</v>
      </c>
      <c r="AD241" t="s">
        <v>102</v>
      </c>
      <c r="AF241">
        <v>3</v>
      </c>
      <c r="AG241" s="40">
        <v>39514</v>
      </c>
      <c r="AN241">
        <v>165</v>
      </c>
      <c r="AO241">
        <v>49</v>
      </c>
      <c r="AP241" t="s">
        <v>106</v>
      </c>
      <c r="BB241">
        <f t="shared" si="9"/>
        <v>16</v>
      </c>
      <c r="BC241">
        <f t="shared" si="10"/>
        <v>2</v>
      </c>
      <c r="BD241" t="str">
        <f t="shared" si="12"/>
        <v>左</v>
      </c>
      <c r="BE241" s="58" t="str">
        <f>IF(O241="男子",IF($AF241&gt;100,"",IF(M241=プロ用男子!D$2,ROW(),"")),"")</f>
        <v/>
      </c>
      <c r="BF241" s="58">
        <f>IF(O241="男子",IF($AF241&gt;100,"",IF($M241=プロ用男子!K$2,ROW(),"")),"")</f>
        <v>241</v>
      </c>
      <c r="BG241" s="58" t="str">
        <f>IF(O241="男子",IF($AF241&gt;100,"",IF($M241=プロ用男子!D$27,ROW(),"")),"")</f>
        <v/>
      </c>
      <c r="BH241" s="58" t="str">
        <f>IF(O241="男子",IF($AF241&gt;100,"",IF($M241=プロ用男子!K$27,ROW(),"")),"")</f>
        <v/>
      </c>
      <c r="BI241" s="58" t="str">
        <f>IF(O241="男子",IF($AF241&gt;100,"",IF($M241=プロ用男子!D$52,ROW(),"")),"")</f>
        <v/>
      </c>
      <c r="BJ241" s="58" t="str">
        <f>IF(O241="男子",IF($AF241&gt;100,"",IF($M241=プロ用男子!K$52,ROW(),"")),"")</f>
        <v/>
      </c>
      <c r="BK241" s="58" t="str">
        <f>IF(O241="男子",IF($AF241&gt;100,"",IF($M241=プロ用男子!D$77,ROW(),"")),"")</f>
        <v/>
      </c>
      <c r="BL241" s="58" t="str">
        <f>IF(O241="男子",IF($AF241&gt;100,"",IF($M241=プロ用男子!K$77,ROW(),"")),"")</f>
        <v/>
      </c>
      <c r="BM241" s="58" t="str">
        <f>IF(O241="男子",IF($AF241&gt;100,"",IF($M241=プロ用男子!D$102,ROW(),"")),"")</f>
        <v/>
      </c>
      <c r="BN241" s="58" t="str">
        <f>IF(O241="男子",IF($AF241&gt;100,"",IF($M241=プロ用男子!K$102,ROW(),"")),"")</f>
        <v/>
      </c>
      <c r="BO241" s="58" t="str">
        <f>IF(O241="男子",IF($AF241&gt;100,"",IF($M241=プロ用男子!D$127,ROW(),"")),"")</f>
        <v/>
      </c>
      <c r="BP241" s="58" t="str">
        <f>IF(O241="男子",IF($AF241&gt;100,"",IF($M241=プロ用男子!K$127,ROW(),"")),"")</f>
        <v/>
      </c>
      <c r="BQ241" s="58" t="str">
        <f>IF(O241="男子",IF($AF241&gt;100,"",IF($M241=プロ用男子!D$152,ROW(),"")),"")</f>
        <v/>
      </c>
      <c r="BR241" s="58" t="str">
        <f>IF(O241="男子",IF($AF241&gt;100,"",IF($M241=プロ用男子!K$152,ROW(),"")),"")</f>
        <v/>
      </c>
      <c r="BS241" s="58" t="str">
        <f>IF(O241="男子",IF($AF241&gt;100,"",IF($M241=プロ用男子!D$177,ROW(),"")),"")</f>
        <v/>
      </c>
      <c r="BT241" s="58" t="str">
        <f>IF(O241="男子",IF($AF241&gt;100,"",IF($M241=プロ用男子!K$177,ROW(),"")),"")</f>
        <v/>
      </c>
      <c r="BU241" s="58" t="str">
        <f>IF(O241="男子",IF($AF241&gt;100,"",IF($M241=プロ用男子!D$202,ROW(),"")),"")</f>
        <v/>
      </c>
      <c r="BV241" s="58" t="str">
        <f>IF(O241="男子",IF($AF241&gt;100,"",IF($M241=プロ用男子!K$202,ROW(),"")),"")</f>
        <v/>
      </c>
      <c r="BW241" s="58" t="str">
        <f>IF(O241="男子",IF($AF241&gt;100,"",IF($M241=プロ用男子!D$227,ROW(),"")),"")</f>
        <v/>
      </c>
      <c r="BX241" s="58" t="str">
        <f>IF(O241="男子",IF($AF241&gt;100,"",IF($M241=プロ用男子!K$227,ROW(),"")),"")</f>
        <v/>
      </c>
      <c r="BY241" s="58" t="str">
        <f>IF(O241="女子",IF(AF241&gt;100,"",IF(M241=プロ用女子!D$2,ROW(),"")),"")</f>
        <v/>
      </c>
      <c r="BZ241" s="58" t="str">
        <f>IF(O241="女子",IF($AF241&gt;100,"",IF($M241=プロ用女子!K$2,ROW(),"")),"")</f>
        <v/>
      </c>
      <c r="CA241" s="58" t="str">
        <f>IF(O241="女子",IF($AF241&gt;100,"",IF($M241=プロ用女子!D$27,ROW(),"")),"")</f>
        <v/>
      </c>
      <c r="CB241" s="58" t="str">
        <f>IF(O241="女子",IF($AF241&gt;100,"",IF($M241=プロ用女子!K$27,ROW(),"")),"")</f>
        <v/>
      </c>
      <c r="CC241" s="58" t="str">
        <f>IF(O241="女子",IF($AF241&gt;100,"",IF($M241=プロ用女子!D$52,ROW(),"")),"")</f>
        <v/>
      </c>
      <c r="CD241" s="58" t="str">
        <f>IF(O241="女子",IF($AF241&gt;100,"",IF($M241=プロ用女子!K$52,ROW(),"")),"")</f>
        <v/>
      </c>
      <c r="CE241" s="58" t="str">
        <f>IF(O241="女子",IF($AF241&gt;100,"",IF($M241=プロ用女子!D$77,ROW(),"")),"")</f>
        <v/>
      </c>
      <c r="CF241" s="58" t="str">
        <f>IF(O241="女子",IF($AF241&gt;100,"",IF($M241=プロ用女子!K$77,ROW(),"")),"")</f>
        <v/>
      </c>
      <c r="CG241" s="58" t="str">
        <f>IF(O241="女子",IF($AF241&gt;100,"",IF($M241=プロ用女子!D$102,ROW(),"")),"")</f>
        <v/>
      </c>
      <c r="CH241" s="58" t="str">
        <f>IF(O241="女子",IF($AF241&gt;100,"",IF($M241=プロ用女子!K$102,ROW(),"")),"")</f>
        <v/>
      </c>
      <c r="CI241" s="58" t="str">
        <f>IF(O241="女子",IF($AF241&gt;100,"",IF($M241=プロ用女子!D$127,ROW(),"")),"")</f>
        <v/>
      </c>
      <c r="CJ241" s="58" t="str">
        <f>IF(O241="女子",IF($AF241&gt;100,"",IF($M241=プロ用女子!K$127,ROW(),"")),"")</f>
        <v/>
      </c>
      <c r="CK241" s="58" t="str">
        <f>IF(O241="女子",IF($AF241&gt;100,"",IF($M241=プロ用女子!D$152,ROW(),"")),"")</f>
        <v/>
      </c>
      <c r="CL241" s="58" t="str">
        <f>IF(O241="女子",IF($AF241&gt;100,"",IF($M241=プロ用女子!K$152,ROW(),"")),"")</f>
        <v/>
      </c>
      <c r="CM241" s="58" t="str">
        <f>IF(O241="女子",IF($AF241&gt;100,"",IF($M241=プロ用女子!D$177,ROW(),"")),"")</f>
        <v/>
      </c>
      <c r="CN241" s="58" t="str">
        <f>IF(O241="女子",IF($AF241&gt;100,"",IF($M241=プロ用女子!K$177,ROW(),"")),"")</f>
        <v/>
      </c>
      <c r="CO241" s="58" t="str">
        <f>IF(O241="女子",IF($AF241&gt;100,"",IF($M241=プロ用女子!D$202,ROW(),"")),"")</f>
        <v/>
      </c>
      <c r="CP241" s="58" t="str">
        <f>IF(O241="女子",IF($AF241&gt;100,"",IF($M241=プロ用女子!K$202,ROW(),"")),"")</f>
        <v/>
      </c>
      <c r="CQ241" s="58" t="str">
        <f>IF(O241="女子",IF($AF241&gt;100,"",IF($M241=プロ用女子!D$227,ROW(),"")),"")</f>
        <v/>
      </c>
      <c r="CR241" s="58" t="str">
        <f>IF(O241="女子",IF($AF241&gt;100,"",IF($M241=プロ用女子!K$227,ROW(),"")),"")</f>
        <v/>
      </c>
    </row>
    <row r="242" spans="1:96" x14ac:dyDescent="0.15">
      <c r="A242" s="41"/>
      <c r="B242" s="41"/>
      <c r="L242" t="s">
        <v>2693</v>
      </c>
      <c r="M242" t="s">
        <v>259</v>
      </c>
      <c r="N242" t="s">
        <v>260</v>
      </c>
      <c r="O242" t="s">
        <v>100</v>
      </c>
      <c r="Y242" t="s">
        <v>101</v>
      </c>
      <c r="AA242" t="s">
        <v>2694</v>
      </c>
      <c r="AB242" t="s">
        <v>2695</v>
      </c>
      <c r="AC242" t="s">
        <v>2696</v>
      </c>
      <c r="AD242" t="s">
        <v>102</v>
      </c>
      <c r="AF242">
        <v>5</v>
      </c>
      <c r="AG242" s="40">
        <v>39515</v>
      </c>
      <c r="AN242">
        <v>165</v>
      </c>
      <c r="AO242">
        <v>49</v>
      </c>
      <c r="AP242" t="s">
        <v>106</v>
      </c>
      <c r="BB242">
        <f t="shared" si="9"/>
        <v>16</v>
      </c>
      <c r="BC242">
        <f t="shared" si="10"/>
        <v>2</v>
      </c>
      <c r="BD242" t="str">
        <f t="shared" si="12"/>
        <v>左</v>
      </c>
      <c r="BE242" s="58" t="str">
        <f>IF(O242="男子",IF($AF242&gt;100,"",IF(M242=プロ用男子!D$2,ROW(),"")),"")</f>
        <v/>
      </c>
      <c r="BF242" s="58">
        <f>IF(O242="男子",IF($AF242&gt;100,"",IF($M242=プロ用男子!K$2,ROW(),"")),"")</f>
        <v>242</v>
      </c>
      <c r="BG242" s="58" t="str">
        <f>IF(O242="男子",IF($AF242&gt;100,"",IF($M242=プロ用男子!D$27,ROW(),"")),"")</f>
        <v/>
      </c>
      <c r="BH242" s="58" t="str">
        <f>IF(O242="男子",IF($AF242&gt;100,"",IF($M242=プロ用男子!K$27,ROW(),"")),"")</f>
        <v/>
      </c>
      <c r="BI242" s="58" t="str">
        <f>IF(O242="男子",IF($AF242&gt;100,"",IF($M242=プロ用男子!D$52,ROW(),"")),"")</f>
        <v/>
      </c>
      <c r="BJ242" s="58" t="str">
        <f>IF(O242="男子",IF($AF242&gt;100,"",IF($M242=プロ用男子!K$52,ROW(),"")),"")</f>
        <v/>
      </c>
      <c r="BK242" s="58" t="str">
        <f>IF(O242="男子",IF($AF242&gt;100,"",IF($M242=プロ用男子!D$77,ROW(),"")),"")</f>
        <v/>
      </c>
      <c r="BL242" s="58" t="str">
        <f>IF(O242="男子",IF($AF242&gt;100,"",IF($M242=プロ用男子!K$77,ROW(),"")),"")</f>
        <v/>
      </c>
      <c r="BM242" s="58" t="str">
        <f>IF(O242="男子",IF($AF242&gt;100,"",IF($M242=プロ用男子!D$102,ROW(),"")),"")</f>
        <v/>
      </c>
      <c r="BN242" s="58" t="str">
        <f>IF(O242="男子",IF($AF242&gt;100,"",IF($M242=プロ用男子!K$102,ROW(),"")),"")</f>
        <v/>
      </c>
      <c r="BO242" s="58" t="str">
        <f>IF(O242="男子",IF($AF242&gt;100,"",IF($M242=プロ用男子!D$127,ROW(),"")),"")</f>
        <v/>
      </c>
      <c r="BP242" s="58" t="str">
        <f>IF(O242="男子",IF($AF242&gt;100,"",IF($M242=プロ用男子!K$127,ROW(),"")),"")</f>
        <v/>
      </c>
      <c r="BQ242" s="58" t="str">
        <f>IF(O242="男子",IF($AF242&gt;100,"",IF($M242=プロ用男子!D$152,ROW(),"")),"")</f>
        <v/>
      </c>
      <c r="BR242" s="58" t="str">
        <f>IF(O242="男子",IF($AF242&gt;100,"",IF($M242=プロ用男子!K$152,ROW(),"")),"")</f>
        <v/>
      </c>
      <c r="BS242" s="58" t="str">
        <f>IF(O242="男子",IF($AF242&gt;100,"",IF($M242=プロ用男子!D$177,ROW(),"")),"")</f>
        <v/>
      </c>
      <c r="BT242" s="58" t="str">
        <f>IF(O242="男子",IF($AF242&gt;100,"",IF($M242=プロ用男子!K$177,ROW(),"")),"")</f>
        <v/>
      </c>
      <c r="BU242" s="58" t="str">
        <f>IF(O242="男子",IF($AF242&gt;100,"",IF($M242=プロ用男子!D$202,ROW(),"")),"")</f>
        <v/>
      </c>
      <c r="BV242" s="58" t="str">
        <f>IF(O242="男子",IF($AF242&gt;100,"",IF($M242=プロ用男子!K$202,ROW(),"")),"")</f>
        <v/>
      </c>
      <c r="BW242" s="58" t="str">
        <f>IF(O242="男子",IF($AF242&gt;100,"",IF($M242=プロ用男子!D$227,ROW(),"")),"")</f>
        <v/>
      </c>
      <c r="BX242" s="58" t="str">
        <f>IF(O242="男子",IF($AF242&gt;100,"",IF($M242=プロ用男子!K$227,ROW(),"")),"")</f>
        <v/>
      </c>
      <c r="BY242" s="58" t="str">
        <f>IF(O242="女子",IF(AF242&gt;100,"",IF(M242=プロ用女子!D$2,ROW(),"")),"")</f>
        <v/>
      </c>
      <c r="BZ242" s="58" t="str">
        <f>IF(O242="女子",IF($AF242&gt;100,"",IF($M242=プロ用女子!K$2,ROW(),"")),"")</f>
        <v/>
      </c>
      <c r="CA242" s="58" t="str">
        <f>IF(O242="女子",IF($AF242&gt;100,"",IF($M242=プロ用女子!D$27,ROW(),"")),"")</f>
        <v/>
      </c>
      <c r="CB242" s="58" t="str">
        <f>IF(O242="女子",IF($AF242&gt;100,"",IF($M242=プロ用女子!K$27,ROW(),"")),"")</f>
        <v/>
      </c>
      <c r="CC242" s="58" t="str">
        <f>IF(O242="女子",IF($AF242&gt;100,"",IF($M242=プロ用女子!D$52,ROW(),"")),"")</f>
        <v/>
      </c>
      <c r="CD242" s="58" t="str">
        <f>IF(O242="女子",IF($AF242&gt;100,"",IF($M242=プロ用女子!K$52,ROW(),"")),"")</f>
        <v/>
      </c>
      <c r="CE242" s="58" t="str">
        <f>IF(O242="女子",IF($AF242&gt;100,"",IF($M242=プロ用女子!D$77,ROW(),"")),"")</f>
        <v/>
      </c>
      <c r="CF242" s="58" t="str">
        <f>IF(O242="女子",IF($AF242&gt;100,"",IF($M242=プロ用女子!K$77,ROW(),"")),"")</f>
        <v/>
      </c>
      <c r="CG242" s="58" t="str">
        <f>IF(O242="女子",IF($AF242&gt;100,"",IF($M242=プロ用女子!D$102,ROW(),"")),"")</f>
        <v/>
      </c>
      <c r="CH242" s="58" t="str">
        <f>IF(O242="女子",IF($AF242&gt;100,"",IF($M242=プロ用女子!K$102,ROW(),"")),"")</f>
        <v/>
      </c>
      <c r="CI242" s="58" t="str">
        <f>IF(O242="女子",IF($AF242&gt;100,"",IF($M242=プロ用女子!D$127,ROW(),"")),"")</f>
        <v/>
      </c>
      <c r="CJ242" s="58" t="str">
        <f>IF(O242="女子",IF($AF242&gt;100,"",IF($M242=プロ用女子!K$127,ROW(),"")),"")</f>
        <v/>
      </c>
      <c r="CK242" s="58" t="str">
        <f>IF(O242="女子",IF($AF242&gt;100,"",IF($M242=プロ用女子!D$152,ROW(),"")),"")</f>
        <v/>
      </c>
      <c r="CL242" s="58" t="str">
        <f>IF(O242="女子",IF($AF242&gt;100,"",IF($M242=プロ用女子!K$152,ROW(),"")),"")</f>
        <v/>
      </c>
      <c r="CM242" s="58" t="str">
        <f>IF(O242="女子",IF($AF242&gt;100,"",IF($M242=プロ用女子!D$177,ROW(),"")),"")</f>
        <v/>
      </c>
      <c r="CN242" s="58" t="str">
        <f>IF(O242="女子",IF($AF242&gt;100,"",IF($M242=プロ用女子!K$177,ROW(),"")),"")</f>
        <v/>
      </c>
      <c r="CO242" s="58" t="str">
        <f>IF(O242="女子",IF($AF242&gt;100,"",IF($M242=プロ用女子!D$202,ROW(),"")),"")</f>
        <v/>
      </c>
      <c r="CP242" s="58" t="str">
        <f>IF(O242="女子",IF($AF242&gt;100,"",IF($M242=プロ用女子!K$202,ROW(),"")),"")</f>
        <v/>
      </c>
      <c r="CQ242" s="58" t="str">
        <f>IF(O242="女子",IF($AF242&gt;100,"",IF($M242=プロ用女子!D$227,ROW(),"")),"")</f>
        <v/>
      </c>
      <c r="CR242" s="58" t="str">
        <f>IF(O242="女子",IF($AF242&gt;100,"",IF($M242=プロ用女子!K$227,ROW(),"")),"")</f>
        <v/>
      </c>
    </row>
    <row r="243" spans="1:96" x14ac:dyDescent="0.15">
      <c r="A243" s="41"/>
      <c r="B243" s="41"/>
      <c r="L243" t="s">
        <v>2697</v>
      </c>
      <c r="M243" t="s">
        <v>259</v>
      </c>
      <c r="N243" t="s">
        <v>260</v>
      </c>
      <c r="O243" t="s">
        <v>100</v>
      </c>
      <c r="Y243" t="s">
        <v>101</v>
      </c>
      <c r="AA243" t="s">
        <v>2698</v>
      </c>
      <c r="AB243" t="s">
        <v>2699</v>
      </c>
      <c r="AC243" t="s">
        <v>2700</v>
      </c>
      <c r="AD243" t="s">
        <v>102</v>
      </c>
      <c r="AF243">
        <v>6</v>
      </c>
      <c r="AG243" s="40">
        <v>39516</v>
      </c>
      <c r="AN243">
        <v>165</v>
      </c>
      <c r="AO243">
        <v>49</v>
      </c>
      <c r="AP243" t="s">
        <v>106</v>
      </c>
      <c r="BB243">
        <f t="shared" si="9"/>
        <v>16</v>
      </c>
      <c r="BC243">
        <f t="shared" si="10"/>
        <v>2</v>
      </c>
      <c r="BD243" t="str">
        <f t="shared" si="12"/>
        <v>左</v>
      </c>
      <c r="BE243" s="58" t="str">
        <f>IF(O243="男子",IF($AF243&gt;100,"",IF(M243=プロ用男子!D$2,ROW(),"")),"")</f>
        <v/>
      </c>
      <c r="BF243" s="58">
        <f>IF(O243="男子",IF($AF243&gt;100,"",IF($M243=プロ用男子!K$2,ROW(),"")),"")</f>
        <v>243</v>
      </c>
      <c r="BG243" s="58" t="str">
        <f>IF(O243="男子",IF($AF243&gt;100,"",IF($M243=プロ用男子!D$27,ROW(),"")),"")</f>
        <v/>
      </c>
      <c r="BH243" s="58" t="str">
        <f>IF(O243="男子",IF($AF243&gt;100,"",IF($M243=プロ用男子!K$27,ROW(),"")),"")</f>
        <v/>
      </c>
      <c r="BI243" s="58" t="str">
        <f>IF(O243="男子",IF($AF243&gt;100,"",IF($M243=プロ用男子!D$52,ROW(),"")),"")</f>
        <v/>
      </c>
      <c r="BJ243" s="58" t="str">
        <f>IF(O243="男子",IF($AF243&gt;100,"",IF($M243=プロ用男子!K$52,ROW(),"")),"")</f>
        <v/>
      </c>
      <c r="BK243" s="58" t="str">
        <f>IF(O243="男子",IF($AF243&gt;100,"",IF($M243=プロ用男子!D$77,ROW(),"")),"")</f>
        <v/>
      </c>
      <c r="BL243" s="58" t="str">
        <f>IF(O243="男子",IF($AF243&gt;100,"",IF($M243=プロ用男子!K$77,ROW(),"")),"")</f>
        <v/>
      </c>
      <c r="BM243" s="58" t="str">
        <f>IF(O243="男子",IF($AF243&gt;100,"",IF($M243=プロ用男子!D$102,ROW(),"")),"")</f>
        <v/>
      </c>
      <c r="BN243" s="58" t="str">
        <f>IF(O243="男子",IF($AF243&gt;100,"",IF($M243=プロ用男子!K$102,ROW(),"")),"")</f>
        <v/>
      </c>
      <c r="BO243" s="58" t="str">
        <f>IF(O243="男子",IF($AF243&gt;100,"",IF($M243=プロ用男子!D$127,ROW(),"")),"")</f>
        <v/>
      </c>
      <c r="BP243" s="58" t="str">
        <f>IF(O243="男子",IF($AF243&gt;100,"",IF($M243=プロ用男子!K$127,ROW(),"")),"")</f>
        <v/>
      </c>
      <c r="BQ243" s="58" t="str">
        <f>IF(O243="男子",IF($AF243&gt;100,"",IF($M243=プロ用男子!D$152,ROW(),"")),"")</f>
        <v/>
      </c>
      <c r="BR243" s="58" t="str">
        <f>IF(O243="男子",IF($AF243&gt;100,"",IF($M243=プロ用男子!K$152,ROW(),"")),"")</f>
        <v/>
      </c>
      <c r="BS243" s="58" t="str">
        <f>IF(O243="男子",IF($AF243&gt;100,"",IF($M243=プロ用男子!D$177,ROW(),"")),"")</f>
        <v/>
      </c>
      <c r="BT243" s="58" t="str">
        <f>IF(O243="男子",IF($AF243&gt;100,"",IF($M243=プロ用男子!K$177,ROW(),"")),"")</f>
        <v/>
      </c>
      <c r="BU243" s="58" t="str">
        <f>IF(O243="男子",IF($AF243&gt;100,"",IF($M243=プロ用男子!D$202,ROW(),"")),"")</f>
        <v/>
      </c>
      <c r="BV243" s="58" t="str">
        <f>IF(O243="男子",IF($AF243&gt;100,"",IF($M243=プロ用男子!K$202,ROW(),"")),"")</f>
        <v/>
      </c>
      <c r="BW243" s="58" t="str">
        <f>IF(O243="男子",IF($AF243&gt;100,"",IF($M243=プロ用男子!D$227,ROW(),"")),"")</f>
        <v/>
      </c>
      <c r="BX243" s="58" t="str">
        <f>IF(O243="男子",IF($AF243&gt;100,"",IF($M243=プロ用男子!K$227,ROW(),"")),"")</f>
        <v/>
      </c>
      <c r="BY243" s="58" t="str">
        <f>IF(O243="女子",IF(AF243&gt;100,"",IF(M243=プロ用女子!D$2,ROW(),"")),"")</f>
        <v/>
      </c>
      <c r="BZ243" s="58" t="str">
        <f>IF(O243="女子",IF($AF243&gt;100,"",IF($M243=プロ用女子!K$2,ROW(),"")),"")</f>
        <v/>
      </c>
      <c r="CA243" s="58" t="str">
        <f>IF(O243="女子",IF($AF243&gt;100,"",IF($M243=プロ用女子!D$27,ROW(),"")),"")</f>
        <v/>
      </c>
      <c r="CB243" s="58" t="str">
        <f>IF(O243="女子",IF($AF243&gt;100,"",IF($M243=プロ用女子!K$27,ROW(),"")),"")</f>
        <v/>
      </c>
      <c r="CC243" s="58" t="str">
        <f>IF(O243="女子",IF($AF243&gt;100,"",IF($M243=プロ用女子!D$52,ROW(),"")),"")</f>
        <v/>
      </c>
      <c r="CD243" s="58" t="str">
        <f>IF(O243="女子",IF($AF243&gt;100,"",IF($M243=プロ用女子!K$52,ROW(),"")),"")</f>
        <v/>
      </c>
      <c r="CE243" s="58" t="str">
        <f>IF(O243="女子",IF($AF243&gt;100,"",IF($M243=プロ用女子!D$77,ROW(),"")),"")</f>
        <v/>
      </c>
      <c r="CF243" s="58" t="str">
        <f>IF(O243="女子",IF($AF243&gt;100,"",IF($M243=プロ用女子!K$77,ROW(),"")),"")</f>
        <v/>
      </c>
      <c r="CG243" s="58" t="str">
        <f>IF(O243="女子",IF($AF243&gt;100,"",IF($M243=プロ用女子!D$102,ROW(),"")),"")</f>
        <v/>
      </c>
      <c r="CH243" s="58" t="str">
        <f>IF(O243="女子",IF($AF243&gt;100,"",IF($M243=プロ用女子!K$102,ROW(),"")),"")</f>
        <v/>
      </c>
      <c r="CI243" s="58" t="str">
        <f>IF(O243="女子",IF($AF243&gt;100,"",IF($M243=プロ用女子!D$127,ROW(),"")),"")</f>
        <v/>
      </c>
      <c r="CJ243" s="58" t="str">
        <f>IF(O243="女子",IF($AF243&gt;100,"",IF($M243=プロ用女子!K$127,ROW(),"")),"")</f>
        <v/>
      </c>
      <c r="CK243" s="58" t="str">
        <f>IF(O243="女子",IF($AF243&gt;100,"",IF($M243=プロ用女子!D$152,ROW(),"")),"")</f>
        <v/>
      </c>
      <c r="CL243" s="58" t="str">
        <f>IF(O243="女子",IF($AF243&gt;100,"",IF($M243=プロ用女子!K$152,ROW(),"")),"")</f>
        <v/>
      </c>
      <c r="CM243" s="58" t="str">
        <f>IF(O243="女子",IF($AF243&gt;100,"",IF($M243=プロ用女子!D$177,ROW(),"")),"")</f>
        <v/>
      </c>
      <c r="CN243" s="58" t="str">
        <f>IF(O243="女子",IF($AF243&gt;100,"",IF($M243=プロ用女子!K$177,ROW(),"")),"")</f>
        <v/>
      </c>
      <c r="CO243" s="58" t="str">
        <f>IF(O243="女子",IF($AF243&gt;100,"",IF($M243=プロ用女子!D$202,ROW(),"")),"")</f>
        <v/>
      </c>
      <c r="CP243" s="58" t="str">
        <f>IF(O243="女子",IF($AF243&gt;100,"",IF($M243=プロ用女子!K$202,ROW(),"")),"")</f>
        <v/>
      </c>
      <c r="CQ243" s="58" t="str">
        <f>IF(O243="女子",IF($AF243&gt;100,"",IF($M243=プロ用女子!D$227,ROW(),"")),"")</f>
        <v/>
      </c>
      <c r="CR243" s="58" t="str">
        <f>IF(O243="女子",IF($AF243&gt;100,"",IF($M243=プロ用女子!K$227,ROW(),"")),"")</f>
        <v/>
      </c>
    </row>
    <row r="244" spans="1:96" x14ac:dyDescent="0.15">
      <c r="A244" s="41"/>
      <c r="B244" s="41"/>
      <c r="L244" t="s">
        <v>2719</v>
      </c>
      <c r="M244" t="s">
        <v>259</v>
      </c>
      <c r="N244" t="s">
        <v>260</v>
      </c>
      <c r="O244" t="s">
        <v>100</v>
      </c>
      <c r="Y244" t="s">
        <v>101</v>
      </c>
      <c r="AA244" t="s">
        <v>2720</v>
      </c>
      <c r="AB244" t="s">
        <v>2721</v>
      </c>
      <c r="AC244" t="s">
        <v>2722</v>
      </c>
      <c r="AD244" t="s">
        <v>102</v>
      </c>
      <c r="AE244" t="s">
        <v>388</v>
      </c>
      <c r="AF244">
        <v>8</v>
      </c>
      <c r="AG244" s="40">
        <v>39517</v>
      </c>
      <c r="AN244">
        <v>165</v>
      </c>
      <c r="AO244">
        <v>49</v>
      </c>
      <c r="AP244" t="s">
        <v>106</v>
      </c>
      <c r="BB244">
        <f t="shared" si="9"/>
        <v>16</v>
      </c>
      <c r="BC244">
        <f t="shared" si="10"/>
        <v>2</v>
      </c>
      <c r="BD244" t="str">
        <f t="shared" si="12"/>
        <v>左</v>
      </c>
      <c r="BE244" s="58" t="str">
        <f>IF(O244="男子",IF($AF244&gt;100,"",IF(M244=プロ用男子!D$2,ROW(),"")),"")</f>
        <v/>
      </c>
      <c r="BF244" s="58">
        <f>IF(O244="男子",IF($AF244&gt;100,"",IF($M244=プロ用男子!K$2,ROW(),"")),"")</f>
        <v>244</v>
      </c>
      <c r="BG244" s="58" t="str">
        <f>IF(O244="男子",IF($AF244&gt;100,"",IF($M244=プロ用男子!D$27,ROW(),"")),"")</f>
        <v/>
      </c>
      <c r="BH244" s="58" t="str">
        <f>IF(O244="男子",IF($AF244&gt;100,"",IF($M244=プロ用男子!K$27,ROW(),"")),"")</f>
        <v/>
      </c>
      <c r="BI244" s="58" t="str">
        <f>IF(O244="男子",IF($AF244&gt;100,"",IF($M244=プロ用男子!D$52,ROW(),"")),"")</f>
        <v/>
      </c>
      <c r="BJ244" s="58" t="str">
        <f>IF(O244="男子",IF($AF244&gt;100,"",IF($M244=プロ用男子!K$52,ROW(),"")),"")</f>
        <v/>
      </c>
      <c r="BK244" s="58" t="str">
        <f>IF(O244="男子",IF($AF244&gt;100,"",IF($M244=プロ用男子!D$77,ROW(),"")),"")</f>
        <v/>
      </c>
      <c r="BL244" s="58" t="str">
        <f>IF(O244="男子",IF($AF244&gt;100,"",IF($M244=プロ用男子!K$77,ROW(),"")),"")</f>
        <v/>
      </c>
      <c r="BM244" s="58" t="str">
        <f>IF(O244="男子",IF($AF244&gt;100,"",IF($M244=プロ用男子!D$102,ROW(),"")),"")</f>
        <v/>
      </c>
      <c r="BN244" s="58" t="str">
        <f>IF(O244="男子",IF($AF244&gt;100,"",IF($M244=プロ用男子!K$102,ROW(),"")),"")</f>
        <v/>
      </c>
      <c r="BO244" s="58" t="str">
        <f>IF(O244="男子",IF($AF244&gt;100,"",IF($M244=プロ用男子!D$127,ROW(),"")),"")</f>
        <v/>
      </c>
      <c r="BP244" s="58" t="str">
        <f>IF(O244="男子",IF($AF244&gt;100,"",IF($M244=プロ用男子!K$127,ROW(),"")),"")</f>
        <v/>
      </c>
      <c r="BQ244" s="58" t="str">
        <f>IF(O244="男子",IF($AF244&gt;100,"",IF($M244=プロ用男子!D$152,ROW(),"")),"")</f>
        <v/>
      </c>
      <c r="BR244" s="58" t="str">
        <f>IF(O244="男子",IF($AF244&gt;100,"",IF($M244=プロ用男子!K$152,ROW(),"")),"")</f>
        <v/>
      </c>
      <c r="BS244" s="58" t="str">
        <f>IF(O244="男子",IF($AF244&gt;100,"",IF($M244=プロ用男子!D$177,ROW(),"")),"")</f>
        <v/>
      </c>
      <c r="BT244" s="58" t="str">
        <f>IF(O244="男子",IF($AF244&gt;100,"",IF($M244=プロ用男子!K$177,ROW(),"")),"")</f>
        <v/>
      </c>
      <c r="BU244" s="58" t="str">
        <f>IF(O244="男子",IF($AF244&gt;100,"",IF($M244=プロ用男子!D$202,ROW(),"")),"")</f>
        <v/>
      </c>
      <c r="BV244" s="58" t="str">
        <f>IF(O244="男子",IF($AF244&gt;100,"",IF($M244=プロ用男子!K$202,ROW(),"")),"")</f>
        <v/>
      </c>
      <c r="BW244" s="58" t="str">
        <f>IF(O244="男子",IF($AF244&gt;100,"",IF($M244=プロ用男子!D$227,ROW(),"")),"")</f>
        <v/>
      </c>
      <c r="BX244" s="58" t="str">
        <f>IF(O244="男子",IF($AF244&gt;100,"",IF($M244=プロ用男子!K$227,ROW(),"")),"")</f>
        <v/>
      </c>
      <c r="BY244" s="58" t="str">
        <f>IF(O244="女子",IF(AF244&gt;100,"",IF(M244=プロ用女子!D$2,ROW(),"")),"")</f>
        <v/>
      </c>
      <c r="BZ244" s="58" t="str">
        <f>IF(O244="女子",IF($AF244&gt;100,"",IF($M244=プロ用女子!K$2,ROW(),"")),"")</f>
        <v/>
      </c>
      <c r="CA244" s="58" t="str">
        <f>IF(O244="女子",IF($AF244&gt;100,"",IF($M244=プロ用女子!D$27,ROW(),"")),"")</f>
        <v/>
      </c>
      <c r="CB244" s="58" t="str">
        <f>IF(O244="女子",IF($AF244&gt;100,"",IF($M244=プロ用女子!K$27,ROW(),"")),"")</f>
        <v/>
      </c>
      <c r="CC244" s="58" t="str">
        <f>IF(O244="女子",IF($AF244&gt;100,"",IF($M244=プロ用女子!D$52,ROW(),"")),"")</f>
        <v/>
      </c>
      <c r="CD244" s="58" t="str">
        <f>IF(O244="女子",IF($AF244&gt;100,"",IF($M244=プロ用女子!K$52,ROW(),"")),"")</f>
        <v/>
      </c>
      <c r="CE244" s="58" t="str">
        <f>IF(O244="女子",IF($AF244&gt;100,"",IF($M244=プロ用女子!D$77,ROW(),"")),"")</f>
        <v/>
      </c>
      <c r="CF244" s="58" t="str">
        <f>IF(O244="女子",IF($AF244&gt;100,"",IF($M244=プロ用女子!K$77,ROW(),"")),"")</f>
        <v/>
      </c>
      <c r="CG244" s="58" t="str">
        <f>IF(O244="女子",IF($AF244&gt;100,"",IF($M244=プロ用女子!D$102,ROW(),"")),"")</f>
        <v/>
      </c>
      <c r="CH244" s="58" t="str">
        <f>IF(O244="女子",IF($AF244&gt;100,"",IF($M244=プロ用女子!K$102,ROW(),"")),"")</f>
        <v/>
      </c>
      <c r="CI244" s="58" t="str">
        <f>IF(O244="女子",IF($AF244&gt;100,"",IF($M244=プロ用女子!D$127,ROW(),"")),"")</f>
        <v/>
      </c>
      <c r="CJ244" s="58" t="str">
        <f>IF(O244="女子",IF($AF244&gt;100,"",IF($M244=プロ用女子!K$127,ROW(),"")),"")</f>
        <v/>
      </c>
      <c r="CK244" s="58" t="str">
        <f>IF(O244="女子",IF($AF244&gt;100,"",IF($M244=プロ用女子!D$152,ROW(),"")),"")</f>
        <v/>
      </c>
      <c r="CL244" s="58" t="str">
        <f>IF(O244="女子",IF($AF244&gt;100,"",IF($M244=プロ用女子!K$152,ROW(),"")),"")</f>
        <v/>
      </c>
      <c r="CM244" s="58" t="str">
        <f>IF(O244="女子",IF($AF244&gt;100,"",IF($M244=プロ用女子!D$177,ROW(),"")),"")</f>
        <v/>
      </c>
      <c r="CN244" s="58" t="str">
        <f>IF(O244="女子",IF($AF244&gt;100,"",IF($M244=プロ用女子!K$177,ROW(),"")),"")</f>
        <v/>
      </c>
      <c r="CO244" s="58" t="str">
        <f>IF(O244="女子",IF($AF244&gt;100,"",IF($M244=プロ用女子!D$202,ROW(),"")),"")</f>
        <v/>
      </c>
      <c r="CP244" s="58" t="str">
        <f>IF(O244="女子",IF($AF244&gt;100,"",IF($M244=プロ用女子!K$202,ROW(),"")),"")</f>
        <v/>
      </c>
      <c r="CQ244" s="58" t="str">
        <f>IF(O244="女子",IF($AF244&gt;100,"",IF($M244=プロ用女子!D$227,ROW(),"")),"")</f>
        <v/>
      </c>
      <c r="CR244" s="58" t="str">
        <f>IF(O244="女子",IF($AF244&gt;100,"",IF($M244=プロ用女子!K$227,ROW(),"")),"")</f>
        <v/>
      </c>
    </row>
    <row r="245" spans="1:96" x14ac:dyDescent="0.15">
      <c r="A245" s="41"/>
      <c r="B245" s="41"/>
      <c r="L245" t="s">
        <v>2723</v>
      </c>
      <c r="M245" t="s">
        <v>259</v>
      </c>
      <c r="N245" t="s">
        <v>260</v>
      </c>
      <c r="O245" t="s">
        <v>100</v>
      </c>
      <c r="Y245" t="s">
        <v>101</v>
      </c>
      <c r="AA245" t="s">
        <v>2724</v>
      </c>
      <c r="AB245" t="s">
        <v>2725</v>
      </c>
      <c r="AC245" t="s">
        <v>2726</v>
      </c>
      <c r="AD245" t="s">
        <v>102</v>
      </c>
      <c r="AF245">
        <v>12</v>
      </c>
      <c r="AG245" s="40">
        <v>39517</v>
      </c>
      <c r="AN245">
        <v>165</v>
      </c>
      <c r="AO245">
        <v>49</v>
      </c>
      <c r="AP245" t="s">
        <v>106</v>
      </c>
      <c r="BB245">
        <f t="shared" si="9"/>
        <v>16</v>
      </c>
      <c r="BC245">
        <f t="shared" si="10"/>
        <v>2</v>
      </c>
      <c r="BD245" t="str">
        <f t="shared" si="12"/>
        <v>左</v>
      </c>
      <c r="BE245" s="58" t="str">
        <f>IF(O245="男子",IF($AF245&gt;100,"",IF(M245=プロ用男子!D$2,ROW(),"")),"")</f>
        <v/>
      </c>
      <c r="BF245" s="58">
        <f>IF(O245="男子",IF($AF245&gt;100,"",IF($M245=プロ用男子!K$2,ROW(),"")),"")</f>
        <v>245</v>
      </c>
      <c r="BG245" s="58" t="str">
        <f>IF(O245="男子",IF($AF245&gt;100,"",IF($M245=プロ用男子!D$27,ROW(),"")),"")</f>
        <v/>
      </c>
      <c r="BH245" s="58" t="str">
        <f>IF(O245="男子",IF($AF245&gt;100,"",IF($M245=プロ用男子!K$27,ROW(),"")),"")</f>
        <v/>
      </c>
      <c r="BI245" s="58" t="str">
        <f>IF(O245="男子",IF($AF245&gt;100,"",IF($M245=プロ用男子!D$52,ROW(),"")),"")</f>
        <v/>
      </c>
      <c r="BJ245" s="58" t="str">
        <f>IF(O245="男子",IF($AF245&gt;100,"",IF($M245=プロ用男子!K$52,ROW(),"")),"")</f>
        <v/>
      </c>
      <c r="BK245" s="58" t="str">
        <f>IF(O245="男子",IF($AF245&gt;100,"",IF($M245=プロ用男子!D$77,ROW(),"")),"")</f>
        <v/>
      </c>
      <c r="BL245" s="58" t="str">
        <f>IF(O245="男子",IF($AF245&gt;100,"",IF($M245=プロ用男子!K$77,ROW(),"")),"")</f>
        <v/>
      </c>
      <c r="BM245" s="58" t="str">
        <f>IF(O245="男子",IF($AF245&gt;100,"",IF($M245=プロ用男子!D$102,ROW(),"")),"")</f>
        <v/>
      </c>
      <c r="BN245" s="58" t="str">
        <f>IF(O245="男子",IF($AF245&gt;100,"",IF($M245=プロ用男子!K$102,ROW(),"")),"")</f>
        <v/>
      </c>
      <c r="BO245" s="58" t="str">
        <f>IF(O245="男子",IF($AF245&gt;100,"",IF($M245=プロ用男子!D$127,ROW(),"")),"")</f>
        <v/>
      </c>
      <c r="BP245" s="58" t="str">
        <f>IF(O245="男子",IF($AF245&gt;100,"",IF($M245=プロ用男子!K$127,ROW(),"")),"")</f>
        <v/>
      </c>
      <c r="BQ245" s="58" t="str">
        <f>IF(O245="男子",IF($AF245&gt;100,"",IF($M245=プロ用男子!D$152,ROW(),"")),"")</f>
        <v/>
      </c>
      <c r="BR245" s="58" t="str">
        <f>IF(O245="男子",IF($AF245&gt;100,"",IF($M245=プロ用男子!K$152,ROW(),"")),"")</f>
        <v/>
      </c>
      <c r="BS245" s="58" t="str">
        <f>IF(O245="男子",IF($AF245&gt;100,"",IF($M245=プロ用男子!D$177,ROW(),"")),"")</f>
        <v/>
      </c>
      <c r="BT245" s="58" t="str">
        <f>IF(O245="男子",IF($AF245&gt;100,"",IF($M245=プロ用男子!K$177,ROW(),"")),"")</f>
        <v/>
      </c>
      <c r="BU245" s="58" t="str">
        <f>IF(O245="男子",IF($AF245&gt;100,"",IF($M245=プロ用男子!D$202,ROW(),"")),"")</f>
        <v/>
      </c>
      <c r="BV245" s="58" t="str">
        <f>IF(O245="男子",IF($AF245&gt;100,"",IF($M245=プロ用男子!K$202,ROW(),"")),"")</f>
        <v/>
      </c>
      <c r="BW245" s="58" t="str">
        <f>IF(O245="男子",IF($AF245&gt;100,"",IF($M245=プロ用男子!D$227,ROW(),"")),"")</f>
        <v/>
      </c>
      <c r="BX245" s="58" t="str">
        <f>IF(O245="男子",IF($AF245&gt;100,"",IF($M245=プロ用男子!K$227,ROW(),"")),"")</f>
        <v/>
      </c>
      <c r="BY245" s="58" t="str">
        <f>IF(O245="女子",IF(AF245&gt;100,"",IF(M245=プロ用女子!D$2,ROW(),"")),"")</f>
        <v/>
      </c>
      <c r="BZ245" s="58" t="str">
        <f>IF(O245="女子",IF($AF245&gt;100,"",IF($M245=プロ用女子!K$2,ROW(),"")),"")</f>
        <v/>
      </c>
      <c r="CA245" s="58" t="str">
        <f>IF(O245="女子",IF($AF245&gt;100,"",IF($M245=プロ用女子!D$27,ROW(),"")),"")</f>
        <v/>
      </c>
      <c r="CB245" s="58" t="str">
        <f>IF(O245="女子",IF($AF245&gt;100,"",IF($M245=プロ用女子!K$27,ROW(),"")),"")</f>
        <v/>
      </c>
      <c r="CC245" s="58" t="str">
        <f>IF(O245="女子",IF($AF245&gt;100,"",IF($M245=プロ用女子!D$52,ROW(),"")),"")</f>
        <v/>
      </c>
      <c r="CD245" s="58" t="str">
        <f>IF(O245="女子",IF($AF245&gt;100,"",IF($M245=プロ用女子!K$52,ROW(),"")),"")</f>
        <v/>
      </c>
      <c r="CE245" s="58" t="str">
        <f>IF(O245="女子",IF($AF245&gt;100,"",IF($M245=プロ用女子!D$77,ROW(),"")),"")</f>
        <v/>
      </c>
      <c r="CF245" s="58" t="str">
        <f>IF(O245="女子",IF($AF245&gt;100,"",IF($M245=プロ用女子!K$77,ROW(),"")),"")</f>
        <v/>
      </c>
      <c r="CG245" s="58" t="str">
        <f>IF(O245="女子",IF($AF245&gt;100,"",IF($M245=プロ用女子!D$102,ROW(),"")),"")</f>
        <v/>
      </c>
      <c r="CH245" s="58" t="str">
        <f>IF(O245="女子",IF($AF245&gt;100,"",IF($M245=プロ用女子!K$102,ROW(),"")),"")</f>
        <v/>
      </c>
      <c r="CI245" s="58" t="str">
        <f>IF(O245="女子",IF($AF245&gt;100,"",IF($M245=プロ用女子!D$127,ROW(),"")),"")</f>
        <v/>
      </c>
      <c r="CJ245" s="58" t="str">
        <f>IF(O245="女子",IF($AF245&gt;100,"",IF($M245=プロ用女子!K$127,ROW(),"")),"")</f>
        <v/>
      </c>
      <c r="CK245" s="58" t="str">
        <f>IF(O245="女子",IF($AF245&gt;100,"",IF($M245=プロ用女子!D$152,ROW(),"")),"")</f>
        <v/>
      </c>
      <c r="CL245" s="58" t="str">
        <f>IF(O245="女子",IF($AF245&gt;100,"",IF($M245=プロ用女子!K$152,ROW(),"")),"")</f>
        <v/>
      </c>
      <c r="CM245" s="58" t="str">
        <f>IF(O245="女子",IF($AF245&gt;100,"",IF($M245=プロ用女子!D$177,ROW(),"")),"")</f>
        <v/>
      </c>
      <c r="CN245" s="58" t="str">
        <f>IF(O245="女子",IF($AF245&gt;100,"",IF($M245=プロ用女子!K$177,ROW(),"")),"")</f>
        <v/>
      </c>
      <c r="CO245" s="58" t="str">
        <f>IF(O245="女子",IF($AF245&gt;100,"",IF($M245=プロ用女子!D$202,ROW(),"")),"")</f>
        <v/>
      </c>
      <c r="CP245" s="58" t="str">
        <f>IF(O245="女子",IF($AF245&gt;100,"",IF($M245=プロ用女子!K$202,ROW(),"")),"")</f>
        <v/>
      </c>
      <c r="CQ245" s="58" t="str">
        <f>IF(O245="女子",IF($AF245&gt;100,"",IF($M245=プロ用女子!D$227,ROW(),"")),"")</f>
        <v/>
      </c>
      <c r="CR245" s="58" t="str">
        <f>IF(O245="女子",IF($AF245&gt;100,"",IF($M245=プロ用女子!K$227,ROW(),"")),"")</f>
        <v/>
      </c>
    </row>
    <row r="246" spans="1:96" x14ac:dyDescent="0.15">
      <c r="A246" s="41">
        <v>46172</v>
      </c>
      <c r="B246" s="41">
        <v>46180</v>
      </c>
      <c r="C246" t="s">
        <v>70</v>
      </c>
      <c r="D246" t="s">
        <v>162</v>
      </c>
      <c r="E246" t="s">
        <v>169</v>
      </c>
      <c r="F246" t="s">
        <v>170</v>
      </c>
      <c r="G246" t="s">
        <v>165</v>
      </c>
      <c r="H246" t="s">
        <v>71</v>
      </c>
      <c r="I246" t="s">
        <v>166</v>
      </c>
      <c r="J246" t="s">
        <v>99</v>
      </c>
      <c r="L246" t="s">
        <v>366</v>
      </c>
      <c r="M246" t="s">
        <v>367</v>
      </c>
      <c r="N246" t="s">
        <v>368</v>
      </c>
      <c r="O246" t="s">
        <v>113</v>
      </c>
      <c r="Y246" t="s">
        <v>101</v>
      </c>
      <c r="AA246" t="s">
        <v>369</v>
      </c>
      <c r="AB246" t="s">
        <v>370</v>
      </c>
      <c r="AC246" t="s">
        <v>371</v>
      </c>
      <c r="AD246" t="s">
        <v>102</v>
      </c>
      <c r="AF246">
        <v>1</v>
      </c>
      <c r="AG246" s="40">
        <v>39114</v>
      </c>
      <c r="AN246">
        <v>160</v>
      </c>
      <c r="AO246">
        <v>48</v>
      </c>
      <c r="AP246" t="s">
        <v>103</v>
      </c>
      <c r="AV246" t="s">
        <v>107</v>
      </c>
      <c r="AY246" t="s">
        <v>156</v>
      </c>
      <c r="BB246">
        <f t="shared" si="9"/>
        <v>17</v>
      </c>
      <c r="BC246">
        <f t="shared" si="10"/>
        <v>3</v>
      </c>
      <c r="BD246" t="str">
        <f t="shared" si="12"/>
        <v>右</v>
      </c>
      <c r="BE246" s="58" t="str">
        <f>IF(O246="男子",IF($AF246&gt;100,"",IF(M246=プロ用男子!D$2,ROW(),"")),"")</f>
        <v/>
      </c>
      <c r="BF246" s="58" t="str">
        <f>IF(O246="男子",IF($AF246&gt;100,"",IF($M246=プロ用男子!K$2,ROW(),"")),"")</f>
        <v/>
      </c>
      <c r="BG246" s="58" t="str">
        <f>IF(O246="男子",IF($AF246&gt;100,"",IF($M246=プロ用男子!D$27,ROW(),"")),"")</f>
        <v/>
      </c>
      <c r="BH246" s="58" t="str">
        <f>IF(O246="男子",IF($AF246&gt;100,"",IF($M246=プロ用男子!K$27,ROW(),"")),"")</f>
        <v/>
      </c>
      <c r="BI246" s="58" t="str">
        <f>IF(O246="男子",IF($AF246&gt;100,"",IF($M246=プロ用男子!D$52,ROW(),"")),"")</f>
        <v/>
      </c>
      <c r="BJ246" s="58" t="str">
        <f>IF(O246="男子",IF($AF246&gt;100,"",IF($M246=プロ用男子!K$52,ROW(),"")),"")</f>
        <v/>
      </c>
      <c r="BK246" s="58" t="str">
        <f>IF(O246="男子",IF($AF246&gt;100,"",IF($M246=プロ用男子!D$77,ROW(),"")),"")</f>
        <v/>
      </c>
      <c r="BL246" s="58" t="str">
        <f>IF(O246="男子",IF($AF246&gt;100,"",IF($M246=プロ用男子!K$77,ROW(),"")),"")</f>
        <v/>
      </c>
      <c r="BM246" s="58" t="str">
        <f>IF(O246="男子",IF($AF246&gt;100,"",IF($M246=プロ用男子!D$102,ROW(),"")),"")</f>
        <v/>
      </c>
      <c r="BN246" s="58" t="str">
        <f>IF(O246="男子",IF($AF246&gt;100,"",IF($M246=プロ用男子!K$102,ROW(),"")),"")</f>
        <v/>
      </c>
      <c r="BO246" s="58" t="str">
        <f>IF(O246="男子",IF($AF246&gt;100,"",IF($M246=プロ用男子!D$127,ROW(),"")),"")</f>
        <v/>
      </c>
      <c r="BP246" s="58" t="str">
        <f>IF(O246="男子",IF($AF246&gt;100,"",IF($M246=プロ用男子!K$127,ROW(),"")),"")</f>
        <v/>
      </c>
      <c r="BQ246" s="58" t="str">
        <f>IF(O246="男子",IF($AF246&gt;100,"",IF($M246=プロ用男子!D$152,ROW(),"")),"")</f>
        <v/>
      </c>
      <c r="BR246" s="58" t="str">
        <f>IF(O246="男子",IF($AF246&gt;100,"",IF($M246=プロ用男子!K$152,ROW(),"")),"")</f>
        <v/>
      </c>
      <c r="BS246" s="58" t="str">
        <f>IF(O246="男子",IF($AF246&gt;100,"",IF($M246=プロ用男子!D$177,ROW(),"")),"")</f>
        <v/>
      </c>
      <c r="BT246" s="58" t="str">
        <f>IF(O246="男子",IF($AF246&gt;100,"",IF($M246=プロ用男子!K$177,ROW(),"")),"")</f>
        <v/>
      </c>
      <c r="BU246" s="58" t="str">
        <f>IF(O246="男子",IF($AF246&gt;100,"",IF($M246=プロ用男子!D$202,ROW(),"")),"")</f>
        <v/>
      </c>
      <c r="BV246" s="58" t="str">
        <f>IF(O246="男子",IF($AF246&gt;100,"",IF($M246=プロ用男子!K$202,ROW(),"")),"")</f>
        <v/>
      </c>
      <c r="BW246" s="58" t="str">
        <f>IF(O246="男子",IF($AF246&gt;100,"",IF($M246=プロ用男子!D$227,ROW(),"")),"")</f>
        <v/>
      </c>
      <c r="BX246" s="58" t="str">
        <f>IF(O246="男子",IF($AF246&gt;100,"",IF($M246=プロ用男子!K$227,ROW(),"")),"")</f>
        <v/>
      </c>
      <c r="BY246" s="58" t="str">
        <f>IF(O246="女子",IF(AF246&gt;100,"",IF(M246=プロ用女子!D$2,ROW(),"")),"")</f>
        <v/>
      </c>
      <c r="BZ246" s="58" t="str">
        <f>IF(O246="女子",IF($AF246&gt;100,"",IF($M246=プロ用女子!K$2,ROW(),"")),"")</f>
        <v/>
      </c>
      <c r="CA246" s="58" t="str">
        <f>IF(O246="女子",IF($AF246&gt;100,"",IF($M246=プロ用女子!D$27,ROW(),"")),"")</f>
        <v/>
      </c>
      <c r="CB246" s="58" t="str">
        <f>IF(O246="女子",IF($AF246&gt;100,"",IF($M246=プロ用女子!K$27,ROW(),"")),"")</f>
        <v/>
      </c>
      <c r="CC246" s="58" t="str">
        <f>IF(O246="女子",IF($AF246&gt;100,"",IF($M246=プロ用女子!D$52,ROW(),"")),"")</f>
        <v/>
      </c>
      <c r="CD246" s="58" t="str">
        <f>IF(O246="女子",IF($AF246&gt;100,"",IF($M246=プロ用女子!K$52,ROW(),"")),"")</f>
        <v/>
      </c>
      <c r="CE246" s="58" t="str">
        <f>IF(O246="女子",IF($AF246&gt;100,"",IF($M246=プロ用女子!D$77,ROW(),"")),"")</f>
        <v/>
      </c>
      <c r="CF246" s="58" t="str">
        <f>IF(O246="女子",IF($AF246&gt;100,"",IF($M246=プロ用女子!K$77,ROW(),"")),"")</f>
        <v/>
      </c>
      <c r="CG246" s="58" t="str">
        <f>IF(O246="女子",IF($AF246&gt;100,"",IF($M246=プロ用女子!D$102,ROW(),"")),"")</f>
        <v/>
      </c>
      <c r="CH246" s="58" t="str">
        <f>IF(O246="女子",IF($AF246&gt;100,"",IF($M246=プロ用女子!K$102,ROW(),"")),"")</f>
        <v/>
      </c>
      <c r="CI246" s="58" t="str">
        <f>IF(O246="女子",IF($AF246&gt;100,"",IF($M246=プロ用女子!D$127,ROW(),"")),"")</f>
        <v/>
      </c>
      <c r="CJ246" s="58" t="str">
        <f>IF(O246="女子",IF($AF246&gt;100,"",IF($M246=プロ用女子!K$127,ROW(),"")),"")</f>
        <v/>
      </c>
      <c r="CK246" s="58" t="str">
        <f>IF(O246="女子",IF($AF246&gt;100,"",IF($M246=プロ用女子!D$152,ROW(),"")),"")</f>
        <v/>
      </c>
      <c r="CL246" s="58" t="str">
        <f>IF(O246="女子",IF($AF246&gt;100,"",IF($M246=プロ用女子!K$152,ROW(),"")),"")</f>
        <v/>
      </c>
      <c r="CM246" s="58" t="str">
        <f>IF(O246="女子",IF($AF246&gt;100,"",IF($M246=プロ用女子!D$177,ROW(),"")),"")</f>
        <v/>
      </c>
      <c r="CN246" s="58" t="str">
        <f>IF(O246="女子",IF($AF246&gt;100,"",IF($M246=プロ用女子!K$177,ROW(),"")),"")</f>
        <v/>
      </c>
      <c r="CO246" s="58" t="str">
        <f>IF(O246="女子",IF($AF246&gt;100,"",IF($M246=プロ用女子!D$202,ROW(),"")),"")</f>
        <v/>
      </c>
      <c r="CP246" s="58" t="str">
        <f>IF(O246="女子",IF($AF246&gt;100,"",IF($M246=プロ用女子!K$202,ROW(),"")),"")</f>
        <v/>
      </c>
      <c r="CQ246" s="58" t="str">
        <f>IF(O246="女子",IF($AF246&gt;100,"",IF($M246=プロ用女子!D$227,ROW(),"")),"")</f>
        <v/>
      </c>
      <c r="CR246" s="58">
        <f>IF(O246="女子",IF($AF246&gt;100,"",IF($M246=プロ用女子!K$227,ROW(),"")),"")</f>
        <v>246</v>
      </c>
    </row>
    <row r="247" spans="1:96" x14ac:dyDescent="0.15">
      <c r="A247" s="41">
        <v>46172</v>
      </c>
      <c r="B247" s="41">
        <v>46180</v>
      </c>
      <c r="C247" t="s">
        <v>70</v>
      </c>
      <c r="D247" t="s">
        <v>162</v>
      </c>
      <c r="E247" t="s">
        <v>169</v>
      </c>
      <c r="F247" t="s">
        <v>170</v>
      </c>
      <c r="G247" t="s">
        <v>165</v>
      </c>
      <c r="H247" t="s">
        <v>71</v>
      </c>
      <c r="I247" t="s">
        <v>166</v>
      </c>
      <c r="J247" t="s">
        <v>99</v>
      </c>
      <c r="L247" t="s">
        <v>372</v>
      </c>
      <c r="M247" t="s">
        <v>367</v>
      </c>
      <c r="N247" t="s">
        <v>368</v>
      </c>
      <c r="O247" t="s">
        <v>113</v>
      </c>
      <c r="Y247" t="s">
        <v>101</v>
      </c>
      <c r="AA247" t="s">
        <v>373</v>
      </c>
      <c r="AB247" t="s">
        <v>374</v>
      </c>
      <c r="AC247" t="s">
        <v>375</v>
      </c>
      <c r="AD247" t="s">
        <v>102</v>
      </c>
      <c r="AF247">
        <v>2</v>
      </c>
      <c r="AG247" s="40">
        <v>39516</v>
      </c>
      <c r="AN247">
        <v>162</v>
      </c>
      <c r="AO247">
        <v>48</v>
      </c>
      <c r="AP247" t="s">
        <v>103</v>
      </c>
      <c r="AV247" t="s">
        <v>107</v>
      </c>
      <c r="AY247" t="s">
        <v>157</v>
      </c>
      <c r="BB247">
        <f t="shared" si="9"/>
        <v>16</v>
      </c>
      <c r="BC247">
        <f t="shared" si="10"/>
        <v>2</v>
      </c>
      <c r="BD247" t="str">
        <f t="shared" si="12"/>
        <v>右</v>
      </c>
      <c r="BE247" s="58" t="str">
        <f>IF(O247="男子",IF($AF247&gt;100,"",IF(M247=プロ用男子!D$2,ROW(),"")),"")</f>
        <v/>
      </c>
      <c r="BF247" s="58" t="str">
        <f>IF(O247="男子",IF($AF247&gt;100,"",IF($M247=プロ用男子!K$2,ROW(),"")),"")</f>
        <v/>
      </c>
      <c r="BG247" s="58" t="str">
        <f>IF(O247="男子",IF($AF247&gt;100,"",IF($M247=プロ用男子!D$27,ROW(),"")),"")</f>
        <v/>
      </c>
      <c r="BH247" s="58" t="str">
        <f>IF(O247="男子",IF($AF247&gt;100,"",IF($M247=プロ用男子!K$27,ROW(),"")),"")</f>
        <v/>
      </c>
      <c r="BI247" s="58" t="str">
        <f>IF(O247="男子",IF($AF247&gt;100,"",IF($M247=プロ用男子!D$52,ROW(),"")),"")</f>
        <v/>
      </c>
      <c r="BJ247" s="58" t="str">
        <f>IF(O247="男子",IF($AF247&gt;100,"",IF($M247=プロ用男子!K$52,ROW(),"")),"")</f>
        <v/>
      </c>
      <c r="BK247" s="58" t="str">
        <f>IF(O247="男子",IF($AF247&gt;100,"",IF($M247=プロ用男子!D$77,ROW(),"")),"")</f>
        <v/>
      </c>
      <c r="BL247" s="58" t="str">
        <f>IF(O247="男子",IF($AF247&gt;100,"",IF($M247=プロ用男子!K$77,ROW(),"")),"")</f>
        <v/>
      </c>
      <c r="BM247" s="58" t="str">
        <f>IF(O247="男子",IF($AF247&gt;100,"",IF($M247=プロ用男子!D$102,ROW(),"")),"")</f>
        <v/>
      </c>
      <c r="BN247" s="58" t="str">
        <f>IF(O247="男子",IF($AF247&gt;100,"",IF($M247=プロ用男子!K$102,ROW(),"")),"")</f>
        <v/>
      </c>
      <c r="BO247" s="58" t="str">
        <f>IF(O247="男子",IF($AF247&gt;100,"",IF($M247=プロ用男子!D$127,ROW(),"")),"")</f>
        <v/>
      </c>
      <c r="BP247" s="58" t="str">
        <f>IF(O247="男子",IF($AF247&gt;100,"",IF($M247=プロ用男子!K$127,ROW(),"")),"")</f>
        <v/>
      </c>
      <c r="BQ247" s="58" t="str">
        <f>IF(O247="男子",IF($AF247&gt;100,"",IF($M247=プロ用男子!D$152,ROW(),"")),"")</f>
        <v/>
      </c>
      <c r="BR247" s="58" t="str">
        <f>IF(O247="男子",IF($AF247&gt;100,"",IF($M247=プロ用男子!K$152,ROW(),"")),"")</f>
        <v/>
      </c>
      <c r="BS247" s="58" t="str">
        <f>IF(O247="男子",IF($AF247&gt;100,"",IF($M247=プロ用男子!D$177,ROW(),"")),"")</f>
        <v/>
      </c>
      <c r="BT247" s="58" t="str">
        <f>IF(O247="男子",IF($AF247&gt;100,"",IF($M247=プロ用男子!K$177,ROW(),"")),"")</f>
        <v/>
      </c>
      <c r="BU247" s="58" t="str">
        <f>IF(O247="男子",IF($AF247&gt;100,"",IF($M247=プロ用男子!D$202,ROW(),"")),"")</f>
        <v/>
      </c>
      <c r="BV247" s="58" t="str">
        <f>IF(O247="男子",IF($AF247&gt;100,"",IF($M247=プロ用男子!K$202,ROW(),"")),"")</f>
        <v/>
      </c>
      <c r="BW247" s="58" t="str">
        <f>IF(O247="男子",IF($AF247&gt;100,"",IF($M247=プロ用男子!D$227,ROW(),"")),"")</f>
        <v/>
      </c>
      <c r="BX247" s="58" t="str">
        <f>IF(O247="男子",IF($AF247&gt;100,"",IF($M247=プロ用男子!K$227,ROW(),"")),"")</f>
        <v/>
      </c>
      <c r="BY247" s="58" t="str">
        <f>IF(O247="女子",IF(AF247&gt;100,"",IF(M247=プロ用女子!D$2,ROW(),"")),"")</f>
        <v/>
      </c>
      <c r="BZ247" s="58" t="str">
        <f>IF(O247="女子",IF($AF247&gt;100,"",IF($M247=プロ用女子!K$2,ROW(),"")),"")</f>
        <v/>
      </c>
      <c r="CA247" s="58" t="str">
        <f>IF(O247="女子",IF($AF247&gt;100,"",IF($M247=プロ用女子!D$27,ROW(),"")),"")</f>
        <v/>
      </c>
      <c r="CB247" s="58" t="str">
        <f>IF(O247="女子",IF($AF247&gt;100,"",IF($M247=プロ用女子!K$27,ROW(),"")),"")</f>
        <v/>
      </c>
      <c r="CC247" s="58" t="str">
        <f>IF(O247="女子",IF($AF247&gt;100,"",IF($M247=プロ用女子!D$52,ROW(),"")),"")</f>
        <v/>
      </c>
      <c r="CD247" s="58" t="str">
        <f>IF(O247="女子",IF($AF247&gt;100,"",IF($M247=プロ用女子!K$52,ROW(),"")),"")</f>
        <v/>
      </c>
      <c r="CE247" s="58" t="str">
        <f>IF(O247="女子",IF($AF247&gt;100,"",IF($M247=プロ用女子!D$77,ROW(),"")),"")</f>
        <v/>
      </c>
      <c r="CF247" s="58" t="str">
        <f>IF(O247="女子",IF($AF247&gt;100,"",IF($M247=プロ用女子!K$77,ROW(),"")),"")</f>
        <v/>
      </c>
      <c r="CG247" s="58" t="str">
        <f>IF(O247="女子",IF($AF247&gt;100,"",IF($M247=プロ用女子!D$102,ROW(),"")),"")</f>
        <v/>
      </c>
      <c r="CH247" s="58" t="str">
        <f>IF(O247="女子",IF($AF247&gt;100,"",IF($M247=プロ用女子!K$102,ROW(),"")),"")</f>
        <v/>
      </c>
      <c r="CI247" s="58" t="str">
        <f>IF(O247="女子",IF($AF247&gt;100,"",IF($M247=プロ用女子!D$127,ROW(),"")),"")</f>
        <v/>
      </c>
      <c r="CJ247" s="58" t="str">
        <f>IF(O247="女子",IF($AF247&gt;100,"",IF($M247=プロ用女子!K$127,ROW(),"")),"")</f>
        <v/>
      </c>
      <c r="CK247" s="58" t="str">
        <f>IF(O247="女子",IF($AF247&gt;100,"",IF($M247=プロ用女子!D$152,ROW(),"")),"")</f>
        <v/>
      </c>
      <c r="CL247" s="58" t="str">
        <f>IF(O247="女子",IF($AF247&gt;100,"",IF($M247=プロ用女子!K$152,ROW(),"")),"")</f>
        <v/>
      </c>
      <c r="CM247" s="58" t="str">
        <f>IF(O247="女子",IF($AF247&gt;100,"",IF($M247=プロ用女子!D$177,ROW(),"")),"")</f>
        <v/>
      </c>
      <c r="CN247" s="58" t="str">
        <f>IF(O247="女子",IF($AF247&gt;100,"",IF($M247=プロ用女子!K$177,ROW(),"")),"")</f>
        <v/>
      </c>
      <c r="CO247" s="58" t="str">
        <f>IF(O247="女子",IF($AF247&gt;100,"",IF($M247=プロ用女子!D$202,ROW(),"")),"")</f>
        <v/>
      </c>
      <c r="CP247" s="58" t="str">
        <f>IF(O247="女子",IF($AF247&gt;100,"",IF($M247=プロ用女子!K$202,ROW(),"")),"")</f>
        <v/>
      </c>
      <c r="CQ247" s="58" t="str">
        <f>IF(O247="女子",IF($AF247&gt;100,"",IF($M247=プロ用女子!D$227,ROW(),"")),"")</f>
        <v/>
      </c>
      <c r="CR247" s="58">
        <f>IF(O247="女子",IF($AF247&gt;100,"",IF($M247=プロ用女子!K$227,ROW(),"")),"")</f>
        <v>247</v>
      </c>
    </row>
    <row r="248" spans="1:96" x14ac:dyDescent="0.15">
      <c r="A248">
        <v>46172</v>
      </c>
      <c r="B248">
        <v>46180</v>
      </c>
      <c r="C248" t="s">
        <v>70</v>
      </c>
      <c r="D248" t="s">
        <v>162</v>
      </c>
      <c r="E248" t="s">
        <v>169</v>
      </c>
      <c r="F248" t="s">
        <v>170</v>
      </c>
      <c r="G248" t="s">
        <v>165</v>
      </c>
      <c r="H248" t="s">
        <v>71</v>
      </c>
      <c r="I248" t="s">
        <v>166</v>
      </c>
      <c r="J248" t="s">
        <v>99</v>
      </c>
      <c r="L248" t="s">
        <v>376</v>
      </c>
      <c r="M248" t="s">
        <v>367</v>
      </c>
      <c r="N248" t="s">
        <v>368</v>
      </c>
      <c r="O248" t="s">
        <v>113</v>
      </c>
      <c r="Y248" t="s">
        <v>101</v>
      </c>
      <c r="AA248" t="s">
        <v>377</v>
      </c>
      <c r="AB248" t="s">
        <v>378</v>
      </c>
      <c r="AC248" t="s">
        <v>379</v>
      </c>
      <c r="AD248" t="s">
        <v>102</v>
      </c>
      <c r="AF248">
        <v>3</v>
      </c>
      <c r="AG248" s="40">
        <v>38883</v>
      </c>
      <c r="AN248">
        <v>153</v>
      </c>
      <c r="AO248">
        <v>44</v>
      </c>
      <c r="AP248" t="s">
        <v>103</v>
      </c>
      <c r="AV248" t="s">
        <v>107</v>
      </c>
      <c r="AY248" t="s">
        <v>157</v>
      </c>
      <c r="BB248">
        <f t="shared" si="9"/>
        <v>17</v>
      </c>
      <c r="BC248">
        <f t="shared" si="10"/>
        <v>3</v>
      </c>
      <c r="BD248" t="str">
        <f t="shared" si="12"/>
        <v>右</v>
      </c>
      <c r="BE248" s="58" t="str">
        <f>IF(O248="男子",IF($AF248&gt;100,"",IF(M248=プロ用男子!D$2,ROW(),"")),"")</f>
        <v/>
      </c>
      <c r="BF248" s="58" t="str">
        <f>IF(O248="男子",IF($AF248&gt;100,"",IF($M248=プロ用男子!K$2,ROW(),"")),"")</f>
        <v/>
      </c>
      <c r="BG248" s="58" t="str">
        <f>IF(O248="男子",IF($AF248&gt;100,"",IF($M248=プロ用男子!D$27,ROW(),"")),"")</f>
        <v/>
      </c>
      <c r="BH248" s="58" t="str">
        <f>IF(O248="男子",IF($AF248&gt;100,"",IF($M248=プロ用男子!K$27,ROW(),"")),"")</f>
        <v/>
      </c>
      <c r="BI248" s="58" t="str">
        <f>IF(O248="男子",IF($AF248&gt;100,"",IF($M248=プロ用男子!D$52,ROW(),"")),"")</f>
        <v/>
      </c>
      <c r="BJ248" s="58" t="str">
        <f>IF(O248="男子",IF($AF248&gt;100,"",IF($M248=プロ用男子!K$52,ROW(),"")),"")</f>
        <v/>
      </c>
      <c r="BK248" s="58" t="str">
        <f>IF(O248="男子",IF($AF248&gt;100,"",IF($M248=プロ用男子!D$77,ROW(),"")),"")</f>
        <v/>
      </c>
      <c r="BL248" s="58" t="str">
        <f>IF(O248="男子",IF($AF248&gt;100,"",IF($M248=プロ用男子!K$77,ROW(),"")),"")</f>
        <v/>
      </c>
      <c r="BM248" s="58" t="str">
        <f>IF(O248="男子",IF($AF248&gt;100,"",IF($M248=プロ用男子!D$102,ROW(),"")),"")</f>
        <v/>
      </c>
      <c r="BN248" s="58" t="str">
        <f>IF(O248="男子",IF($AF248&gt;100,"",IF($M248=プロ用男子!K$102,ROW(),"")),"")</f>
        <v/>
      </c>
      <c r="BO248" s="58" t="str">
        <f>IF(O248="男子",IF($AF248&gt;100,"",IF($M248=プロ用男子!D$127,ROW(),"")),"")</f>
        <v/>
      </c>
      <c r="BP248" s="58" t="str">
        <f>IF(O248="男子",IF($AF248&gt;100,"",IF($M248=プロ用男子!K$127,ROW(),"")),"")</f>
        <v/>
      </c>
      <c r="BQ248" s="58" t="str">
        <f>IF(O248="男子",IF($AF248&gt;100,"",IF($M248=プロ用男子!D$152,ROW(),"")),"")</f>
        <v/>
      </c>
      <c r="BR248" s="58" t="str">
        <f>IF(O248="男子",IF($AF248&gt;100,"",IF($M248=プロ用男子!K$152,ROW(),"")),"")</f>
        <v/>
      </c>
      <c r="BS248" s="58" t="str">
        <f>IF(O248="男子",IF($AF248&gt;100,"",IF($M248=プロ用男子!D$177,ROW(),"")),"")</f>
        <v/>
      </c>
      <c r="BT248" s="58" t="str">
        <f>IF(O248="男子",IF($AF248&gt;100,"",IF($M248=プロ用男子!K$177,ROW(),"")),"")</f>
        <v/>
      </c>
      <c r="BU248" s="58" t="str">
        <f>IF(O248="男子",IF($AF248&gt;100,"",IF($M248=プロ用男子!D$202,ROW(),"")),"")</f>
        <v/>
      </c>
      <c r="BV248" s="58" t="str">
        <f>IF(O248="男子",IF($AF248&gt;100,"",IF($M248=プロ用男子!K$202,ROW(),"")),"")</f>
        <v/>
      </c>
      <c r="BW248" s="58" t="str">
        <f>IF(O248="男子",IF($AF248&gt;100,"",IF($M248=プロ用男子!D$227,ROW(),"")),"")</f>
        <v/>
      </c>
      <c r="BX248" s="58" t="str">
        <f>IF(O248="男子",IF($AF248&gt;100,"",IF($M248=プロ用男子!K$227,ROW(),"")),"")</f>
        <v/>
      </c>
      <c r="BY248" s="58" t="str">
        <f>IF(O248="女子",IF(AF248&gt;100,"",IF(M248=プロ用女子!D$2,ROW(),"")),"")</f>
        <v/>
      </c>
      <c r="BZ248" s="58" t="str">
        <f>IF(O248="女子",IF($AF248&gt;100,"",IF($M248=プロ用女子!K$2,ROW(),"")),"")</f>
        <v/>
      </c>
      <c r="CA248" s="58" t="str">
        <f>IF(O248="女子",IF($AF248&gt;100,"",IF($M248=プロ用女子!D$27,ROW(),"")),"")</f>
        <v/>
      </c>
      <c r="CB248" s="58" t="str">
        <f>IF(O248="女子",IF($AF248&gt;100,"",IF($M248=プロ用女子!K$27,ROW(),"")),"")</f>
        <v/>
      </c>
      <c r="CC248" s="58" t="str">
        <f>IF(O248="女子",IF($AF248&gt;100,"",IF($M248=プロ用女子!D$52,ROW(),"")),"")</f>
        <v/>
      </c>
      <c r="CD248" s="58" t="str">
        <f>IF(O248="女子",IF($AF248&gt;100,"",IF($M248=プロ用女子!K$52,ROW(),"")),"")</f>
        <v/>
      </c>
      <c r="CE248" s="58" t="str">
        <f>IF(O248="女子",IF($AF248&gt;100,"",IF($M248=プロ用女子!D$77,ROW(),"")),"")</f>
        <v/>
      </c>
      <c r="CF248" s="58" t="str">
        <f>IF(O248="女子",IF($AF248&gt;100,"",IF($M248=プロ用女子!K$77,ROW(),"")),"")</f>
        <v/>
      </c>
      <c r="CG248" s="58" t="str">
        <f>IF(O248="女子",IF($AF248&gt;100,"",IF($M248=プロ用女子!D$102,ROW(),"")),"")</f>
        <v/>
      </c>
      <c r="CH248" s="58" t="str">
        <f>IF(O248="女子",IF($AF248&gt;100,"",IF($M248=プロ用女子!K$102,ROW(),"")),"")</f>
        <v/>
      </c>
      <c r="CI248" s="58" t="str">
        <f>IF(O248="女子",IF($AF248&gt;100,"",IF($M248=プロ用女子!D$127,ROW(),"")),"")</f>
        <v/>
      </c>
      <c r="CJ248" s="58" t="str">
        <f>IF(O248="女子",IF($AF248&gt;100,"",IF($M248=プロ用女子!K$127,ROW(),"")),"")</f>
        <v/>
      </c>
      <c r="CK248" s="58" t="str">
        <f>IF(O248="女子",IF($AF248&gt;100,"",IF($M248=プロ用女子!D$152,ROW(),"")),"")</f>
        <v/>
      </c>
      <c r="CL248" s="58" t="str">
        <f>IF(O248="女子",IF($AF248&gt;100,"",IF($M248=プロ用女子!K$152,ROW(),"")),"")</f>
        <v/>
      </c>
      <c r="CM248" s="58" t="str">
        <f>IF(O248="女子",IF($AF248&gt;100,"",IF($M248=プロ用女子!D$177,ROW(),"")),"")</f>
        <v/>
      </c>
      <c r="CN248" s="58" t="str">
        <f>IF(O248="女子",IF($AF248&gt;100,"",IF($M248=プロ用女子!K$177,ROW(),"")),"")</f>
        <v/>
      </c>
      <c r="CO248" s="58" t="str">
        <f>IF(O248="女子",IF($AF248&gt;100,"",IF($M248=プロ用女子!D$202,ROW(),"")),"")</f>
        <v/>
      </c>
      <c r="CP248" s="58" t="str">
        <f>IF(O248="女子",IF($AF248&gt;100,"",IF($M248=プロ用女子!K$202,ROW(),"")),"")</f>
        <v/>
      </c>
      <c r="CQ248" s="58" t="str">
        <f>IF(O248="女子",IF($AF248&gt;100,"",IF($M248=プロ用女子!D$227,ROW(),"")),"")</f>
        <v/>
      </c>
      <c r="CR248" s="58">
        <f>IF(O248="女子",IF($AF248&gt;100,"",IF($M248=プロ用女子!K$227,ROW(),"")),"")</f>
        <v>248</v>
      </c>
    </row>
    <row r="249" spans="1:96" x14ac:dyDescent="0.15">
      <c r="A249" s="41">
        <v>46172</v>
      </c>
      <c r="B249" s="41">
        <v>46180</v>
      </c>
      <c r="C249" t="s">
        <v>70</v>
      </c>
      <c r="D249" t="s">
        <v>162</v>
      </c>
      <c r="E249" t="s">
        <v>169</v>
      </c>
      <c r="F249" t="s">
        <v>170</v>
      </c>
      <c r="G249" t="s">
        <v>165</v>
      </c>
      <c r="H249" t="s">
        <v>71</v>
      </c>
      <c r="I249" t="s">
        <v>166</v>
      </c>
      <c r="J249" t="s">
        <v>99</v>
      </c>
      <c r="L249" t="s">
        <v>380</v>
      </c>
      <c r="M249" t="s">
        <v>367</v>
      </c>
      <c r="N249" t="s">
        <v>368</v>
      </c>
      <c r="O249" t="s">
        <v>113</v>
      </c>
      <c r="Y249" t="s">
        <v>101</v>
      </c>
      <c r="AA249" t="s">
        <v>381</v>
      </c>
      <c r="AB249" t="s">
        <v>382</v>
      </c>
      <c r="AC249" t="s">
        <v>383</v>
      </c>
      <c r="AD249" t="s">
        <v>102</v>
      </c>
      <c r="AF249">
        <v>4</v>
      </c>
      <c r="AG249" s="40">
        <v>39078</v>
      </c>
      <c r="AN249">
        <v>156.69999999999999</v>
      </c>
      <c r="AO249">
        <v>54.2</v>
      </c>
      <c r="AP249" t="s">
        <v>103</v>
      </c>
      <c r="AV249" t="s">
        <v>107</v>
      </c>
      <c r="AY249" t="s">
        <v>157</v>
      </c>
      <c r="BB249">
        <f t="shared" si="9"/>
        <v>17</v>
      </c>
      <c r="BC249">
        <f t="shared" si="10"/>
        <v>3</v>
      </c>
      <c r="BD249" t="str">
        <f t="shared" si="12"/>
        <v>右</v>
      </c>
      <c r="BE249" s="58" t="str">
        <f>IF(O249="男子",IF($AF249&gt;100,"",IF(M249=プロ用男子!D$2,ROW(),"")),"")</f>
        <v/>
      </c>
      <c r="BF249" s="58" t="str">
        <f>IF(O249="男子",IF($AF249&gt;100,"",IF($M249=プロ用男子!K$2,ROW(),"")),"")</f>
        <v/>
      </c>
      <c r="BG249" s="58" t="str">
        <f>IF(O249="男子",IF($AF249&gt;100,"",IF($M249=プロ用男子!D$27,ROW(),"")),"")</f>
        <v/>
      </c>
      <c r="BH249" s="58" t="str">
        <f>IF(O249="男子",IF($AF249&gt;100,"",IF($M249=プロ用男子!K$27,ROW(),"")),"")</f>
        <v/>
      </c>
      <c r="BI249" s="58" t="str">
        <f>IF(O249="男子",IF($AF249&gt;100,"",IF($M249=プロ用男子!D$52,ROW(),"")),"")</f>
        <v/>
      </c>
      <c r="BJ249" s="58" t="str">
        <f>IF(O249="男子",IF($AF249&gt;100,"",IF($M249=プロ用男子!K$52,ROW(),"")),"")</f>
        <v/>
      </c>
      <c r="BK249" s="58" t="str">
        <f>IF(O249="男子",IF($AF249&gt;100,"",IF($M249=プロ用男子!D$77,ROW(),"")),"")</f>
        <v/>
      </c>
      <c r="BL249" s="58" t="str">
        <f>IF(O249="男子",IF($AF249&gt;100,"",IF($M249=プロ用男子!K$77,ROW(),"")),"")</f>
        <v/>
      </c>
      <c r="BM249" s="58" t="str">
        <f>IF(O249="男子",IF($AF249&gt;100,"",IF($M249=プロ用男子!D$102,ROW(),"")),"")</f>
        <v/>
      </c>
      <c r="BN249" s="58" t="str">
        <f>IF(O249="男子",IF($AF249&gt;100,"",IF($M249=プロ用男子!K$102,ROW(),"")),"")</f>
        <v/>
      </c>
      <c r="BO249" s="58" t="str">
        <f>IF(O249="男子",IF($AF249&gt;100,"",IF($M249=プロ用男子!D$127,ROW(),"")),"")</f>
        <v/>
      </c>
      <c r="BP249" s="58" t="str">
        <f>IF(O249="男子",IF($AF249&gt;100,"",IF($M249=プロ用男子!K$127,ROW(),"")),"")</f>
        <v/>
      </c>
      <c r="BQ249" s="58" t="str">
        <f>IF(O249="男子",IF($AF249&gt;100,"",IF($M249=プロ用男子!D$152,ROW(),"")),"")</f>
        <v/>
      </c>
      <c r="BR249" s="58" t="str">
        <f>IF(O249="男子",IF($AF249&gt;100,"",IF($M249=プロ用男子!K$152,ROW(),"")),"")</f>
        <v/>
      </c>
      <c r="BS249" s="58" t="str">
        <f>IF(O249="男子",IF($AF249&gt;100,"",IF($M249=プロ用男子!D$177,ROW(),"")),"")</f>
        <v/>
      </c>
      <c r="BT249" s="58" t="str">
        <f>IF(O249="男子",IF($AF249&gt;100,"",IF($M249=プロ用男子!K$177,ROW(),"")),"")</f>
        <v/>
      </c>
      <c r="BU249" s="58" t="str">
        <f>IF(O249="男子",IF($AF249&gt;100,"",IF($M249=プロ用男子!D$202,ROW(),"")),"")</f>
        <v/>
      </c>
      <c r="BV249" s="58" t="str">
        <f>IF(O249="男子",IF($AF249&gt;100,"",IF($M249=プロ用男子!K$202,ROW(),"")),"")</f>
        <v/>
      </c>
      <c r="BW249" s="58" t="str">
        <f>IF(O249="男子",IF($AF249&gt;100,"",IF($M249=プロ用男子!D$227,ROW(),"")),"")</f>
        <v/>
      </c>
      <c r="BX249" s="58" t="str">
        <f>IF(O249="男子",IF($AF249&gt;100,"",IF($M249=プロ用男子!K$227,ROW(),"")),"")</f>
        <v/>
      </c>
      <c r="BY249" s="58" t="str">
        <f>IF(O249="女子",IF(AF249&gt;100,"",IF(M249=プロ用女子!D$2,ROW(),"")),"")</f>
        <v/>
      </c>
      <c r="BZ249" s="58" t="str">
        <f>IF(O249="女子",IF($AF249&gt;100,"",IF($M249=プロ用女子!K$2,ROW(),"")),"")</f>
        <v/>
      </c>
      <c r="CA249" s="58" t="str">
        <f>IF(O249="女子",IF($AF249&gt;100,"",IF($M249=プロ用女子!D$27,ROW(),"")),"")</f>
        <v/>
      </c>
      <c r="CB249" s="58" t="str">
        <f>IF(O249="女子",IF($AF249&gt;100,"",IF($M249=プロ用女子!K$27,ROW(),"")),"")</f>
        <v/>
      </c>
      <c r="CC249" s="58" t="str">
        <f>IF(O249="女子",IF($AF249&gt;100,"",IF($M249=プロ用女子!D$52,ROW(),"")),"")</f>
        <v/>
      </c>
      <c r="CD249" s="58" t="str">
        <f>IF(O249="女子",IF($AF249&gt;100,"",IF($M249=プロ用女子!K$52,ROW(),"")),"")</f>
        <v/>
      </c>
      <c r="CE249" s="58" t="str">
        <f>IF(O249="女子",IF($AF249&gt;100,"",IF($M249=プロ用女子!D$77,ROW(),"")),"")</f>
        <v/>
      </c>
      <c r="CF249" s="58" t="str">
        <f>IF(O249="女子",IF($AF249&gt;100,"",IF($M249=プロ用女子!K$77,ROW(),"")),"")</f>
        <v/>
      </c>
      <c r="CG249" s="58" t="str">
        <f>IF(O249="女子",IF($AF249&gt;100,"",IF($M249=プロ用女子!D$102,ROW(),"")),"")</f>
        <v/>
      </c>
      <c r="CH249" s="58" t="str">
        <f>IF(O249="女子",IF($AF249&gt;100,"",IF($M249=プロ用女子!K$102,ROW(),"")),"")</f>
        <v/>
      </c>
      <c r="CI249" s="58" t="str">
        <f>IF(O249="女子",IF($AF249&gt;100,"",IF($M249=プロ用女子!D$127,ROW(),"")),"")</f>
        <v/>
      </c>
      <c r="CJ249" s="58" t="str">
        <f>IF(O249="女子",IF($AF249&gt;100,"",IF($M249=プロ用女子!K$127,ROW(),"")),"")</f>
        <v/>
      </c>
      <c r="CK249" s="58" t="str">
        <f>IF(O249="女子",IF($AF249&gt;100,"",IF($M249=プロ用女子!D$152,ROW(),"")),"")</f>
        <v/>
      </c>
      <c r="CL249" s="58" t="str">
        <f>IF(O249="女子",IF($AF249&gt;100,"",IF($M249=プロ用女子!K$152,ROW(),"")),"")</f>
        <v/>
      </c>
      <c r="CM249" s="58" t="str">
        <f>IF(O249="女子",IF($AF249&gt;100,"",IF($M249=プロ用女子!D$177,ROW(),"")),"")</f>
        <v/>
      </c>
      <c r="CN249" s="58" t="str">
        <f>IF(O249="女子",IF($AF249&gt;100,"",IF($M249=プロ用女子!K$177,ROW(),"")),"")</f>
        <v/>
      </c>
      <c r="CO249" s="58" t="str">
        <f>IF(O249="女子",IF($AF249&gt;100,"",IF($M249=プロ用女子!D$202,ROW(),"")),"")</f>
        <v/>
      </c>
      <c r="CP249" s="58" t="str">
        <f>IF(O249="女子",IF($AF249&gt;100,"",IF($M249=プロ用女子!K$202,ROW(),"")),"")</f>
        <v/>
      </c>
      <c r="CQ249" s="58" t="str">
        <f>IF(O249="女子",IF($AF249&gt;100,"",IF($M249=プロ用女子!D$227,ROW(),"")),"")</f>
        <v/>
      </c>
      <c r="CR249" s="58">
        <f>IF(O249="女子",IF($AF249&gt;100,"",IF($M249=プロ用女子!K$227,ROW(),"")),"")</f>
        <v>249</v>
      </c>
    </row>
    <row r="250" spans="1:96" x14ac:dyDescent="0.15">
      <c r="A250">
        <v>46172</v>
      </c>
      <c r="B250">
        <v>46180</v>
      </c>
      <c r="C250" t="s">
        <v>70</v>
      </c>
      <c r="D250" t="s">
        <v>162</v>
      </c>
      <c r="E250" t="s">
        <v>169</v>
      </c>
      <c r="F250" t="s">
        <v>170</v>
      </c>
      <c r="G250" t="s">
        <v>165</v>
      </c>
      <c r="H250" t="s">
        <v>71</v>
      </c>
      <c r="I250" t="s">
        <v>166</v>
      </c>
      <c r="J250" t="s">
        <v>99</v>
      </c>
      <c r="L250" t="s">
        <v>384</v>
      </c>
      <c r="M250" t="s">
        <v>367</v>
      </c>
      <c r="N250" t="s">
        <v>368</v>
      </c>
      <c r="O250" t="s">
        <v>113</v>
      </c>
      <c r="Y250" t="s">
        <v>101</v>
      </c>
      <c r="Z250">
        <v>1</v>
      </c>
      <c r="AA250" t="s">
        <v>385</v>
      </c>
      <c r="AB250" t="s">
        <v>386</v>
      </c>
      <c r="AC250" t="s">
        <v>387</v>
      </c>
      <c r="AD250" t="s">
        <v>102</v>
      </c>
      <c r="AE250" t="s">
        <v>388</v>
      </c>
      <c r="AF250">
        <v>5</v>
      </c>
      <c r="AG250" s="40">
        <v>39114</v>
      </c>
      <c r="AN250">
        <v>162</v>
      </c>
      <c r="AO250">
        <v>65</v>
      </c>
      <c r="AP250" t="s">
        <v>103</v>
      </c>
      <c r="AV250" t="s">
        <v>107</v>
      </c>
      <c r="BB250">
        <f t="shared" si="9"/>
        <v>17</v>
      </c>
      <c r="BC250">
        <f t="shared" si="10"/>
        <v>3</v>
      </c>
      <c r="BD250" t="str">
        <f t="shared" si="12"/>
        <v>右</v>
      </c>
      <c r="BE250" s="58" t="str">
        <f>IF(O250="男子",IF($AF250&gt;100,"",IF(M250=プロ用男子!D$2,ROW(),"")),"")</f>
        <v/>
      </c>
      <c r="BF250" s="58" t="str">
        <f>IF(O250="男子",IF($AF250&gt;100,"",IF($M250=プロ用男子!K$2,ROW(),"")),"")</f>
        <v/>
      </c>
      <c r="BG250" s="58" t="str">
        <f>IF(O250="男子",IF($AF250&gt;100,"",IF($M250=プロ用男子!D$27,ROW(),"")),"")</f>
        <v/>
      </c>
      <c r="BH250" s="58" t="str">
        <f>IF(O250="男子",IF($AF250&gt;100,"",IF($M250=プロ用男子!K$27,ROW(),"")),"")</f>
        <v/>
      </c>
      <c r="BI250" s="58" t="str">
        <f>IF(O250="男子",IF($AF250&gt;100,"",IF($M250=プロ用男子!D$52,ROW(),"")),"")</f>
        <v/>
      </c>
      <c r="BJ250" s="58" t="str">
        <f>IF(O250="男子",IF($AF250&gt;100,"",IF($M250=プロ用男子!K$52,ROW(),"")),"")</f>
        <v/>
      </c>
      <c r="BK250" s="58" t="str">
        <f>IF(O250="男子",IF($AF250&gt;100,"",IF($M250=プロ用男子!D$77,ROW(),"")),"")</f>
        <v/>
      </c>
      <c r="BL250" s="58" t="str">
        <f>IF(O250="男子",IF($AF250&gt;100,"",IF($M250=プロ用男子!K$77,ROW(),"")),"")</f>
        <v/>
      </c>
      <c r="BM250" s="58" t="str">
        <f>IF(O250="男子",IF($AF250&gt;100,"",IF($M250=プロ用男子!D$102,ROW(),"")),"")</f>
        <v/>
      </c>
      <c r="BN250" s="58" t="str">
        <f>IF(O250="男子",IF($AF250&gt;100,"",IF($M250=プロ用男子!K$102,ROW(),"")),"")</f>
        <v/>
      </c>
      <c r="BO250" s="58" t="str">
        <f>IF(O250="男子",IF($AF250&gt;100,"",IF($M250=プロ用男子!D$127,ROW(),"")),"")</f>
        <v/>
      </c>
      <c r="BP250" s="58" t="str">
        <f>IF(O250="男子",IF($AF250&gt;100,"",IF($M250=プロ用男子!K$127,ROW(),"")),"")</f>
        <v/>
      </c>
      <c r="BQ250" s="58" t="str">
        <f>IF(O250="男子",IF($AF250&gt;100,"",IF($M250=プロ用男子!D$152,ROW(),"")),"")</f>
        <v/>
      </c>
      <c r="BR250" s="58" t="str">
        <f>IF(O250="男子",IF($AF250&gt;100,"",IF($M250=プロ用男子!K$152,ROW(),"")),"")</f>
        <v/>
      </c>
      <c r="BS250" s="58" t="str">
        <f>IF(O250="男子",IF($AF250&gt;100,"",IF($M250=プロ用男子!D$177,ROW(),"")),"")</f>
        <v/>
      </c>
      <c r="BT250" s="58" t="str">
        <f>IF(O250="男子",IF($AF250&gt;100,"",IF($M250=プロ用男子!K$177,ROW(),"")),"")</f>
        <v/>
      </c>
      <c r="BU250" s="58" t="str">
        <f>IF(O250="男子",IF($AF250&gt;100,"",IF($M250=プロ用男子!D$202,ROW(),"")),"")</f>
        <v/>
      </c>
      <c r="BV250" s="58" t="str">
        <f>IF(O250="男子",IF($AF250&gt;100,"",IF($M250=プロ用男子!K$202,ROW(),"")),"")</f>
        <v/>
      </c>
      <c r="BW250" s="58" t="str">
        <f>IF(O250="男子",IF($AF250&gt;100,"",IF($M250=プロ用男子!D$227,ROW(),"")),"")</f>
        <v/>
      </c>
      <c r="BX250" s="58" t="str">
        <f>IF(O250="男子",IF($AF250&gt;100,"",IF($M250=プロ用男子!K$227,ROW(),"")),"")</f>
        <v/>
      </c>
      <c r="BY250" s="58" t="str">
        <f>IF(O250="女子",IF(AF250&gt;100,"",IF(M250=プロ用女子!D$2,ROW(),"")),"")</f>
        <v/>
      </c>
      <c r="BZ250" s="58" t="str">
        <f>IF(O250="女子",IF($AF250&gt;100,"",IF($M250=プロ用女子!K$2,ROW(),"")),"")</f>
        <v/>
      </c>
      <c r="CA250" s="58" t="str">
        <f>IF(O250="女子",IF($AF250&gt;100,"",IF($M250=プロ用女子!D$27,ROW(),"")),"")</f>
        <v/>
      </c>
      <c r="CB250" s="58" t="str">
        <f>IF(O250="女子",IF($AF250&gt;100,"",IF($M250=プロ用女子!K$27,ROW(),"")),"")</f>
        <v/>
      </c>
      <c r="CC250" s="58" t="str">
        <f>IF(O250="女子",IF($AF250&gt;100,"",IF($M250=プロ用女子!D$52,ROW(),"")),"")</f>
        <v/>
      </c>
      <c r="CD250" s="58" t="str">
        <f>IF(O250="女子",IF($AF250&gt;100,"",IF($M250=プロ用女子!K$52,ROW(),"")),"")</f>
        <v/>
      </c>
      <c r="CE250" s="58" t="str">
        <f>IF(O250="女子",IF($AF250&gt;100,"",IF($M250=プロ用女子!D$77,ROW(),"")),"")</f>
        <v/>
      </c>
      <c r="CF250" s="58" t="str">
        <f>IF(O250="女子",IF($AF250&gt;100,"",IF($M250=プロ用女子!K$77,ROW(),"")),"")</f>
        <v/>
      </c>
      <c r="CG250" s="58" t="str">
        <f>IF(O250="女子",IF($AF250&gt;100,"",IF($M250=プロ用女子!D$102,ROW(),"")),"")</f>
        <v/>
      </c>
      <c r="CH250" s="58" t="str">
        <f>IF(O250="女子",IF($AF250&gt;100,"",IF($M250=プロ用女子!K$102,ROW(),"")),"")</f>
        <v/>
      </c>
      <c r="CI250" s="58" t="str">
        <f>IF(O250="女子",IF($AF250&gt;100,"",IF($M250=プロ用女子!D$127,ROW(),"")),"")</f>
        <v/>
      </c>
      <c r="CJ250" s="58" t="str">
        <f>IF(O250="女子",IF($AF250&gt;100,"",IF($M250=プロ用女子!K$127,ROW(),"")),"")</f>
        <v/>
      </c>
      <c r="CK250" s="58" t="str">
        <f>IF(O250="女子",IF($AF250&gt;100,"",IF($M250=プロ用女子!D$152,ROW(),"")),"")</f>
        <v/>
      </c>
      <c r="CL250" s="58" t="str">
        <f>IF(O250="女子",IF($AF250&gt;100,"",IF($M250=プロ用女子!K$152,ROW(),"")),"")</f>
        <v/>
      </c>
      <c r="CM250" s="58" t="str">
        <f>IF(O250="女子",IF($AF250&gt;100,"",IF($M250=プロ用女子!D$177,ROW(),"")),"")</f>
        <v/>
      </c>
      <c r="CN250" s="58" t="str">
        <f>IF(O250="女子",IF($AF250&gt;100,"",IF($M250=プロ用女子!K$177,ROW(),"")),"")</f>
        <v/>
      </c>
      <c r="CO250" s="58" t="str">
        <f>IF(O250="女子",IF($AF250&gt;100,"",IF($M250=プロ用女子!D$202,ROW(),"")),"")</f>
        <v/>
      </c>
      <c r="CP250" s="58" t="str">
        <f>IF(O250="女子",IF($AF250&gt;100,"",IF($M250=プロ用女子!K$202,ROW(),"")),"")</f>
        <v/>
      </c>
      <c r="CQ250" s="58" t="str">
        <f>IF(O250="女子",IF($AF250&gt;100,"",IF($M250=プロ用女子!D$227,ROW(),"")),"")</f>
        <v/>
      </c>
      <c r="CR250" s="58">
        <f>IF(O250="女子",IF($AF250&gt;100,"",IF($M250=プロ用女子!K$227,ROW(),"")),"")</f>
        <v>250</v>
      </c>
    </row>
    <row r="251" spans="1:96" x14ac:dyDescent="0.15">
      <c r="A251">
        <v>46172</v>
      </c>
      <c r="B251">
        <v>46180</v>
      </c>
      <c r="C251" t="s">
        <v>70</v>
      </c>
      <c r="D251" t="s">
        <v>162</v>
      </c>
      <c r="E251" t="s">
        <v>169</v>
      </c>
      <c r="F251" t="s">
        <v>170</v>
      </c>
      <c r="G251" t="s">
        <v>165</v>
      </c>
      <c r="H251" t="s">
        <v>71</v>
      </c>
      <c r="I251" t="s">
        <v>166</v>
      </c>
      <c r="J251" t="s">
        <v>99</v>
      </c>
      <c r="L251" t="s">
        <v>389</v>
      </c>
      <c r="M251" t="s">
        <v>367</v>
      </c>
      <c r="N251" t="s">
        <v>368</v>
      </c>
      <c r="O251" t="s">
        <v>113</v>
      </c>
      <c r="Y251" t="s">
        <v>101</v>
      </c>
      <c r="Z251">
        <v>1</v>
      </c>
      <c r="AA251" t="s">
        <v>390</v>
      </c>
      <c r="AB251" t="s">
        <v>391</v>
      </c>
      <c r="AC251" t="s">
        <v>392</v>
      </c>
      <c r="AD251" t="s">
        <v>102</v>
      </c>
      <c r="AF251">
        <v>6</v>
      </c>
      <c r="AG251" s="40">
        <v>39516</v>
      </c>
      <c r="AN251">
        <v>153</v>
      </c>
      <c r="AO251">
        <v>43.2</v>
      </c>
      <c r="AP251" t="s">
        <v>103</v>
      </c>
      <c r="AV251" t="s">
        <v>107</v>
      </c>
      <c r="AY251" t="s">
        <v>156</v>
      </c>
      <c r="BB251">
        <f t="shared" si="9"/>
        <v>16</v>
      </c>
      <c r="BC251">
        <f t="shared" si="10"/>
        <v>2</v>
      </c>
      <c r="BD251" t="str">
        <f t="shared" si="12"/>
        <v>右</v>
      </c>
      <c r="BE251" s="58" t="str">
        <f>IF(O251="男子",IF($AF251&gt;100,"",IF(M251=プロ用男子!D$2,ROW(),"")),"")</f>
        <v/>
      </c>
      <c r="BF251" s="58" t="str">
        <f>IF(O251="男子",IF($AF251&gt;100,"",IF($M251=プロ用男子!K$2,ROW(),"")),"")</f>
        <v/>
      </c>
      <c r="BG251" s="58" t="str">
        <f>IF(O251="男子",IF($AF251&gt;100,"",IF($M251=プロ用男子!D$27,ROW(),"")),"")</f>
        <v/>
      </c>
      <c r="BH251" s="58" t="str">
        <f>IF(O251="男子",IF($AF251&gt;100,"",IF($M251=プロ用男子!K$27,ROW(),"")),"")</f>
        <v/>
      </c>
      <c r="BI251" s="58" t="str">
        <f>IF(O251="男子",IF($AF251&gt;100,"",IF($M251=プロ用男子!D$52,ROW(),"")),"")</f>
        <v/>
      </c>
      <c r="BJ251" s="58" t="str">
        <f>IF(O251="男子",IF($AF251&gt;100,"",IF($M251=プロ用男子!K$52,ROW(),"")),"")</f>
        <v/>
      </c>
      <c r="BK251" s="58" t="str">
        <f>IF(O251="男子",IF($AF251&gt;100,"",IF($M251=プロ用男子!D$77,ROW(),"")),"")</f>
        <v/>
      </c>
      <c r="BL251" s="58" t="str">
        <f>IF(O251="男子",IF($AF251&gt;100,"",IF($M251=プロ用男子!K$77,ROW(),"")),"")</f>
        <v/>
      </c>
      <c r="BM251" s="58" t="str">
        <f>IF(O251="男子",IF($AF251&gt;100,"",IF($M251=プロ用男子!D$102,ROW(),"")),"")</f>
        <v/>
      </c>
      <c r="BN251" s="58" t="str">
        <f>IF(O251="男子",IF($AF251&gt;100,"",IF($M251=プロ用男子!K$102,ROW(),"")),"")</f>
        <v/>
      </c>
      <c r="BO251" s="58" t="str">
        <f>IF(O251="男子",IF($AF251&gt;100,"",IF($M251=プロ用男子!D$127,ROW(),"")),"")</f>
        <v/>
      </c>
      <c r="BP251" s="58" t="str">
        <f>IF(O251="男子",IF($AF251&gt;100,"",IF($M251=プロ用男子!K$127,ROW(),"")),"")</f>
        <v/>
      </c>
      <c r="BQ251" s="58" t="str">
        <f>IF(O251="男子",IF($AF251&gt;100,"",IF($M251=プロ用男子!D$152,ROW(),"")),"")</f>
        <v/>
      </c>
      <c r="BR251" s="58" t="str">
        <f>IF(O251="男子",IF($AF251&gt;100,"",IF($M251=プロ用男子!K$152,ROW(),"")),"")</f>
        <v/>
      </c>
      <c r="BS251" s="58" t="str">
        <f>IF(O251="男子",IF($AF251&gt;100,"",IF($M251=プロ用男子!D$177,ROW(),"")),"")</f>
        <v/>
      </c>
      <c r="BT251" s="58" t="str">
        <f>IF(O251="男子",IF($AF251&gt;100,"",IF($M251=プロ用男子!K$177,ROW(),"")),"")</f>
        <v/>
      </c>
      <c r="BU251" s="58" t="str">
        <f>IF(O251="男子",IF($AF251&gt;100,"",IF($M251=プロ用男子!D$202,ROW(),"")),"")</f>
        <v/>
      </c>
      <c r="BV251" s="58" t="str">
        <f>IF(O251="男子",IF($AF251&gt;100,"",IF($M251=プロ用男子!K$202,ROW(),"")),"")</f>
        <v/>
      </c>
      <c r="BW251" s="58" t="str">
        <f>IF(O251="男子",IF($AF251&gt;100,"",IF($M251=プロ用男子!D$227,ROW(),"")),"")</f>
        <v/>
      </c>
      <c r="BX251" s="58" t="str">
        <f>IF(O251="男子",IF($AF251&gt;100,"",IF($M251=プロ用男子!K$227,ROW(),"")),"")</f>
        <v/>
      </c>
      <c r="BY251" s="58" t="str">
        <f>IF(O251="女子",IF(AF251&gt;100,"",IF(M251=プロ用女子!D$2,ROW(),"")),"")</f>
        <v/>
      </c>
      <c r="BZ251" s="58" t="str">
        <f>IF(O251="女子",IF($AF251&gt;100,"",IF($M251=プロ用女子!K$2,ROW(),"")),"")</f>
        <v/>
      </c>
      <c r="CA251" s="58" t="str">
        <f>IF(O251="女子",IF($AF251&gt;100,"",IF($M251=プロ用女子!D$27,ROW(),"")),"")</f>
        <v/>
      </c>
      <c r="CB251" s="58" t="str">
        <f>IF(O251="女子",IF($AF251&gt;100,"",IF($M251=プロ用女子!K$27,ROW(),"")),"")</f>
        <v/>
      </c>
      <c r="CC251" s="58" t="str">
        <f>IF(O251="女子",IF($AF251&gt;100,"",IF($M251=プロ用女子!D$52,ROW(),"")),"")</f>
        <v/>
      </c>
      <c r="CD251" s="58" t="str">
        <f>IF(O251="女子",IF($AF251&gt;100,"",IF($M251=プロ用女子!K$52,ROW(),"")),"")</f>
        <v/>
      </c>
      <c r="CE251" s="58" t="str">
        <f>IF(O251="女子",IF($AF251&gt;100,"",IF($M251=プロ用女子!D$77,ROW(),"")),"")</f>
        <v/>
      </c>
      <c r="CF251" s="58" t="str">
        <f>IF(O251="女子",IF($AF251&gt;100,"",IF($M251=プロ用女子!K$77,ROW(),"")),"")</f>
        <v/>
      </c>
      <c r="CG251" s="58" t="str">
        <f>IF(O251="女子",IF($AF251&gt;100,"",IF($M251=プロ用女子!D$102,ROW(),"")),"")</f>
        <v/>
      </c>
      <c r="CH251" s="58" t="str">
        <f>IF(O251="女子",IF($AF251&gt;100,"",IF($M251=プロ用女子!K$102,ROW(),"")),"")</f>
        <v/>
      </c>
      <c r="CI251" s="58" t="str">
        <f>IF(O251="女子",IF($AF251&gt;100,"",IF($M251=プロ用女子!D$127,ROW(),"")),"")</f>
        <v/>
      </c>
      <c r="CJ251" s="58" t="str">
        <f>IF(O251="女子",IF($AF251&gt;100,"",IF($M251=プロ用女子!K$127,ROW(),"")),"")</f>
        <v/>
      </c>
      <c r="CK251" s="58" t="str">
        <f>IF(O251="女子",IF($AF251&gt;100,"",IF($M251=プロ用女子!D$152,ROW(),"")),"")</f>
        <v/>
      </c>
      <c r="CL251" s="58" t="str">
        <f>IF(O251="女子",IF($AF251&gt;100,"",IF($M251=プロ用女子!K$152,ROW(),"")),"")</f>
        <v/>
      </c>
      <c r="CM251" s="58" t="str">
        <f>IF(O251="女子",IF($AF251&gt;100,"",IF($M251=プロ用女子!D$177,ROW(),"")),"")</f>
        <v/>
      </c>
      <c r="CN251" s="58" t="str">
        <f>IF(O251="女子",IF($AF251&gt;100,"",IF($M251=プロ用女子!K$177,ROW(),"")),"")</f>
        <v/>
      </c>
      <c r="CO251" s="58" t="str">
        <f>IF(O251="女子",IF($AF251&gt;100,"",IF($M251=プロ用女子!D$202,ROW(),"")),"")</f>
        <v/>
      </c>
      <c r="CP251" s="58" t="str">
        <f>IF(O251="女子",IF($AF251&gt;100,"",IF($M251=プロ用女子!K$202,ROW(),"")),"")</f>
        <v/>
      </c>
      <c r="CQ251" s="58" t="str">
        <f>IF(O251="女子",IF($AF251&gt;100,"",IF($M251=プロ用女子!D$227,ROW(),"")),"")</f>
        <v/>
      </c>
      <c r="CR251" s="58">
        <f>IF(O251="女子",IF($AF251&gt;100,"",IF($M251=プロ用女子!K$227,ROW(),"")),"")</f>
        <v>251</v>
      </c>
    </row>
    <row r="252" spans="1:96" x14ac:dyDescent="0.15">
      <c r="A252" s="41">
        <v>46172</v>
      </c>
      <c r="B252" s="41">
        <v>46180</v>
      </c>
      <c r="C252" t="s">
        <v>70</v>
      </c>
      <c r="D252" t="s">
        <v>162</v>
      </c>
      <c r="E252" t="s">
        <v>169</v>
      </c>
      <c r="F252" t="s">
        <v>170</v>
      </c>
      <c r="G252" t="s">
        <v>165</v>
      </c>
      <c r="H252" t="s">
        <v>71</v>
      </c>
      <c r="I252" t="s">
        <v>166</v>
      </c>
      <c r="J252" t="s">
        <v>99</v>
      </c>
      <c r="L252" t="s">
        <v>405</v>
      </c>
      <c r="M252" t="s">
        <v>367</v>
      </c>
      <c r="N252" t="s">
        <v>368</v>
      </c>
      <c r="O252" t="s">
        <v>113</v>
      </c>
      <c r="Y252" t="s">
        <v>101</v>
      </c>
      <c r="AA252" t="s">
        <v>406</v>
      </c>
      <c r="AB252" t="s">
        <v>407</v>
      </c>
      <c r="AC252" t="s">
        <v>408</v>
      </c>
      <c r="AD252" t="s">
        <v>102</v>
      </c>
      <c r="AF252">
        <v>7</v>
      </c>
      <c r="AG252" s="40">
        <v>38883</v>
      </c>
      <c r="AN252">
        <v>151</v>
      </c>
      <c r="AO252">
        <v>43</v>
      </c>
      <c r="AP252" t="s">
        <v>103</v>
      </c>
      <c r="AV252" t="s">
        <v>108</v>
      </c>
      <c r="BB252">
        <f t="shared" si="9"/>
        <v>17</v>
      </c>
      <c r="BC252">
        <f t="shared" si="10"/>
        <v>3</v>
      </c>
      <c r="BD252" t="str">
        <f t="shared" si="12"/>
        <v>右</v>
      </c>
      <c r="BE252" s="58" t="str">
        <f>IF(O252="男子",IF($AF252&gt;100,"",IF(M252=プロ用男子!D$2,ROW(),"")),"")</f>
        <v/>
      </c>
      <c r="BF252" s="58" t="str">
        <f>IF(O252="男子",IF($AF252&gt;100,"",IF($M252=プロ用男子!K$2,ROW(),"")),"")</f>
        <v/>
      </c>
      <c r="BG252" s="58" t="str">
        <f>IF(O252="男子",IF($AF252&gt;100,"",IF($M252=プロ用男子!D$27,ROW(),"")),"")</f>
        <v/>
      </c>
      <c r="BH252" s="58" t="str">
        <f>IF(O252="男子",IF($AF252&gt;100,"",IF($M252=プロ用男子!K$27,ROW(),"")),"")</f>
        <v/>
      </c>
      <c r="BI252" s="58" t="str">
        <f>IF(O252="男子",IF($AF252&gt;100,"",IF($M252=プロ用男子!D$52,ROW(),"")),"")</f>
        <v/>
      </c>
      <c r="BJ252" s="58" t="str">
        <f>IF(O252="男子",IF($AF252&gt;100,"",IF($M252=プロ用男子!K$52,ROW(),"")),"")</f>
        <v/>
      </c>
      <c r="BK252" s="58" t="str">
        <f>IF(O252="男子",IF($AF252&gt;100,"",IF($M252=プロ用男子!D$77,ROW(),"")),"")</f>
        <v/>
      </c>
      <c r="BL252" s="58" t="str">
        <f>IF(O252="男子",IF($AF252&gt;100,"",IF($M252=プロ用男子!K$77,ROW(),"")),"")</f>
        <v/>
      </c>
      <c r="BM252" s="58" t="str">
        <f>IF(O252="男子",IF($AF252&gt;100,"",IF($M252=プロ用男子!D$102,ROW(),"")),"")</f>
        <v/>
      </c>
      <c r="BN252" s="58" t="str">
        <f>IF(O252="男子",IF($AF252&gt;100,"",IF($M252=プロ用男子!K$102,ROW(),"")),"")</f>
        <v/>
      </c>
      <c r="BO252" s="58" t="str">
        <f>IF(O252="男子",IF($AF252&gt;100,"",IF($M252=プロ用男子!D$127,ROW(),"")),"")</f>
        <v/>
      </c>
      <c r="BP252" s="58" t="str">
        <f>IF(O252="男子",IF($AF252&gt;100,"",IF($M252=プロ用男子!K$127,ROW(),"")),"")</f>
        <v/>
      </c>
      <c r="BQ252" s="58" t="str">
        <f>IF(O252="男子",IF($AF252&gt;100,"",IF($M252=プロ用男子!D$152,ROW(),"")),"")</f>
        <v/>
      </c>
      <c r="BR252" s="58" t="str">
        <f>IF(O252="男子",IF($AF252&gt;100,"",IF($M252=プロ用男子!K$152,ROW(),"")),"")</f>
        <v/>
      </c>
      <c r="BS252" s="58" t="str">
        <f>IF(O252="男子",IF($AF252&gt;100,"",IF($M252=プロ用男子!D$177,ROW(),"")),"")</f>
        <v/>
      </c>
      <c r="BT252" s="58" t="str">
        <f>IF(O252="男子",IF($AF252&gt;100,"",IF($M252=プロ用男子!K$177,ROW(),"")),"")</f>
        <v/>
      </c>
      <c r="BU252" s="58" t="str">
        <f>IF(O252="男子",IF($AF252&gt;100,"",IF($M252=プロ用男子!D$202,ROW(),"")),"")</f>
        <v/>
      </c>
      <c r="BV252" s="58" t="str">
        <f>IF(O252="男子",IF($AF252&gt;100,"",IF($M252=プロ用男子!K$202,ROW(),"")),"")</f>
        <v/>
      </c>
      <c r="BW252" s="58" t="str">
        <f>IF(O252="男子",IF($AF252&gt;100,"",IF($M252=プロ用男子!D$227,ROW(),"")),"")</f>
        <v/>
      </c>
      <c r="BX252" s="58" t="str">
        <f>IF(O252="男子",IF($AF252&gt;100,"",IF($M252=プロ用男子!K$227,ROW(),"")),"")</f>
        <v/>
      </c>
      <c r="BY252" s="58" t="str">
        <f>IF(O252="女子",IF(AF252&gt;100,"",IF(M252=プロ用女子!D$2,ROW(),"")),"")</f>
        <v/>
      </c>
      <c r="BZ252" s="58" t="str">
        <f>IF(O252="女子",IF($AF252&gt;100,"",IF($M252=プロ用女子!K$2,ROW(),"")),"")</f>
        <v/>
      </c>
      <c r="CA252" s="58" t="str">
        <f>IF(O252="女子",IF($AF252&gt;100,"",IF($M252=プロ用女子!D$27,ROW(),"")),"")</f>
        <v/>
      </c>
      <c r="CB252" s="58" t="str">
        <f>IF(O252="女子",IF($AF252&gt;100,"",IF($M252=プロ用女子!K$27,ROW(),"")),"")</f>
        <v/>
      </c>
      <c r="CC252" s="58" t="str">
        <f>IF(O252="女子",IF($AF252&gt;100,"",IF($M252=プロ用女子!D$52,ROW(),"")),"")</f>
        <v/>
      </c>
      <c r="CD252" s="58" t="str">
        <f>IF(O252="女子",IF($AF252&gt;100,"",IF($M252=プロ用女子!K$52,ROW(),"")),"")</f>
        <v/>
      </c>
      <c r="CE252" s="58" t="str">
        <f>IF(O252="女子",IF($AF252&gt;100,"",IF($M252=プロ用女子!D$77,ROW(),"")),"")</f>
        <v/>
      </c>
      <c r="CF252" s="58" t="str">
        <f>IF(O252="女子",IF($AF252&gt;100,"",IF($M252=プロ用女子!K$77,ROW(),"")),"")</f>
        <v/>
      </c>
      <c r="CG252" s="58" t="str">
        <f>IF(O252="女子",IF($AF252&gt;100,"",IF($M252=プロ用女子!D$102,ROW(),"")),"")</f>
        <v/>
      </c>
      <c r="CH252" s="58" t="str">
        <f>IF(O252="女子",IF($AF252&gt;100,"",IF($M252=プロ用女子!K$102,ROW(),"")),"")</f>
        <v/>
      </c>
      <c r="CI252" s="58" t="str">
        <f>IF(O252="女子",IF($AF252&gt;100,"",IF($M252=プロ用女子!D$127,ROW(),"")),"")</f>
        <v/>
      </c>
      <c r="CJ252" s="58" t="str">
        <f>IF(O252="女子",IF($AF252&gt;100,"",IF($M252=プロ用女子!K$127,ROW(),"")),"")</f>
        <v/>
      </c>
      <c r="CK252" s="58" t="str">
        <f>IF(O252="女子",IF($AF252&gt;100,"",IF($M252=プロ用女子!D$152,ROW(),"")),"")</f>
        <v/>
      </c>
      <c r="CL252" s="58" t="str">
        <f>IF(O252="女子",IF($AF252&gt;100,"",IF($M252=プロ用女子!K$152,ROW(),"")),"")</f>
        <v/>
      </c>
      <c r="CM252" s="58" t="str">
        <f>IF(O252="女子",IF($AF252&gt;100,"",IF($M252=プロ用女子!D$177,ROW(),"")),"")</f>
        <v/>
      </c>
      <c r="CN252" s="58" t="str">
        <f>IF(O252="女子",IF($AF252&gt;100,"",IF($M252=プロ用女子!K$177,ROW(),"")),"")</f>
        <v/>
      </c>
      <c r="CO252" s="58" t="str">
        <f>IF(O252="女子",IF($AF252&gt;100,"",IF($M252=プロ用女子!D$202,ROW(),"")),"")</f>
        <v/>
      </c>
      <c r="CP252" s="58" t="str">
        <f>IF(O252="女子",IF($AF252&gt;100,"",IF($M252=プロ用女子!K$202,ROW(),"")),"")</f>
        <v/>
      </c>
      <c r="CQ252" s="58" t="str">
        <f>IF(O252="女子",IF($AF252&gt;100,"",IF($M252=プロ用女子!D$227,ROW(),"")),"")</f>
        <v/>
      </c>
      <c r="CR252" s="58">
        <f>IF(O252="女子",IF($AF252&gt;100,"",IF($M252=プロ用女子!K$227,ROW(),"")),"")</f>
        <v>252</v>
      </c>
    </row>
    <row r="253" spans="1:96" x14ac:dyDescent="0.15">
      <c r="A253" s="41">
        <v>46172</v>
      </c>
      <c r="B253" s="41">
        <v>46180</v>
      </c>
      <c r="C253" t="s">
        <v>70</v>
      </c>
      <c r="D253" t="s">
        <v>162</v>
      </c>
      <c r="E253" t="s">
        <v>169</v>
      </c>
      <c r="F253" t="s">
        <v>170</v>
      </c>
      <c r="G253" t="s">
        <v>165</v>
      </c>
      <c r="H253" t="s">
        <v>71</v>
      </c>
      <c r="I253" t="s">
        <v>166</v>
      </c>
      <c r="J253" t="s">
        <v>99</v>
      </c>
      <c r="L253" t="s">
        <v>409</v>
      </c>
      <c r="M253" t="s">
        <v>367</v>
      </c>
      <c r="N253" t="s">
        <v>368</v>
      </c>
      <c r="O253" t="s">
        <v>113</v>
      </c>
      <c r="Y253" t="s">
        <v>101</v>
      </c>
      <c r="AA253" t="s">
        <v>410</v>
      </c>
      <c r="AB253" t="s">
        <v>411</v>
      </c>
      <c r="AC253" t="s">
        <v>412</v>
      </c>
      <c r="AD253" t="s">
        <v>102</v>
      </c>
      <c r="AF253">
        <v>8</v>
      </c>
      <c r="AG253" s="40">
        <v>39078</v>
      </c>
      <c r="AN253">
        <v>169.2</v>
      </c>
      <c r="AO253">
        <v>62.3</v>
      </c>
      <c r="AP253" t="s">
        <v>103</v>
      </c>
      <c r="AV253" t="s">
        <v>108</v>
      </c>
      <c r="AW253" t="s">
        <v>112</v>
      </c>
      <c r="AY253" t="s">
        <v>157</v>
      </c>
      <c r="BB253">
        <f t="shared" si="9"/>
        <v>17</v>
      </c>
      <c r="BC253">
        <f t="shared" si="10"/>
        <v>3</v>
      </c>
      <c r="BD253" t="str">
        <f t="shared" si="12"/>
        <v>右</v>
      </c>
      <c r="BE253" s="58" t="str">
        <f>IF(O253="男子",IF($AF253&gt;100,"",IF(M253=プロ用男子!D$2,ROW(),"")),"")</f>
        <v/>
      </c>
      <c r="BF253" s="58" t="str">
        <f>IF(O253="男子",IF($AF253&gt;100,"",IF($M253=プロ用男子!K$2,ROW(),"")),"")</f>
        <v/>
      </c>
      <c r="BG253" s="58" t="str">
        <f>IF(O253="男子",IF($AF253&gt;100,"",IF($M253=プロ用男子!D$27,ROW(),"")),"")</f>
        <v/>
      </c>
      <c r="BH253" s="58" t="str">
        <f>IF(O253="男子",IF($AF253&gt;100,"",IF($M253=プロ用男子!K$27,ROW(),"")),"")</f>
        <v/>
      </c>
      <c r="BI253" s="58" t="str">
        <f>IF(O253="男子",IF($AF253&gt;100,"",IF($M253=プロ用男子!D$52,ROW(),"")),"")</f>
        <v/>
      </c>
      <c r="BJ253" s="58" t="str">
        <f>IF(O253="男子",IF($AF253&gt;100,"",IF($M253=プロ用男子!K$52,ROW(),"")),"")</f>
        <v/>
      </c>
      <c r="BK253" s="58" t="str">
        <f>IF(O253="男子",IF($AF253&gt;100,"",IF($M253=プロ用男子!D$77,ROW(),"")),"")</f>
        <v/>
      </c>
      <c r="BL253" s="58" t="str">
        <f>IF(O253="男子",IF($AF253&gt;100,"",IF($M253=プロ用男子!K$77,ROW(),"")),"")</f>
        <v/>
      </c>
      <c r="BM253" s="58" t="str">
        <f>IF(O253="男子",IF($AF253&gt;100,"",IF($M253=プロ用男子!D$102,ROW(),"")),"")</f>
        <v/>
      </c>
      <c r="BN253" s="58" t="str">
        <f>IF(O253="男子",IF($AF253&gt;100,"",IF($M253=プロ用男子!K$102,ROW(),"")),"")</f>
        <v/>
      </c>
      <c r="BO253" s="58" t="str">
        <f>IF(O253="男子",IF($AF253&gt;100,"",IF($M253=プロ用男子!D$127,ROW(),"")),"")</f>
        <v/>
      </c>
      <c r="BP253" s="58" t="str">
        <f>IF(O253="男子",IF($AF253&gt;100,"",IF($M253=プロ用男子!K$127,ROW(),"")),"")</f>
        <v/>
      </c>
      <c r="BQ253" s="58" t="str">
        <f>IF(O253="男子",IF($AF253&gt;100,"",IF($M253=プロ用男子!D$152,ROW(),"")),"")</f>
        <v/>
      </c>
      <c r="BR253" s="58" t="str">
        <f>IF(O253="男子",IF($AF253&gt;100,"",IF($M253=プロ用男子!K$152,ROW(),"")),"")</f>
        <v/>
      </c>
      <c r="BS253" s="58" t="str">
        <f>IF(O253="男子",IF($AF253&gt;100,"",IF($M253=プロ用男子!D$177,ROW(),"")),"")</f>
        <v/>
      </c>
      <c r="BT253" s="58" t="str">
        <f>IF(O253="男子",IF($AF253&gt;100,"",IF($M253=プロ用男子!K$177,ROW(),"")),"")</f>
        <v/>
      </c>
      <c r="BU253" s="58" t="str">
        <f>IF(O253="男子",IF($AF253&gt;100,"",IF($M253=プロ用男子!D$202,ROW(),"")),"")</f>
        <v/>
      </c>
      <c r="BV253" s="58" t="str">
        <f>IF(O253="男子",IF($AF253&gt;100,"",IF($M253=プロ用男子!K$202,ROW(),"")),"")</f>
        <v/>
      </c>
      <c r="BW253" s="58" t="str">
        <f>IF(O253="男子",IF($AF253&gt;100,"",IF($M253=プロ用男子!D$227,ROW(),"")),"")</f>
        <v/>
      </c>
      <c r="BX253" s="58" t="str">
        <f>IF(O253="男子",IF($AF253&gt;100,"",IF($M253=プロ用男子!K$227,ROW(),"")),"")</f>
        <v/>
      </c>
      <c r="BY253" s="58" t="str">
        <f>IF(O253="女子",IF(AF253&gt;100,"",IF(M253=プロ用女子!D$2,ROW(),"")),"")</f>
        <v/>
      </c>
      <c r="BZ253" s="58" t="str">
        <f>IF(O253="女子",IF($AF253&gt;100,"",IF($M253=プロ用女子!K$2,ROW(),"")),"")</f>
        <v/>
      </c>
      <c r="CA253" s="58" t="str">
        <f>IF(O253="女子",IF($AF253&gt;100,"",IF($M253=プロ用女子!D$27,ROW(),"")),"")</f>
        <v/>
      </c>
      <c r="CB253" s="58" t="str">
        <f>IF(O253="女子",IF($AF253&gt;100,"",IF($M253=プロ用女子!K$27,ROW(),"")),"")</f>
        <v/>
      </c>
      <c r="CC253" s="58" t="str">
        <f>IF(O253="女子",IF($AF253&gt;100,"",IF($M253=プロ用女子!D$52,ROW(),"")),"")</f>
        <v/>
      </c>
      <c r="CD253" s="58" t="str">
        <f>IF(O253="女子",IF($AF253&gt;100,"",IF($M253=プロ用女子!K$52,ROW(),"")),"")</f>
        <v/>
      </c>
      <c r="CE253" s="58" t="str">
        <f>IF(O253="女子",IF($AF253&gt;100,"",IF($M253=プロ用女子!D$77,ROW(),"")),"")</f>
        <v/>
      </c>
      <c r="CF253" s="58" t="str">
        <f>IF(O253="女子",IF($AF253&gt;100,"",IF($M253=プロ用女子!K$77,ROW(),"")),"")</f>
        <v/>
      </c>
      <c r="CG253" s="58" t="str">
        <f>IF(O253="女子",IF($AF253&gt;100,"",IF($M253=プロ用女子!D$102,ROW(),"")),"")</f>
        <v/>
      </c>
      <c r="CH253" s="58" t="str">
        <f>IF(O253="女子",IF($AF253&gt;100,"",IF($M253=プロ用女子!K$102,ROW(),"")),"")</f>
        <v/>
      </c>
      <c r="CI253" s="58" t="str">
        <f>IF(O253="女子",IF($AF253&gt;100,"",IF($M253=プロ用女子!D$127,ROW(),"")),"")</f>
        <v/>
      </c>
      <c r="CJ253" s="58" t="str">
        <f>IF(O253="女子",IF($AF253&gt;100,"",IF($M253=プロ用女子!K$127,ROW(),"")),"")</f>
        <v/>
      </c>
      <c r="CK253" s="58" t="str">
        <f>IF(O253="女子",IF($AF253&gt;100,"",IF($M253=プロ用女子!D$152,ROW(),"")),"")</f>
        <v/>
      </c>
      <c r="CL253" s="58" t="str">
        <f>IF(O253="女子",IF($AF253&gt;100,"",IF($M253=プロ用女子!K$152,ROW(),"")),"")</f>
        <v/>
      </c>
      <c r="CM253" s="58" t="str">
        <f>IF(O253="女子",IF($AF253&gt;100,"",IF($M253=プロ用女子!D$177,ROW(),"")),"")</f>
        <v/>
      </c>
      <c r="CN253" s="58" t="str">
        <f>IF(O253="女子",IF($AF253&gt;100,"",IF($M253=プロ用女子!K$177,ROW(),"")),"")</f>
        <v/>
      </c>
      <c r="CO253" s="58" t="str">
        <f>IF(O253="女子",IF($AF253&gt;100,"",IF($M253=プロ用女子!D$202,ROW(),"")),"")</f>
        <v/>
      </c>
      <c r="CP253" s="58" t="str">
        <f>IF(O253="女子",IF($AF253&gt;100,"",IF($M253=プロ用女子!K$202,ROW(),"")),"")</f>
        <v/>
      </c>
      <c r="CQ253" s="58" t="str">
        <f>IF(O253="女子",IF($AF253&gt;100,"",IF($M253=プロ用女子!D$227,ROW(),"")),"")</f>
        <v/>
      </c>
      <c r="CR253" s="58">
        <f>IF(O253="女子",IF($AF253&gt;100,"",IF($M253=プロ用女子!K$227,ROW(),"")),"")</f>
        <v>253</v>
      </c>
    </row>
    <row r="254" spans="1:96" x14ac:dyDescent="0.15">
      <c r="A254">
        <v>46172</v>
      </c>
      <c r="B254">
        <v>46180</v>
      </c>
      <c r="C254" t="s">
        <v>70</v>
      </c>
      <c r="D254" t="s">
        <v>162</v>
      </c>
      <c r="E254" t="s">
        <v>169</v>
      </c>
      <c r="F254" t="s">
        <v>170</v>
      </c>
      <c r="G254" t="s">
        <v>165</v>
      </c>
      <c r="H254" t="s">
        <v>71</v>
      </c>
      <c r="I254" t="s">
        <v>166</v>
      </c>
      <c r="J254" t="s">
        <v>99</v>
      </c>
      <c r="L254" t="s">
        <v>413</v>
      </c>
      <c r="M254" t="s">
        <v>367</v>
      </c>
      <c r="N254" t="s">
        <v>368</v>
      </c>
      <c r="O254" t="s">
        <v>113</v>
      </c>
      <c r="Y254" t="s">
        <v>101</v>
      </c>
      <c r="AA254" t="s">
        <v>414</v>
      </c>
      <c r="AB254" t="s">
        <v>415</v>
      </c>
      <c r="AC254" t="s">
        <v>416</v>
      </c>
      <c r="AD254" t="s">
        <v>102</v>
      </c>
      <c r="AF254">
        <v>9</v>
      </c>
      <c r="AG254" s="40">
        <v>39078</v>
      </c>
      <c r="AN254">
        <v>173</v>
      </c>
      <c r="AO254">
        <v>62</v>
      </c>
      <c r="AP254" t="s">
        <v>103</v>
      </c>
      <c r="AV254" t="s">
        <v>108</v>
      </c>
      <c r="AW254" t="s">
        <v>112</v>
      </c>
      <c r="AY254" t="s">
        <v>156</v>
      </c>
      <c r="BB254">
        <f t="shared" si="9"/>
        <v>17</v>
      </c>
      <c r="BC254">
        <f t="shared" si="10"/>
        <v>3</v>
      </c>
      <c r="BD254" t="str">
        <f t="shared" si="12"/>
        <v>右</v>
      </c>
      <c r="BE254" s="58" t="str">
        <f>IF(O254="男子",IF($AF254&gt;100,"",IF(M254=プロ用男子!D$2,ROW(),"")),"")</f>
        <v/>
      </c>
      <c r="BF254" s="58" t="str">
        <f>IF(O254="男子",IF($AF254&gt;100,"",IF($M254=プロ用男子!K$2,ROW(),"")),"")</f>
        <v/>
      </c>
      <c r="BG254" s="58" t="str">
        <f>IF(O254="男子",IF($AF254&gt;100,"",IF($M254=プロ用男子!D$27,ROW(),"")),"")</f>
        <v/>
      </c>
      <c r="BH254" s="58" t="str">
        <f>IF(O254="男子",IF($AF254&gt;100,"",IF($M254=プロ用男子!K$27,ROW(),"")),"")</f>
        <v/>
      </c>
      <c r="BI254" s="58" t="str">
        <f>IF(O254="男子",IF($AF254&gt;100,"",IF($M254=プロ用男子!D$52,ROW(),"")),"")</f>
        <v/>
      </c>
      <c r="BJ254" s="58" t="str">
        <f>IF(O254="男子",IF($AF254&gt;100,"",IF($M254=プロ用男子!K$52,ROW(),"")),"")</f>
        <v/>
      </c>
      <c r="BK254" s="58" t="str">
        <f>IF(O254="男子",IF($AF254&gt;100,"",IF($M254=プロ用男子!D$77,ROW(),"")),"")</f>
        <v/>
      </c>
      <c r="BL254" s="58" t="str">
        <f>IF(O254="男子",IF($AF254&gt;100,"",IF($M254=プロ用男子!K$77,ROW(),"")),"")</f>
        <v/>
      </c>
      <c r="BM254" s="58" t="str">
        <f>IF(O254="男子",IF($AF254&gt;100,"",IF($M254=プロ用男子!D$102,ROW(),"")),"")</f>
        <v/>
      </c>
      <c r="BN254" s="58" t="str">
        <f>IF(O254="男子",IF($AF254&gt;100,"",IF($M254=プロ用男子!K$102,ROW(),"")),"")</f>
        <v/>
      </c>
      <c r="BO254" s="58" t="str">
        <f>IF(O254="男子",IF($AF254&gt;100,"",IF($M254=プロ用男子!D$127,ROW(),"")),"")</f>
        <v/>
      </c>
      <c r="BP254" s="58" t="str">
        <f>IF(O254="男子",IF($AF254&gt;100,"",IF($M254=プロ用男子!K$127,ROW(),"")),"")</f>
        <v/>
      </c>
      <c r="BQ254" s="58" t="str">
        <f>IF(O254="男子",IF($AF254&gt;100,"",IF($M254=プロ用男子!D$152,ROW(),"")),"")</f>
        <v/>
      </c>
      <c r="BR254" s="58" t="str">
        <f>IF(O254="男子",IF($AF254&gt;100,"",IF($M254=プロ用男子!K$152,ROW(),"")),"")</f>
        <v/>
      </c>
      <c r="BS254" s="58" t="str">
        <f>IF(O254="男子",IF($AF254&gt;100,"",IF($M254=プロ用男子!D$177,ROW(),"")),"")</f>
        <v/>
      </c>
      <c r="BT254" s="58" t="str">
        <f>IF(O254="男子",IF($AF254&gt;100,"",IF($M254=プロ用男子!K$177,ROW(),"")),"")</f>
        <v/>
      </c>
      <c r="BU254" s="58" t="str">
        <f>IF(O254="男子",IF($AF254&gt;100,"",IF($M254=プロ用男子!D$202,ROW(),"")),"")</f>
        <v/>
      </c>
      <c r="BV254" s="58" t="str">
        <f>IF(O254="男子",IF($AF254&gt;100,"",IF($M254=プロ用男子!K$202,ROW(),"")),"")</f>
        <v/>
      </c>
      <c r="BW254" s="58" t="str">
        <f>IF(O254="男子",IF($AF254&gt;100,"",IF($M254=プロ用男子!D$227,ROW(),"")),"")</f>
        <v/>
      </c>
      <c r="BX254" s="58" t="str">
        <f>IF(O254="男子",IF($AF254&gt;100,"",IF($M254=プロ用男子!K$227,ROW(),"")),"")</f>
        <v/>
      </c>
      <c r="BY254" s="58" t="str">
        <f>IF(O254="女子",IF(AF254&gt;100,"",IF(M254=プロ用女子!D$2,ROW(),"")),"")</f>
        <v/>
      </c>
      <c r="BZ254" s="58" t="str">
        <f>IF(O254="女子",IF($AF254&gt;100,"",IF($M254=プロ用女子!K$2,ROW(),"")),"")</f>
        <v/>
      </c>
      <c r="CA254" s="58" t="str">
        <f>IF(O254="女子",IF($AF254&gt;100,"",IF($M254=プロ用女子!D$27,ROW(),"")),"")</f>
        <v/>
      </c>
      <c r="CB254" s="58" t="str">
        <f>IF(O254="女子",IF($AF254&gt;100,"",IF($M254=プロ用女子!K$27,ROW(),"")),"")</f>
        <v/>
      </c>
      <c r="CC254" s="58" t="str">
        <f>IF(O254="女子",IF($AF254&gt;100,"",IF($M254=プロ用女子!D$52,ROW(),"")),"")</f>
        <v/>
      </c>
      <c r="CD254" s="58" t="str">
        <f>IF(O254="女子",IF($AF254&gt;100,"",IF($M254=プロ用女子!K$52,ROW(),"")),"")</f>
        <v/>
      </c>
      <c r="CE254" s="58" t="str">
        <f>IF(O254="女子",IF($AF254&gt;100,"",IF($M254=プロ用女子!D$77,ROW(),"")),"")</f>
        <v/>
      </c>
      <c r="CF254" s="58" t="str">
        <f>IF(O254="女子",IF($AF254&gt;100,"",IF($M254=プロ用女子!K$77,ROW(),"")),"")</f>
        <v/>
      </c>
      <c r="CG254" s="58" t="str">
        <f>IF(O254="女子",IF($AF254&gt;100,"",IF($M254=プロ用女子!D$102,ROW(),"")),"")</f>
        <v/>
      </c>
      <c r="CH254" s="58" t="str">
        <f>IF(O254="女子",IF($AF254&gt;100,"",IF($M254=プロ用女子!K$102,ROW(),"")),"")</f>
        <v/>
      </c>
      <c r="CI254" s="58" t="str">
        <f>IF(O254="女子",IF($AF254&gt;100,"",IF($M254=プロ用女子!D$127,ROW(),"")),"")</f>
        <v/>
      </c>
      <c r="CJ254" s="58" t="str">
        <f>IF(O254="女子",IF($AF254&gt;100,"",IF($M254=プロ用女子!K$127,ROW(),"")),"")</f>
        <v/>
      </c>
      <c r="CK254" s="58" t="str">
        <f>IF(O254="女子",IF($AF254&gt;100,"",IF($M254=プロ用女子!D$152,ROW(),"")),"")</f>
        <v/>
      </c>
      <c r="CL254" s="58" t="str">
        <f>IF(O254="女子",IF($AF254&gt;100,"",IF($M254=プロ用女子!K$152,ROW(),"")),"")</f>
        <v/>
      </c>
      <c r="CM254" s="58" t="str">
        <f>IF(O254="女子",IF($AF254&gt;100,"",IF($M254=プロ用女子!D$177,ROW(),"")),"")</f>
        <v/>
      </c>
      <c r="CN254" s="58" t="str">
        <f>IF(O254="女子",IF($AF254&gt;100,"",IF($M254=プロ用女子!K$177,ROW(),"")),"")</f>
        <v/>
      </c>
      <c r="CO254" s="58" t="str">
        <f>IF(O254="女子",IF($AF254&gt;100,"",IF($M254=プロ用女子!D$202,ROW(),"")),"")</f>
        <v/>
      </c>
      <c r="CP254" s="58" t="str">
        <f>IF(O254="女子",IF($AF254&gt;100,"",IF($M254=プロ用女子!K$202,ROW(),"")),"")</f>
        <v/>
      </c>
      <c r="CQ254" s="58" t="str">
        <f>IF(O254="女子",IF($AF254&gt;100,"",IF($M254=プロ用女子!D$227,ROW(),"")),"")</f>
        <v/>
      </c>
      <c r="CR254" s="58">
        <f>IF(O254="女子",IF($AF254&gt;100,"",IF($M254=プロ用女子!K$227,ROW(),"")),"")</f>
        <v>254</v>
      </c>
    </row>
    <row r="255" spans="1:96" x14ac:dyDescent="0.15">
      <c r="A255">
        <v>46172</v>
      </c>
      <c r="B255">
        <v>46180</v>
      </c>
      <c r="C255" t="s">
        <v>70</v>
      </c>
      <c r="D255" t="s">
        <v>162</v>
      </c>
      <c r="E255" t="s">
        <v>169</v>
      </c>
      <c r="F255" t="s">
        <v>170</v>
      </c>
      <c r="G255" t="s">
        <v>165</v>
      </c>
      <c r="H255" t="s">
        <v>71</v>
      </c>
      <c r="I255" t="s">
        <v>166</v>
      </c>
      <c r="J255" t="s">
        <v>99</v>
      </c>
      <c r="L255" t="s">
        <v>417</v>
      </c>
      <c r="M255" t="s">
        <v>367</v>
      </c>
      <c r="N255" t="s">
        <v>368</v>
      </c>
      <c r="O255" t="s">
        <v>113</v>
      </c>
      <c r="Y255" t="s">
        <v>101</v>
      </c>
      <c r="AA255" t="s">
        <v>418</v>
      </c>
      <c r="AB255" t="s">
        <v>419</v>
      </c>
      <c r="AC255" t="s">
        <v>420</v>
      </c>
      <c r="AD255" t="s">
        <v>102</v>
      </c>
      <c r="AF255">
        <v>10</v>
      </c>
      <c r="AG255" s="40">
        <v>39114</v>
      </c>
      <c r="AN255">
        <v>155</v>
      </c>
      <c r="AO255">
        <v>47</v>
      </c>
      <c r="AP255" t="s">
        <v>103</v>
      </c>
      <c r="AV255" t="s">
        <v>108</v>
      </c>
      <c r="AW255" t="s">
        <v>112</v>
      </c>
      <c r="AY255" t="s">
        <v>156</v>
      </c>
      <c r="BB255">
        <f t="shared" si="9"/>
        <v>17</v>
      </c>
      <c r="BC255">
        <f t="shared" si="10"/>
        <v>3</v>
      </c>
      <c r="BD255" t="str">
        <f t="shared" si="12"/>
        <v>右</v>
      </c>
      <c r="BE255" s="58" t="str">
        <f>IF(O255="男子",IF($AF255&gt;100,"",IF(M255=プロ用男子!D$2,ROW(),"")),"")</f>
        <v/>
      </c>
      <c r="BF255" s="58" t="str">
        <f>IF(O255="男子",IF($AF255&gt;100,"",IF($M255=プロ用男子!K$2,ROW(),"")),"")</f>
        <v/>
      </c>
      <c r="BG255" s="58" t="str">
        <f>IF(O255="男子",IF($AF255&gt;100,"",IF($M255=プロ用男子!D$27,ROW(),"")),"")</f>
        <v/>
      </c>
      <c r="BH255" s="58" t="str">
        <f>IF(O255="男子",IF($AF255&gt;100,"",IF($M255=プロ用男子!K$27,ROW(),"")),"")</f>
        <v/>
      </c>
      <c r="BI255" s="58" t="str">
        <f>IF(O255="男子",IF($AF255&gt;100,"",IF($M255=プロ用男子!D$52,ROW(),"")),"")</f>
        <v/>
      </c>
      <c r="BJ255" s="58" t="str">
        <f>IF(O255="男子",IF($AF255&gt;100,"",IF($M255=プロ用男子!K$52,ROW(),"")),"")</f>
        <v/>
      </c>
      <c r="BK255" s="58" t="str">
        <f>IF(O255="男子",IF($AF255&gt;100,"",IF($M255=プロ用男子!D$77,ROW(),"")),"")</f>
        <v/>
      </c>
      <c r="BL255" s="58" t="str">
        <f>IF(O255="男子",IF($AF255&gt;100,"",IF($M255=プロ用男子!K$77,ROW(),"")),"")</f>
        <v/>
      </c>
      <c r="BM255" s="58" t="str">
        <f>IF(O255="男子",IF($AF255&gt;100,"",IF($M255=プロ用男子!D$102,ROW(),"")),"")</f>
        <v/>
      </c>
      <c r="BN255" s="58" t="str">
        <f>IF(O255="男子",IF($AF255&gt;100,"",IF($M255=プロ用男子!K$102,ROW(),"")),"")</f>
        <v/>
      </c>
      <c r="BO255" s="58" t="str">
        <f>IF(O255="男子",IF($AF255&gt;100,"",IF($M255=プロ用男子!D$127,ROW(),"")),"")</f>
        <v/>
      </c>
      <c r="BP255" s="58" t="str">
        <f>IF(O255="男子",IF($AF255&gt;100,"",IF($M255=プロ用男子!K$127,ROW(),"")),"")</f>
        <v/>
      </c>
      <c r="BQ255" s="58" t="str">
        <f>IF(O255="男子",IF($AF255&gt;100,"",IF($M255=プロ用男子!D$152,ROW(),"")),"")</f>
        <v/>
      </c>
      <c r="BR255" s="58" t="str">
        <f>IF(O255="男子",IF($AF255&gt;100,"",IF($M255=プロ用男子!K$152,ROW(),"")),"")</f>
        <v/>
      </c>
      <c r="BS255" s="58" t="str">
        <f>IF(O255="男子",IF($AF255&gt;100,"",IF($M255=プロ用男子!D$177,ROW(),"")),"")</f>
        <v/>
      </c>
      <c r="BT255" s="58" t="str">
        <f>IF(O255="男子",IF($AF255&gt;100,"",IF($M255=プロ用男子!K$177,ROW(),"")),"")</f>
        <v/>
      </c>
      <c r="BU255" s="58" t="str">
        <f>IF(O255="男子",IF($AF255&gt;100,"",IF($M255=プロ用男子!D$202,ROW(),"")),"")</f>
        <v/>
      </c>
      <c r="BV255" s="58" t="str">
        <f>IF(O255="男子",IF($AF255&gt;100,"",IF($M255=プロ用男子!K$202,ROW(),"")),"")</f>
        <v/>
      </c>
      <c r="BW255" s="58" t="str">
        <f>IF(O255="男子",IF($AF255&gt;100,"",IF($M255=プロ用男子!D$227,ROW(),"")),"")</f>
        <v/>
      </c>
      <c r="BX255" s="58" t="str">
        <f>IF(O255="男子",IF($AF255&gt;100,"",IF($M255=プロ用男子!K$227,ROW(),"")),"")</f>
        <v/>
      </c>
      <c r="BY255" s="58" t="str">
        <f>IF(O255="女子",IF(AF255&gt;100,"",IF(M255=プロ用女子!D$2,ROW(),"")),"")</f>
        <v/>
      </c>
      <c r="BZ255" s="58" t="str">
        <f>IF(O255="女子",IF($AF255&gt;100,"",IF($M255=プロ用女子!K$2,ROW(),"")),"")</f>
        <v/>
      </c>
      <c r="CA255" s="58" t="str">
        <f>IF(O255="女子",IF($AF255&gt;100,"",IF($M255=プロ用女子!D$27,ROW(),"")),"")</f>
        <v/>
      </c>
      <c r="CB255" s="58" t="str">
        <f>IF(O255="女子",IF($AF255&gt;100,"",IF($M255=プロ用女子!K$27,ROW(),"")),"")</f>
        <v/>
      </c>
      <c r="CC255" s="58" t="str">
        <f>IF(O255="女子",IF($AF255&gt;100,"",IF($M255=プロ用女子!D$52,ROW(),"")),"")</f>
        <v/>
      </c>
      <c r="CD255" s="58" t="str">
        <f>IF(O255="女子",IF($AF255&gt;100,"",IF($M255=プロ用女子!K$52,ROW(),"")),"")</f>
        <v/>
      </c>
      <c r="CE255" s="58" t="str">
        <f>IF(O255="女子",IF($AF255&gt;100,"",IF($M255=プロ用女子!D$77,ROW(),"")),"")</f>
        <v/>
      </c>
      <c r="CF255" s="58" t="str">
        <f>IF(O255="女子",IF($AF255&gt;100,"",IF($M255=プロ用女子!K$77,ROW(),"")),"")</f>
        <v/>
      </c>
      <c r="CG255" s="58" t="str">
        <f>IF(O255="女子",IF($AF255&gt;100,"",IF($M255=プロ用女子!D$102,ROW(),"")),"")</f>
        <v/>
      </c>
      <c r="CH255" s="58" t="str">
        <f>IF(O255="女子",IF($AF255&gt;100,"",IF($M255=プロ用女子!K$102,ROW(),"")),"")</f>
        <v/>
      </c>
      <c r="CI255" s="58" t="str">
        <f>IF(O255="女子",IF($AF255&gt;100,"",IF($M255=プロ用女子!D$127,ROW(),"")),"")</f>
        <v/>
      </c>
      <c r="CJ255" s="58" t="str">
        <f>IF(O255="女子",IF($AF255&gt;100,"",IF($M255=プロ用女子!K$127,ROW(),"")),"")</f>
        <v/>
      </c>
      <c r="CK255" s="58" t="str">
        <f>IF(O255="女子",IF($AF255&gt;100,"",IF($M255=プロ用女子!D$152,ROW(),"")),"")</f>
        <v/>
      </c>
      <c r="CL255" s="58" t="str">
        <f>IF(O255="女子",IF($AF255&gt;100,"",IF($M255=プロ用女子!K$152,ROW(),"")),"")</f>
        <v/>
      </c>
      <c r="CM255" s="58" t="str">
        <f>IF(O255="女子",IF($AF255&gt;100,"",IF($M255=プロ用女子!D$177,ROW(),"")),"")</f>
        <v/>
      </c>
      <c r="CN255" s="58" t="str">
        <f>IF(O255="女子",IF($AF255&gt;100,"",IF($M255=プロ用女子!K$177,ROW(),"")),"")</f>
        <v/>
      </c>
      <c r="CO255" s="58" t="str">
        <f>IF(O255="女子",IF($AF255&gt;100,"",IF($M255=プロ用女子!D$202,ROW(),"")),"")</f>
        <v/>
      </c>
      <c r="CP255" s="58" t="str">
        <f>IF(O255="女子",IF($AF255&gt;100,"",IF($M255=プロ用女子!K$202,ROW(),"")),"")</f>
        <v/>
      </c>
      <c r="CQ255" s="58" t="str">
        <f>IF(O255="女子",IF($AF255&gt;100,"",IF($M255=プロ用女子!D$227,ROW(),"")),"")</f>
        <v/>
      </c>
      <c r="CR255" s="58">
        <f>IF(O255="女子",IF($AF255&gt;100,"",IF($M255=プロ用女子!K$227,ROW(),"")),"")</f>
        <v>255</v>
      </c>
    </row>
    <row r="256" spans="1:96" x14ac:dyDescent="0.15">
      <c r="A256" s="41">
        <v>46172</v>
      </c>
      <c r="B256" s="41">
        <v>46180</v>
      </c>
      <c r="C256" t="s">
        <v>70</v>
      </c>
      <c r="D256" t="s">
        <v>162</v>
      </c>
      <c r="E256" t="s">
        <v>169</v>
      </c>
      <c r="F256" t="s">
        <v>170</v>
      </c>
      <c r="G256" t="s">
        <v>165</v>
      </c>
      <c r="H256" t="s">
        <v>71</v>
      </c>
      <c r="I256" t="s">
        <v>166</v>
      </c>
      <c r="J256" t="s">
        <v>99</v>
      </c>
      <c r="L256" t="s">
        <v>421</v>
      </c>
      <c r="M256" t="s">
        <v>367</v>
      </c>
      <c r="N256" t="s">
        <v>368</v>
      </c>
      <c r="O256" t="s">
        <v>113</v>
      </c>
      <c r="Y256" t="s">
        <v>101</v>
      </c>
      <c r="AA256" t="s">
        <v>422</v>
      </c>
      <c r="AB256" t="s">
        <v>423</v>
      </c>
      <c r="AC256" t="s">
        <v>424</v>
      </c>
      <c r="AD256" t="s">
        <v>102</v>
      </c>
      <c r="AF256">
        <v>11</v>
      </c>
      <c r="AG256" s="40">
        <v>39516</v>
      </c>
      <c r="AN256">
        <v>165.8</v>
      </c>
      <c r="AO256">
        <v>62.8</v>
      </c>
      <c r="AP256" t="s">
        <v>103</v>
      </c>
      <c r="AV256" t="s">
        <v>104</v>
      </c>
      <c r="AY256" t="s">
        <v>157</v>
      </c>
      <c r="BB256">
        <f t="shared" si="9"/>
        <v>16</v>
      </c>
      <c r="BC256">
        <f t="shared" si="10"/>
        <v>2</v>
      </c>
      <c r="BD256" t="str">
        <f t="shared" si="12"/>
        <v>右</v>
      </c>
      <c r="BE256" s="58" t="str">
        <f>IF(O256="男子",IF($AF256&gt;100,"",IF(M256=プロ用男子!D$2,ROW(),"")),"")</f>
        <v/>
      </c>
      <c r="BF256" s="58" t="str">
        <f>IF(O256="男子",IF($AF256&gt;100,"",IF($M256=プロ用男子!K$2,ROW(),"")),"")</f>
        <v/>
      </c>
      <c r="BG256" s="58" t="str">
        <f>IF(O256="男子",IF($AF256&gt;100,"",IF($M256=プロ用男子!D$27,ROW(),"")),"")</f>
        <v/>
      </c>
      <c r="BH256" s="58" t="str">
        <f>IF(O256="男子",IF($AF256&gt;100,"",IF($M256=プロ用男子!K$27,ROW(),"")),"")</f>
        <v/>
      </c>
      <c r="BI256" s="58" t="str">
        <f>IF(O256="男子",IF($AF256&gt;100,"",IF($M256=プロ用男子!D$52,ROW(),"")),"")</f>
        <v/>
      </c>
      <c r="BJ256" s="58" t="str">
        <f>IF(O256="男子",IF($AF256&gt;100,"",IF($M256=プロ用男子!K$52,ROW(),"")),"")</f>
        <v/>
      </c>
      <c r="BK256" s="58" t="str">
        <f>IF(O256="男子",IF($AF256&gt;100,"",IF($M256=プロ用男子!D$77,ROW(),"")),"")</f>
        <v/>
      </c>
      <c r="BL256" s="58" t="str">
        <f>IF(O256="男子",IF($AF256&gt;100,"",IF($M256=プロ用男子!K$77,ROW(),"")),"")</f>
        <v/>
      </c>
      <c r="BM256" s="58" t="str">
        <f>IF(O256="男子",IF($AF256&gt;100,"",IF($M256=プロ用男子!D$102,ROW(),"")),"")</f>
        <v/>
      </c>
      <c r="BN256" s="58" t="str">
        <f>IF(O256="男子",IF($AF256&gt;100,"",IF($M256=プロ用男子!K$102,ROW(),"")),"")</f>
        <v/>
      </c>
      <c r="BO256" s="58" t="str">
        <f>IF(O256="男子",IF($AF256&gt;100,"",IF($M256=プロ用男子!D$127,ROW(),"")),"")</f>
        <v/>
      </c>
      <c r="BP256" s="58" t="str">
        <f>IF(O256="男子",IF($AF256&gt;100,"",IF($M256=プロ用男子!K$127,ROW(),"")),"")</f>
        <v/>
      </c>
      <c r="BQ256" s="58" t="str">
        <f>IF(O256="男子",IF($AF256&gt;100,"",IF($M256=プロ用男子!D$152,ROW(),"")),"")</f>
        <v/>
      </c>
      <c r="BR256" s="58" t="str">
        <f>IF(O256="男子",IF($AF256&gt;100,"",IF($M256=プロ用男子!K$152,ROW(),"")),"")</f>
        <v/>
      </c>
      <c r="BS256" s="58" t="str">
        <f>IF(O256="男子",IF($AF256&gt;100,"",IF($M256=プロ用男子!D$177,ROW(),"")),"")</f>
        <v/>
      </c>
      <c r="BT256" s="58" t="str">
        <f>IF(O256="男子",IF($AF256&gt;100,"",IF($M256=プロ用男子!K$177,ROW(),"")),"")</f>
        <v/>
      </c>
      <c r="BU256" s="58" t="str">
        <f>IF(O256="男子",IF($AF256&gt;100,"",IF($M256=プロ用男子!D$202,ROW(),"")),"")</f>
        <v/>
      </c>
      <c r="BV256" s="58" t="str">
        <f>IF(O256="男子",IF($AF256&gt;100,"",IF($M256=プロ用男子!K$202,ROW(),"")),"")</f>
        <v/>
      </c>
      <c r="BW256" s="58" t="str">
        <f>IF(O256="男子",IF($AF256&gt;100,"",IF($M256=プロ用男子!D$227,ROW(),"")),"")</f>
        <v/>
      </c>
      <c r="BX256" s="58" t="str">
        <f>IF(O256="男子",IF($AF256&gt;100,"",IF($M256=プロ用男子!K$227,ROW(),"")),"")</f>
        <v/>
      </c>
      <c r="BY256" s="58" t="str">
        <f>IF(O256="女子",IF(AF256&gt;100,"",IF(M256=プロ用女子!D$2,ROW(),"")),"")</f>
        <v/>
      </c>
      <c r="BZ256" s="58" t="str">
        <f>IF(O256="女子",IF($AF256&gt;100,"",IF($M256=プロ用女子!K$2,ROW(),"")),"")</f>
        <v/>
      </c>
      <c r="CA256" s="58" t="str">
        <f>IF(O256="女子",IF($AF256&gt;100,"",IF($M256=プロ用女子!D$27,ROW(),"")),"")</f>
        <v/>
      </c>
      <c r="CB256" s="58" t="str">
        <f>IF(O256="女子",IF($AF256&gt;100,"",IF($M256=プロ用女子!K$27,ROW(),"")),"")</f>
        <v/>
      </c>
      <c r="CC256" s="58" t="str">
        <f>IF(O256="女子",IF($AF256&gt;100,"",IF($M256=プロ用女子!D$52,ROW(),"")),"")</f>
        <v/>
      </c>
      <c r="CD256" s="58" t="str">
        <f>IF(O256="女子",IF($AF256&gt;100,"",IF($M256=プロ用女子!K$52,ROW(),"")),"")</f>
        <v/>
      </c>
      <c r="CE256" s="58" t="str">
        <f>IF(O256="女子",IF($AF256&gt;100,"",IF($M256=プロ用女子!D$77,ROW(),"")),"")</f>
        <v/>
      </c>
      <c r="CF256" s="58" t="str">
        <f>IF(O256="女子",IF($AF256&gt;100,"",IF($M256=プロ用女子!K$77,ROW(),"")),"")</f>
        <v/>
      </c>
      <c r="CG256" s="58" t="str">
        <f>IF(O256="女子",IF($AF256&gt;100,"",IF($M256=プロ用女子!D$102,ROW(),"")),"")</f>
        <v/>
      </c>
      <c r="CH256" s="58" t="str">
        <f>IF(O256="女子",IF($AF256&gt;100,"",IF($M256=プロ用女子!K$102,ROW(),"")),"")</f>
        <v/>
      </c>
      <c r="CI256" s="58" t="str">
        <f>IF(O256="女子",IF($AF256&gt;100,"",IF($M256=プロ用女子!D$127,ROW(),"")),"")</f>
        <v/>
      </c>
      <c r="CJ256" s="58" t="str">
        <f>IF(O256="女子",IF($AF256&gt;100,"",IF($M256=プロ用女子!K$127,ROW(),"")),"")</f>
        <v/>
      </c>
      <c r="CK256" s="58" t="str">
        <f>IF(O256="女子",IF($AF256&gt;100,"",IF($M256=プロ用女子!D$152,ROW(),"")),"")</f>
        <v/>
      </c>
      <c r="CL256" s="58" t="str">
        <f>IF(O256="女子",IF($AF256&gt;100,"",IF($M256=プロ用女子!K$152,ROW(),"")),"")</f>
        <v/>
      </c>
      <c r="CM256" s="58" t="str">
        <f>IF(O256="女子",IF($AF256&gt;100,"",IF($M256=プロ用女子!D$177,ROW(),"")),"")</f>
        <v/>
      </c>
      <c r="CN256" s="58" t="str">
        <f>IF(O256="女子",IF($AF256&gt;100,"",IF($M256=プロ用女子!K$177,ROW(),"")),"")</f>
        <v/>
      </c>
      <c r="CO256" s="58" t="str">
        <f>IF(O256="女子",IF($AF256&gt;100,"",IF($M256=プロ用女子!D$202,ROW(),"")),"")</f>
        <v/>
      </c>
      <c r="CP256" s="58" t="str">
        <f>IF(O256="女子",IF($AF256&gt;100,"",IF($M256=プロ用女子!K$202,ROW(),"")),"")</f>
        <v/>
      </c>
      <c r="CQ256" s="58" t="str">
        <f>IF(O256="女子",IF($AF256&gt;100,"",IF($M256=プロ用女子!D$227,ROW(),"")),"")</f>
        <v/>
      </c>
      <c r="CR256" s="58">
        <f>IF(O256="女子",IF($AF256&gt;100,"",IF($M256=プロ用女子!K$227,ROW(),"")),"")</f>
        <v>256</v>
      </c>
    </row>
    <row r="257" spans="1:96" x14ac:dyDescent="0.15">
      <c r="A257" s="41">
        <v>46172</v>
      </c>
      <c r="B257" s="41">
        <v>46180</v>
      </c>
      <c r="C257" t="s">
        <v>70</v>
      </c>
      <c r="D257" t="s">
        <v>162</v>
      </c>
      <c r="E257" t="s">
        <v>169</v>
      </c>
      <c r="F257" t="s">
        <v>170</v>
      </c>
      <c r="G257" t="s">
        <v>165</v>
      </c>
      <c r="H257" t="s">
        <v>71</v>
      </c>
      <c r="I257" t="s">
        <v>166</v>
      </c>
      <c r="J257" t="s">
        <v>99</v>
      </c>
      <c r="L257" t="s">
        <v>425</v>
      </c>
      <c r="M257" t="s">
        <v>367</v>
      </c>
      <c r="N257" t="s">
        <v>368</v>
      </c>
      <c r="O257" t="s">
        <v>113</v>
      </c>
      <c r="Y257" t="s">
        <v>101</v>
      </c>
      <c r="AA257" t="s">
        <v>426</v>
      </c>
      <c r="AB257" t="s">
        <v>427</v>
      </c>
      <c r="AC257" t="s">
        <v>428</v>
      </c>
      <c r="AD257" t="s">
        <v>102</v>
      </c>
      <c r="AF257">
        <v>12</v>
      </c>
      <c r="AG257" s="40">
        <v>38883</v>
      </c>
      <c r="AN257">
        <v>157</v>
      </c>
      <c r="AO257">
        <v>48</v>
      </c>
      <c r="AP257" t="s">
        <v>103</v>
      </c>
      <c r="AV257" t="s">
        <v>104</v>
      </c>
      <c r="AY257" t="s">
        <v>157</v>
      </c>
      <c r="BB257">
        <f t="shared" si="9"/>
        <v>17</v>
      </c>
      <c r="BC257">
        <f t="shared" si="10"/>
        <v>3</v>
      </c>
      <c r="BD257" t="str">
        <f t="shared" si="12"/>
        <v>右</v>
      </c>
      <c r="BE257" s="58" t="str">
        <f>IF(O257="男子",IF($AF257&gt;100,"",IF(M257=プロ用男子!D$2,ROW(),"")),"")</f>
        <v/>
      </c>
      <c r="BF257" s="58" t="str">
        <f>IF(O257="男子",IF($AF257&gt;100,"",IF($M257=プロ用男子!K$2,ROW(),"")),"")</f>
        <v/>
      </c>
      <c r="BG257" s="58" t="str">
        <f>IF(O257="男子",IF($AF257&gt;100,"",IF($M257=プロ用男子!D$27,ROW(),"")),"")</f>
        <v/>
      </c>
      <c r="BH257" s="58" t="str">
        <f>IF(O257="男子",IF($AF257&gt;100,"",IF($M257=プロ用男子!K$27,ROW(),"")),"")</f>
        <v/>
      </c>
      <c r="BI257" s="58" t="str">
        <f>IF(O257="男子",IF($AF257&gt;100,"",IF($M257=プロ用男子!D$52,ROW(),"")),"")</f>
        <v/>
      </c>
      <c r="BJ257" s="58" t="str">
        <f>IF(O257="男子",IF($AF257&gt;100,"",IF($M257=プロ用男子!K$52,ROW(),"")),"")</f>
        <v/>
      </c>
      <c r="BK257" s="58" t="str">
        <f>IF(O257="男子",IF($AF257&gt;100,"",IF($M257=プロ用男子!D$77,ROW(),"")),"")</f>
        <v/>
      </c>
      <c r="BL257" s="58" t="str">
        <f>IF(O257="男子",IF($AF257&gt;100,"",IF($M257=プロ用男子!K$77,ROW(),"")),"")</f>
        <v/>
      </c>
      <c r="BM257" s="58" t="str">
        <f>IF(O257="男子",IF($AF257&gt;100,"",IF($M257=プロ用男子!D$102,ROW(),"")),"")</f>
        <v/>
      </c>
      <c r="BN257" s="58" t="str">
        <f>IF(O257="男子",IF($AF257&gt;100,"",IF($M257=プロ用男子!K$102,ROW(),"")),"")</f>
        <v/>
      </c>
      <c r="BO257" s="58" t="str">
        <f>IF(O257="男子",IF($AF257&gt;100,"",IF($M257=プロ用男子!D$127,ROW(),"")),"")</f>
        <v/>
      </c>
      <c r="BP257" s="58" t="str">
        <f>IF(O257="男子",IF($AF257&gt;100,"",IF($M257=プロ用男子!K$127,ROW(),"")),"")</f>
        <v/>
      </c>
      <c r="BQ257" s="58" t="str">
        <f>IF(O257="男子",IF($AF257&gt;100,"",IF($M257=プロ用男子!D$152,ROW(),"")),"")</f>
        <v/>
      </c>
      <c r="BR257" s="58" t="str">
        <f>IF(O257="男子",IF($AF257&gt;100,"",IF($M257=プロ用男子!K$152,ROW(),"")),"")</f>
        <v/>
      </c>
      <c r="BS257" s="58" t="str">
        <f>IF(O257="男子",IF($AF257&gt;100,"",IF($M257=プロ用男子!D$177,ROW(),"")),"")</f>
        <v/>
      </c>
      <c r="BT257" s="58" t="str">
        <f>IF(O257="男子",IF($AF257&gt;100,"",IF($M257=プロ用男子!K$177,ROW(),"")),"")</f>
        <v/>
      </c>
      <c r="BU257" s="58" t="str">
        <f>IF(O257="男子",IF($AF257&gt;100,"",IF($M257=プロ用男子!D$202,ROW(),"")),"")</f>
        <v/>
      </c>
      <c r="BV257" s="58" t="str">
        <f>IF(O257="男子",IF($AF257&gt;100,"",IF($M257=プロ用男子!K$202,ROW(),"")),"")</f>
        <v/>
      </c>
      <c r="BW257" s="58" t="str">
        <f>IF(O257="男子",IF($AF257&gt;100,"",IF($M257=プロ用男子!D$227,ROW(),"")),"")</f>
        <v/>
      </c>
      <c r="BX257" s="58" t="str">
        <f>IF(O257="男子",IF($AF257&gt;100,"",IF($M257=プロ用男子!K$227,ROW(),"")),"")</f>
        <v/>
      </c>
      <c r="BY257" s="58" t="str">
        <f>IF(O257="女子",IF(AF257&gt;100,"",IF(M257=プロ用女子!D$2,ROW(),"")),"")</f>
        <v/>
      </c>
      <c r="BZ257" s="58" t="str">
        <f>IF(O257="女子",IF($AF257&gt;100,"",IF($M257=プロ用女子!K$2,ROW(),"")),"")</f>
        <v/>
      </c>
      <c r="CA257" s="58" t="str">
        <f>IF(O257="女子",IF($AF257&gt;100,"",IF($M257=プロ用女子!D$27,ROW(),"")),"")</f>
        <v/>
      </c>
      <c r="CB257" s="58" t="str">
        <f>IF(O257="女子",IF($AF257&gt;100,"",IF($M257=プロ用女子!K$27,ROW(),"")),"")</f>
        <v/>
      </c>
      <c r="CC257" s="58" t="str">
        <f>IF(O257="女子",IF($AF257&gt;100,"",IF($M257=プロ用女子!D$52,ROW(),"")),"")</f>
        <v/>
      </c>
      <c r="CD257" s="58" t="str">
        <f>IF(O257="女子",IF($AF257&gt;100,"",IF($M257=プロ用女子!K$52,ROW(),"")),"")</f>
        <v/>
      </c>
      <c r="CE257" s="58" t="str">
        <f>IF(O257="女子",IF($AF257&gt;100,"",IF($M257=プロ用女子!D$77,ROW(),"")),"")</f>
        <v/>
      </c>
      <c r="CF257" s="58" t="str">
        <f>IF(O257="女子",IF($AF257&gt;100,"",IF($M257=プロ用女子!K$77,ROW(),"")),"")</f>
        <v/>
      </c>
      <c r="CG257" s="58" t="str">
        <f>IF(O257="女子",IF($AF257&gt;100,"",IF($M257=プロ用女子!D$102,ROW(),"")),"")</f>
        <v/>
      </c>
      <c r="CH257" s="58" t="str">
        <f>IF(O257="女子",IF($AF257&gt;100,"",IF($M257=プロ用女子!K$102,ROW(),"")),"")</f>
        <v/>
      </c>
      <c r="CI257" s="58" t="str">
        <f>IF(O257="女子",IF($AF257&gt;100,"",IF($M257=プロ用女子!D$127,ROW(),"")),"")</f>
        <v/>
      </c>
      <c r="CJ257" s="58" t="str">
        <f>IF(O257="女子",IF($AF257&gt;100,"",IF($M257=プロ用女子!K$127,ROW(),"")),"")</f>
        <v/>
      </c>
      <c r="CK257" s="58" t="str">
        <f>IF(O257="女子",IF($AF257&gt;100,"",IF($M257=プロ用女子!D$152,ROW(),"")),"")</f>
        <v/>
      </c>
      <c r="CL257" s="58" t="str">
        <f>IF(O257="女子",IF($AF257&gt;100,"",IF($M257=プロ用女子!K$152,ROW(),"")),"")</f>
        <v/>
      </c>
      <c r="CM257" s="58" t="str">
        <f>IF(O257="女子",IF($AF257&gt;100,"",IF($M257=プロ用女子!D$177,ROW(),"")),"")</f>
        <v/>
      </c>
      <c r="CN257" s="58" t="str">
        <f>IF(O257="女子",IF($AF257&gt;100,"",IF($M257=プロ用女子!K$177,ROW(),"")),"")</f>
        <v/>
      </c>
      <c r="CO257" s="58" t="str">
        <f>IF(O257="女子",IF($AF257&gt;100,"",IF($M257=プロ用女子!D$202,ROW(),"")),"")</f>
        <v/>
      </c>
      <c r="CP257" s="58" t="str">
        <f>IF(O257="女子",IF($AF257&gt;100,"",IF($M257=プロ用女子!K$202,ROW(),"")),"")</f>
        <v/>
      </c>
      <c r="CQ257" s="58" t="str">
        <f>IF(O257="女子",IF($AF257&gt;100,"",IF($M257=プロ用女子!D$227,ROW(),"")),"")</f>
        <v/>
      </c>
      <c r="CR257" s="58">
        <f>IF(O257="女子",IF($AF257&gt;100,"",IF($M257=プロ用女子!K$227,ROW(),"")),"")</f>
        <v>257</v>
      </c>
    </row>
    <row r="258" spans="1:96" x14ac:dyDescent="0.15">
      <c r="A258" s="41">
        <v>46172</v>
      </c>
      <c r="B258" s="41">
        <v>46180</v>
      </c>
      <c r="C258" t="s">
        <v>70</v>
      </c>
      <c r="D258" t="s">
        <v>162</v>
      </c>
      <c r="E258" t="s">
        <v>169</v>
      </c>
      <c r="F258" t="s">
        <v>170</v>
      </c>
      <c r="G258" t="s">
        <v>165</v>
      </c>
      <c r="H258" t="s">
        <v>71</v>
      </c>
      <c r="I258" t="s">
        <v>166</v>
      </c>
      <c r="J258" t="s">
        <v>99</v>
      </c>
      <c r="L258" t="s">
        <v>429</v>
      </c>
      <c r="M258" t="s">
        <v>367</v>
      </c>
      <c r="N258" t="s">
        <v>368</v>
      </c>
      <c r="O258" t="s">
        <v>113</v>
      </c>
      <c r="Y258" t="s">
        <v>101</v>
      </c>
      <c r="AA258" t="s">
        <v>430</v>
      </c>
      <c r="AB258" t="s">
        <v>431</v>
      </c>
      <c r="AC258" t="s">
        <v>432</v>
      </c>
      <c r="AD258" t="s">
        <v>102</v>
      </c>
      <c r="AF258">
        <v>13</v>
      </c>
      <c r="AG258" s="40">
        <v>39078</v>
      </c>
      <c r="AN258">
        <v>164</v>
      </c>
      <c r="AO258">
        <v>55</v>
      </c>
      <c r="AP258" t="s">
        <v>103</v>
      </c>
      <c r="AV258" t="s">
        <v>104</v>
      </c>
      <c r="AY258" t="s">
        <v>157</v>
      </c>
      <c r="BB258">
        <f t="shared" si="9"/>
        <v>17</v>
      </c>
      <c r="BC258">
        <f t="shared" si="10"/>
        <v>3</v>
      </c>
      <c r="BD258" t="str">
        <f t="shared" si="12"/>
        <v>右</v>
      </c>
      <c r="BE258" s="58" t="str">
        <f>IF(O258="男子",IF($AF258&gt;100,"",IF(M258=プロ用男子!D$2,ROW(),"")),"")</f>
        <v/>
      </c>
      <c r="BF258" s="58" t="str">
        <f>IF(O258="男子",IF($AF258&gt;100,"",IF($M258=プロ用男子!K$2,ROW(),"")),"")</f>
        <v/>
      </c>
      <c r="BG258" s="58" t="str">
        <f>IF(O258="男子",IF($AF258&gt;100,"",IF($M258=プロ用男子!D$27,ROW(),"")),"")</f>
        <v/>
      </c>
      <c r="BH258" s="58" t="str">
        <f>IF(O258="男子",IF($AF258&gt;100,"",IF($M258=プロ用男子!K$27,ROW(),"")),"")</f>
        <v/>
      </c>
      <c r="BI258" s="58" t="str">
        <f>IF(O258="男子",IF($AF258&gt;100,"",IF($M258=プロ用男子!D$52,ROW(),"")),"")</f>
        <v/>
      </c>
      <c r="BJ258" s="58" t="str">
        <f>IF(O258="男子",IF($AF258&gt;100,"",IF($M258=プロ用男子!K$52,ROW(),"")),"")</f>
        <v/>
      </c>
      <c r="BK258" s="58" t="str">
        <f>IF(O258="男子",IF($AF258&gt;100,"",IF($M258=プロ用男子!D$77,ROW(),"")),"")</f>
        <v/>
      </c>
      <c r="BL258" s="58" t="str">
        <f>IF(O258="男子",IF($AF258&gt;100,"",IF($M258=プロ用男子!K$77,ROW(),"")),"")</f>
        <v/>
      </c>
      <c r="BM258" s="58" t="str">
        <f>IF(O258="男子",IF($AF258&gt;100,"",IF($M258=プロ用男子!D$102,ROW(),"")),"")</f>
        <v/>
      </c>
      <c r="BN258" s="58" t="str">
        <f>IF(O258="男子",IF($AF258&gt;100,"",IF($M258=プロ用男子!K$102,ROW(),"")),"")</f>
        <v/>
      </c>
      <c r="BO258" s="58" t="str">
        <f>IF(O258="男子",IF($AF258&gt;100,"",IF($M258=プロ用男子!D$127,ROW(),"")),"")</f>
        <v/>
      </c>
      <c r="BP258" s="58" t="str">
        <f>IF(O258="男子",IF($AF258&gt;100,"",IF($M258=プロ用男子!K$127,ROW(),"")),"")</f>
        <v/>
      </c>
      <c r="BQ258" s="58" t="str">
        <f>IF(O258="男子",IF($AF258&gt;100,"",IF($M258=プロ用男子!D$152,ROW(),"")),"")</f>
        <v/>
      </c>
      <c r="BR258" s="58" t="str">
        <f>IF(O258="男子",IF($AF258&gt;100,"",IF($M258=プロ用男子!K$152,ROW(),"")),"")</f>
        <v/>
      </c>
      <c r="BS258" s="58" t="str">
        <f>IF(O258="男子",IF($AF258&gt;100,"",IF($M258=プロ用男子!D$177,ROW(),"")),"")</f>
        <v/>
      </c>
      <c r="BT258" s="58" t="str">
        <f>IF(O258="男子",IF($AF258&gt;100,"",IF($M258=プロ用男子!K$177,ROW(),"")),"")</f>
        <v/>
      </c>
      <c r="BU258" s="58" t="str">
        <f>IF(O258="男子",IF($AF258&gt;100,"",IF($M258=プロ用男子!D$202,ROW(),"")),"")</f>
        <v/>
      </c>
      <c r="BV258" s="58" t="str">
        <f>IF(O258="男子",IF($AF258&gt;100,"",IF($M258=プロ用男子!K$202,ROW(),"")),"")</f>
        <v/>
      </c>
      <c r="BW258" s="58" t="str">
        <f>IF(O258="男子",IF($AF258&gt;100,"",IF($M258=プロ用男子!D$227,ROW(),"")),"")</f>
        <v/>
      </c>
      <c r="BX258" s="58" t="str">
        <f>IF(O258="男子",IF($AF258&gt;100,"",IF($M258=プロ用男子!K$227,ROW(),"")),"")</f>
        <v/>
      </c>
      <c r="BY258" s="58" t="str">
        <f>IF(O258="女子",IF(AF258&gt;100,"",IF(M258=プロ用女子!D$2,ROW(),"")),"")</f>
        <v/>
      </c>
      <c r="BZ258" s="58" t="str">
        <f>IF(O258="女子",IF($AF258&gt;100,"",IF($M258=プロ用女子!K$2,ROW(),"")),"")</f>
        <v/>
      </c>
      <c r="CA258" s="58" t="str">
        <f>IF(O258="女子",IF($AF258&gt;100,"",IF($M258=プロ用女子!D$27,ROW(),"")),"")</f>
        <v/>
      </c>
      <c r="CB258" s="58" t="str">
        <f>IF(O258="女子",IF($AF258&gt;100,"",IF($M258=プロ用女子!K$27,ROW(),"")),"")</f>
        <v/>
      </c>
      <c r="CC258" s="58" t="str">
        <f>IF(O258="女子",IF($AF258&gt;100,"",IF($M258=プロ用女子!D$52,ROW(),"")),"")</f>
        <v/>
      </c>
      <c r="CD258" s="58" t="str">
        <f>IF(O258="女子",IF($AF258&gt;100,"",IF($M258=プロ用女子!K$52,ROW(),"")),"")</f>
        <v/>
      </c>
      <c r="CE258" s="58" t="str">
        <f>IF(O258="女子",IF($AF258&gt;100,"",IF($M258=プロ用女子!D$77,ROW(),"")),"")</f>
        <v/>
      </c>
      <c r="CF258" s="58" t="str">
        <f>IF(O258="女子",IF($AF258&gt;100,"",IF($M258=プロ用女子!K$77,ROW(),"")),"")</f>
        <v/>
      </c>
      <c r="CG258" s="58" t="str">
        <f>IF(O258="女子",IF($AF258&gt;100,"",IF($M258=プロ用女子!D$102,ROW(),"")),"")</f>
        <v/>
      </c>
      <c r="CH258" s="58" t="str">
        <f>IF(O258="女子",IF($AF258&gt;100,"",IF($M258=プロ用女子!K$102,ROW(),"")),"")</f>
        <v/>
      </c>
      <c r="CI258" s="58" t="str">
        <f>IF(O258="女子",IF($AF258&gt;100,"",IF($M258=プロ用女子!D$127,ROW(),"")),"")</f>
        <v/>
      </c>
      <c r="CJ258" s="58" t="str">
        <f>IF(O258="女子",IF($AF258&gt;100,"",IF($M258=プロ用女子!K$127,ROW(),"")),"")</f>
        <v/>
      </c>
      <c r="CK258" s="58" t="str">
        <f>IF(O258="女子",IF($AF258&gt;100,"",IF($M258=プロ用女子!D$152,ROW(),"")),"")</f>
        <v/>
      </c>
      <c r="CL258" s="58" t="str">
        <f>IF(O258="女子",IF($AF258&gt;100,"",IF($M258=プロ用女子!K$152,ROW(),"")),"")</f>
        <v/>
      </c>
      <c r="CM258" s="58" t="str">
        <f>IF(O258="女子",IF($AF258&gt;100,"",IF($M258=プロ用女子!D$177,ROW(),"")),"")</f>
        <v/>
      </c>
      <c r="CN258" s="58" t="str">
        <f>IF(O258="女子",IF($AF258&gt;100,"",IF($M258=プロ用女子!K$177,ROW(),"")),"")</f>
        <v/>
      </c>
      <c r="CO258" s="58" t="str">
        <f>IF(O258="女子",IF($AF258&gt;100,"",IF($M258=プロ用女子!D$202,ROW(),"")),"")</f>
        <v/>
      </c>
      <c r="CP258" s="58" t="str">
        <f>IF(O258="女子",IF($AF258&gt;100,"",IF($M258=プロ用女子!K$202,ROW(),"")),"")</f>
        <v/>
      </c>
      <c r="CQ258" s="58" t="str">
        <f>IF(O258="女子",IF($AF258&gt;100,"",IF($M258=プロ用女子!D$227,ROW(),"")),"")</f>
        <v/>
      </c>
      <c r="CR258" s="58">
        <f>IF(O258="女子",IF($AF258&gt;100,"",IF($M258=プロ用女子!K$227,ROW(),"")),"")</f>
        <v>258</v>
      </c>
    </row>
    <row r="259" spans="1:96" x14ac:dyDescent="0.15">
      <c r="A259" s="41">
        <v>46172</v>
      </c>
      <c r="B259" s="41">
        <v>46180</v>
      </c>
      <c r="C259" t="s">
        <v>70</v>
      </c>
      <c r="D259" t="s">
        <v>162</v>
      </c>
      <c r="E259" t="s">
        <v>169</v>
      </c>
      <c r="F259" t="s">
        <v>170</v>
      </c>
      <c r="G259" t="s">
        <v>165</v>
      </c>
      <c r="H259" t="s">
        <v>71</v>
      </c>
      <c r="I259" t="s">
        <v>166</v>
      </c>
      <c r="J259" t="s">
        <v>99</v>
      </c>
      <c r="L259" t="s">
        <v>433</v>
      </c>
      <c r="M259" t="s">
        <v>367</v>
      </c>
      <c r="N259" t="s">
        <v>368</v>
      </c>
      <c r="O259" t="s">
        <v>113</v>
      </c>
      <c r="Y259" t="s">
        <v>101</v>
      </c>
      <c r="AA259" t="s">
        <v>434</v>
      </c>
      <c r="AB259" t="s">
        <v>368</v>
      </c>
      <c r="AC259" t="s">
        <v>435</v>
      </c>
      <c r="AD259" t="s">
        <v>102</v>
      </c>
      <c r="AF259">
        <v>14</v>
      </c>
      <c r="AG259" s="40">
        <v>39516</v>
      </c>
      <c r="AN259">
        <v>163</v>
      </c>
      <c r="AO259">
        <v>45.4</v>
      </c>
      <c r="AP259" t="s">
        <v>103</v>
      </c>
      <c r="AV259" t="s">
        <v>104</v>
      </c>
      <c r="AY259" t="s">
        <v>157</v>
      </c>
      <c r="BB259">
        <f t="shared" ref="BB259:BB322" si="13">IF(AG259="","",DATEDIF(AG259,DATE(BB$1,4,1),"y"))</f>
        <v>16</v>
      </c>
      <c r="BC259">
        <f t="shared" ref="BC259:BC322" si="14">IF(BB259="","",IF(BB259=15,1,IF(BB259=16,2,IF(BB259=17,3,"役員"))))</f>
        <v>2</v>
      </c>
      <c r="BD259" t="str">
        <f t="shared" ref="BD259:BD322" si="15">LEFT(AP259,1)</f>
        <v>右</v>
      </c>
      <c r="BE259" s="58" t="str">
        <f>IF(O259="男子",IF($AF259&gt;100,"",IF(M259=プロ用男子!D$2,ROW(),"")),"")</f>
        <v/>
      </c>
      <c r="BF259" s="58" t="str">
        <f>IF(O259="男子",IF($AF259&gt;100,"",IF($M259=プロ用男子!K$2,ROW(),"")),"")</f>
        <v/>
      </c>
      <c r="BG259" s="58" t="str">
        <f>IF(O259="男子",IF($AF259&gt;100,"",IF($M259=プロ用男子!D$27,ROW(),"")),"")</f>
        <v/>
      </c>
      <c r="BH259" s="58" t="str">
        <f>IF(O259="男子",IF($AF259&gt;100,"",IF($M259=プロ用男子!K$27,ROW(),"")),"")</f>
        <v/>
      </c>
      <c r="BI259" s="58" t="str">
        <f>IF(O259="男子",IF($AF259&gt;100,"",IF($M259=プロ用男子!D$52,ROW(),"")),"")</f>
        <v/>
      </c>
      <c r="BJ259" s="58" t="str">
        <f>IF(O259="男子",IF($AF259&gt;100,"",IF($M259=プロ用男子!K$52,ROW(),"")),"")</f>
        <v/>
      </c>
      <c r="BK259" s="58" t="str">
        <f>IF(O259="男子",IF($AF259&gt;100,"",IF($M259=プロ用男子!D$77,ROW(),"")),"")</f>
        <v/>
      </c>
      <c r="BL259" s="58" t="str">
        <f>IF(O259="男子",IF($AF259&gt;100,"",IF($M259=プロ用男子!K$77,ROW(),"")),"")</f>
        <v/>
      </c>
      <c r="BM259" s="58" t="str">
        <f>IF(O259="男子",IF($AF259&gt;100,"",IF($M259=プロ用男子!D$102,ROW(),"")),"")</f>
        <v/>
      </c>
      <c r="BN259" s="58" t="str">
        <f>IF(O259="男子",IF($AF259&gt;100,"",IF($M259=プロ用男子!K$102,ROW(),"")),"")</f>
        <v/>
      </c>
      <c r="BO259" s="58" t="str">
        <f>IF(O259="男子",IF($AF259&gt;100,"",IF($M259=プロ用男子!D$127,ROW(),"")),"")</f>
        <v/>
      </c>
      <c r="BP259" s="58" t="str">
        <f>IF(O259="男子",IF($AF259&gt;100,"",IF($M259=プロ用男子!K$127,ROW(),"")),"")</f>
        <v/>
      </c>
      <c r="BQ259" s="58" t="str">
        <f>IF(O259="男子",IF($AF259&gt;100,"",IF($M259=プロ用男子!D$152,ROW(),"")),"")</f>
        <v/>
      </c>
      <c r="BR259" s="58" t="str">
        <f>IF(O259="男子",IF($AF259&gt;100,"",IF($M259=プロ用男子!K$152,ROW(),"")),"")</f>
        <v/>
      </c>
      <c r="BS259" s="58" t="str">
        <f>IF(O259="男子",IF($AF259&gt;100,"",IF($M259=プロ用男子!D$177,ROW(),"")),"")</f>
        <v/>
      </c>
      <c r="BT259" s="58" t="str">
        <f>IF(O259="男子",IF($AF259&gt;100,"",IF($M259=プロ用男子!K$177,ROW(),"")),"")</f>
        <v/>
      </c>
      <c r="BU259" s="58" t="str">
        <f>IF(O259="男子",IF($AF259&gt;100,"",IF($M259=プロ用男子!D$202,ROW(),"")),"")</f>
        <v/>
      </c>
      <c r="BV259" s="58" t="str">
        <f>IF(O259="男子",IF($AF259&gt;100,"",IF($M259=プロ用男子!K$202,ROW(),"")),"")</f>
        <v/>
      </c>
      <c r="BW259" s="58" t="str">
        <f>IF(O259="男子",IF($AF259&gt;100,"",IF($M259=プロ用男子!D$227,ROW(),"")),"")</f>
        <v/>
      </c>
      <c r="BX259" s="58" t="str">
        <f>IF(O259="男子",IF($AF259&gt;100,"",IF($M259=プロ用男子!K$227,ROW(),"")),"")</f>
        <v/>
      </c>
      <c r="BY259" s="58" t="str">
        <f>IF(O259="女子",IF(AF259&gt;100,"",IF(M259=プロ用女子!D$2,ROW(),"")),"")</f>
        <v/>
      </c>
      <c r="BZ259" s="58" t="str">
        <f>IF(O259="女子",IF($AF259&gt;100,"",IF($M259=プロ用女子!K$2,ROW(),"")),"")</f>
        <v/>
      </c>
      <c r="CA259" s="58" t="str">
        <f>IF(O259="女子",IF($AF259&gt;100,"",IF($M259=プロ用女子!D$27,ROW(),"")),"")</f>
        <v/>
      </c>
      <c r="CB259" s="58" t="str">
        <f>IF(O259="女子",IF($AF259&gt;100,"",IF($M259=プロ用女子!K$27,ROW(),"")),"")</f>
        <v/>
      </c>
      <c r="CC259" s="58" t="str">
        <f>IF(O259="女子",IF($AF259&gt;100,"",IF($M259=プロ用女子!D$52,ROW(),"")),"")</f>
        <v/>
      </c>
      <c r="CD259" s="58" t="str">
        <f>IF(O259="女子",IF($AF259&gt;100,"",IF($M259=プロ用女子!K$52,ROW(),"")),"")</f>
        <v/>
      </c>
      <c r="CE259" s="58" t="str">
        <f>IF(O259="女子",IF($AF259&gt;100,"",IF($M259=プロ用女子!D$77,ROW(),"")),"")</f>
        <v/>
      </c>
      <c r="CF259" s="58" t="str">
        <f>IF(O259="女子",IF($AF259&gt;100,"",IF($M259=プロ用女子!K$77,ROW(),"")),"")</f>
        <v/>
      </c>
      <c r="CG259" s="58" t="str">
        <f>IF(O259="女子",IF($AF259&gt;100,"",IF($M259=プロ用女子!D$102,ROW(),"")),"")</f>
        <v/>
      </c>
      <c r="CH259" s="58" t="str">
        <f>IF(O259="女子",IF($AF259&gt;100,"",IF($M259=プロ用女子!K$102,ROW(),"")),"")</f>
        <v/>
      </c>
      <c r="CI259" s="58" t="str">
        <f>IF(O259="女子",IF($AF259&gt;100,"",IF($M259=プロ用女子!D$127,ROW(),"")),"")</f>
        <v/>
      </c>
      <c r="CJ259" s="58" t="str">
        <f>IF(O259="女子",IF($AF259&gt;100,"",IF($M259=プロ用女子!K$127,ROW(),"")),"")</f>
        <v/>
      </c>
      <c r="CK259" s="58" t="str">
        <f>IF(O259="女子",IF($AF259&gt;100,"",IF($M259=プロ用女子!D$152,ROW(),"")),"")</f>
        <v/>
      </c>
      <c r="CL259" s="58" t="str">
        <f>IF(O259="女子",IF($AF259&gt;100,"",IF($M259=プロ用女子!K$152,ROW(),"")),"")</f>
        <v/>
      </c>
      <c r="CM259" s="58" t="str">
        <f>IF(O259="女子",IF($AF259&gt;100,"",IF($M259=プロ用女子!D$177,ROW(),"")),"")</f>
        <v/>
      </c>
      <c r="CN259" s="58" t="str">
        <f>IF(O259="女子",IF($AF259&gt;100,"",IF($M259=プロ用女子!K$177,ROW(),"")),"")</f>
        <v/>
      </c>
      <c r="CO259" s="58" t="str">
        <f>IF(O259="女子",IF($AF259&gt;100,"",IF($M259=プロ用女子!D$202,ROW(),"")),"")</f>
        <v/>
      </c>
      <c r="CP259" s="58" t="str">
        <f>IF(O259="女子",IF($AF259&gt;100,"",IF($M259=プロ用女子!K$202,ROW(),"")),"")</f>
        <v/>
      </c>
      <c r="CQ259" s="58" t="str">
        <f>IF(O259="女子",IF($AF259&gt;100,"",IF($M259=プロ用女子!D$227,ROW(),"")),"")</f>
        <v/>
      </c>
      <c r="CR259" s="58">
        <f>IF(O259="女子",IF($AF259&gt;100,"",IF($M259=プロ用女子!K$227,ROW(),"")),"")</f>
        <v>259</v>
      </c>
    </row>
    <row r="260" spans="1:96" x14ac:dyDescent="0.15">
      <c r="A260">
        <v>46172</v>
      </c>
      <c r="B260">
        <v>46180</v>
      </c>
      <c r="C260" t="s">
        <v>70</v>
      </c>
      <c r="D260" t="s">
        <v>162</v>
      </c>
      <c r="E260" t="s">
        <v>169</v>
      </c>
      <c r="F260" t="s">
        <v>170</v>
      </c>
      <c r="G260" t="s">
        <v>165</v>
      </c>
      <c r="H260" t="s">
        <v>71</v>
      </c>
      <c r="I260" t="s">
        <v>166</v>
      </c>
      <c r="J260" t="s">
        <v>99</v>
      </c>
      <c r="L260" t="s">
        <v>436</v>
      </c>
      <c r="M260" t="s">
        <v>367</v>
      </c>
      <c r="N260" t="s">
        <v>368</v>
      </c>
      <c r="O260" t="s">
        <v>113</v>
      </c>
      <c r="Y260" t="s">
        <v>101</v>
      </c>
      <c r="AA260" t="s">
        <v>437</v>
      </c>
      <c r="AB260" t="s">
        <v>438</v>
      </c>
      <c r="AC260" t="s">
        <v>439</v>
      </c>
      <c r="AD260" t="s">
        <v>102</v>
      </c>
      <c r="AF260">
        <v>15</v>
      </c>
      <c r="AG260" s="40">
        <v>38883</v>
      </c>
      <c r="AN260">
        <v>150</v>
      </c>
      <c r="AO260">
        <v>47</v>
      </c>
      <c r="AP260" t="s">
        <v>103</v>
      </c>
      <c r="AV260" t="s">
        <v>104</v>
      </c>
      <c r="AY260" t="s">
        <v>157</v>
      </c>
      <c r="BB260">
        <f t="shared" si="13"/>
        <v>17</v>
      </c>
      <c r="BC260">
        <f t="shared" si="14"/>
        <v>3</v>
      </c>
      <c r="BD260" t="str">
        <f t="shared" si="15"/>
        <v>右</v>
      </c>
      <c r="BE260" s="58" t="str">
        <f>IF(O260="男子",IF($AF260&gt;100,"",IF(M260=プロ用男子!D$2,ROW(),"")),"")</f>
        <v/>
      </c>
      <c r="BF260" s="58" t="str">
        <f>IF(O260="男子",IF($AF260&gt;100,"",IF($M260=プロ用男子!K$2,ROW(),"")),"")</f>
        <v/>
      </c>
      <c r="BG260" s="58" t="str">
        <f>IF(O260="男子",IF($AF260&gt;100,"",IF($M260=プロ用男子!D$27,ROW(),"")),"")</f>
        <v/>
      </c>
      <c r="BH260" s="58" t="str">
        <f>IF(O260="男子",IF($AF260&gt;100,"",IF($M260=プロ用男子!K$27,ROW(),"")),"")</f>
        <v/>
      </c>
      <c r="BI260" s="58" t="str">
        <f>IF(O260="男子",IF($AF260&gt;100,"",IF($M260=プロ用男子!D$52,ROW(),"")),"")</f>
        <v/>
      </c>
      <c r="BJ260" s="58" t="str">
        <f>IF(O260="男子",IF($AF260&gt;100,"",IF($M260=プロ用男子!K$52,ROW(),"")),"")</f>
        <v/>
      </c>
      <c r="BK260" s="58" t="str">
        <f>IF(O260="男子",IF($AF260&gt;100,"",IF($M260=プロ用男子!D$77,ROW(),"")),"")</f>
        <v/>
      </c>
      <c r="BL260" s="58" t="str">
        <f>IF(O260="男子",IF($AF260&gt;100,"",IF($M260=プロ用男子!K$77,ROW(),"")),"")</f>
        <v/>
      </c>
      <c r="BM260" s="58" t="str">
        <f>IF(O260="男子",IF($AF260&gt;100,"",IF($M260=プロ用男子!D$102,ROW(),"")),"")</f>
        <v/>
      </c>
      <c r="BN260" s="58" t="str">
        <f>IF(O260="男子",IF($AF260&gt;100,"",IF($M260=プロ用男子!K$102,ROW(),"")),"")</f>
        <v/>
      </c>
      <c r="BO260" s="58" t="str">
        <f>IF(O260="男子",IF($AF260&gt;100,"",IF($M260=プロ用男子!D$127,ROW(),"")),"")</f>
        <v/>
      </c>
      <c r="BP260" s="58" t="str">
        <f>IF(O260="男子",IF($AF260&gt;100,"",IF($M260=プロ用男子!K$127,ROW(),"")),"")</f>
        <v/>
      </c>
      <c r="BQ260" s="58" t="str">
        <f>IF(O260="男子",IF($AF260&gt;100,"",IF($M260=プロ用男子!D$152,ROW(),"")),"")</f>
        <v/>
      </c>
      <c r="BR260" s="58" t="str">
        <f>IF(O260="男子",IF($AF260&gt;100,"",IF($M260=プロ用男子!K$152,ROW(),"")),"")</f>
        <v/>
      </c>
      <c r="BS260" s="58" t="str">
        <f>IF(O260="男子",IF($AF260&gt;100,"",IF($M260=プロ用男子!D$177,ROW(),"")),"")</f>
        <v/>
      </c>
      <c r="BT260" s="58" t="str">
        <f>IF(O260="男子",IF($AF260&gt;100,"",IF($M260=プロ用男子!K$177,ROW(),"")),"")</f>
        <v/>
      </c>
      <c r="BU260" s="58" t="str">
        <f>IF(O260="男子",IF($AF260&gt;100,"",IF($M260=プロ用男子!D$202,ROW(),"")),"")</f>
        <v/>
      </c>
      <c r="BV260" s="58" t="str">
        <f>IF(O260="男子",IF($AF260&gt;100,"",IF($M260=プロ用男子!K$202,ROW(),"")),"")</f>
        <v/>
      </c>
      <c r="BW260" s="58" t="str">
        <f>IF(O260="男子",IF($AF260&gt;100,"",IF($M260=プロ用男子!D$227,ROW(),"")),"")</f>
        <v/>
      </c>
      <c r="BX260" s="58" t="str">
        <f>IF(O260="男子",IF($AF260&gt;100,"",IF($M260=プロ用男子!K$227,ROW(),"")),"")</f>
        <v/>
      </c>
      <c r="BY260" s="58" t="str">
        <f>IF(O260="女子",IF(AF260&gt;100,"",IF(M260=プロ用女子!D$2,ROW(),"")),"")</f>
        <v/>
      </c>
      <c r="BZ260" s="58" t="str">
        <f>IF(O260="女子",IF($AF260&gt;100,"",IF($M260=プロ用女子!K$2,ROW(),"")),"")</f>
        <v/>
      </c>
      <c r="CA260" s="58" t="str">
        <f>IF(O260="女子",IF($AF260&gt;100,"",IF($M260=プロ用女子!D$27,ROW(),"")),"")</f>
        <v/>
      </c>
      <c r="CB260" s="58" t="str">
        <f>IF(O260="女子",IF($AF260&gt;100,"",IF($M260=プロ用女子!K$27,ROW(),"")),"")</f>
        <v/>
      </c>
      <c r="CC260" s="58" t="str">
        <f>IF(O260="女子",IF($AF260&gt;100,"",IF($M260=プロ用女子!D$52,ROW(),"")),"")</f>
        <v/>
      </c>
      <c r="CD260" s="58" t="str">
        <f>IF(O260="女子",IF($AF260&gt;100,"",IF($M260=プロ用女子!K$52,ROW(),"")),"")</f>
        <v/>
      </c>
      <c r="CE260" s="58" t="str">
        <f>IF(O260="女子",IF($AF260&gt;100,"",IF($M260=プロ用女子!D$77,ROW(),"")),"")</f>
        <v/>
      </c>
      <c r="CF260" s="58" t="str">
        <f>IF(O260="女子",IF($AF260&gt;100,"",IF($M260=プロ用女子!K$77,ROW(),"")),"")</f>
        <v/>
      </c>
      <c r="CG260" s="58" t="str">
        <f>IF(O260="女子",IF($AF260&gt;100,"",IF($M260=プロ用女子!D$102,ROW(),"")),"")</f>
        <v/>
      </c>
      <c r="CH260" s="58" t="str">
        <f>IF(O260="女子",IF($AF260&gt;100,"",IF($M260=プロ用女子!K$102,ROW(),"")),"")</f>
        <v/>
      </c>
      <c r="CI260" s="58" t="str">
        <f>IF(O260="女子",IF($AF260&gt;100,"",IF($M260=プロ用女子!D$127,ROW(),"")),"")</f>
        <v/>
      </c>
      <c r="CJ260" s="58" t="str">
        <f>IF(O260="女子",IF($AF260&gt;100,"",IF($M260=プロ用女子!K$127,ROW(),"")),"")</f>
        <v/>
      </c>
      <c r="CK260" s="58" t="str">
        <f>IF(O260="女子",IF($AF260&gt;100,"",IF($M260=プロ用女子!D$152,ROW(),"")),"")</f>
        <v/>
      </c>
      <c r="CL260" s="58" t="str">
        <f>IF(O260="女子",IF($AF260&gt;100,"",IF($M260=プロ用女子!K$152,ROW(),"")),"")</f>
        <v/>
      </c>
      <c r="CM260" s="58" t="str">
        <f>IF(O260="女子",IF($AF260&gt;100,"",IF($M260=プロ用女子!D$177,ROW(),"")),"")</f>
        <v/>
      </c>
      <c r="CN260" s="58" t="str">
        <f>IF(O260="女子",IF($AF260&gt;100,"",IF($M260=プロ用女子!K$177,ROW(),"")),"")</f>
        <v/>
      </c>
      <c r="CO260" s="58" t="str">
        <f>IF(O260="女子",IF($AF260&gt;100,"",IF($M260=プロ用女子!D$202,ROW(),"")),"")</f>
        <v/>
      </c>
      <c r="CP260" s="58" t="str">
        <f>IF(O260="女子",IF($AF260&gt;100,"",IF($M260=プロ用女子!K$202,ROW(),"")),"")</f>
        <v/>
      </c>
      <c r="CQ260" s="58" t="str">
        <f>IF(O260="女子",IF($AF260&gt;100,"",IF($M260=プロ用女子!D$227,ROW(),"")),"")</f>
        <v/>
      </c>
      <c r="CR260" s="58">
        <f>IF(O260="女子",IF($AF260&gt;100,"",IF($M260=プロ用女子!K$227,ROW(),"")),"")</f>
        <v>260</v>
      </c>
    </row>
    <row r="261" spans="1:96" x14ac:dyDescent="0.15">
      <c r="L261" t="s">
        <v>2701</v>
      </c>
      <c r="M261" t="s">
        <v>367</v>
      </c>
      <c r="N261" t="s">
        <v>368</v>
      </c>
      <c r="O261" t="s">
        <v>113</v>
      </c>
      <c r="Y261" t="s">
        <v>101</v>
      </c>
      <c r="AA261" t="s">
        <v>2702</v>
      </c>
      <c r="AB261" t="s">
        <v>2703</v>
      </c>
      <c r="AC261" t="s">
        <v>2704</v>
      </c>
      <c r="AD261" t="s">
        <v>102</v>
      </c>
      <c r="AF261">
        <v>101</v>
      </c>
      <c r="AG261" s="40">
        <v>26276</v>
      </c>
      <c r="AN261">
        <v>163</v>
      </c>
      <c r="AO261">
        <v>53</v>
      </c>
      <c r="AP261" t="s">
        <v>103</v>
      </c>
      <c r="BB261">
        <f t="shared" si="13"/>
        <v>52</v>
      </c>
      <c r="BC261" t="str">
        <f t="shared" si="14"/>
        <v>役員</v>
      </c>
      <c r="BD261" t="str">
        <f t="shared" si="15"/>
        <v>右</v>
      </c>
      <c r="BE261" s="58" t="str">
        <f>IF(O261="男子",IF($AF261&gt;100,"",IF(M261=プロ用男子!D$2,ROW(),"")),"")</f>
        <v/>
      </c>
      <c r="BF261" s="58" t="str">
        <f>IF(O261="男子",IF($AF261&gt;100,"",IF($M261=プロ用男子!K$2,ROW(),"")),"")</f>
        <v/>
      </c>
      <c r="BG261" s="58" t="str">
        <f>IF(O261="男子",IF($AF261&gt;100,"",IF($M261=プロ用男子!D$27,ROW(),"")),"")</f>
        <v/>
      </c>
      <c r="BH261" s="58" t="str">
        <f>IF(O261="男子",IF($AF261&gt;100,"",IF($M261=プロ用男子!K$27,ROW(),"")),"")</f>
        <v/>
      </c>
      <c r="BI261" s="58" t="str">
        <f>IF(O261="男子",IF($AF261&gt;100,"",IF($M261=プロ用男子!D$52,ROW(),"")),"")</f>
        <v/>
      </c>
      <c r="BJ261" s="58" t="str">
        <f>IF(O261="男子",IF($AF261&gt;100,"",IF($M261=プロ用男子!K$52,ROW(),"")),"")</f>
        <v/>
      </c>
      <c r="BK261" s="58" t="str">
        <f>IF(O261="男子",IF($AF261&gt;100,"",IF($M261=プロ用男子!D$77,ROW(),"")),"")</f>
        <v/>
      </c>
      <c r="BL261" s="58" t="str">
        <f>IF(O261="男子",IF($AF261&gt;100,"",IF($M261=プロ用男子!K$77,ROW(),"")),"")</f>
        <v/>
      </c>
      <c r="BM261" s="58" t="str">
        <f>IF(O261="男子",IF($AF261&gt;100,"",IF($M261=プロ用男子!D$102,ROW(),"")),"")</f>
        <v/>
      </c>
      <c r="BN261" s="58" t="str">
        <f>IF(O261="男子",IF($AF261&gt;100,"",IF($M261=プロ用男子!K$102,ROW(),"")),"")</f>
        <v/>
      </c>
      <c r="BO261" s="58" t="str">
        <f>IF(O261="男子",IF($AF261&gt;100,"",IF($M261=プロ用男子!D$127,ROW(),"")),"")</f>
        <v/>
      </c>
      <c r="BP261" s="58" t="str">
        <f>IF(O261="男子",IF($AF261&gt;100,"",IF($M261=プロ用男子!K$127,ROW(),"")),"")</f>
        <v/>
      </c>
      <c r="BQ261" s="58" t="str">
        <f>IF(O261="男子",IF($AF261&gt;100,"",IF($M261=プロ用男子!D$152,ROW(),"")),"")</f>
        <v/>
      </c>
      <c r="BR261" s="58" t="str">
        <f>IF(O261="男子",IF($AF261&gt;100,"",IF($M261=プロ用男子!K$152,ROW(),"")),"")</f>
        <v/>
      </c>
      <c r="BS261" s="58" t="str">
        <f>IF(O261="男子",IF($AF261&gt;100,"",IF($M261=プロ用男子!D$177,ROW(),"")),"")</f>
        <v/>
      </c>
      <c r="BT261" s="58" t="str">
        <f>IF(O261="男子",IF($AF261&gt;100,"",IF($M261=プロ用男子!K$177,ROW(),"")),"")</f>
        <v/>
      </c>
      <c r="BU261" s="58" t="str">
        <f>IF(O261="男子",IF($AF261&gt;100,"",IF($M261=プロ用男子!D$202,ROW(),"")),"")</f>
        <v/>
      </c>
      <c r="BV261" s="58" t="str">
        <f>IF(O261="男子",IF($AF261&gt;100,"",IF($M261=プロ用男子!K$202,ROW(),"")),"")</f>
        <v/>
      </c>
      <c r="BW261" s="58" t="str">
        <f>IF(O261="男子",IF($AF261&gt;100,"",IF($M261=プロ用男子!D$227,ROW(),"")),"")</f>
        <v/>
      </c>
      <c r="BX261" s="58" t="str">
        <f>IF(O261="男子",IF($AF261&gt;100,"",IF($M261=プロ用男子!K$227,ROW(),"")),"")</f>
        <v/>
      </c>
      <c r="BY261" s="58" t="str">
        <f>IF(O261="女子",IF(AF261&gt;100,"",IF(M261=プロ用女子!D$2,ROW(),"")),"")</f>
        <v/>
      </c>
      <c r="BZ261" s="58" t="str">
        <f>IF(O261="女子",IF($AF261&gt;100,"",IF($M261=プロ用女子!K$2,ROW(),"")),"")</f>
        <v/>
      </c>
      <c r="CA261" s="58" t="str">
        <f>IF(O261="女子",IF($AF261&gt;100,"",IF($M261=プロ用女子!D$27,ROW(),"")),"")</f>
        <v/>
      </c>
      <c r="CB261" s="58" t="str">
        <f>IF(O261="女子",IF($AF261&gt;100,"",IF($M261=プロ用女子!K$27,ROW(),"")),"")</f>
        <v/>
      </c>
      <c r="CC261" s="58" t="str">
        <f>IF(O261="女子",IF($AF261&gt;100,"",IF($M261=プロ用女子!D$52,ROW(),"")),"")</f>
        <v/>
      </c>
      <c r="CD261" s="58" t="str">
        <f>IF(O261="女子",IF($AF261&gt;100,"",IF($M261=プロ用女子!K$52,ROW(),"")),"")</f>
        <v/>
      </c>
      <c r="CE261" s="58" t="str">
        <f>IF(O261="女子",IF($AF261&gt;100,"",IF($M261=プロ用女子!D$77,ROW(),"")),"")</f>
        <v/>
      </c>
      <c r="CF261" s="58" t="str">
        <f>IF(O261="女子",IF($AF261&gt;100,"",IF($M261=プロ用女子!K$77,ROW(),"")),"")</f>
        <v/>
      </c>
      <c r="CG261" s="58" t="str">
        <f>IF(O261="女子",IF($AF261&gt;100,"",IF($M261=プロ用女子!D$102,ROW(),"")),"")</f>
        <v/>
      </c>
      <c r="CH261" s="58" t="str">
        <f>IF(O261="女子",IF($AF261&gt;100,"",IF($M261=プロ用女子!K$102,ROW(),"")),"")</f>
        <v/>
      </c>
      <c r="CI261" s="58" t="str">
        <f>IF(O261="女子",IF($AF261&gt;100,"",IF($M261=プロ用女子!D$127,ROW(),"")),"")</f>
        <v/>
      </c>
      <c r="CJ261" s="58" t="str">
        <f>IF(O261="女子",IF($AF261&gt;100,"",IF($M261=プロ用女子!K$127,ROW(),"")),"")</f>
        <v/>
      </c>
      <c r="CK261" s="58" t="str">
        <f>IF(O261="女子",IF($AF261&gt;100,"",IF($M261=プロ用女子!D$152,ROW(),"")),"")</f>
        <v/>
      </c>
      <c r="CL261" s="58" t="str">
        <f>IF(O261="女子",IF($AF261&gt;100,"",IF($M261=プロ用女子!K$152,ROW(),"")),"")</f>
        <v/>
      </c>
      <c r="CM261" s="58" t="str">
        <f>IF(O261="女子",IF($AF261&gt;100,"",IF($M261=プロ用女子!D$177,ROW(),"")),"")</f>
        <v/>
      </c>
      <c r="CN261" s="58" t="str">
        <f>IF(O261="女子",IF($AF261&gt;100,"",IF($M261=プロ用女子!K$177,ROW(),"")),"")</f>
        <v/>
      </c>
      <c r="CO261" s="58" t="str">
        <f>IF(O261="女子",IF($AF261&gt;100,"",IF($M261=プロ用女子!D$202,ROW(),"")),"")</f>
        <v/>
      </c>
      <c r="CP261" s="58" t="str">
        <f>IF(O261="女子",IF($AF261&gt;100,"",IF($M261=プロ用女子!K$202,ROW(),"")),"")</f>
        <v/>
      </c>
      <c r="CQ261" s="58" t="str">
        <f>IF(O261="女子",IF($AF261&gt;100,"",IF($M261=プロ用女子!D$227,ROW(),"")),"")</f>
        <v/>
      </c>
      <c r="CR261" s="58" t="str">
        <f>IF(O261="女子",IF($AF261&gt;100,"",IF($M261=プロ用女子!K$227,ROW(),"")),"")</f>
        <v/>
      </c>
    </row>
    <row r="262" spans="1:96" x14ac:dyDescent="0.15">
      <c r="L262" t="s">
        <v>2705</v>
      </c>
      <c r="M262" t="s">
        <v>367</v>
      </c>
      <c r="N262" t="s">
        <v>368</v>
      </c>
      <c r="O262" t="s">
        <v>113</v>
      </c>
      <c r="Y262" t="s">
        <v>101</v>
      </c>
      <c r="AA262" t="s">
        <v>2706</v>
      </c>
      <c r="AB262" t="s">
        <v>2707</v>
      </c>
      <c r="AC262" t="s">
        <v>2708</v>
      </c>
      <c r="AD262" t="s">
        <v>102</v>
      </c>
      <c r="AF262">
        <v>102</v>
      </c>
      <c r="AG262" s="40">
        <v>22276</v>
      </c>
      <c r="AN262">
        <v>153</v>
      </c>
      <c r="AO262">
        <v>49</v>
      </c>
      <c r="AP262" t="s">
        <v>103</v>
      </c>
      <c r="BB262">
        <f t="shared" si="13"/>
        <v>63</v>
      </c>
      <c r="BC262" t="str">
        <f t="shared" si="14"/>
        <v>役員</v>
      </c>
      <c r="BD262" t="str">
        <f t="shared" si="15"/>
        <v>右</v>
      </c>
      <c r="BE262" s="58" t="str">
        <f>IF(O262="男子",IF($AF262&gt;100,"",IF(M262=プロ用男子!D$2,ROW(),"")),"")</f>
        <v/>
      </c>
      <c r="BF262" s="58" t="str">
        <f>IF(O262="男子",IF($AF262&gt;100,"",IF($M262=プロ用男子!K$2,ROW(),"")),"")</f>
        <v/>
      </c>
      <c r="BG262" s="58" t="str">
        <f>IF(O262="男子",IF($AF262&gt;100,"",IF($M262=プロ用男子!D$27,ROW(),"")),"")</f>
        <v/>
      </c>
      <c r="BH262" s="58" t="str">
        <f>IF(O262="男子",IF($AF262&gt;100,"",IF($M262=プロ用男子!K$27,ROW(),"")),"")</f>
        <v/>
      </c>
      <c r="BI262" s="58" t="str">
        <f>IF(O262="男子",IF($AF262&gt;100,"",IF($M262=プロ用男子!D$52,ROW(),"")),"")</f>
        <v/>
      </c>
      <c r="BJ262" s="58" t="str">
        <f>IF(O262="男子",IF($AF262&gt;100,"",IF($M262=プロ用男子!K$52,ROW(),"")),"")</f>
        <v/>
      </c>
      <c r="BK262" s="58" t="str">
        <f>IF(O262="男子",IF($AF262&gt;100,"",IF($M262=プロ用男子!D$77,ROW(),"")),"")</f>
        <v/>
      </c>
      <c r="BL262" s="58" t="str">
        <f>IF(O262="男子",IF($AF262&gt;100,"",IF($M262=プロ用男子!K$77,ROW(),"")),"")</f>
        <v/>
      </c>
      <c r="BM262" s="58" t="str">
        <f>IF(O262="男子",IF($AF262&gt;100,"",IF($M262=プロ用男子!D$102,ROW(),"")),"")</f>
        <v/>
      </c>
      <c r="BN262" s="58" t="str">
        <f>IF(O262="男子",IF($AF262&gt;100,"",IF($M262=プロ用男子!K$102,ROW(),"")),"")</f>
        <v/>
      </c>
      <c r="BO262" s="58" t="str">
        <f>IF(O262="男子",IF($AF262&gt;100,"",IF($M262=プロ用男子!D$127,ROW(),"")),"")</f>
        <v/>
      </c>
      <c r="BP262" s="58" t="str">
        <f>IF(O262="男子",IF($AF262&gt;100,"",IF($M262=プロ用男子!K$127,ROW(),"")),"")</f>
        <v/>
      </c>
      <c r="BQ262" s="58" t="str">
        <f>IF(O262="男子",IF($AF262&gt;100,"",IF($M262=プロ用男子!D$152,ROW(),"")),"")</f>
        <v/>
      </c>
      <c r="BR262" s="58" t="str">
        <f>IF(O262="男子",IF($AF262&gt;100,"",IF($M262=プロ用男子!K$152,ROW(),"")),"")</f>
        <v/>
      </c>
      <c r="BS262" s="58" t="str">
        <f>IF(O262="男子",IF($AF262&gt;100,"",IF($M262=プロ用男子!D$177,ROW(),"")),"")</f>
        <v/>
      </c>
      <c r="BT262" s="58" t="str">
        <f>IF(O262="男子",IF($AF262&gt;100,"",IF($M262=プロ用男子!K$177,ROW(),"")),"")</f>
        <v/>
      </c>
      <c r="BU262" s="58" t="str">
        <f>IF(O262="男子",IF($AF262&gt;100,"",IF($M262=プロ用男子!D$202,ROW(),"")),"")</f>
        <v/>
      </c>
      <c r="BV262" s="58" t="str">
        <f>IF(O262="男子",IF($AF262&gt;100,"",IF($M262=プロ用男子!K$202,ROW(),"")),"")</f>
        <v/>
      </c>
      <c r="BW262" s="58" t="str">
        <f>IF(O262="男子",IF($AF262&gt;100,"",IF($M262=プロ用男子!D$227,ROW(),"")),"")</f>
        <v/>
      </c>
      <c r="BX262" s="58" t="str">
        <f>IF(O262="男子",IF($AF262&gt;100,"",IF($M262=プロ用男子!K$227,ROW(),"")),"")</f>
        <v/>
      </c>
      <c r="BY262" s="58" t="str">
        <f>IF(O262="女子",IF(AF262&gt;100,"",IF(M262=プロ用女子!D$2,ROW(),"")),"")</f>
        <v/>
      </c>
      <c r="BZ262" s="58" t="str">
        <f>IF(O262="女子",IF($AF262&gt;100,"",IF($M262=プロ用女子!K$2,ROW(),"")),"")</f>
        <v/>
      </c>
      <c r="CA262" s="58" t="str">
        <f>IF(O262="女子",IF($AF262&gt;100,"",IF($M262=プロ用女子!D$27,ROW(),"")),"")</f>
        <v/>
      </c>
      <c r="CB262" s="58" t="str">
        <f>IF(O262="女子",IF($AF262&gt;100,"",IF($M262=プロ用女子!K$27,ROW(),"")),"")</f>
        <v/>
      </c>
      <c r="CC262" s="58" t="str">
        <f>IF(O262="女子",IF($AF262&gt;100,"",IF($M262=プロ用女子!D$52,ROW(),"")),"")</f>
        <v/>
      </c>
      <c r="CD262" s="58" t="str">
        <f>IF(O262="女子",IF($AF262&gt;100,"",IF($M262=プロ用女子!K$52,ROW(),"")),"")</f>
        <v/>
      </c>
      <c r="CE262" s="58" t="str">
        <f>IF(O262="女子",IF($AF262&gt;100,"",IF($M262=プロ用女子!D$77,ROW(),"")),"")</f>
        <v/>
      </c>
      <c r="CF262" s="58" t="str">
        <f>IF(O262="女子",IF($AF262&gt;100,"",IF($M262=プロ用女子!K$77,ROW(),"")),"")</f>
        <v/>
      </c>
      <c r="CG262" s="58" t="str">
        <f>IF(O262="女子",IF($AF262&gt;100,"",IF($M262=プロ用女子!D$102,ROW(),"")),"")</f>
        <v/>
      </c>
      <c r="CH262" s="58" t="str">
        <f>IF(O262="女子",IF($AF262&gt;100,"",IF($M262=プロ用女子!K$102,ROW(),"")),"")</f>
        <v/>
      </c>
      <c r="CI262" s="58" t="str">
        <f>IF(O262="女子",IF($AF262&gt;100,"",IF($M262=プロ用女子!D$127,ROW(),"")),"")</f>
        <v/>
      </c>
      <c r="CJ262" s="58" t="str">
        <f>IF(O262="女子",IF($AF262&gt;100,"",IF($M262=プロ用女子!K$127,ROW(),"")),"")</f>
        <v/>
      </c>
      <c r="CK262" s="58" t="str">
        <f>IF(O262="女子",IF($AF262&gt;100,"",IF($M262=プロ用女子!D$152,ROW(),"")),"")</f>
        <v/>
      </c>
      <c r="CL262" s="58" t="str">
        <f>IF(O262="女子",IF($AF262&gt;100,"",IF($M262=プロ用女子!K$152,ROW(),"")),"")</f>
        <v/>
      </c>
      <c r="CM262" s="58" t="str">
        <f>IF(O262="女子",IF($AF262&gt;100,"",IF($M262=プロ用女子!D$177,ROW(),"")),"")</f>
        <v/>
      </c>
      <c r="CN262" s="58" t="str">
        <f>IF(O262="女子",IF($AF262&gt;100,"",IF($M262=プロ用女子!K$177,ROW(),"")),"")</f>
        <v/>
      </c>
      <c r="CO262" s="58" t="str">
        <f>IF(O262="女子",IF($AF262&gt;100,"",IF($M262=プロ用女子!D$202,ROW(),"")),"")</f>
        <v/>
      </c>
      <c r="CP262" s="58" t="str">
        <f>IF(O262="女子",IF($AF262&gt;100,"",IF($M262=プロ用女子!K$202,ROW(),"")),"")</f>
        <v/>
      </c>
      <c r="CQ262" s="58" t="str">
        <f>IF(O262="女子",IF($AF262&gt;100,"",IF($M262=プロ用女子!D$227,ROW(),"")),"")</f>
        <v/>
      </c>
      <c r="CR262" s="58" t="str">
        <f>IF(O262="女子",IF($AF262&gt;100,"",IF($M262=プロ用女子!K$227,ROW(),"")),"")</f>
        <v/>
      </c>
    </row>
    <row r="263" spans="1:96" x14ac:dyDescent="0.15">
      <c r="L263" t="s">
        <v>2709</v>
      </c>
      <c r="M263" t="s">
        <v>367</v>
      </c>
      <c r="N263" t="s">
        <v>368</v>
      </c>
      <c r="O263" t="s">
        <v>113</v>
      </c>
      <c r="Y263" t="s">
        <v>101</v>
      </c>
      <c r="AA263" t="s">
        <v>2710</v>
      </c>
      <c r="AB263" t="s">
        <v>2711</v>
      </c>
      <c r="AC263" t="s">
        <v>2712</v>
      </c>
      <c r="AD263" t="s">
        <v>102</v>
      </c>
      <c r="AF263">
        <v>103</v>
      </c>
      <c r="AG263" s="40">
        <v>26276</v>
      </c>
      <c r="AN263">
        <v>160</v>
      </c>
      <c r="AO263">
        <v>48</v>
      </c>
      <c r="AP263" t="s">
        <v>103</v>
      </c>
      <c r="BB263">
        <f t="shared" si="13"/>
        <v>52</v>
      </c>
      <c r="BC263" t="str">
        <f t="shared" si="14"/>
        <v>役員</v>
      </c>
      <c r="BD263" t="str">
        <f t="shared" si="15"/>
        <v>右</v>
      </c>
      <c r="BE263" s="58" t="str">
        <f>IF(O263="男子",IF($AF263&gt;100,"",IF(M263=プロ用男子!D$2,ROW(),"")),"")</f>
        <v/>
      </c>
      <c r="BF263" s="58" t="str">
        <f>IF(O263="男子",IF($AF263&gt;100,"",IF($M263=プロ用男子!K$2,ROW(),"")),"")</f>
        <v/>
      </c>
      <c r="BG263" s="58" t="str">
        <f>IF(O263="男子",IF($AF263&gt;100,"",IF($M263=プロ用男子!D$27,ROW(),"")),"")</f>
        <v/>
      </c>
      <c r="BH263" s="58" t="str">
        <f>IF(O263="男子",IF($AF263&gt;100,"",IF($M263=プロ用男子!K$27,ROW(),"")),"")</f>
        <v/>
      </c>
      <c r="BI263" s="58" t="str">
        <f>IF(O263="男子",IF($AF263&gt;100,"",IF($M263=プロ用男子!D$52,ROW(),"")),"")</f>
        <v/>
      </c>
      <c r="BJ263" s="58" t="str">
        <f>IF(O263="男子",IF($AF263&gt;100,"",IF($M263=プロ用男子!K$52,ROW(),"")),"")</f>
        <v/>
      </c>
      <c r="BK263" s="58" t="str">
        <f>IF(O263="男子",IF($AF263&gt;100,"",IF($M263=プロ用男子!D$77,ROW(),"")),"")</f>
        <v/>
      </c>
      <c r="BL263" s="58" t="str">
        <f>IF(O263="男子",IF($AF263&gt;100,"",IF($M263=プロ用男子!K$77,ROW(),"")),"")</f>
        <v/>
      </c>
      <c r="BM263" s="58" t="str">
        <f>IF(O263="男子",IF($AF263&gt;100,"",IF($M263=プロ用男子!D$102,ROW(),"")),"")</f>
        <v/>
      </c>
      <c r="BN263" s="58" t="str">
        <f>IF(O263="男子",IF($AF263&gt;100,"",IF($M263=プロ用男子!K$102,ROW(),"")),"")</f>
        <v/>
      </c>
      <c r="BO263" s="58" t="str">
        <f>IF(O263="男子",IF($AF263&gt;100,"",IF($M263=プロ用男子!D$127,ROW(),"")),"")</f>
        <v/>
      </c>
      <c r="BP263" s="58" t="str">
        <f>IF(O263="男子",IF($AF263&gt;100,"",IF($M263=プロ用男子!K$127,ROW(),"")),"")</f>
        <v/>
      </c>
      <c r="BQ263" s="58" t="str">
        <f>IF(O263="男子",IF($AF263&gt;100,"",IF($M263=プロ用男子!D$152,ROW(),"")),"")</f>
        <v/>
      </c>
      <c r="BR263" s="58" t="str">
        <f>IF(O263="男子",IF($AF263&gt;100,"",IF($M263=プロ用男子!K$152,ROW(),"")),"")</f>
        <v/>
      </c>
      <c r="BS263" s="58" t="str">
        <f>IF(O263="男子",IF($AF263&gt;100,"",IF($M263=プロ用男子!D$177,ROW(),"")),"")</f>
        <v/>
      </c>
      <c r="BT263" s="58" t="str">
        <f>IF(O263="男子",IF($AF263&gt;100,"",IF($M263=プロ用男子!K$177,ROW(),"")),"")</f>
        <v/>
      </c>
      <c r="BU263" s="58" t="str">
        <f>IF(O263="男子",IF($AF263&gt;100,"",IF($M263=プロ用男子!D$202,ROW(),"")),"")</f>
        <v/>
      </c>
      <c r="BV263" s="58" t="str">
        <f>IF(O263="男子",IF($AF263&gt;100,"",IF($M263=プロ用男子!K$202,ROW(),"")),"")</f>
        <v/>
      </c>
      <c r="BW263" s="58" t="str">
        <f>IF(O263="男子",IF($AF263&gt;100,"",IF($M263=プロ用男子!D$227,ROW(),"")),"")</f>
        <v/>
      </c>
      <c r="BX263" s="58" t="str">
        <f>IF(O263="男子",IF($AF263&gt;100,"",IF($M263=プロ用男子!K$227,ROW(),"")),"")</f>
        <v/>
      </c>
      <c r="BY263" s="58" t="str">
        <f>IF(O263="女子",IF(AF263&gt;100,"",IF(M263=プロ用女子!D$2,ROW(),"")),"")</f>
        <v/>
      </c>
      <c r="BZ263" s="58" t="str">
        <f>IF(O263="女子",IF($AF263&gt;100,"",IF($M263=プロ用女子!K$2,ROW(),"")),"")</f>
        <v/>
      </c>
      <c r="CA263" s="58" t="str">
        <f>IF(O263="女子",IF($AF263&gt;100,"",IF($M263=プロ用女子!D$27,ROW(),"")),"")</f>
        <v/>
      </c>
      <c r="CB263" s="58" t="str">
        <f>IF(O263="女子",IF($AF263&gt;100,"",IF($M263=プロ用女子!K$27,ROW(),"")),"")</f>
        <v/>
      </c>
      <c r="CC263" s="58" t="str">
        <f>IF(O263="女子",IF($AF263&gt;100,"",IF($M263=プロ用女子!D$52,ROW(),"")),"")</f>
        <v/>
      </c>
      <c r="CD263" s="58" t="str">
        <f>IF(O263="女子",IF($AF263&gt;100,"",IF($M263=プロ用女子!K$52,ROW(),"")),"")</f>
        <v/>
      </c>
      <c r="CE263" s="58" t="str">
        <f>IF(O263="女子",IF($AF263&gt;100,"",IF($M263=プロ用女子!D$77,ROW(),"")),"")</f>
        <v/>
      </c>
      <c r="CF263" s="58" t="str">
        <f>IF(O263="女子",IF($AF263&gt;100,"",IF($M263=プロ用女子!K$77,ROW(),"")),"")</f>
        <v/>
      </c>
      <c r="CG263" s="58" t="str">
        <f>IF(O263="女子",IF($AF263&gt;100,"",IF($M263=プロ用女子!D$102,ROW(),"")),"")</f>
        <v/>
      </c>
      <c r="CH263" s="58" t="str">
        <f>IF(O263="女子",IF($AF263&gt;100,"",IF($M263=プロ用女子!K$102,ROW(),"")),"")</f>
        <v/>
      </c>
      <c r="CI263" s="58" t="str">
        <f>IF(O263="女子",IF($AF263&gt;100,"",IF($M263=プロ用女子!D$127,ROW(),"")),"")</f>
        <v/>
      </c>
      <c r="CJ263" s="58" t="str">
        <f>IF(O263="女子",IF($AF263&gt;100,"",IF($M263=プロ用女子!K$127,ROW(),"")),"")</f>
        <v/>
      </c>
      <c r="CK263" s="58" t="str">
        <f>IF(O263="女子",IF($AF263&gt;100,"",IF($M263=プロ用女子!D$152,ROW(),"")),"")</f>
        <v/>
      </c>
      <c r="CL263" s="58" t="str">
        <f>IF(O263="女子",IF($AF263&gt;100,"",IF($M263=プロ用女子!K$152,ROW(),"")),"")</f>
        <v/>
      </c>
      <c r="CM263" s="58" t="str">
        <f>IF(O263="女子",IF($AF263&gt;100,"",IF($M263=プロ用女子!D$177,ROW(),"")),"")</f>
        <v/>
      </c>
      <c r="CN263" s="58" t="str">
        <f>IF(O263="女子",IF($AF263&gt;100,"",IF($M263=プロ用女子!K$177,ROW(),"")),"")</f>
        <v/>
      </c>
      <c r="CO263" s="58" t="str">
        <f>IF(O263="女子",IF($AF263&gt;100,"",IF($M263=プロ用女子!D$202,ROW(),"")),"")</f>
        <v/>
      </c>
      <c r="CP263" s="58" t="str">
        <f>IF(O263="女子",IF($AF263&gt;100,"",IF($M263=プロ用女子!K$202,ROW(),"")),"")</f>
        <v/>
      </c>
      <c r="CQ263" s="58" t="str">
        <f>IF(O263="女子",IF($AF263&gt;100,"",IF($M263=プロ用女子!D$227,ROW(),"")),"")</f>
        <v/>
      </c>
      <c r="CR263" s="58" t="str">
        <f>IF(O263="女子",IF($AF263&gt;100,"",IF($M263=プロ用女子!K$227,ROW(),"")),"")</f>
        <v/>
      </c>
    </row>
    <row r="264" spans="1:96" x14ac:dyDescent="0.15">
      <c r="L264" t="s">
        <v>2713</v>
      </c>
      <c r="M264" t="s">
        <v>367</v>
      </c>
      <c r="N264" t="s">
        <v>368</v>
      </c>
      <c r="O264" t="s">
        <v>113</v>
      </c>
      <c r="Y264" t="s">
        <v>101</v>
      </c>
      <c r="AA264" t="s">
        <v>2714</v>
      </c>
      <c r="AB264" t="s">
        <v>2715</v>
      </c>
      <c r="AC264" t="s">
        <v>2716</v>
      </c>
      <c r="AD264" t="s">
        <v>102</v>
      </c>
      <c r="AF264">
        <v>104</v>
      </c>
      <c r="AG264" s="40">
        <v>22276</v>
      </c>
      <c r="AN264">
        <v>162</v>
      </c>
      <c r="AO264">
        <v>48</v>
      </c>
      <c r="AP264" t="s">
        <v>103</v>
      </c>
      <c r="BB264">
        <f t="shared" si="13"/>
        <v>63</v>
      </c>
      <c r="BC264" t="str">
        <f t="shared" si="14"/>
        <v>役員</v>
      </c>
      <c r="BD264" t="str">
        <f t="shared" si="15"/>
        <v>右</v>
      </c>
      <c r="BE264" s="58" t="str">
        <f>IF(O264="男子",IF($AF264&gt;100,"",IF(M264=プロ用男子!D$2,ROW(),"")),"")</f>
        <v/>
      </c>
      <c r="BF264" s="58" t="str">
        <f>IF(O264="男子",IF($AF264&gt;100,"",IF($M264=プロ用男子!K$2,ROW(),"")),"")</f>
        <v/>
      </c>
      <c r="BG264" s="58" t="str">
        <f>IF(O264="男子",IF($AF264&gt;100,"",IF($M264=プロ用男子!D$27,ROW(),"")),"")</f>
        <v/>
      </c>
      <c r="BH264" s="58" t="str">
        <f>IF(O264="男子",IF($AF264&gt;100,"",IF($M264=プロ用男子!K$27,ROW(),"")),"")</f>
        <v/>
      </c>
      <c r="BI264" s="58" t="str">
        <f>IF(O264="男子",IF($AF264&gt;100,"",IF($M264=プロ用男子!D$52,ROW(),"")),"")</f>
        <v/>
      </c>
      <c r="BJ264" s="58" t="str">
        <f>IF(O264="男子",IF($AF264&gt;100,"",IF($M264=プロ用男子!K$52,ROW(),"")),"")</f>
        <v/>
      </c>
      <c r="BK264" s="58" t="str">
        <f>IF(O264="男子",IF($AF264&gt;100,"",IF($M264=プロ用男子!D$77,ROW(),"")),"")</f>
        <v/>
      </c>
      <c r="BL264" s="58" t="str">
        <f>IF(O264="男子",IF($AF264&gt;100,"",IF($M264=プロ用男子!K$77,ROW(),"")),"")</f>
        <v/>
      </c>
      <c r="BM264" s="58" t="str">
        <f>IF(O264="男子",IF($AF264&gt;100,"",IF($M264=プロ用男子!D$102,ROW(),"")),"")</f>
        <v/>
      </c>
      <c r="BN264" s="58" t="str">
        <f>IF(O264="男子",IF($AF264&gt;100,"",IF($M264=プロ用男子!K$102,ROW(),"")),"")</f>
        <v/>
      </c>
      <c r="BO264" s="58" t="str">
        <f>IF(O264="男子",IF($AF264&gt;100,"",IF($M264=プロ用男子!D$127,ROW(),"")),"")</f>
        <v/>
      </c>
      <c r="BP264" s="58" t="str">
        <f>IF(O264="男子",IF($AF264&gt;100,"",IF($M264=プロ用男子!K$127,ROW(),"")),"")</f>
        <v/>
      </c>
      <c r="BQ264" s="58" t="str">
        <f>IF(O264="男子",IF($AF264&gt;100,"",IF($M264=プロ用男子!D$152,ROW(),"")),"")</f>
        <v/>
      </c>
      <c r="BR264" s="58" t="str">
        <f>IF(O264="男子",IF($AF264&gt;100,"",IF($M264=プロ用男子!K$152,ROW(),"")),"")</f>
        <v/>
      </c>
      <c r="BS264" s="58" t="str">
        <f>IF(O264="男子",IF($AF264&gt;100,"",IF($M264=プロ用男子!D$177,ROW(),"")),"")</f>
        <v/>
      </c>
      <c r="BT264" s="58" t="str">
        <f>IF(O264="男子",IF($AF264&gt;100,"",IF($M264=プロ用男子!K$177,ROW(),"")),"")</f>
        <v/>
      </c>
      <c r="BU264" s="58" t="str">
        <f>IF(O264="男子",IF($AF264&gt;100,"",IF($M264=プロ用男子!D$202,ROW(),"")),"")</f>
        <v/>
      </c>
      <c r="BV264" s="58" t="str">
        <f>IF(O264="男子",IF($AF264&gt;100,"",IF($M264=プロ用男子!K$202,ROW(),"")),"")</f>
        <v/>
      </c>
      <c r="BW264" s="58" t="str">
        <f>IF(O264="男子",IF($AF264&gt;100,"",IF($M264=プロ用男子!D$227,ROW(),"")),"")</f>
        <v/>
      </c>
      <c r="BX264" s="58" t="str">
        <f>IF(O264="男子",IF($AF264&gt;100,"",IF($M264=プロ用男子!K$227,ROW(),"")),"")</f>
        <v/>
      </c>
      <c r="BY264" s="58" t="str">
        <f>IF(O264="女子",IF(AF264&gt;100,"",IF(M264=プロ用女子!D$2,ROW(),"")),"")</f>
        <v/>
      </c>
      <c r="BZ264" s="58" t="str">
        <f>IF(O264="女子",IF($AF264&gt;100,"",IF($M264=プロ用女子!K$2,ROW(),"")),"")</f>
        <v/>
      </c>
      <c r="CA264" s="58" t="str">
        <f>IF(O264="女子",IF($AF264&gt;100,"",IF($M264=プロ用女子!D$27,ROW(),"")),"")</f>
        <v/>
      </c>
      <c r="CB264" s="58" t="str">
        <f>IF(O264="女子",IF($AF264&gt;100,"",IF($M264=プロ用女子!K$27,ROW(),"")),"")</f>
        <v/>
      </c>
      <c r="CC264" s="58" t="str">
        <f>IF(O264="女子",IF($AF264&gt;100,"",IF($M264=プロ用女子!D$52,ROW(),"")),"")</f>
        <v/>
      </c>
      <c r="CD264" s="58" t="str">
        <f>IF(O264="女子",IF($AF264&gt;100,"",IF($M264=プロ用女子!K$52,ROW(),"")),"")</f>
        <v/>
      </c>
      <c r="CE264" s="58" t="str">
        <f>IF(O264="女子",IF($AF264&gt;100,"",IF($M264=プロ用女子!D$77,ROW(),"")),"")</f>
        <v/>
      </c>
      <c r="CF264" s="58" t="str">
        <f>IF(O264="女子",IF($AF264&gt;100,"",IF($M264=プロ用女子!K$77,ROW(),"")),"")</f>
        <v/>
      </c>
      <c r="CG264" s="58" t="str">
        <f>IF(O264="女子",IF($AF264&gt;100,"",IF($M264=プロ用女子!D$102,ROW(),"")),"")</f>
        <v/>
      </c>
      <c r="CH264" s="58" t="str">
        <f>IF(O264="女子",IF($AF264&gt;100,"",IF($M264=プロ用女子!K$102,ROW(),"")),"")</f>
        <v/>
      </c>
      <c r="CI264" s="58" t="str">
        <f>IF(O264="女子",IF($AF264&gt;100,"",IF($M264=プロ用女子!D$127,ROW(),"")),"")</f>
        <v/>
      </c>
      <c r="CJ264" s="58" t="str">
        <f>IF(O264="女子",IF($AF264&gt;100,"",IF($M264=プロ用女子!K$127,ROW(),"")),"")</f>
        <v/>
      </c>
      <c r="CK264" s="58" t="str">
        <f>IF(O264="女子",IF($AF264&gt;100,"",IF($M264=プロ用女子!D$152,ROW(),"")),"")</f>
        <v/>
      </c>
      <c r="CL264" s="58" t="str">
        <f>IF(O264="女子",IF($AF264&gt;100,"",IF($M264=プロ用女子!K$152,ROW(),"")),"")</f>
        <v/>
      </c>
      <c r="CM264" s="58" t="str">
        <f>IF(O264="女子",IF($AF264&gt;100,"",IF($M264=プロ用女子!D$177,ROW(),"")),"")</f>
        <v/>
      </c>
      <c r="CN264" s="58" t="str">
        <f>IF(O264="女子",IF($AF264&gt;100,"",IF($M264=プロ用女子!K$177,ROW(),"")),"")</f>
        <v/>
      </c>
      <c r="CO264" s="58" t="str">
        <f>IF(O264="女子",IF($AF264&gt;100,"",IF($M264=プロ用女子!D$202,ROW(),"")),"")</f>
        <v/>
      </c>
      <c r="CP264" s="58" t="str">
        <f>IF(O264="女子",IF($AF264&gt;100,"",IF($M264=プロ用女子!K$202,ROW(),"")),"")</f>
        <v/>
      </c>
      <c r="CQ264" s="58" t="str">
        <f>IF(O264="女子",IF($AF264&gt;100,"",IF($M264=プロ用女子!D$227,ROW(),"")),"")</f>
        <v/>
      </c>
      <c r="CR264" s="58" t="str">
        <f>IF(O264="女子",IF($AF264&gt;100,"",IF($M264=プロ用女子!K$227,ROW(),"")),"")</f>
        <v/>
      </c>
    </row>
    <row r="265" spans="1:96" x14ac:dyDescent="0.15">
      <c r="A265">
        <v>46172</v>
      </c>
      <c r="B265">
        <v>46180</v>
      </c>
      <c r="C265" t="s">
        <v>70</v>
      </c>
      <c r="D265" t="s">
        <v>162</v>
      </c>
      <c r="E265" t="s">
        <v>169</v>
      </c>
      <c r="F265" t="s">
        <v>171</v>
      </c>
      <c r="G265" t="s">
        <v>165</v>
      </c>
      <c r="H265" t="s">
        <v>71</v>
      </c>
      <c r="I265" t="s">
        <v>166</v>
      </c>
      <c r="J265" t="s">
        <v>99</v>
      </c>
      <c r="L265" t="s">
        <v>1463</v>
      </c>
      <c r="M265" t="s">
        <v>1464</v>
      </c>
      <c r="N265" t="s">
        <v>1465</v>
      </c>
      <c r="O265" t="s">
        <v>113</v>
      </c>
      <c r="Y265" t="s">
        <v>101</v>
      </c>
      <c r="AA265" t="s">
        <v>1466</v>
      </c>
      <c r="AB265" t="s">
        <v>1467</v>
      </c>
      <c r="AC265" t="s">
        <v>1468</v>
      </c>
      <c r="AD265" t="s">
        <v>102</v>
      </c>
      <c r="AF265">
        <v>1</v>
      </c>
      <c r="AG265" s="40">
        <v>39097</v>
      </c>
      <c r="AN265">
        <v>171</v>
      </c>
      <c r="AO265">
        <v>65</v>
      </c>
      <c r="AP265" t="s">
        <v>103</v>
      </c>
      <c r="AV265" t="s">
        <v>108</v>
      </c>
      <c r="AW265" t="s">
        <v>110</v>
      </c>
      <c r="AY265" t="s">
        <v>158</v>
      </c>
      <c r="BB265">
        <f t="shared" si="13"/>
        <v>17</v>
      </c>
      <c r="BC265">
        <f t="shared" si="14"/>
        <v>3</v>
      </c>
      <c r="BD265" t="str">
        <f t="shared" si="15"/>
        <v>右</v>
      </c>
      <c r="BE265" s="58" t="str">
        <f>IF(O265="男子",IF($AF265&gt;100,"",IF(M265=プロ用男子!D$2,ROW(),"")),"")</f>
        <v/>
      </c>
      <c r="BF265" s="58" t="str">
        <f>IF(O265="男子",IF($AF265&gt;100,"",IF($M265=プロ用男子!K$2,ROW(),"")),"")</f>
        <v/>
      </c>
      <c r="BG265" s="58" t="str">
        <f>IF(O265="男子",IF($AF265&gt;100,"",IF($M265=プロ用男子!D$27,ROW(),"")),"")</f>
        <v/>
      </c>
      <c r="BH265" s="58" t="str">
        <f>IF(O265="男子",IF($AF265&gt;100,"",IF($M265=プロ用男子!K$27,ROW(),"")),"")</f>
        <v/>
      </c>
      <c r="BI265" s="58" t="str">
        <f>IF(O265="男子",IF($AF265&gt;100,"",IF($M265=プロ用男子!D$52,ROW(),"")),"")</f>
        <v/>
      </c>
      <c r="BJ265" s="58" t="str">
        <f>IF(O265="男子",IF($AF265&gt;100,"",IF($M265=プロ用男子!K$52,ROW(),"")),"")</f>
        <v/>
      </c>
      <c r="BK265" s="58" t="str">
        <f>IF(O265="男子",IF($AF265&gt;100,"",IF($M265=プロ用男子!D$77,ROW(),"")),"")</f>
        <v/>
      </c>
      <c r="BL265" s="58" t="str">
        <f>IF(O265="男子",IF($AF265&gt;100,"",IF($M265=プロ用男子!K$77,ROW(),"")),"")</f>
        <v/>
      </c>
      <c r="BM265" s="58" t="str">
        <f>IF(O265="男子",IF($AF265&gt;100,"",IF($M265=プロ用男子!D$102,ROW(),"")),"")</f>
        <v/>
      </c>
      <c r="BN265" s="58" t="str">
        <f>IF(O265="男子",IF($AF265&gt;100,"",IF($M265=プロ用男子!K$102,ROW(),"")),"")</f>
        <v/>
      </c>
      <c r="BO265" s="58" t="str">
        <f>IF(O265="男子",IF($AF265&gt;100,"",IF($M265=プロ用男子!D$127,ROW(),"")),"")</f>
        <v/>
      </c>
      <c r="BP265" s="58" t="str">
        <f>IF(O265="男子",IF($AF265&gt;100,"",IF($M265=プロ用男子!K$127,ROW(),"")),"")</f>
        <v/>
      </c>
      <c r="BQ265" s="58" t="str">
        <f>IF(O265="男子",IF($AF265&gt;100,"",IF($M265=プロ用男子!D$152,ROW(),"")),"")</f>
        <v/>
      </c>
      <c r="BR265" s="58" t="str">
        <f>IF(O265="男子",IF($AF265&gt;100,"",IF($M265=プロ用男子!K$152,ROW(),"")),"")</f>
        <v/>
      </c>
      <c r="BS265" s="58" t="str">
        <f>IF(O265="男子",IF($AF265&gt;100,"",IF($M265=プロ用男子!D$177,ROW(),"")),"")</f>
        <v/>
      </c>
      <c r="BT265" s="58" t="str">
        <f>IF(O265="男子",IF($AF265&gt;100,"",IF($M265=プロ用男子!K$177,ROW(),"")),"")</f>
        <v/>
      </c>
      <c r="BU265" s="58" t="str">
        <f>IF(O265="男子",IF($AF265&gt;100,"",IF($M265=プロ用男子!D$202,ROW(),"")),"")</f>
        <v/>
      </c>
      <c r="BV265" s="58" t="str">
        <f>IF(O265="男子",IF($AF265&gt;100,"",IF($M265=プロ用男子!K$202,ROW(),"")),"")</f>
        <v/>
      </c>
      <c r="BW265" s="58" t="str">
        <f>IF(O265="男子",IF($AF265&gt;100,"",IF($M265=プロ用男子!D$227,ROW(),"")),"")</f>
        <v/>
      </c>
      <c r="BX265" s="58" t="str">
        <f>IF(O265="男子",IF($AF265&gt;100,"",IF($M265=プロ用男子!K$227,ROW(),"")),"")</f>
        <v/>
      </c>
      <c r="BY265" s="58">
        <f>IF(O265="女子",IF(AF265&gt;100,"",IF(M265=プロ用女子!D$2,ROW(),"")),"")</f>
        <v>265</v>
      </c>
      <c r="BZ265" s="58" t="str">
        <f>IF(O265="女子",IF($AF265&gt;100,"",IF($M265=プロ用女子!K$2,ROW(),"")),"")</f>
        <v/>
      </c>
      <c r="CA265" s="58" t="str">
        <f>IF(O265="女子",IF($AF265&gt;100,"",IF($M265=プロ用女子!D$27,ROW(),"")),"")</f>
        <v/>
      </c>
      <c r="CB265" s="58" t="str">
        <f>IF(O265="女子",IF($AF265&gt;100,"",IF($M265=プロ用女子!K$27,ROW(),"")),"")</f>
        <v/>
      </c>
      <c r="CC265" s="58" t="str">
        <f>IF(O265="女子",IF($AF265&gt;100,"",IF($M265=プロ用女子!D$52,ROW(),"")),"")</f>
        <v/>
      </c>
      <c r="CD265" s="58" t="str">
        <f>IF(O265="女子",IF($AF265&gt;100,"",IF($M265=プロ用女子!K$52,ROW(),"")),"")</f>
        <v/>
      </c>
      <c r="CE265" s="58" t="str">
        <f>IF(O265="女子",IF($AF265&gt;100,"",IF($M265=プロ用女子!D$77,ROW(),"")),"")</f>
        <v/>
      </c>
      <c r="CF265" s="58" t="str">
        <f>IF(O265="女子",IF($AF265&gt;100,"",IF($M265=プロ用女子!K$77,ROW(),"")),"")</f>
        <v/>
      </c>
      <c r="CG265" s="58" t="str">
        <f>IF(O265="女子",IF($AF265&gt;100,"",IF($M265=プロ用女子!D$102,ROW(),"")),"")</f>
        <v/>
      </c>
      <c r="CH265" s="58" t="str">
        <f>IF(O265="女子",IF($AF265&gt;100,"",IF($M265=プロ用女子!K$102,ROW(),"")),"")</f>
        <v/>
      </c>
      <c r="CI265" s="58" t="str">
        <f>IF(O265="女子",IF($AF265&gt;100,"",IF($M265=プロ用女子!D$127,ROW(),"")),"")</f>
        <v/>
      </c>
      <c r="CJ265" s="58" t="str">
        <f>IF(O265="女子",IF($AF265&gt;100,"",IF($M265=プロ用女子!K$127,ROW(),"")),"")</f>
        <v/>
      </c>
      <c r="CK265" s="58" t="str">
        <f>IF(O265="女子",IF($AF265&gt;100,"",IF($M265=プロ用女子!D$152,ROW(),"")),"")</f>
        <v/>
      </c>
      <c r="CL265" s="58" t="str">
        <f>IF(O265="女子",IF($AF265&gt;100,"",IF($M265=プロ用女子!K$152,ROW(),"")),"")</f>
        <v/>
      </c>
      <c r="CM265" s="58" t="str">
        <f>IF(O265="女子",IF($AF265&gt;100,"",IF($M265=プロ用女子!D$177,ROW(),"")),"")</f>
        <v/>
      </c>
      <c r="CN265" s="58" t="str">
        <f>IF(O265="女子",IF($AF265&gt;100,"",IF($M265=プロ用女子!K$177,ROW(),"")),"")</f>
        <v/>
      </c>
      <c r="CO265" s="58" t="str">
        <f>IF(O265="女子",IF($AF265&gt;100,"",IF($M265=プロ用女子!D$202,ROW(),"")),"")</f>
        <v/>
      </c>
      <c r="CP265" s="58" t="str">
        <f>IF(O265="女子",IF($AF265&gt;100,"",IF($M265=プロ用女子!K$202,ROW(),"")),"")</f>
        <v/>
      </c>
      <c r="CQ265" s="58" t="str">
        <f>IF(O265="女子",IF($AF265&gt;100,"",IF($M265=プロ用女子!D$227,ROW(),"")),"")</f>
        <v/>
      </c>
      <c r="CR265" s="58" t="str">
        <f>IF(O265="女子",IF($AF265&gt;100,"",IF($M265=プロ用女子!K$227,ROW(),"")),"")</f>
        <v/>
      </c>
    </row>
    <row r="266" spans="1:96" x14ac:dyDescent="0.15">
      <c r="A266">
        <v>46172</v>
      </c>
      <c r="B266">
        <v>46180</v>
      </c>
      <c r="C266" t="s">
        <v>70</v>
      </c>
      <c r="D266" t="s">
        <v>162</v>
      </c>
      <c r="E266" t="s">
        <v>169</v>
      </c>
      <c r="F266" t="s">
        <v>171</v>
      </c>
      <c r="G266" t="s">
        <v>165</v>
      </c>
      <c r="H266" t="s">
        <v>71</v>
      </c>
      <c r="I266" t="s">
        <v>166</v>
      </c>
      <c r="J266" t="s">
        <v>99</v>
      </c>
      <c r="L266" t="s">
        <v>1469</v>
      </c>
      <c r="M266" t="s">
        <v>1464</v>
      </c>
      <c r="N266" t="s">
        <v>1465</v>
      </c>
      <c r="O266" t="s">
        <v>113</v>
      </c>
      <c r="Y266" t="s">
        <v>101</v>
      </c>
      <c r="AA266" t="s">
        <v>1470</v>
      </c>
      <c r="AB266" t="s">
        <v>1471</v>
      </c>
      <c r="AC266" t="s">
        <v>1472</v>
      </c>
      <c r="AD266" t="s">
        <v>102</v>
      </c>
      <c r="AF266">
        <v>2</v>
      </c>
      <c r="AG266" s="40">
        <v>38994</v>
      </c>
      <c r="AN266">
        <v>156</v>
      </c>
      <c r="AO266">
        <v>53</v>
      </c>
      <c r="AP266" t="s">
        <v>103</v>
      </c>
      <c r="AV266" t="s">
        <v>104</v>
      </c>
      <c r="AY266" t="s">
        <v>155</v>
      </c>
      <c r="BB266">
        <f t="shared" si="13"/>
        <v>17</v>
      </c>
      <c r="BC266">
        <f t="shared" si="14"/>
        <v>3</v>
      </c>
      <c r="BD266" t="str">
        <f t="shared" si="15"/>
        <v>右</v>
      </c>
      <c r="BE266" s="58" t="str">
        <f>IF(O266="男子",IF($AF266&gt;100,"",IF(M266=プロ用男子!D$2,ROW(),"")),"")</f>
        <v/>
      </c>
      <c r="BF266" s="58" t="str">
        <f>IF(O266="男子",IF($AF266&gt;100,"",IF($M266=プロ用男子!K$2,ROW(),"")),"")</f>
        <v/>
      </c>
      <c r="BG266" s="58" t="str">
        <f>IF(O266="男子",IF($AF266&gt;100,"",IF($M266=プロ用男子!D$27,ROW(),"")),"")</f>
        <v/>
      </c>
      <c r="BH266" s="58" t="str">
        <f>IF(O266="男子",IF($AF266&gt;100,"",IF($M266=プロ用男子!K$27,ROW(),"")),"")</f>
        <v/>
      </c>
      <c r="BI266" s="58" t="str">
        <f>IF(O266="男子",IF($AF266&gt;100,"",IF($M266=プロ用男子!D$52,ROW(),"")),"")</f>
        <v/>
      </c>
      <c r="BJ266" s="58" t="str">
        <f>IF(O266="男子",IF($AF266&gt;100,"",IF($M266=プロ用男子!K$52,ROW(),"")),"")</f>
        <v/>
      </c>
      <c r="BK266" s="58" t="str">
        <f>IF(O266="男子",IF($AF266&gt;100,"",IF($M266=プロ用男子!D$77,ROW(),"")),"")</f>
        <v/>
      </c>
      <c r="BL266" s="58" t="str">
        <f>IF(O266="男子",IF($AF266&gt;100,"",IF($M266=プロ用男子!K$77,ROW(),"")),"")</f>
        <v/>
      </c>
      <c r="BM266" s="58" t="str">
        <f>IF(O266="男子",IF($AF266&gt;100,"",IF($M266=プロ用男子!D$102,ROW(),"")),"")</f>
        <v/>
      </c>
      <c r="BN266" s="58" t="str">
        <f>IF(O266="男子",IF($AF266&gt;100,"",IF($M266=プロ用男子!K$102,ROW(),"")),"")</f>
        <v/>
      </c>
      <c r="BO266" s="58" t="str">
        <f>IF(O266="男子",IF($AF266&gt;100,"",IF($M266=プロ用男子!D$127,ROW(),"")),"")</f>
        <v/>
      </c>
      <c r="BP266" s="58" t="str">
        <f>IF(O266="男子",IF($AF266&gt;100,"",IF($M266=プロ用男子!K$127,ROW(),"")),"")</f>
        <v/>
      </c>
      <c r="BQ266" s="58" t="str">
        <f>IF(O266="男子",IF($AF266&gt;100,"",IF($M266=プロ用男子!D$152,ROW(),"")),"")</f>
        <v/>
      </c>
      <c r="BR266" s="58" t="str">
        <f>IF(O266="男子",IF($AF266&gt;100,"",IF($M266=プロ用男子!K$152,ROW(),"")),"")</f>
        <v/>
      </c>
      <c r="BS266" s="58" t="str">
        <f>IF(O266="男子",IF($AF266&gt;100,"",IF($M266=プロ用男子!D$177,ROW(),"")),"")</f>
        <v/>
      </c>
      <c r="BT266" s="58" t="str">
        <f>IF(O266="男子",IF($AF266&gt;100,"",IF($M266=プロ用男子!K$177,ROW(),"")),"")</f>
        <v/>
      </c>
      <c r="BU266" s="58" t="str">
        <f>IF(O266="男子",IF($AF266&gt;100,"",IF($M266=プロ用男子!D$202,ROW(),"")),"")</f>
        <v/>
      </c>
      <c r="BV266" s="58" t="str">
        <f>IF(O266="男子",IF($AF266&gt;100,"",IF($M266=プロ用男子!K$202,ROW(),"")),"")</f>
        <v/>
      </c>
      <c r="BW266" s="58" t="str">
        <f>IF(O266="男子",IF($AF266&gt;100,"",IF($M266=プロ用男子!D$227,ROW(),"")),"")</f>
        <v/>
      </c>
      <c r="BX266" s="58" t="str">
        <f>IF(O266="男子",IF($AF266&gt;100,"",IF($M266=プロ用男子!K$227,ROW(),"")),"")</f>
        <v/>
      </c>
      <c r="BY266" s="58">
        <f>IF(O266="女子",IF(AF266&gt;100,"",IF(M266=プロ用女子!D$2,ROW(),"")),"")</f>
        <v>266</v>
      </c>
      <c r="BZ266" s="58" t="str">
        <f>IF(O266="女子",IF($AF266&gt;100,"",IF($M266=プロ用女子!K$2,ROW(),"")),"")</f>
        <v/>
      </c>
      <c r="CA266" s="58" t="str">
        <f>IF(O266="女子",IF($AF266&gt;100,"",IF($M266=プロ用女子!D$27,ROW(),"")),"")</f>
        <v/>
      </c>
      <c r="CB266" s="58" t="str">
        <f>IF(O266="女子",IF($AF266&gt;100,"",IF($M266=プロ用女子!K$27,ROW(),"")),"")</f>
        <v/>
      </c>
      <c r="CC266" s="58" t="str">
        <f>IF(O266="女子",IF($AF266&gt;100,"",IF($M266=プロ用女子!D$52,ROW(),"")),"")</f>
        <v/>
      </c>
      <c r="CD266" s="58" t="str">
        <f>IF(O266="女子",IF($AF266&gt;100,"",IF($M266=プロ用女子!K$52,ROW(),"")),"")</f>
        <v/>
      </c>
      <c r="CE266" s="58" t="str">
        <f>IF(O266="女子",IF($AF266&gt;100,"",IF($M266=プロ用女子!D$77,ROW(),"")),"")</f>
        <v/>
      </c>
      <c r="CF266" s="58" t="str">
        <f>IF(O266="女子",IF($AF266&gt;100,"",IF($M266=プロ用女子!K$77,ROW(),"")),"")</f>
        <v/>
      </c>
      <c r="CG266" s="58" t="str">
        <f>IF(O266="女子",IF($AF266&gt;100,"",IF($M266=プロ用女子!D$102,ROW(),"")),"")</f>
        <v/>
      </c>
      <c r="CH266" s="58" t="str">
        <f>IF(O266="女子",IF($AF266&gt;100,"",IF($M266=プロ用女子!K$102,ROW(),"")),"")</f>
        <v/>
      </c>
      <c r="CI266" s="58" t="str">
        <f>IF(O266="女子",IF($AF266&gt;100,"",IF($M266=プロ用女子!D$127,ROW(),"")),"")</f>
        <v/>
      </c>
      <c r="CJ266" s="58" t="str">
        <f>IF(O266="女子",IF($AF266&gt;100,"",IF($M266=プロ用女子!K$127,ROW(),"")),"")</f>
        <v/>
      </c>
      <c r="CK266" s="58" t="str">
        <f>IF(O266="女子",IF($AF266&gt;100,"",IF($M266=プロ用女子!D$152,ROW(),"")),"")</f>
        <v/>
      </c>
      <c r="CL266" s="58" t="str">
        <f>IF(O266="女子",IF($AF266&gt;100,"",IF($M266=プロ用女子!K$152,ROW(),"")),"")</f>
        <v/>
      </c>
      <c r="CM266" s="58" t="str">
        <f>IF(O266="女子",IF($AF266&gt;100,"",IF($M266=プロ用女子!D$177,ROW(),"")),"")</f>
        <v/>
      </c>
      <c r="CN266" s="58" t="str">
        <f>IF(O266="女子",IF($AF266&gt;100,"",IF($M266=プロ用女子!K$177,ROW(),"")),"")</f>
        <v/>
      </c>
      <c r="CO266" s="58" t="str">
        <f>IF(O266="女子",IF($AF266&gt;100,"",IF($M266=プロ用女子!D$202,ROW(),"")),"")</f>
        <v/>
      </c>
      <c r="CP266" s="58" t="str">
        <f>IF(O266="女子",IF($AF266&gt;100,"",IF($M266=プロ用女子!K$202,ROW(),"")),"")</f>
        <v/>
      </c>
      <c r="CQ266" s="58" t="str">
        <f>IF(O266="女子",IF($AF266&gt;100,"",IF($M266=プロ用女子!D$227,ROW(),"")),"")</f>
        <v/>
      </c>
      <c r="CR266" s="58" t="str">
        <f>IF(O266="女子",IF($AF266&gt;100,"",IF($M266=プロ用女子!K$227,ROW(),"")),"")</f>
        <v/>
      </c>
    </row>
    <row r="267" spans="1:96" x14ac:dyDescent="0.15">
      <c r="A267">
        <v>46172</v>
      </c>
      <c r="B267">
        <v>46180</v>
      </c>
      <c r="C267" t="s">
        <v>70</v>
      </c>
      <c r="D267" t="s">
        <v>162</v>
      </c>
      <c r="E267" t="s">
        <v>169</v>
      </c>
      <c r="F267" t="s">
        <v>171</v>
      </c>
      <c r="G267" t="s">
        <v>165</v>
      </c>
      <c r="H267" t="s">
        <v>71</v>
      </c>
      <c r="I267" t="s">
        <v>166</v>
      </c>
      <c r="J267" t="s">
        <v>99</v>
      </c>
      <c r="L267" t="s">
        <v>1473</v>
      </c>
      <c r="M267" t="s">
        <v>1464</v>
      </c>
      <c r="N267" t="s">
        <v>1465</v>
      </c>
      <c r="O267" t="s">
        <v>113</v>
      </c>
      <c r="Y267" t="s">
        <v>101</v>
      </c>
      <c r="AA267" t="s">
        <v>1474</v>
      </c>
      <c r="AB267" t="s">
        <v>1475</v>
      </c>
      <c r="AC267" t="s">
        <v>1476</v>
      </c>
      <c r="AD267" t="s">
        <v>102</v>
      </c>
      <c r="AE267" t="s">
        <v>105</v>
      </c>
      <c r="AF267">
        <v>3</v>
      </c>
      <c r="AG267" s="40">
        <v>39147</v>
      </c>
      <c r="AN267">
        <v>161</v>
      </c>
      <c r="AO267">
        <v>52</v>
      </c>
      <c r="AP267" t="s">
        <v>103</v>
      </c>
      <c r="AV267" t="s">
        <v>104</v>
      </c>
      <c r="AY267" t="s">
        <v>155</v>
      </c>
      <c r="BB267">
        <f t="shared" si="13"/>
        <v>17</v>
      </c>
      <c r="BC267">
        <f t="shared" si="14"/>
        <v>3</v>
      </c>
      <c r="BD267" t="str">
        <f t="shared" si="15"/>
        <v>右</v>
      </c>
      <c r="BE267" s="58" t="str">
        <f>IF(O267="男子",IF($AF267&gt;100,"",IF(M267=プロ用男子!D$2,ROW(),"")),"")</f>
        <v/>
      </c>
      <c r="BF267" s="58" t="str">
        <f>IF(O267="男子",IF($AF267&gt;100,"",IF($M267=プロ用男子!K$2,ROW(),"")),"")</f>
        <v/>
      </c>
      <c r="BG267" s="58" t="str">
        <f>IF(O267="男子",IF($AF267&gt;100,"",IF($M267=プロ用男子!D$27,ROW(),"")),"")</f>
        <v/>
      </c>
      <c r="BH267" s="58" t="str">
        <f>IF(O267="男子",IF($AF267&gt;100,"",IF($M267=プロ用男子!K$27,ROW(),"")),"")</f>
        <v/>
      </c>
      <c r="BI267" s="58" t="str">
        <f>IF(O267="男子",IF($AF267&gt;100,"",IF($M267=プロ用男子!D$52,ROW(),"")),"")</f>
        <v/>
      </c>
      <c r="BJ267" s="58" t="str">
        <f>IF(O267="男子",IF($AF267&gt;100,"",IF($M267=プロ用男子!K$52,ROW(),"")),"")</f>
        <v/>
      </c>
      <c r="BK267" s="58" t="str">
        <f>IF(O267="男子",IF($AF267&gt;100,"",IF($M267=プロ用男子!D$77,ROW(),"")),"")</f>
        <v/>
      </c>
      <c r="BL267" s="58" t="str">
        <f>IF(O267="男子",IF($AF267&gt;100,"",IF($M267=プロ用男子!K$77,ROW(),"")),"")</f>
        <v/>
      </c>
      <c r="BM267" s="58" t="str">
        <f>IF(O267="男子",IF($AF267&gt;100,"",IF($M267=プロ用男子!D$102,ROW(),"")),"")</f>
        <v/>
      </c>
      <c r="BN267" s="58" t="str">
        <f>IF(O267="男子",IF($AF267&gt;100,"",IF($M267=プロ用男子!K$102,ROW(),"")),"")</f>
        <v/>
      </c>
      <c r="BO267" s="58" t="str">
        <f>IF(O267="男子",IF($AF267&gt;100,"",IF($M267=プロ用男子!D$127,ROW(),"")),"")</f>
        <v/>
      </c>
      <c r="BP267" s="58" t="str">
        <f>IF(O267="男子",IF($AF267&gt;100,"",IF($M267=プロ用男子!K$127,ROW(),"")),"")</f>
        <v/>
      </c>
      <c r="BQ267" s="58" t="str">
        <f>IF(O267="男子",IF($AF267&gt;100,"",IF($M267=プロ用男子!D$152,ROW(),"")),"")</f>
        <v/>
      </c>
      <c r="BR267" s="58" t="str">
        <f>IF(O267="男子",IF($AF267&gt;100,"",IF($M267=プロ用男子!K$152,ROW(),"")),"")</f>
        <v/>
      </c>
      <c r="BS267" s="58" t="str">
        <f>IF(O267="男子",IF($AF267&gt;100,"",IF($M267=プロ用男子!D$177,ROW(),"")),"")</f>
        <v/>
      </c>
      <c r="BT267" s="58" t="str">
        <f>IF(O267="男子",IF($AF267&gt;100,"",IF($M267=プロ用男子!K$177,ROW(),"")),"")</f>
        <v/>
      </c>
      <c r="BU267" s="58" t="str">
        <f>IF(O267="男子",IF($AF267&gt;100,"",IF($M267=プロ用男子!D$202,ROW(),"")),"")</f>
        <v/>
      </c>
      <c r="BV267" s="58" t="str">
        <f>IF(O267="男子",IF($AF267&gt;100,"",IF($M267=プロ用男子!K$202,ROW(),"")),"")</f>
        <v/>
      </c>
      <c r="BW267" s="58" t="str">
        <f>IF(O267="男子",IF($AF267&gt;100,"",IF($M267=プロ用男子!D$227,ROW(),"")),"")</f>
        <v/>
      </c>
      <c r="BX267" s="58" t="str">
        <f>IF(O267="男子",IF($AF267&gt;100,"",IF($M267=プロ用男子!K$227,ROW(),"")),"")</f>
        <v/>
      </c>
      <c r="BY267" s="58">
        <f>IF(O267="女子",IF(AF267&gt;100,"",IF(M267=プロ用女子!D$2,ROW(),"")),"")</f>
        <v>267</v>
      </c>
      <c r="BZ267" s="58" t="str">
        <f>IF(O267="女子",IF($AF267&gt;100,"",IF($M267=プロ用女子!K$2,ROW(),"")),"")</f>
        <v/>
      </c>
      <c r="CA267" s="58" t="str">
        <f>IF(O267="女子",IF($AF267&gt;100,"",IF($M267=プロ用女子!D$27,ROW(),"")),"")</f>
        <v/>
      </c>
      <c r="CB267" s="58" t="str">
        <f>IF(O267="女子",IF($AF267&gt;100,"",IF($M267=プロ用女子!K$27,ROW(),"")),"")</f>
        <v/>
      </c>
      <c r="CC267" s="58" t="str">
        <f>IF(O267="女子",IF($AF267&gt;100,"",IF($M267=プロ用女子!D$52,ROW(),"")),"")</f>
        <v/>
      </c>
      <c r="CD267" s="58" t="str">
        <f>IF(O267="女子",IF($AF267&gt;100,"",IF($M267=プロ用女子!K$52,ROW(),"")),"")</f>
        <v/>
      </c>
      <c r="CE267" s="58" t="str">
        <f>IF(O267="女子",IF($AF267&gt;100,"",IF($M267=プロ用女子!D$77,ROW(),"")),"")</f>
        <v/>
      </c>
      <c r="CF267" s="58" t="str">
        <f>IF(O267="女子",IF($AF267&gt;100,"",IF($M267=プロ用女子!K$77,ROW(),"")),"")</f>
        <v/>
      </c>
      <c r="CG267" s="58" t="str">
        <f>IF(O267="女子",IF($AF267&gt;100,"",IF($M267=プロ用女子!D$102,ROW(),"")),"")</f>
        <v/>
      </c>
      <c r="CH267" s="58" t="str">
        <f>IF(O267="女子",IF($AF267&gt;100,"",IF($M267=プロ用女子!K$102,ROW(),"")),"")</f>
        <v/>
      </c>
      <c r="CI267" s="58" t="str">
        <f>IF(O267="女子",IF($AF267&gt;100,"",IF($M267=プロ用女子!D$127,ROW(),"")),"")</f>
        <v/>
      </c>
      <c r="CJ267" s="58" t="str">
        <f>IF(O267="女子",IF($AF267&gt;100,"",IF($M267=プロ用女子!K$127,ROW(),"")),"")</f>
        <v/>
      </c>
      <c r="CK267" s="58" t="str">
        <f>IF(O267="女子",IF($AF267&gt;100,"",IF($M267=プロ用女子!D$152,ROW(),"")),"")</f>
        <v/>
      </c>
      <c r="CL267" s="58" t="str">
        <f>IF(O267="女子",IF($AF267&gt;100,"",IF($M267=プロ用女子!K$152,ROW(),"")),"")</f>
        <v/>
      </c>
      <c r="CM267" s="58" t="str">
        <f>IF(O267="女子",IF($AF267&gt;100,"",IF($M267=プロ用女子!D$177,ROW(),"")),"")</f>
        <v/>
      </c>
      <c r="CN267" s="58" t="str">
        <f>IF(O267="女子",IF($AF267&gt;100,"",IF($M267=プロ用女子!K$177,ROW(),"")),"")</f>
        <v/>
      </c>
      <c r="CO267" s="58" t="str">
        <f>IF(O267="女子",IF($AF267&gt;100,"",IF($M267=プロ用女子!D$202,ROW(),"")),"")</f>
        <v/>
      </c>
      <c r="CP267" s="58" t="str">
        <f>IF(O267="女子",IF($AF267&gt;100,"",IF($M267=プロ用女子!K$202,ROW(),"")),"")</f>
        <v/>
      </c>
      <c r="CQ267" s="58" t="str">
        <f>IF(O267="女子",IF($AF267&gt;100,"",IF($M267=プロ用女子!D$227,ROW(),"")),"")</f>
        <v/>
      </c>
      <c r="CR267" s="58" t="str">
        <f>IF(O267="女子",IF($AF267&gt;100,"",IF($M267=プロ用女子!K$227,ROW(),"")),"")</f>
        <v/>
      </c>
    </row>
    <row r="268" spans="1:96" x14ac:dyDescent="0.15">
      <c r="A268">
        <v>46172</v>
      </c>
      <c r="B268">
        <v>46180</v>
      </c>
      <c r="C268" t="s">
        <v>70</v>
      </c>
      <c r="D268" t="s">
        <v>162</v>
      </c>
      <c r="E268" t="s">
        <v>169</v>
      </c>
      <c r="F268" t="s">
        <v>171</v>
      </c>
      <c r="G268" t="s">
        <v>165</v>
      </c>
      <c r="H268" t="s">
        <v>71</v>
      </c>
      <c r="I268" t="s">
        <v>166</v>
      </c>
      <c r="J268" t="s">
        <v>99</v>
      </c>
      <c r="L268" t="s">
        <v>1477</v>
      </c>
      <c r="M268" t="s">
        <v>1464</v>
      </c>
      <c r="N268" t="s">
        <v>1465</v>
      </c>
      <c r="O268" t="s">
        <v>113</v>
      </c>
      <c r="Y268" t="s">
        <v>101</v>
      </c>
      <c r="AA268" t="s">
        <v>1478</v>
      </c>
      <c r="AB268" t="s">
        <v>1479</v>
      </c>
      <c r="AC268" t="s">
        <v>1480</v>
      </c>
      <c r="AD268" t="s">
        <v>102</v>
      </c>
      <c r="AF268">
        <v>4</v>
      </c>
      <c r="AG268" s="40">
        <v>39139</v>
      </c>
      <c r="AN268">
        <v>160</v>
      </c>
      <c r="AO268">
        <v>52</v>
      </c>
      <c r="AP268" t="s">
        <v>103</v>
      </c>
      <c r="AV268" t="s">
        <v>104</v>
      </c>
      <c r="AY268" t="s">
        <v>156</v>
      </c>
      <c r="BB268">
        <f t="shared" si="13"/>
        <v>17</v>
      </c>
      <c r="BC268">
        <f t="shared" si="14"/>
        <v>3</v>
      </c>
      <c r="BD268" t="str">
        <f t="shared" si="15"/>
        <v>右</v>
      </c>
      <c r="BE268" s="58" t="str">
        <f>IF(O268="男子",IF($AF268&gt;100,"",IF(M268=プロ用男子!D$2,ROW(),"")),"")</f>
        <v/>
      </c>
      <c r="BF268" s="58" t="str">
        <f>IF(O268="男子",IF($AF268&gt;100,"",IF($M268=プロ用男子!K$2,ROW(),"")),"")</f>
        <v/>
      </c>
      <c r="BG268" s="58" t="str">
        <f>IF(O268="男子",IF($AF268&gt;100,"",IF($M268=プロ用男子!D$27,ROW(),"")),"")</f>
        <v/>
      </c>
      <c r="BH268" s="58" t="str">
        <f>IF(O268="男子",IF($AF268&gt;100,"",IF($M268=プロ用男子!K$27,ROW(),"")),"")</f>
        <v/>
      </c>
      <c r="BI268" s="58" t="str">
        <f>IF(O268="男子",IF($AF268&gt;100,"",IF($M268=プロ用男子!D$52,ROW(),"")),"")</f>
        <v/>
      </c>
      <c r="BJ268" s="58" t="str">
        <f>IF(O268="男子",IF($AF268&gt;100,"",IF($M268=プロ用男子!K$52,ROW(),"")),"")</f>
        <v/>
      </c>
      <c r="BK268" s="58" t="str">
        <f>IF(O268="男子",IF($AF268&gt;100,"",IF($M268=プロ用男子!D$77,ROW(),"")),"")</f>
        <v/>
      </c>
      <c r="BL268" s="58" t="str">
        <f>IF(O268="男子",IF($AF268&gt;100,"",IF($M268=プロ用男子!K$77,ROW(),"")),"")</f>
        <v/>
      </c>
      <c r="BM268" s="58" t="str">
        <f>IF(O268="男子",IF($AF268&gt;100,"",IF($M268=プロ用男子!D$102,ROW(),"")),"")</f>
        <v/>
      </c>
      <c r="BN268" s="58" t="str">
        <f>IF(O268="男子",IF($AF268&gt;100,"",IF($M268=プロ用男子!K$102,ROW(),"")),"")</f>
        <v/>
      </c>
      <c r="BO268" s="58" t="str">
        <f>IF(O268="男子",IF($AF268&gt;100,"",IF($M268=プロ用男子!D$127,ROW(),"")),"")</f>
        <v/>
      </c>
      <c r="BP268" s="58" t="str">
        <f>IF(O268="男子",IF($AF268&gt;100,"",IF($M268=プロ用男子!K$127,ROW(),"")),"")</f>
        <v/>
      </c>
      <c r="BQ268" s="58" t="str">
        <f>IF(O268="男子",IF($AF268&gt;100,"",IF($M268=プロ用男子!D$152,ROW(),"")),"")</f>
        <v/>
      </c>
      <c r="BR268" s="58" t="str">
        <f>IF(O268="男子",IF($AF268&gt;100,"",IF($M268=プロ用男子!K$152,ROW(),"")),"")</f>
        <v/>
      </c>
      <c r="BS268" s="58" t="str">
        <f>IF(O268="男子",IF($AF268&gt;100,"",IF($M268=プロ用男子!D$177,ROW(),"")),"")</f>
        <v/>
      </c>
      <c r="BT268" s="58" t="str">
        <f>IF(O268="男子",IF($AF268&gt;100,"",IF($M268=プロ用男子!K$177,ROW(),"")),"")</f>
        <v/>
      </c>
      <c r="BU268" s="58" t="str">
        <f>IF(O268="男子",IF($AF268&gt;100,"",IF($M268=プロ用男子!D$202,ROW(),"")),"")</f>
        <v/>
      </c>
      <c r="BV268" s="58" t="str">
        <f>IF(O268="男子",IF($AF268&gt;100,"",IF($M268=プロ用男子!K$202,ROW(),"")),"")</f>
        <v/>
      </c>
      <c r="BW268" s="58" t="str">
        <f>IF(O268="男子",IF($AF268&gt;100,"",IF($M268=プロ用男子!D$227,ROW(),"")),"")</f>
        <v/>
      </c>
      <c r="BX268" s="58" t="str">
        <f>IF(O268="男子",IF($AF268&gt;100,"",IF($M268=プロ用男子!K$227,ROW(),"")),"")</f>
        <v/>
      </c>
      <c r="BY268" s="58">
        <f>IF(O268="女子",IF(AF268&gt;100,"",IF(M268=プロ用女子!D$2,ROW(),"")),"")</f>
        <v>268</v>
      </c>
      <c r="BZ268" s="58" t="str">
        <f>IF(O268="女子",IF($AF268&gt;100,"",IF($M268=プロ用女子!K$2,ROW(),"")),"")</f>
        <v/>
      </c>
      <c r="CA268" s="58" t="str">
        <f>IF(O268="女子",IF($AF268&gt;100,"",IF($M268=プロ用女子!D$27,ROW(),"")),"")</f>
        <v/>
      </c>
      <c r="CB268" s="58" t="str">
        <f>IF(O268="女子",IF($AF268&gt;100,"",IF($M268=プロ用女子!K$27,ROW(),"")),"")</f>
        <v/>
      </c>
      <c r="CC268" s="58" t="str">
        <f>IF(O268="女子",IF($AF268&gt;100,"",IF($M268=プロ用女子!D$52,ROW(),"")),"")</f>
        <v/>
      </c>
      <c r="CD268" s="58" t="str">
        <f>IF(O268="女子",IF($AF268&gt;100,"",IF($M268=プロ用女子!K$52,ROW(),"")),"")</f>
        <v/>
      </c>
      <c r="CE268" s="58" t="str">
        <f>IF(O268="女子",IF($AF268&gt;100,"",IF($M268=プロ用女子!D$77,ROW(),"")),"")</f>
        <v/>
      </c>
      <c r="CF268" s="58" t="str">
        <f>IF(O268="女子",IF($AF268&gt;100,"",IF($M268=プロ用女子!K$77,ROW(),"")),"")</f>
        <v/>
      </c>
      <c r="CG268" s="58" t="str">
        <f>IF(O268="女子",IF($AF268&gt;100,"",IF($M268=プロ用女子!D$102,ROW(),"")),"")</f>
        <v/>
      </c>
      <c r="CH268" s="58" t="str">
        <f>IF(O268="女子",IF($AF268&gt;100,"",IF($M268=プロ用女子!K$102,ROW(),"")),"")</f>
        <v/>
      </c>
      <c r="CI268" s="58" t="str">
        <f>IF(O268="女子",IF($AF268&gt;100,"",IF($M268=プロ用女子!D$127,ROW(),"")),"")</f>
        <v/>
      </c>
      <c r="CJ268" s="58" t="str">
        <f>IF(O268="女子",IF($AF268&gt;100,"",IF($M268=プロ用女子!K$127,ROW(),"")),"")</f>
        <v/>
      </c>
      <c r="CK268" s="58" t="str">
        <f>IF(O268="女子",IF($AF268&gt;100,"",IF($M268=プロ用女子!D$152,ROW(),"")),"")</f>
        <v/>
      </c>
      <c r="CL268" s="58" t="str">
        <f>IF(O268="女子",IF($AF268&gt;100,"",IF($M268=プロ用女子!K$152,ROW(),"")),"")</f>
        <v/>
      </c>
      <c r="CM268" s="58" t="str">
        <f>IF(O268="女子",IF($AF268&gt;100,"",IF($M268=プロ用女子!D$177,ROW(),"")),"")</f>
        <v/>
      </c>
      <c r="CN268" s="58" t="str">
        <f>IF(O268="女子",IF($AF268&gt;100,"",IF($M268=プロ用女子!K$177,ROW(),"")),"")</f>
        <v/>
      </c>
      <c r="CO268" s="58" t="str">
        <f>IF(O268="女子",IF($AF268&gt;100,"",IF($M268=プロ用女子!D$202,ROW(),"")),"")</f>
        <v/>
      </c>
      <c r="CP268" s="58" t="str">
        <f>IF(O268="女子",IF($AF268&gt;100,"",IF($M268=プロ用女子!K$202,ROW(),"")),"")</f>
        <v/>
      </c>
      <c r="CQ268" s="58" t="str">
        <f>IF(O268="女子",IF($AF268&gt;100,"",IF($M268=プロ用女子!D$227,ROW(),"")),"")</f>
        <v/>
      </c>
      <c r="CR268" s="58" t="str">
        <f>IF(O268="女子",IF($AF268&gt;100,"",IF($M268=プロ用女子!K$227,ROW(),"")),"")</f>
        <v/>
      </c>
    </row>
    <row r="269" spans="1:96" x14ac:dyDescent="0.15">
      <c r="A269">
        <v>46172</v>
      </c>
      <c r="B269">
        <v>46180</v>
      </c>
      <c r="C269" t="s">
        <v>70</v>
      </c>
      <c r="D269" t="s">
        <v>162</v>
      </c>
      <c r="E269" t="s">
        <v>169</v>
      </c>
      <c r="F269" t="s">
        <v>171</v>
      </c>
      <c r="G269" t="s">
        <v>165</v>
      </c>
      <c r="H269" t="s">
        <v>71</v>
      </c>
      <c r="I269" t="s">
        <v>166</v>
      </c>
      <c r="J269" t="s">
        <v>99</v>
      </c>
      <c r="L269" t="s">
        <v>1481</v>
      </c>
      <c r="M269" t="s">
        <v>1464</v>
      </c>
      <c r="N269" t="s">
        <v>1465</v>
      </c>
      <c r="O269" t="s">
        <v>113</v>
      </c>
      <c r="Y269" t="s">
        <v>101</v>
      </c>
      <c r="AA269" t="s">
        <v>1482</v>
      </c>
      <c r="AB269" t="s">
        <v>1483</v>
      </c>
      <c r="AC269" t="s">
        <v>1484</v>
      </c>
      <c r="AD269" t="s">
        <v>102</v>
      </c>
      <c r="AF269">
        <v>5</v>
      </c>
      <c r="AG269" s="40">
        <v>38993</v>
      </c>
      <c r="AN269">
        <v>163</v>
      </c>
      <c r="AO269">
        <v>51</v>
      </c>
      <c r="AP269" t="s">
        <v>103</v>
      </c>
      <c r="AV269" t="s">
        <v>104</v>
      </c>
      <c r="AY269" t="s">
        <v>155</v>
      </c>
      <c r="BB269">
        <f t="shared" si="13"/>
        <v>17</v>
      </c>
      <c r="BC269">
        <f t="shared" si="14"/>
        <v>3</v>
      </c>
      <c r="BD269" t="str">
        <f t="shared" si="15"/>
        <v>右</v>
      </c>
      <c r="BE269" s="58" t="str">
        <f>IF(O269="男子",IF($AF269&gt;100,"",IF(M269=プロ用男子!D$2,ROW(),"")),"")</f>
        <v/>
      </c>
      <c r="BF269" s="58" t="str">
        <f>IF(O269="男子",IF($AF269&gt;100,"",IF($M269=プロ用男子!K$2,ROW(),"")),"")</f>
        <v/>
      </c>
      <c r="BG269" s="58" t="str">
        <f>IF(O269="男子",IF($AF269&gt;100,"",IF($M269=プロ用男子!D$27,ROW(),"")),"")</f>
        <v/>
      </c>
      <c r="BH269" s="58" t="str">
        <f>IF(O269="男子",IF($AF269&gt;100,"",IF($M269=プロ用男子!K$27,ROW(),"")),"")</f>
        <v/>
      </c>
      <c r="BI269" s="58" t="str">
        <f>IF(O269="男子",IF($AF269&gt;100,"",IF($M269=プロ用男子!D$52,ROW(),"")),"")</f>
        <v/>
      </c>
      <c r="BJ269" s="58" t="str">
        <f>IF(O269="男子",IF($AF269&gt;100,"",IF($M269=プロ用男子!K$52,ROW(),"")),"")</f>
        <v/>
      </c>
      <c r="BK269" s="58" t="str">
        <f>IF(O269="男子",IF($AF269&gt;100,"",IF($M269=プロ用男子!D$77,ROW(),"")),"")</f>
        <v/>
      </c>
      <c r="BL269" s="58" t="str">
        <f>IF(O269="男子",IF($AF269&gt;100,"",IF($M269=プロ用男子!K$77,ROW(),"")),"")</f>
        <v/>
      </c>
      <c r="BM269" s="58" t="str">
        <f>IF(O269="男子",IF($AF269&gt;100,"",IF($M269=プロ用男子!D$102,ROW(),"")),"")</f>
        <v/>
      </c>
      <c r="BN269" s="58" t="str">
        <f>IF(O269="男子",IF($AF269&gt;100,"",IF($M269=プロ用男子!K$102,ROW(),"")),"")</f>
        <v/>
      </c>
      <c r="BO269" s="58" t="str">
        <f>IF(O269="男子",IF($AF269&gt;100,"",IF($M269=プロ用男子!D$127,ROW(),"")),"")</f>
        <v/>
      </c>
      <c r="BP269" s="58" t="str">
        <f>IF(O269="男子",IF($AF269&gt;100,"",IF($M269=プロ用男子!K$127,ROW(),"")),"")</f>
        <v/>
      </c>
      <c r="BQ269" s="58" t="str">
        <f>IF(O269="男子",IF($AF269&gt;100,"",IF($M269=プロ用男子!D$152,ROW(),"")),"")</f>
        <v/>
      </c>
      <c r="BR269" s="58" t="str">
        <f>IF(O269="男子",IF($AF269&gt;100,"",IF($M269=プロ用男子!K$152,ROW(),"")),"")</f>
        <v/>
      </c>
      <c r="BS269" s="58" t="str">
        <f>IF(O269="男子",IF($AF269&gt;100,"",IF($M269=プロ用男子!D$177,ROW(),"")),"")</f>
        <v/>
      </c>
      <c r="BT269" s="58" t="str">
        <f>IF(O269="男子",IF($AF269&gt;100,"",IF($M269=プロ用男子!K$177,ROW(),"")),"")</f>
        <v/>
      </c>
      <c r="BU269" s="58" t="str">
        <f>IF(O269="男子",IF($AF269&gt;100,"",IF($M269=プロ用男子!D$202,ROW(),"")),"")</f>
        <v/>
      </c>
      <c r="BV269" s="58" t="str">
        <f>IF(O269="男子",IF($AF269&gt;100,"",IF($M269=プロ用男子!K$202,ROW(),"")),"")</f>
        <v/>
      </c>
      <c r="BW269" s="58" t="str">
        <f>IF(O269="男子",IF($AF269&gt;100,"",IF($M269=プロ用男子!D$227,ROW(),"")),"")</f>
        <v/>
      </c>
      <c r="BX269" s="58" t="str">
        <f>IF(O269="男子",IF($AF269&gt;100,"",IF($M269=プロ用男子!K$227,ROW(),"")),"")</f>
        <v/>
      </c>
      <c r="BY269" s="58">
        <f>IF(O269="女子",IF(AF269&gt;100,"",IF(M269=プロ用女子!D$2,ROW(),"")),"")</f>
        <v>269</v>
      </c>
      <c r="BZ269" s="58" t="str">
        <f>IF(O269="女子",IF($AF269&gt;100,"",IF($M269=プロ用女子!K$2,ROW(),"")),"")</f>
        <v/>
      </c>
      <c r="CA269" s="58" t="str">
        <f>IF(O269="女子",IF($AF269&gt;100,"",IF($M269=プロ用女子!D$27,ROW(),"")),"")</f>
        <v/>
      </c>
      <c r="CB269" s="58" t="str">
        <f>IF(O269="女子",IF($AF269&gt;100,"",IF($M269=プロ用女子!K$27,ROW(),"")),"")</f>
        <v/>
      </c>
      <c r="CC269" s="58" t="str">
        <f>IF(O269="女子",IF($AF269&gt;100,"",IF($M269=プロ用女子!D$52,ROW(),"")),"")</f>
        <v/>
      </c>
      <c r="CD269" s="58" t="str">
        <f>IF(O269="女子",IF($AF269&gt;100,"",IF($M269=プロ用女子!K$52,ROW(),"")),"")</f>
        <v/>
      </c>
      <c r="CE269" s="58" t="str">
        <f>IF(O269="女子",IF($AF269&gt;100,"",IF($M269=プロ用女子!D$77,ROW(),"")),"")</f>
        <v/>
      </c>
      <c r="CF269" s="58" t="str">
        <f>IF(O269="女子",IF($AF269&gt;100,"",IF($M269=プロ用女子!K$77,ROW(),"")),"")</f>
        <v/>
      </c>
      <c r="CG269" s="58" t="str">
        <f>IF(O269="女子",IF($AF269&gt;100,"",IF($M269=プロ用女子!D$102,ROW(),"")),"")</f>
        <v/>
      </c>
      <c r="CH269" s="58" t="str">
        <f>IF(O269="女子",IF($AF269&gt;100,"",IF($M269=プロ用女子!K$102,ROW(),"")),"")</f>
        <v/>
      </c>
      <c r="CI269" s="58" t="str">
        <f>IF(O269="女子",IF($AF269&gt;100,"",IF($M269=プロ用女子!D$127,ROW(),"")),"")</f>
        <v/>
      </c>
      <c r="CJ269" s="58" t="str">
        <f>IF(O269="女子",IF($AF269&gt;100,"",IF($M269=プロ用女子!K$127,ROW(),"")),"")</f>
        <v/>
      </c>
      <c r="CK269" s="58" t="str">
        <f>IF(O269="女子",IF($AF269&gt;100,"",IF($M269=プロ用女子!D$152,ROW(),"")),"")</f>
        <v/>
      </c>
      <c r="CL269" s="58" t="str">
        <f>IF(O269="女子",IF($AF269&gt;100,"",IF($M269=プロ用女子!K$152,ROW(),"")),"")</f>
        <v/>
      </c>
      <c r="CM269" s="58" t="str">
        <f>IF(O269="女子",IF($AF269&gt;100,"",IF($M269=プロ用女子!D$177,ROW(),"")),"")</f>
        <v/>
      </c>
      <c r="CN269" s="58" t="str">
        <f>IF(O269="女子",IF($AF269&gt;100,"",IF($M269=プロ用女子!K$177,ROW(),"")),"")</f>
        <v/>
      </c>
      <c r="CO269" s="58" t="str">
        <f>IF(O269="女子",IF($AF269&gt;100,"",IF($M269=プロ用女子!D$202,ROW(),"")),"")</f>
        <v/>
      </c>
      <c r="CP269" s="58" t="str">
        <f>IF(O269="女子",IF($AF269&gt;100,"",IF($M269=プロ用女子!K$202,ROW(),"")),"")</f>
        <v/>
      </c>
      <c r="CQ269" s="58" t="str">
        <f>IF(O269="女子",IF($AF269&gt;100,"",IF($M269=プロ用女子!D$227,ROW(),"")),"")</f>
        <v/>
      </c>
      <c r="CR269" s="58" t="str">
        <f>IF(O269="女子",IF($AF269&gt;100,"",IF($M269=プロ用女子!K$227,ROW(),"")),"")</f>
        <v/>
      </c>
    </row>
    <row r="270" spans="1:96" x14ac:dyDescent="0.15">
      <c r="A270">
        <v>46172</v>
      </c>
      <c r="B270">
        <v>46180</v>
      </c>
      <c r="C270" t="s">
        <v>70</v>
      </c>
      <c r="D270" t="s">
        <v>162</v>
      </c>
      <c r="E270" t="s">
        <v>169</v>
      </c>
      <c r="F270" t="s">
        <v>171</v>
      </c>
      <c r="G270" t="s">
        <v>165</v>
      </c>
      <c r="H270" t="s">
        <v>71</v>
      </c>
      <c r="I270" t="s">
        <v>166</v>
      </c>
      <c r="J270" t="s">
        <v>99</v>
      </c>
      <c r="L270" t="s">
        <v>1485</v>
      </c>
      <c r="M270" t="s">
        <v>1464</v>
      </c>
      <c r="N270" t="s">
        <v>1465</v>
      </c>
      <c r="O270" t="s">
        <v>113</v>
      </c>
      <c r="Y270" t="s">
        <v>101</v>
      </c>
      <c r="AA270" t="s">
        <v>1486</v>
      </c>
      <c r="AB270" t="s">
        <v>1487</v>
      </c>
      <c r="AC270" t="s">
        <v>1488</v>
      </c>
      <c r="AD270" t="s">
        <v>102</v>
      </c>
      <c r="AF270">
        <v>6</v>
      </c>
      <c r="AG270" s="40">
        <v>38853</v>
      </c>
      <c r="AN270">
        <v>155</v>
      </c>
      <c r="AO270">
        <v>53</v>
      </c>
      <c r="AP270" t="s">
        <v>103</v>
      </c>
      <c r="AV270" t="s">
        <v>104</v>
      </c>
      <c r="AY270" t="s">
        <v>156</v>
      </c>
      <c r="BB270">
        <f t="shared" si="13"/>
        <v>17</v>
      </c>
      <c r="BC270">
        <f t="shared" si="14"/>
        <v>3</v>
      </c>
      <c r="BD270" t="str">
        <f t="shared" si="15"/>
        <v>右</v>
      </c>
      <c r="BE270" s="58" t="str">
        <f>IF(O270="男子",IF($AF270&gt;100,"",IF(M270=プロ用男子!D$2,ROW(),"")),"")</f>
        <v/>
      </c>
      <c r="BF270" s="58" t="str">
        <f>IF(O270="男子",IF($AF270&gt;100,"",IF($M270=プロ用男子!K$2,ROW(),"")),"")</f>
        <v/>
      </c>
      <c r="BG270" s="58" t="str">
        <f>IF(O270="男子",IF($AF270&gt;100,"",IF($M270=プロ用男子!D$27,ROW(),"")),"")</f>
        <v/>
      </c>
      <c r="BH270" s="58" t="str">
        <f>IF(O270="男子",IF($AF270&gt;100,"",IF($M270=プロ用男子!K$27,ROW(),"")),"")</f>
        <v/>
      </c>
      <c r="BI270" s="58" t="str">
        <f>IF(O270="男子",IF($AF270&gt;100,"",IF($M270=プロ用男子!D$52,ROW(),"")),"")</f>
        <v/>
      </c>
      <c r="BJ270" s="58" t="str">
        <f>IF(O270="男子",IF($AF270&gt;100,"",IF($M270=プロ用男子!K$52,ROW(),"")),"")</f>
        <v/>
      </c>
      <c r="BK270" s="58" t="str">
        <f>IF(O270="男子",IF($AF270&gt;100,"",IF($M270=プロ用男子!D$77,ROW(),"")),"")</f>
        <v/>
      </c>
      <c r="BL270" s="58" t="str">
        <f>IF(O270="男子",IF($AF270&gt;100,"",IF($M270=プロ用男子!K$77,ROW(),"")),"")</f>
        <v/>
      </c>
      <c r="BM270" s="58" t="str">
        <f>IF(O270="男子",IF($AF270&gt;100,"",IF($M270=プロ用男子!D$102,ROW(),"")),"")</f>
        <v/>
      </c>
      <c r="BN270" s="58" t="str">
        <f>IF(O270="男子",IF($AF270&gt;100,"",IF($M270=プロ用男子!K$102,ROW(),"")),"")</f>
        <v/>
      </c>
      <c r="BO270" s="58" t="str">
        <f>IF(O270="男子",IF($AF270&gt;100,"",IF($M270=プロ用男子!D$127,ROW(),"")),"")</f>
        <v/>
      </c>
      <c r="BP270" s="58" t="str">
        <f>IF(O270="男子",IF($AF270&gt;100,"",IF($M270=プロ用男子!K$127,ROW(),"")),"")</f>
        <v/>
      </c>
      <c r="BQ270" s="58" t="str">
        <f>IF(O270="男子",IF($AF270&gt;100,"",IF($M270=プロ用男子!D$152,ROW(),"")),"")</f>
        <v/>
      </c>
      <c r="BR270" s="58" t="str">
        <f>IF(O270="男子",IF($AF270&gt;100,"",IF($M270=プロ用男子!K$152,ROW(),"")),"")</f>
        <v/>
      </c>
      <c r="BS270" s="58" t="str">
        <f>IF(O270="男子",IF($AF270&gt;100,"",IF($M270=プロ用男子!D$177,ROW(),"")),"")</f>
        <v/>
      </c>
      <c r="BT270" s="58" t="str">
        <f>IF(O270="男子",IF($AF270&gt;100,"",IF($M270=プロ用男子!K$177,ROW(),"")),"")</f>
        <v/>
      </c>
      <c r="BU270" s="58" t="str">
        <f>IF(O270="男子",IF($AF270&gt;100,"",IF($M270=プロ用男子!D$202,ROW(),"")),"")</f>
        <v/>
      </c>
      <c r="BV270" s="58" t="str">
        <f>IF(O270="男子",IF($AF270&gt;100,"",IF($M270=プロ用男子!K$202,ROW(),"")),"")</f>
        <v/>
      </c>
      <c r="BW270" s="58" t="str">
        <f>IF(O270="男子",IF($AF270&gt;100,"",IF($M270=プロ用男子!D$227,ROW(),"")),"")</f>
        <v/>
      </c>
      <c r="BX270" s="58" t="str">
        <f>IF(O270="男子",IF($AF270&gt;100,"",IF($M270=プロ用男子!K$227,ROW(),"")),"")</f>
        <v/>
      </c>
      <c r="BY270" s="58">
        <f>IF(O270="女子",IF(AF270&gt;100,"",IF(M270=プロ用女子!D$2,ROW(),"")),"")</f>
        <v>270</v>
      </c>
      <c r="BZ270" s="58" t="str">
        <f>IF(O270="女子",IF($AF270&gt;100,"",IF($M270=プロ用女子!K$2,ROW(),"")),"")</f>
        <v/>
      </c>
      <c r="CA270" s="58" t="str">
        <f>IF(O270="女子",IF($AF270&gt;100,"",IF($M270=プロ用女子!D$27,ROW(),"")),"")</f>
        <v/>
      </c>
      <c r="CB270" s="58" t="str">
        <f>IF(O270="女子",IF($AF270&gt;100,"",IF($M270=プロ用女子!K$27,ROW(),"")),"")</f>
        <v/>
      </c>
      <c r="CC270" s="58" t="str">
        <f>IF(O270="女子",IF($AF270&gt;100,"",IF($M270=プロ用女子!D$52,ROW(),"")),"")</f>
        <v/>
      </c>
      <c r="CD270" s="58" t="str">
        <f>IF(O270="女子",IF($AF270&gt;100,"",IF($M270=プロ用女子!K$52,ROW(),"")),"")</f>
        <v/>
      </c>
      <c r="CE270" s="58" t="str">
        <f>IF(O270="女子",IF($AF270&gt;100,"",IF($M270=プロ用女子!D$77,ROW(),"")),"")</f>
        <v/>
      </c>
      <c r="CF270" s="58" t="str">
        <f>IF(O270="女子",IF($AF270&gt;100,"",IF($M270=プロ用女子!K$77,ROW(),"")),"")</f>
        <v/>
      </c>
      <c r="CG270" s="58" t="str">
        <f>IF(O270="女子",IF($AF270&gt;100,"",IF($M270=プロ用女子!D$102,ROW(),"")),"")</f>
        <v/>
      </c>
      <c r="CH270" s="58" t="str">
        <f>IF(O270="女子",IF($AF270&gt;100,"",IF($M270=プロ用女子!K$102,ROW(),"")),"")</f>
        <v/>
      </c>
      <c r="CI270" s="58" t="str">
        <f>IF(O270="女子",IF($AF270&gt;100,"",IF($M270=プロ用女子!D$127,ROW(),"")),"")</f>
        <v/>
      </c>
      <c r="CJ270" s="58" t="str">
        <f>IF(O270="女子",IF($AF270&gt;100,"",IF($M270=プロ用女子!K$127,ROW(),"")),"")</f>
        <v/>
      </c>
      <c r="CK270" s="58" t="str">
        <f>IF(O270="女子",IF($AF270&gt;100,"",IF($M270=プロ用女子!D$152,ROW(),"")),"")</f>
        <v/>
      </c>
      <c r="CL270" s="58" t="str">
        <f>IF(O270="女子",IF($AF270&gt;100,"",IF($M270=プロ用女子!K$152,ROW(),"")),"")</f>
        <v/>
      </c>
      <c r="CM270" s="58" t="str">
        <f>IF(O270="女子",IF($AF270&gt;100,"",IF($M270=プロ用女子!D$177,ROW(),"")),"")</f>
        <v/>
      </c>
      <c r="CN270" s="58" t="str">
        <f>IF(O270="女子",IF($AF270&gt;100,"",IF($M270=プロ用女子!K$177,ROW(),"")),"")</f>
        <v/>
      </c>
      <c r="CO270" s="58" t="str">
        <f>IF(O270="女子",IF($AF270&gt;100,"",IF($M270=プロ用女子!D$202,ROW(),"")),"")</f>
        <v/>
      </c>
      <c r="CP270" s="58" t="str">
        <f>IF(O270="女子",IF($AF270&gt;100,"",IF($M270=プロ用女子!K$202,ROW(),"")),"")</f>
        <v/>
      </c>
      <c r="CQ270" s="58" t="str">
        <f>IF(O270="女子",IF($AF270&gt;100,"",IF($M270=プロ用女子!D$227,ROW(),"")),"")</f>
        <v/>
      </c>
      <c r="CR270" s="58" t="str">
        <f>IF(O270="女子",IF($AF270&gt;100,"",IF($M270=プロ用女子!K$227,ROW(),"")),"")</f>
        <v/>
      </c>
    </row>
    <row r="271" spans="1:96" x14ac:dyDescent="0.15">
      <c r="A271">
        <v>46172</v>
      </c>
      <c r="B271">
        <v>46180</v>
      </c>
      <c r="C271" t="s">
        <v>70</v>
      </c>
      <c r="D271" t="s">
        <v>162</v>
      </c>
      <c r="E271" t="s">
        <v>169</v>
      </c>
      <c r="F271" t="s">
        <v>171</v>
      </c>
      <c r="G271" t="s">
        <v>165</v>
      </c>
      <c r="H271" t="s">
        <v>71</v>
      </c>
      <c r="I271" t="s">
        <v>166</v>
      </c>
      <c r="J271" t="s">
        <v>99</v>
      </c>
      <c r="L271" t="s">
        <v>1489</v>
      </c>
      <c r="M271" t="s">
        <v>1464</v>
      </c>
      <c r="N271" t="s">
        <v>1465</v>
      </c>
      <c r="O271" t="s">
        <v>113</v>
      </c>
      <c r="Y271" t="s">
        <v>101</v>
      </c>
      <c r="AA271" t="s">
        <v>1490</v>
      </c>
      <c r="AB271" t="s">
        <v>1491</v>
      </c>
      <c r="AC271" t="s">
        <v>1492</v>
      </c>
      <c r="AD271" t="s">
        <v>102</v>
      </c>
      <c r="AF271">
        <v>7</v>
      </c>
      <c r="AG271" s="40">
        <v>39134</v>
      </c>
      <c r="AN271">
        <v>163</v>
      </c>
      <c r="AO271">
        <v>58</v>
      </c>
      <c r="AP271" t="s">
        <v>103</v>
      </c>
      <c r="AV271" t="s">
        <v>104</v>
      </c>
      <c r="AY271" t="s">
        <v>155</v>
      </c>
      <c r="BB271">
        <f t="shared" si="13"/>
        <v>17</v>
      </c>
      <c r="BC271">
        <f t="shared" si="14"/>
        <v>3</v>
      </c>
      <c r="BD271" t="str">
        <f t="shared" si="15"/>
        <v>右</v>
      </c>
      <c r="BE271" s="58" t="str">
        <f>IF(O271="男子",IF($AF271&gt;100,"",IF(M271=プロ用男子!D$2,ROW(),"")),"")</f>
        <v/>
      </c>
      <c r="BF271" s="58" t="str">
        <f>IF(O271="男子",IF($AF271&gt;100,"",IF($M271=プロ用男子!K$2,ROW(),"")),"")</f>
        <v/>
      </c>
      <c r="BG271" s="58" t="str">
        <f>IF(O271="男子",IF($AF271&gt;100,"",IF($M271=プロ用男子!D$27,ROW(),"")),"")</f>
        <v/>
      </c>
      <c r="BH271" s="58" t="str">
        <f>IF(O271="男子",IF($AF271&gt;100,"",IF($M271=プロ用男子!K$27,ROW(),"")),"")</f>
        <v/>
      </c>
      <c r="BI271" s="58" t="str">
        <f>IF(O271="男子",IF($AF271&gt;100,"",IF($M271=プロ用男子!D$52,ROW(),"")),"")</f>
        <v/>
      </c>
      <c r="BJ271" s="58" t="str">
        <f>IF(O271="男子",IF($AF271&gt;100,"",IF($M271=プロ用男子!K$52,ROW(),"")),"")</f>
        <v/>
      </c>
      <c r="BK271" s="58" t="str">
        <f>IF(O271="男子",IF($AF271&gt;100,"",IF($M271=プロ用男子!D$77,ROW(),"")),"")</f>
        <v/>
      </c>
      <c r="BL271" s="58" t="str">
        <f>IF(O271="男子",IF($AF271&gt;100,"",IF($M271=プロ用男子!K$77,ROW(),"")),"")</f>
        <v/>
      </c>
      <c r="BM271" s="58" t="str">
        <f>IF(O271="男子",IF($AF271&gt;100,"",IF($M271=プロ用男子!D$102,ROW(),"")),"")</f>
        <v/>
      </c>
      <c r="BN271" s="58" t="str">
        <f>IF(O271="男子",IF($AF271&gt;100,"",IF($M271=プロ用男子!K$102,ROW(),"")),"")</f>
        <v/>
      </c>
      <c r="BO271" s="58" t="str">
        <f>IF(O271="男子",IF($AF271&gt;100,"",IF($M271=プロ用男子!D$127,ROW(),"")),"")</f>
        <v/>
      </c>
      <c r="BP271" s="58" t="str">
        <f>IF(O271="男子",IF($AF271&gt;100,"",IF($M271=プロ用男子!K$127,ROW(),"")),"")</f>
        <v/>
      </c>
      <c r="BQ271" s="58" t="str">
        <f>IF(O271="男子",IF($AF271&gt;100,"",IF($M271=プロ用男子!D$152,ROW(),"")),"")</f>
        <v/>
      </c>
      <c r="BR271" s="58" t="str">
        <f>IF(O271="男子",IF($AF271&gt;100,"",IF($M271=プロ用男子!K$152,ROW(),"")),"")</f>
        <v/>
      </c>
      <c r="BS271" s="58" t="str">
        <f>IF(O271="男子",IF($AF271&gt;100,"",IF($M271=プロ用男子!D$177,ROW(),"")),"")</f>
        <v/>
      </c>
      <c r="BT271" s="58" t="str">
        <f>IF(O271="男子",IF($AF271&gt;100,"",IF($M271=プロ用男子!K$177,ROW(),"")),"")</f>
        <v/>
      </c>
      <c r="BU271" s="58" t="str">
        <f>IF(O271="男子",IF($AF271&gt;100,"",IF($M271=プロ用男子!D$202,ROW(),"")),"")</f>
        <v/>
      </c>
      <c r="BV271" s="58" t="str">
        <f>IF(O271="男子",IF($AF271&gt;100,"",IF($M271=プロ用男子!K$202,ROW(),"")),"")</f>
        <v/>
      </c>
      <c r="BW271" s="58" t="str">
        <f>IF(O271="男子",IF($AF271&gt;100,"",IF($M271=プロ用男子!D$227,ROW(),"")),"")</f>
        <v/>
      </c>
      <c r="BX271" s="58" t="str">
        <f>IF(O271="男子",IF($AF271&gt;100,"",IF($M271=プロ用男子!K$227,ROW(),"")),"")</f>
        <v/>
      </c>
      <c r="BY271" s="58">
        <f>IF(O271="女子",IF(AF271&gt;100,"",IF(M271=プロ用女子!D$2,ROW(),"")),"")</f>
        <v>271</v>
      </c>
      <c r="BZ271" s="58" t="str">
        <f>IF(O271="女子",IF($AF271&gt;100,"",IF($M271=プロ用女子!K$2,ROW(),"")),"")</f>
        <v/>
      </c>
      <c r="CA271" s="58" t="str">
        <f>IF(O271="女子",IF($AF271&gt;100,"",IF($M271=プロ用女子!D$27,ROW(),"")),"")</f>
        <v/>
      </c>
      <c r="CB271" s="58" t="str">
        <f>IF(O271="女子",IF($AF271&gt;100,"",IF($M271=プロ用女子!K$27,ROW(),"")),"")</f>
        <v/>
      </c>
      <c r="CC271" s="58" t="str">
        <f>IF(O271="女子",IF($AF271&gt;100,"",IF($M271=プロ用女子!D$52,ROW(),"")),"")</f>
        <v/>
      </c>
      <c r="CD271" s="58" t="str">
        <f>IF(O271="女子",IF($AF271&gt;100,"",IF($M271=プロ用女子!K$52,ROW(),"")),"")</f>
        <v/>
      </c>
      <c r="CE271" s="58" t="str">
        <f>IF(O271="女子",IF($AF271&gt;100,"",IF($M271=プロ用女子!D$77,ROW(),"")),"")</f>
        <v/>
      </c>
      <c r="CF271" s="58" t="str">
        <f>IF(O271="女子",IF($AF271&gt;100,"",IF($M271=プロ用女子!K$77,ROW(),"")),"")</f>
        <v/>
      </c>
      <c r="CG271" s="58" t="str">
        <f>IF(O271="女子",IF($AF271&gt;100,"",IF($M271=プロ用女子!D$102,ROW(),"")),"")</f>
        <v/>
      </c>
      <c r="CH271" s="58" t="str">
        <f>IF(O271="女子",IF($AF271&gt;100,"",IF($M271=プロ用女子!K$102,ROW(),"")),"")</f>
        <v/>
      </c>
      <c r="CI271" s="58" t="str">
        <f>IF(O271="女子",IF($AF271&gt;100,"",IF($M271=プロ用女子!D$127,ROW(),"")),"")</f>
        <v/>
      </c>
      <c r="CJ271" s="58" t="str">
        <f>IF(O271="女子",IF($AF271&gt;100,"",IF($M271=プロ用女子!K$127,ROW(),"")),"")</f>
        <v/>
      </c>
      <c r="CK271" s="58" t="str">
        <f>IF(O271="女子",IF($AF271&gt;100,"",IF($M271=プロ用女子!D$152,ROW(),"")),"")</f>
        <v/>
      </c>
      <c r="CL271" s="58" t="str">
        <f>IF(O271="女子",IF($AF271&gt;100,"",IF($M271=プロ用女子!K$152,ROW(),"")),"")</f>
        <v/>
      </c>
      <c r="CM271" s="58" t="str">
        <f>IF(O271="女子",IF($AF271&gt;100,"",IF($M271=プロ用女子!D$177,ROW(),"")),"")</f>
        <v/>
      </c>
      <c r="CN271" s="58" t="str">
        <f>IF(O271="女子",IF($AF271&gt;100,"",IF($M271=プロ用女子!K$177,ROW(),"")),"")</f>
        <v/>
      </c>
      <c r="CO271" s="58" t="str">
        <f>IF(O271="女子",IF($AF271&gt;100,"",IF($M271=プロ用女子!D$202,ROW(),"")),"")</f>
        <v/>
      </c>
      <c r="CP271" s="58" t="str">
        <f>IF(O271="女子",IF($AF271&gt;100,"",IF($M271=プロ用女子!K$202,ROW(),"")),"")</f>
        <v/>
      </c>
      <c r="CQ271" s="58" t="str">
        <f>IF(O271="女子",IF($AF271&gt;100,"",IF($M271=プロ用女子!D$227,ROW(),"")),"")</f>
        <v/>
      </c>
      <c r="CR271" s="58" t="str">
        <f>IF(O271="女子",IF($AF271&gt;100,"",IF($M271=プロ用女子!K$227,ROW(),"")),"")</f>
        <v/>
      </c>
    </row>
    <row r="272" spans="1:96" x14ac:dyDescent="0.15">
      <c r="A272">
        <v>46172</v>
      </c>
      <c r="B272">
        <v>46180</v>
      </c>
      <c r="C272" t="s">
        <v>70</v>
      </c>
      <c r="D272" t="s">
        <v>162</v>
      </c>
      <c r="E272" t="s">
        <v>169</v>
      </c>
      <c r="F272" t="s">
        <v>171</v>
      </c>
      <c r="G272" t="s">
        <v>165</v>
      </c>
      <c r="H272" t="s">
        <v>71</v>
      </c>
      <c r="I272" t="s">
        <v>166</v>
      </c>
      <c r="J272" t="s">
        <v>99</v>
      </c>
      <c r="L272" t="s">
        <v>1493</v>
      </c>
      <c r="M272" t="s">
        <v>1464</v>
      </c>
      <c r="N272" t="s">
        <v>1465</v>
      </c>
      <c r="O272" t="s">
        <v>113</v>
      </c>
      <c r="Y272" t="s">
        <v>101</v>
      </c>
      <c r="AA272" t="s">
        <v>1494</v>
      </c>
      <c r="AB272" t="s">
        <v>1495</v>
      </c>
      <c r="AC272" t="s">
        <v>1496</v>
      </c>
      <c r="AD272" t="s">
        <v>102</v>
      </c>
      <c r="AF272">
        <v>8</v>
      </c>
      <c r="AG272" s="40">
        <v>39307</v>
      </c>
      <c r="AN272">
        <v>158.69999999999999</v>
      </c>
      <c r="AO272">
        <v>52.8</v>
      </c>
      <c r="AP272" t="s">
        <v>103</v>
      </c>
      <c r="AV272" t="s">
        <v>104</v>
      </c>
      <c r="AY272" t="s">
        <v>156</v>
      </c>
      <c r="BB272">
        <f t="shared" si="13"/>
        <v>16</v>
      </c>
      <c r="BC272">
        <f t="shared" si="14"/>
        <v>2</v>
      </c>
      <c r="BD272" t="str">
        <f t="shared" si="15"/>
        <v>右</v>
      </c>
      <c r="BE272" s="58" t="str">
        <f>IF(O272="男子",IF($AF272&gt;100,"",IF(M272=プロ用男子!D$2,ROW(),"")),"")</f>
        <v/>
      </c>
      <c r="BF272" s="58" t="str">
        <f>IF(O272="男子",IF($AF272&gt;100,"",IF($M272=プロ用男子!K$2,ROW(),"")),"")</f>
        <v/>
      </c>
      <c r="BG272" s="58" t="str">
        <f>IF(O272="男子",IF($AF272&gt;100,"",IF($M272=プロ用男子!D$27,ROW(),"")),"")</f>
        <v/>
      </c>
      <c r="BH272" s="58" t="str">
        <f>IF(O272="男子",IF($AF272&gt;100,"",IF($M272=プロ用男子!K$27,ROW(),"")),"")</f>
        <v/>
      </c>
      <c r="BI272" s="58" t="str">
        <f>IF(O272="男子",IF($AF272&gt;100,"",IF($M272=プロ用男子!D$52,ROW(),"")),"")</f>
        <v/>
      </c>
      <c r="BJ272" s="58" t="str">
        <f>IF(O272="男子",IF($AF272&gt;100,"",IF($M272=プロ用男子!K$52,ROW(),"")),"")</f>
        <v/>
      </c>
      <c r="BK272" s="58" t="str">
        <f>IF(O272="男子",IF($AF272&gt;100,"",IF($M272=プロ用男子!D$77,ROW(),"")),"")</f>
        <v/>
      </c>
      <c r="BL272" s="58" t="str">
        <f>IF(O272="男子",IF($AF272&gt;100,"",IF($M272=プロ用男子!K$77,ROW(),"")),"")</f>
        <v/>
      </c>
      <c r="BM272" s="58" t="str">
        <f>IF(O272="男子",IF($AF272&gt;100,"",IF($M272=プロ用男子!D$102,ROW(),"")),"")</f>
        <v/>
      </c>
      <c r="BN272" s="58" t="str">
        <f>IF(O272="男子",IF($AF272&gt;100,"",IF($M272=プロ用男子!K$102,ROW(),"")),"")</f>
        <v/>
      </c>
      <c r="BO272" s="58" t="str">
        <f>IF(O272="男子",IF($AF272&gt;100,"",IF($M272=プロ用男子!D$127,ROW(),"")),"")</f>
        <v/>
      </c>
      <c r="BP272" s="58" t="str">
        <f>IF(O272="男子",IF($AF272&gt;100,"",IF($M272=プロ用男子!K$127,ROW(),"")),"")</f>
        <v/>
      </c>
      <c r="BQ272" s="58" t="str">
        <f>IF(O272="男子",IF($AF272&gt;100,"",IF($M272=プロ用男子!D$152,ROW(),"")),"")</f>
        <v/>
      </c>
      <c r="BR272" s="58" t="str">
        <f>IF(O272="男子",IF($AF272&gt;100,"",IF($M272=プロ用男子!K$152,ROW(),"")),"")</f>
        <v/>
      </c>
      <c r="BS272" s="58" t="str">
        <f>IF(O272="男子",IF($AF272&gt;100,"",IF($M272=プロ用男子!D$177,ROW(),"")),"")</f>
        <v/>
      </c>
      <c r="BT272" s="58" t="str">
        <f>IF(O272="男子",IF($AF272&gt;100,"",IF($M272=プロ用男子!K$177,ROW(),"")),"")</f>
        <v/>
      </c>
      <c r="BU272" s="58" t="str">
        <f>IF(O272="男子",IF($AF272&gt;100,"",IF($M272=プロ用男子!D$202,ROW(),"")),"")</f>
        <v/>
      </c>
      <c r="BV272" s="58" t="str">
        <f>IF(O272="男子",IF($AF272&gt;100,"",IF($M272=プロ用男子!K$202,ROW(),"")),"")</f>
        <v/>
      </c>
      <c r="BW272" s="58" t="str">
        <f>IF(O272="男子",IF($AF272&gt;100,"",IF($M272=プロ用男子!D$227,ROW(),"")),"")</f>
        <v/>
      </c>
      <c r="BX272" s="58" t="str">
        <f>IF(O272="男子",IF($AF272&gt;100,"",IF($M272=プロ用男子!K$227,ROW(),"")),"")</f>
        <v/>
      </c>
      <c r="BY272" s="58">
        <f>IF(O272="女子",IF(AF272&gt;100,"",IF(M272=プロ用女子!D$2,ROW(),"")),"")</f>
        <v>272</v>
      </c>
      <c r="BZ272" s="58" t="str">
        <f>IF(O272="女子",IF($AF272&gt;100,"",IF($M272=プロ用女子!K$2,ROW(),"")),"")</f>
        <v/>
      </c>
      <c r="CA272" s="58" t="str">
        <f>IF(O272="女子",IF($AF272&gt;100,"",IF($M272=プロ用女子!D$27,ROW(),"")),"")</f>
        <v/>
      </c>
      <c r="CB272" s="58" t="str">
        <f>IF(O272="女子",IF($AF272&gt;100,"",IF($M272=プロ用女子!K$27,ROW(),"")),"")</f>
        <v/>
      </c>
      <c r="CC272" s="58" t="str">
        <f>IF(O272="女子",IF($AF272&gt;100,"",IF($M272=プロ用女子!D$52,ROW(),"")),"")</f>
        <v/>
      </c>
      <c r="CD272" s="58" t="str">
        <f>IF(O272="女子",IF($AF272&gt;100,"",IF($M272=プロ用女子!K$52,ROW(),"")),"")</f>
        <v/>
      </c>
      <c r="CE272" s="58" t="str">
        <f>IF(O272="女子",IF($AF272&gt;100,"",IF($M272=プロ用女子!D$77,ROW(),"")),"")</f>
        <v/>
      </c>
      <c r="CF272" s="58" t="str">
        <f>IF(O272="女子",IF($AF272&gt;100,"",IF($M272=プロ用女子!K$77,ROW(),"")),"")</f>
        <v/>
      </c>
      <c r="CG272" s="58" t="str">
        <f>IF(O272="女子",IF($AF272&gt;100,"",IF($M272=プロ用女子!D$102,ROW(),"")),"")</f>
        <v/>
      </c>
      <c r="CH272" s="58" t="str">
        <f>IF(O272="女子",IF($AF272&gt;100,"",IF($M272=プロ用女子!K$102,ROW(),"")),"")</f>
        <v/>
      </c>
      <c r="CI272" s="58" t="str">
        <f>IF(O272="女子",IF($AF272&gt;100,"",IF($M272=プロ用女子!D$127,ROW(),"")),"")</f>
        <v/>
      </c>
      <c r="CJ272" s="58" t="str">
        <f>IF(O272="女子",IF($AF272&gt;100,"",IF($M272=プロ用女子!K$127,ROW(),"")),"")</f>
        <v/>
      </c>
      <c r="CK272" s="58" t="str">
        <f>IF(O272="女子",IF($AF272&gt;100,"",IF($M272=プロ用女子!D$152,ROW(),"")),"")</f>
        <v/>
      </c>
      <c r="CL272" s="58" t="str">
        <f>IF(O272="女子",IF($AF272&gt;100,"",IF($M272=プロ用女子!K$152,ROW(),"")),"")</f>
        <v/>
      </c>
      <c r="CM272" s="58" t="str">
        <f>IF(O272="女子",IF($AF272&gt;100,"",IF($M272=プロ用女子!D$177,ROW(),"")),"")</f>
        <v/>
      </c>
      <c r="CN272" s="58" t="str">
        <f>IF(O272="女子",IF($AF272&gt;100,"",IF($M272=プロ用女子!K$177,ROW(),"")),"")</f>
        <v/>
      </c>
      <c r="CO272" s="58" t="str">
        <f>IF(O272="女子",IF($AF272&gt;100,"",IF($M272=プロ用女子!D$202,ROW(),"")),"")</f>
        <v/>
      </c>
      <c r="CP272" s="58" t="str">
        <f>IF(O272="女子",IF($AF272&gt;100,"",IF($M272=プロ用女子!K$202,ROW(),"")),"")</f>
        <v/>
      </c>
      <c r="CQ272" s="58" t="str">
        <f>IF(O272="女子",IF($AF272&gt;100,"",IF($M272=プロ用女子!D$227,ROW(),"")),"")</f>
        <v/>
      </c>
      <c r="CR272" s="58" t="str">
        <f>IF(O272="女子",IF($AF272&gt;100,"",IF($M272=プロ用女子!K$227,ROW(),"")),"")</f>
        <v/>
      </c>
    </row>
    <row r="273" spans="12:96" x14ac:dyDescent="0.15">
      <c r="L273" t="s">
        <v>1974</v>
      </c>
      <c r="M273" t="s">
        <v>1464</v>
      </c>
      <c r="N273" t="s">
        <v>1465</v>
      </c>
      <c r="O273" t="s">
        <v>113</v>
      </c>
      <c r="Y273" t="s">
        <v>101</v>
      </c>
      <c r="AA273" t="s">
        <v>1975</v>
      </c>
      <c r="AB273" t="s">
        <v>1976</v>
      </c>
      <c r="AC273" t="s">
        <v>1977</v>
      </c>
      <c r="AD273" t="s">
        <v>102</v>
      </c>
      <c r="AF273">
        <v>101</v>
      </c>
      <c r="AG273" s="40">
        <v>23906</v>
      </c>
      <c r="AN273">
        <v>164</v>
      </c>
      <c r="AO273">
        <v>51</v>
      </c>
      <c r="AP273" t="s">
        <v>103</v>
      </c>
      <c r="BB273">
        <f t="shared" si="13"/>
        <v>58</v>
      </c>
      <c r="BC273" t="str">
        <f t="shared" si="14"/>
        <v>役員</v>
      </c>
      <c r="BD273" t="str">
        <f t="shared" si="15"/>
        <v>右</v>
      </c>
      <c r="BE273" s="58" t="str">
        <f>IF(O273="男子",IF($AF273&gt;100,"",IF(M273=プロ用男子!D$2,ROW(),"")),"")</f>
        <v/>
      </c>
      <c r="BF273" s="58" t="str">
        <f>IF(O273="男子",IF($AF273&gt;100,"",IF($M273=プロ用男子!K$2,ROW(),"")),"")</f>
        <v/>
      </c>
      <c r="BG273" s="58" t="str">
        <f>IF(O273="男子",IF($AF273&gt;100,"",IF($M273=プロ用男子!D$27,ROW(),"")),"")</f>
        <v/>
      </c>
      <c r="BH273" s="58" t="str">
        <f>IF(O273="男子",IF($AF273&gt;100,"",IF($M273=プロ用男子!K$27,ROW(),"")),"")</f>
        <v/>
      </c>
      <c r="BI273" s="58" t="str">
        <f>IF(O273="男子",IF($AF273&gt;100,"",IF($M273=プロ用男子!D$52,ROW(),"")),"")</f>
        <v/>
      </c>
      <c r="BJ273" s="58" t="str">
        <f>IF(O273="男子",IF($AF273&gt;100,"",IF($M273=プロ用男子!K$52,ROW(),"")),"")</f>
        <v/>
      </c>
      <c r="BK273" s="58" t="str">
        <f>IF(O273="男子",IF($AF273&gt;100,"",IF($M273=プロ用男子!D$77,ROW(),"")),"")</f>
        <v/>
      </c>
      <c r="BL273" s="58" t="str">
        <f>IF(O273="男子",IF($AF273&gt;100,"",IF($M273=プロ用男子!K$77,ROW(),"")),"")</f>
        <v/>
      </c>
      <c r="BM273" s="58" t="str">
        <f>IF(O273="男子",IF($AF273&gt;100,"",IF($M273=プロ用男子!D$102,ROW(),"")),"")</f>
        <v/>
      </c>
      <c r="BN273" s="58" t="str">
        <f>IF(O273="男子",IF($AF273&gt;100,"",IF($M273=プロ用男子!K$102,ROW(),"")),"")</f>
        <v/>
      </c>
      <c r="BO273" s="58" t="str">
        <f>IF(O273="男子",IF($AF273&gt;100,"",IF($M273=プロ用男子!D$127,ROW(),"")),"")</f>
        <v/>
      </c>
      <c r="BP273" s="58" t="str">
        <f>IF(O273="男子",IF($AF273&gt;100,"",IF($M273=プロ用男子!K$127,ROW(),"")),"")</f>
        <v/>
      </c>
      <c r="BQ273" s="58" t="str">
        <f>IF(O273="男子",IF($AF273&gt;100,"",IF($M273=プロ用男子!D$152,ROW(),"")),"")</f>
        <v/>
      </c>
      <c r="BR273" s="58" t="str">
        <f>IF(O273="男子",IF($AF273&gt;100,"",IF($M273=プロ用男子!K$152,ROW(),"")),"")</f>
        <v/>
      </c>
      <c r="BS273" s="58" t="str">
        <f>IF(O273="男子",IF($AF273&gt;100,"",IF($M273=プロ用男子!D$177,ROW(),"")),"")</f>
        <v/>
      </c>
      <c r="BT273" s="58" t="str">
        <f>IF(O273="男子",IF($AF273&gt;100,"",IF($M273=プロ用男子!K$177,ROW(),"")),"")</f>
        <v/>
      </c>
      <c r="BU273" s="58" t="str">
        <f>IF(O273="男子",IF($AF273&gt;100,"",IF($M273=プロ用男子!D$202,ROW(),"")),"")</f>
        <v/>
      </c>
      <c r="BV273" s="58" t="str">
        <f>IF(O273="男子",IF($AF273&gt;100,"",IF($M273=プロ用男子!K$202,ROW(),"")),"")</f>
        <v/>
      </c>
      <c r="BW273" s="58" t="str">
        <f>IF(O273="男子",IF($AF273&gt;100,"",IF($M273=プロ用男子!D$227,ROW(),"")),"")</f>
        <v/>
      </c>
      <c r="BX273" s="58" t="str">
        <f>IF(O273="男子",IF($AF273&gt;100,"",IF($M273=プロ用男子!K$227,ROW(),"")),"")</f>
        <v/>
      </c>
      <c r="BY273" s="58" t="str">
        <f>IF(O273="女子",IF(AF273&gt;100,"",IF(M273=プロ用女子!D$2,ROW(),"")),"")</f>
        <v/>
      </c>
      <c r="BZ273" s="58" t="str">
        <f>IF(O273="女子",IF($AF273&gt;100,"",IF($M273=プロ用女子!K$2,ROW(),"")),"")</f>
        <v/>
      </c>
      <c r="CA273" s="58" t="str">
        <f>IF(O273="女子",IF($AF273&gt;100,"",IF($M273=プロ用女子!D$27,ROW(),"")),"")</f>
        <v/>
      </c>
      <c r="CB273" s="58" t="str">
        <f>IF(O273="女子",IF($AF273&gt;100,"",IF($M273=プロ用女子!K$27,ROW(),"")),"")</f>
        <v/>
      </c>
      <c r="CC273" s="58" t="str">
        <f>IF(O273="女子",IF($AF273&gt;100,"",IF($M273=プロ用女子!D$52,ROW(),"")),"")</f>
        <v/>
      </c>
      <c r="CD273" s="58" t="str">
        <f>IF(O273="女子",IF($AF273&gt;100,"",IF($M273=プロ用女子!K$52,ROW(),"")),"")</f>
        <v/>
      </c>
      <c r="CE273" s="58" t="str">
        <f>IF(O273="女子",IF($AF273&gt;100,"",IF($M273=プロ用女子!D$77,ROW(),"")),"")</f>
        <v/>
      </c>
      <c r="CF273" s="58" t="str">
        <f>IF(O273="女子",IF($AF273&gt;100,"",IF($M273=プロ用女子!K$77,ROW(),"")),"")</f>
        <v/>
      </c>
      <c r="CG273" s="58" t="str">
        <f>IF(O273="女子",IF($AF273&gt;100,"",IF($M273=プロ用女子!D$102,ROW(),"")),"")</f>
        <v/>
      </c>
      <c r="CH273" s="58" t="str">
        <f>IF(O273="女子",IF($AF273&gt;100,"",IF($M273=プロ用女子!K$102,ROW(),"")),"")</f>
        <v/>
      </c>
      <c r="CI273" s="58" t="str">
        <f>IF(O273="女子",IF($AF273&gt;100,"",IF($M273=プロ用女子!D$127,ROW(),"")),"")</f>
        <v/>
      </c>
      <c r="CJ273" s="58" t="str">
        <f>IF(O273="女子",IF($AF273&gt;100,"",IF($M273=プロ用女子!K$127,ROW(),"")),"")</f>
        <v/>
      </c>
      <c r="CK273" s="58" t="str">
        <f>IF(O273="女子",IF($AF273&gt;100,"",IF($M273=プロ用女子!D$152,ROW(),"")),"")</f>
        <v/>
      </c>
      <c r="CL273" s="58" t="str">
        <f>IF(O273="女子",IF($AF273&gt;100,"",IF($M273=プロ用女子!K$152,ROW(),"")),"")</f>
        <v/>
      </c>
      <c r="CM273" s="58" t="str">
        <f>IF(O273="女子",IF($AF273&gt;100,"",IF($M273=プロ用女子!D$177,ROW(),"")),"")</f>
        <v/>
      </c>
      <c r="CN273" s="58" t="str">
        <f>IF(O273="女子",IF($AF273&gt;100,"",IF($M273=プロ用女子!K$177,ROW(),"")),"")</f>
        <v/>
      </c>
      <c r="CO273" s="58" t="str">
        <f>IF(O273="女子",IF($AF273&gt;100,"",IF($M273=プロ用女子!D$202,ROW(),"")),"")</f>
        <v/>
      </c>
      <c r="CP273" s="58" t="str">
        <f>IF(O273="女子",IF($AF273&gt;100,"",IF($M273=プロ用女子!K$202,ROW(),"")),"")</f>
        <v/>
      </c>
      <c r="CQ273" s="58" t="str">
        <f>IF(O273="女子",IF($AF273&gt;100,"",IF($M273=プロ用女子!D$227,ROW(),"")),"")</f>
        <v/>
      </c>
      <c r="CR273" s="58" t="str">
        <f>IF(O273="女子",IF($AF273&gt;100,"",IF($M273=プロ用女子!K$227,ROW(),"")),"")</f>
        <v/>
      </c>
    </row>
    <row r="274" spans="12:96" x14ac:dyDescent="0.15">
      <c r="L274" t="s">
        <v>1978</v>
      </c>
      <c r="M274" t="s">
        <v>1464</v>
      </c>
      <c r="N274" t="s">
        <v>1465</v>
      </c>
      <c r="O274" t="s">
        <v>113</v>
      </c>
      <c r="Y274" t="s">
        <v>101</v>
      </c>
      <c r="AA274" t="s">
        <v>1979</v>
      </c>
      <c r="AB274" t="s">
        <v>1980</v>
      </c>
      <c r="AC274" t="s">
        <v>1981</v>
      </c>
      <c r="AD274" t="s">
        <v>102</v>
      </c>
      <c r="AF274">
        <v>102</v>
      </c>
      <c r="AG274" s="40">
        <v>38714</v>
      </c>
      <c r="AN274">
        <v>156</v>
      </c>
      <c r="AO274">
        <v>50</v>
      </c>
      <c r="AP274" t="s">
        <v>103</v>
      </c>
      <c r="BB274">
        <f t="shared" si="13"/>
        <v>18</v>
      </c>
      <c r="BC274" t="str">
        <f t="shared" si="14"/>
        <v>役員</v>
      </c>
      <c r="BD274" t="str">
        <f t="shared" si="15"/>
        <v>右</v>
      </c>
      <c r="BE274" s="58" t="str">
        <f>IF(O274="男子",IF($AF274&gt;100,"",IF(M274=プロ用男子!D$2,ROW(),"")),"")</f>
        <v/>
      </c>
      <c r="BF274" s="58" t="str">
        <f>IF(O274="男子",IF($AF274&gt;100,"",IF($M274=プロ用男子!K$2,ROW(),"")),"")</f>
        <v/>
      </c>
      <c r="BG274" s="58" t="str">
        <f>IF(O274="男子",IF($AF274&gt;100,"",IF($M274=プロ用男子!D$27,ROW(),"")),"")</f>
        <v/>
      </c>
      <c r="BH274" s="58" t="str">
        <f>IF(O274="男子",IF($AF274&gt;100,"",IF($M274=プロ用男子!K$27,ROW(),"")),"")</f>
        <v/>
      </c>
      <c r="BI274" s="58" t="str">
        <f>IF(O274="男子",IF($AF274&gt;100,"",IF($M274=プロ用男子!D$52,ROW(),"")),"")</f>
        <v/>
      </c>
      <c r="BJ274" s="58" t="str">
        <f>IF(O274="男子",IF($AF274&gt;100,"",IF($M274=プロ用男子!K$52,ROW(),"")),"")</f>
        <v/>
      </c>
      <c r="BK274" s="58" t="str">
        <f>IF(O274="男子",IF($AF274&gt;100,"",IF($M274=プロ用男子!D$77,ROW(),"")),"")</f>
        <v/>
      </c>
      <c r="BL274" s="58" t="str">
        <f>IF(O274="男子",IF($AF274&gt;100,"",IF($M274=プロ用男子!K$77,ROW(),"")),"")</f>
        <v/>
      </c>
      <c r="BM274" s="58" t="str">
        <f>IF(O274="男子",IF($AF274&gt;100,"",IF($M274=プロ用男子!D$102,ROW(),"")),"")</f>
        <v/>
      </c>
      <c r="BN274" s="58" t="str">
        <f>IF(O274="男子",IF($AF274&gt;100,"",IF($M274=プロ用男子!K$102,ROW(),"")),"")</f>
        <v/>
      </c>
      <c r="BO274" s="58" t="str">
        <f>IF(O274="男子",IF($AF274&gt;100,"",IF($M274=プロ用男子!D$127,ROW(),"")),"")</f>
        <v/>
      </c>
      <c r="BP274" s="58" t="str">
        <f>IF(O274="男子",IF($AF274&gt;100,"",IF($M274=プロ用男子!K$127,ROW(),"")),"")</f>
        <v/>
      </c>
      <c r="BQ274" s="58" t="str">
        <f>IF(O274="男子",IF($AF274&gt;100,"",IF($M274=プロ用男子!D$152,ROW(),"")),"")</f>
        <v/>
      </c>
      <c r="BR274" s="58" t="str">
        <f>IF(O274="男子",IF($AF274&gt;100,"",IF($M274=プロ用男子!K$152,ROW(),"")),"")</f>
        <v/>
      </c>
      <c r="BS274" s="58" t="str">
        <f>IF(O274="男子",IF($AF274&gt;100,"",IF($M274=プロ用男子!D$177,ROW(),"")),"")</f>
        <v/>
      </c>
      <c r="BT274" s="58" t="str">
        <f>IF(O274="男子",IF($AF274&gt;100,"",IF($M274=プロ用男子!K$177,ROW(),"")),"")</f>
        <v/>
      </c>
      <c r="BU274" s="58" t="str">
        <f>IF(O274="男子",IF($AF274&gt;100,"",IF($M274=プロ用男子!D$202,ROW(),"")),"")</f>
        <v/>
      </c>
      <c r="BV274" s="58" t="str">
        <f>IF(O274="男子",IF($AF274&gt;100,"",IF($M274=プロ用男子!K$202,ROW(),"")),"")</f>
        <v/>
      </c>
      <c r="BW274" s="58" t="str">
        <f>IF(O274="男子",IF($AF274&gt;100,"",IF($M274=プロ用男子!D$227,ROW(),"")),"")</f>
        <v/>
      </c>
      <c r="BX274" s="58" t="str">
        <f>IF(O274="男子",IF($AF274&gt;100,"",IF($M274=プロ用男子!K$227,ROW(),"")),"")</f>
        <v/>
      </c>
      <c r="BY274" s="58" t="str">
        <f>IF(O274="女子",IF(AF274&gt;100,"",IF(M274=プロ用女子!D$2,ROW(),"")),"")</f>
        <v/>
      </c>
      <c r="BZ274" s="58" t="str">
        <f>IF(O274="女子",IF($AF274&gt;100,"",IF($M274=プロ用女子!K$2,ROW(),"")),"")</f>
        <v/>
      </c>
      <c r="CA274" s="58" t="str">
        <f>IF(O274="女子",IF($AF274&gt;100,"",IF($M274=プロ用女子!D$27,ROW(),"")),"")</f>
        <v/>
      </c>
      <c r="CB274" s="58" t="str">
        <f>IF(O274="女子",IF($AF274&gt;100,"",IF($M274=プロ用女子!K$27,ROW(),"")),"")</f>
        <v/>
      </c>
      <c r="CC274" s="58" t="str">
        <f>IF(O274="女子",IF($AF274&gt;100,"",IF($M274=プロ用女子!D$52,ROW(),"")),"")</f>
        <v/>
      </c>
      <c r="CD274" s="58" t="str">
        <f>IF(O274="女子",IF($AF274&gt;100,"",IF($M274=プロ用女子!K$52,ROW(),"")),"")</f>
        <v/>
      </c>
      <c r="CE274" s="58" t="str">
        <f>IF(O274="女子",IF($AF274&gt;100,"",IF($M274=プロ用女子!D$77,ROW(),"")),"")</f>
        <v/>
      </c>
      <c r="CF274" s="58" t="str">
        <f>IF(O274="女子",IF($AF274&gt;100,"",IF($M274=プロ用女子!K$77,ROW(),"")),"")</f>
        <v/>
      </c>
      <c r="CG274" s="58" t="str">
        <f>IF(O274="女子",IF($AF274&gt;100,"",IF($M274=プロ用女子!D$102,ROW(),"")),"")</f>
        <v/>
      </c>
      <c r="CH274" s="58" t="str">
        <f>IF(O274="女子",IF($AF274&gt;100,"",IF($M274=プロ用女子!K$102,ROW(),"")),"")</f>
        <v/>
      </c>
      <c r="CI274" s="58" t="str">
        <f>IF(O274="女子",IF($AF274&gt;100,"",IF($M274=プロ用女子!D$127,ROW(),"")),"")</f>
        <v/>
      </c>
      <c r="CJ274" s="58" t="str">
        <f>IF(O274="女子",IF($AF274&gt;100,"",IF($M274=プロ用女子!K$127,ROW(),"")),"")</f>
        <v/>
      </c>
      <c r="CK274" s="58" t="str">
        <f>IF(O274="女子",IF($AF274&gt;100,"",IF($M274=プロ用女子!D$152,ROW(),"")),"")</f>
        <v/>
      </c>
      <c r="CL274" s="58" t="str">
        <f>IF(O274="女子",IF($AF274&gt;100,"",IF($M274=プロ用女子!K$152,ROW(),"")),"")</f>
        <v/>
      </c>
      <c r="CM274" s="58" t="str">
        <f>IF(O274="女子",IF($AF274&gt;100,"",IF($M274=プロ用女子!D$177,ROW(),"")),"")</f>
        <v/>
      </c>
      <c r="CN274" s="58" t="str">
        <f>IF(O274="女子",IF($AF274&gt;100,"",IF($M274=プロ用女子!K$177,ROW(),"")),"")</f>
        <v/>
      </c>
      <c r="CO274" s="58" t="str">
        <f>IF(O274="女子",IF($AF274&gt;100,"",IF($M274=プロ用女子!D$202,ROW(),"")),"")</f>
        <v/>
      </c>
      <c r="CP274" s="58" t="str">
        <f>IF(O274="女子",IF($AF274&gt;100,"",IF($M274=プロ用女子!K$202,ROW(),"")),"")</f>
        <v/>
      </c>
      <c r="CQ274" s="58" t="str">
        <f>IF(O274="女子",IF($AF274&gt;100,"",IF($M274=プロ用女子!D$227,ROW(),"")),"")</f>
        <v/>
      </c>
      <c r="CR274" s="58" t="str">
        <f>IF(O274="女子",IF($AF274&gt;100,"",IF($M274=プロ用女子!K$227,ROW(),"")),"")</f>
        <v/>
      </c>
    </row>
    <row r="275" spans="12:96" x14ac:dyDescent="0.15">
      <c r="L275" t="s">
        <v>2303</v>
      </c>
      <c r="M275" t="s">
        <v>2304</v>
      </c>
      <c r="N275" t="s">
        <v>2305</v>
      </c>
      <c r="O275" t="s">
        <v>113</v>
      </c>
      <c r="Y275" t="s">
        <v>101</v>
      </c>
      <c r="AA275" t="s">
        <v>2306</v>
      </c>
      <c r="AB275" t="s">
        <v>2307</v>
      </c>
      <c r="AC275" t="s">
        <v>2308</v>
      </c>
      <c r="AD275" t="s">
        <v>102</v>
      </c>
      <c r="AF275">
        <v>1</v>
      </c>
      <c r="AG275" s="40">
        <v>39114</v>
      </c>
      <c r="AN275">
        <v>158</v>
      </c>
      <c r="AO275">
        <v>40</v>
      </c>
      <c r="AP275" t="s">
        <v>103</v>
      </c>
      <c r="BB275">
        <f t="shared" si="13"/>
        <v>17</v>
      </c>
      <c r="BC275">
        <f t="shared" si="14"/>
        <v>3</v>
      </c>
      <c r="BD275" t="str">
        <f t="shared" si="15"/>
        <v>右</v>
      </c>
      <c r="BE275" s="58" t="str">
        <f>IF(O275="男子",IF($AF275&gt;100,"",IF(M275=プロ用男子!D$2,ROW(),"")),"")</f>
        <v/>
      </c>
      <c r="BF275" s="58" t="str">
        <f>IF(O275="男子",IF($AF275&gt;100,"",IF($M275=プロ用男子!K$2,ROW(),"")),"")</f>
        <v/>
      </c>
      <c r="BG275" s="58" t="str">
        <f>IF(O275="男子",IF($AF275&gt;100,"",IF($M275=プロ用男子!D$27,ROW(),"")),"")</f>
        <v/>
      </c>
      <c r="BH275" s="58" t="str">
        <f>IF(O275="男子",IF($AF275&gt;100,"",IF($M275=プロ用男子!K$27,ROW(),"")),"")</f>
        <v/>
      </c>
      <c r="BI275" s="58" t="str">
        <f>IF(O275="男子",IF($AF275&gt;100,"",IF($M275=プロ用男子!D$52,ROW(),"")),"")</f>
        <v/>
      </c>
      <c r="BJ275" s="58" t="str">
        <f>IF(O275="男子",IF($AF275&gt;100,"",IF($M275=プロ用男子!K$52,ROW(),"")),"")</f>
        <v/>
      </c>
      <c r="BK275" s="58" t="str">
        <f>IF(O275="男子",IF($AF275&gt;100,"",IF($M275=プロ用男子!D$77,ROW(),"")),"")</f>
        <v/>
      </c>
      <c r="BL275" s="58" t="str">
        <f>IF(O275="男子",IF($AF275&gt;100,"",IF($M275=プロ用男子!K$77,ROW(),"")),"")</f>
        <v/>
      </c>
      <c r="BM275" s="58" t="str">
        <f>IF(O275="男子",IF($AF275&gt;100,"",IF($M275=プロ用男子!D$102,ROW(),"")),"")</f>
        <v/>
      </c>
      <c r="BN275" s="58" t="str">
        <f>IF(O275="男子",IF($AF275&gt;100,"",IF($M275=プロ用男子!K$102,ROW(),"")),"")</f>
        <v/>
      </c>
      <c r="BO275" s="58" t="str">
        <f>IF(O275="男子",IF($AF275&gt;100,"",IF($M275=プロ用男子!D$127,ROW(),"")),"")</f>
        <v/>
      </c>
      <c r="BP275" s="58" t="str">
        <f>IF(O275="男子",IF($AF275&gt;100,"",IF($M275=プロ用男子!K$127,ROW(),"")),"")</f>
        <v/>
      </c>
      <c r="BQ275" s="58" t="str">
        <f>IF(O275="男子",IF($AF275&gt;100,"",IF($M275=プロ用男子!D$152,ROW(),"")),"")</f>
        <v/>
      </c>
      <c r="BR275" s="58" t="str">
        <f>IF(O275="男子",IF($AF275&gt;100,"",IF($M275=プロ用男子!K$152,ROW(),"")),"")</f>
        <v/>
      </c>
      <c r="BS275" s="58" t="str">
        <f>IF(O275="男子",IF($AF275&gt;100,"",IF($M275=プロ用男子!D$177,ROW(),"")),"")</f>
        <v/>
      </c>
      <c r="BT275" s="58" t="str">
        <f>IF(O275="男子",IF($AF275&gt;100,"",IF($M275=プロ用男子!K$177,ROW(),"")),"")</f>
        <v/>
      </c>
      <c r="BU275" s="58" t="str">
        <f>IF(O275="男子",IF($AF275&gt;100,"",IF($M275=プロ用男子!D$202,ROW(),"")),"")</f>
        <v/>
      </c>
      <c r="BV275" s="58" t="str">
        <f>IF(O275="男子",IF($AF275&gt;100,"",IF($M275=プロ用男子!K$202,ROW(),"")),"")</f>
        <v/>
      </c>
      <c r="BW275" s="58" t="str">
        <f>IF(O275="男子",IF($AF275&gt;100,"",IF($M275=プロ用男子!D$227,ROW(),"")),"")</f>
        <v/>
      </c>
      <c r="BX275" s="58" t="str">
        <f>IF(O275="男子",IF($AF275&gt;100,"",IF($M275=プロ用男子!K$227,ROW(),"")),"")</f>
        <v/>
      </c>
      <c r="BY275" s="58" t="str">
        <f>IF(O275="女子",IF(AF275&gt;100,"",IF(M275=プロ用女子!D$2,ROW(),"")),"")</f>
        <v/>
      </c>
      <c r="BZ275" s="58" t="str">
        <f>IF(O275="女子",IF($AF275&gt;100,"",IF($M275=プロ用女子!K$2,ROW(),"")),"")</f>
        <v/>
      </c>
      <c r="CA275" s="58" t="str">
        <f>IF(O275="女子",IF($AF275&gt;100,"",IF($M275=プロ用女子!D$27,ROW(),"")),"")</f>
        <v/>
      </c>
      <c r="CB275" s="58" t="str">
        <f>IF(O275="女子",IF($AF275&gt;100,"",IF($M275=プロ用女子!K$27,ROW(),"")),"")</f>
        <v/>
      </c>
      <c r="CC275" s="58" t="str">
        <f>IF(O275="女子",IF($AF275&gt;100,"",IF($M275=プロ用女子!D$52,ROW(),"")),"")</f>
        <v/>
      </c>
      <c r="CD275" s="58" t="str">
        <f>IF(O275="女子",IF($AF275&gt;100,"",IF($M275=プロ用女子!K$52,ROW(),"")),"")</f>
        <v/>
      </c>
      <c r="CE275" s="58" t="str">
        <f>IF(O275="女子",IF($AF275&gt;100,"",IF($M275=プロ用女子!D$77,ROW(),"")),"")</f>
        <v/>
      </c>
      <c r="CF275" s="58" t="str">
        <f>IF(O275="女子",IF($AF275&gt;100,"",IF($M275=プロ用女子!K$77,ROW(),"")),"")</f>
        <v/>
      </c>
      <c r="CG275" s="58" t="str">
        <f>IF(O275="女子",IF($AF275&gt;100,"",IF($M275=プロ用女子!D$102,ROW(),"")),"")</f>
        <v/>
      </c>
      <c r="CH275" s="58" t="str">
        <f>IF(O275="女子",IF($AF275&gt;100,"",IF($M275=プロ用女子!K$102,ROW(),"")),"")</f>
        <v/>
      </c>
      <c r="CI275" s="58" t="str">
        <f>IF(O275="女子",IF($AF275&gt;100,"",IF($M275=プロ用女子!D$127,ROW(),"")),"")</f>
        <v/>
      </c>
      <c r="CJ275" s="58" t="str">
        <f>IF(O275="女子",IF($AF275&gt;100,"",IF($M275=プロ用女子!K$127,ROW(),"")),"")</f>
        <v/>
      </c>
      <c r="CK275" s="58" t="str">
        <f>IF(O275="女子",IF($AF275&gt;100,"",IF($M275=プロ用女子!D$152,ROW(),"")),"")</f>
        <v/>
      </c>
      <c r="CL275" s="58" t="str">
        <f>IF(O275="女子",IF($AF275&gt;100,"",IF($M275=プロ用女子!K$152,ROW(),"")),"")</f>
        <v/>
      </c>
      <c r="CM275" s="58" t="str">
        <f>IF(O275="女子",IF($AF275&gt;100,"",IF($M275=プロ用女子!D$177,ROW(),"")),"")</f>
        <v/>
      </c>
      <c r="CN275" s="58" t="str">
        <f>IF(O275="女子",IF($AF275&gt;100,"",IF($M275=プロ用女子!K$177,ROW(),"")),"")</f>
        <v/>
      </c>
      <c r="CO275" s="58" t="str">
        <f>IF(O275="女子",IF($AF275&gt;100,"",IF($M275=プロ用女子!D$202,ROW(),"")),"")</f>
        <v/>
      </c>
      <c r="CP275" s="58">
        <f>IF(O275="女子",IF($AF275&gt;100,"",IF($M275=プロ用女子!K$202,ROW(),"")),"")</f>
        <v>275</v>
      </c>
      <c r="CQ275" s="58" t="str">
        <f>IF(O275="女子",IF($AF275&gt;100,"",IF($M275=プロ用女子!D$227,ROW(),"")),"")</f>
        <v/>
      </c>
      <c r="CR275" s="58" t="str">
        <f>IF(O275="女子",IF($AF275&gt;100,"",IF($M275=プロ用女子!K$227,ROW(),"")),"")</f>
        <v/>
      </c>
    </row>
    <row r="276" spans="12:96" x14ac:dyDescent="0.15">
      <c r="L276" t="s">
        <v>2309</v>
      </c>
      <c r="M276" t="s">
        <v>2304</v>
      </c>
      <c r="N276" t="s">
        <v>2305</v>
      </c>
      <c r="O276" t="s">
        <v>113</v>
      </c>
      <c r="Y276" t="s">
        <v>101</v>
      </c>
      <c r="AA276" t="s">
        <v>2310</v>
      </c>
      <c r="AB276" t="s">
        <v>2311</v>
      </c>
      <c r="AC276" t="s">
        <v>2312</v>
      </c>
      <c r="AD276" t="s">
        <v>102</v>
      </c>
      <c r="AF276">
        <v>2</v>
      </c>
      <c r="AG276" s="40">
        <v>39516</v>
      </c>
      <c r="AN276">
        <v>153.9</v>
      </c>
      <c r="AO276">
        <v>46.8</v>
      </c>
      <c r="AP276" t="s">
        <v>103</v>
      </c>
      <c r="BB276">
        <f t="shared" si="13"/>
        <v>16</v>
      </c>
      <c r="BC276">
        <f t="shared" si="14"/>
        <v>2</v>
      </c>
      <c r="BD276" t="str">
        <f t="shared" si="15"/>
        <v>右</v>
      </c>
      <c r="BE276" s="58" t="str">
        <f>IF(O276="男子",IF($AF276&gt;100,"",IF(M276=プロ用男子!D$2,ROW(),"")),"")</f>
        <v/>
      </c>
      <c r="BF276" s="58" t="str">
        <f>IF(O276="男子",IF($AF276&gt;100,"",IF($M276=プロ用男子!K$2,ROW(),"")),"")</f>
        <v/>
      </c>
      <c r="BG276" s="58" t="str">
        <f>IF(O276="男子",IF($AF276&gt;100,"",IF($M276=プロ用男子!D$27,ROW(),"")),"")</f>
        <v/>
      </c>
      <c r="BH276" s="58" t="str">
        <f>IF(O276="男子",IF($AF276&gt;100,"",IF($M276=プロ用男子!K$27,ROW(),"")),"")</f>
        <v/>
      </c>
      <c r="BI276" s="58" t="str">
        <f>IF(O276="男子",IF($AF276&gt;100,"",IF($M276=プロ用男子!D$52,ROW(),"")),"")</f>
        <v/>
      </c>
      <c r="BJ276" s="58" t="str">
        <f>IF(O276="男子",IF($AF276&gt;100,"",IF($M276=プロ用男子!K$52,ROW(),"")),"")</f>
        <v/>
      </c>
      <c r="BK276" s="58" t="str">
        <f>IF(O276="男子",IF($AF276&gt;100,"",IF($M276=プロ用男子!D$77,ROW(),"")),"")</f>
        <v/>
      </c>
      <c r="BL276" s="58" t="str">
        <f>IF(O276="男子",IF($AF276&gt;100,"",IF($M276=プロ用男子!K$77,ROW(),"")),"")</f>
        <v/>
      </c>
      <c r="BM276" s="58" t="str">
        <f>IF(O276="男子",IF($AF276&gt;100,"",IF($M276=プロ用男子!D$102,ROW(),"")),"")</f>
        <v/>
      </c>
      <c r="BN276" s="58" t="str">
        <f>IF(O276="男子",IF($AF276&gt;100,"",IF($M276=プロ用男子!K$102,ROW(),"")),"")</f>
        <v/>
      </c>
      <c r="BO276" s="58" t="str">
        <f>IF(O276="男子",IF($AF276&gt;100,"",IF($M276=プロ用男子!D$127,ROW(),"")),"")</f>
        <v/>
      </c>
      <c r="BP276" s="58" t="str">
        <f>IF(O276="男子",IF($AF276&gt;100,"",IF($M276=プロ用男子!K$127,ROW(),"")),"")</f>
        <v/>
      </c>
      <c r="BQ276" s="58" t="str">
        <f>IF(O276="男子",IF($AF276&gt;100,"",IF($M276=プロ用男子!D$152,ROW(),"")),"")</f>
        <v/>
      </c>
      <c r="BR276" s="58" t="str">
        <f>IF(O276="男子",IF($AF276&gt;100,"",IF($M276=プロ用男子!K$152,ROW(),"")),"")</f>
        <v/>
      </c>
      <c r="BS276" s="58" t="str">
        <f>IF(O276="男子",IF($AF276&gt;100,"",IF($M276=プロ用男子!D$177,ROW(),"")),"")</f>
        <v/>
      </c>
      <c r="BT276" s="58" t="str">
        <f>IF(O276="男子",IF($AF276&gt;100,"",IF($M276=プロ用男子!K$177,ROW(),"")),"")</f>
        <v/>
      </c>
      <c r="BU276" s="58" t="str">
        <f>IF(O276="男子",IF($AF276&gt;100,"",IF($M276=プロ用男子!D$202,ROW(),"")),"")</f>
        <v/>
      </c>
      <c r="BV276" s="58" t="str">
        <f>IF(O276="男子",IF($AF276&gt;100,"",IF($M276=プロ用男子!K$202,ROW(),"")),"")</f>
        <v/>
      </c>
      <c r="BW276" s="58" t="str">
        <f>IF(O276="男子",IF($AF276&gt;100,"",IF($M276=プロ用男子!D$227,ROW(),"")),"")</f>
        <v/>
      </c>
      <c r="BX276" s="58" t="str">
        <f>IF(O276="男子",IF($AF276&gt;100,"",IF($M276=プロ用男子!K$227,ROW(),"")),"")</f>
        <v/>
      </c>
      <c r="BY276" s="58" t="str">
        <f>IF(O276="女子",IF(AF276&gt;100,"",IF(M276=プロ用女子!D$2,ROW(),"")),"")</f>
        <v/>
      </c>
      <c r="BZ276" s="58" t="str">
        <f>IF(O276="女子",IF($AF276&gt;100,"",IF($M276=プロ用女子!K$2,ROW(),"")),"")</f>
        <v/>
      </c>
      <c r="CA276" s="58" t="str">
        <f>IF(O276="女子",IF($AF276&gt;100,"",IF($M276=プロ用女子!D$27,ROW(),"")),"")</f>
        <v/>
      </c>
      <c r="CB276" s="58" t="str">
        <f>IF(O276="女子",IF($AF276&gt;100,"",IF($M276=プロ用女子!K$27,ROW(),"")),"")</f>
        <v/>
      </c>
      <c r="CC276" s="58" t="str">
        <f>IF(O276="女子",IF($AF276&gt;100,"",IF($M276=プロ用女子!D$52,ROW(),"")),"")</f>
        <v/>
      </c>
      <c r="CD276" s="58" t="str">
        <f>IF(O276="女子",IF($AF276&gt;100,"",IF($M276=プロ用女子!K$52,ROW(),"")),"")</f>
        <v/>
      </c>
      <c r="CE276" s="58" t="str">
        <f>IF(O276="女子",IF($AF276&gt;100,"",IF($M276=プロ用女子!D$77,ROW(),"")),"")</f>
        <v/>
      </c>
      <c r="CF276" s="58" t="str">
        <f>IF(O276="女子",IF($AF276&gt;100,"",IF($M276=プロ用女子!K$77,ROW(),"")),"")</f>
        <v/>
      </c>
      <c r="CG276" s="58" t="str">
        <f>IF(O276="女子",IF($AF276&gt;100,"",IF($M276=プロ用女子!D$102,ROW(),"")),"")</f>
        <v/>
      </c>
      <c r="CH276" s="58" t="str">
        <f>IF(O276="女子",IF($AF276&gt;100,"",IF($M276=プロ用女子!K$102,ROW(),"")),"")</f>
        <v/>
      </c>
      <c r="CI276" s="58" t="str">
        <f>IF(O276="女子",IF($AF276&gt;100,"",IF($M276=プロ用女子!D$127,ROW(),"")),"")</f>
        <v/>
      </c>
      <c r="CJ276" s="58" t="str">
        <f>IF(O276="女子",IF($AF276&gt;100,"",IF($M276=プロ用女子!K$127,ROW(),"")),"")</f>
        <v/>
      </c>
      <c r="CK276" s="58" t="str">
        <f>IF(O276="女子",IF($AF276&gt;100,"",IF($M276=プロ用女子!D$152,ROW(),"")),"")</f>
        <v/>
      </c>
      <c r="CL276" s="58" t="str">
        <f>IF(O276="女子",IF($AF276&gt;100,"",IF($M276=プロ用女子!K$152,ROW(),"")),"")</f>
        <v/>
      </c>
      <c r="CM276" s="58" t="str">
        <f>IF(O276="女子",IF($AF276&gt;100,"",IF($M276=プロ用女子!D$177,ROW(),"")),"")</f>
        <v/>
      </c>
      <c r="CN276" s="58" t="str">
        <f>IF(O276="女子",IF($AF276&gt;100,"",IF($M276=プロ用女子!K$177,ROW(),"")),"")</f>
        <v/>
      </c>
      <c r="CO276" s="58" t="str">
        <f>IF(O276="女子",IF($AF276&gt;100,"",IF($M276=プロ用女子!D$202,ROW(),"")),"")</f>
        <v/>
      </c>
      <c r="CP276" s="58">
        <f>IF(O276="女子",IF($AF276&gt;100,"",IF($M276=プロ用女子!K$202,ROW(),"")),"")</f>
        <v>276</v>
      </c>
      <c r="CQ276" s="58" t="str">
        <f>IF(O276="女子",IF($AF276&gt;100,"",IF($M276=プロ用女子!D$227,ROW(),"")),"")</f>
        <v/>
      </c>
      <c r="CR276" s="58" t="str">
        <f>IF(O276="女子",IF($AF276&gt;100,"",IF($M276=プロ用女子!K$227,ROW(),"")),"")</f>
        <v/>
      </c>
    </row>
    <row r="277" spans="12:96" x14ac:dyDescent="0.15">
      <c r="L277" t="s">
        <v>2313</v>
      </c>
      <c r="M277" t="s">
        <v>2304</v>
      </c>
      <c r="N277" t="s">
        <v>2305</v>
      </c>
      <c r="O277" t="s">
        <v>113</v>
      </c>
      <c r="Y277" t="s">
        <v>101</v>
      </c>
      <c r="AA277" t="s">
        <v>2314</v>
      </c>
      <c r="AB277" t="s">
        <v>2315</v>
      </c>
      <c r="AC277" t="s">
        <v>2316</v>
      </c>
      <c r="AD277" t="s">
        <v>102</v>
      </c>
      <c r="AF277">
        <v>3</v>
      </c>
      <c r="AG277" s="40">
        <v>38883</v>
      </c>
      <c r="AN277">
        <v>155</v>
      </c>
      <c r="AO277">
        <v>47</v>
      </c>
      <c r="AP277" t="s">
        <v>103</v>
      </c>
      <c r="BB277">
        <f t="shared" si="13"/>
        <v>17</v>
      </c>
      <c r="BC277">
        <f t="shared" si="14"/>
        <v>3</v>
      </c>
      <c r="BD277" t="str">
        <f t="shared" si="15"/>
        <v>右</v>
      </c>
      <c r="BE277" s="58" t="str">
        <f>IF(O277="男子",IF($AF277&gt;100,"",IF(M277=プロ用男子!D$2,ROW(),"")),"")</f>
        <v/>
      </c>
      <c r="BF277" s="58" t="str">
        <f>IF(O277="男子",IF($AF277&gt;100,"",IF($M277=プロ用男子!K$2,ROW(),"")),"")</f>
        <v/>
      </c>
      <c r="BG277" s="58" t="str">
        <f>IF(O277="男子",IF($AF277&gt;100,"",IF($M277=プロ用男子!D$27,ROW(),"")),"")</f>
        <v/>
      </c>
      <c r="BH277" s="58" t="str">
        <f>IF(O277="男子",IF($AF277&gt;100,"",IF($M277=プロ用男子!K$27,ROW(),"")),"")</f>
        <v/>
      </c>
      <c r="BI277" s="58" t="str">
        <f>IF(O277="男子",IF($AF277&gt;100,"",IF($M277=プロ用男子!D$52,ROW(),"")),"")</f>
        <v/>
      </c>
      <c r="BJ277" s="58" t="str">
        <f>IF(O277="男子",IF($AF277&gt;100,"",IF($M277=プロ用男子!K$52,ROW(),"")),"")</f>
        <v/>
      </c>
      <c r="BK277" s="58" t="str">
        <f>IF(O277="男子",IF($AF277&gt;100,"",IF($M277=プロ用男子!D$77,ROW(),"")),"")</f>
        <v/>
      </c>
      <c r="BL277" s="58" t="str">
        <f>IF(O277="男子",IF($AF277&gt;100,"",IF($M277=プロ用男子!K$77,ROW(),"")),"")</f>
        <v/>
      </c>
      <c r="BM277" s="58" t="str">
        <f>IF(O277="男子",IF($AF277&gt;100,"",IF($M277=プロ用男子!D$102,ROW(),"")),"")</f>
        <v/>
      </c>
      <c r="BN277" s="58" t="str">
        <f>IF(O277="男子",IF($AF277&gt;100,"",IF($M277=プロ用男子!K$102,ROW(),"")),"")</f>
        <v/>
      </c>
      <c r="BO277" s="58" t="str">
        <f>IF(O277="男子",IF($AF277&gt;100,"",IF($M277=プロ用男子!D$127,ROW(),"")),"")</f>
        <v/>
      </c>
      <c r="BP277" s="58" t="str">
        <f>IF(O277="男子",IF($AF277&gt;100,"",IF($M277=プロ用男子!K$127,ROW(),"")),"")</f>
        <v/>
      </c>
      <c r="BQ277" s="58" t="str">
        <f>IF(O277="男子",IF($AF277&gt;100,"",IF($M277=プロ用男子!D$152,ROW(),"")),"")</f>
        <v/>
      </c>
      <c r="BR277" s="58" t="str">
        <f>IF(O277="男子",IF($AF277&gt;100,"",IF($M277=プロ用男子!K$152,ROW(),"")),"")</f>
        <v/>
      </c>
      <c r="BS277" s="58" t="str">
        <f>IF(O277="男子",IF($AF277&gt;100,"",IF($M277=プロ用男子!D$177,ROW(),"")),"")</f>
        <v/>
      </c>
      <c r="BT277" s="58" t="str">
        <f>IF(O277="男子",IF($AF277&gt;100,"",IF($M277=プロ用男子!K$177,ROW(),"")),"")</f>
        <v/>
      </c>
      <c r="BU277" s="58" t="str">
        <f>IF(O277="男子",IF($AF277&gt;100,"",IF($M277=プロ用男子!D$202,ROW(),"")),"")</f>
        <v/>
      </c>
      <c r="BV277" s="58" t="str">
        <f>IF(O277="男子",IF($AF277&gt;100,"",IF($M277=プロ用男子!K$202,ROW(),"")),"")</f>
        <v/>
      </c>
      <c r="BW277" s="58" t="str">
        <f>IF(O277="男子",IF($AF277&gt;100,"",IF($M277=プロ用男子!D$227,ROW(),"")),"")</f>
        <v/>
      </c>
      <c r="BX277" s="58" t="str">
        <f>IF(O277="男子",IF($AF277&gt;100,"",IF($M277=プロ用男子!K$227,ROW(),"")),"")</f>
        <v/>
      </c>
      <c r="BY277" s="58" t="str">
        <f>IF(O277="女子",IF(AF277&gt;100,"",IF(M277=プロ用女子!D$2,ROW(),"")),"")</f>
        <v/>
      </c>
      <c r="BZ277" s="58" t="str">
        <f>IF(O277="女子",IF($AF277&gt;100,"",IF($M277=プロ用女子!K$2,ROW(),"")),"")</f>
        <v/>
      </c>
      <c r="CA277" s="58" t="str">
        <f>IF(O277="女子",IF($AF277&gt;100,"",IF($M277=プロ用女子!D$27,ROW(),"")),"")</f>
        <v/>
      </c>
      <c r="CB277" s="58" t="str">
        <f>IF(O277="女子",IF($AF277&gt;100,"",IF($M277=プロ用女子!K$27,ROW(),"")),"")</f>
        <v/>
      </c>
      <c r="CC277" s="58" t="str">
        <f>IF(O277="女子",IF($AF277&gt;100,"",IF($M277=プロ用女子!D$52,ROW(),"")),"")</f>
        <v/>
      </c>
      <c r="CD277" s="58" t="str">
        <f>IF(O277="女子",IF($AF277&gt;100,"",IF($M277=プロ用女子!K$52,ROW(),"")),"")</f>
        <v/>
      </c>
      <c r="CE277" s="58" t="str">
        <f>IF(O277="女子",IF($AF277&gt;100,"",IF($M277=プロ用女子!D$77,ROW(),"")),"")</f>
        <v/>
      </c>
      <c r="CF277" s="58" t="str">
        <f>IF(O277="女子",IF($AF277&gt;100,"",IF($M277=プロ用女子!K$77,ROW(),"")),"")</f>
        <v/>
      </c>
      <c r="CG277" s="58" t="str">
        <f>IF(O277="女子",IF($AF277&gt;100,"",IF($M277=プロ用女子!D$102,ROW(),"")),"")</f>
        <v/>
      </c>
      <c r="CH277" s="58" t="str">
        <f>IF(O277="女子",IF($AF277&gt;100,"",IF($M277=プロ用女子!K$102,ROW(),"")),"")</f>
        <v/>
      </c>
      <c r="CI277" s="58" t="str">
        <f>IF(O277="女子",IF($AF277&gt;100,"",IF($M277=プロ用女子!D$127,ROW(),"")),"")</f>
        <v/>
      </c>
      <c r="CJ277" s="58" t="str">
        <f>IF(O277="女子",IF($AF277&gt;100,"",IF($M277=プロ用女子!K$127,ROW(),"")),"")</f>
        <v/>
      </c>
      <c r="CK277" s="58" t="str">
        <f>IF(O277="女子",IF($AF277&gt;100,"",IF($M277=プロ用女子!D$152,ROW(),"")),"")</f>
        <v/>
      </c>
      <c r="CL277" s="58" t="str">
        <f>IF(O277="女子",IF($AF277&gt;100,"",IF($M277=プロ用女子!K$152,ROW(),"")),"")</f>
        <v/>
      </c>
      <c r="CM277" s="58" t="str">
        <f>IF(O277="女子",IF($AF277&gt;100,"",IF($M277=プロ用女子!D$177,ROW(),"")),"")</f>
        <v/>
      </c>
      <c r="CN277" s="58" t="str">
        <f>IF(O277="女子",IF($AF277&gt;100,"",IF($M277=プロ用女子!K$177,ROW(),"")),"")</f>
        <v/>
      </c>
      <c r="CO277" s="58" t="str">
        <f>IF(O277="女子",IF($AF277&gt;100,"",IF($M277=プロ用女子!D$202,ROW(),"")),"")</f>
        <v/>
      </c>
      <c r="CP277" s="58">
        <f>IF(O277="女子",IF($AF277&gt;100,"",IF($M277=プロ用女子!K$202,ROW(),"")),"")</f>
        <v>277</v>
      </c>
      <c r="CQ277" s="58" t="str">
        <f>IF(O277="女子",IF($AF277&gt;100,"",IF($M277=プロ用女子!D$227,ROW(),"")),"")</f>
        <v/>
      </c>
      <c r="CR277" s="58" t="str">
        <f>IF(O277="女子",IF($AF277&gt;100,"",IF($M277=プロ用女子!K$227,ROW(),"")),"")</f>
        <v/>
      </c>
    </row>
    <row r="278" spans="12:96" x14ac:dyDescent="0.15">
      <c r="L278" t="s">
        <v>2323</v>
      </c>
      <c r="M278" t="s">
        <v>2304</v>
      </c>
      <c r="N278" t="s">
        <v>2305</v>
      </c>
      <c r="O278" t="s">
        <v>113</v>
      </c>
      <c r="Y278" t="s">
        <v>101</v>
      </c>
      <c r="AA278" t="s">
        <v>2324</v>
      </c>
      <c r="AB278" t="s">
        <v>2325</v>
      </c>
      <c r="AC278" t="s">
        <v>2326</v>
      </c>
      <c r="AD278" t="s">
        <v>102</v>
      </c>
      <c r="AF278">
        <v>4</v>
      </c>
      <c r="AG278" s="40">
        <v>39078</v>
      </c>
      <c r="AN278">
        <v>165.8</v>
      </c>
      <c r="AO278">
        <v>62.8</v>
      </c>
      <c r="AP278" t="s">
        <v>103</v>
      </c>
      <c r="BB278">
        <f t="shared" si="13"/>
        <v>17</v>
      </c>
      <c r="BC278">
        <f t="shared" si="14"/>
        <v>3</v>
      </c>
      <c r="BD278" t="str">
        <f t="shared" si="15"/>
        <v>右</v>
      </c>
      <c r="BE278" s="58" t="str">
        <f>IF(O278="男子",IF($AF278&gt;100,"",IF(M278=プロ用男子!D$2,ROW(),"")),"")</f>
        <v/>
      </c>
      <c r="BF278" s="58" t="str">
        <f>IF(O278="男子",IF($AF278&gt;100,"",IF($M278=プロ用男子!K$2,ROW(),"")),"")</f>
        <v/>
      </c>
      <c r="BG278" s="58" t="str">
        <f>IF(O278="男子",IF($AF278&gt;100,"",IF($M278=プロ用男子!D$27,ROW(),"")),"")</f>
        <v/>
      </c>
      <c r="BH278" s="58" t="str">
        <f>IF(O278="男子",IF($AF278&gt;100,"",IF($M278=プロ用男子!K$27,ROW(),"")),"")</f>
        <v/>
      </c>
      <c r="BI278" s="58" t="str">
        <f>IF(O278="男子",IF($AF278&gt;100,"",IF($M278=プロ用男子!D$52,ROW(),"")),"")</f>
        <v/>
      </c>
      <c r="BJ278" s="58" t="str">
        <f>IF(O278="男子",IF($AF278&gt;100,"",IF($M278=プロ用男子!K$52,ROW(),"")),"")</f>
        <v/>
      </c>
      <c r="BK278" s="58" t="str">
        <f>IF(O278="男子",IF($AF278&gt;100,"",IF($M278=プロ用男子!D$77,ROW(),"")),"")</f>
        <v/>
      </c>
      <c r="BL278" s="58" t="str">
        <f>IF(O278="男子",IF($AF278&gt;100,"",IF($M278=プロ用男子!K$77,ROW(),"")),"")</f>
        <v/>
      </c>
      <c r="BM278" s="58" t="str">
        <f>IF(O278="男子",IF($AF278&gt;100,"",IF($M278=プロ用男子!D$102,ROW(),"")),"")</f>
        <v/>
      </c>
      <c r="BN278" s="58" t="str">
        <f>IF(O278="男子",IF($AF278&gt;100,"",IF($M278=プロ用男子!K$102,ROW(),"")),"")</f>
        <v/>
      </c>
      <c r="BO278" s="58" t="str">
        <f>IF(O278="男子",IF($AF278&gt;100,"",IF($M278=プロ用男子!D$127,ROW(),"")),"")</f>
        <v/>
      </c>
      <c r="BP278" s="58" t="str">
        <f>IF(O278="男子",IF($AF278&gt;100,"",IF($M278=プロ用男子!K$127,ROW(),"")),"")</f>
        <v/>
      </c>
      <c r="BQ278" s="58" t="str">
        <f>IF(O278="男子",IF($AF278&gt;100,"",IF($M278=プロ用男子!D$152,ROW(),"")),"")</f>
        <v/>
      </c>
      <c r="BR278" s="58" t="str">
        <f>IF(O278="男子",IF($AF278&gt;100,"",IF($M278=プロ用男子!K$152,ROW(),"")),"")</f>
        <v/>
      </c>
      <c r="BS278" s="58" t="str">
        <f>IF(O278="男子",IF($AF278&gt;100,"",IF($M278=プロ用男子!D$177,ROW(),"")),"")</f>
        <v/>
      </c>
      <c r="BT278" s="58" t="str">
        <f>IF(O278="男子",IF($AF278&gt;100,"",IF($M278=プロ用男子!K$177,ROW(),"")),"")</f>
        <v/>
      </c>
      <c r="BU278" s="58" t="str">
        <f>IF(O278="男子",IF($AF278&gt;100,"",IF($M278=プロ用男子!D$202,ROW(),"")),"")</f>
        <v/>
      </c>
      <c r="BV278" s="58" t="str">
        <f>IF(O278="男子",IF($AF278&gt;100,"",IF($M278=プロ用男子!K$202,ROW(),"")),"")</f>
        <v/>
      </c>
      <c r="BW278" s="58" t="str">
        <f>IF(O278="男子",IF($AF278&gt;100,"",IF($M278=プロ用男子!D$227,ROW(),"")),"")</f>
        <v/>
      </c>
      <c r="BX278" s="58" t="str">
        <f>IF(O278="男子",IF($AF278&gt;100,"",IF($M278=プロ用男子!K$227,ROW(),"")),"")</f>
        <v/>
      </c>
      <c r="BY278" s="58" t="str">
        <f>IF(O278="女子",IF(AF278&gt;100,"",IF(M278=プロ用女子!D$2,ROW(),"")),"")</f>
        <v/>
      </c>
      <c r="BZ278" s="58" t="str">
        <f>IF(O278="女子",IF($AF278&gt;100,"",IF($M278=プロ用女子!K$2,ROW(),"")),"")</f>
        <v/>
      </c>
      <c r="CA278" s="58" t="str">
        <f>IF(O278="女子",IF($AF278&gt;100,"",IF($M278=プロ用女子!D$27,ROW(),"")),"")</f>
        <v/>
      </c>
      <c r="CB278" s="58" t="str">
        <f>IF(O278="女子",IF($AF278&gt;100,"",IF($M278=プロ用女子!K$27,ROW(),"")),"")</f>
        <v/>
      </c>
      <c r="CC278" s="58" t="str">
        <f>IF(O278="女子",IF($AF278&gt;100,"",IF($M278=プロ用女子!D$52,ROW(),"")),"")</f>
        <v/>
      </c>
      <c r="CD278" s="58" t="str">
        <f>IF(O278="女子",IF($AF278&gt;100,"",IF($M278=プロ用女子!K$52,ROW(),"")),"")</f>
        <v/>
      </c>
      <c r="CE278" s="58" t="str">
        <f>IF(O278="女子",IF($AF278&gt;100,"",IF($M278=プロ用女子!D$77,ROW(),"")),"")</f>
        <v/>
      </c>
      <c r="CF278" s="58" t="str">
        <f>IF(O278="女子",IF($AF278&gt;100,"",IF($M278=プロ用女子!K$77,ROW(),"")),"")</f>
        <v/>
      </c>
      <c r="CG278" s="58" t="str">
        <f>IF(O278="女子",IF($AF278&gt;100,"",IF($M278=プロ用女子!D$102,ROW(),"")),"")</f>
        <v/>
      </c>
      <c r="CH278" s="58" t="str">
        <f>IF(O278="女子",IF($AF278&gt;100,"",IF($M278=プロ用女子!K$102,ROW(),"")),"")</f>
        <v/>
      </c>
      <c r="CI278" s="58" t="str">
        <f>IF(O278="女子",IF($AF278&gt;100,"",IF($M278=プロ用女子!D$127,ROW(),"")),"")</f>
        <v/>
      </c>
      <c r="CJ278" s="58" t="str">
        <f>IF(O278="女子",IF($AF278&gt;100,"",IF($M278=プロ用女子!K$127,ROW(),"")),"")</f>
        <v/>
      </c>
      <c r="CK278" s="58" t="str">
        <f>IF(O278="女子",IF($AF278&gt;100,"",IF($M278=プロ用女子!D$152,ROW(),"")),"")</f>
        <v/>
      </c>
      <c r="CL278" s="58" t="str">
        <f>IF(O278="女子",IF($AF278&gt;100,"",IF($M278=プロ用女子!K$152,ROW(),"")),"")</f>
        <v/>
      </c>
      <c r="CM278" s="58" t="str">
        <f>IF(O278="女子",IF($AF278&gt;100,"",IF($M278=プロ用女子!D$177,ROW(),"")),"")</f>
        <v/>
      </c>
      <c r="CN278" s="58" t="str">
        <f>IF(O278="女子",IF($AF278&gt;100,"",IF($M278=プロ用女子!K$177,ROW(),"")),"")</f>
        <v/>
      </c>
      <c r="CO278" s="58" t="str">
        <f>IF(O278="女子",IF($AF278&gt;100,"",IF($M278=プロ用女子!D$202,ROW(),"")),"")</f>
        <v/>
      </c>
      <c r="CP278" s="58">
        <f>IF(O278="女子",IF($AF278&gt;100,"",IF($M278=プロ用女子!K$202,ROW(),"")),"")</f>
        <v>278</v>
      </c>
      <c r="CQ278" s="58" t="str">
        <f>IF(O278="女子",IF($AF278&gt;100,"",IF($M278=プロ用女子!D$227,ROW(),"")),"")</f>
        <v/>
      </c>
      <c r="CR278" s="58" t="str">
        <f>IF(O278="女子",IF($AF278&gt;100,"",IF($M278=プロ用女子!K$227,ROW(),"")),"")</f>
        <v/>
      </c>
    </row>
    <row r="279" spans="12:96" x14ac:dyDescent="0.15">
      <c r="L279" t="s">
        <v>2327</v>
      </c>
      <c r="M279" t="s">
        <v>2304</v>
      </c>
      <c r="N279" t="s">
        <v>2305</v>
      </c>
      <c r="O279" t="s">
        <v>113</v>
      </c>
      <c r="Y279" t="s">
        <v>101</v>
      </c>
      <c r="Z279">
        <v>1</v>
      </c>
      <c r="AA279" t="s">
        <v>2328</v>
      </c>
      <c r="AB279" t="s">
        <v>2329</v>
      </c>
      <c r="AC279" t="s">
        <v>2330</v>
      </c>
      <c r="AD279" t="s">
        <v>102</v>
      </c>
      <c r="AF279">
        <v>5</v>
      </c>
      <c r="AG279" s="40">
        <v>39114</v>
      </c>
      <c r="AN279">
        <v>157</v>
      </c>
      <c r="AO279">
        <v>48</v>
      </c>
      <c r="AP279" t="s">
        <v>103</v>
      </c>
      <c r="BB279">
        <f t="shared" si="13"/>
        <v>17</v>
      </c>
      <c r="BC279">
        <f t="shared" si="14"/>
        <v>3</v>
      </c>
      <c r="BD279" t="str">
        <f t="shared" si="15"/>
        <v>右</v>
      </c>
      <c r="BE279" s="58" t="str">
        <f>IF(O279="男子",IF($AF279&gt;100,"",IF(M279=プロ用男子!D$2,ROW(),"")),"")</f>
        <v/>
      </c>
      <c r="BF279" s="58" t="str">
        <f>IF(O279="男子",IF($AF279&gt;100,"",IF($M279=プロ用男子!K$2,ROW(),"")),"")</f>
        <v/>
      </c>
      <c r="BG279" s="58" t="str">
        <f>IF(O279="男子",IF($AF279&gt;100,"",IF($M279=プロ用男子!D$27,ROW(),"")),"")</f>
        <v/>
      </c>
      <c r="BH279" s="58" t="str">
        <f>IF(O279="男子",IF($AF279&gt;100,"",IF($M279=プロ用男子!K$27,ROW(),"")),"")</f>
        <v/>
      </c>
      <c r="BI279" s="58" t="str">
        <f>IF(O279="男子",IF($AF279&gt;100,"",IF($M279=プロ用男子!D$52,ROW(),"")),"")</f>
        <v/>
      </c>
      <c r="BJ279" s="58" t="str">
        <f>IF(O279="男子",IF($AF279&gt;100,"",IF($M279=プロ用男子!K$52,ROW(),"")),"")</f>
        <v/>
      </c>
      <c r="BK279" s="58" t="str">
        <f>IF(O279="男子",IF($AF279&gt;100,"",IF($M279=プロ用男子!D$77,ROW(),"")),"")</f>
        <v/>
      </c>
      <c r="BL279" s="58" t="str">
        <f>IF(O279="男子",IF($AF279&gt;100,"",IF($M279=プロ用男子!K$77,ROW(),"")),"")</f>
        <v/>
      </c>
      <c r="BM279" s="58" t="str">
        <f>IF(O279="男子",IF($AF279&gt;100,"",IF($M279=プロ用男子!D$102,ROW(),"")),"")</f>
        <v/>
      </c>
      <c r="BN279" s="58" t="str">
        <f>IF(O279="男子",IF($AF279&gt;100,"",IF($M279=プロ用男子!K$102,ROW(),"")),"")</f>
        <v/>
      </c>
      <c r="BO279" s="58" t="str">
        <f>IF(O279="男子",IF($AF279&gt;100,"",IF($M279=プロ用男子!D$127,ROW(),"")),"")</f>
        <v/>
      </c>
      <c r="BP279" s="58" t="str">
        <f>IF(O279="男子",IF($AF279&gt;100,"",IF($M279=プロ用男子!K$127,ROW(),"")),"")</f>
        <v/>
      </c>
      <c r="BQ279" s="58" t="str">
        <f>IF(O279="男子",IF($AF279&gt;100,"",IF($M279=プロ用男子!D$152,ROW(),"")),"")</f>
        <v/>
      </c>
      <c r="BR279" s="58" t="str">
        <f>IF(O279="男子",IF($AF279&gt;100,"",IF($M279=プロ用男子!K$152,ROW(),"")),"")</f>
        <v/>
      </c>
      <c r="BS279" s="58" t="str">
        <f>IF(O279="男子",IF($AF279&gt;100,"",IF($M279=プロ用男子!D$177,ROW(),"")),"")</f>
        <v/>
      </c>
      <c r="BT279" s="58" t="str">
        <f>IF(O279="男子",IF($AF279&gt;100,"",IF($M279=プロ用男子!K$177,ROW(),"")),"")</f>
        <v/>
      </c>
      <c r="BU279" s="58" t="str">
        <f>IF(O279="男子",IF($AF279&gt;100,"",IF($M279=プロ用男子!D$202,ROW(),"")),"")</f>
        <v/>
      </c>
      <c r="BV279" s="58" t="str">
        <f>IF(O279="男子",IF($AF279&gt;100,"",IF($M279=プロ用男子!K$202,ROW(),"")),"")</f>
        <v/>
      </c>
      <c r="BW279" s="58" t="str">
        <f>IF(O279="男子",IF($AF279&gt;100,"",IF($M279=プロ用男子!D$227,ROW(),"")),"")</f>
        <v/>
      </c>
      <c r="BX279" s="58" t="str">
        <f>IF(O279="男子",IF($AF279&gt;100,"",IF($M279=プロ用男子!K$227,ROW(),"")),"")</f>
        <v/>
      </c>
      <c r="BY279" s="58" t="str">
        <f>IF(O279="女子",IF(AF279&gt;100,"",IF(M279=プロ用女子!D$2,ROW(),"")),"")</f>
        <v/>
      </c>
      <c r="BZ279" s="58" t="str">
        <f>IF(O279="女子",IF($AF279&gt;100,"",IF($M279=プロ用女子!K$2,ROW(),"")),"")</f>
        <v/>
      </c>
      <c r="CA279" s="58" t="str">
        <f>IF(O279="女子",IF($AF279&gt;100,"",IF($M279=プロ用女子!D$27,ROW(),"")),"")</f>
        <v/>
      </c>
      <c r="CB279" s="58" t="str">
        <f>IF(O279="女子",IF($AF279&gt;100,"",IF($M279=プロ用女子!K$27,ROW(),"")),"")</f>
        <v/>
      </c>
      <c r="CC279" s="58" t="str">
        <f>IF(O279="女子",IF($AF279&gt;100,"",IF($M279=プロ用女子!D$52,ROW(),"")),"")</f>
        <v/>
      </c>
      <c r="CD279" s="58" t="str">
        <f>IF(O279="女子",IF($AF279&gt;100,"",IF($M279=プロ用女子!K$52,ROW(),"")),"")</f>
        <v/>
      </c>
      <c r="CE279" s="58" t="str">
        <f>IF(O279="女子",IF($AF279&gt;100,"",IF($M279=プロ用女子!D$77,ROW(),"")),"")</f>
        <v/>
      </c>
      <c r="CF279" s="58" t="str">
        <f>IF(O279="女子",IF($AF279&gt;100,"",IF($M279=プロ用女子!K$77,ROW(),"")),"")</f>
        <v/>
      </c>
      <c r="CG279" s="58" t="str">
        <f>IF(O279="女子",IF($AF279&gt;100,"",IF($M279=プロ用女子!D$102,ROW(),"")),"")</f>
        <v/>
      </c>
      <c r="CH279" s="58" t="str">
        <f>IF(O279="女子",IF($AF279&gt;100,"",IF($M279=プロ用女子!K$102,ROW(),"")),"")</f>
        <v/>
      </c>
      <c r="CI279" s="58" t="str">
        <f>IF(O279="女子",IF($AF279&gt;100,"",IF($M279=プロ用女子!D$127,ROW(),"")),"")</f>
        <v/>
      </c>
      <c r="CJ279" s="58" t="str">
        <f>IF(O279="女子",IF($AF279&gt;100,"",IF($M279=プロ用女子!K$127,ROW(),"")),"")</f>
        <v/>
      </c>
      <c r="CK279" s="58" t="str">
        <f>IF(O279="女子",IF($AF279&gt;100,"",IF($M279=プロ用女子!D$152,ROW(),"")),"")</f>
        <v/>
      </c>
      <c r="CL279" s="58" t="str">
        <f>IF(O279="女子",IF($AF279&gt;100,"",IF($M279=プロ用女子!K$152,ROW(),"")),"")</f>
        <v/>
      </c>
      <c r="CM279" s="58" t="str">
        <f>IF(O279="女子",IF($AF279&gt;100,"",IF($M279=プロ用女子!D$177,ROW(),"")),"")</f>
        <v/>
      </c>
      <c r="CN279" s="58" t="str">
        <f>IF(O279="女子",IF($AF279&gt;100,"",IF($M279=プロ用女子!K$177,ROW(),"")),"")</f>
        <v/>
      </c>
      <c r="CO279" s="58" t="str">
        <f>IF(O279="女子",IF($AF279&gt;100,"",IF($M279=プロ用女子!D$202,ROW(),"")),"")</f>
        <v/>
      </c>
      <c r="CP279" s="58">
        <f>IF(O279="女子",IF($AF279&gt;100,"",IF($M279=プロ用女子!K$202,ROW(),"")),"")</f>
        <v>279</v>
      </c>
      <c r="CQ279" s="58" t="str">
        <f>IF(O279="女子",IF($AF279&gt;100,"",IF($M279=プロ用女子!D$227,ROW(),"")),"")</f>
        <v/>
      </c>
      <c r="CR279" s="58" t="str">
        <f>IF(O279="女子",IF($AF279&gt;100,"",IF($M279=プロ用女子!K$227,ROW(),"")),"")</f>
        <v/>
      </c>
    </row>
    <row r="280" spans="12:96" x14ac:dyDescent="0.15">
      <c r="L280" t="s">
        <v>2331</v>
      </c>
      <c r="M280" t="s">
        <v>2304</v>
      </c>
      <c r="N280" t="s">
        <v>2305</v>
      </c>
      <c r="O280" t="s">
        <v>113</v>
      </c>
      <c r="Y280" t="s">
        <v>101</v>
      </c>
      <c r="Z280">
        <v>1</v>
      </c>
      <c r="AA280" t="s">
        <v>2332</v>
      </c>
      <c r="AB280" t="s">
        <v>2333</v>
      </c>
      <c r="AC280" t="s">
        <v>2334</v>
      </c>
      <c r="AD280" t="s">
        <v>102</v>
      </c>
      <c r="AF280">
        <v>6</v>
      </c>
      <c r="AG280" s="40">
        <v>39516</v>
      </c>
      <c r="AN280">
        <v>164</v>
      </c>
      <c r="AO280">
        <v>55</v>
      </c>
      <c r="AP280" t="s">
        <v>103</v>
      </c>
      <c r="BB280">
        <f t="shared" si="13"/>
        <v>16</v>
      </c>
      <c r="BC280">
        <f t="shared" si="14"/>
        <v>2</v>
      </c>
      <c r="BD280" t="str">
        <f t="shared" si="15"/>
        <v>右</v>
      </c>
      <c r="BE280" s="58" t="str">
        <f>IF(O280="男子",IF($AF280&gt;100,"",IF(M280=プロ用男子!D$2,ROW(),"")),"")</f>
        <v/>
      </c>
      <c r="BF280" s="58" t="str">
        <f>IF(O280="男子",IF($AF280&gt;100,"",IF($M280=プロ用男子!K$2,ROW(),"")),"")</f>
        <v/>
      </c>
      <c r="BG280" s="58" t="str">
        <f>IF(O280="男子",IF($AF280&gt;100,"",IF($M280=プロ用男子!D$27,ROW(),"")),"")</f>
        <v/>
      </c>
      <c r="BH280" s="58" t="str">
        <f>IF(O280="男子",IF($AF280&gt;100,"",IF($M280=プロ用男子!K$27,ROW(),"")),"")</f>
        <v/>
      </c>
      <c r="BI280" s="58" t="str">
        <f>IF(O280="男子",IF($AF280&gt;100,"",IF($M280=プロ用男子!D$52,ROW(),"")),"")</f>
        <v/>
      </c>
      <c r="BJ280" s="58" t="str">
        <f>IF(O280="男子",IF($AF280&gt;100,"",IF($M280=プロ用男子!K$52,ROW(),"")),"")</f>
        <v/>
      </c>
      <c r="BK280" s="58" t="str">
        <f>IF(O280="男子",IF($AF280&gt;100,"",IF($M280=プロ用男子!D$77,ROW(),"")),"")</f>
        <v/>
      </c>
      <c r="BL280" s="58" t="str">
        <f>IF(O280="男子",IF($AF280&gt;100,"",IF($M280=プロ用男子!K$77,ROW(),"")),"")</f>
        <v/>
      </c>
      <c r="BM280" s="58" t="str">
        <f>IF(O280="男子",IF($AF280&gt;100,"",IF($M280=プロ用男子!D$102,ROW(),"")),"")</f>
        <v/>
      </c>
      <c r="BN280" s="58" t="str">
        <f>IF(O280="男子",IF($AF280&gt;100,"",IF($M280=プロ用男子!K$102,ROW(),"")),"")</f>
        <v/>
      </c>
      <c r="BO280" s="58" t="str">
        <f>IF(O280="男子",IF($AF280&gt;100,"",IF($M280=プロ用男子!D$127,ROW(),"")),"")</f>
        <v/>
      </c>
      <c r="BP280" s="58" t="str">
        <f>IF(O280="男子",IF($AF280&gt;100,"",IF($M280=プロ用男子!K$127,ROW(),"")),"")</f>
        <v/>
      </c>
      <c r="BQ280" s="58" t="str">
        <f>IF(O280="男子",IF($AF280&gt;100,"",IF($M280=プロ用男子!D$152,ROW(),"")),"")</f>
        <v/>
      </c>
      <c r="BR280" s="58" t="str">
        <f>IF(O280="男子",IF($AF280&gt;100,"",IF($M280=プロ用男子!K$152,ROW(),"")),"")</f>
        <v/>
      </c>
      <c r="BS280" s="58" t="str">
        <f>IF(O280="男子",IF($AF280&gt;100,"",IF($M280=プロ用男子!D$177,ROW(),"")),"")</f>
        <v/>
      </c>
      <c r="BT280" s="58" t="str">
        <f>IF(O280="男子",IF($AF280&gt;100,"",IF($M280=プロ用男子!K$177,ROW(),"")),"")</f>
        <v/>
      </c>
      <c r="BU280" s="58" t="str">
        <f>IF(O280="男子",IF($AF280&gt;100,"",IF($M280=プロ用男子!D$202,ROW(),"")),"")</f>
        <v/>
      </c>
      <c r="BV280" s="58" t="str">
        <f>IF(O280="男子",IF($AF280&gt;100,"",IF($M280=プロ用男子!K$202,ROW(),"")),"")</f>
        <v/>
      </c>
      <c r="BW280" s="58" t="str">
        <f>IF(O280="男子",IF($AF280&gt;100,"",IF($M280=プロ用男子!D$227,ROW(),"")),"")</f>
        <v/>
      </c>
      <c r="BX280" s="58" t="str">
        <f>IF(O280="男子",IF($AF280&gt;100,"",IF($M280=プロ用男子!K$227,ROW(),"")),"")</f>
        <v/>
      </c>
      <c r="BY280" s="58" t="str">
        <f>IF(O280="女子",IF(AF280&gt;100,"",IF(M280=プロ用女子!D$2,ROW(),"")),"")</f>
        <v/>
      </c>
      <c r="BZ280" s="58" t="str">
        <f>IF(O280="女子",IF($AF280&gt;100,"",IF($M280=プロ用女子!K$2,ROW(),"")),"")</f>
        <v/>
      </c>
      <c r="CA280" s="58" t="str">
        <f>IF(O280="女子",IF($AF280&gt;100,"",IF($M280=プロ用女子!D$27,ROW(),"")),"")</f>
        <v/>
      </c>
      <c r="CB280" s="58" t="str">
        <f>IF(O280="女子",IF($AF280&gt;100,"",IF($M280=プロ用女子!K$27,ROW(),"")),"")</f>
        <v/>
      </c>
      <c r="CC280" s="58" t="str">
        <f>IF(O280="女子",IF($AF280&gt;100,"",IF($M280=プロ用女子!D$52,ROW(),"")),"")</f>
        <v/>
      </c>
      <c r="CD280" s="58" t="str">
        <f>IF(O280="女子",IF($AF280&gt;100,"",IF($M280=プロ用女子!K$52,ROW(),"")),"")</f>
        <v/>
      </c>
      <c r="CE280" s="58" t="str">
        <f>IF(O280="女子",IF($AF280&gt;100,"",IF($M280=プロ用女子!D$77,ROW(),"")),"")</f>
        <v/>
      </c>
      <c r="CF280" s="58" t="str">
        <f>IF(O280="女子",IF($AF280&gt;100,"",IF($M280=プロ用女子!K$77,ROW(),"")),"")</f>
        <v/>
      </c>
      <c r="CG280" s="58" t="str">
        <f>IF(O280="女子",IF($AF280&gt;100,"",IF($M280=プロ用女子!D$102,ROW(),"")),"")</f>
        <v/>
      </c>
      <c r="CH280" s="58" t="str">
        <f>IF(O280="女子",IF($AF280&gt;100,"",IF($M280=プロ用女子!K$102,ROW(),"")),"")</f>
        <v/>
      </c>
      <c r="CI280" s="58" t="str">
        <f>IF(O280="女子",IF($AF280&gt;100,"",IF($M280=プロ用女子!D$127,ROW(),"")),"")</f>
        <v/>
      </c>
      <c r="CJ280" s="58" t="str">
        <f>IF(O280="女子",IF($AF280&gt;100,"",IF($M280=プロ用女子!K$127,ROW(),"")),"")</f>
        <v/>
      </c>
      <c r="CK280" s="58" t="str">
        <f>IF(O280="女子",IF($AF280&gt;100,"",IF($M280=プロ用女子!D$152,ROW(),"")),"")</f>
        <v/>
      </c>
      <c r="CL280" s="58" t="str">
        <f>IF(O280="女子",IF($AF280&gt;100,"",IF($M280=プロ用女子!K$152,ROW(),"")),"")</f>
        <v/>
      </c>
      <c r="CM280" s="58" t="str">
        <f>IF(O280="女子",IF($AF280&gt;100,"",IF($M280=プロ用女子!D$177,ROW(),"")),"")</f>
        <v/>
      </c>
      <c r="CN280" s="58" t="str">
        <f>IF(O280="女子",IF($AF280&gt;100,"",IF($M280=プロ用女子!K$177,ROW(),"")),"")</f>
        <v/>
      </c>
      <c r="CO280" s="58" t="str">
        <f>IF(O280="女子",IF($AF280&gt;100,"",IF($M280=プロ用女子!D$202,ROW(),"")),"")</f>
        <v/>
      </c>
      <c r="CP280" s="58">
        <f>IF(O280="女子",IF($AF280&gt;100,"",IF($M280=プロ用女子!K$202,ROW(),"")),"")</f>
        <v>280</v>
      </c>
      <c r="CQ280" s="58" t="str">
        <f>IF(O280="女子",IF($AF280&gt;100,"",IF($M280=プロ用女子!D$227,ROW(),"")),"")</f>
        <v/>
      </c>
      <c r="CR280" s="58" t="str">
        <f>IF(O280="女子",IF($AF280&gt;100,"",IF($M280=プロ用女子!K$227,ROW(),"")),"")</f>
        <v/>
      </c>
    </row>
    <row r="281" spans="12:96" x14ac:dyDescent="0.15">
      <c r="L281" t="s">
        <v>2335</v>
      </c>
      <c r="M281" t="s">
        <v>2304</v>
      </c>
      <c r="N281" t="s">
        <v>2305</v>
      </c>
      <c r="O281" t="s">
        <v>113</v>
      </c>
      <c r="Y281" t="s">
        <v>101</v>
      </c>
      <c r="AA281" t="s">
        <v>2336</v>
      </c>
      <c r="AB281" t="s">
        <v>2337</v>
      </c>
      <c r="AC281" t="s">
        <v>2338</v>
      </c>
      <c r="AD281" t="s">
        <v>102</v>
      </c>
      <c r="AF281">
        <v>7</v>
      </c>
      <c r="AG281" s="40">
        <v>39114</v>
      </c>
      <c r="AN281">
        <v>163</v>
      </c>
      <c r="AO281">
        <v>45.4</v>
      </c>
      <c r="AP281" t="s">
        <v>103</v>
      </c>
      <c r="BB281">
        <f t="shared" si="13"/>
        <v>17</v>
      </c>
      <c r="BC281">
        <f t="shared" si="14"/>
        <v>3</v>
      </c>
      <c r="BD281" t="str">
        <f t="shared" si="15"/>
        <v>右</v>
      </c>
      <c r="BE281" s="58" t="str">
        <f>IF(O281="男子",IF($AF281&gt;100,"",IF(M281=プロ用男子!D$2,ROW(),"")),"")</f>
        <v/>
      </c>
      <c r="BF281" s="58" t="str">
        <f>IF(O281="男子",IF($AF281&gt;100,"",IF($M281=プロ用男子!K$2,ROW(),"")),"")</f>
        <v/>
      </c>
      <c r="BG281" s="58" t="str">
        <f>IF(O281="男子",IF($AF281&gt;100,"",IF($M281=プロ用男子!D$27,ROW(),"")),"")</f>
        <v/>
      </c>
      <c r="BH281" s="58" t="str">
        <f>IF(O281="男子",IF($AF281&gt;100,"",IF($M281=プロ用男子!K$27,ROW(),"")),"")</f>
        <v/>
      </c>
      <c r="BI281" s="58" t="str">
        <f>IF(O281="男子",IF($AF281&gt;100,"",IF($M281=プロ用男子!D$52,ROW(),"")),"")</f>
        <v/>
      </c>
      <c r="BJ281" s="58" t="str">
        <f>IF(O281="男子",IF($AF281&gt;100,"",IF($M281=プロ用男子!K$52,ROW(),"")),"")</f>
        <v/>
      </c>
      <c r="BK281" s="58" t="str">
        <f>IF(O281="男子",IF($AF281&gt;100,"",IF($M281=プロ用男子!D$77,ROW(),"")),"")</f>
        <v/>
      </c>
      <c r="BL281" s="58" t="str">
        <f>IF(O281="男子",IF($AF281&gt;100,"",IF($M281=プロ用男子!K$77,ROW(),"")),"")</f>
        <v/>
      </c>
      <c r="BM281" s="58" t="str">
        <f>IF(O281="男子",IF($AF281&gt;100,"",IF($M281=プロ用男子!D$102,ROW(),"")),"")</f>
        <v/>
      </c>
      <c r="BN281" s="58" t="str">
        <f>IF(O281="男子",IF($AF281&gt;100,"",IF($M281=プロ用男子!K$102,ROW(),"")),"")</f>
        <v/>
      </c>
      <c r="BO281" s="58" t="str">
        <f>IF(O281="男子",IF($AF281&gt;100,"",IF($M281=プロ用男子!D$127,ROW(),"")),"")</f>
        <v/>
      </c>
      <c r="BP281" s="58" t="str">
        <f>IF(O281="男子",IF($AF281&gt;100,"",IF($M281=プロ用男子!K$127,ROW(),"")),"")</f>
        <v/>
      </c>
      <c r="BQ281" s="58" t="str">
        <f>IF(O281="男子",IF($AF281&gt;100,"",IF($M281=プロ用男子!D$152,ROW(),"")),"")</f>
        <v/>
      </c>
      <c r="BR281" s="58" t="str">
        <f>IF(O281="男子",IF($AF281&gt;100,"",IF($M281=プロ用男子!K$152,ROW(),"")),"")</f>
        <v/>
      </c>
      <c r="BS281" s="58" t="str">
        <f>IF(O281="男子",IF($AF281&gt;100,"",IF($M281=プロ用男子!D$177,ROW(),"")),"")</f>
        <v/>
      </c>
      <c r="BT281" s="58" t="str">
        <f>IF(O281="男子",IF($AF281&gt;100,"",IF($M281=プロ用男子!K$177,ROW(),"")),"")</f>
        <v/>
      </c>
      <c r="BU281" s="58" t="str">
        <f>IF(O281="男子",IF($AF281&gt;100,"",IF($M281=プロ用男子!D$202,ROW(),"")),"")</f>
        <v/>
      </c>
      <c r="BV281" s="58" t="str">
        <f>IF(O281="男子",IF($AF281&gt;100,"",IF($M281=プロ用男子!K$202,ROW(),"")),"")</f>
        <v/>
      </c>
      <c r="BW281" s="58" t="str">
        <f>IF(O281="男子",IF($AF281&gt;100,"",IF($M281=プロ用男子!D$227,ROW(),"")),"")</f>
        <v/>
      </c>
      <c r="BX281" s="58" t="str">
        <f>IF(O281="男子",IF($AF281&gt;100,"",IF($M281=プロ用男子!K$227,ROW(),"")),"")</f>
        <v/>
      </c>
      <c r="BY281" s="58" t="str">
        <f>IF(O281="女子",IF(AF281&gt;100,"",IF(M281=プロ用女子!D$2,ROW(),"")),"")</f>
        <v/>
      </c>
      <c r="BZ281" s="58" t="str">
        <f>IF(O281="女子",IF($AF281&gt;100,"",IF($M281=プロ用女子!K$2,ROW(),"")),"")</f>
        <v/>
      </c>
      <c r="CA281" s="58" t="str">
        <f>IF(O281="女子",IF($AF281&gt;100,"",IF($M281=プロ用女子!D$27,ROW(),"")),"")</f>
        <v/>
      </c>
      <c r="CB281" s="58" t="str">
        <f>IF(O281="女子",IF($AF281&gt;100,"",IF($M281=プロ用女子!K$27,ROW(),"")),"")</f>
        <v/>
      </c>
      <c r="CC281" s="58" t="str">
        <f>IF(O281="女子",IF($AF281&gt;100,"",IF($M281=プロ用女子!D$52,ROW(),"")),"")</f>
        <v/>
      </c>
      <c r="CD281" s="58" t="str">
        <f>IF(O281="女子",IF($AF281&gt;100,"",IF($M281=プロ用女子!K$52,ROW(),"")),"")</f>
        <v/>
      </c>
      <c r="CE281" s="58" t="str">
        <f>IF(O281="女子",IF($AF281&gt;100,"",IF($M281=プロ用女子!D$77,ROW(),"")),"")</f>
        <v/>
      </c>
      <c r="CF281" s="58" t="str">
        <f>IF(O281="女子",IF($AF281&gt;100,"",IF($M281=プロ用女子!K$77,ROW(),"")),"")</f>
        <v/>
      </c>
      <c r="CG281" s="58" t="str">
        <f>IF(O281="女子",IF($AF281&gt;100,"",IF($M281=プロ用女子!D$102,ROW(),"")),"")</f>
        <v/>
      </c>
      <c r="CH281" s="58" t="str">
        <f>IF(O281="女子",IF($AF281&gt;100,"",IF($M281=プロ用女子!K$102,ROW(),"")),"")</f>
        <v/>
      </c>
      <c r="CI281" s="58" t="str">
        <f>IF(O281="女子",IF($AF281&gt;100,"",IF($M281=プロ用女子!D$127,ROW(),"")),"")</f>
        <v/>
      </c>
      <c r="CJ281" s="58" t="str">
        <f>IF(O281="女子",IF($AF281&gt;100,"",IF($M281=プロ用女子!K$127,ROW(),"")),"")</f>
        <v/>
      </c>
      <c r="CK281" s="58" t="str">
        <f>IF(O281="女子",IF($AF281&gt;100,"",IF($M281=プロ用女子!D$152,ROW(),"")),"")</f>
        <v/>
      </c>
      <c r="CL281" s="58" t="str">
        <f>IF(O281="女子",IF($AF281&gt;100,"",IF($M281=プロ用女子!K$152,ROW(),"")),"")</f>
        <v/>
      </c>
      <c r="CM281" s="58" t="str">
        <f>IF(O281="女子",IF($AF281&gt;100,"",IF($M281=プロ用女子!D$177,ROW(),"")),"")</f>
        <v/>
      </c>
      <c r="CN281" s="58" t="str">
        <f>IF(O281="女子",IF($AF281&gt;100,"",IF($M281=プロ用女子!K$177,ROW(),"")),"")</f>
        <v/>
      </c>
      <c r="CO281" s="58" t="str">
        <f>IF(O281="女子",IF($AF281&gt;100,"",IF($M281=プロ用女子!D$202,ROW(),"")),"")</f>
        <v/>
      </c>
      <c r="CP281" s="58">
        <f>IF(O281="女子",IF($AF281&gt;100,"",IF($M281=プロ用女子!K$202,ROW(),"")),"")</f>
        <v>281</v>
      </c>
      <c r="CQ281" s="58" t="str">
        <f>IF(O281="女子",IF($AF281&gt;100,"",IF($M281=プロ用女子!D$227,ROW(),"")),"")</f>
        <v/>
      </c>
      <c r="CR281" s="58" t="str">
        <f>IF(O281="女子",IF($AF281&gt;100,"",IF($M281=プロ用女子!K$227,ROW(),"")),"")</f>
        <v/>
      </c>
    </row>
    <row r="282" spans="12:96" x14ac:dyDescent="0.15">
      <c r="L282" t="s">
        <v>2339</v>
      </c>
      <c r="M282" t="s">
        <v>2304</v>
      </c>
      <c r="N282" t="s">
        <v>2305</v>
      </c>
      <c r="O282" t="s">
        <v>113</v>
      </c>
      <c r="Y282" t="s">
        <v>101</v>
      </c>
      <c r="AA282" t="s">
        <v>2340</v>
      </c>
      <c r="AB282" t="s">
        <v>2341</v>
      </c>
      <c r="AC282" t="s">
        <v>2342</v>
      </c>
      <c r="AD282" t="s">
        <v>102</v>
      </c>
      <c r="AF282">
        <v>8</v>
      </c>
      <c r="AG282" s="40">
        <v>39516</v>
      </c>
      <c r="AN282">
        <v>150</v>
      </c>
      <c r="AO282">
        <v>47</v>
      </c>
      <c r="AP282" t="s">
        <v>103</v>
      </c>
      <c r="BB282">
        <f t="shared" si="13"/>
        <v>16</v>
      </c>
      <c r="BC282">
        <f t="shared" si="14"/>
        <v>2</v>
      </c>
      <c r="BD282" t="str">
        <f t="shared" si="15"/>
        <v>右</v>
      </c>
      <c r="BE282" s="58" t="str">
        <f>IF(O282="男子",IF($AF282&gt;100,"",IF(M282=プロ用男子!D$2,ROW(),"")),"")</f>
        <v/>
      </c>
      <c r="BF282" s="58" t="str">
        <f>IF(O282="男子",IF($AF282&gt;100,"",IF($M282=プロ用男子!K$2,ROW(),"")),"")</f>
        <v/>
      </c>
      <c r="BG282" s="58" t="str">
        <f>IF(O282="男子",IF($AF282&gt;100,"",IF($M282=プロ用男子!D$27,ROW(),"")),"")</f>
        <v/>
      </c>
      <c r="BH282" s="58" t="str">
        <f>IF(O282="男子",IF($AF282&gt;100,"",IF($M282=プロ用男子!K$27,ROW(),"")),"")</f>
        <v/>
      </c>
      <c r="BI282" s="58" t="str">
        <f>IF(O282="男子",IF($AF282&gt;100,"",IF($M282=プロ用男子!D$52,ROW(),"")),"")</f>
        <v/>
      </c>
      <c r="BJ282" s="58" t="str">
        <f>IF(O282="男子",IF($AF282&gt;100,"",IF($M282=プロ用男子!K$52,ROW(),"")),"")</f>
        <v/>
      </c>
      <c r="BK282" s="58" t="str">
        <f>IF(O282="男子",IF($AF282&gt;100,"",IF($M282=プロ用男子!D$77,ROW(),"")),"")</f>
        <v/>
      </c>
      <c r="BL282" s="58" t="str">
        <f>IF(O282="男子",IF($AF282&gt;100,"",IF($M282=プロ用男子!K$77,ROW(),"")),"")</f>
        <v/>
      </c>
      <c r="BM282" s="58" t="str">
        <f>IF(O282="男子",IF($AF282&gt;100,"",IF($M282=プロ用男子!D$102,ROW(),"")),"")</f>
        <v/>
      </c>
      <c r="BN282" s="58" t="str">
        <f>IF(O282="男子",IF($AF282&gt;100,"",IF($M282=プロ用男子!K$102,ROW(),"")),"")</f>
        <v/>
      </c>
      <c r="BO282" s="58" t="str">
        <f>IF(O282="男子",IF($AF282&gt;100,"",IF($M282=プロ用男子!D$127,ROW(),"")),"")</f>
        <v/>
      </c>
      <c r="BP282" s="58" t="str">
        <f>IF(O282="男子",IF($AF282&gt;100,"",IF($M282=プロ用男子!K$127,ROW(),"")),"")</f>
        <v/>
      </c>
      <c r="BQ282" s="58" t="str">
        <f>IF(O282="男子",IF($AF282&gt;100,"",IF($M282=プロ用男子!D$152,ROW(),"")),"")</f>
        <v/>
      </c>
      <c r="BR282" s="58" t="str">
        <f>IF(O282="男子",IF($AF282&gt;100,"",IF($M282=プロ用男子!K$152,ROW(),"")),"")</f>
        <v/>
      </c>
      <c r="BS282" s="58" t="str">
        <f>IF(O282="男子",IF($AF282&gt;100,"",IF($M282=プロ用男子!D$177,ROW(),"")),"")</f>
        <v/>
      </c>
      <c r="BT282" s="58" t="str">
        <f>IF(O282="男子",IF($AF282&gt;100,"",IF($M282=プロ用男子!K$177,ROW(),"")),"")</f>
        <v/>
      </c>
      <c r="BU282" s="58" t="str">
        <f>IF(O282="男子",IF($AF282&gt;100,"",IF($M282=プロ用男子!D$202,ROW(),"")),"")</f>
        <v/>
      </c>
      <c r="BV282" s="58" t="str">
        <f>IF(O282="男子",IF($AF282&gt;100,"",IF($M282=プロ用男子!K$202,ROW(),"")),"")</f>
        <v/>
      </c>
      <c r="BW282" s="58" t="str">
        <f>IF(O282="男子",IF($AF282&gt;100,"",IF($M282=プロ用男子!D$227,ROW(),"")),"")</f>
        <v/>
      </c>
      <c r="BX282" s="58" t="str">
        <f>IF(O282="男子",IF($AF282&gt;100,"",IF($M282=プロ用男子!K$227,ROW(),"")),"")</f>
        <v/>
      </c>
      <c r="BY282" s="58" t="str">
        <f>IF(O282="女子",IF(AF282&gt;100,"",IF(M282=プロ用女子!D$2,ROW(),"")),"")</f>
        <v/>
      </c>
      <c r="BZ282" s="58" t="str">
        <f>IF(O282="女子",IF($AF282&gt;100,"",IF($M282=プロ用女子!K$2,ROW(),"")),"")</f>
        <v/>
      </c>
      <c r="CA282" s="58" t="str">
        <f>IF(O282="女子",IF($AF282&gt;100,"",IF($M282=プロ用女子!D$27,ROW(),"")),"")</f>
        <v/>
      </c>
      <c r="CB282" s="58" t="str">
        <f>IF(O282="女子",IF($AF282&gt;100,"",IF($M282=プロ用女子!K$27,ROW(),"")),"")</f>
        <v/>
      </c>
      <c r="CC282" s="58" t="str">
        <f>IF(O282="女子",IF($AF282&gt;100,"",IF($M282=プロ用女子!D$52,ROW(),"")),"")</f>
        <v/>
      </c>
      <c r="CD282" s="58" t="str">
        <f>IF(O282="女子",IF($AF282&gt;100,"",IF($M282=プロ用女子!K$52,ROW(),"")),"")</f>
        <v/>
      </c>
      <c r="CE282" s="58" t="str">
        <f>IF(O282="女子",IF($AF282&gt;100,"",IF($M282=プロ用女子!D$77,ROW(),"")),"")</f>
        <v/>
      </c>
      <c r="CF282" s="58" t="str">
        <f>IF(O282="女子",IF($AF282&gt;100,"",IF($M282=プロ用女子!K$77,ROW(),"")),"")</f>
        <v/>
      </c>
      <c r="CG282" s="58" t="str">
        <f>IF(O282="女子",IF($AF282&gt;100,"",IF($M282=プロ用女子!D$102,ROW(),"")),"")</f>
        <v/>
      </c>
      <c r="CH282" s="58" t="str">
        <f>IF(O282="女子",IF($AF282&gt;100,"",IF($M282=プロ用女子!K$102,ROW(),"")),"")</f>
        <v/>
      </c>
      <c r="CI282" s="58" t="str">
        <f>IF(O282="女子",IF($AF282&gt;100,"",IF($M282=プロ用女子!D$127,ROW(),"")),"")</f>
        <v/>
      </c>
      <c r="CJ282" s="58" t="str">
        <f>IF(O282="女子",IF($AF282&gt;100,"",IF($M282=プロ用女子!K$127,ROW(),"")),"")</f>
        <v/>
      </c>
      <c r="CK282" s="58" t="str">
        <f>IF(O282="女子",IF($AF282&gt;100,"",IF($M282=プロ用女子!D$152,ROW(),"")),"")</f>
        <v/>
      </c>
      <c r="CL282" s="58" t="str">
        <f>IF(O282="女子",IF($AF282&gt;100,"",IF($M282=プロ用女子!K$152,ROW(),"")),"")</f>
        <v/>
      </c>
      <c r="CM282" s="58" t="str">
        <f>IF(O282="女子",IF($AF282&gt;100,"",IF($M282=プロ用女子!D$177,ROW(),"")),"")</f>
        <v/>
      </c>
      <c r="CN282" s="58" t="str">
        <f>IF(O282="女子",IF($AF282&gt;100,"",IF($M282=プロ用女子!K$177,ROW(),"")),"")</f>
        <v/>
      </c>
      <c r="CO282" s="58" t="str">
        <f>IF(O282="女子",IF($AF282&gt;100,"",IF($M282=プロ用女子!D$202,ROW(),"")),"")</f>
        <v/>
      </c>
      <c r="CP282" s="58">
        <f>IF(O282="女子",IF($AF282&gt;100,"",IF($M282=プロ用女子!K$202,ROW(),"")),"")</f>
        <v>282</v>
      </c>
      <c r="CQ282" s="58" t="str">
        <f>IF(O282="女子",IF($AF282&gt;100,"",IF($M282=プロ用女子!D$227,ROW(),"")),"")</f>
        <v/>
      </c>
      <c r="CR282" s="58" t="str">
        <f>IF(O282="女子",IF($AF282&gt;100,"",IF($M282=プロ用女子!K$227,ROW(),"")),"")</f>
        <v/>
      </c>
    </row>
    <row r="283" spans="12:96" x14ac:dyDescent="0.15">
      <c r="L283" t="s">
        <v>2343</v>
      </c>
      <c r="M283" t="s">
        <v>2304</v>
      </c>
      <c r="N283" t="s">
        <v>2305</v>
      </c>
      <c r="O283" t="s">
        <v>113</v>
      </c>
      <c r="Y283" t="s">
        <v>101</v>
      </c>
      <c r="AA283" t="s">
        <v>2344</v>
      </c>
      <c r="AB283" t="s">
        <v>2345</v>
      </c>
      <c r="AC283" t="s">
        <v>2346</v>
      </c>
      <c r="AD283" t="s">
        <v>102</v>
      </c>
      <c r="AE283" t="s">
        <v>388</v>
      </c>
      <c r="AF283">
        <v>9</v>
      </c>
      <c r="AG283" s="40">
        <v>38883</v>
      </c>
      <c r="AN283">
        <v>163</v>
      </c>
      <c r="AO283">
        <v>53</v>
      </c>
      <c r="AP283" t="s">
        <v>103</v>
      </c>
      <c r="BB283">
        <f t="shared" si="13"/>
        <v>17</v>
      </c>
      <c r="BC283">
        <f t="shared" si="14"/>
        <v>3</v>
      </c>
      <c r="BD283" t="str">
        <f t="shared" si="15"/>
        <v>右</v>
      </c>
      <c r="BE283" s="58" t="str">
        <f>IF(O283="男子",IF($AF283&gt;100,"",IF(M283=プロ用男子!D$2,ROW(),"")),"")</f>
        <v/>
      </c>
      <c r="BF283" s="58" t="str">
        <f>IF(O283="男子",IF($AF283&gt;100,"",IF($M283=プロ用男子!K$2,ROW(),"")),"")</f>
        <v/>
      </c>
      <c r="BG283" s="58" t="str">
        <f>IF(O283="男子",IF($AF283&gt;100,"",IF($M283=プロ用男子!D$27,ROW(),"")),"")</f>
        <v/>
      </c>
      <c r="BH283" s="58" t="str">
        <f>IF(O283="男子",IF($AF283&gt;100,"",IF($M283=プロ用男子!K$27,ROW(),"")),"")</f>
        <v/>
      </c>
      <c r="BI283" s="58" t="str">
        <f>IF(O283="男子",IF($AF283&gt;100,"",IF($M283=プロ用男子!D$52,ROW(),"")),"")</f>
        <v/>
      </c>
      <c r="BJ283" s="58" t="str">
        <f>IF(O283="男子",IF($AF283&gt;100,"",IF($M283=プロ用男子!K$52,ROW(),"")),"")</f>
        <v/>
      </c>
      <c r="BK283" s="58" t="str">
        <f>IF(O283="男子",IF($AF283&gt;100,"",IF($M283=プロ用男子!D$77,ROW(),"")),"")</f>
        <v/>
      </c>
      <c r="BL283" s="58" t="str">
        <f>IF(O283="男子",IF($AF283&gt;100,"",IF($M283=プロ用男子!K$77,ROW(),"")),"")</f>
        <v/>
      </c>
      <c r="BM283" s="58" t="str">
        <f>IF(O283="男子",IF($AF283&gt;100,"",IF($M283=プロ用男子!D$102,ROW(),"")),"")</f>
        <v/>
      </c>
      <c r="BN283" s="58" t="str">
        <f>IF(O283="男子",IF($AF283&gt;100,"",IF($M283=プロ用男子!K$102,ROW(),"")),"")</f>
        <v/>
      </c>
      <c r="BO283" s="58" t="str">
        <f>IF(O283="男子",IF($AF283&gt;100,"",IF($M283=プロ用男子!D$127,ROW(),"")),"")</f>
        <v/>
      </c>
      <c r="BP283" s="58" t="str">
        <f>IF(O283="男子",IF($AF283&gt;100,"",IF($M283=プロ用男子!K$127,ROW(),"")),"")</f>
        <v/>
      </c>
      <c r="BQ283" s="58" t="str">
        <f>IF(O283="男子",IF($AF283&gt;100,"",IF($M283=プロ用男子!D$152,ROW(),"")),"")</f>
        <v/>
      </c>
      <c r="BR283" s="58" t="str">
        <f>IF(O283="男子",IF($AF283&gt;100,"",IF($M283=プロ用男子!K$152,ROW(),"")),"")</f>
        <v/>
      </c>
      <c r="BS283" s="58" t="str">
        <f>IF(O283="男子",IF($AF283&gt;100,"",IF($M283=プロ用男子!D$177,ROW(),"")),"")</f>
        <v/>
      </c>
      <c r="BT283" s="58" t="str">
        <f>IF(O283="男子",IF($AF283&gt;100,"",IF($M283=プロ用男子!K$177,ROW(),"")),"")</f>
        <v/>
      </c>
      <c r="BU283" s="58" t="str">
        <f>IF(O283="男子",IF($AF283&gt;100,"",IF($M283=プロ用男子!D$202,ROW(),"")),"")</f>
        <v/>
      </c>
      <c r="BV283" s="58" t="str">
        <f>IF(O283="男子",IF($AF283&gt;100,"",IF($M283=プロ用男子!K$202,ROW(),"")),"")</f>
        <v/>
      </c>
      <c r="BW283" s="58" t="str">
        <f>IF(O283="男子",IF($AF283&gt;100,"",IF($M283=プロ用男子!D$227,ROW(),"")),"")</f>
        <v/>
      </c>
      <c r="BX283" s="58" t="str">
        <f>IF(O283="男子",IF($AF283&gt;100,"",IF($M283=プロ用男子!K$227,ROW(),"")),"")</f>
        <v/>
      </c>
      <c r="BY283" s="58" t="str">
        <f>IF(O283="女子",IF(AF283&gt;100,"",IF(M283=プロ用女子!D$2,ROW(),"")),"")</f>
        <v/>
      </c>
      <c r="BZ283" s="58" t="str">
        <f>IF(O283="女子",IF($AF283&gt;100,"",IF($M283=プロ用女子!K$2,ROW(),"")),"")</f>
        <v/>
      </c>
      <c r="CA283" s="58" t="str">
        <f>IF(O283="女子",IF($AF283&gt;100,"",IF($M283=プロ用女子!D$27,ROW(),"")),"")</f>
        <v/>
      </c>
      <c r="CB283" s="58" t="str">
        <f>IF(O283="女子",IF($AF283&gt;100,"",IF($M283=プロ用女子!K$27,ROW(),"")),"")</f>
        <v/>
      </c>
      <c r="CC283" s="58" t="str">
        <f>IF(O283="女子",IF($AF283&gt;100,"",IF($M283=プロ用女子!D$52,ROW(),"")),"")</f>
        <v/>
      </c>
      <c r="CD283" s="58" t="str">
        <f>IF(O283="女子",IF($AF283&gt;100,"",IF($M283=プロ用女子!K$52,ROW(),"")),"")</f>
        <v/>
      </c>
      <c r="CE283" s="58" t="str">
        <f>IF(O283="女子",IF($AF283&gt;100,"",IF($M283=プロ用女子!D$77,ROW(),"")),"")</f>
        <v/>
      </c>
      <c r="CF283" s="58" t="str">
        <f>IF(O283="女子",IF($AF283&gt;100,"",IF($M283=プロ用女子!K$77,ROW(),"")),"")</f>
        <v/>
      </c>
      <c r="CG283" s="58" t="str">
        <f>IF(O283="女子",IF($AF283&gt;100,"",IF($M283=プロ用女子!D$102,ROW(),"")),"")</f>
        <v/>
      </c>
      <c r="CH283" s="58" t="str">
        <f>IF(O283="女子",IF($AF283&gt;100,"",IF($M283=プロ用女子!K$102,ROW(),"")),"")</f>
        <v/>
      </c>
      <c r="CI283" s="58" t="str">
        <f>IF(O283="女子",IF($AF283&gt;100,"",IF($M283=プロ用女子!D$127,ROW(),"")),"")</f>
        <v/>
      </c>
      <c r="CJ283" s="58" t="str">
        <f>IF(O283="女子",IF($AF283&gt;100,"",IF($M283=プロ用女子!K$127,ROW(),"")),"")</f>
        <v/>
      </c>
      <c r="CK283" s="58" t="str">
        <f>IF(O283="女子",IF($AF283&gt;100,"",IF($M283=プロ用女子!D$152,ROW(),"")),"")</f>
        <v/>
      </c>
      <c r="CL283" s="58" t="str">
        <f>IF(O283="女子",IF($AF283&gt;100,"",IF($M283=プロ用女子!K$152,ROW(),"")),"")</f>
        <v/>
      </c>
      <c r="CM283" s="58" t="str">
        <f>IF(O283="女子",IF($AF283&gt;100,"",IF($M283=プロ用女子!D$177,ROW(),"")),"")</f>
        <v/>
      </c>
      <c r="CN283" s="58" t="str">
        <f>IF(O283="女子",IF($AF283&gt;100,"",IF($M283=プロ用女子!K$177,ROW(),"")),"")</f>
        <v/>
      </c>
      <c r="CO283" s="58" t="str">
        <f>IF(O283="女子",IF($AF283&gt;100,"",IF($M283=プロ用女子!D$202,ROW(),"")),"")</f>
        <v/>
      </c>
      <c r="CP283" s="58">
        <f>IF(O283="女子",IF($AF283&gt;100,"",IF($M283=プロ用女子!K$202,ROW(),"")),"")</f>
        <v>283</v>
      </c>
      <c r="CQ283" s="58" t="str">
        <f>IF(O283="女子",IF($AF283&gt;100,"",IF($M283=プロ用女子!D$227,ROW(),"")),"")</f>
        <v/>
      </c>
      <c r="CR283" s="58" t="str">
        <f>IF(O283="女子",IF($AF283&gt;100,"",IF($M283=プロ用女子!K$227,ROW(),"")),"")</f>
        <v/>
      </c>
    </row>
    <row r="284" spans="12:96" x14ac:dyDescent="0.15">
      <c r="L284" t="s">
        <v>2347</v>
      </c>
      <c r="M284" t="s">
        <v>2304</v>
      </c>
      <c r="N284" t="s">
        <v>2305</v>
      </c>
      <c r="O284" t="s">
        <v>113</v>
      </c>
      <c r="Y284" t="s">
        <v>101</v>
      </c>
      <c r="AA284" t="s">
        <v>2348</v>
      </c>
      <c r="AB284" t="s">
        <v>1187</v>
      </c>
      <c r="AC284" t="s">
        <v>1188</v>
      </c>
      <c r="AD284" t="s">
        <v>102</v>
      </c>
      <c r="AF284">
        <v>10</v>
      </c>
      <c r="AG284" s="40">
        <v>39078</v>
      </c>
      <c r="AN284">
        <v>153</v>
      </c>
      <c r="AO284">
        <v>49</v>
      </c>
      <c r="AP284" t="s">
        <v>103</v>
      </c>
      <c r="BB284">
        <f t="shared" si="13"/>
        <v>17</v>
      </c>
      <c r="BC284">
        <f t="shared" si="14"/>
        <v>3</v>
      </c>
      <c r="BD284" t="str">
        <f t="shared" si="15"/>
        <v>右</v>
      </c>
      <c r="BE284" s="58" t="str">
        <f>IF(O284="男子",IF($AF284&gt;100,"",IF(M284=プロ用男子!D$2,ROW(),"")),"")</f>
        <v/>
      </c>
      <c r="BF284" s="58" t="str">
        <f>IF(O284="男子",IF($AF284&gt;100,"",IF($M284=プロ用男子!K$2,ROW(),"")),"")</f>
        <v/>
      </c>
      <c r="BG284" s="58" t="str">
        <f>IF(O284="男子",IF($AF284&gt;100,"",IF($M284=プロ用男子!D$27,ROW(),"")),"")</f>
        <v/>
      </c>
      <c r="BH284" s="58" t="str">
        <f>IF(O284="男子",IF($AF284&gt;100,"",IF($M284=プロ用男子!K$27,ROW(),"")),"")</f>
        <v/>
      </c>
      <c r="BI284" s="58" t="str">
        <f>IF(O284="男子",IF($AF284&gt;100,"",IF($M284=プロ用男子!D$52,ROW(),"")),"")</f>
        <v/>
      </c>
      <c r="BJ284" s="58" t="str">
        <f>IF(O284="男子",IF($AF284&gt;100,"",IF($M284=プロ用男子!K$52,ROW(),"")),"")</f>
        <v/>
      </c>
      <c r="BK284" s="58" t="str">
        <f>IF(O284="男子",IF($AF284&gt;100,"",IF($M284=プロ用男子!D$77,ROW(),"")),"")</f>
        <v/>
      </c>
      <c r="BL284" s="58" t="str">
        <f>IF(O284="男子",IF($AF284&gt;100,"",IF($M284=プロ用男子!K$77,ROW(),"")),"")</f>
        <v/>
      </c>
      <c r="BM284" s="58" t="str">
        <f>IF(O284="男子",IF($AF284&gt;100,"",IF($M284=プロ用男子!D$102,ROW(),"")),"")</f>
        <v/>
      </c>
      <c r="BN284" s="58" t="str">
        <f>IF(O284="男子",IF($AF284&gt;100,"",IF($M284=プロ用男子!K$102,ROW(),"")),"")</f>
        <v/>
      </c>
      <c r="BO284" s="58" t="str">
        <f>IF(O284="男子",IF($AF284&gt;100,"",IF($M284=プロ用男子!D$127,ROW(),"")),"")</f>
        <v/>
      </c>
      <c r="BP284" s="58" t="str">
        <f>IF(O284="男子",IF($AF284&gt;100,"",IF($M284=プロ用男子!K$127,ROW(),"")),"")</f>
        <v/>
      </c>
      <c r="BQ284" s="58" t="str">
        <f>IF(O284="男子",IF($AF284&gt;100,"",IF($M284=プロ用男子!D$152,ROW(),"")),"")</f>
        <v/>
      </c>
      <c r="BR284" s="58" t="str">
        <f>IF(O284="男子",IF($AF284&gt;100,"",IF($M284=プロ用男子!K$152,ROW(),"")),"")</f>
        <v/>
      </c>
      <c r="BS284" s="58" t="str">
        <f>IF(O284="男子",IF($AF284&gt;100,"",IF($M284=プロ用男子!D$177,ROW(),"")),"")</f>
        <v/>
      </c>
      <c r="BT284" s="58" t="str">
        <f>IF(O284="男子",IF($AF284&gt;100,"",IF($M284=プロ用男子!K$177,ROW(),"")),"")</f>
        <v/>
      </c>
      <c r="BU284" s="58" t="str">
        <f>IF(O284="男子",IF($AF284&gt;100,"",IF($M284=プロ用男子!D$202,ROW(),"")),"")</f>
        <v/>
      </c>
      <c r="BV284" s="58" t="str">
        <f>IF(O284="男子",IF($AF284&gt;100,"",IF($M284=プロ用男子!K$202,ROW(),"")),"")</f>
        <v/>
      </c>
      <c r="BW284" s="58" t="str">
        <f>IF(O284="男子",IF($AF284&gt;100,"",IF($M284=プロ用男子!D$227,ROW(),"")),"")</f>
        <v/>
      </c>
      <c r="BX284" s="58" t="str">
        <f>IF(O284="男子",IF($AF284&gt;100,"",IF($M284=プロ用男子!K$227,ROW(),"")),"")</f>
        <v/>
      </c>
      <c r="BY284" s="58" t="str">
        <f>IF(O284="女子",IF(AF284&gt;100,"",IF(M284=プロ用女子!D$2,ROW(),"")),"")</f>
        <v/>
      </c>
      <c r="BZ284" s="58" t="str">
        <f>IF(O284="女子",IF($AF284&gt;100,"",IF($M284=プロ用女子!K$2,ROW(),"")),"")</f>
        <v/>
      </c>
      <c r="CA284" s="58" t="str">
        <f>IF(O284="女子",IF($AF284&gt;100,"",IF($M284=プロ用女子!D$27,ROW(),"")),"")</f>
        <v/>
      </c>
      <c r="CB284" s="58" t="str">
        <f>IF(O284="女子",IF($AF284&gt;100,"",IF($M284=プロ用女子!K$27,ROW(),"")),"")</f>
        <v/>
      </c>
      <c r="CC284" s="58" t="str">
        <f>IF(O284="女子",IF($AF284&gt;100,"",IF($M284=プロ用女子!D$52,ROW(),"")),"")</f>
        <v/>
      </c>
      <c r="CD284" s="58" t="str">
        <f>IF(O284="女子",IF($AF284&gt;100,"",IF($M284=プロ用女子!K$52,ROW(),"")),"")</f>
        <v/>
      </c>
      <c r="CE284" s="58" t="str">
        <f>IF(O284="女子",IF($AF284&gt;100,"",IF($M284=プロ用女子!D$77,ROW(),"")),"")</f>
        <v/>
      </c>
      <c r="CF284" s="58" t="str">
        <f>IF(O284="女子",IF($AF284&gt;100,"",IF($M284=プロ用女子!K$77,ROW(),"")),"")</f>
        <v/>
      </c>
      <c r="CG284" s="58" t="str">
        <f>IF(O284="女子",IF($AF284&gt;100,"",IF($M284=プロ用女子!D$102,ROW(),"")),"")</f>
        <v/>
      </c>
      <c r="CH284" s="58" t="str">
        <f>IF(O284="女子",IF($AF284&gt;100,"",IF($M284=プロ用女子!K$102,ROW(),"")),"")</f>
        <v/>
      </c>
      <c r="CI284" s="58" t="str">
        <f>IF(O284="女子",IF($AF284&gt;100,"",IF($M284=プロ用女子!D$127,ROW(),"")),"")</f>
        <v/>
      </c>
      <c r="CJ284" s="58" t="str">
        <f>IF(O284="女子",IF($AF284&gt;100,"",IF($M284=プロ用女子!K$127,ROW(),"")),"")</f>
        <v/>
      </c>
      <c r="CK284" s="58" t="str">
        <f>IF(O284="女子",IF($AF284&gt;100,"",IF($M284=プロ用女子!D$152,ROW(),"")),"")</f>
        <v/>
      </c>
      <c r="CL284" s="58" t="str">
        <f>IF(O284="女子",IF($AF284&gt;100,"",IF($M284=プロ用女子!K$152,ROW(),"")),"")</f>
        <v/>
      </c>
      <c r="CM284" s="58" t="str">
        <f>IF(O284="女子",IF($AF284&gt;100,"",IF($M284=プロ用女子!D$177,ROW(),"")),"")</f>
        <v/>
      </c>
      <c r="CN284" s="58" t="str">
        <f>IF(O284="女子",IF($AF284&gt;100,"",IF($M284=プロ用女子!K$177,ROW(),"")),"")</f>
        <v/>
      </c>
      <c r="CO284" s="58" t="str">
        <f>IF(O284="女子",IF($AF284&gt;100,"",IF($M284=プロ用女子!D$202,ROW(),"")),"")</f>
        <v/>
      </c>
      <c r="CP284" s="58">
        <f>IF(O284="女子",IF($AF284&gt;100,"",IF($M284=プロ用女子!K$202,ROW(),"")),"")</f>
        <v>284</v>
      </c>
      <c r="CQ284" s="58" t="str">
        <f>IF(O284="女子",IF($AF284&gt;100,"",IF($M284=プロ用女子!D$227,ROW(),"")),"")</f>
        <v/>
      </c>
      <c r="CR284" s="58" t="str">
        <f>IF(O284="女子",IF($AF284&gt;100,"",IF($M284=プロ用女子!K$227,ROW(),"")),"")</f>
        <v/>
      </c>
    </row>
    <row r="285" spans="12:96" x14ac:dyDescent="0.15">
      <c r="L285" t="s">
        <v>2580</v>
      </c>
      <c r="M285" t="s">
        <v>2304</v>
      </c>
      <c r="N285" t="s">
        <v>2305</v>
      </c>
      <c r="O285" t="s">
        <v>113</v>
      </c>
      <c r="Y285" t="s">
        <v>101</v>
      </c>
      <c r="AA285" t="s">
        <v>2581</v>
      </c>
      <c r="AB285" t="s">
        <v>2582</v>
      </c>
      <c r="AC285" t="s">
        <v>2583</v>
      </c>
      <c r="AD285" t="s">
        <v>102</v>
      </c>
      <c r="AF285">
        <v>101</v>
      </c>
      <c r="AG285" s="40">
        <v>26276</v>
      </c>
      <c r="AN285">
        <v>160</v>
      </c>
      <c r="AO285">
        <v>48</v>
      </c>
      <c r="AP285" t="s">
        <v>103</v>
      </c>
      <c r="BB285">
        <f t="shared" si="13"/>
        <v>52</v>
      </c>
      <c r="BC285" t="str">
        <f t="shared" si="14"/>
        <v>役員</v>
      </c>
      <c r="BD285" t="str">
        <f t="shared" si="15"/>
        <v>右</v>
      </c>
      <c r="BE285" s="58" t="str">
        <f>IF(O285="男子",IF($AF285&gt;100,"",IF(M285=プロ用男子!D$2,ROW(),"")),"")</f>
        <v/>
      </c>
      <c r="BF285" s="58" t="str">
        <f>IF(O285="男子",IF($AF285&gt;100,"",IF($M285=プロ用男子!K$2,ROW(),"")),"")</f>
        <v/>
      </c>
      <c r="BG285" s="58" t="str">
        <f>IF(O285="男子",IF($AF285&gt;100,"",IF($M285=プロ用男子!D$27,ROW(),"")),"")</f>
        <v/>
      </c>
      <c r="BH285" s="58" t="str">
        <f>IF(O285="男子",IF($AF285&gt;100,"",IF($M285=プロ用男子!K$27,ROW(),"")),"")</f>
        <v/>
      </c>
      <c r="BI285" s="58" t="str">
        <f>IF(O285="男子",IF($AF285&gt;100,"",IF($M285=プロ用男子!D$52,ROW(),"")),"")</f>
        <v/>
      </c>
      <c r="BJ285" s="58" t="str">
        <f>IF(O285="男子",IF($AF285&gt;100,"",IF($M285=プロ用男子!K$52,ROW(),"")),"")</f>
        <v/>
      </c>
      <c r="BK285" s="58" t="str">
        <f>IF(O285="男子",IF($AF285&gt;100,"",IF($M285=プロ用男子!D$77,ROW(),"")),"")</f>
        <v/>
      </c>
      <c r="BL285" s="58" t="str">
        <f>IF(O285="男子",IF($AF285&gt;100,"",IF($M285=プロ用男子!K$77,ROW(),"")),"")</f>
        <v/>
      </c>
      <c r="BM285" s="58" t="str">
        <f>IF(O285="男子",IF($AF285&gt;100,"",IF($M285=プロ用男子!D$102,ROW(),"")),"")</f>
        <v/>
      </c>
      <c r="BN285" s="58" t="str">
        <f>IF(O285="男子",IF($AF285&gt;100,"",IF($M285=プロ用男子!K$102,ROW(),"")),"")</f>
        <v/>
      </c>
      <c r="BO285" s="58" t="str">
        <f>IF(O285="男子",IF($AF285&gt;100,"",IF($M285=プロ用男子!D$127,ROW(),"")),"")</f>
        <v/>
      </c>
      <c r="BP285" s="58" t="str">
        <f>IF(O285="男子",IF($AF285&gt;100,"",IF($M285=プロ用男子!K$127,ROW(),"")),"")</f>
        <v/>
      </c>
      <c r="BQ285" s="58" t="str">
        <f>IF(O285="男子",IF($AF285&gt;100,"",IF($M285=プロ用男子!D$152,ROW(),"")),"")</f>
        <v/>
      </c>
      <c r="BR285" s="58" t="str">
        <f>IF(O285="男子",IF($AF285&gt;100,"",IF($M285=プロ用男子!K$152,ROW(),"")),"")</f>
        <v/>
      </c>
      <c r="BS285" s="58" t="str">
        <f>IF(O285="男子",IF($AF285&gt;100,"",IF($M285=プロ用男子!D$177,ROW(),"")),"")</f>
        <v/>
      </c>
      <c r="BT285" s="58" t="str">
        <f>IF(O285="男子",IF($AF285&gt;100,"",IF($M285=プロ用男子!K$177,ROW(),"")),"")</f>
        <v/>
      </c>
      <c r="BU285" s="58" t="str">
        <f>IF(O285="男子",IF($AF285&gt;100,"",IF($M285=プロ用男子!D$202,ROW(),"")),"")</f>
        <v/>
      </c>
      <c r="BV285" s="58" t="str">
        <f>IF(O285="男子",IF($AF285&gt;100,"",IF($M285=プロ用男子!K$202,ROW(),"")),"")</f>
        <v/>
      </c>
      <c r="BW285" s="58" t="str">
        <f>IF(O285="男子",IF($AF285&gt;100,"",IF($M285=プロ用男子!D$227,ROW(),"")),"")</f>
        <v/>
      </c>
      <c r="BX285" s="58" t="str">
        <f>IF(O285="男子",IF($AF285&gt;100,"",IF($M285=プロ用男子!K$227,ROW(),"")),"")</f>
        <v/>
      </c>
      <c r="BY285" s="58" t="str">
        <f>IF(O285="女子",IF(AF285&gt;100,"",IF(M285=プロ用女子!D$2,ROW(),"")),"")</f>
        <v/>
      </c>
      <c r="BZ285" s="58" t="str">
        <f>IF(O285="女子",IF($AF285&gt;100,"",IF($M285=プロ用女子!K$2,ROW(),"")),"")</f>
        <v/>
      </c>
      <c r="CA285" s="58" t="str">
        <f>IF(O285="女子",IF($AF285&gt;100,"",IF($M285=プロ用女子!D$27,ROW(),"")),"")</f>
        <v/>
      </c>
      <c r="CB285" s="58" t="str">
        <f>IF(O285="女子",IF($AF285&gt;100,"",IF($M285=プロ用女子!K$27,ROW(),"")),"")</f>
        <v/>
      </c>
      <c r="CC285" s="58" t="str">
        <f>IF(O285="女子",IF($AF285&gt;100,"",IF($M285=プロ用女子!D$52,ROW(),"")),"")</f>
        <v/>
      </c>
      <c r="CD285" s="58" t="str">
        <f>IF(O285="女子",IF($AF285&gt;100,"",IF($M285=プロ用女子!K$52,ROW(),"")),"")</f>
        <v/>
      </c>
      <c r="CE285" s="58" t="str">
        <f>IF(O285="女子",IF($AF285&gt;100,"",IF($M285=プロ用女子!D$77,ROW(),"")),"")</f>
        <v/>
      </c>
      <c r="CF285" s="58" t="str">
        <f>IF(O285="女子",IF($AF285&gt;100,"",IF($M285=プロ用女子!K$77,ROW(),"")),"")</f>
        <v/>
      </c>
      <c r="CG285" s="58" t="str">
        <f>IF(O285="女子",IF($AF285&gt;100,"",IF($M285=プロ用女子!D$102,ROW(),"")),"")</f>
        <v/>
      </c>
      <c r="CH285" s="58" t="str">
        <f>IF(O285="女子",IF($AF285&gt;100,"",IF($M285=プロ用女子!K$102,ROW(),"")),"")</f>
        <v/>
      </c>
      <c r="CI285" s="58" t="str">
        <f>IF(O285="女子",IF($AF285&gt;100,"",IF($M285=プロ用女子!D$127,ROW(),"")),"")</f>
        <v/>
      </c>
      <c r="CJ285" s="58" t="str">
        <f>IF(O285="女子",IF($AF285&gt;100,"",IF($M285=プロ用女子!K$127,ROW(),"")),"")</f>
        <v/>
      </c>
      <c r="CK285" s="58" t="str">
        <f>IF(O285="女子",IF($AF285&gt;100,"",IF($M285=プロ用女子!D$152,ROW(),"")),"")</f>
        <v/>
      </c>
      <c r="CL285" s="58" t="str">
        <f>IF(O285="女子",IF($AF285&gt;100,"",IF($M285=プロ用女子!K$152,ROW(),"")),"")</f>
        <v/>
      </c>
      <c r="CM285" s="58" t="str">
        <f>IF(O285="女子",IF($AF285&gt;100,"",IF($M285=プロ用女子!D$177,ROW(),"")),"")</f>
        <v/>
      </c>
      <c r="CN285" s="58" t="str">
        <f>IF(O285="女子",IF($AF285&gt;100,"",IF($M285=プロ用女子!K$177,ROW(),"")),"")</f>
        <v/>
      </c>
      <c r="CO285" s="58" t="str">
        <f>IF(O285="女子",IF($AF285&gt;100,"",IF($M285=プロ用女子!D$202,ROW(),"")),"")</f>
        <v/>
      </c>
      <c r="CP285" s="58" t="str">
        <f>IF(O285="女子",IF($AF285&gt;100,"",IF($M285=プロ用女子!K$202,ROW(),"")),"")</f>
        <v/>
      </c>
      <c r="CQ285" s="58" t="str">
        <f>IF(O285="女子",IF($AF285&gt;100,"",IF($M285=プロ用女子!D$227,ROW(),"")),"")</f>
        <v/>
      </c>
      <c r="CR285" s="58" t="str">
        <f>IF(O285="女子",IF($AF285&gt;100,"",IF($M285=プロ用女子!K$227,ROW(),"")),"")</f>
        <v/>
      </c>
    </row>
    <row r="286" spans="12:96" x14ac:dyDescent="0.15">
      <c r="L286" t="s">
        <v>2584</v>
      </c>
      <c r="M286" t="s">
        <v>2304</v>
      </c>
      <c r="N286" t="s">
        <v>2305</v>
      </c>
      <c r="O286" t="s">
        <v>113</v>
      </c>
      <c r="Y286" t="s">
        <v>101</v>
      </c>
      <c r="AA286" t="s">
        <v>2585</v>
      </c>
      <c r="AB286" t="s">
        <v>2586</v>
      </c>
      <c r="AC286" t="s">
        <v>2587</v>
      </c>
      <c r="AD286" t="s">
        <v>102</v>
      </c>
      <c r="AF286">
        <v>102</v>
      </c>
      <c r="AG286" s="40">
        <v>22276</v>
      </c>
      <c r="AN286">
        <v>162</v>
      </c>
      <c r="AO286">
        <v>48</v>
      </c>
      <c r="AP286" t="s">
        <v>103</v>
      </c>
      <c r="BB286">
        <f t="shared" si="13"/>
        <v>63</v>
      </c>
      <c r="BC286" t="str">
        <f t="shared" si="14"/>
        <v>役員</v>
      </c>
      <c r="BD286" t="str">
        <f t="shared" si="15"/>
        <v>右</v>
      </c>
      <c r="BE286" s="58" t="str">
        <f>IF(O286="男子",IF($AF286&gt;100,"",IF(M286=プロ用男子!D$2,ROW(),"")),"")</f>
        <v/>
      </c>
      <c r="BF286" s="58" t="str">
        <f>IF(O286="男子",IF($AF286&gt;100,"",IF($M286=プロ用男子!K$2,ROW(),"")),"")</f>
        <v/>
      </c>
      <c r="BG286" s="58" t="str">
        <f>IF(O286="男子",IF($AF286&gt;100,"",IF($M286=プロ用男子!D$27,ROW(),"")),"")</f>
        <v/>
      </c>
      <c r="BH286" s="58" t="str">
        <f>IF(O286="男子",IF($AF286&gt;100,"",IF($M286=プロ用男子!K$27,ROW(),"")),"")</f>
        <v/>
      </c>
      <c r="BI286" s="58" t="str">
        <f>IF(O286="男子",IF($AF286&gt;100,"",IF($M286=プロ用男子!D$52,ROW(),"")),"")</f>
        <v/>
      </c>
      <c r="BJ286" s="58" t="str">
        <f>IF(O286="男子",IF($AF286&gt;100,"",IF($M286=プロ用男子!K$52,ROW(),"")),"")</f>
        <v/>
      </c>
      <c r="BK286" s="58" t="str">
        <f>IF(O286="男子",IF($AF286&gt;100,"",IF($M286=プロ用男子!D$77,ROW(),"")),"")</f>
        <v/>
      </c>
      <c r="BL286" s="58" t="str">
        <f>IF(O286="男子",IF($AF286&gt;100,"",IF($M286=プロ用男子!K$77,ROW(),"")),"")</f>
        <v/>
      </c>
      <c r="BM286" s="58" t="str">
        <f>IF(O286="男子",IF($AF286&gt;100,"",IF($M286=プロ用男子!D$102,ROW(),"")),"")</f>
        <v/>
      </c>
      <c r="BN286" s="58" t="str">
        <f>IF(O286="男子",IF($AF286&gt;100,"",IF($M286=プロ用男子!K$102,ROW(),"")),"")</f>
        <v/>
      </c>
      <c r="BO286" s="58" t="str">
        <f>IF(O286="男子",IF($AF286&gt;100,"",IF($M286=プロ用男子!D$127,ROW(),"")),"")</f>
        <v/>
      </c>
      <c r="BP286" s="58" t="str">
        <f>IF(O286="男子",IF($AF286&gt;100,"",IF($M286=プロ用男子!K$127,ROW(),"")),"")</f>
        <v/>
      </c>
      <c r="BQ286" s="58" t="str">
        <f>IF(O286="男子",IF($AF286&gt;100,"",IF($M286=プロ用男子!D$152,ROW(),"")),"")</f>
        <v/>
      </c>
      <c r="BR286" s="58" t="str">
        <f>IF(O286="男子",IF($AF286&gt;100,"",IF($M286=プロ用男子!K$152,ROW(),"")),"")</f>
        <v/>
      </c>
      <c r="BS286" s="58" t="str">
        <f>IF(O286="男子",IF($AF286&gt;100,"",IF($M286=プロ用男子!D$177,ROW(),"")),"")</f>
        <v/>
      </c>
      <c r="BT286" s="58" t="str">
        <f>IF(O286="男子",IF($AF286&gt;100,"",IF($M286=プロ用男子!K$177,ROW(),"")),"")</f>
        <v/>
      </c>
      <c r="BU286" s="58" t="str">
        <f>IF(O286="男子",IF($AF286&gt;100,"",IF($M286=プロ用男子!D$202,ROW(),"")),"")</f>
        <v/>
      </c>
      <c r="BV286" s="58" t="str">
        <f>IF(O286="男子",IF($AF286&gt;100,"",IF($M286=プロ用男子!K$202,ROW(),"")),"")</f>
        <v/>
      </c>
      <c r="BW286" s="58" t="str">
        <f>IF(O286="男子",IF($AF286&gt;100,"",IF($M286=プロ用男子!D$227,ROW(),"")),"")</f>
        <v/>
      </c>
      <c r="BX286" s="58" t="str">
        <f>IF(O286="男子",IF($AF286&gt;100,"",IF($M286=プロ用男子!K$227,ROW(),"")),"")</f>
        <v/>
      </c>
      <c r="BY286" s="58" t="str">
        <f>IF(O286="女子",IF(AF286&gt;100,"",IF(M286=プロ用女子!D$2,ROW(),"")),"")</f>
        <v/>
      </c>
      <c r="BZ286" s="58" t="str">
        <f>IF(O286="女子",IF($AF286&gt;100,"",IF($M286=プロ用女子!K$2,ROW(),"")),"")</f>
        <v/>
      </c>
      <c r="CA286" s="58" t="str">
        <f>IF(O286="女子",IF($AF286&gt;100,"",IF($M286=プロ用女子!D$27,ROW(),"")),"")</f>
        <v/>
      </c>
      <c r="CB286" s="58" t="str">
        <f>IF(O286="女子",IF($AF286&gt;100,"",IF($M286=プロ用女子!K$27,ROW(),"")),"")</f>
        <v/>
      </c>
      <c r="CC286" s="58" t="str">
        <f>IF(O286="女子",IF($AF286&gt;100,"",IF($M286=プロ用女子!D$52,ROW(),"")),"")</f>
        <v/>
      </c>
      <c r="CD286" s="58" t="str">
        <f>IF(O286="女子",IF($AF286&gt;100,"",IF($M286=プロ用女子!K$52,ROW(),"")),"")</f>
        <v/>
      </c>
      <c r="CE286" s="58" t="str">
        <f>IF(O286="女子",IF($AF286&gt;100,"",IF($M286=プロ用女子!D$77,ROW(),"")),"")</f>
        <v/>
      </c>
      <c r="CF286" s="58" t="str">
        <f>IF(O286="女子",IF($AF286&gt;100,"",IF($M286=プロ用女子!K$77,ROW(),"")),"")</f>
        <v/>
      </c>
      <c r="CG286" s="58" t="str">
        <f>IF(O286="女子",IF($AF286&gt;100,"",IF($M286=プロ用女子!D$102,ROW(),"")),"")</f>
        <v/>
      </c>
      <c r="CH286" s="58" t="str">
        <f>IF(O286="女子",IF($AF286&gt;100,"",IF($M286=プロ用女子!K$102,ROW(),"")),"")</f>
        <v/>
      </c>
      <c r="CI286" s="58" t="str">
        <f>IF(O286="女子",IF($AF286&gt;100,"",IF($M286=プロ用女子!D$127,ROW(),"")),"")</f>
        <v/>
      </c>
      <c r="CJ286" s="58" t="str">
        <f>IF(O286="女子",IF($AF286&gt;100,"",IF($M286=プロ用女子!K$127,ROW(),"")),"")</f>
        <v/>
      </c>
      <c r="CK286" s="58" t="str">
        <f>IF(O286="女子",IF($AF286&gt;100,"",IF($M286=プロ用女子!D$152,ROW(),"")),"")</f>
        <v/>
      </c>
      <c r="CL286" s="58" t="str">
        <f>IF(O286="女子",IF($AF286&gt;100,"",IF($M286=プロ用女子!K$152,ROW(),"")),"")</f>
        <v/>
      </c>
      <c r="CM286" s="58" t="str">
        <f>IF(O286="女子",IF($AF286&gt;100,"",IF($M286=プロ用女子!D$177,ROW(),"")),"")</f>
        <v/>
      </c>
      <c r="CN286" s="58" t="str">
        <f>IF(O286="女子",IF($AF286&gt;100,"",IF($M286=プロ用女子!K$177,ROW(),"")),"")</f>
        <v/>
      </c>
      <c r="CO286" s="58" t="str">
        <f>IF(O286="女子",IF($AF286&gt;100,"",IF($M286=プロ用女子!D$202,ROW(),"")),"")</f>
        <v/>
      </c>
      <c r="CP286" s="58" t="str">
        <f>IF(O286="女子",IF($AF286&gt;100,"",IF($M286=プロ用女子!K$202,ROW(),"")),"")</f>
        <v/>
      </c>
      <c r="CQ286" s="58" t="str">
        <f>IF(O286="女子",IF($AF286&gt;100,"",IF($M286=プロ用女子!D$227,ROW(),"")),"")</f>
        <v/>
      </c>
      <c r="CR286" s="58" t="str">
        <f>IF(O286="女子",IF($AF286&gt;100,"",IF($M286=プロ用女子!K$227,ROW(),"")),"")</f>
        <v/>
      </c>
    </row>
    <row r="287" spans="12:96" x14ac:dyDescent="0.15">
      <c r="L287" t="s">
        <v>2588</v>
      </c>
      <c r="M287" t="s">
        <v>2304</v>
      </c>
      <c r="N287" t="s">
        <v>2305</v>
      </c>
      <c r="O287" t="s">
        <v>113</v>
      </c>
      <c r="Y287" t="s">
        <v>101</v>
      </c>
      <c r="AA287" t="s">
        <v>2589</v>
      </c>
      <c r="AB287" t="s">
        <v>2590</v>
      </c>
      <c r="AC287" t="s">
        <v>2591</v>
      </c>
      <c r="AD287" t="s">
        <v>102</v>
      </c>
      <c r="AF287">
        <v>103</v>
      </c>
      <c r="AG287" s="40">
        <v>26276</v>
      </c>
      <c r="AN287">
        <v>153</v>
      </c>
      <c r="AO287">
        <v>44</v>
      </c>
      <c r="AP287" t="s">
        <v>103</v>
      </c>
      <c r="BB287">
        <f t="shared" si="13"/>
        <v>52</v>
      </c>
      <c r="BC287" t="str">
        <f t="shared" si="14"/>
        <v>役員</v>
      </c>
      <c r="BD287" t="str">
        <f t="shared" si="15"/>
        <v>右</v>
      </c>
      <c r="BE287" s="58" t="str">
        <f>IF(O287="男子",IF($AF287&gt;100,"",IF(M287=プロ用男子!D$2,ROW(),"")),"")</f>
        <v/>
      </c>
      <c r="BF287" s="58" t="str">
        <f>IF(O287="男子",IF($AF287&gt;100,"",IF($M287=プロ用男子!K$2,ROW(),"")),"")</f>
        <v/>
      </c>
      <c r="BG287" s="58" t="str">
        <f>IF(O287="男子",IF($AF287&gt;100,"",IF($M287=プロ用男子!D$27,ROW(),"")),"")</f>
        <v/>
      </c>
      <c r="BH287" s="58" t="str">
        <f>IF(O287="男子",IF($AF287&gt;100,"",IF($M287=プロ用男子!K$27,ROW(),"")),"")</f>
        <v/>
      </c>
      <c r="BI287" s="58" t="str">
        <f>IF(O287="男子",IF($AF287&gt;100,"",IF($M287=プロ用男子!D$52,ROW(),"")),"")</f>
        <v/>
      </c>
      <c r="BJ287" s="58" t="str">
        <f>IF(O287="男子",IF($AF287&gt;100,"",IF($M287=プロ用男子!K$52,ROW(),"")),"")</f>
        <v/>
      </c>
      <c r="BK287" s="58" t="str">
        <f>IF(O287="男子",IF($AF287&gt;100,"",IF($M287=プロ用男子!D$77,ROW(),"")),"")</f>
        <v/>
      </c>
      <c r="BL287" s="58" t="str">
        <f>IF(O287="男子",IF($AF287&gt;100,"",IF($M287=プロ用男子!K$77,ROW(),"")),"")</f>
        <v/>
      </c>
      <c r="BM287" s="58" t="str">
        <f>IF(O287="男子",IF($AF287&gt;100,"",IF($M287=プロ用男子!D$102,ROW(),"")),"")</f>
        <v/>
      </c>
      <c r="BN287" s="58" t="str">
        <f>IF(O287="男子",IF($AF287&gt;100,"",IF($M287=プロ用男子!K$102,ROW(),"")),"")</f>
        <v/>
      </c>
      <c r="BO287" s="58" t="str">
        <f>IF(O287="男子",IF($AF287&gt;100,"",IF($M287=プロ用男子!D$127,ROW(),"")),"")</f>
        <v/>
      </c>
      <c r="BP287" s="58" t="str">
        <f>IF(O287="男子",IF($AF287&gt;100,"",IF($M287=プロ用男子!K$127,ROW(),"")),"")</f>
        <v/>
      </c>
      <c r="BQ287" s="58" t="str">
        <f>IF(O287="男子",IF($AF287&gt;100,"",IF($M287=プロ用男子!D$152,ROW(),"")),"")</f>
        <v/>
      </c>
      <c r="BR287" s="58" t="str">
        <f>IF(O287="男子",IF($AF287&gt;100,"",IF($M287=プロ用男子!K$152,ROW(),"")),"")</f>
        <v/>
      </c>
      <c r="BS287" s="58" t="str">
        <f>IF(O287="男子",IF($AF287&gt;100,"",IF($M287=プロ用男子!D$177,ROW(),"")),"")</f>
        <v/>
      </c>
      <c r="BT287" s="58" t="str">
        <f>IF(O287="男子",IF($AF287&gt;100,"",IF($M287=プロ用男子!K$177,ROW(),"")),"")</f>
        <v/>
      </c>
      <c r="BU287" s="58" t="str">
        <f>IF(O287="男子",IF($AF287&gt;100,"",IF($M287=プロ用男子!D$202,ROW(),"")),"")</f>
        <v/>
      </c>
      <c r="BV287" s="58" t="str">
        <f>IF(O287="男子",IF($AF287&gt;100,"",IF($M287=プロ用男子!K$202,ROW(),"")),"")</f>
        <v/>
      </c>
      <c r="BW287" s="58" t="str">
        <f>IF(O287="男子",IF($AF287&gt;100,"",IF($M287=プロ用男子!D$227,ROW(),"")),"")</f>
        <v/>
      </c>
      <c r="BX287" s="58" t="str">
        <f>IF(O287="男子",IF($AF287&gt;100,"",IF($M287=プロ用男子!K$227,ROW(),"")),"")</f>
        <v/>
      </c>
      <c r="BY287" s="58" t="str">
        <f>IF(O287="女子",IF(AF287&gt;100,"",IF(M287=プロ用女子!D$2,ROW(),"")),"")</f>
        <v/>
      </c>
      <c r="BZ287" s="58" t="str">
        <f>IF(O287="女子",IF($AF287&gt;100,"",IF($M287=プロ用女子!K$2,ROW(),"")),"")</f>
        <v/>
      </c>
      <c r="CA287" s="58" t="str">
        <f>IF(O287="女子",IF($AF287&gt;100,"",IF($M287=プロ用女子!D$27,ROW(),"")),"")</f>
        <v/>
      </c>
      <c r="CB287" s="58" t="str">
        <f>IF(O287="女子",IF($AF287&gt;100,"",IF($M287=プロ用女子!K$27,ROW(),"")),"")</f>
        <v/>
      </c>
      <c r="CC287" s="58" t="str">
        <f>IF(O287="女子",IF($AF287&gt;100,"",IF($M287=プロ用女子!D$52,ROW(),"")),"")</f>
        <v/>
      </c>
      <c r="CD287" s="58" t="str">
        <f>IF(O287="女子",IF($AF287&gt;100,"",IF($M287=プロ用女子!K$52,ROW(),"")),"")</f>
        <v/>
      </c>
      <c r="CE287" s="58" t="str">
        <f>IF(O287="女子",IF($AF287&gt;100,"",IF($M287=プロ用女子!D$77,ROW(),"")),"")</f>
        <v/>
      </c>
      <c r="CF287" s="58" t="str">
        <f>IF(O287="女子",IF($AF287&gt;100,"",IF($M287=プロ用女子!K$77,ROW(),"")),"")</f>
        <v/>
      </c>
      <c r="CG287" s="58" t="str">
        <f>IF(O287="女子",IF($AF287&gt;100,"",IF($M287=プロ用女子!D$102,ROW(),"")),"")</f>
        <v/>
      </c>
      <c r="CH287" s="58" t="str">
        <f>IF(O287="女子",IF($AF287&gt;100,"",IF($M287=プロ用女子!K$102,ROW(),"")),"")</f>
        <v/>
      </c>
      <c r="CI287" s="58" t="str">
        <f>IF(O287="女子",IF($AF287&gt;100,"",IF($M287=プロ用女子!D$127,ROW(),"")),"")</f>
        <v/>
      </c>
      <c r="CJ287" s="58" t="str">
        <f>IF(O287="女子",IF($AF287&gt;100,"",IF($M287=プロ用女子!K$127,ROW(),"")),"")</f>
        <v/>
      </c>
      <c r="CK287" s="58" t="str">
        <f>IF(O287="女子",IF($AF287&gt;100,"",IF($M287=プロ用女子!D$152,ROW(),"")),"")</f>
        <v/>
      </c>
      <c r="CL287" s="58" t="str">
        <f>IF(O287="女子",IF($AF287&gt;100,"",IF($M287=プロ用女子!K$152,ROW(),"")),"")</f>
        <v/>
      </c>
      <c r="CM287" s="58" t="str">
        <f>IF(O287="女子",IF($AF287&gt;100,"",IF($M287=プロ用女子!D$177,ROW(),"")),"")</f>
        <v/>
      </c>
      <c r="CN287" s="58" t="str">
        <f>IF(O287="女子",IF($AF287&gt;100,"",IF($M287=プロ用女子!K$177,ROW(),"")),"")</f>
        <v/>
      </c>
      <c r="CO287" s="58" t="str">
        <f>IF(O287="女子",IF($AF287&gt;100,"",IF($M287=プロ用女子!D$202,ROW(),"")),"")</f>
        <v/>
      </c>
      <c r="CP287" s="58" t="str">
        <f>IF(O287="女子",IF($AF287&gt;100,"",IF($M287=プロ用女子!K$202,ROW(),"")),"")</f>
        <v/>
      </c>
      <c r="CQ287" s="58" t="str">
        <f>IF(O287="女子",IF($AF287&gt;100,"",IF($M287=プロ用女子!D$227,ROW(),"")),"")</f>
        <v/>
      </c>
      <c r="CR287" s="58" t="str">
        <f>IF(O287="女子",IF($AF287&gt;100,"",IF($M287=プロ用女子!K$227,ROW(),"")),"")</f>
        <v/>
      </c>
    </row>
    <row r="288" spans="12:96" x14ac:dyDescent="0.15">
      <c r="L288" t="s">
        <v>2592</v>
      </c>
      <c r="M288" t="s">
        <v>2304</v>
      </c>
      <c r="N288" t="s">
        <v>2305</v>
      </c>
      <c r="O288" t="s">
        <v>113</v>
      </c>
      <c r="Y288" t="s">
        <v>101</v>
      </c>
      <c r="AA288" t="s">
        <v>2593</v>
      </c>
      <c r="AB288" t="s">
        <v>2594</v>
      </c>
      <c r="AC288" t="s">
        <v>2595</v>
      </c>
      <c r="AD288" t="s">
        <v>102</v>
      </c>
      <c r="AF288">
        <v>104</v>
      </c>
      <c r="AG288" s="40">
        <v>22276</v>
      </c>
      <c r="AN288">
        <v>156.69999999999999</v>
      </c>
      <c r="AO288">
        <v>54.2</v>
      </c>
      <c r="AP288" t="s">
        <v>103</v>
      </c>
      <c r="BB288">
        <f t="shared" si="13"/>
        <v>63</v>
      </c>
      <c r="BC288" t="str">
        <f t="shared" si="14"/>
        <v>役員</v>
      </c>
      <c r="BD288" t="str">
        <f t="shared" si="15"/>
        <v>右</v>
      </c>
      <c r="BE288" s="58" t="str">
        <f>IF(O288="男子",IF($AF288&gt;100,"",IF(M288=プロ用男子!D$2,ROW(),"")),"")</f>
        <v/>
      </c>
      <c r="BF288" s="58" t="str">
        <f>IF(O288="男子",IF($AF288&gt;100,"",IF($M288=プロ用男子!K$2,ROW(),"")),"")</f>
        <v/>
      </c>
      <c r="BG288" s="58" t="str">
        <f>IF(O288="男子",IF($AF288&gt;100,"",IF($M288=プロ用男子!D$27,ROW(),"")),"")</f>
        <v/>
      </c>
      <c r="BH288" s="58" t="str">
        <f>IF(O288="男子",IF($AF288&gt;100,"",IF($M288=プロ用男子!K$27,ROW(),"")),"")</f>
        <v/>
      </c>
      <c r="BI288" s="58" t="str">
        <f>IF(O288="男子",IF($AF288&gt;100,"",IF($M288=プロ用男子!D$52,ROW(),"")),"")</f>
        <v/>
      </c>
      <c r="BJ288" s="58" t="str">
        <f>IF(O288="男子",IF($AF288&gt;100,"",IF($M288=プロ用男子!K$52,ROW(),"")),"")</f>
        <v/>
      </c>
      <c r="BK288" s="58" t="str">
        <f>IF(O288="男子",IF($AF288&gt;100,"",IF($M288=プロ用男子!D$77,ROW(),"")),"")</f>
        <v/>
      </c>
      <c r="BL288" s="58" t="str">
        <f>IF(O288="男子",IF($AF288&gt;100,"",IF($M288=プロ用男子!K$77,ROW(),"")),"")</f>
        <v/>
      </c>
      <c r="BM288" s="58" t="str">
        <f>IF(O288="男子",IF($AF288&gt;100,"",IF($M288=プロ用男子!D$102,ROW(),"")),"")</f>
        <v/>
      </c>
      <c r="BN288" s="58" t="str">
        <f>IF(O288="男子",IF($AF288&gt;100,"",IF($M288=プロ用男子!K$102,ROW(),"")),"")</f>
        <v/>
      </c>
      <c r="BO288" s="58" t="str">
        <f>IF(O288="男子",IF($AF288&gt;100,"",IF($M288=プロ用男子!D$127,ROW(),"")),"")</f>
        <v/>
      </c>
      <c r="BP288" s="58" t="str">
        <f>IF(O288="男子",IF($AF288&gt;100,"",IF($M288=プロ用男子!K$127,ROW(),"")),"")</f>
        <v/>
      </c>
      <c r="BQ288" s="58" t="str">
        <f>IF(O288="男子",IF($AF288&gt;100,"",IF($M288=プロ用男子!D$152,ROW(),"")),"")</f>
        <v/>
      </c>
      <c r="BR288" s="58" t="str">
        <f>IF(O288="男子",IF($AF288&gt;100,"",IF($M288=プロ用男子!K$152,ROW(),"")),"")</f>
        <v/>
      </c>
      <c r="BS288" s="58" t="str">
        <f>IF(O288="男子",IF($AF288&gt;100,"",IF($M288=プロ用男子!D$177,ROW(),"")),"")</f>
        <v/>
      </c>
      <c r="BT288" s="58" t="str">
        <f>IF(O288="男子",IF($AF288&gt;100,"",IF($M288=プロ用男子!K$177,ROW(),"")),"")</f>
        <v/>
      </c>
      <c r="BU288" s="58" t="str">
        <f>IF(O288="男子",IF($AF288&gt;100,"",IF($M288=プロ用男子!D$202,ROW(),"")),"")</f>
        <v/>
      </c>
      <c r="BV288" s="58" t="str">
        <f>IF(O288="男子",IF($AF288&gt;100,"",IF($M288=プロ用男子!K$202,ROW(),"")),"")</f>
        <v/>
      </c>
      <c r="BW288" s="58" t="str">
        <f>IF(O288="男子",IF($AF288&gt;100,"",IF($M288=プロ用男子!D$227,ROW(),"")),"")</f>
        <v/>
      </c>
      <c r="BX288" s="58" t="str">
        <f>IF(O288="男子",IF($AF288&gt;100,"",IF($M288=プロ用男子!K$227,ROW(),"")),"")</f>
        <v/>
      </c>
      <c r="BY288" s="58" t="str">
        <f>IF(O288="女子",IF(AF288&gt;100,"",IF(M288=プロ用女子!D$2,ROW(),"")),"")</f>
        <v/>
      </c>
      <c r="BZ288" s="58" t="str">
        <f>IF(O288="女子",IF($AF288&gt;100,"",IF($M288=プロ用女子!K$2,ROW(),"")),"")</f>
        <v/>
      </c>
      <c r="CA288" s="58" t="str">
        <f>IF(O288="女子",IF($AF288&gt;100,"",IF($M288=プロ用女子!D$27,ROW(),"")),"")</f>
        <v/>
      </c>
      <c r="CB288" s="58" t="str">
        <f>IF(O288="女子",IF($AF288&gt;100,"",IF($M288=プロ用女子!K$27,ROW(),"")),"")</f>
        <v/>
      </c>
      <c r="CC288" s="58" t="str">
        <f>IF(O288="女子",IF($AF288&gt;100,"",IF($M288=プロ用女子!D$52,ROW(),"")),"")</f>
        <v/>
      </c>
      <c r="CD288" s="58" t="str">
        <f>IF(O288="女子",IF($AF288&gt;100,"",IF($M288=プロ用女子!K$52,ROW(),"")),"")</f>
        <v/>
      </c>
      <c r="CE288" s="58" t="str">
        <f>IF(O288="女子",IF($AF288&gt;100,"",IF($M288=プロ用女子!D$77,ROW(),"")),"")</f>
        <v/>
      </c>
      <c r="CF288" s="58" t="str">
        <f>IF(O288="女子",IF($AF288&gt;100,"",IF($M288=プロ用女子!K$77,ROW(),"")),"")</f>
        <v/>
      </c>
      <c r="CG288" s="58" t="str">
        <f>IF(O288="女子",IF($AF288&gt;100,"",IF($M288=プロ用女子!D$102,ROW(),"")),"")</f>
        <v/>
      </c>
      <c r="CH288" s="58" t="str">
        <f>IF(O288="女子",IF($AF288&gt;100,"",IF($M288=プロ用女子!K$102,ROW(),"")),"")</f>
        <v/>
      </c>
      <c r="CI288" s="58" t="str">
        <f>IF(O288="女子",IF($AF288&gt;100,"",IF($M288=プロ用女子!D$127,ROW(),"")),"")</f>
        <v/>
      </c>
      <c r="CJ288" s="58" t="str">
        <f>IF(O288="女子",IF($AF288&gt;100,"",IF($M288=プロ用女子!K$127,ROW(),"")),"")</f>
        <v/>
      </c>
      <c r="CK288" s="58" t="str">
        <f>IF(O288="女子",IF($AF288&gt;100,"",IF($M288=プロ用女子!D$152,ROW(),"")),"")</f>
        <v/>
      </c>
      <c r="CL288" s="58" t="str">
        <f>IF(O288="女子",IF($AF288&gt;100,"",IF($M288=プロ用女子!K$152,ROW(),"")),"")</f>
        <v/>
      </c>
      <c r="CM288" s="58" t="str">
        <f>IF(O288="女子",IF($AF288&gt;100,"",IF($M288=プロ用女子!D$177,ROW(),"")),"")</f>
        <v/>
      </c>
      <c r="CN288" s="58" t="str">
        <f>IF(O288="女子",IF($AF288&gt;100,"",IF($M288=プロ用女子!K$177,ROW(),"")),"")</f>
        <v/>
      </c>
      <c r="CO288" s="58" t="str">
        <f>IF(O288="女子",IF($AF288&gt;100,"",IF($M288=プロ用女子!D$202,ROW(),"")),"")</f>
        <v/>
      </c>
      <c r="CP288" s="58" t="str">
        <f>IF(O288="女子",IF($AF288&gt;100,"",IF($M288=プロ用女子!K$202,ROW(),"")),"")</f>
        <v/>
      </c>
      <c r="CQ288" s="58" t="str">
        <f>IF(O288="女子",IF($AF288&gt;100,"",IF($M288=プロ用女子!D$227,ROW(),"")),"")</f>
        <v/>
      </c>
      <c r="CR288" s="58" t="str">
        <f>IF(O288="女子",IF($AF288&gt;100,"",IF($M288=プロ用女子!K$227,ROW(),"")),"")</f>
        <v/>
      </c>
    </row>
    <row r="289" spans="12:96" x14ac:dyDescent="0.15">
      <c r="L289" t="s">
        <v>2349</v>
      </c>
      <c r="M289" t="s">
        <v>2350</v>
      </c>
      <c r="N289" t="s">
        <v>2351</v>
      </c>
      <c r="O289" t="s">
        <v>113</v>
      </c>
      <c r="Y289" t="s">
        <v>101</v>
      </c>
      <c r="AA289" t="s">
        <v>2352</v>
      </c>
      <c r="AB289" t="s">
        <v>2353</v>
      </c>
      <c r="AC289" t="s">
        <v>2354</v>
      </c>
      <c r="AD289" t="s">
        <v>102</v>
      </c>
      <c r="AF289">
        <v>1</v>
      </c>
      <c r="AG289" s="40">
        <v>38892</v>
      </c>
      <c r="AN289">
        <v>162</v>
      </c>
      <c r="AO289">
        <v>65</v>
      </c>
      <c r="AP289" t="s">
        <v>103</v>
      </c>
      <c r="BB289">
        <f t="shared" si="13"/>
        <v>17</v>
      </c>
      <c r="BC289">
        <f t="shared" si="14"/>
        <v>3</v>
      </c>
      <c r="BD289" t="str">
        <f t="shared" si="15"/>
        <v>右</v>
      </c>
      <c r="BE289" s="58" t="str">
        <f>IF(O289="男子",IF($AF289&gt;100,"",IF(M289=プロ用男子!D$2,ROW(),"")),"")</f>
        <v/>
      </c>
      <c r="BF289" s="58" t="str">
        <f>IF(O289="男子",IF($AF289&gt;100,"",IF($M289=プロ用男子!K$2,ROW(),"")),"")</f>
        <v/>
      </c>
      <c r="BG289" s="58" t="str">
        <f>IF(O289="男子",IF($AF289&gt;100,"",IF($M289=プロ用男子!D$27,ROW(),"")),"")</f>
        <v/>
      </c>
      <c r="BH289" s="58" t="str">
        <f>IF(O289="男子",IF($AF289&gt;100,"",IF($M289=プロ用男子!K$27,ROW(),"")),"")</f>
        <v/>
      </c>
      <c r="BI289" s="58" t="str">
        <f>IF(O289="男子",IF($AF289&gt;100,"",IF($M289=プロ用男子!D$52,ROW(),"")),"")</f>
        <v/>
      </c>
      <c r="BJ289" s="58" t="str">
        <f>IF(O289="男子",IF($AF289&gt;100,"",IF($M289=プロ用男子!K$52,ROW(),"")),"")</f>
        <v/>
      </c>
      <c r="BK289" s="58" t="str">
        <f>IF(O289="男子",IF($AF289&gt;100,"",IF($M289=プロ用男子!D$77,ROW(),"")),"")</f>
        <v/>
      </c>
      <c r="BL289" s="58" t="str">
        <f>IF(O289="男子",IF($AF289&gt;100,"",IF($M289=プロ用男子!K$77,ROW(),"")),"")</f>
        <v/>
      </c>
      <c r="BM289" s="58" t="str">
        <f>IF(O289="男子",IF($AF289&gt;100,"",IF($M289=プロ用男子!D$102,ROW(),"")),"")</f>
        <v/>
      </c>
      <c r="BN289" s="58" t="str">
        <f>IF(O289="男子",IF($AF289&gt;100,"",IF($M289=プロ用男子!K$102,ROW(),"")),"")</f>
        <v/>
      </c>
      <c r="BO289" s="58" t="str">
        <f>IF(O289="男子",IF($AF289&gt;100,"",IF($M289=プロ用男子!D$127,ROW(),"")),"")</f>
        <v/>
      </c>
      <c r="BP289" s="58" t="str">
        <f>IF(O289="男子",IF($AF289&gt;100,"",IF($M289=プロ用男子!K$127,ROW(),"")),"")</f>
        <v/>
      </c>
      <c r="BQ289" s="58" t="str">
        <f>IF(O289="男子",IF($AF289&gt;100,"",IF($M289=プロ用男子!D$152,ROW(),"")),"")</f>
        <v/>
      </c>
      <c r="BR289" s="58" t="str">
        <f>IF(O289="男子",IF($AF289&gt;100,"",IF($M289=プロ用男子!K$152,ROW(),"")),"")</f>
        <v/>
      </c>
      <c r="BS289" s="58" t="str">
        <f>IF(O289="男子",IF($AF289&gt;100,"",IF($M289=プロ用男子!D$177,ROW(),"")),"")</f>
        <v/>
      </c>
      <c r="BT289" s="58" t="str">
        <f>IF(O289="男子",IF($AF289&gt;100,"",IF($M289=プロ用男子!K$177,ROW(),"")),"")</f>
        <v/>
      </c>
      <c r="BU289" s="58" t="str">
        <f>IF(O289="男子",IF($AF289&gt;100,"",IF($M289=プロ用男子!D$202,ROW(),"")),"")</f>
        <v/>
      </c>
      <c r="BV289" s="58" t="str">
        <f>IF(O289="男子",IF($AF289&gt;100,"",IF($M289=プロ用男子!K$202,ROW(),"")),"")</f>
        <v/>
      </c>
      <c r="BW289" s="58" t="str">
        <f>IF(O289="男子",IF($AF289&gt;100,"",IF($M289=プロ用男子!D$227,ROW(),"")),"")</f>
        <v/>
      </c>
      <c r="BX289" s="58" t="str">
        <f>IF(O289="男子",IF($AF289&gt;100,"",IF($M289=プロ用男子!K$227,ROW(),"")),"")</f>
        <v/>
      </c>
      <c r="BY289" s="58" t="str">
        <f>IF(O289="女子",IF(AF289&gt;100,"",IF(M289=プロ用女子!D$2,ROW(),"")),"")</f>
        <v/>
      </c>
      <c r="BZ289" s="58" t="str">
        <f>IF(O289="女子",IF($AF289&gt;100,"",IF($M289=プロ用女子!K$2,ROW(),"")),"")</f>
        <v/>
      </c>
      <c r="CA289" s="58" t="str">
        <f>IF(O289="女子",IF($AF289&gt;100,"",IF($M289=プロ用女子!D$27,ROW(),"")),"")</f>
        <v/>
      </c>
      <c r="CB289" s="58" t="str">
        <f>IF(O289="女子",IF($AF289&gt;100,"",IF($M289=プロ用女子!K$27,ROW(),"")),"")</f>
        <v/>
      </c>
      <c r="CC289" s="58" t="str">
        <f>IF(O289="女子",IF($AF289&gt;100,"",IF($M289=プロ用女子!D$52,ROW(),"")),"")</f>
        <v/>
      </c>
      <c r="CD289" s="58" t="str">
        <f>IF(O289="女子",IF($AF289&gt;100,"",IF($M289=プロ用女子!K$52,ROW(),"")),"")</f>
        <v/>
      </c>
      <c r="CE289" s="58" t="str">
        <f>IF(O289="女子",IF($AF289&gt;100,"",IF($M289=プロ用女子!D$77,ROW(),"")),"")</f>
        <v/>
      </c>
      <c r="CF289" s="58" t="str">
        <f>IF(O289="女子",IF($AF289&gt;100,"",IF($M289=プロ用女子!K$77,ROW(),"")),"")</f>
        <v/>
      </c>
      <c r="CG289" s="58" t="str">
        <f>IF(O289="女子",IF($AF289&gt;100,"",IF($M289=プロ用女子!D$102,ROW(),"")),"")</f>
        <v/>
      </c>
      <c r="CH289" s="58" t="str">
        <f>IF(O289="女子",IF($AF289&gt;100,"",IF($M289=プロ用女子!K$102,ROW(),"")),"")</f>
        <v/>
      </c>
      <c r="CI289" s="58" t="str">
        <f>IF(O289="女子",IF($AF289&gt;100,"",IF($M289=プロ用女子!D$127,ROW(),"")),"")</f>
        <v/>
      </c>
      <c r="CJ289" s="58" t="str">
        <f>IF(O289="女子",IF($AF289&gt;100,"",IF($M289=プロ用女子!K$127,ROW(),"")),"")</f>
        <v/>
      </c>
      <c r="CK289" s="58" t="str">
        <f>IF(O289="女子",IF($AF289&gt;100,"",IF($M289=プロ用女子!D$152,ROW(),"")),"")</f>
        <v/>
      </c>
      <c r="CL289" s="58" t="str">
        <f>IF(O289="女子",IF($AF289&gt;100,"",IF($M289=プロ用女子!K$152,ROW(),"")),"")</f>
        <v/>
      </c>
      <c r="CM289" s="58" t="str">
        <f>IF(O289="女子",IF($AF289&gt;100,"",IF($M289=プロ用女子!D$177,ROW(),"")),"")</f>
        <v/>
      </c>
      <c r="CN289" s="58" t="str">
        <f>IF(O289="女子",IF($AF289&gt;100,"",IF($M289=プロ用女子!K$177,ROW(),"")),"")</f>
        <v/>
      </c>
      <c r="CO289" s="58" t="str">
        <f>IF(O289="女子",IF($AF289&gt;100,"",IF($M289=プロ用女子!D$202,ROW(),"")),"")</f>
        <v/>
      </c>
      <c r="CP289" s="58" t="str">
        <f>IF(O289="女子",IF($AF289&gt;100,"",IF($M289=プロ用女子!K$202,ROW(),"")),"")</f>
        <v/>
      </c>
      <c r="CQ289" s="58">
        <f>IF(O289="女子",IF($AF289&gt;100,"",IF($M289=プロ用女子!D$227,ROW(),"")),"")</f>
        <v>289</v>
      </c>
      <c r="CR289" s="58" t="str">
        <f>IF(O289="女子",IF($AF289&gt;100,"",IF($M289=プロ用女子!K$227,ROW(),"")),"")</f>
        <v/>
      </c>
    </row>
    <row r="290" spans="12:96" x14ac:dyDescent="0.15">
      <c r="L290" t="s">
        <v>2355</v>
      </c>
      <c r="M290" t="s">
        <v>2350</v>
      </c>
      <c r="N290" t="s">
        <v>2351</v>
      </c>
      <c r="O290" t="s">
        <v>113</v>
      </c>
      <c r="Y290" t="s">
        <v>101</v>
      </c>
      <c r="AA290" t="s">
        <v>2356</v>
      </c>
      <c r="AB290" t="s">
        <v>2357</v>
      </c>
      <c r="AC290" t="s">
        <v>2358</v>
      </c>
      <c r="AD290" t="s">
        <v>102</v>
      </c>
      <c r="AF290">
        <v>2</v>
      </c>
      <c r="AG290" s="40">
        <v>39148</v>
      </c>
      <c r="AN290">
        <v>153</v>
      </c>
      <c r="AO290">
        <v>43.2</v>
      </c>
      <c r="AP290" t="s">
        <v>103</v>
      </c>
      <c r="BB290">
        <f t="shared" si="13"/>
        <v>17</v>
      </c>
      <c r="BC290">
        <f t="shared" si="14"/>
        <v>3</v>
      </c>
      <c r="BD290" t="str">
        <f t="shared" si="15"/>
        <v>右</v>
      </c>
      <c r="BE290" s="58" t="str">
        <f>IF(O290="男子",IF($AF290&gt;100,"",IF(M290=プロ用男子!D$2,ROW(),"")),"")</f>
        <v/>
      </c>
      <c r="BF290" s="58" t="str">
        <f>IF(O290="男子",IF($AF290&gt;100,"",IF($M290=プロ用男子!K$2,ROW(),"")),"")</f>
        <v/>
      </c>
      <c r="BG290" s="58" t="str">
        <f>IF(O290="男子",IF($AF290&gt;100,"",IF($M290=プロ用男子!D$27,ROW(),"")),"")</f>
        <v/>
      </c>
      <c r="BH290" s="58" t="str">
        <f>IF(O290="男子",IF($AF290&gt;100,"",IF($M290=プロ用男子!K$27,ROW(),"")),"")</f>
        <v/>
      </c>
      <c r="BI290" s="58" t="str">
        <f>IF(O290="男子",IF($AF290&gt;100,"",IF($M290=プロ用男子!D$52,ROW(),"")),"")</f>
        <v/>
      </c>
      <c r="BJ290" s="58" t="str">
        <f>IF(O290="男子",IF($AF290&gt;100,"",IF($M290=プロ用男子!K$52,ROW(),"")),"")</f>
        <v/>
      </c>
      <c r="BK290" s="58" t="str">
        <f>IF(O290="男子",IF($AF290&gt;100,"",IF($M290=プロ用男子!D$77,ROW(),"")),"")</f>
        <v/>
      </c>
      <c r="BL290" s="58" t="str">
        <f>IF(O290="男子",IF($AF290&gt;100,"",IF($M290=プロ用男子!K$77,ROW(),"")),"")</f>
        <v/>
      </c>
      <c r="BM290" s="58" t="str">
        <f>IF(O290="男子",IF($AF290&gt;100,"",IF($M290=プロ用男子!D$102,ROW(),"")),"")</f>
        <v/>
      </c>
      <c r="BN290" s="58" t="str">
        <f>IF(O290="男子",IF($AF290&gt;100,"",IF($M290=プロ用男子!K$102,ROW(),"")),"")</f>
        <v/>
      </c>
      <c r="BO290" s="58" t="str">
        <f>IF(O290="男子",IF($AF290&gt;100,"",IF($M290=プロ用男子!D$127,ROW(),"")),"")</f>
        <v/>
      </c>
      <c r="BP290" s="58" t="str">
        <f>IF(O290="男子",IF($AF290&gt;100,"",IF($M290=プロ用男子!K$127,ROW(),"")),"")</f>
        <v/>
      </c>
      <c r="BQ290" s="58" t="str">
        <f>IF(O290="男子",IF($AF290&gt;100,"",IF($M290=プロ用男子!D$152,ROW(),"")),"")</f>
        <v/>
      </c>
      <c r="BR290" s="58" t="str">
        <f>IF(O290="男子",IF($AF290&gt;100,"",IF($M290=プロ用男子!K$152,ROW(),"")),"")</f>
        <v/>
      </c>
      <c r="BS290" s="58" t="str">
        <f>IF(O290="男子",IF($AF290&gt;100,"",IF($M290=プロ用男子!D$177,ROW(),"")),"")</f>
        <v/>
      </c>
      <c r="BT290" s="58" t="str">
        <f>IF(O290="男子",IF($AF290&gt;100,"",IF($M290=プロ用男子!K$177,ROW(),"")),"")</f>
        <v/>
      </c>
      <c r="BU290" s="58" t="str">
        <f>IF(O290="男子",IF($AF290&gt;100,"",IF($M290=プロ用男子!D$202,ROW(),"")),"")</f>
        <v/>
      </c>
      <c r="BV290" s="58" t="str">
        <f>IF(O290="男子",IF($AF290&gt;100,"",IF($M290=プロ用男子!K$202,ROW(),"")),"")</f>
        <v/>
      </c>
      <c r="BW290" s="58" t="str">
        <f>IF(O290="男子",IF($AF290&gt;100,"",IF($M290=プロ用男子!D$227,ROW(),"")),"")</f>
        <v/>
      </c>
      <c r="BX290" s="58" t="str">
        <f>IF(O290="男子",IF($AF290&gt;100,"",IF($M290=プロ用男子!K$227,ROW(),"")),"")</f>
        <v/>
      </c>
      <c r="BY290" s="58" t="str">
        <f>IF(O290="女子",IF(AF290&gt;100,"",IF(M290=プロ用女子!D$2,ROW(),"")),"")</f>
        <v/>
      </c>
      <c r="BZ290" s="58" t="str">
        <f>IF(O290="女子",IF($AF290&gt;100,"",IF($M290=プロ用女子!K$2,ROW(),"")),"")</f>
        <v/>
      </c>
      <c r="CA290" s="58" t="str">
        <f>IF(O290="女子",IF($AF290&gt;100,"",IF($M290=プロ用女子!D$27,ROW(),"")),"")</f>
        <v/>
      </c>
      <c r="CB290" s="58" t="str">
        <f>IF(O290="女子",IF($AF290&gt;100,"",IF($M290=プロ用女子!K$27,ROW(),"")),"")</f>
        <v/>
      </c>
      <c r="CC290" s="58" t="str">
        <f>IF(O290="女子",IF($AF290&gt;100,"",IF($M290=プロ用女子!D$52,ROW(),"")),"")</f>
        <v/>
      </c>
      <c r="CD290" s="58" t="str">
        <f>IF(O290="女子",IF($AF290&gt;100,"",IF($M290=プロ用女子!K$52,ROW(),"")),"")</f>
        <v/>
      </c>
      <c r="CE290" s="58" t="str">
        <f>IF(O290="女子",IF($AF290&gt;100,"",IF($M290=プロ用女子!D$77,ROW(),"")),"")</f>
        <v/>
      </c>
      <c r="CF290" s="58" t="str">
        <f>IF(O290="女子",IF($AF290&gt;100,"",IF($M290=プロ用女子!K$77,ROW(),"")),"")</f>
        <v/>
      </c>
      <c r="CG290" s="58" t="str">
        <f>IF(O290="女子",IF($AF290&gt;100,"",IF($M290=プロ用女子!D$102,ROW(),"")),"")</f>
        <v/>
      </c>
      <c r="CH290" s="58" t="str">
        <f>IF(O290="女子",IF($AF290&gt;100,"",IF($M290=プロ用女子!K$102,ROW(),"")),"")</f>
        <v/>
      </c>
      <c r="CI290" s="58" t="str">
        <f>IF(O290="女子",IF($AF290&gt;100,"",IF($M290=プロ用女子!D$127,ROW(),"")),"")</f>
        <v/>
      </c>
      <c r="CJ290" s="58" t="str">
        <f>IF(O290="女子",IF($AF290&gt;100,"",IF($M290=プロ用女子!K$127,ROW(),"")),"")</f>
        <v/>
      </c>
      <c r="CK290" s="58" t="str">
        <f>IF(O290="女子",IF($AF290&gt;100,"",IF($M290=プロ用女子!D$152,ROW(),"")),"")</f>
        <v/>
      </c>
      <c r="CL290" s="58" t="str">
        <f>IF(O290="女子",IF($AF290&gt;100,"",IF($M290=プロ用女子!K$152,ROW(),"")),"")</f>
        <v/>
      </c>
      <c r="CM290" s="58" t="str">
        <f>IF(O290="女子",IF($AF290&gt;100,"",IF($M290=プロ用女子!D$177,ROW(),"")),"")</f>
        <v/>
      </c>
      <c r="CN290" s="58" t="str">
        <f>IF(O290="女子",IF($AF290&gt;100,"",IF($M290=プロ用女子!K$177,ROW(),"")),"")</f>
        <v/>
      </c>
      <c r="CO290" s="58" t="str">
        <f>IF(O290="女子",IF($AF290&gt;100,"",IF($M290=プロ用女子!D$202,ROW(),"")),"")</f>
        <v/>
      </c>
      <c r="CP290" s="58" t="str">
        <f>IF(O290="女子",IF($AF290&gt;100,"",IF($M290=プロ用女子!K$202,ROW(),"")),"")</f>
        <v/>
      </c>
      <c r="CQ290" s="58">
        <f>IF(O290="女子",IF($AF290&gt;100,"",IF($M290=プロ用女子!D$227,ROW(),"")),"")</f>
        <v>290</v>
      </c>
      <c r="CR290" s="58" t="str">
        <f>IF(O290="女子",IF($AF290&gt;100,"",IF($M290=プロ用女子!K$227,ROW(),"")),"")</f>
        <v/>
      </c>
    </row>
    <row r="291" spans="12:96" x14ac:dyDescent="0.15">
      <c r="L291" t="s">
        <v>2359</v>
      </c>
      <c r="M291" t="s">
        <v>2350</v>
      </c>
      <c r="N291" t="s">
        <v>2351</v>
      </c>
      <c r="O291" t="s">
        <v>113</v>
      </c>
      <c r="Y291" t="s">
        <v>101</v>
      </c>
      <c r="AA291" t="s">
        <v>2360</v>
      </c>
      <c r="AB291" t="s">
        <v>2361</v>
      </c>
      <c r="AC291" t="s">
        <v>2362</v>
      </c>
      <c r="AD291" t="s">
        <v>102</v>
      </c>
      <c r="AF291">
        <v>3</v>
      </c>
      <c r="AG291" s="40">
        <v>39331</v>
      </c>
      <c r="AN291">
        <v>151</v>
      </c>
      <c r="AO291">
        <v>43</v>
      </c>
      <c r="AP291" t="s">
        <v>103</v>
      </c>
      <c r="BB291">
        <f t="shared" si="13"/>
        <v>16</v>
      </c>
      <c r="BC291">
        <f t="shared" si="14"/>
        <v>2</v>
      </c>
      <c r="BD291" t="str">
        <f t="shared" si="15"/>
        <v>右</v>
      </c>
      <c r="BE291" s="58" t="str">
        <f>IF(O291="男子",IF($AF291&gt;100,"",IF(M291=プロ用男子!D$2,ROW(),"")),"")</f>
        <v/>
      </c>
      <c r="BF291" s="58" t="str">
        <f>IF(O291="男子",IF($AF291&gt;100,"",IF($M291=プロ用男子!K$2,ROW(),"")),"")</f>
        <v/>
      </c>
      <c r="BG291" s="58" t="str">
        <f>IF(O291="男子",IF($AF291&gt;100,"",IF($M291=プロ用男子!D$27,ROW(),"")),"")</f>
        <v/>
      </c>
      <c r="BH291" s="58" t="str">
        <f>IF(O291="男子",IF($AF291&gt;100,"",IF($M291=プロ用男子!K$27,ROW(),"")),"")</f>
        <v/>
      </c>
      <c r="BI291" s="58" t="str">
        <f>IF(O291="男子",IF($AF291&gt;100,"",IF($M291=プロ用男子!D$52,ROW(),"")),"")</f>
        <v/>
      </c>
      <c r="BJ291" s="58" t="str">
        <f>IF(O291="男子",IF($AF291&gt;100,"",IF($M291=プロ用男子!K$52,ROW(),"")),"")</f>
        <v/>
      </c>
      <c r="BK291" s="58" t="str">
        <f>IF(O291="男子",IF($AF291&gt;100,"",IF($M291=プロ用男子!D$77,ROW(),"")),"")</f>
        <v/>
      </c>
      <c r="BL291" s="58" t="str">
        <f>IF(O291="男子",IF($AF291&gt;100,"",IF($M291=プロ用男子!K$77,ROW(),"")),"")</f>
        <v/>
      </c>
      <c r="BM291" s="58" t="str">
        <f>IF(O291="男子",IF($AF291&gt;100,"",IF($M291=プロ用男子!D$102,ROW(),"")),"")</f>
        <v/>
      </c>
      <c r="BN291" s="58" t="str">
        <f>IF(O291="男子",IF($AF291&gt;100,"",IF($M291=プロ用男子!K$102,ROW(),"")),"")</f>
        <v/>
      </c>
      <c r="BO291" s="58" t="str">
        <f>IF(O291="男子",IF($AF291&gt;100,"",IF($M291=プロ用男子!D$127,ROW(),"")),"")</f>
        <v/>
      </c>
      <c r="BP291" s="58" t="str">
        <f>IF(O291="男子",IF($AF291&gt;100,"",IF($M291=プロ用男子!K$127,ROW(),"")),"")</f>
        <v/>
      </c>
      <c r="BQ291" s="58" t="str">
        <f>IF(O291="男子",IF($AF291&gt;100,"",IF($M291=プロ用男子!D$152,ROW(),"")),"")</f>
        <v/>
      </c>
      <c r="BR291" s="58" t="str">
        <f>IF(O291="男子",IF($AF291&gt;100,"",IF($M291=プロ用男子!K$152,ROW(),"")),"")</f>
        <v/>
      </c>
      <c r="BS291" s="58" t="str">
        <f>IF(O291="男子",IF($AF291&gt;100,"",IF($M291=プロ用男子!D$177,ROW(),"")),"")</f>
        <v/>
      </c>
      <c r="BT291" s="58" t="str">
        <f>IF(O291="男子",IF($AF291&gt;100,"",IF($M291=プロ用男子!K$177,ROW(),"")),"")</f>
        <v/>
      </c>
      <c r="BU291" s="58" t="str">
        <f>IF(O291="男子",IF($AF291&gt;100,"",IF($M291=プロ用男子!D$202,ROW(),"")),"")</f>
        <v/>
      </c>
      <c r="BV291" s="58" t="str">
        <f>IF(O291="男子",IF($AF291&gt;100,"",IF($M291=プロ用男子!K$202,ROW(),"")),"")</f>
        <v/>
      </c>
      <c r="BW291" s="58" t="str">
        <f>IF(O291="男子",IF($AF291&gt;100,"",IF($M291=プロ用男子!D$227,ROW(),"")),"")</f>
        <v/>
      </c>
      <c r="BX291" s="58" t="str">
        <f>IF(O291="男子",IF($AF291&gt;100,"",IF($M291=プロ用男子!K$227,ROW(),"")),"")</f>
        <v/>
      </c>
      <c r="BY291" s="58" t="str">
        <f>IF(O291="女子",IF(AF291&gt;100,"",IF(M291=プロ用女子!D$2,ROW(),"")),"")</f>
        <v/>
      </c>
      <c r="BZ291" s="58" t="str">
        <f>IF(O291="女子",IF($AF291&gt;100,"",IF($M291=プロ用女子!K$2,ROW(),"")),"")</f>
        <v/>
      </c>
      <c r="CA291" s="58" t="str">
        <f>IF(O291="女子",IF($AF291&gt;100,"",IF($M291=プロ用女子!D$27,ROW(),"")),"")</f>
        <v/>
      </c>
      <c r="CB291" s="58" t="str">
        <f>IF(O291="女子",IF($AF291&gt;100,"",IF($M291=プロ用女子!K$27,ROW(),"")),"")</f>
        <v/>
      </c>
      <c r="CC291" s="58" t="str">
        <f>IF(O291="女子",IF($AF291&gt;100,"",IF($M291=プロ用女子!D$52,ROW(),"")),"")</f>
        <v/>
      </c>
      <c r="CD291" s="58" t="str">
        <f>IF(O291="女子",IF($AF291&gt;100,"",IF($M291=プロ用女子!K$52,ROW(),"")),"")</f>
        <v/>
      </c>
      <c r="CE291" s="58" t="str">
        <f>IF(O291="女子",IF($AF291&gt;100,"",IF($M291=プロ用女子!D$77,ROW(),"")),"")</f>
        <v/>
      </c>
      <c r="CF291" s="58" t="str">
        <f>IF(O291="女子",IF($AF291&gt;100,"",IF($M291=プロ用女子!K$77,ROW(),"")),"")</f>
        <v/>
      </c>
      <c r="CG291" s="58" t="str">
        <f>IF(O291="女子",IF($AF291&gt;100,"",IF($M291=プロ用女子!D$102,ROW(),"")),"")</f>
        <v/>
      </c>
      <c r="CH291" s="58" t="str">
        <f>IF(O291="女子",IF($AF291&gt;100,"",IF($M291=プロ用女子!K$102,ROW(),"")),"")</f>
        <v/>
      </c>
      <c r="CI291" s="58" t="str">
        <f>IF(O291="女子",IF($AF291&gt;100,"",IF($M291=プロ用女子!D$127,ROW(),"")),"")</f>
        <v/>
      </c>
      <c r="CJ291" s="58" t="str">
        <f>IF(O291="女子",IF($AF291&gt;100,"",IF($M291=プロ用女子!K$127,ROW(),"")),"")</f>
        <v/>
      </c>
      <c r="CK291" s="58" t="str">
        <f>IF(O291="女子",IF($AF291&gt;100,"",IF($M291=プロ用女子!D$152,ROW(),"")),"")</f>
        <v/>
      </c>
      <c r="CL291" s="58" t="str">
        <f>IF(O291="女子",IF($AF291&gt;100,"",IF($M291=プロ用女子!K$152,ROW(),"")),"")</f>
        <v/>
      </c>
      <c r="CM291" s="58" t="str">
        <f>IF(O291="女子",IF($AF291&gt;100,"",IF($M291=プロ用女子!D$177,ROW(),"")),"")</f>
        <v/>
      </c>
      <c r="CN291" s="58" t="str">
        <f>IF(O291="女子",IF($AF291&gt;100,"",IF($M291=プロ用女子!K$177,ROW(),"")),"")</f>
        <v/>
      </c>
      <c r="CO291" s="58" t="str">
        <f>IF(O291="女子",IF($AF291&gt;100,"",IF($M291=プロ用女子!D$202,ROW(),"")),"")</f>
        <v/>
      </c>
      <c r="CP291" s="58" t="str">
        <f>IF(O291="女子",IF($AF291&gt;100,"",IF($M291=プロ用女子!K$202,ROW(),"")),"")</f>
        <v/>
      </c>
      <c r="CQ291" s="58">
        <f>IF(O291="女子",IF($AF291&gt;100,"",IF($M291=プロ用女子!D$227,ROW(),"")),"")</f>
        <v>291</v>
      </c>
      <c r="CR291" s="58" t="str">
        <f>IF(O291="女子",IF($AF291&gt;100,"",IF($M291=プロ用女子!K$227,ROW(),"")),"")</f>
        <v/>
      </c>
    </row>
    <row r="292" spans="12:96" x14ac:dyDescent="0.15">
      <c r="L292" t="s">
        <v>2363</v>
      </c>
      <c r="M292" t="s">
        <v>2350</v>
      </c>
      <c r="N292" t="s">
        <v>2351</v>
      </c>
      <c r="O292" t="s">
        <v>113</v>
      </c>
      <c r="Y292" t="s">
        <v>101</v>
      </c>
      <c r="AA292" t="s">
        <v>2364</v>
      </c>
      <c r="AB292" t="s">
        <v>2365</v>
      </c>
      <c r="AC292" t="s">
        <v>2366</v>
      </c>
      <c r="AD292" t="s">
        <v>102</v>
      </c>
      <c r="AF292">
        <v>4</v>
      </c>
      <c r="AG292" s="40">
        <v>39368</v>
      </c>
      <c r="AN292">
        <v>169.2</v>
      </c>
      <c r="AO292">
        <v>62.3</v>
      </c>
      <c r="AP292" t="s">
        <v>103</v>
      </c>
      <c r="BB292">
        <f t="shared" si="13"/>
        <v>16</v>
      </c>
      <c r="BC292">
        <f t="shared" si="14"/>
        <v>2</v>
      </c>
      <c r="BD292" t="str">
        <f t="shared" si="15"/>
        <v>右</v>
      </c>
      <c r="BE292" s="58" t="str">
        <f>IF(O292="男子",IF($AF292&gt;100,"",IF(M292=プロ用男子!D$2,ROW(),"")),"")</f>
        <v/>
      </c>
      <c r="BF292" s="58" t="str">
        <f>IF(O292="男子",IF($AF292&gt;100,"",IF($M292=プロ用男子!K$2,ROW(),"")),"")</f>
        <v/>
      </c>
      <c r="BG292" s="58" t="str">
        <f>IF(O292="男子",IF($AF292&gt;100,"",IF($M292=プロ用男子!D$27,ROW(),"")),"")</f>
        <v/>
      </c>
      <c r="BH292" s="58" t="str">
        <f>IF(O292="男子",IF($AF292&gt;100,"",IF($M292=プロ用男子!K$27,ROW(),"")),"")</f>
        <v/>
      </c>
      <c r="BI292" s="58" t="str">
        <f>IF(O292="男子",IF($AF292&gt;100,"",IF($M292=プロ用男子!D$52,ROW(),"")),"")</f>
        <v/>
      </c>
      <c r="BJ292" s="58" t="str">
        <f>IF(O292="男子",IF($AF292&gt;100,"",IF($M292=プロ用男子!K$52,ROW(),"")),"")</f>
        <v/>
      </c>
      <c r="BK292" s="58" t="str">
        <f>IF(O292="男子",IF($AF292&gt;100,"",IF($M292=プロ用男子!D$77,ROW(),"")),"")</f>
        <v/>
      </c>
      <c r="BL292" s="58" t="str">
        <f>IF(O292="男子",IF($AF292&gt;100,"",IF($M292=プロ用男子!K$77,ROW(),"")),"")</f>
        <v/>
      </c>
      <c r="BM292" s="58" t="str">
        <f>IF(O292="男子",IF($AF292&gt;100,"",IF($M292=プロ用男子!D$102,ROW(),"")),"")</f>
        <v/>
      </c>
      <c r="BN292" s="58" t="str">
        <f>IF(O292="男子",IF($AF292&gt;100,"",IF($M292=プロ用男子!K$102,ROW(),"")),"")</f>
        <v/>
      </c>
      <c r="BO292" s="58" t="str">
        <f>IF(O292="男子",IF($AF292&gt;100,"",IF($M292=プロ用男子!D$127,ROW(),"")),"")</f>
        <v/>
      </c>
      <c r="BP292" s="58" t="str">
        <f>IF(O292="男子",IF($AF292&gt;100,"",IF($M292=プロ用男子!K$127,ROW(),"")),"")</f>
        <v/>
      </c>
      <c r="BQ292" s="58" t="str">
        <f>IF(O292="男子",IF($AF292&gt;100,"",IF($M292=プロ用男子!D$152,ROW(),"")),"")</f>
        <v/>
      </c>
      <c r="BR292" s="58" t="str">
        <f>IF(O292="男子",IF($AF292&gt;100,"",IF($M292=プロ用男子!K$152,ROW(),"")),"")</f>
        <v/>
      </c>
      <c r="BS292" s="58" t="str">
        <f>IF(O292="男子",IF($AF292&gt;100,"",IF($M292=プロ用男子!D$177,ROW(),"")),"")</f>
        <v/>
      </c>
      <c r="BT292" s="58" t="str">
        <f>IF(O292="男子",IF($AF292&gt;100,"",IF($M292=プロ用男子!K$177,ROW(),"")),"")</f>
        <v/>
      </c>
      <c r="BU292" s="58" t="str">
        <f>IF(O292="男子",IF($AF292&gt;100,"",IF($M292=プロ用男子!D$202,ROW(),"")),"")</f>
        <v/>
      </c>
      <c r="BV292" s="58" t="str">
        <f>IF(O292="男子",IF($AF292&gt;100,"",IF($M292=プロ用男子!K$202,ROW(),"")),"")</f>
        <v/>
      </c>
      <c r="BW292" s="58" t="str">
        <f>IF(O292="男子",IF($AF292&gt;100,"",IF($M292=プロ用男子!D$227,ROW(),"")),"")</f>
        <v/>
      </c>
      <c r="BX292" s="58" t="str">
        <f>IF(O292="男子",IF($AF292&gt;100,"",IF($M292=プロ用男子!K$227,ROW(),"")),"")</f>
        <v/>
      </c>
      <c r="BY292" s="58" t="str">
        <f>IF(O292="女子",IF(AF292&gt;100,"",IF(M292=プロ用女子!D$2,ROW(),"")),"")</f>
        <v/>
      </c>
      <c r="BZ292" s="58" t="str">
        <f>IF(O292="女子",IF($AF292&gt;100,"",IF($M292=プロ用女子!K$2,ROW(),"")),"")</f>
        <v/>
      </c>
      <c r="CA292" s="58" t="str">
        <f>IF(O292="女子",IF($AF292&gt;100,"",IF($M292=プロ用女子!D$27,ROW(),"")),"")</f>
        <v/>
      </c>
      <c r="CB292" s="58" t="str">
        <f>IF(O292="女子",IF($AF292&gt;100,"",IF($M292=プロ用女子!K$27,ROW(),"")),"")</f>
        <v/>
      </c>
      <c r="CC292" s="58" t="str">
        <f>IF(O292="女子",IF($AF292&gt;100,"",IF($M292=プロ用女子!D$52,ROW(),"")),"")</f>
        <v/>
      </c>
      <c r="CD292" s="58" t="str">
        <f>IF(O292="女子",IF($AF292&gt;100,"",IF($M292=プロ用女子!K$52,ROW(),"")),"")</f>
        <v/>
      </c>
      <c r="CE292" s="58" t="str">
        <f>IF(O292="女子",IF($AF292&gt;100,"",IF($M292=プロ用女子!D$77,ROW(),"")),"")</f>
        <v/>
      </c>
      <c r="CF292" s="58" t="str">
        <f>IF(O292="女子",IF($AF292&gt;100,"",IF($M292=プロ用女子!K$77,ROW(),"")),"")</f>
        <v/>
      </c>
      <c r="CG292" s="58" t="str">
        <f>IF(O292="女子",IF($AF292&gt;100,"",IF($M292=プロ用女子!D$102,ROW(),"")),"")</f>
        <v/>
      </c>
      <c r="CH292" s="58" t="str">
        <f>IF(O292="女子",IF($AF292&gt;100,"",IF($M292=プロ用女子!K$102,ROW(),"")),"")</f>
        <v/>
      </c>
      <c r="CI292" s="58" t="str">
        <f>IF(O292="女子",IF($AF292&gt;100,"",IF($M292=プロ用女子!D$127,ROW(),"")),"")</f>
        <v/>
      </c>
      <c r="CJ292" s="58" t="str">
        <f>IF(O292="女子",IF($AF292&gt;100,"",IF($M292=プロ用女子!K$127,ROW(),"")),"")</f>
        <v/>
      </c>
      <c r="CK292" s="58" t="str">
        <f>IF(O292="女子",IF($AF292&gt;100,"",IF($M292=プロ用女子!D$152,ROW(),"")),"")</f>
        <v/>
      </c>
      <c r="CL292" s="58" t="str">
        <f>IF(O292="女子",IF($AF292&gt;100,"",IF($M292=プロ用女子!K$152,ROW(),"")),"")</f>
        <v/>
      </c>
      <c r="CM292" s="58" t="str">
        <f>IF(O292="女子",IF($AF292&gt;100,"",IF($M292=プロ用女子!D$177,ROW(),"")),"")</f>
        <v/>
      </c>
      <c r="CN292" s="58" t="str">
        <f>IF(O292="女子",IF($AF292&gt;100,"",IF($M292=プロ用女子!K$177,ROW(),"")),"")</f>
        <v/>
      </c>
      <c r="CO292" s="58" t="str">
        <f>IF(O292="女子",IF($AF292&gt;100,"",IF($M292=プロ用女子!D$202,ROW(),"")),"")</f>
        <v/>
      </c>
      <c r="CP292" s="58" t="str">
        <f>IF(O292="女子",IF($AF292&gt;100,"",IF($M292=プロ用女子!K$202,ROW(),"")),"")</f>
        <v/>
      </c>
      <c r="CQ292" s="58">
        <f>IF(O292="女子",IF($AF292&gt;100,"",IF($M292=プロ用女子!D$227,ROW(),"")),"")</f>
        <v>292</v>
      </c>
      <c r="CR292" s="58" t="str">
        <f>IF(O292="女子",IF($AF292&gt;100,"",IF($M292=プロ用女子!K$227,ROW(),"")),"")</f>
        <v/>
      </c>
    </row>
    <row r="293" spans="12:96" x14ac:dyDescent="0.15">
      <c r="L293" t="s">
        <v>2367</v>
      </c>
      <c r="M293" t="s">
        <v>2350</v>
      </c>
      <c r="N293" t="s">
        <v>2351</v>
      </c>
      <c r="O293" t="s">
        <v>113</v>
      </c>
      <c r="Y293" t="s">
        <v>101</v>
      </c>
      <c r="AA293" t="s">
        <v>2368</v>
      </c>
      <c r="AB293" t="s">
        <v>2369</v>
      </c>
      <c r="AC293" t="s">
        <v>2370</v>
      </c>
      <c r="AD293" t="s">
        <v>102</v>
      </c>
      <c r="AE293" t="s">
        <v>388</v>
      </c>
      <c r="AF293">
        <v>5</v>
      </c>
      <c r="AG293" s="40">
        <v>39345</v>
      </c>
      <c r="AN293">
        <v>173</v>
      </c>
      <c r="AO293">
        <v>62</v>
      </c>
      <c r="AP293" t="s">
        <v>103</v>
      </c>
      <c r="BB293">
        <f t="shared" si="13"/>
        <v>16</v>
      </c>
      <c r="BC293">
        <f t="shared" si="14"/>
        <v>2</v>
      </c>
      <c r="BD293" t="str">
        <f t="shared" si="15"/>
        <v>右</v>
      </c>
      <c r="BE293" s="58" t="str">
        <f>IF(O293="男子",IF($AF293&gt;100,"",IF(M293=プロ用男子!D$2,ROW(),"")),"")</f>
        <v/>
      </c>
      <c r="BF293" s="58" t="str">
        <f>IF(O293="男子",IF($AF293&gt;100,"",IF($M293=プロ用男子!K$2,ROW(),"")),"")</f>
        <v/>
      </c>
      <c r="BG293" s="58" t="str">
        <f>IF(O293="男子",IF($AF293&gt;100,"",IF($M293=プロ用男子!D$27,ROW(),"")),"")</f>
        <v/>
      </c>
      <c r="BH293" s="58" t="str">
        <f>IF(O293="男子",IF($AF293&gt;100,"",IF($M293=プロ用男子!K$27,ROW(),"")),"")</f>
        <v/>
      </c>
      <c r="BI293" s="58" t="str">
        <f>IF(O293="男子",IF($AF293&gt;100,"",IF($M293=プロ用男子!D$52,ROW(),"")),"")</f>
        <v/>
      </c>
      <c r="BJ293" s="58" t="str">
        <f>IF(O293="男子",IF($AF293&gt;100,"",IF($M293=プロ用男子!K$52,ROW(),"")),"")</f>
        <v/>
      </c>
      <c r="BK293" s="58" t="str">
        <f>IF(O293="男子",IF($AF293&gt;100,"",IF($M293=プロ用男子!D$77,ROW(),"")),"")</f>
        <v/>
      </c>
      <c r="BL293" s="58" t="str">
        <f>IF(O293="男子",IF($AF293&gt;100,"",IF($M293=プロ用男子!K$77,ROW(),"")),"")</f>
        <v/>
      </c>
      <c r="BM293" s="58" t="str">
        <f>IF(O293="男子",IF($AF293&gt;100,"",IF($M293=プロ用男子!D$102,ROW(),"")),"")</f>
        <v/>
      </c>
      <c r="BN293" s="58" t="str">
        <f>IF(O293="男子",IF($AF293&gt;100,"",IF($M293=プロ用男子!K$102,ROW(),"")),"")</f>
        <v/>
      </c>
      <c r="BO293" s="58" t="str">
        <f>IF(O293="男子",IF($AF293&gt;100,"",IF($M293=プロ用男子!D$127,ROW(),"")),"")</f>
        <v/>
      </c>
      <c r="BP293" s="58" t="str">
        <f>IF(O293="男子",IF($AF293&gt;100,"",IF($M293=プロ用男子!K$127,ROW(),"")),"")</f>
        <v/>
      </c>
      <c r="BQ293" s="58" t="str">
        <f>IF(O293="男子",IF($AF293&gt;100,"",IF($M293=プロ用男子!D$152,ROW(),"")),"")</f>
        <v/>
      </c>
      <c r="BR293" s="58" t="str">
        <f>IF(O293="男子",IF($AF293&gt;100,"",IF($M293=プロ用男子!K$152,ROW(),"")),"")</f>
        <v/>
      </c>
      <c r="BS293" s="58" t="str">
        <f>IF(O293="男子",IF($AF293&gt;100,"",IF($M293=プロ用男子!D$177,ROW(),"")),"")</f>
        <v/>
      </c>
      <c r="BT293" s="58" t="str">
        <f>IF(O293="男子",IF($AF293&gt;100,"",IF($M293=プロ用男子!K$177,ROW(),"")),"")</f>
        <v/>
      </c>
      <c r="BU293" s="58" t="str">
        <f>IF(O293="男子",IF($AF293&gt;100,"",IF($M293=プロ用男子!D$202,ROW(),"")),"")</f>
        <v/>
      </c>
      <c r="BV293" s="58" t="str">
        <f>IF(O293="男子",IF($AF293&gt;100,"",IF($M293=プロ用男子!K$202,ROW(),"")),"")</f>
        <v/>
      </c>
      <c r="BW293" s="58" t="str">
        <f>IF(O293="男子",IF($AF293&gt;100,"",IF($M293=プロ用男子!D$227,ROW(),"")),"")</f>
        <v/>
      </c>
      <c r="BX293" s="58" t="str">
        <f>IF(O293="男子",IF($AF293&gt;100,"",IF($M293=プロ用男子!K$227,ROW(),"")),"")</f>
        <v/>
      </c>
      <c r="BY293" s="58" t="str">
        <f>IF(O293="女子",IF(AF293&gt;100,"",IF(M293=プロ用女子!D$2,ROW(),"")),"")</f>
        <v/>
      </c>
      <c r="BZ293" s="58" t="str">
        <f>IF(O293="女子",IF($AF293&gt;100,"",IF($M293=プロ用女子!K$2,ROW(),"")),"")</f>
        <v/>
      </c>
      <c r="CA293" s="58" t="str">
        <f>IF(O293="女子",IF($AF293&gt;100,"",IF($M293=プロ用女子!D$27,ROW(),"")),"")</f>
        <v/>
      </c>
      <c r="CB293" s="58" t="str">
        <f>IF(O293="女子",IF($AF293&gt;100,"",IF($M293=プロ用女子!K$27,ROW(),"")),"")</f>
        <v/>
      </c>
      <c r="CC293" s="58" t="str">
        <f>IF(O293="女子",IF($AF293&gt;100,"",IF($M293=プロ用女子!D$52,ROW(),"")),"")</f>
        <v/>
      </c>
      <c r="CD293" s="58" t="str">
        <f>IF(O293="女子",IF($AF293&gt;100,"",IF($M293=プロ用女子!K$52,ROW(),"")),"")</f>
        <v/>
      </c>
      <c r="CE293" s="58" t="str">
        <f>IF(O293="女子",IF($AF293&gt;100,"",IF($M293=プロ用女子!D$77,ROW(),"")),"")</f>
        <v/>
      </c>
      <c r="CF293" s="58" t="str">
        <f>IF(O293="女子",IF($AF293&gt;100,"",IF($M293=プロ用女子!K$77,ROW(),"")),"")</f>
        <v/>
      </c>
      <c r="CG293" s="58" t="str">
        <f>IF(O293="女子",IF($AF293&gt;100,"",IF($M293=プロ用女子!D$102,ROW(),"")),"")</f>
        <v/>
      </c>
      <c r="CH293" s="58" t="str">
        <f>IF(O293="女子",IF($AF293&gt;100,"",IF($M293=プロ用女子!K$102,ROW(),"")),"")</f>
        <v/>
      </c>
      <c r="CI293" s="58" t="str">
        <f>IF(O293="女子",IF($AF293&gt;100,"",IF($M293=プロ用女子!D$127,ROW(),"")),"")</f>
        <v/>
      </c>
      <c r="CJ293" s="58" t="str">
        <f>IF(O293="女子",IF($AF293&gt;100,"",IF($M293=プロ用女子!K$127,ROW(),"")),"")</f>
        <v/>
      </c>
      <c r="CK293" s="58" t="str">
        <f>IF(O293="女子",IF($AF293&gt;100,"",IF($M293=プロ用女子!D$152,ROW(),"")),"")</f>
        <v/>
      </c>
      <c r="CL293" s="58" t="str">
        <f>IF(O293="女子",IF($AF293&gt;100,"",IF($M293=プロ用女子!K$152,ROW(),"")),"")</f>
        <v/>
      </c>
      <c r="CM293" s="58" t="str">
        <f>IF(O293="女子",IF($AF293&gt;100,"",IF($M293=プロ用女子!D$177,ROW(),"")),"")</f>
        <v/>
      </c>
      <c r="CN293" s="58" t="str">
        <f>IF(O293="女子",IF($AF293&gt;100,"",IF($M293=プロ用女子!K$177,ROW(),"")),"")</f>
        <v/>
      </c>
      <c r="CO293" s="58" t="str">
        <f>IF(O293="女子",IF($AF293&gt;100,"",IF($M293=プロ用女子!D$202,ROW(),"")),"")</f>
        <v/>
      </c>
      <c r="CP293" s="58" t="str">
        <f>IF(O293="女子",IF($AF293&gt;100,"",IF($M293=プロ用女子!K$202,ROW(),"")),"")</f>
        <v/>
      </c>
      <c r="CQ293" s="58">
        <f>IF(O293="女子",IF($AF293&gt;100,"",IF($M293=プロ用女子!D$227,ROW(),"")),"")</f>
        <v>293</v>
      </c>
      <c r="CR293" s="58" t="str">
        <f>IF(O293="女子",IF($AF293&gt;100,"",IF($M293=プロ用女子!K$227,ROW(),"")),"")</f>
        <v/>
      </c>
    </row>
    <row r="294" spans="12:96" x14ac:dyDescent="0.15">
      <c r="L294" t="s">
        <v>2371</v>
      </c>
      <c r="M294" t="s">
        <v>2350</v>
      </c>
      <c r="N294" t="s">
        <v>2351</v>
      </c>
      <c r="O294" t="s">
        <v>113</v>
      </c>
      <c r="Y294" t="s">
        <v>101</v>
      </c>
      <c r="AA294" t="s">
        <v>2372</v>
      </c>
      <c r="AB294" t="s">
        <v>2373</v>
      </c>
      <c r="AC294" t="s">
        <v>2374</v>
      </c>
      <c r="AD294" t="s">
        <v>102</v>
      </c>
      <c r="AF294">
        <v>6</v>
      </c>
      <c r="AG294" s="40">
        <v>38823</v>
      </c>
      <c r="AN294">
        <v>155</v>
      </c>
      <c r="AO294">
        <v>47</v>
      </c>
      <c r="AP294" t="s">
        <v>103</v>
      </c>
      <c r="BB294">
        <f t="shared" si="13"/>
        <v>17</v>
      </c>
      <c r="BC294">
        <f t="shared" si="14"/>
        <v>3</v>
      </c>
      <c r="BD294" t="str">
        <f t="shared" si="15"/>
        <v>右</v>
      </c>
      <c r="BE294" s="58" t="str">
        <f>IF(O294="男子",IF($AF294&gt;100,"",IF(M294=プロ用男子!D$2,ROW(),"")),"")</f>
        <v/>
      </c>
      <c r="BF294" s="58" t="str">
        <f>IF(O294="男子",IF($AF294&gt;100,"",IF($M294=プロ用男子!K$2,ROW(),"")),"")</f>
        <v/>
      </c>
      <c r="BG294" s="58" t="str">
        <f>IF(O294="男子",IF($AF294&gt;100,"",IF($M294=プロ用男子!D$27,ROW(),"")),"")</f>
        <v/>
      </c>
      <c r="BH294" s="58" t="str">
        <f>IF(O294="男子",IF($AF294&gt;100,"",IF($M294=プロ用男子!K$27,ROW(),"")),"")</f>
        <v/>
      </c>
      <c r="BI294" s="58" t="str">
        <f>IF(O294="男子",IF($AF294&gt;100,"",IF($M294=プロ用男子!D$52,ROW(),"")),"")</f>
        <v/>
      </c>
      <c r="BJ294" s="58" t="str">
        <f>IF(O294="男子",IF($AF294&gt;100,"",IF($M294=プロ用男子!K$52,ROW(),"")),"")</f>
        <v/>
      </c>
      <c r="BK294" s="58" t="str">
        <f>IF(O294="男子",IF($AF294&gt;100,"",IF($M294=プロ用男子!D$77,ROW(),"")),"")</f>
        <v/>
      </c>
      <c r="BL294" s="58" t="str">
        <f>IF(O294="男子",IF($AF294&gt;100,"",IF($M294=プロ用男子!K$77,ROW(),"")),"")</f>
        <v/>
      </c>
      <c r="BM294" s="58" t="str">
        <f>IF(O294="男子",IF($AF294&gt;100,"",IF($M294=プロ用男子!D$102,ROW(),"")),"")</f>
        <v/>
      </c>
      <c r="BN294" s="58" t="str">
        <f>IF(O294="男子",IF($AF294&gt;100,"",IF($M294=プロ用男子!K$102,ROW(),"")),"")</f>
        <v/>
      </c>
      <c r="BO294" s="58" t="str">
        <f>IF(O294="男子",IF($AF294&gt;100,"",IF($M294=プロ用男子!D$127,ROW(),"")),"")</f>
        <v/>
      </c>
      <c r="BP294" s="58" t="str">
        <f>IF(O294="男子",IF($AF294&gt;100,"",IF($M294=プロ用男子!K$127,ROW(),"")),"")</f>
        <v/>
      </c>
      <c r="BQ294" s="58" t="str">
        <f>IF(O294="男子",IF($AF294&gt;100,"",IF($M294=プロ用男子!D$152,ROW(),"")),"")</f>
        <v/>
      </c>
      <c r="BR294" s="58" t="str">
        <f>IF(O294="男子",IF($AF294&gt;100,"",IF($M294=プロ用男子!K$152,ROW(),"")),"")</f>
        <v/>
      </c>
      <c r="BS294" s="58" t="str">
        <f>IF(O294="男子",IF($AF294&gt;100,"",IF($M294=プロ用男子!D$177,ROW(),"")),"")</f>
        <v/>
      </c>
      <c r="BT294" s="58" t="str">
        <f>IF(O294="男子",IF($AF294&gt;100,"",IF($M294=プロ用男子!K$177,ROW(),"")),"")</f>
        <v/>
      </c>
      <c r="BU294" s="58" t="str">
        <f>IF(O294="男子",IF($AF294&gt;100,"",IF($M294=プロ用男子!D$202,ROW(),"")),"")</f>
        <v/>
      </c>
      <c r="BV294" s="58" t="str">
        <f>IF(O294="男子",IF($AF294&gt;100,"",IF($M294=プロ用男子!K$202,ROW(),"")),"")</f>
        <v/>
      </c>
      <c r="BW294" s="58" t="str">
        <f>IF(O294="男子",IF($AF294&gt;100,"",IF($M294=プロ用男子!D$227,ROW(),"")),"")</f>
        <v/>
      </c>
      <c r="BX294" s="58" t="str">
        <f>IF(O294="男子",IF($AF294&gt;100,"",IF($M294=プロ用男子!K$227,ROW(),"")),"")</f>
        <v/>
      </c>
      <c r="BY294" s="58" t="str">
        <f>IF(O294="女子",IF(AF294&gt;100,"",IF(M294=プロ用女子!D$2,ROW(),"")),"")</f>
        <v/>
      </c>
      <c r="BZ294" s="58" t="str">
        <f>IF(O294="女子",IF($AF294&gt;100,"",IF($M294=プロ用女子!K$2,ROW(),"")),"")</f>
        <v/>
      </c>
      <c r="CA294" s="58" t="str">
        <f>IF(O294="女子",IF($AF294&gt;100,"",IF($M294=プロ用女子!D$27,ROW(),"")),"")</f>
        <v/>
      </c>
      <c r="CB294" s="58" t="str">
        <f>IF(O294="女子",IF($AF294&gt;100,"",IF($M294=プロ用女子!K$27,ROW(),"")),"")</f>
        <v/>
      </c>
      <c r="CC294" s="58" t="str">
        <f>IF(O294="女子",IF($AF294&gt;100,"",IF($M294=プロ用女子!D$52,ROW(),"")),"")</f>
        <v/>
      </c>
      <c r="CD294" s="58" t="str">
        <f>IF(O294="女子",IF($AF294&gt;100,"",IF($M294=プロ用女子!K$52,ROW(),"")),"")</f>
        <v/>
      </c>
      <c r="CE294" s="58" t="str">
        <f>IF(O294="女子",IF($AF294&gt;100,"",IF($M294=プロ用女子!D$77,ROW(),"")),"")</f>
        <v/>
      </c>
      <c r="CF294" s="58" t="str">
        <f>IF(O294="女子",IF($AF294&gt;100,"",IF($M294=プロ用女子!K$77,ROW(),"")),"")</f>
        <v/>
      </c>
      <c r="CG294" s="58" t="str">
        <f>IF(O294="女子",IF($AF294&gt;100,"",IF($M294=プロ用女子!D$102,ROW(),"")),"")</f>
        <v/>
      </c>
      <c r="CH294" s="58" t="str">
        <f>IF(O294="女子",IF($AF294&gt;100,"",IF($M294=プロ用女子!K$102,ROW(),"")),"")</f>
        <v/>
      </c>
      <c r="CI294" s="58" t="str">
        <f>IF(O294="女子",IF($AF294&gt;100,"",IF($M294=プロ用女子!D$127,ROW(),"")),"")</f>
        <v/>
      </c>
      <c r="CJ294" s="58" t="str">
        <f>IF(O294="女子",IF($AF294&gt;100,"",IF($M294=プロ用女子!K$127,ROW(),"")),"")</f>
        <v/>
      </c>
      <c r="CK294" s="58" t="str">
        <f>IF(O294="女子",IF($AF294&gt;100,"",IF($M294=プロ用女子!D$152,ROW(),"")),"")</f>
        <v/>
      </c>
      <c r="CL294" s="58" t="str">
        <f>IF(O294="女子",IF($AF294&gt;100,"",IF($M294=プロ用女子!K$152,ROW(),"")),"")</f>
        <v/>
      </c>
      <c r="CM294" s="58" t="str">
        <f>IF(O294="女子",IF($AF294&gt;100,"",IF($M294=プロ用女子!D$177,ROW(),"")),"")</f>
        <v/>
      </c>
      <c r="CN294" s="58" t="str">
        <f>IF(O294="女子",IF($AF294&gt;100,"",IF($M294=プロ用女子!K$177,ROW(),"")),"")</f>
        <v/>
      </c>
      <c r="CO294" s="58" t="str">
        <f>IF(O294="女子",IF($AF294&gt;100,"",IF($M294=プロ用女子!D$202,ROW(),"")),"")</f>
        <v/>
      </c>
      <c r="CP294" s="58" t="str">
        <f>IF(O294="女子",IF($AF294&gt;100,"",IF($M294=プロ用女子!K$202,ROW(),"")),"")</f>
        <v/>
      </c>
      <c r="CQ294" s="58">
        <f>IF(O294="女子",IF($AF294&gt;100,"",IF($M294=プロ用女子!D$227,ROW(),"")),"")</f>
        <v>294</v>
      </c>
      <c r="CR294" s="58" t="str">
        <f>IF(O294="女子",IF($AF294&gt;100,"",IF($M294=プロ用女子!K$227,ROW(),"")),"")</f>
        <v/>
      </c>
    </row>
    <row r="295" spans="12:96" x14ac:dyDescent="0.15">
      <c r="L295" t="s">
        <v>2375</v>
      </c>
      <c r="M295" t="s">
        <v>2350</v>
      </c>
      <c r="N295" t="s">
        <v>2351</v>
      </c>
      <c r="O295" t="s">
        <v>113</v>
      </c>
      <c r="Y295" t="s">
        <v>101</v>
      </c>
      <c r="AA295" t="s">
        <v>2376</v>
      </c>
      <c r="AB295" t="s">
        <v>2377</v>
      </c>
      <c r="AC295" t="s">
        <v>2378</v>
      </c>
      <c r="AD295" t="s">
        <v>102</v>
      </c>
      <c r="AF295">
        <v>7</v>
      </c>
      <c r="AG295" s="40">
        <v>39263</v>
      </c>
      <c r="AN295">
        <v>165.8</v>
      </c>
      <c r="AO295">
        <v>62.8</v>
      </c>
      <c r="AP295" t="s">
        <v>103</v>
      </c>
      <c r="BB295">
        <f t="shared" si="13"/>
        <v>16</v>
      </c>
      <c r="BC295">
        <f t="shared" si="14"/>
        <v>2</v>
      </c>
      <c r="BD295" t="str">
        <f t="shared" si="15"/>
        <v>右</v>
      </c>
      <c r="BE295" s="58" t="str">
        <f>IF(O295="男子",IF($AF295&gt;100,"",IF(M295=プロ用男子!D$2,ROW(),"")),"")</f>
        <v/>
      </c>
      <c r="BF295" s="58" t="str">
        <f>IF(O295="男子",IF($AF295&gt;100,"",IF($M295=プロ用男子!K$2,ROW(),"")),"")</f>
        <v/>
      </c>
      <c r="BG295" s="58" t="str">
        <f>IF(O295="男子",IF($AF295&gt;100,"",IF($M295=プロ用男子!D$27,ROW(),"")),"")</f>
        <v/>
      </c>
      <c r="BH295" s="58" t="str">
        <f>IF(O295="男子",IF($AF295&gt;100,"",IF($M295=プロ用男子!K$27,ROW(),"")),"")</f>
        <v/>
      </c>
      <c r="BI295" s="58" t="str">
        <f>IF(O295="男子",IF($AF295&gt;100,"",IF($M295=プロ用男子!D$52,ROW(),"")),"")</f>
        <v/>
      </c>
      <c r="BJ295" s="58" t="str">
        <f>IF(O295="男子",IF($AF295&gt;100,"",IF($M295=プロ用男子!K$52,ROW(),"")),"")</f>
        <v/>
      </c>
      <c r="BK295" s="58" t="str">
        <f>IF(O295="男子",IF($AF295&gt;100,"",IF($M295=プロ用男子!D$77,ROW(),"")),"")</f>
        <v/>
      </c>
      <c r="BL295" s="58" t="str">
        <f>IF(O295="男子",IF($AF295&gt;100,"",IF($M295=プロ用男子!K$77,ROW(),"")),"")</f>
        <v/>
      </c>
      <c r="BM295" s="58" t="str">
        <f>IF(O295="男子",IF($AF295&gt;100,"",IF($M295=プロ用男子!D$102,ROW(),"")),"")</f>
        <v/>
      </c>
      <c r="BN295" s="58" t="str">
        <f>IF(O295="男子",IF($AF295&gt;100,"",IF($M295=プロ用男子!K$102,ROW(),"")),"")</f>
        <v/>
      </c>
      <c r="BO295" s="58" t="str">
        <f>IF(O295="男子",IF($AF295&gt;100,"",IF($M295=プロ用男子!D$127,ROW(),"")),"")</f>
        <v/>
      </c>
      <c r="BP295" s="58" t="str">
        <f>IF(O295="男子",IF($AF295&gt;100,"",IF($M295=プロ用男子!K$127,ROW(),"")),"")</f>
        <v/>
      </c>
      <c r="BQ295" s="58" t="str">
        <f>IF(O295="男子",IF($AF295&gt;100,"",IF($M295=プロ用男子!D$152,ROW(),"")),"")</f>
        <v/>
      </c>
      <c r="BR295" s="58" t="str">
        <f>IF(O295="男子",IF($AF295&gt;100,"",IF($M295=プロ用男子!K$152,ROW(),"")),"")</f>
        <v/>
      </c>
      <c r="BS295" s="58" t="str">
        <f>IF(O295="男子",IF($AF295&gt;100,"",IF($M295=プロ用男子!D$177,ROW(),"")),"")</f>
        <v/>
      </c>
      <c r="BT295" s="58" t="str">
        <f>IF(O295="男子",IF($AF295&gt;100,"",IF($M295=プロ用男子!K$177,ROW(),"")),"")</f>
        <v/>
      </c>
      <c r="BU295" s="58" t="str">
        <f>IF(O295="男子",IF($AF295&gt;100,"",IF($M295=プロ用男子!D$202,ROW(),"")),"")</f>
        <v/>
      </c>
      <c r="BV295" s="58" t="str">
        <f>IF(O295="男子",IF($AF295&gt;100,"",IF($M295=プロ用男子!K$202,ROW(),"")),"")</f>
        <v/>
      </c>
      <c r="BW295" s="58" t="str">
        <f>IF(O295="男子",IF($AF295&gt;100,"",IF($M295=プロ用男子!D$227,ROW(),"")),"")</f>
        <v/>
      </c>
      <c r="BX295" s="58" t="str">
        <f>IF(O295="男子",IF($AF295&gt;100,"",IF($M295=プロ用男子!K$227,ROW(),"")),"")</f>
        <v/>
      </c>
      <c r="BY295" s="58" t="str">
        <f>IF(O295="女子",IF(AF295&gt;100,"",IF(M295=プロ用女子!D$2,ROW(),"")),"")</f>
        <v/>
      </c>
      <c r="BZ295" s="58" t="str">
        <f>IF(O295="女子",IF($AF295&gt;100,"",IF($M295=プロ用女子!K$2,ROW(),"")),"")</f>
        <v/>
      </c>
      <c r="CA295" s="58" t="str">
        <f>IF(O295="女子",IF($AF295&gt;100,"",IF($M295=プロ用女子!D$27,ROW(),"")),"")</f>
        <v/>
      </c>
      <c r="CB295" s="58" t="str">
        <f>IF(O295="女子",IF($AF295&gt;100,"",IF($M295=プロ用女子!K$27,ROW(),"")),"")</f>
        <v/>
      </c>
      <c r="CC295" s="58" t="str">
        <f>IF(O295="女子",IF($AF295&gt;100,"",IF($M295=プロ用女子!D$52,ROW(),"")),"")</f>
        <v/>
      </c>
      <c r="CD295" s="58" t="str">
        <f>IF(O295="女子",IF($AF295&gt;100,"",IF($M295=プロ用女子!K$52,ROW(),"")),"")</f>
        <v/>
      </c>
      <c r="CE295" s="58" t="str">
        <f>IF(O295="女子",IF($AF295&gt;100,"",IF($M295=プロ用女子!D$77,ROW(),"")),"")</f>
        <v/>
      </c>
      <c r="CF295" s="58" t="str">
        <f>IF(O295="女子",IF($AF295&gt;100,"",IF($M295=プロ用女子!K$77,ROW(),"")),"")</f>
        <v/>
      </c>
      <c r="CG295" s="58" t="str">
        <f>IF(O295="女子",IF($AF295&gt;100,"",IF($M295=プロ用女子!D$102,ROW(),"")),"")</f>
        <v/>
      </c>
      <c r="CH295" s="58" t="str">
        <f>IF(O295="女子",IF($AF295&gt;100,"",IF($M295=プロ用女子!K$102,ROW(),"")),"")</f>
        <v/>
      </c>
      <c r="CI295" s="58" t="str">
        <f>IF(O295="女子",IF($AF295&gt;100,"",IF($M295=プロ用女子!D$127,ROW(),"")),"")</f>
        <v/>
      </c>
      <c r="CJ295" s="58" t="str">
        <f>IF(O295="女子",IF($AF295&gt;100,"",IF($M295=プロ用女子!K$127,ROW(),"")),"")</f>
        <v/>
      </c>
      <c r="CK295" s="58" t="str">
        <f>IF(O295="女子",IF($AF295&gt;100,"",IF($M295=プロ用女子!D$152,ROW(),"")),"")</f>
        <v/>
      </c>
      <c r="CL295" s="58" t="str">
        <f>IF(O295="女子",IF($AF295&gt;100,"",IF($M295=プロ用女子!K$152,ROW(),"")),"")</f>
        <v/>
      </c>
      <c r="CM295" s="58" t="str">
        <f>IF(O295="女子",IF($AF295&gt;100,"",IF($M295=プロ用女子!D$177,ROW(),"")),"")</f>
        <v/>
      </c>
      <c r="CN295" s="58" t="str">
        <f>IF(O295="女子",IF($AF295&gt;100,"",IF($M295=プロ用女子!K$177,ROW(),"")),"")</f>
        <v/>
      </c>
      <c r="CO295" s="58" t="str">
        <f>IF(O295="女子",IF($AF295&gt;100,"",IF($M295=プロ用女子!D$202,ROW(),"")),"")</f>
        <v/>
      </c>
      <c r="CP295" s="58" t="str">
        <f>IF(O295="女子",IF($AF295&gt;100,"",IF($M295=プロ用女子!K$202,ROW(),"")),"")</f>
        <v/>
      </c>
      <c r="CQ295" s="58">
        <f>IF(O295="女子",IF($AF295&gt;100,"",IF($M295=プロ用女子!D$227,ROW(),"")),"")</f>
        <v>295</v>
      </c>
      <c r="CR295" s="58" t="str">
        <f>IF(O295="女子",IF($AF295&gt;100,"",IF($M295=プロ用女子!K$227,ROW(),"")),"")</f>
        <v/>
      </c>
    </row>
    <row r="296" spans="12:96" x14ac:dyDescent="0.15">
      <c r="L296" t="s">
        <v>2379</v>
      </c>
      <c r="M296" t="s">
        <v>2350</v>
      </c>
      <c r="N296" t="s">
        <v>2351</v>
      </c>
      <c r="O296" t="s">
        <v>113</v>
      </c>
      <c r="Y296" t="s">
        <v>101</v>
      </c>
      <c r="AA296" t="s">
        <v>2380</v>
      </c>
      <c r="AB296" t="s">
        <v>2381</v>
      </c>
      <c r="AC296" t="s">
        <v>2382</v>
      </c>
      <c r="AD296" t="s">
        <v>102</v>
      </c>
      <c r="AF296">
        <v>8</v>
      </c>
      <c r="AG296" s="40">
        <v>39044</v>
      </c>
      <c r="AN296">
        <v>157</v>
      </c>
      <c r="AO296">
        <v>48</v>
      </c>
      <c r="AP296" t="s">
        <v>103</v>
      </c>
      <c r="BB296">
        <f t="shared" si="13"/>
        <v>17</v>
      </c>
      <c r="BC296">
        <f t="shared" si="14"/>
        <v>3</v>
      </c>
      <c r="BD296" t="str">
        <f t="shared" si="15"/>
        <v>右</v>
      </c>
      <c r="BE296" s="58" t="str">
        <f>IF(O296="男子",IF($AF296&gt;100,"",IF(M296=プロ用男子!D$2,ROW(),"")),"")</f>
        <v/>
      </c>
      <c r="BF296" s="58" t="str">
        <f>IF(O296="男子",IF($AF296&gt;100,"",IF($M296=プロ用男子!K$2,ROW(),"")),"")</f>
        <v/>
      </c>
      <c r="BG296" s="58" t="str">
        <f>IF(O296="男子",IF($AF296&gt;100,"",IF($M296=プロ用男子!D$27,ROW(),"")),"")</f>
        <v/>
      </c>
      <c r="BH296" s="58" t="str">
        <f>IF(O296="男子",IF($AF296&gt;100,"",IF($M296=プロ用男子!K$27,ROW(),"")),"")</f>
        <v/>
      </c>
      <c r="BI296" s="58" t="str">
        <f>IF(O296="男子",IF($AF296&gt;100,"",IF($M296=プロ用男子!D$52,ROW(),"")),"")</f>
        <v/>
      </c>
      <c r="BJ296" s="58" t="str">
        <f>IF(O296="男子",IF($AF296&gt;100,"",IF($M296=プロ用男子!K$52,ROW(),"")),"")</f>
        <v/>
      </c>
      <c r="BK296" s="58" t="str">
        <f>IF(O296="男子",IF($AF296&gt;100,"",IF($M296=プロ用男子!D$77,ROW(),"")),"")</f>
        <v/>
      </c>
      <c r="BL296" s="58" t="str">
        <f>IF(O296="男子",IF($AF296&gt;100,"",IF($M296=プロ用男子!K$77,ROW(),"")),"")</f>
        <v/>
      </c>
      <c r="BM296" s="58" t="str">
        <f>IF(O296="男子",IF($AF296&gt;100,"",IF($M296=プロ用男子!D$102,ROW(),"")),"")</f>
        <v/>
      </c>
      <c r="BN296" s="58" t="str">
        <f>IF(O296="男子",IF($AF296&gt;100,"",IF($M296=プロ用男子!K$102,ROW(),"")),"")</f>
        <v/>
      </c>
      <c r="BO296" s="58" t="str">
        <f>IF(O296="男子",IF($AF296&gt;100,"",IF($M296=プロ用男子!D$127,ROW(),"")),"")</f>
        <v/>
      </c>
      <c r="BP296" s="58" t="str">
        <f>IF(O296="男子",IF($AF296&gt;100,"",IF($M296=プロ用男子!K$127,ROW(),"")),"")</f>
        <v/>
      </c>
      <c r="BQ296" s="58" t="str">
        <f>IF(O296="男子",IF($AF296&gt;100,"",IF($M296=プロ用男子!D$152,ROW(),"")),"")</f>
        <v/>
      </c>
      <c r="BR296" s="58" t="str">
        <f>IF(O296="男子",IF($AF296&gt;100,"",IF($M296=プロ用男子!K$152,ROW(),"")),"")</f>
        <v/>
      </c>
      <c r="BS296" s="58" t="str">
        <f>IF(O296="男子",IF($AF296&gt;100,"",IF($M296=プロ用男子!D$177,ROW(),"")),"")</f>
        <v/>
      </c>
      <c r="BT296" s="58" t="str">
        <f>IF(O296="男子",IF($AF296&gt;100,"",IF($M296=プロ用男子!K$177,ROW(),"")),"")</f>
        <v/>
      </c>
      <c r="BU296" s="58" t="str">
        <f>IF(O296="男子",IF($AF296&gt;100,"",IF($M296=プロ用男子!D$202,ROW(),"")),"")</f>
        <v/>
      </c>
      <c r="BV296" s="58" t="str">
        <f>IF(O296="男子",IF($AF296&gt;100,"",IF($M296=プロ用男子!K$202,ROW(),"")),"")</f>
        <v/>
      </c>
      <c r="BW296" s="58" t="str">
        <f>IF(O296="男子",IF($AF296&gt;100,"",IF($M296=プロ用男子!D$227,ROW(),"")),"")</f>
        <v/>
      </c>
      <c r="BX296" s="58" t="str">
        <f>IF(O296="男子",IF($AF296&gt;100,"",IF($M296=プロ用男子!K$227,ROW(),"")),"")</f>
        <v/>
      </c>
      <c r="BY296" s="58" t="str">
        <f>IF(O296="女子",IF(AF296&gt;100,"",IF(M296=プロ用女子!D$2,ROW(),"")),"")</f>
        <v/>
      </c>
      <c r="BZ296" s="58" t="str">
        <f>IF(O296="女子",IF($AF296&gt;100,"",IF($M296=プロ用女子!K$2,ROW(),"")),"")</f>
        <v/>
      </c>
      <c r="CA296" s="58" t="str">
        <f>IF(O296="女子",IF($AF296&gt;100,"",IF($M296=プロ用女子!D$27,ROW(),"")),"")</f>
        <v/>
      </c>
      <c r="CB296" s="58" t="str">
        <f>IF(O296="女子",IF($AF296&gt;100,"",IF($M296=プロ用女子!K$27,ROW(),"")),"")</f>
        <v/>
      </c>
      <c r="CC296" s="58" t="str">
        <f>IF(O296="女子",IF($AF296&gt;100,"",IF($M296=プロ用女子!D$52,ROW(),"")),"")</f>
        <v/>
      </c>
      <c r="CD296" s="58" t="str">
        <f>IF(O296="女子",IF($AF296&gt;100,"",IF($M296=プロ用女子!K$52,ROW(),"")),"")</f>
        <v/>
      </c>
      <c r="CE296" s="58" t="str">
        <f>IF(O296="女子",IF($AF296&gt;100,"",IF($M296=プロ用女子!D$77,ROW(),"")),"")</f>
        <v/>
      </c>
      <c r="CF296" s="58" t="str">
        <f>IF(O296="女子",IF($AF296&gt;100,"",IF($M296=プロ用女子!K$77,ROW(),"")),"")</f>
        <v/>
      </c>
      <c r="CG296" s="58" t="str">
        <f>IF(O296="女子",IF($AF296&gt;100,"",IF($M296=プロ用女子!D$102,ROW(),"")),"")</f>
        <v/>
      </c>
      <c r="CH296" s="58" t="str">
        <f>IF(O296="女子",IF($AF296&gt;100,"",IF($M296=プロ用女子!K$102,ROW(),"")),"")</f>
        <v/>
      </c>
      <c r="CI296" s="58" t="str">
        <f>IF(O296="女子",IF($AF296&gt;100,"",IF($M296=プロ用女子!D$127,ROW(),"")),"")</f>
        <v/>
      </c>
      <c r="CJ296" s="58" t="str">
        <f>IF(O296="女子",IF($AF296&gt;100,"",IF($M296=プロ用女子!K$127,ROW(),"")),"")</f>
        <v/>
      </c>
      <c r="CK296" s="58" t="str">
        <f>IF(O296="女子",IF($AF296&gt;100,"",IF($M296=プロ用女子!D$152,ROW(),"")),"")</f>
        <v/>
      </c>
      <c r="CL296" s="58" t="str">
        <f>IF(O296="女子",IF($AF296&gt;100,"",IF($M296=プロ用女子!K$152,ROW(),"")),"")</f>
        <v/>
      </c>
      <c r="CM296" s="58" t="str">
        <f>IF(O296="女子",IF($AF296&gt;100,"",IF($M296=プロ用女子!D$177,ROW(),"")),"")</f>
        <v/>
      </c>
      <c r="CN296" s="58" t="str">
        <f>IF(O296="女子",IF($AF296&gt;100,"",IF($M296=プロ用女子!K$177,ROW(),"")),"")</f>
        <v/>
      </c>
      <c r="CO296" s="58" t="str">
        <f>IF(O296="女子",IF($AF296&gt;100,"",IF($M296=プロ用女子!D$202,ROW(),"")),"")</f>
        <v/>
      </c>
      <c r="CP296" s="58" t="str">
        <f>IF(O296="女子",IF($AF296&gt;100,"",IF($M296=プロ用女子!K$202,ROW(),"")),"")</f>
        <v/>
      </c>
      <c r="CQ296" s="58">
        <f>IF(O296="女子",IF($AF296&gt;100,"",IF($M296=プロ用女子!D$227,ROW(),"")),"")</f>
        <v>296</v>
      </c>
      <c r="CR296" s="58" t="str">
        <f>IF(O296="女子",IF($AF296&gt;100,"",IF($M296=プロ用女子!K$227,ROW(),"")),"")</f>
        <v/>
      </c>
    </row>
    <row r="297" spans="12:96" x14ac:dyDescent="0.15">
      <c r="L297" t="s">
        <v>2383</v>
      </c>
      <c r="M297" t="s">
        <v>2350</v>
      </c>
      <c r="N297" t="s">
        <v>2351</v>
      </c>
      <c r="O297" t="s">
        <v>113</v>
      </c>
      <c r="Y297" t="s">
        <v>101</v>
      </c>
      <c r="AA297" t="s">
        <v>2384</v>
      </c>
      <c r="AB297" t="s">
        <v>2385</v>
      </c>
      <c r="AC297" t="s">
        <v>2386</v>
      </c>
      <c r="AD297" t="s">
        <v>102</v>
      </c>
      <c r="AF297">
        <v>9</v>
      </c>
      <c r="AG297" s="40">
        <v>38925</v>
      </c>
      <c r="AN297">
        <v>164</v>
      </c>
      <c r="AO297">
        <v>55</v>
      </c>
      <c r="AP297" t="s">
        <v>103</v>
      </c>
      <c r="BB297">
        <f t="shared" si="13"/>
        <v>17</v>
      </c>
      <c r="BC297">
        <f t="shared" si="14"/>
        <v>3</v>
      </c>
      <c r="BD297" t="str">
        <f t="shared" si="15"/>
        <v>右</v>
      </c>
      <c r="BE297" s="58" t="str">
        <f>IF(O297="男子",IF($AF297&gt;100,"",IF(M297=プロ用男子!D$2,ROW(),"")),"")</f>
        <v/>
      </c>
      <c r="BF297" s="58" t="str">
        <f>IF(O297="男子",IF($AF297&gt;100,"",IF($M297=プロ用男子!K$2,ROW(),"")),"")</f>
        <v/>
      </c>
      <c r="BG297" s="58" t="str">
        <f>IF(O297="男子",IF($AF297&gt;100,"",IF($M297=プロ用男子!D$27,ROW(),"")),"")</f>
        <v/>
      </c>
      <c r="BH297" s="58" t="str">
        <f>IF(O297="男子",IF($AF297&gt;100,"",IF($M297=プロ用男子!K$27,ROW(),"")),"")</f>
        <v/>
      </c>
      <c r="BI297" s="58" t="str">
        <f>IF(O297="男子",IF($AF297&gt;100,"",IF($M297=プロ用男子!D$52,ROW(),"")),"")</f>
        <v/>
      </c>
      <c r="BJ297" s="58" t="str">
        <f>IF(O297="男子",IF($AF297&gt;100,"",IF($M297=プロ用男子!K$52,ROW(),"")),"")</f>
        <v/>
      </c>
      <c r="BK297" s="58" t="str">
        <f>IF(O297="男子",IF($AF297&gt;100,"",IF($M297=プロ用男子!D$77,ROW(),"")),"")</f>
        <v/>
      </c>
      <c r="BL297" s="58" t="str">
        <f>IF(O297="男子",IF($AF297&gt;100,"",IF($M297=プロ用男子!K$77,ROW(),"")),"")</f>
        <v/>
      </c>
      <c r="BM297" s="58" t="str">
        <f>IF(O297="男子",IF($AF297&gt;100,"",IF($M297=プロ用男子!D$102,ROW(),"")),"")</f>
        <v/>
      </c>
      <c r="BN297" s="58" t="str">
        <f>IF(O297="男子",IF($AF297&gt;100,"",IF($M297=プロ用男子!K$102,ROW(),"")),"")</f>
        <v/>
      </c>
      <c r="BO297" s="58" t="str">
        <f>IF(O297="男子",IF($AF297&gt;100,"",IF($M297=プロ用男子!D$127,ROW(),"")),"")</f>
        <v/>
      </c>
      <c r="BP297" s="58" t="str">
        <f>IF(O297="男子",IF($AF297&gt;100,"",IF($M297=プロ用男子!K$127,ROW(),"")),"")</f>
        <v/>
      </c>
      <c r="BQ297" s="58" t="str">
        <f>IF(O297="男子",IF($AF297&gt;100,"",IF($M297=プロ用男子!D$152,ROW(),"")),"")</f>
        <v/>
      </c>
      <c r="BR297" s="58" t="str">
        <f>IF(O297="男子",IF($AF297&gt;100,"",IF($M297=プロ用男子!K$152,ROW(),"")),"")</f>
        <v/>
      </c>
      <c r="BS297" s="58" t="str">
        <f>IF(O297="男子",IF($AF297&gt;100,"",IF($M297=プロ用男子!D$177,ROW(),"")),"")</f>
        <v/>
      </c>
      <c r="BT297" s="58" t="str">
        <f>IF(O297="男子",IF($AF297&gt;100,"",IF($M297=プロ用男子!K$177,ROW(),"")),"")</f>
        <v/>
      </c>
      <c r="BU297" s="58" t="str">
        <f>IF(O297="男子",IF($AF297&gt;100,"",IF($M297=プロ用男子!D$202,ROW(),"")),"")</f>
        <v/>
      </c>
      <c r="BV297" s="58" t="str">
        <f>IF(O297="男子",IF($AF297&gt;100,"",IF($M297=プロ用男子!K$202,ROW(),"")),"")</f>
        <v/>
      </c>
      <c r="BW297" s="58" t="str">
        <f>IF(O297="男子",IF($AF297&gt;100,"",IF($M297=プロ用男子!D$227,ROW(),"")),"")</f>
        <v/>
      </c>
      <c r="BX297" s="58" t="str">
        <f>IF(O297="男子",IF($AF297&gt;100,"",IF($M297=プロ用男子!K$227,ROW(),"")),"")</f>
        <v/>
      </c>
      <c r="BY297" s="58" t="str">
        <f>IF(O297="女子",IF(AF297&gt;100,"",IF(M297=プロ用女子!D$2,ROW(),"")),"")</f>
        <v/>
      </c>
      <c r="BZ297" s="58" t="str">
        <f>IF(O297="女子",IF($AF297&gt;100,"",IF($M297=プロ用女子!K$2,ROW(),"")),"")</f>
        <v/>
      </c>
      <c r="CA297" s="58" t="str">
        <f>IF(O297="女子",IF($AF297&gt;100,"",IF($M297=プロ用女子!D$27,ROW(),"")),"")</f>
        <v/>
      </c>
      <c r="CB297" s="58" t="str">
        <f>IF(O297="女子",IF($AF297&gt;100,"",IF($M297=プロ用女子!K$27,ROW(),"")),"")</f>
        <v/>
      </c>
      <c r="CC297" s="58" t="str">
        <f>IF(O297="女子",IF($AF297&gt;100,"",IF($M297=プロ用女子!D$52,ROW(),"")),"")</f>
        <v/>
      </c>
      <c r="CD297" s="58" t="str">
        <f>IF(O297="女子",IF($AF297&gt;100,"",IF($M297=プロ用女子!K$52,ROW(),"")),"")</f>
        <v/>
      </c>
      <c r="CE297" s="58" t="str">
        <f>IF(O297="女子",IF($AF297&gt;100,"",IF($M297=プロ用女子!D$77,ROW(),"")),"")</f>
        <v/>
      </c>
      <c r="CF297" s="58" t="str">
        <f>IF(O297="女子",IF($AF297&gt;100,"",IF($M297=プロ用女子!K$77,ROW(),"")),"")</f>
        <v/>
      </c>
      <c r="CG297" s="58" t="str">
        <f>IF(O297="女子",IF($AF297&gt;100,"",IF($M297=プロ用女子!D$102,ROW(),"")),"")</f>
        <v/>
      </c>
      <c r="CH297" s="58" t="str">
        <f>IF(O297="女子",IF($AF297&gt;100,"",IF($M297=プロ用女子!K$102,ROW(),"")),"")</f>
        <v/>
      </c>
      <c r="CI297" s="58" t="str">
        <f>IF(O297="女子",IF($AF297&gt;100,"",IF($M297=プロ用女子!D$127,ROW(),"")),"")</f>
        <v/>
      </c>
      <c r="CJ297" s="58" t="str">
        <f>IF(O297="女子",IF($AF297&gt;100,"",IF($M297=プロ用女子!K$127,ROW(),"")),"")</f>
        <v/>
      </c>
      <c r="CK297" s="58" t="str">
        <f>IF(O297="女子",IF($AF297&gt;100,"",IF($M297=プロ用女子!D$152,ROW(),"")),"")</f>
        <v/>
      </c>
      <c r="CL297" s="58" t="str">
        <f>IF(O297="女子",IF($AF297&gt;100,"",IF($M297=プロ用女子!K$152,ROW(),"")),"")</f>
        <v/>
      </c>
      <c r="CM297" s="58" t="str">
        <f>IF(O297="女子",IF($AF297&gt;100,"",IF($M297=プロ用女子!D$177,ROW(),"")),"")</f>
        <v/>
      </c>
      <c r="CN297" s="58" t="str">
        <f>IF(O297="女子",IF($AF297&gt;100,"",IF($M297=プロ用女子!K$177,ROW(),"")),"")</f>
        <v/>
      </c>
      <c r="CO297" s="58" t="str">
        <f>IF(O297="女子",IF($AF297&gt;100,"",IF($M297=プロ用女子!D$202,ROW(),"")),"")</f>
        <v/>
      </c>
      <c r="CP297" s="58" t="str">
        <f>IF(O297="女子",IF($AF297&gt;100,"",IF($M297=プロ用女子!K$202,ROW(),"")),"")</f>
        <v/>
      </c>
      <c r="CQ297" s="58">
        <f>IF(O297="女子",IF($AF297&gt;100,"",IF($M297=プロ用女子!D$227,ROW(),"")),"")</f>
        <v>297</v>
      </c>
      <c r="CR297" s="58" t="str">
        <f>IF(O297="女子",IF($AF297&gt;100,"",IF($M297=プロ用女子!K$227,ROW(),"")),"")</f>
        <v/>
      </c>
    </row>
    <row r="298" spans="12:96" x14ac:dyDescent="0.15">
      <c r="L298" t="s">
        <v>2405</v>
      </c>
      <c r="M298" t="s">
        <v>2350</v>
      </c>
      <c r="N298" t="s">
        <v>2351</v>
      </c>
      <c r="O298" t="s">
        <v>113</v>
      </c>
      <c r="Y298" t="s">
        <v>101</v>
      </c>
      <c r="AA298" t="s">
        <v>2406</v>
      </c>
      <c r="AB298" t="s">
        <v>2407</v>
      </c>
      <c r="AC298" t="s">
        <v>2408</v>
      </c>
      <c r="AD298" t="s">
        <v>102</v>
      </c>
      <c r="AF298">
        <v>10</v>
      </c>
      <c r="AG298" s="40">
        <v>38931</v>
      </c>
      <c r="AN298">
        <v>163</v>
      </c>
      <c r="AO298">
        <v>45.4</v>
      </c>
      <c r="AP298" t="s">
        <v>103</v>
      </c>
      <c r="BB298">
        <f t="shared" si="13"/>
        <v>17</v>
      </c>
      <c r="BC298">
        <f t="shared" si="14"/>
        <v>3</v>
      </c>
      <c r="BD298" t="str">
        <f t="shared" si="15"/>
        <v>右</v>
      </c>
      <c r="BE298" s="58" t="str">
        <f>IF(O298="男子",IF($AF298&gt;100,"",IF(M298=プロ用男子!D$2,ROW(),"")),"")</f>
        <v/>
      </c>
      <c r="BF298" s="58" t="str">
        <f>IF(O298="男子",IF($AF298&gt;100,"",IF($M298=プロ用男子!K$2,ROW(),"")),"")</f>
        <v/>
      </c>
      <c r="BG298" s="58" t="str">
        <f>IF(O298="男子",IF($AF298&gt;100,"",IF($M298=プロ用男子!D$27,ROW(),"")),"")</f>
        <v/>
      </c>
      <c r="BH298" s="58" t="str">
        <f>IF(O298="男子",IF($AF298&gt;100,"",IF($M298=プロ用男子!K$27,ROW(),"")),"")</f>
        <v/>
      </c>
      <c r="BI298" s="58" t="str">
        <f>IF(O298="男子",IF($AF298&gt;100,"",IF($M298=プロ用男子!D$52,ROW(),"")),"")</f>
        <v/>
      </c>
      <c r="BJ298" s="58" t="str">
        <f>IF(O298="男子",IF($AF298&gt;100,"",IF($M298=プロ用男子!K$52,ROW(),"")),"")</f>
        <v/>
      </c>
      <c r="BK298" s="58" t="str">
        <f>IF(O298="男子",IF($AF298&gt;100,"",IF($M298=プロ用男子!D$77,ROW(),"")),"")</f>
        <v/>
      </c>
      <c r="BL298" s="58" t="str">
        <f>IF(O298="男子",IF($AF298&gt;100,"",IF($M298=プロ用男子!K$77,ROW(),"")),"")</f>
        <v/>
      </c>
      <c r="BM298" s="58" t="str">
        <f>IF(O298="男子",IF($AF298&gt;100,"",IF($M298=プロ用男子!D$102,ROW(),"")),"")</f>
        <v/>
      </c>
      <c r="BN298" s="58" t="str">
        <f>IF(O298="男子",IF($AF298&gt;100,"",IF($M298=プロ用男子!K$102,ROW(),"")),"")</f>
        <v/>
      </c>
      <c r="BO298" s="58" t="str">
        <f>IF(O298="男子",IF($AF298&gt;100,"",IF($M298=プロ用男子!D$127,ROW(),"")),"")</f>
        <v/>
      </c>
      <c r="BP298" s="58" t="str">
        <f>IF(O298="男子",IF($AF298&gt;100,"",IF($M298=プロ用男子!K$127,ROW(),"")),"")</f>
        <v/>
      </c>
      <c r="BQ298" s="58" t="str">
        <f>IF(O298="男子",IF($AF298&gt;100,"",IF($M298=プロ用男子!D$152,ROW(),"")),"")</f>
        <v/>
      </c>
      <c r="BR298" s="58" t="str">
        <f>IF(O298="男子",IF($AF298&gt;100,"",IF($M298=プロ用男子!K$152,ROW(),"")),"")</f>
        <v/>
      </c>
      <c r="BS298" s="58" t="str">
        <f>IF(O298="男子",IF($AF298&gt;100,"",IF($M298=プロ用男子!D$177,ROW(),"")),"")</f>
        <v/>
      </c>
      <c r="BT298" s="58" t="str">
        <f>IF(O298="男子",IF($AF298&gt;100,"",IF($M298=プロ用男子!K$177,ROW(),"")),"")</f>
        <v/>
      </c>
      <c r="BU298" s="58" t="str">
        <f>IF(O298="男子",IF($AF298&gt;100,"",IF($M298=プロ用男子!D$202,ROW(),"")),"")</f>
        <v/>
      </c>
      <c r="BV298" s="58" t="str">
        <f>IF(O298="男子",IF($AF298&gt;100,"",IF($M298=プロ用男子!K$202,ROW(),"")),"")</f>
        <v/>
      </c>
      <c r="BW298" s="58" t="str">
        <f>IF(O298="男子",IF($AF298&gt;100,"",IF($M298=プロ用男子!D$227,ROW(),"")),"")</f>
        <v/>
      </c>
      <c r="BX298" s="58" t="str">
        <f>IF(O298="男子",IF($AF298&gt;100,"",IF($M298=プロ用男子!K$227,ROW(),"")),"")</f>
        <v/>
      </c>
      <c r="BY298" s="58" t="str">
        <f>IF(O298="女子",IF(AF298&gt;100,"",IF(M298=プロ用女子!D$2,ROW(),"")),"")</f>
        <v/>
      </c>
      <c r="BZ298" s="58" t="str">
        <f>IF(O298="女子",IF($AF298&gt;100,"",IF($M298=プロ用女子!K$2,ROW(),"")),"")</f>
        <v/>
      </c>
      <c r="CA298" s="58" t="str">
        <f>IF(O298="女子",IF($AF298&gt;100,"",IF($M298=プロ用女子!D$27,ROW(),"")),"")</f>
        <v/>
      </c>
      <c r="CB298" s="58" t="str">
        <f>IF(O298="女子",IF($AF298&gt;100,"",IF($M298=プロ用女子!K$27,ROW(),"")),"")</f>
        <v/>
      </c>
      <c r="CC298" s="58" t="str">
        <f>IF(O298="女子",IF($AF298&gt;100,"",IF($M298=プロ用女子!D$52,ROW(),"")),"")</f>
        <v/>
      </c>
      <c r="CD298" s="58" t="str">
        <f>IF(O298="女子",IF($AF298&gt;100,"",IF($M298=プロ用女子!K$52,ROW(),"")),"")</f>
        <v/>
      </c>
      <c r="CE298" s="58" t="str">
        <f>IF(O298="女子",IF($AF298&gt;100,"",IF($M298=プロ用女子!D$77,ROW(),"")),"")</f>
        <v/>
      </c>
      <c r="CF298" s="58" t="str">
        <f>IF(O298="女子",IF($AF298&gt;100,"",IF($M298=プロ用女子!K$77,ROW(),"")),"")</f>
        <v/>
      </c>
      <c r="CG298" s="58" t="str">
        <f>IF(O298="女子",IF($AF298&gt;100,"",IF($M298=プロ用女子!D$102,ROW(),"")),"")</f>
        <v/>
      </c>
      <c r="CH298" s="58" t="str">
        <f>IF(O298="女子",IF($AF298&gt;100,"",IF($M298=プロ用女子!K$102,ROW(),"")),"")</f>
        <v/>
      </c>
      <c r="CI298" s="58" t="str">
        <f>IF(O298="女子",IF($AF298&gt;100,"",IF($M298=プロ用女子!D$127,ROW(),"")),"")</f>
        <v/>
      </c>
      <c r="CJ298" s="58" t="str">
        <f>IF(O298="女子",IF($AF298&gt;100,"",IF($M298=プロ用女子!K$127,ROW(),"")),"")</f>
        <v/>
      </c>
      <c r="CK298" s="58" t="str">
        <f>IF(O298="女子",IF($AF298&gt;100,"",IF($M298=プロ用女子!D$152,ROW(),"")),"")</f>
        <v/>
      </c>
      <c r="CL298" s="58" t="str">
        <f>IF(O298="女子",IF($AF298&gt;100,"",IF($M298=プロ用女子!K$152,ROW(),"")),"")</f>
        <v/>
      </c>
      <c r="CM298" s="58" t="str">
        <f>IF(O298="女子",IF($AF298&gt;100,"",IF($M298=プロ用女子!D$177,ROW(),"")),"")</f>
        <v/>
      </c>
      <c r="CN298" s="58" t="str">
        <f>IF(O298="女子",IF($AF298&gt;100,"",IF($M298=プロ用女子!K$177,ROW(),"")),"")</f>
        <v/>
      </c>
      <c r="CO298" s="58" t="str">
        <f>IF(O298="女子",IF($AF298&gt;100,"",IF($M298=プロ用女子!D$202,ROW(),"")),"")</f>
        <v/>
      </c>
      <c r="CP298" s="58" t="str">
        <f>IF(O298="女子",IF($AF298&gt;100,"",IF($M298=プロ用女子!K$202,ROW(),"")),"")</f>
        <v/>
      </c>
      <c r="CQ298" s="58">
        <f>IF(O298="女子",IF($AF298&gt;100,"",IF($M298=プロ用女子!D$227,ROW(),"")),"")</f>
        <v>298</v>
      </c>
      <c r="CR298" s="58" t="str">
        <f>IF(O298="女子",IF($AF298&gt;100,"",IF($M298=プロ用女子!K$227,ROW(),"")),"")</f>
        <v/>
      </c>
    </row>
    <row r="299" spans="12:96" x14ac:dyDescent="0.15">
      <c r="L299" t="s">
        <v>2637</v>
      </c>
      <c r="M299" t="s">
        <v>2350</v>
      </c>
      <c r="N299" t="s">
        <v>2351</v>
      </c>
      <c r="O299" t="s">
        <v>113</v>
      </c>
      <c r="Y299" t="s">
        <v>101</v>
      </c>
      <c r="AA299" t="s">
        <v>2638</v>
      </c>
      <c r="AB299" t="s">
        <v>2639</v>
      </c>
      <c r="AC299" t="s">
        <v>2640</v>
      </c>
      <c r="AD299" t="s">
        <v>102</v>
      </c>
      <c r="AF299">
        <v>101</v>
      </c>
      <c r="AG299" s="40">
        <v>39032</v>
      </c>
      <c r="AN299">
        <v>150</v>
      </c>
      <c r="AO299">
        <v>47</v>
      </c>
      <c r="AP299" t="s">
        <v>103</v>
      </c>
      <c r="BB299">
        <f t="shared" si="13"/>
        <v>17</v>
      </c>
      <c r="BC299">
        <f t="shared" si="14"/>
        <v>3</v>
      </c>
      <c r="BD299" t="str">
        <f t="shared" si="15"/>
        <v>右</v>
      </c>
      <c r="BE299" s="58" t="str">
        <f>IF(O299="男子",IF($AF299&gt;100,"",IF(M299=プロ用男子!D$2,ROW(),"")),"")</f>
        <v/>
      </c>
      <c r="BF299" s="58" t="str">
        <f>IF(O299="男子",IF($AF299&gt;100,"",IF($M299=プロ用男子!K$2,ROW(),"")),"")</f>
        <v/>
      </c>
      <c r="BG299" s="58" t="str">
        <f>IF(O299="男子",IF($AF299&gt;100,"",IF($M299=プロ用男子!D$27,ROW(),"")),"")</f>
        <v/>
      </c>
      <c r="BH299" s="58" t="str">
        <f>IF(O299="男子",IF($AF299&gt;100,"",IF($M299=プロ用男子!K$27,ROW(),"")),"")</f>
        <v/>
      </c>
      <c r="BI299" s="58" t="str">
        <f>IF(O299="男子",IF($AF299&gt;100,"",IF($M299=プロ用男子!D$52,ROW(),"")),"")</f>
        <v/>
      </c>
      <c r="BJ299" s="58" t="str">
        <f>IF(O299="男子",IF($AF299&gt;100,"",IF($M299=プロ用男子!K$52,ROW(),"")),"")</f>
        <v/>
      </c>
      <c r="BK299" s="58" t="str">
        <f>IF(O299="男子",IF($AF299&gt;100,"",IF($M299=プロ用男子!D$77,ROW(),"")),"")</f>
        <v/>
      </c>
      <c r="BL299" s="58" t="str">
        <f>IF(O299="男子",IF($AF299&gt;100,"",IF($M299=プロ用男子!K$77,ROW(),"")),"")</f>
        <v/>
      </c>
      <c r="BM299" s="58" t="str">
        <f>IF(O299="男子",IF($AF299&gt;100,"",IF($M299=プロ用男子!D$102,ROW(),"")),"")</f>
        <v/>
      </c>
      <c r="BN299" s="58" t="str">
        <f>IF(O299="男子",IF($AF299&gt;100,"",IF($M299=プロ用男子!K$102,ROW(),"")),"")</f>
        <v/>
      </c>
      <c r="BO299" s="58" t="str">
        <f>IF(O299="男子",IF($AF299&gt;100,"",IF($M299=プロ用男子!D$127,ROW(),"")),"")</f>
        <v/>
      </c>
      <c r="BP299" s="58" t="str">
        <f>IF(O299="男子",IF($AF299&gt;100,"",IF($M299=プロ用男子!K$127,ROW(),"")),"")</f>
        <v/>
      </c>
      <c r="BQ299" s="58" t="str">
        <f>IF(O299="男子",IF($AF299&gt;100,"",IF($M299=プロ用男子!D$152,ROW(),"")),"")</f>
        <v/>
      </c>
      <c r="BR299" s="58" t="str">
        <f>IF(O299="男子",IF($AF299&gt;100,"",IF($M299=プロ用男子!K$152,ROW(),"")),"")</f>
        <v/>
      </c>
      <c r="BS299" s="58" t="str">
        <f>IF(O299="男子",IF($AF299&gt;100,"",IF($M299=プロ用男子!D$177,ROW(),"")),"")</f>
        <v/>
      </c>
      <c r="BT299" s="58" t="str">
        <f>IF(O299="男子",IF($AF299&gt;100,"",IF($M299=プロ用男子!K$177,ROW(),"")),"")</f>
        <v/>
      </c>
      <c r="BU299" s="58" t="str">
        <f>IF(O299="男子",IF($AF299&gt;100,"",IF($M299=プロ用男子!D$202,ROW(),"")),"")</f>
        <v/>
      </c>
      <c r="BV299" s="58" t="str">
        <f>IF(O299="男子",IF($AF299&gt;100,"",IF($M299=プロ用男子!K$202,ROW(),"")),"")</f>
        <v/>
      </c>
      <c r="BW299" s="58" t="str">
        <f>IF(O299="男子",IF($AF299&gt;100,"",IF($M299=プロ用男子!D$227,ROW(),"")),"")</f>
        <v/>
      </c>
      <c r="BX299" s="58" t="str">
        <f>IF(O299="男子",IF($AF299&gt;100,"",IF($M299=プロ用男子!K$227,ROW(),"")),"")</f>
        <v/>
      </c>
      <c r="BY299" s="58" t="str">
        <f>IF(O299="女子",IF(AF299&gt;100,"",IF(M299=プロ用女子!D$2,ROW(),"")),"")</f>
        <v/>
      </c>
      <c r="BZ299" s="58" t="str">
        <f>IF(O299="女子",IF($AF299&gt;100,"",IF($M299=プロ用女子!K$2,ROW(),"")),"")</f>
        <v/>
      </c>
      <c r="CA299" s="58" t="str">
        <f>IF(O299="女子",IF($AF299&gt;100,"",IF($M299=プロ用女子!D$27,ROW(),"")),"")</f>
        <v/>
      </c>
      <c r="CB299" s="58" t="str">
        <f>IF(O299="女子",IF($AF299&gt;100,"",IF($M299=プロ用女子!K$27,ROW(),"")),"")</f>
        <v/>
      </c>
      <c r="CC299" s="58" t="str">
        <f>IF(O299="女子",IF($AF299&gt;100,"",IF($M299=プロ用女子!D$52,ROW(),"")),"")</f>
        <v/>
      </c>
      <c r="CD299" s="58" t="str">
        <f>IF(O299="女子",IF($AF299&gt;100,"",IF($M299=プロ用女子!K$52,ROW(),"")),"")</f>
        <v/>
      </c>
      <c r="CE299" s="58" t="str">
        <f>IF(O299="女子",IF($AF299&gt;100,"",IF($M299=プロ用女子!D$77,ROW(),"")),"")</f>
        <v/>
      </c>
      <c r="CF299" s="58" t="str">
        <f>IF(O299="女子",IF($AF299&gt;100,"",IF($M299=プロ用女子!K$77,ROW(),"")),"")</f>
        <v/>
      </c>
      <c r="CG299" s="58" t="str">
        <f>IF(O299="女子",IF($AF299&gt;100,"",IF($M299=プロ用女子!D$102,ROW(),"")),"")</f>
        <v/>
      </c>
      <c r="CH299" s="58" t="str">
        <f>IF(O299="女子",IF($AF299&gt;100,"",IF($M299=プロ用女子!K$102,ROW(),"")),"")</f>
        <v/>
      </c>
      <c r="CI299" s="58" t="str">
        <f>IF(O299="女子",IF($AF299&gt;100,"",IF($M299=プロ用女子!D$127,ROW(),"")),"")</f>
        <v/>
      </c>
      <c r="CJ299" s="58" t="str">
        <f>IF(O299="女子",IF($AF299&gt;100,"",IF($M299=プロ用女子!K$127,ROW(),"")),"")</f>
        <v/>
      </c>
      <c r="CK299" s="58" t="str">
        <f>IF(O299="女子",IF($AF299&gt;100,"",IF($M299=プロ用女子!D$152,ROW(),"")),"")</f>
        <v/>
      </c>
      <c r="CL299" s="58" t="str">
        <f>IF(O299="女子",IF($AF299&gt;100,"",IF($M299=プロ用女子!K$152,ROW(),"")),"")</f>
        <v/>
      </c>
      <c r="CM299" s="58" t="str">
        <f>IF(O299="女子",IF($AF299&gt;100,"",IF($M299=プロ用女子!D$177,ROW(),"")),"")</f>
        <v/>
      </c>
      <c r="CN299" s="58" t="str">
        <f>IF(O299="女子",IF($AF299&gt;100,"",IF($M299=プロ用女子!K$177,ROW(),"")),"")</f>
        <v/>
      </c>
      <c r="CO299" s="58" t="str">
        <f>IF(O299="女子",IF($AF299&gt;100,"",IF($M299=プロ用女子!D$202,ROW(),"")),"")</f>
        <v/>
      </c>
      <c r="CP299" s="58" t="str">
        <f>IF(O299="女子",IF($AF299&gt;100,"",IF($M299=プロ用女子!K$202,ROW(),"")),"")</f>
        <v/>
      </c>
      <c r="CQ299" s="58" t="str">
        <f>IF(O299="女子",IF($AF299&gt;100,"",IF($M299=プロ用女子!D$227,ROW(),"")),"")</f>
        <v/>
      </c>
      <c r="CR299" s="58" t="str">
        <f>IF(O299="女子",IF($AF299&gt;100,"",IF($M299=プロ用女子!K$227,ROW(),"")),"")</f>
        <v/>
      </c>
    </row>
    <row r="300" spans="12:96" x14ac:dyDescent="0.15">
      <c r="L300" t="s">
        <v>2641</v>
      </c>
      <c r="M300" t="s">
        <v>2350</v>
      </c>
      <c r="N300" t="s">
        <v>2351</v>
      </c>
      <c r="O300" t="s">
        <v>113</v>
      </c>
      <c r="Y300" t="s">
        <v>101</v>
      </c>
      <c r="AA300" t="s">
        <v>2642</v>
      </c>
      <c r="AB300" t="s">
        <v>2643</v>
      </c>
      <c r="AC300" t="s">
        <v>2644</v>
      </c>
      <c r="AD300" t="s">
        <v>102</v>
      </c>
      <c r="AF300">
        <v>102</v>
      </c>
      <c r="AG300" s="40">
        <v>39032</v>
      </c>
      <c r="AN300">
        <v>163</v>
      </c>
      <c r="AO300">
        <v>53</v>
      </c>
      <c r="AP300" t="s">
        <v>103</v>
      </c>
      <c r="BB300">
        <f t="shared" si="13"/>
        <v>17</v>
      </c>
      <c r="BC300">
        <f t="shared" si="14"/>
        <v>3</v>
      </c>
      <c r="BD300" t="str">
        <f t="shared" si="15"/>
        <v>右</v>
      </c>
      <c r="BE300" s="58" t="str">
        <f>IF(O300="男子",IF($AF300&gt;100,"",IF(M300=プロ用男子!D$2,ROW(),"")),"")</f>
        <v/>
      </c>
      <c r="BF300" s="58" t="str">
        <f>IF(O300="男子",IF($AF300&gt;100,"",IF($M300=プロ用男子!K$2,ROW(),"")),"")</f>
        <v/>
      </c>
      <c r="BG300" s="58" t="str">
        <f>IF(O300="男子",IF($AF300&gt;100,"",IF($M300=プロ用男子!D$27,ROW(),"")),"")</f>
        <v/>
      </c>
      <c r="BH300" s="58" t="str">
        <f>IF(O300="男子",IF($AF300&gt;100,"",IF($M300=プロ用男子!K$27,ROW(),"")),"")</f>
        <v/>
      </c>
      <c r="BI300" s="58" t="str">
        <f>IF(O300="男子",IF($AF300&gt;100,"",IF($M300=プロ用男子!D$52,ROW(),"")),"")</f>
        <v/>
      </c>
      <c r="BJ300" s="58" t="str">
        <f>IF(O300="男子",IF($AF300&gt;100,"",IF($M300=プロ用男子!K$52,ROW(),"")),"")</f>
        <v/>
      </c>
      <c r="BK300" s="58" t="str">
        <f>IF(O300="男子",IF($AF300&gt;100,"",IF($M300=プロ用男子!D$77,ROW(),"")),"")</f>
        <v/>
      </c>
      <c r="BL300" s="58" t="str">
        <f>IF(O300="男子",IF($AF300&gt;100,"",IF($M300=プロ用男子!K$77,ROW(),"")),"")</f>
        <v/>
      </c>
      <c r="BM300" s="58" t="str">
        <f>IF(O300="男子",IF($AF300&gt;100,"",IF($M300=プロ用男子!D$102,ROW(),"")),"")</f>
        <v/>
      </c>
      <c r="BN300" s="58" t="str">
        <f>IF(O300="男子",IF($AF300&gt;100,"",IF($M300=プロ用男子!K$102,ROW(),"")),"")</f>
        <v/>
      </c>
      <c r="BO300" s="58" t="str">
        <f>IF(O300="男子",IF($AF300&gt;100,"",IF($M300=プロ用男子!D$127,ROW(),"")),"")</f>
        <v/>
      </c>
      <c r="BP300" s="58" t="str">
        <f>IF(O300="男子",IF($AF300&gt;100,"",IF($M300=プロ用男子!K$127,ROW(),"")),"")</f>
        <v/>
      </c>
      <c r="BQ300" s="58" t="str">
        <f>IF(O300="男子",IF($AF300&gt;100,"",IF($M300=プロ用男子!D$152,ROW(),"")),"")</f>
        <v/>
      </c>
      <c r="BR300" s="58" t="str">
        <f>IF(O300="男子",IF($AF300&gt;100,"",IF($M300=プロ用男子!K$152,ROW(),"")),"")</f>
        <v/>
      </c>
      <c r="BS300" s="58" t="str">
        <f>IF(O300="男子",IF($AF300&gt;100,"",IF($M300=プロ用男子!D$177,ROW(),"")),"")</f>
        <v/>
      </c>
      <c r="BT300" s="58" t="str">
        <f>IF(O300="男子",IF($AF300&gt;100,"",IF($M300=プロ用男子!K$177,ROW(),"")),"")</f>
        <v/>
      </c>
      <c r="BU300" s="58" t="str">
        <f>IF(O300="男子",IF($AF300&gt;100,"",IF($M300=プロ用男子!D$202,ROW(),"")),"")</f>
        <v/>
      </c>
      <c r="BV300" s="58" t="str">
        <f>IF(O300="男子",IF($AF300&gt;100,"",IF($M300=プロ用男子!K$202,ROW(),"")),"")</f>
        <v/>
      </c>
      <c r="BW300" s="58" t="str">
        <f>IF(O300="男子",IF($AF300&gt;100,"",IF($M300=プロ用男子!D$227,ROW(),"")),"")</f>
        <v/>
      </c>
      <c r="BX300" s="58" t="str">
        <f>IF(O300="男子",IF($AF300&gt;100,"",IF($M300=プロ用男子!K$227,ROW(),"")),"")</f>
        <v/>
      </c>
      <c r="BY300" s="58" t="str">
        <f>IF(O300="女子",IF(AF300&gt;100,"",IF(M300=プロ用女子!D$2,ROW(),"")),"")</f>
        <v/>
      </c>
      <c r="BZ300" s="58" t="str">
        <f>IF(O300="女子",IF($AF300&gt;100,"",IF($M300=プロ用女子!K$2,ROW(),"")),"")</f>
        <v/>
      </c>
      <c r="CA300" s="58" t="str">
        <f>IF(O300="女子",IF($AF300&gt;100,"",IF($M300=プロ用女子!D$27,ROW(),"")),"")</f>
        <v/>
      </c>
      <c r="CB300" s="58" t="str">
        <f>IF(O300="女子",IF($AF300&gt;100,"",IF($M300=プロ用女子!K$27,ROW(),"")),"")</f>
        <v/>
      </c>
      <c r="CC300" s="58" t="str">
        <f>IF(O300="女子",IF($AF300&gt;100,"",IF($M300=プロ用女子!D$52,ROW(),"")),"")</f>
        <v/>
      </c>
      <c r="CD300" s="58" t="str">
        <f>IF(O300="女子",IF($AF300&gt;100,"",IF($M300=プロ用女子!K$52,ROW(),"")),"")</f>
        <v/>
      </c>
      <c r="CE300" s="58" t="str">
        <f>IF(O300="女子",IF($AF300&gt;100,"",IF($M300=プロ用女子!D$77,ROW(),"")),"")</f>
        <v/>
      </c>
      <c r="CF300" s="58" t="str">
        <f>IF(O300="女子",IF($AF300&gt;100,"",IF($M300=プロ用女子!K$77,ROW(),"")),"")</f>
        <v/>
      </c>
      <c r="CG300" s="58" t="str">
        <f>IF(O300="女子",IF($AF300&gt;100,"",IF($M300=プロ用女子!D$102,ROW(),"")),"")</f>
        <v/>
      </c>
      <c r="CH300" s="58" t="str">
        <f>IF(O300="女子",IF($AF300&gt;100,"",IF($M300=プロ用女子!K$102,ROW(),"")),"")</f>
        <v/>
      </c>
      <c r="CI300" s="58" t="str">
        <f>IF(O300="女子",IF($AF300&gt;100,"",IF($M300=プロ用女子!D$127,ROW(),"")),"")</f>
        <v/>
      </c>
      <c r="CJ300" s="58" t="str">
        <f>IF(O300="女子",IF($AF300&gt;100,"",IF($M300=プロ用女子!K$127,ROW(),"")),"")</f>
        <v/>
      </c>
      <c r="CK300" s="58" t="str">
        <f>IF(O300="女子",IF($AF300&gt;100,"",IF($M300=プロ用女子!D$152,ROW(),"")),"")</f>
        <v/>
      </c>
      <c r="CL300" s="58" t="str">
        <f>IF(O300="女子",IF($AF300&gt;100,"",IF($M300=プロ用女子!K$152,ROW(),"")),"")</f>
        <v/>
      </c>
      <c r="CM300" s="58" t="str">
        <f>IF(O300="女子",IF($AF300&gt;100,"",IF($M300=プロ用女子!D$177,ROW(),"")),"")</f>
        <v/>
      </c>
      <c r="CN300" s="58" t="str">
        <f>IF(O300="女子",IF($AF300&gt;100,"",IF($M300=プロ用女子!K$177,ROW(),"")),"")</f>
        <v/>
      </c>
      <c r="CO300" s="58" t="str">
        <f>IF(O300="女子",IF($AF300&gt;100,"",IF($M300=プロ用女子!D$202,ROW(),"")),"")</f>
        <v/>
      </c>
      <c r="CP300" s="58" t="str">
        <f>IF(O300="女子",IF($AF300&gt;100,"",IF($M300=プロ用女子!K$202,ROW(),"")),"")</f>
        <v/>
      </c>
      <c r="CQ300" s="58" t="str">
        <f>IF(O300="女子",IF($AF300&gt;100,"",IF($M300=プロ用女子!D$227,ROW(),"")),"")</f>
        <v/>
      </c>
      <c r="CR300" s="58" t="str">
        <f>IF(O300="女子",IF($AF300&gt;100,"",IF($M300=プロ用女子!K$227,ROW(),"")),"")</f>
        <v/>
      </c>
    </row>
    <row r="301" spans="12:96" x14ac:dyDescent="0.15">
      <c r="L301" t="s">
        <v>2524</v>
      </c>
      <c r="M301" t="s">
        <v>2525</v>
      </c>
      <c r="N301" t="s">
        <v>2526</v>
      </c>
      <c r="O301" t="s">
        <v>113</v>
      </c>
      <c r="Y301" t="s">
        <v>101</v>
      </c>
      <c r="AA301" t="s">
        <v>2527</v>
      </c>
      <c r="AB301" t="s">
        <v>2528</v>
      </c>
      <c r="AC301" t="s">
        <v>2529</v>
      </c>
      <c r="AD301" t="s">
        <v>102</v>
      </c>
      <c r="AF301">
        <v>101</v>
      </c>
      <c r="AG301" s="40">
        <v>36853</v>
      </c>
      <c r="AN301">
        <v>150</v>
      </c>
      <c r="AO301">
        <v>46.7</v>
      </c>
      <c r="AP301" t="s">
        <v>103</v>
      </c>
      <c r="BB301">
        <f t="shared" si="13"/>
        <v>23</v>
      </c>
      <c r="BC301" t="str">
        <f t="shared" si="14"/>
        <v>役員</v>
      </c>
      <c r="BD301" t="str">
        <f t="shared" si="15"/>
        <v>右</v>
      </c>
      <c r="BE301" s="58" t="str">
        <f>IF(O301="男子",IF($AF301&gt;100,"",IF(M301=プロ用男子!D$2,ROW(),"")),"")</f>
        <v/>
      </c>
      <c r="BF301" s="58" t="str">
        <f>IF(O301="男子",IF($AF301&gt;100,"",IF($M301=プロ用男子!K$2,ROW(),"")),"")</f>
        <v/>
      </c>
      <c r="BG301" s="58" t="str">
        <f>IF(O301="男子",IF($AF301&gt;100,"",IF($M301=プロ用男子!D$27,ROW(),"")),"")</f>
        <v/>
      </c>
      <c r="BH301" s="58" t="str">
        <f>IF(O301="男子",IF($AF301&gt;100,"",IF($M301=プロ用男子!K$27,ROW(),"")),"")</f>
        <v/>
      </c>
      <c r="BI301" s="58" t="str">
        <f>IF(O301="男子",IF($AF301&gt;100,"",IF($M301=プロ用男子!D$52,ROW(),"")),"")</f>
        <v/>
      </c>
      <c r="BJ301" s="58" t="str">
        <f>IF(O301="男子",IF($AF301&gt;100,"",IF($M301=プロ用男子!K$52,ROW(),"")),"")</f>
        <v/>
      </c>
      <c r="BK301" s="58" t="str">
        <f>IF(O301="男子",IF($AF301&gt;100,"",IF($M301=プロ用男子!D$77,ROW(),"")),"")</f>
        <v/>
      </c>
      <c r="BL301" s="58" t="str">
        <f>IF(O301="男子",IF($AF301&gt;100,"",IF($M301=プロ用男子!K$77,ROW(),"")),"")</f>
        <v/>
      </c>
      <c r="BM301" s="58" t="str">
        <f>IF(O301="男子",IF($AF301&gt;100,"",IF($M301=プロ用男子!D$102,ROW(),"")),"")</f>
        <v/>
      </c>
      <c r="BN301" s="58" t="str">
        <f>IF(O301="男子",IF($AF301&gt;100,"",IF($M301=プロ用男子!K$102,ROW(),"")),"")</f>
        <v/>
      </c>
      <c r="BO301" s="58" t="str">
        <f>IF(O301="男子",IF($AF301&gt;100,"",IF($M301=プロ用男子!D$127,ROW(),"")),"")</f>
        <v/>
      </c>
      <c r="BP301" s="58" t="str">
        <f>IF(O301="男子",IF($AF301&gt;100,"",IF($M301=プロ用男子!K$127,ROW(),"")),"")</f>
        <v/>
      </c>
      <c r="BQ301" s="58" t="str">
        <f>IF(O301="男子",IF($AF301&gt;100,"",IF($M301=プロ用男子!D$152,ROW(),"")),"")</f>
        <v/>
      </c>
      <c r="BR301" s="58" t="str">
        <f>IF(O301="男子",IF($AF301&gt;100,"",IF($M301=プロ用男子!K$152,ROW(),"")),"")</f>
        <v/>
      </c>
      <c r="BS301" s="58" t="str">
        <f>IF(O301="男子",IF($AF301&gt;100,"",IF($M301=プロ用男子!D$177,ROW(),"")),"")</f>
        <v/>
      </c>
      <c r="BT301" s="58" t="str">
        <f>IF(O301="男子",IF($AF301&gt;100,"",IF($M301=プロ用男子!K$177,ROW(),"")),"")</f>
        <v/>
      </c>
      <c r="BU301" s="58" t="str">
        <f>IF(O301="男子",IF($AF301&gt;100,"",IF($M301=プロ用男子!D$202,ROW(),"")),"")</f>
        <v/>
      </c>
      <c r="BV301" s="58" t="str">
        <f>IF(O301="男子",IF($AF301&gt;100,"",IF($M301=プロ用男子!K$202,ROW(),"")),"")</f>
        <v/>
      </c>
      <c r="BW301" s="58" t="str">
        <f>IF(O301="男子",IF($AF301&gt;100,"",IF($M301=プロ用男子!D$227,ROW(),"")),"")</f>
        <v/>
      </c>
      <c r="BX301" s="58" t="str">
        <f>IF(O301="男子",IF($AF301&gt;100,"",IF($M301=プロ用男子!K$227,ROW(),"")),"")</f>
        <v/>
      </c>
      <c r="BY301" s="58" t="str">
        <f>IF(O301="女子",IF(AF301&gt;100,"",IF(M301=プロ用女子!D$2,ROW(),"")),"")</f>
        <v/>
      </c>
      <c r="BZ301" s="58" t="str">
        <f>IF(O301="女子",IF($AF301&gt;100,"",IF($M301=プロ用女子!K$2,ROW(),"")),"")</f>
        <v/>
      </c>
      <c r="CA301" s="58" t="str">
        <f>IF(O301="女子",IF($AF301&gt;100,"",IF($M301=プロ用女子!D$27,ROW(),"")),"")</f>
        <v/>
      </c>
      <c r="CB301" s="58" t="str">
        <f>IF(O301="女子",IF($AF301&gt;100,"",IF($M301=プロ用女子!K$27,ROW(),"")),"")</f>
        <v/>
      </c>
      <c r="CC301" s="58" t="str">
        <f>IF(O301="女子",IF($AF301&gt;100,"",IF($M301=プロ用女子!D$52,ROW(),"")),"")</f>
        <v/>
      </c>
      <c r="CD301" s="58" t="str">
        <f>IF(O301="女子",IF($AF301&gt;100,"",IF($M301=プロ用女子!K$52,ROW(),"")),"")</f>
        <v/>
      </c>
      <c r="CE301" s="58" t="str">
        <f>IF(O301="女子",IF($AF301&gt;100,"",IF($M301=プロ用女子!D$77,ROW(),"")),"")</f>
        <v/>
      </c>
      <c r="CF301" s="58" t="str">
        <f>IF(O301="女子",IF($AF301&gt;100,"",IF($M301=プロ用女子!K$77,ROW(),"")),"")</f>
        <v/>
      </c>
      <c r="CG301" s="58" t="str">
        <f>IF(O301="女子",IF($AF301&gt;100,"",IF($M301=プロ用女子!D$102,ROW(),"")),"")</f>
        <v/>
      </c>
      <c r="CH301" s="58" t="str">
        <f>IF(O301="女子",IF($AF301&gt;100,"",IF($M301=プロ用女子!K$102,ROW(),"")),"")</f>
        <v/>
      </c>
      <c r="CI301" s="58" t="str">
        <f>IF(O301="女子",IF($AF301&gt;100,"",IF($M301=プロ用女子!D$127,ROW(),"")),"")</f>
        <v/>
      </c>
      <c r="CJ301" s="58" t="str">
        <f>IF(O301="女子",IF($AF301&gt;100,"",IF($M301=プロ用女子!K$127,ROW(),"")),"")</f>
        <v/>
      </c>
      <c r="CK301" s="58" t="str">
        <f>IF(O301="女子",IF($AF301&gt;100,"",IF($M301=プロ用女子!D$152,ROW(),"")),"")</f>
        <v/>
      </c>
      <c r="CL301" s="58" t="str">
        <f>IF(O301="女子",IF($AF301&gt;100,"",IF($M301=プロ用女子!K$152,ROW(),"")),"")</f>
        <v/>
      </c>
      <c r="CM301" s="58" t="str">
        <f>IF(O301="女子",IF($AF301&gt;100,"",IF($M301=プロ用女子!D$177,ROW(),"")),"")</f>
        <v/>
      </c>
      <c r="CN301" s="58" t="str">
        <f>IF(O301="女子",IF($AF301&gt;100,"",IF($M301=プロ用女子!K$177,ROW(),"")),"")</f>
        <v/>
      </c>
      <c r="CO301" s="58" t="str">
        <f>IF(O301="女子",IF($AF301&gt;100,"",IF($M301=プロ用女子!D$202,ROW(),"")),"")</f>
        <v/>
      </c>
      <c r="CP301" s="58" t="str">
        <f>IF(O301="女子",IF($AF301&gt;100,"",IF($M301=プロ用女子!K$202,ROW(),"")),"")</f>
        <v/>
      </c>
      <c r="CQ301" s="58" t="str">
        <f>IF(O301="女子",IF($AF301&gt;100,"",IF($M301=プロ用女子!D$227,ROW(),"")),"")</f>
        <v/>
      </c>
      <c r="CR301" s="58" t="str">
        <f>IF(O301="女子",IF($AF301&gt;100,"",IF($M301=プロ用女子!K$227,ROW(),"")),"")</f>
        <v/>
      </c>
    </row>
    <row r="302" spans="12:96" x14ac:dyDescent="0.15">
      <c r="L302" t="s">
        <v>2530</v>
      </c>
      <c r="M302" t="s">
        <v>2525</v>
      </c>
      <c r="N302" t="s">
        <v>2526</v>
      </c>
      <c r="O302" t="s">
        <v>113</v>
      </c>
      <c r="Y302" t="s">
        <v>101</v>
      </c>
      <c r="AA302" t="s">
        <v>2531</v>
      </c>
      <c r="AB302" t="s">
        <v>2532</v>
      </c>
      <c r="AC302" t="s">
        <v>2533</v>
      </c>
      <c r="AD302" t="s">
        <v>102</v>
      </c>
      <c r="AF302">
        <v>102</v>
      </c>
      <c r="AG302" s="40">
        <v>31255</v>
      </c>
      <c r="AN302">
        <v>153.1</v>
      </c>
      <c r="AO302">
        <v>39.5</v>
      </c>
      <c r="AP302" t="s">
        <v>103</v>
      </c>
      <c r="BB302">
        <f t="shared" si="13"/>
        <v>38</v>
      </c>
      <c r="BC302" t="str">
        <f t="shared" si="14"/>
        <v>役員</v>
      </c>
      <c r="BD302" t="str">
        <f t="shared" si="15"/>
        <v>右</v>
      </c>
      <c r="BE302" s="58" t="str">
        <f>IF(O302="男子",IF($AF302&gt;100,"",IF(M302=プロ用男子!D$2,ROW(),"")),"")</f>
        <v/>
      </c>
      <c r="BF302" s="58" t="str">
        <f>IF(O302="男子",IF($AF302&gt;100,"",IF($M302=プロ用男子!K$2,ROW(),"")),"")</f>
        <v/>
      </c>
      <c r="BG302" s="58" t="str">
        <f>IF(O302="男子",IF($AF302&gt;100,"",IF($M302=プロ用男子!D$27,ROW(),"")),"")</f>
        <v/>
      </c>
      <c r="BH302" s="58" t="str">
        <f>IF(O302="男子",IF($AF302&gt;100,"",IF($M302=プロ用男子!K$27,ROW(),"")),"")</f>
        <v/>
      </c>
      <c r="BI302" s="58" t="str">
        <f>IF(O302="男子",IF($AF302&gt;100,"",IF($M302=プロ用男子!D$52,ROW(),"")),"")</f>
        <v/>
      </c>
      <c r="BJ302" s="58" t="str">
        <f>IF(O302="男子",IF($AF302&gt;100,"",IF($M302=プロ用男子!K$52,ROW(),"")),"")</f>
        <v/>
      </c>
      <c r="BK302" s="58" t="str">
        <f>IF(O302="男子",IF($AF302&gt;100,"",IF($M302=プロ用男子!D$77,ROW(),"")),"")</f>
        <v/>
      </c>
      <c r="BL302" s="58" t="str">
        <f>IF(O302="男子",IF($AF302&gt;100,"",IF($M302=プロ用男子!K$77,ROW(),"")),"")</f>
        <v/>
      </c>
      <c r="BM302" s="58" t="str">
        <f>IF(O302="男子",IF($AF302&gt;100,"",IF($M302=プロ用男子!D$102,ROW(),"")),"")</f>
        <v/>
      </c>
      <c r="BN302" s="58" t="str">
        <f>IF(O302="男子",IF($AF302&gt;100,"",IF($M302=プロ用男子!K$102,ROW(),"")),"")</f>
        <v/>
      </c>
      <c r="BO302" s="58" t="str">
        <f>IF(O302="男子",IF($AF302&gt;100,"",IF($M302=プロ用男子!D$127,ROW(),"")),"")</f>
        <v/>
      </c>
      <c r="BP302" s="58" t="str">
        <f>IF(O302="男子",IF($AF302&gt;100,"",IF($M302=プロ用男子!K$127,ROW(),"")),"")</f>
        <v/>
      </c>
      <c r="BQ302" s="58" t="str">
        <f>IF(O302="男子",IF($AF302&gt;100,"",IF($M302=プロ用男子!D$152,ROW(),"")),"")</f>
        <v/>
      </c>
      <c r="BR302" s="58" t="str">
        <f>IF(O302="男子",IF($AF302&gt;100,"",IF($M302=プロ用男子!K$152,ROW(),"")),"")</f>
        <v/>
      </c>
      <c r="BS302" s="58" t="str">
        <f>IF(O302="男子",IF($AF302&gt;100,"",IF($M302=プロ用男子!D$177,ROW(),"")),"")</f>
        <v/>
      </c>
      <c r="BT302" s="58" t="str">
        <f>IF(O302="男子",IF($AF302&gt;100,"",IF($M302=プロ用男子!K$177,ROW(),"")),"")</f>
        <v/>
      </c>
      <c r="BU302" s="58" t="str">
        <f>IF(O302="男子",IF($AF302&gt;100,"",IF($M302=プロ用男子!D$202,ROW(),"")),"")</f>
        <v/>
      </c>
      <c r="BV302" s="58" t="str">
        <f>IF(O302="男子",IF($AF302&gt;100,"",IF($M302=プロ用男子!K$202,ROW(),"")),"")</f>
        <v/>
      </c>
      <c r="BW302" s="58" t="str">
        <f>IF(O302="男子",IF($AF302&gt;100,"",IF($M302=プロ用男子!D$227,ROW(),"")),"")</f>
        <v/>
      </c>
      <c r="BX302" s="58" t="str">
        <f>IF(O302="男子",IF($AF302&gt;100,"",IF($M302=プロ用男子!K$227,ROW(),"")),"")</f>
        <v/>
      </c>
      <c r="BY302" s="58" t="str">
        <f>IF(O302="女子",IF(AF302&gt;100,"",IF(M302=プロ用女子!D$2,ROW(),"")),"")</f>
        <v/>
      </c>
      <c r="BZ302" s="58" t="str">
        <f>IF(O302="女子",IF($AF302&gt;100,"",IF($M302=プロ用女子!K$2,ROW(),"")),"")</f>
        <v/>
      </c>
      <c r="CA302" s="58" t="str">
        <f>IF(O302="女子",IF($AF302&gt;100,"",IF($M302=プロ用女子!D$27,ROW(),"")),"")</f>
        <v/>
      </c>
      <c r="CB302" s="58" t="str">
        <f>IF(O302="女子",IF($AF302&gt;100,"",IF($M302=プロ用女子!K$27,ROW(),"")),"")</f>
        <v/>
      </c>
      <c r="CC302" s="58" t="str">
        <f>IF(O302="女子",IF($AF302&gt;100,"",IF($M302=プロ用女子!D$52,ROW(),"")),"")</f>
        <v/>
      </c>
      <c r="CD302" s="58" t="str">
        <f>IF(O302="女子",IF($AF302&gt;100,"",IF($M302=プロ用女子!K$52,ROW(),"")),"")</f>
        <v/>
      </c>
      <c r="CE302" s="58" t="str">
        <f>IF(O302="女子",IF($AF302&gt;100,"",IF($M302=プロ用女子!D$77,ROW(),"")),"")</f>
        <v/>
      </c>
      <c r="CF302" s="58" t="str">
        <f>IF(O302="女子",IF($AF302&gt;100,"",IF($M302=プロ用女子!K$77,ROW(),"")),"")</f>
        <v/>
      </c>
      <c r="CG302" s="58" t="str">
        <f>IF(O302="女子",IF($AF302&gt;100,"",IF($M302=プロ用女子!D$102,ROW(),"")),"")</f>
        <v/>
      </c>
      <c r="CH302" s="58" t="str">
        <f>IF(O302="女子",IF($AF302&gt;100,"",IF($M302=プロ用女子!K$102,ROW(),"")),"")</f>
        <v/>
      </c>
      <c r="CI302" s="58" t="str">
        <f>IF(O302="女子",IF($AF302&gt;100,"",IF($M302=プロ用女子!D$127,ROW(),"")),"")</f>
        <v/>
      </c>
      <c r="CJ302" s="58" t="str">
        <f>IF(O302="女子",IF($AF302&gt;100,"",IF($M302=プロ用女子!K$127,ROW(),"")),"")</f>
        <v/>
      </c>
      <c r="CK302" s="58" t="str">
        <f>IF(O302="女子",IF($AF302&gt;100,"",IF($M302=プロ用女子!D$152,ROW(),"")),"")</f>
        <v/>
      </c>
      <c r="CL302" s="58" t="str">
        <f>IF(O302="女子",IF($AF302&gt;100,"",IF($M302=プロ用女子!K$152,ROW(),"")),"")</f>
        <v/>
      </c>
      <c r="CM302" s="58" t="str">
        <f>IF(O302="女子",IF($AF302&gt;100,"",IF($M302=プロ用女子!D$177,ROW(),"")),"")</f>
        <v/>
      </c>
      <c r="CN302" s="58" t="str">
        <f>IF(O302="女子",IF($AF302&gt;100,"",IF($M302=プロ用女子!K$177,ROW(),"")),"")</f>
        <v/>
      </c>
      <c r="CO302" s="58" t="str">
        <f>IF(O302="女子",IF($AF302&gt;100,"",IF($M302=プロ用女子!D$202,ROW(),"")),"")</f>
        <v/>
      </c>
      <c r="CP302" s="58" t="str">
        <f>IF(O302="女子",IF($AF302&gt;100,"",IF($M302=プロ用女子!K$202,ROW(),"")),"")</f>
        <v/>
      </c>
      <c r="CQ302" s="58" t="str">
        <f>IF(O302="女子",IF($AF302&gt;100,"",IF($M302=プロ用女子!D$227,ROW(),"")),"")</f>
        <v/>
      </c>
      <c r="CR302" s="58" t="str">
        <f>IF(O302="女子",IF($AF302&gt;100,"",IF($M302=プロ用女子!K$227,ROW(),"")),"")</f>
        <v/>
      </c>
    </row>
    <row r="303" spans="12:96" x14ac:dyDescent="0.15">
      <c r="L303" t="s">
        <v>2534</v>
      </c>
      <c r="M303" t="s">
        <v>2525</v>
      </c>
      <c r="N303" t="s">
        <v>2526</v>
      </c>
      <c r="O303" t="s">
        <v>113</v>
      </c>
      <c r="Y303" t="s">
        <v>101</v>
      </c>
      <c r="AA303" t="s">
        <v>2535</v>
      </c>
      <c r="AB303" t="s">
        <v>2536</v>
      </c>
      <c r="AC303" t="s">
        <v>2537</v>
      </c>
      <c r="AD303" t="s">
        <v>102</v>
      </c>
      <c r="AF303">
        <v>103</v>
      </c>
      <c r="AG303" s="40">
        <v>31256</v>
      </c>
      <c r="AP303" t="s">
        <v>103</v>
      </c>
      <c r="BB303">
        <f t="shared" si="13"/>
        <v>38</v>
      </c>
      <c r="BC303" t="str">
        <f t="shared" si="14"/>
        <v>役員</v>
      </c>
      <c r="BD303" t="str">
        <f t="shared" si="15"/>
        <v>右</v>
      </c>
      <c r="BE303" s="58" t="str">
        <f>IF(O303="男子",IF($AF303&gt;100,"",IF(M303=プロ用男子!D$2,ROW(),"")),"")</f>
        <v/>
      </c>
      <c r="BF303" s="58" t="str">
        <f>IF(O303="男子",IF($AF303&gt;100,"",IF($M303=プロ用男子!K$2,ROW(),"")),"")</f>
        <v/>
      </c>
      <c r="BG303" s="58" t="str">
        <f>IF(O303="男子",IF($AF303&gt;100,"",IF($M303=プロ用男子!D$27,ROW(),"")),"")</f>
        <v/>
      </c>
      <c r="BH303" s="58" t="str">
        <f>IF(O303="男子",IF($AF303&gt;100,"",IF($M303=プロ用男子!K$27,ROW(),"")),"")</f>
        <v/>
      </c>
      <c r="BI303" s="58" t="str">
        <f>IF(O303="男子",IF($AF303&gt;100,"",IF($M303=プロ用男子!D$52,ROW(),"")),"")</f>
        <v/>
      </c>
      <c r="BJ303" s="58" t="str">
        <f>IF(O303="男子",IF($AF303&gt;100,"",IF($M303=プロ用男子!K$52,ROW(),"")),"")</f>
        <v/>
      </c>
      <c r="BK303" s="58" t="str">
        <f>IF(O303="男子",IF($AF303&gt;100,"",IF($M303=プロ用男子!D$77,ROW(),"")),"")</f>
        <v/>
      </c>
      <c r="BL303" s="58" t="str">
        <f>IF(O303="男子",IF($AF303&gt;100,"",IF($M303=プロ用男子!K$77,ROW(),"")),"")</f>
        <v/>
      </c>
      <c r="BM303" s="58" t="str">
        <f>IF(O303="男子",IF($AF303&gt;100,"",IF($M303=プロ用男子!D$102,ROW(),"")),"")</f>
        <v/>
      </c>
      <c r="BN303" s="58" t="str">
        <f>IF(O303="男子",IF($AF303&gt;100,"",IF($M303=プロ用男子!K$102,ROW(),"")),"")</f>
        <v/>
      </c>
      <c r="BO303" s="58" t="str">
        <f>IF(O303="男子",IF($AF303&gt;100,"",IF($M303=プロ用男子!D$127,ROW(),"")),"")</f>
        <v/>
      </c>
      <c r="BP303" s="58" t="str">
        <f>IF(O303="男子",IF($AF303&gt;100,"",IF($M303=プロ用男子!K$127,ROW(),"")),"")</f>
        <v/>
      </c>
      <c r="BQ303" s="58" t="str">
        <f>IF(O303="男子",IF($AF303&gt;100,"",IF($M303=プロ用男子!D$152,ROW(),"")),"")</f>
        <v/>
      </c>
      <c r="BR303" s="58" t="str">
        <f>IF(O303="男子",IF($AF303&gt;100,"",IF($M303=プロ用男子!K$152,ROW(),"")),"")</f>
        <v/>
      </c>
      <c r="BS303" s="58" t="str">
        <f>IF(O303="男子",IF($AF303&gt;100,"",IF($M303=プロ用男子!D$177,ROW(),"")),"")</f>
        <v/>
      </c>
      <c r="BT303" s="58" t="str">
        <f>IF(O303="男子",IF($AF303&gt;100,"",IF($M303=プロ用男子!K$177,ROW(),"")),"")</f>
        <v/>
      </c>
      <c r="BU303" s="58" t="str">
        <f>IF(O303="男子",IF($AF303&gt;100,"",IF($M303=プロ用男子!D$202,ROW(),"")),"")</f>
        <v/>
      </c>
      <c r="BV303" s="58" t="str">
        <f>IF(O303="男子",IF($AF303&gt;100,"",IF($M303=プロ用男子!K$202,ROW(),"")),"")</f>
        <v/>
      </c>
      <c r="BW303" s="58" t="str">
        <f>IF(O303="男子",IF($AF303&gt;100,"",IF($M303=プロ用男子!D$227,ROW(),"")),"")</f>
        <v/>
      </c>
      <c r="BX303" s="58" t="str">
        <f>IF(O303="男子",IF($AF303&gt;100,"",IF($M303=プロ用男子!K$227,ROW(),"")),"")</f>
        <v/>
      </c>
      <c r="BY303" s="58" t="str">
        <f>IF(O303="女子",IF(AF303&gt;100,"",IF(M303=プロ用女子!D$2,ROW(),"")),"")</f>
        <v/>
      </c>
      <c r="BZ303" s="58" t="str">
        <f>IF(O303="女子",IF($AF303&gt;100,"",IF($M303=プロ用女子!K$2,ROW(),"")),"")</f>
        <v/>
      </c>
      <c r="CA303" s="58" t="str">
        <f>IF(O303="女子",IF($AF303&gt;100,"",IF($M303=プロ用女子!D$27,ROW(),"")),"")</f>
        <v/>
      </c>
      <c r="CB303" s="58" t="str">
        <f>IF(O303="女子",IF($AF303&gt;100,"",IF($M303=プロ用女子!K$27,ROW(),"")),"")</f>
        <v/>
      </c>
      <c r="CC303" s="58" t="str">
        <f>IF(O303="女子",IF($AF303&gt;100,"",IF($M303=プロ用女子!D$52,ROW(),"")),"")</f>
        <v/>
      </c>
      <c r="CD303" s="58" t="str">
        <f>IF(O303="女子",IF($AF303&gt;100,"",IF($M303=プロ用女子!K$52,ROW(),"")),"")</f>
        <v/>
      </c>
      <c r="CE303" s="58" t="str">
        <f>IF(O303="女子",IF($AF303&gt;100,"",IF($M303=プロ用女子!D$77,ROW(),"")),"")</f>
        <v/>
      </c>
      <c r="CF303" s="58" t="str">
        <f>IF(O303="女子",IF($AF303&gt;100,"",IF($M303=プロ用女子!K$77,ROW(),"")),"")</f>
        <v/>
      </c>
      <c r="CG303" s="58" t="str">
        <f>IF(O303="女子",IF($AF303&gt;100,"",IF($M303=プロ用女子!D$102,ROW(),"")),"")</f>
        <v/>
      </c>
      <c r="CH303" s="58" t="str">
        <f>IF(O303="女子",IF($AF303&gt;100,"",IF($M303=プロ用女子!K$102,ROW(),"")),"")</f>
        <v/>
      </c>
      <c r="CI303" s="58" t="str">
        <f>IF(O303="女子",IF($AF303&gt;100,"",IF($M303=プロ用女子!D$127,ROW(),"")),"")</f>
        <v/>
      </c>
      <c r="CJ303" s="58" t="str">
        <f>IF(O303="女子",IF($AF303&gt;100,"",IF($M303=プロ用女子!K$127,ROW(),"")),"")</f>
        <v/>
      </c>
      <c r="CK303" s="58" t="str">
        <f>IF(O303="女子",IF($AF303&gt;100,"",IF($M303=プロ用女子!D$152,ROW(),"")),"")</f>
        <v/>
      </c>
      <c r="CL303" s="58" t="str">
        <f>IF(O303="女子",IF($AF303&gt;100,"",IF($M303=プロ用女子!K$152,ROW(),"")),"")</f>
        <v/>
      </c>
      <c r="CM303" s="58" t="str">
        <f>IF(O303="女子",IF($AF303&gt;100,"",IF($M303=プロ用女子!D$177,ROW(),"")),"")</f>
        <v/>
      </c>
      <c r="CN303" s="58" t="str">
        <f>IF(O303="女子",IF($AF303&gt;100,"",IF($M303=プロ用女子!K$177,ROW(),"")),"")</f>
        <v/>
      </c>
      <c r="CO303" s="58" t="str">
        <f>IF(O303="女子",IF($AF303&gt;100,"",IF($M303=プロ用女子!D$202,ROW(),"")),"")</f>
        <v/>
      </c>
      <c r="CP303" s="58" t="str">
        <f>IF(O303="女子",IF($AF303&gt;100,"",IF($M303=プロ用女子!K$202,ROW(),"")),"")</f>
        <v/>
      </c>
      <c r="CQ303" s="58" t="str">
        <f>IF(O303="女子",IF($AF303&gt;100,"",IF($M303=プロ用女子!D$227,ROW(),"")),"")</f>
        <v/>
      </c>
      <c r="CR303" s="58" t="str">
        <f>IF(O303="女子",IF($AF303&gt;100,"",IF($M303=プロ用女子!K$227,ROW(),"")),"")</f>
        <v/>
      </c>
    </row>
    <row r="304" spans="12:96" x14ac:dyDescent="0.15">
      <c r="L304" t="s">
        <v>2568</v>
      </c>
      <c r="M304" t="s">
        <v>2525</v>
      </c>
      <c r="N304" t="s">
        <v>2526</v>
      </c>
      <c r="O304" t="s">
        <v>113</v>
      </c>
      <c r="Y304" t="s">
        <v>101</v>
      </c>
      <c r="AA304" t="s">
        <v>2569</v>
      </c>
      <c r="AB304" t="s">
        <v>2570</v>
      </c>
      <c r="AC304" t="s">
        <v>2571</v>
      </c>
      <c r="AD304" t="s">
        <v>102</v>
      </c>
      <c r="AF304">
        <v>1</v>
      </c>
      <c r="AG304" s="40">
        <v>38954</v>
      </c>
      <c r="AN304">
        <v>153</v>
      </c>
      <c r="AO304">
        <v>43.2</v>
      </c>
      <c r="AP304" t="s">
        <v>103</v>
      </c>
      <c r="BB304">
        <f t="shared" si="13"/>
        <v>17</v>
      </c>
      <c r="BC304">
        <f t="shared" si="14"/>
        <v>3</v>
      </c>
      <c r="BD304" t="str">
        <f t="shared" si="15"/>
        <v>右</v>
      </c>
      <c r="BE304" s="58" t="str">
        <f>IF(O304="男子",IF($AF304&gt;100,"",IF(M304=プロ用男子!D$2,ROW(),"")),"")</f>
        <v/>
      </c>
      <c r="BF304" s="58" t="str">
        <f>IF(O304="男子",IF($AF304&gt;100,"",IF($M304=プロ用男子!K$2,ROW(),"")),"")</f>
        <v/>
      </c>
      <c r="BG304" s="58" t="str">
        <f>IF(O304="男子",IF($AF304&gt;100,"",IF($M304=プロ用男子!D$27,ROW(),"")),"")</f>
        <v/>
      </c>
      <c r="BH304" s="58" t="str">
        <f>IF(O304="男子",IF($AF304&gt;100,"",IF($M304=プロ用男子!K$27,ROW(),"")),"")</f>
        <v/>
      </c>
      <c r="BI304" s="58" t="str">
        <f>IF(O304="男子",IF($AF304&gt;100,"",IF($M304=プロ用男子!D$52,ROW(),"")),"")</f>
        <v/>
      </c>
      <c r="BJ304" s="58" t="str">
        <f>IF(O304="男子",IF($AF304&gt;100,"",IF($M304=プロ用男子!K$52,ROW(),"")),"")</f>
        <v/>
      </c>
      <c r="BK304" s="58" t="str">
        <f>IF(O304="男子",IF($AF304&gt;100,"",IF($M304=プロ用男子!D$77,ROW(),"")),"")</f>
        <v/>
      </c>
      <c r="BL304" s="58" t="str">
        <f>IF(O304="男子",IF($AF304&gt;100,"",IF($M304=プロ用男子!K$77,ROW(),"")),"")</f>
        <v/>
      </c>
      <c r="BM304" s="58" t="str">
        <f>IF(O304="男子",IF($AF304&gt;100,"",IF($M304=プロ用男子!D$102,ROW(),"")),"")</f>
        <v/>
      </c>
      <c r="BN304" s="58" t="str">
        <f>IF(O304="男子",IF($AF304&gt;100,"",IF($M304=プロ用男子!K$102,ROW(),"")),"")</f>
        <v/>
      </c>
      <c r="BO304" s="58" t="str">
        <f>IF(O304="男子",IF($AF304&gt;100,"",IF($M304=プロ用男子!D$127,ROW(),"")),"")</f>
        <v/>
      </c>
      <c r="BP304" s="58" t="str">
        <f>IF(O304="男子",IF($AF304&gt;100,"",IF($M304=プロ用男子!K$127,ROW(),"")),"")</f>
        <v/>
      </c>
      <c r="BQ304" s="58" t="str">
        <f>IF(O304="男子",IF($AF304&gt;100,"",IF($M304=プロ用男子!D$152,ROW(),"")),"")</f>
        <v/>
      </c>
      <c r="BR304" s="58" t="str">
        <f>IF(O304="男子",IF($AF304&gt;100,"",IF($M304=プロ用男子!K$152,ROW(),"")),"")</f>
        <v/>
      </c>
      <c r="BS304" s="58" t="str">
        <f>IF(O304="男子",IF($AF304&gt;100,"",IF($M304=プロ用男子!D$177,ROW(),"")),"")</f>
        <v/>
      </c>
      <c r="BT304" s="58" t="str">
        <f>IF(O304="男子",IF($AF304&gt;100,"",IF($M304=プロ用男子!K$177,ROW(),"")),"")</f>
        <v/>
      </c>
      <c r="BU304" s="58" t="str">
        <f>IF(O304="男子",IF($AF304&gt;100,"",IF($M304=プロ用男子!D$202,ROW(),"")),"")</f>
        <v/>
      </c>
      <c r="BV304" s="58" t="str">
        <f>IF(O304="男子",IF($AF304&gt;100,"",IF($M304=プロ用男子!K$202,ROW(),"")),"")</f>
        <v/>
      </c>
      <c r="BW304" s="58" t="str">
        <f>IF(O304="男子",IF($AF304&gt;100,"",IF($M304=プロ用男子!D$227,ROW(),"")),"")</f>
        <v/>
      </c>
      <c r="BX304" s="58" t="str">
        <f>IF(O304="男子",IF($AF304&gt;100,"",IF($M304=プロ用男子!K$227,ROW(),"")),"")</f>
        <v/>
      </c>
      <c r="BY304" s="58" t="str">
        <f>IF(O304="女子",IF(AF304&gt;100,"",IF(M304=プロ用女子!D$2,ROW(),"")),"")</f>
        <v/>
      </c>
      <c r="BZ304" s="58" t="str">
        <f>IF(O304="女子",IF($AF304&gt;100,"",IF($M304=プロ用女子!K$2,ROW(),"")),"")</f>
        <v/>
      </c>
      <c r="CA304" s="58" t="str">
        <f>IF(O304="女子",IF($AF304&gt;100,"",IF($M304=プロ用女子!D$27,ROW(),"")),"")</f>
        <v/>
      </c>
      <c r="CB304" s="58" t="str">
        <f>IF(O304="女子",IF($AF304&gt;100,"",IF($M304=プロ用女子!K$27,ROW(),"")),"")</f>
        <v/>
      </c>
      <c r="CC304" s="58" t="str">
        <f>IF(O304="女子",IF($AF304&gt;100,"",IF($M304=プロ用女子!D$52,ROW(),"")),"")</f>
        <v/>
      </c>
      <c r="CD304" s="58" t="str">
        <f>IF(O304="女子",IF($AF304&gt;100,"",IF($M304=プロ用女子!K$52,ROW(),"")),"")</f>
        <v/>
      </c>
      <c r="CE304" s="58" t="str">
        <f>IF(O304="女子",IF($AF304&gt;100,"",IF($M304=プロ用女子!D$77,ROW(),"")),"")</f>
        <v/>
      </c>
      <c r="CF304" s="58" t="str">
        <f>IF(O304="女子",IF($AF304&gt;100,"",IF($M304=プロ用女子!K$77,ROW(),"")),"")</f>
        <v/>
      </c>
      <c r="CG304" s="58" t="str">
        <f>IF(O304="女子",IF($AF304&gt;100,"",IF($M304=プロ用女子!D$102,ROW(),"")),"")</f>
        <v/>
      </c>
      <c r="CH304" s="58" t="str">
        <f>IF(O304="女子",IF($AF304&gt;100,"",IF($M304=プロ用女子!K$102,ROW(),"")),"")</f>
        <v/>
      </c>
      <c r="CI304" s="58" t="str">
        <f>IF(O304="女子",IF($AF304&gt;100,"",IF($M304=プロ用女子!D$127,ROW(),"")),"")</f>
        <v/>
      </c>
      <c r="CJ304" s="58" t="str">
        <f>IF(O304="女子",IF($AF304&gt;100,"",IF($M304=プロ用女子!K$127,ROW(),"")),"")</f>
        <v/>
      </c>
      <c r="CK304" s="58" t="str">
        <f>IF(O304="女子",IF($AF304&gt;100,"",IF($M304=プロ用女子!D$152,ROW(),"")),"")</f>
        <v/>
      </c>
      <c r="CL304" s="58" t="str">
        <f>IF(O304="女子",IF($AF304&gt;100,"",IF($M304=プロ用女子!K$152,ROW(),"")),"")</f>
        <v/>
      </c>
      <c r="CM304" s="58">
        <f>IF(O304="女子",IF($AF304&gt;100,"",IF($M304=プロ用女子!D$177,ROW(),"")),"")</f>
        <v>304</v>
      </c>
      <c r="CN304" s="58" t="str">
        <f>IF(O304="女子",IF($AF304&gt;100,"",IF($M304=プロ用女子!K$177,ROW(),"")),"")</f>
        <v/>
      </c>
      <c r="CO304" s="58" t="str">
        <f>IF(O304="女子",IF($AF304&gt;100,"",IF($M304=プロ用女子!D$202,ROW(),"")),"")</f>
        <v/>
      </c>
      <c r="CP304" s="58" t="str">
        <f>IF(O304="女子",IF($AF304&gt;100,"",IF($M304=プロ用女子!K$202,ROW(),"")),"")</f>
        <v/>
      </c>
      <c r="CQ304" s="58" t="str">
        <f>IF(O304="女子",IF($AF304&gt;100,"",IF($M304=プロ用女子!D$227,ROW(),"")),"")</f>
        <v/>
      </c>
      <c r="CR304" s="58" t="str">
        <f>IF(O304="女子",IF($AF304&gt;100,"",IF($M304=プロ用女子!K$227,ROW(),"")),"")</f>
        <v/>
      </c>
    </row>
    <row r="305" spans="1:96" x14ac:dyDescent="0.15">
      <c r="L305" t="s">
        <v>2572</v>
      </c>
      <c r="M305" t="s">
        <v>2525</v>
      </c>
      <c r="N305" t="s">
        <v>2526</v>
      </c>
      <c r="O305" t="s">
        <v>113</v>
      </c>
      <c r="Y305" t="s">
        <v>101</v>
      </c>
      <c r="AA305" t="s">
        <v>2573</v>
      </c>
      <c r="AB305" t="s">
        <v>2574</v>
      </c>
      <c r="AC305" t="s">
        <v>2575</v>
      </c>
      <c r="AD305" t="s">
        <v>102</v>
      </c>
      <c r="AF305">
        <v>2</v>
      </c>
      <c r="AG305" s="40">
        <v>39012</v>
      </c>
      <c r="AN305">
        <v>151</v>
      </c>
      <c r="AO305">
        <v>43</v>
      </c>
      <c r="AP305" t="s">
        <v>103</v>
      </c>
      <c r="BB305">
        <f t="shared" si="13"/>
        <v>17</v>
      </c>
      <c r="BC305">
        <f t="shared" si="14"/>
        <v>3</v>
      </c>
      <c r="BD305" t="str">
        <f t="shared" si="15"/>
        <v>右</v>
      </c>
      <c r="BE305" s="58" t="str">
        <f>IF(O305="男子",IF($AF305&gt;100,"",IF(M305=プロ用男子!D$2,ROW(),"")),"")</f>
        <v/>
      </c>
      <c r="BF305" s="58" t="str">
        <f>IF(O305="男子",IF($AF305&gt;100,"",IF($M305=プロ用男子!K$2,ROW(),"")),"")</f>
        <v/>
      </c>
      <c r="BG305" s="58" t="str">
        <f>IF(O305="男子",IF($AF305&gt;100,"",IF($M305=プロ用男子!D$27,ROW(),"")),"")</f>
        <v/>
      </c>
      <c r="BH305" s="58" t="str">
        <f>IF(O305="男子",IF($AF305&gt;100,"",IF($M305=プロ用男子!K$27,ROW(),"")),"")</f>
        <v/>
      </c>
      <c r="BI305" s="58" t="str">
        <f>IF(O305="男子",IF($AF305&gt;100,"",IF($M305=プロ用男子!D$52,ROW(),"")),"")</f>
        <v/>
      </c>
      <c r="BJ305" s="58" t="str">
        <f>IF(O305="男子",IF($AF305&gt;100,"",IF($M305=プロ用男子!K$52,ROW(),"")),"")</f>
        <v/>
      </c>
      <c r="BK305" s="58" t="str">
        <f>IF(O305="男子",IF($AF305&gt;100,"",IF($M305=プロ用男子!D$77,ROW(),"")),"")</f>
        <v/>
      </c>
      <c r="BL305" s="58" t="str">
        <f>IF(O305="男子",IF($AF305&gt;100,"",IF($M305=プロ用男子!K$77,ROW(),"")),"")</f>
        <v/>
      </c>
      <c r="BM305" s="58" t="str">
        <f>IF(O305="男子",IF($AF305&gt;100,"",IF($M305=プロ用男子!D$102,ROW(),"")),"")</f>
        <v/>
      </c>
      <c r="BN305" s="58" t="str">
        <f>IF(O305="男子",IF($AF305&gt;100,"",IF($M305=プロ用男子!K$102,ROW(),"")),"")</f>
        <v/>
      </c>
      <c r="BO305" s="58" t="str">
        <f>IF(O305="男子",IF($AF305&gt;100,"",IF($M305=プロ用男子!D$127,ROW(),"")),"")</f>
        <v/>
      </c>
      <c r="BP305" s="58" t="str">
        <f>IF(O305="男子",IF($AF305&gt;100,"",IF($M305=プロ用男子!K$127,ROW(),"")),"")</f>
        <v/>
      </c>
      <c r="BQ305" s="58" t="str">
        <f>IF(O305="男子",IF($AF305&gt;100,"",IF($M305=プロ用男子!D$152,ROW(),"")),"")</f>
        <v/>
      </c>
      <c r="BR305" s="58" t="str">
        <f>IF(O305="男子",IF($AF305&gt;100,"",IF($M305=プロ用男子!K$152,ROW(),"")),"")</f>
        <v/>
      </c>
      <c r="BS305" s="58" t="str">
        <f>IF(O305="男子",IF($AF305&gt;100,"",IF($M305=プロ用男子!D$177,ROW(),"")),"")</f>
        <v/>
      </c>
      <c r="BT305" s="58" t="str">
        <f>IF(O305="男子",IF($AF305&gt;100,"",IF($M305=プロ用男子!K$177,ROW(),"")),"")</f>
        <v/>
      </c>
      <c r="BU305" s="58" t="str">
        <f>IF(O305="男子",IF($AF305&gt;100,"",IF($M305=プロ用男子!D$202,ROW(),"")),"")</f>
        <v/>
      </c>
      <c r="BV305" s="58" t="str">
        <f>IF(O305="男子",IF($AF305&gt;100,"",IF($M305=プロ用男子!K$202,ROW(),"")),"")</f>
        <v/>
      </c>
      <c r="BW305" s="58" t="str">
        <f>IF(O305="男子",IF($AF305&gt;100,"",IF($M305=プロ用男子!D$227,ROW(),"")),"")</f>
        <v/>
      </c>
      <c r="BX305" s="58" t="str">
        <f>IF(O305="男子",IF($AF305&gt;100,"",IF($M305=プロ用男子!K$227,ROW(),"")),"")</f>
        <v/>
      </c>
      <c r="BY305" s="58" t="str">
        <f>IF(O305="女子",IF(AF305&gt;100,"",IF(M305=プロ用女子!D$2,ROW(),"")),"")</f>
        <v/>
      </c>
      <c r="BZ305" s="58" t="str">
        <f>IF(O305="女子",IF($AF305&gt;100,"",IF($M305=プロ用女子!K$2,ROW(),"")),"")</f>
        <v/>
      </c>
      <c r="CA305" s="58" t="str">
        <f>IF(O305="女子",IF($AF305&gt;100,"",IF($M305=プロ用女子!D$27,ROW(),"")),"")</f>
        <v/>
      </c>
      <c r="CB305" s="58" t="str">
        <f>IF(O305="女子",IF($AF305&gt;100,"",IF($M305=プロ用女子!K$27,ROW(),"")),"")</f>
        <v/>
      </c>
      <c r="CC305" s="58" t="str">
        <f>IF(O305="女子",IF($AF305&gt;100,"",IF($M305=プロ用女子!D$52,ROW(),"")),"")</f>
        <v/>
      </c>
      <c r="CD305" s="58" t="str">
        <f>IF(O305="女子",IF($AF305&gt;100,"",IF($M305=プロ用女子!K$52,ROW(),"")),"")</f>
        <v/>
      </c>
      <c r="CE305" s="58" t="str">
        <f>IF(O305="女子",IF($AF305&gt;100,"",IF($M305=プロ用女子!D$77,ROW(),"")),"")</f>
        <v/>
      </c>
      <c r="CF305" s="58" t="str">
        <f>IF(O305="女子",IF($AF305&gt;100,"",IF($M305=プロ用女子!K$77,ROW(),"")),"")</f>
        <v/>
      </c>
      <c r="CG305" s="58" t="str">
        <f>IF(O305="女子",IF($AF305&gt;100,"",IF($M305=プロ用女子!D$102,ROW(),"")),"")</f>
        <v/>
      </c>
      <c r="CH305" s="58" t="str">
        <f>IF(O305="女子",IF($AF305&gt;100,"",IF($M305=プロ用女子!K$102,ROW(),"")),"")</f>
        <v/>
      </c>
      <c r="CI305" s="58" t="str">
        <f>IF(O305="女子",IF($AF305&gt;100,"",IF($M305=プロ用女子!D$127,ROW(),"")),"")</f>
        <v/>
      </c>
      <c r="CJ305" s="58" t="str">
        <f>IF(O305="女子",IF($AF305&gt;100,"",IF($M305=プロ用女子!K$127,ROW(),"")),"")</f>
        <v/>
      </c>
      <c r="CK305" s="58" t="str">
        <f>IF(O305="女子",IF($AF305&gt;100,"",IF($M305=プロ用女子!D$152,ROW(),"")),"")</f>
        <v/>
      </c>
      <c r="CL305" s="58" t="str">
        <f>IF(O305="女子",IF($AF305&gt;100,"",IF($M305=プロ用女子!K$152,ROW(),"")),"")</f>
        <v/>
      </c>
      <c r="CM305" s="58">
        <f>IF(O305="女子",IF($AF305&gt;100,"",IF($M305=プロ用女子!D$177,ROW(),"")),"")</f>
        <v>305</v>
      </c>
      <c r="CN305" s="58" t="str">
        <f>IF(O305="女子",IF($AF305&gt;100,"",IF($M305=プロ用女子!K$177,ROW(),"")),"")</f>
        <v/>
      </c>
      <c r="CO305" s="58" t="str">
        <f>IF(O305="女子",IF($AF305&gt;100,"",IF($M305=プロ用女子!D$202,ROW(),"")),"")</f>
        <v/>
      </c>
      <c r="CP305" s="58" t="str">
        <f>IF(O305="女子",IF($AF305&gt;100,"",IF($M305=プロ用女子!K$202,ROW(),"")),"")</f>
        <v/>
      </c>
      <c r="CQ305" s="58" t="str">
        <f>IF(O305="女子",IF($AF305&gt;100,"",IF($M305=プロ用女子!D$227,ROW(),"")),"")</f>
        <v/>
      </c>
      <c r="CR305" s="58" t="str">
        <f>IF(O305="女子",IF($AF305&gt;100,"",IF($M305=プロ用女子!K$227,ROW(),"")),"")</f>
        <v/>
      </c>
    </row>
    <row r="306" spans="1:96" x14ac:dyDescent="0.15">
      <c r="L306" t="s">
        <v>2576</v>
      </c>
      <c r="M306" t="s">
        <v>2525</v>
      </c>
      <c r="N306" t="s">
        <v>2526</v>
      </c>
      <c r="O306" t="s">
        <v>113</v>
      </c>
      <c r="Y306" t="s">
        <v>101</v>
      </c>
      <c r="AA306" t="s">
        <v>2577</v>
      </c>
      <c r="AB306" t="s">
        <v>2578</v>
      </c>
      <c r="AC306" t="s">
        <v>2579</v>
      </c>
      <c r="AD306" t="s">
        <v>102</v>
      </c>
      <c r="AF306">
        <v>3</v>
      </c>
      <c r="AG306" s="40">
        <v>39041</v>
      </c>
      <c r="AN306">
        <v>169.2</v>
      </c>
      <c r="AO306">
        <v>62.3</v>
      </c>
      <c r="AP306" t="s">
        <v>103</v>
      </c>
      <c r="BB306">
        <f t="shared" si="13"/>
        <v>17</v>
      </c>
      <c r="BC306">
        <f t="shared" si="14"/>
        <v>3</v>
      </c>
      <c r="BD306" t="str">
        <f t="shared" si="15"/>
        <v>右</v>
      </c>
      <c r="BE306" s="58" t="str">
        <f>IF(O306="男子",IF($AF306&gt;100,"",IF(M306=プロ用男子!D$2,ROW(),"")),"")</f>
        <v/>
      </c>
      <c r="BF306" s="58" t="str">
        <f>IF(O306="男子",IF($AF306&gt;100,"",IF($M306=プロ用男子!K$2,ROW(),"")),"")</f>
        <v/>
      </c>
      <c r="BG306" s="58" t="str">
        <f>IF(O306="男子",IF($AF306&gt;100,"",IF($M306=プロ用男子!D$27,ROW(),"")),"")</f>
        <v/>
      </c>
      <c r="BH306" s="58" t="str">
        <f>IF(O306="男子",IF($AF306&gt;100,"",IF($M306=プロ用男子!K$27,ROW(),"")),"")</f>
        <v/>
      </c>
      <c r="BI306" s="58" t="str">
        <f>IF(O306="男子",IF($AF306&gt;100,"",IF($M306=プロ用男子!D$52,ROW(),"")),"")</f>
        <v/>
      </c>
      <c r="BJ306" s="58" t="str">
        <f>IF(O306="男子",IF($AF306&gt;100,"",IF($M306=プロ用男子!K$52,ROW(),"")),"")</f>
        <v/>
      </c>
      <c r="BK306" s="58" t="str">
        <f>IF(O306="男子",IF($AF306&gt;100,"",IF($M306=プロ用男子!D$77,ROW(),"")),"")</f>
        <v/>
      </c>
      <c r="BL306" s="58" t="str">
        <f>IF(O306="男子",IF($AF306&gt;100,"",IF($M306=プロ用男子!K$77,ROW(),"")),"")</f>
        <v/>
      </c>
      <c r="BM306" s="58" t="str">
        <f>IF(O306="男子",IF($AF306&gt;100,"",IF($M306=プロ用男子!D$102,ROW(),"")),"")</f>
        <v/>
      </c>
      <c r="BN306" s="58" t="str">
        <f>IF(O306="男子",IF($AF306&gt;100,"",IF($M306=プロ用男子!K$102,ROW(),"")),"")</f>
        <v/>
      </c>
      <c r="BO306" s="58" t="str">
        <f>IF(O306="男子",IF($AF306&gt;100,"",IF($M306=プロ用男子!D$127,ROW(),"")),"")</f>
        <v/>
      </c>
      <c r="BP306" s="58" t="str">
        <f>IF(O306="男子",IF($AF306&gt;100,"",IF($M306=プロ用男子!K$127,ROW(),"")),"")</f>
        <v/>
      </c>
      <c r="BQ306" s="58" t="str">
        <f>IF(O306="男子",IF($AF306&gt;100,"",IF($M306=プロ用男子!D$152,ROW(),"")),"")</f>
        <v/>
      </c>
      <c r="BR306" s="58" t="str">
        <f>IF(O306="男子",IF($AF306&gt;100,"",IF($M306=プロ用男子!K$152,ROW(),"")),"")</f>
        <v/>
      </c>
      <c r="BS306" s="58" t="str">
        <f>IF(O306="男子",IF($AF306&gt;100,"",IF($M306=プロ用男子!D$177,ROW(),"")),"")</f>
        <v/>
      </c>
      <c r="BT306" s="58" t="str">
        <f>IF(O306="男子",IF($AF306&gt;100,"",IF($M306=プロ用男子!K$177,ROW(),"")),"")</f>
        <v/>
      </c>
      <c r="BU306" s="58" t="str">
        <f>IF(O306="男子",IF($AF306&gt;100,"",IF($M306=プロ用男子!D$202,ROW(),"")),"")</f>
        <v/>
      </c>
      <c r="BV306" s="58" t="str">
        <f>IF(O306="男子",IF($AF306&gt;100,"",IF($M306=プロ用男子!K$202,ROW(),"")),"")</f>
        <v/>
      </c>
      <c r="BW306" s="58" t="str">
        <f>IF(O306="男子",IF($AF306&gt;100,"",IF($M306=プロ用男子!D$227,ROW(),"")),"")</f>
        <v/>
      </c>
      <c r="BX306" s="58" t="str">
        <f>IF(O306="男子",IF($AF306&gt;100,"",IF($M306=プロ用男子!K$227,ROW(),"")),"")</f>
        <v/>
      </c>
      <c r="BY306" s="58" t="str">
        <f>IF(O306="女子",IF(AF306&gt;100,"",IF(M306=プロ用女子!D$2,ROW(),"")),"")</f>
        <v/>
      </c>
      <c r="BZ306" s="58" t="str">
        <f>IF(O306="女子",IF($AF306&gt;100,"",IF($M306=プロ用女子!K$2,ROW(),"")),"")</f>
        <v/>
      </c>
      <c r="CA306" s="58" t="str">
        <f>IF(O306="女子",IF($AF306&gt;100,"",IF($M306=プロ用女子!D$27,ROW(),"")),"")</f>
        <v/>
      </c>
      <c r="CB306" s="58" t="str">
        <f>IF(O306="女子",IF($AF306&gt;100,"",IF($M306=プロ用女子!K$27,ROW(),"")),"")</f>
        <v/>
      </c>
      <c r="CC306" s="58" t="str">
        <f>IF(O306="女子",IF($AF306&gt;100,"",IF($M306=プロ用女子!D$52,ROW(),"")),"")</f>
        <v/>
      </c>
      <c r="CD306" s="58" t="str">
        <f>IF(O306="女子",IF($AF306&gt;100,"",IF($M306=プロ用女子!K$52,ROW(),"")),"")</f>
        <v/>
      </c>
      <c r="CE306" s="58" t="str">
        <f>IF(O306="女子",IF($AF306&gt;100,"",IF($M306=プロ用女子!D$77,ROW(),"")),"")</f>
        <v/>
      </c>
      <c r="CF306" s="58" t="str">
        <f>IF(O306="女子",IF($AF306&gt;100,"",IF($M306=プロ用女子!K$77,ROW(),"")),"")</f>
        <v/>
      </c>
      <c r="CG306" s="58" t="str">
        <f>IF(O306="女子",IF($AF306&gt;100,"",IF($M306=プロ用女子!D$102,ROW(),"")),"")</f>
        <v/>
      </c>
      <c r="CH306" s="58" t="str">
        <f>IF(O306="女子",IF($AF306&gt;100,"",IF($M306=プロ用女子!K$102,ROW(),"")),"")</f>
        <v/>
      </c>
      <c r="CI306" s="58" t="str">
        <f>IF(O306="女子",IF($AF306&gt;100,"",IF($M306=プロ用女子!D$127,ROW(),"")),"")</f>
        <v/>
      </c>
      <c r="CJ306" s="58" t="str">
        <f>IF(O306="女子",IF($AF306&gt;100,"",IF($M306=プロ用女子!K$127,ROW(),"")),"")</f>
        <v/>
      </c>
      <c r="CK306" s="58" t="str">
        <f>IF(O306="女子",IF($AF306&gt;100,"",IF($M306=プロ用女子!D$152,ROW(),"")),"")</f>
        <v/>
      </c>
      <c r="CL306" s="58" t="str">
        <f>IF(O306="女子",IF($AF306&gt;100,"",IF($M306=プロ用女子!K$152,ROW(),"")),"")</f>
        <v/>
      </c>
      <c r="CM306" s="58">
        <f>IF(O306="女子",IF($AF306&gt;100,"",IF($M306=プロ用女子!D$177,ROW(),"")),"")</f>
        <v>306</v>
      </c>
      <c r="CN306" s="58" t="str">
        <f>IF(O306="女子",IF($AF306&gt;100,"",IF($M306=プロ用女子!K$177,ROW(),"")),"")</f>
        <v/>
      </c>
      <c r="CO306" s="58" t="str">
        <f>IF(O306="女子",IF($AF306&gt;100,"",IF($M306=プロ用女子!D$202,ROW(),"")),"")</f>
        <v/>
      </c>
      <c r="CP306" s="58" t="str">
        <f>IF(O306="女子",IF($AF306&gt;100,"",IF($M306=プロ用女子!K$202,ROW(),"")),"")</f>
        <v/>
      </c>
      <c r="CQ306" s="58" t="str">
        <f>IF(O306="女子",IF($AF306&gt;100,"",IF($M306=プロ用女子!D$227,ROW(),"")),"")</f>
        <v/>
      </c>
      <c r="CR306" s="58" t="str">
        <f>IF(O306="女子",IF($AF306&gt;100,"",IF($M306=プロ用女子!K$227,ROW(),"")),"")</f>
        <v/>
      </c>
    </row>
    <row r="307" spans="1:96" x14ac:dyDescent="0.15">
      <c r="L307" t="s">
        <v>2598</v>
      </c>
      <c r="M307" t="s">
        <v>2525</v>
      </c>
      <c r="N307" t="s">
        <v>2526</v>
      </c>
      <c r="O307" t="s">
        <v>113</v>
      </c>
      <c r="Y307" t="s">
        <v>101</v>
      </c>
      <c r="AA307" t="s">
        <v>2599</v>
      </c>
      <c r="AB307" t="s">
        <v>2600</v>
      </c>
      <c r="AC307" t="s">
        <v>2601</v>
      </c>
      <c r="AD307" t="s">
        <v>102</v>
      </c>
      <c r="AF307">
        <v>4</v>
      </c>
      <c r="AG307" s="40">
        <v>39052</v>
      </c>
      <c r="AN307">
        <v>173</v>
      </c>
      <c r="AO307">
        <v>62</v>
      </c>
      <c r="AP307" t="s">
        <v>103</v>
      </c>
      <c r="BB307">
        <f t="shared" si="13"/>
        <v>17</v>
      </c>
      <c r="BC307">
        <f t="shared" si="14"/>
        <v>3</v>
      </c>
      <c r="BD307" t="str">
        <f t="shared" si="15"/>
        <v>右</v>
      </c>
      <c r="BE307" s="58" t="str">
        <f>IF(O307="男子",IF($AF307&gt;100,"",IF(M307=プロ用男子!D$2,ROW(),"")),"")</f>
        <v/>
      </c>
      <c r="BF307" s="58" t="str">
        <f>IF(O307="男子",IF($AF307&gt;100,"",IF($M307=プロ用男子!K$2,ROW(),"")),"")</f>
        <v/>
      </c>
      <c r="BG307" s="58" t="str">
        <f>IF(O307="男子",IF($AF307&gt;100,"",IF($M307=プロ用男子!D$27,ROW(),"")),"")</f>
        <v/>
      </c>
      <c r="BH307" s="58" t="str">
        <f>IF(O307="男子",IF($AF307&gt;100,"",IF($M307=プロ用男子!K$27,ROW(),"")),"")</f>
        <v/>
      </c>
      <c r="BI307" s="58" t="str">
        <f>IF(O307="男子",IF($AF307&gt;100,"",IF($M307=プロ用男子!D$52,ROW(),"")),"")</f>
        <v/>
      </c>
      <c r="BJ307" s="58" t="str">
        <f>IF(O307="男子",IF($AF307&gt;100,"",IF($M307=プロ用男子!K$52,ROW(),"")),"")</f>
        <v/>
      </c>
      <c r="BK307" s="58" t="str">
        <f>IF(O307="男子",IF($AF307&gt;100,"",IF($M307=プロ用男子!D$77,ROW(),"")),"")</f>
        <v/>
      </c>
      <c r="BL307" s="58" t="str">
        <f>IF(O307="男子",IF($AF307&gt;100,"",IF($M307=プロ用男子!K$77,ROW(),"")),"")</f>
        <v/>
      </c>
      <c r="BM307" s="58" t="str">
        <f>IF(O307="男子",IF($AF307&gt;100,"",IF($M307=プロ用男子!D$102,ROW(),"")),"")</f>
        <v/>
      </c>
      <c r="BN307" s="58" t="str">
        <f>IF(O307="男子",IF($AF307&gt;100,"",IF($M307=プロ用男子!K$102,ROW(),"")),"")</f>
        <v/>
      </c>
      <c r="BO307" s="58" t="str">
        <f>IF(O307="男子",IF($AF307&gt;100,"",IF($M307=プロ用男子!D$127,ROW(),"")),"")</f>
        <v/>
      </c>
      <c r="BP307" s="58" t="str">
        <f>IF(O307="男子",IF($AF307&gt;100,"",IF($M307=プロ用男子!K$127,ROW(),"")),"")</f>
        <v/>
      </c>
      <c r="BQ307" s="58" t="str">
        <f>IF(O307="男子",IF($AF307&gt;100,"",IF($M307=プロ用男子!D$152,ROW(),"")),"")</f>
        <v/>
      </c>
      <c r="BR307" s="58" t="str">
        <f>IF(O307="男子",IF($AF307&gt;100,"",IF($M307=プロ用男子!K$152,ROW(),"")),"")</f>
        <v/>
      </c>
      <c r="BS307" s="58" t="str">
        <f>IF(O307="男子",IF($AF307&gt;100,"",IF($M307=プロ用男子!D$177,ROW(),"")),"")</f>
        <v/>
      </c>
      <c r="BT307" s="58" t="str">
        <f>IF(O307="男子",IF($AF307&gt;100,"",IF($M307=プロ用男子!K$177,ROW(),"")),"")</f>
        <v/>
      </c>
      <c r="BU307" s="58" t="str">
        <f>IF(O307="男子",IF($AF307&gt;100,"",IF($M307=プロ用男子!D$202,ROW(),"")),"")</f>
        <v/>
      </c>
      <c r="BV307" s="58" t="str">
        <f>IF(O307="男子",IF($AF307&gt;100,"",IF($M307=プロ用男子!K$202,ROW(),"")),"")</f>
        <v/>
      </c>
      <c r="BW307" s="58" t="str">
        <f>IF(O307="男子",IF($AF307&gt;100,"",IF($M307=プロ用男子!D$227,ROW(),"")),"")</f>
        <v/>
      </c>
      <c r="BX307" s="58" t="str">
        <f>IF(O307="男子",IF($AF307&gt;100,"",IF($M307=プロ用男子!K$227,ROW(),"")),"")</f>
        <v/>
      </c>
      <c r="BY307" s="58" t="str">
        <f>IF(O307="女子",IF(AF307&gt;100,"",IF(M307=プロ用女子!D$2,ROW(),"")),"")</f>
        <v/>
      </c>
      <c r="BZ307" s="58" t="str">
        <f>IF(O307="女子",IF($AF307&gt;100,"",IF($M307=プロ用女子!K$2,ROW(),"")),"")</f>
        <v/>
      </c>
      <c r="CA307" s="58" t="str">
        <f>IF(O307="女子",IF($AF307&gt;100,"",IF($M307=プロ用女子!D$27,ROW(),"")),"")</f>
        <v/>
      </c>
      <c r="CB307" s="58" t="str">
        <f>IF(O307="女子",IF($AF307&gt;100,"",IF($M307=プロ用女子!K$27,ROW(),"")),"")</f>
        <v/>
      </c>
      <c r="CC307" s="58" t="str">
        <f>IF(O307="女子",IF($AF307&gt;100,"",IF($M307=プロ用女子!D$52,ROW(),"")),"")</f>
        <v/>
      </c>
      <c r="CD307" s="58" t="str">
        <f>IF(O307="女子",IF($AF307&gt;100,"",IF($M307=プロ用女子!K$52,ROW(),"")),"")</f>
        <v/>
      </c>
      <c r="CE307" s="58" t="str">
        <f>IF(O307="女子",IF($AF307&gt;100,"",IF($M307=プロ用女子!D$77,ROW(),"")),"")</f>
        <v/>
      </c>
      <c r="CF307" s="58" t="str">
        <f>IF(O307="女子",IF($AF307&gt;100,"",IF($M307=プロ用女子!K$77,ROW(),"")),"")</f>
        <v/>
      </c>
      <c r="CG307" s="58" t="str">
        <f>IF(O307="女子",IF($AF307&gt;100,"",IF($M307=プロ用女子!D$102,ROW(),"")),"")</f>
        <v/>
      </c>
      <c r="CH307" s="58" t="str">
        <f>IF(O307="女子",IF($AF307&gt;100,"",IF($M307=プロ用女子!K$102,ROW(),"")),"")</f>
        <v/>
      </c>
      <c r="CI307" s="58" t="str">
        <f>IF(O307="女子",IF($AF307&gt;100,"",IF($M307=プロ用女子!D$127,ROW(),"")),"")</f>
        <v/>
      </c>
      <c r="CJ307" s="58" t="str">
        <f>IF(O307="女子",IF($AF307&gt;100,"",IF($M307=プロ用女子!K$127,ROW(),"")),"")</f>
        <v/>
      </c>
      <c r="CK307" s="58" t="str">
        <f>IF(O307="女子",IF($AF307&gt;100,"",IF($M307=プロ用女子!D$152,ROW(),"")),"")</f>
        <v/>
      </c>
      <c r="CL307" s="58" t="str">
        <f>IF(O307="女子",IF($AF307&gt;100,"",IF($M307=プロ用女子!K$152,ROW(),"")),"")</f>
        <v/>
      </c>
      <c r="CM307" s="58">
        <f>IF(O307="女子",IF($AF307&gt;100,"",IF($M307=プロ用女子!D$177,ROW(),"")),"")</f>
        <v>307</v>
      </c>
      <c r="CN307" s="58" t="str">
        <f>IF(O307="女子",IF($AF307&gt;100,"",IF($M307=プロ用女子!K$177,ROW(),"")),"")</f>
        <v/>
      </c>
      <c r="CO307" s="58" t="str">
        <f>IF(O307="女子",IF($AF307&gt;100,"",IF($M307=プロ用女子!D$202,ROW(),"")),"")</f>
        <v/>
      </c>
      <c r="CP307" s="58" t="str">
        <f>IF(O307="女子",IF($AF307&gt;100,"",IF($M307=プロ用女子!K$202,ROW(),"")),"")</f>
        <v/>
      </c>
      <c r="CQ307" s="58" t="str">
        <f>IF(O307="女子",IF($AF307&gt;100,"",IF($M307=プロ用女子!D$227,ROW(),"")),"")</f>
        <v/>
      </c>
      <c r="CR307" s="58" t="str">
        <f>IF(O307="女子",IF($AF307&gt;100,"",IF($M307=プロ用女子!K$227,ROW(),"")),"")</f>
        <v/>
      </c>
    </row>
    <row r="308" spans="1:96" x14ac:dyDescent="0.15">
      <c r="L308" t="s">
        <v>2602</v>
      </c>
      <c r="M308" t="s">
        <v>2525</v>
      </c>
      <c r="N308" t="s">
        <v>2526</v>
      </c>
      <c r="O308" t="s">
        <v>113</v>
      </c>
      <c r="Y308" t="s">
        <v>101</v>
      </c>
      <c r="AA308" t="s">
        <v>2603</v>
      </c>
      <c r="AB308" t="s">
        <v>2526</v>
      </c>
      <c r="AC308" t="s">
        <v>2604</v>
      </c>
      <c r="AD308" t="s">
        <v>102</v>
      </c>
      <c r="AE308" t="s">
        <v>388</v>
      </c>
      <c r="AF308">
        <v>5</v>
      </c>
      <c r="AG308" s="40">
        <v>39456</v>
      </c>
      <c r="AN308">
        <v>162</v>
      </c>
      <c r="AO308">
        <v>52</v>
      </c>
      <c r="AP308" t="s">
        <v>103</v>
      </c>
      <c r="BB308">
        <f t="shared" si="13"/>
        <v>16</v>
      </c>
      <c r="BC308">
        <f t="shared" si="14"/>
        <v>2</v>
      </c>
      <c r="BD308" t="str">
        <f t="shared" si="15"/>
        <v>右</v>
      </c>
      <c r="BE308" s="58" t="str">
        <f>IF(O308="男子",IF($AF308&gt;100,"",IF(M308=プロ用男子!D$2,ROW(),"")),"")</f>
        <v/>
      </c>
      <c r="BF308" s="58" t="str">
        <f>IF(O308="男子",IF($AF308&gt;100,"",IF($M308=プロ用男子!K$2,ROW(),"")),"")</f>
        <v/>
      </c>
      <c r="BG308" s="58" t="str">
        <f>IF(O308="男子",IF($AF308&gt;100,"",IF($M308=プロ用男子!D$27,ROW(),"")),"")</f>
        <v/>
      </c>
      <c r="BH308" s="58" t="str">
        <f>IF(O308="男子",IF($AF308&gt;100,"",IF($M308=プロ用男子!K$27,ROW(),"")),"")</f>
        <v/>
      </c>
      <c r="BI308" s="58" t="str">
        <f>IF(O308="男子",IF($AF308&gt;100,"",IF($M308=プロ用男子!D$52,ROW(),"")),"")</f>
        <v/>
      </c>
      <c r="BJ308" s="58" t="str">
        <f>IF(O308="男子",IF($AF308&gt;100,"",IF($M308=プロ用男子!K$52,ROW(),"")),"")</f>
        <v/>
      </c>
      <c r="BK308" s="58" t="str">
        <f>IF(O308="男子",IF($AF308&gt;100,"",IF($M308=プロ用男子!D$77,ROW(),"")),"")</f>
        <v/>
      </c>
      <c r="BL308" s="58" t="str">
        <f>IF(O308="男子",IF($AF308&gt;100,"",IF($M308=プロ用男子!K$77,ROW(),"")),"")</f>
        <v/>
      </c>
      <c r="BM308" s="58" t="str">
        <f>IF(O308="男子",IF($AF308&gt;100,"",IF($M308=プロ用男子!D$102,ROW(),"")),"")</f>
        <v/>
      </c>
      <c r="BN308" s="58" t="str">
        <f>IF(O308="男子",IF($AF308&gt;100,"",IF($M308=プロ用男子!K$102,ROW(),"")),"")</f>
        <v/>
      </c>
      <c r="BO308" s="58" t="str">
        <f>IF(O308="男子",IF($AF308&gt;100,"",IF($M308=プロ用男子!D$127,ROW(),"")),"")</f>
        <v/>
      </c>
      <c r="BP308" s="58" t="str">
        <f>IF(O308="男子",IF($AF308&gt;100,"",IF($M308=プロ用男子!K$127,ROW(),"")),"")</f>
        <v/>
      </c>
      <c r="BQ308" s="58" t="str">
        <f>IF(O308="男子",IF($AF308&gt;100,"",IF($M308=プロ用男子!D$152,ROW(),"")),"")</f>
        <v/>
      </c>
      <c r="BR308" s="58" t="str">
        <f>IF(O308="男子",IF($AF308&gt;100,"",IF($M308=プロ用男子!K$152,ROW(),"")),"")</f>
        <v/>
      </c>
      <c r="BS308" s="58" t="str">
        <f>IF(O308="男子",IF($AF308&gt;100,"",IF($M308=プロ用男子!D$177,ROW(),"")),"")</f>
        <v/>
      </c>
      <c r="BT308" s="58" t="str">
        <f>IF(O308="男子",IF($AF308&gt;100,"",IF($M308=プロ用男子!K$177,ROW(),"")),"")</f>
        <v/>
      </c>
      <c r="BU308" s="58" t="str">
        <f>IF(O308="男子",IF($AF308&gt;100,"",IF($M308=プロ用男子!D$202,ROW(),"")),"")</f>
        <v/>
      </c>
      <c r="BV308" s="58" t="str">
        <f>IF(O308="男子",IF($AF308&gt;100,"",IF($M308=プロ用男子!K$202,ROW(),"")),"")</f>
        <v/>
      </c>
      <c r="BW308" s="58" t="str">
        <f>IF(O308="男子",IF($AF308&gt;100,"",IF($M308=プロ用男子!D$227,ROW(),"")),"")</f>
        <v/>
      </c>
      <c r="BX308" s="58" t="str">
        <f>IF(O308="男子",IF($AF308&gt;100,"",IF($M308=プロ用男子!K$227,ROW(),"")),"")</f>
        <v/>
      </c>
      <c r="BY308" s="58" t="str">
        <f>IF(O308="女子",IF(AF308&gt;100,"",IF(M308=プロ用女子!D$2,ROW(),"")),"")</f>
        <v/>
      </c>
      <c r="BZ308" s="58" t="str">
        <f>IF(O308="女子",IF($AF308&gt;100,"",IF($M308=プロ用女子!K$2,ROW(),"")),"")</f>
        <v/>
      </c>
      <c r="CA308" s="58" t="str">
        <f>IF(O308="女子",IF($AF308&gt;100,"",IF($M308=プロ用女子!D$27,ROW(),"")),"")</f>
        <v/>
      </c>
      <c r="CB308" s="58" t="str">
        <f>IF(O308="女子",IF($AF308&gt;100,"",IF($M308=プロ用女子!K$27,ROW(),"")),"")</f>
        <v/>
      </c>
      <c r="CC308" s="58" t="str">
        <f>IF(O308="女子",IF($AF308&gt;100,"",IF($M308=プロ用女子!D$52,ROW(),"")),"")</f>
        <v/>
      </c>
      <c r="CD308" s="58" t="str">
        <f>IF(O308="女子",IF($AF308&gt;100,"",IF($M308=プロ用女子!K$52,ROW(),"")),"")</f>
        <v/>
      </c>
      <c r="CE308" s="58" t="str">
        <f>IF(O308="女子",IF($AF308&gt;100,"",IF($M308=プロ用女子!D$77,ROW(),"")),"")</f>
        <v/>
      </c>
      <c r="CF308" s="58" t="str">
        <f>IF(O308="女子",IF($AF308&gt;100,"",IF($M308=プロ用女子!K$77,ROW(),"")),"")</f>
        <v/>
      </c>
      <c r="CG308" s="58" t="str">
        <f>IF(O308="女子",IF($AF308&gt;100,"",IF($M308=プロ用女子!D$102,ROW(),"")),"")</f>
        <v/>
      </c>
      <c r="CH308" s="58" t="str">
        <f>IF(O308="女子",IF($AF308&gt;100,"",IF($M308=プロ用女子!K$102,ROW(),"")),"")</f>
        <v/>
      </c>
      <c r="CI308" s="58" t="str">
        <f>IF(O308="女子",IF($AF308&gt;100,"",IF($M308=プロ用女子!D$127,ROW(),"")),"")</f>
        <v/>
      </c>
      <c r="CJ308" s="58" t="str">
        <f>IF(O308="女子",IF($AF308&gt;100,"",IF($M308=プロ用女子!K$127,ROW(),"")),"")</f>
        <v/>
      </c>
      <c r="CK308" s="58" t="str">
        <f>IF(O308="女子",IF($AF308&gt;100,"",IF($M308=プロ用女子!D$152,ROW(),"")),"")</f>
        <v/>
      </c>
      <c r="CL308" s="58" t="str">
        <f>IF(O308="女子",IF($AF308&gt;100,"",IF($M308=プロ用女子!K$152,ROW(),"")),"")</f>
        <v/>
      </c>
      <c r="CM308" s="58">
        <f>IF(O308="女子",IF($AF308&gt;100,"",IF($M308=プロ用女子!D$177,ROW(),"")),"")</f>
        <v>308</v>
      </c>
      <c r="CN308" s="58" t="str">
        <f>IF(O308="女子",IF($AF308&gt;100,"",IF($M308=プロ用女子!K$177,ROW(),"")),"")</f>
        <v/>
      </c>
      <c r="CO308" s="58" t="str">
        <f>IF(O308="女子",IF($AF308&gt;100,"",IF($M308=プロ用女子!D$202,ROW(),"")),"")</f>
        <v/>
      </c>
      <c r="CP308" s="58" t="str">
        <f>IF(O308="女子",IF($AF308&gt;100,"",IF($M308=プロ用女子!K$202,ROW(),"")),"")</f>
        <v/>
      </c>
      <c r="CQ308" s="58" t="str">
        <f>IF(O308="女子",IF($AF308&gt;100,"",IF($M308=プロ用女子!D$227,ROW(),"")),"")</f>
        <v/>
      </c>
      <c r="CR308" s="58" t="str">
        <f>IF(O308="女子",IF($AF308&gt;100,"",IF($M308=プロ用女子!K$227,ROW(),"")),"")</f>
        <v/>
      </c>
    </row>
    <row r="309" spans="1:96" x14ac:dyDescent="0.15">
      <c r="L309" t="s">
        <v>2605</v>
      </c>
      <c r="M309" t="s">
        <v>2525</v>
      </c>
      <c r="N309" t="s">
        <v>2526</v>
      </c>
      <c r="O309" t="s">
        <v>113</v>
      </c>
      <c r="Y309" t="s">
        <v>101</v>
      </c>
      <c r="AA309" t="s">
        <v>2606</v>
      </c>
      <c r="AB309" t="s">
        <v>2607</v>
      </c>
      <c r="AC309" t="s">
        <v>2608</v>
      </c>
      <c r="AD309" t="s">
        <v>102</v>
      </c>
      <c r="AF309">
        <v>6</v>
      </c>
      <c r="AG309" s="40">
        <v>39387</v>
      </c>
      <c r="AN309">
        <v>156.69999999999999</v>
      </c>
      <c r="AO309">
        <v>48</v>
      </c>
      <c r="AP309" t="s">
        <v>103</v>
      </c>
      <c r="BB309">
        <f t="shared" si="13"/>
        <v>16</v>
      </c>
      <c r="BC309">
        <f t="shared" si="14"/>
        <v>2</v>
      </c>
      <c r="BD309" t="str">
        <f t="shared" si="15"/>
        <v>右</v>
      </c>
      <c r="BE309" s="58" t="str">
        <f>IF(O309="男子",IF($AF309&gt;100,"",IF(M309=プロ用男子!D$2,ROW(),"")),"")</f>
        <v/>
      </c>
      <c r="BF309" s="58" t="str">
        <f>IF(O309="男子",IF($AF309&gt;100,"",IF($M309=プロ用男子!K$2,ROW(),"")),"")</f>
        <v/>
      </c>
      <c r="BG309" s="58" t="str">
        <f>IF(O309="男子",IF($AF309&gt;100,"",IF($M309=プロ用男子!D$27,ROW(),"")),"")</f>
        <v/>
      </c>
      <c r="BH309" s="58" t="str">
        <f>IF(O309="男子",IF($AF309&gt;100,"",IF($M309=プロ用男子!K$27,ROW(),"")),"")</f>
        <v/>
      </c>
      <c r="BI309" s="58" t="str">
        <f>IF(O309="男子",IF($AF309&gt;100,"",IF($M309=プロ用男子!D$52,ROW(),"")),"")</f>
        <v/>
      </c>
      <c r="BJ309" s="58" t="str">
        <f>IF(O309="男子",IF($AF309&gt;100,"",IF($M309=プロ用男子!K$52,ROW(),"")),"")</f>
        <v/>
      </c>
      <c r="BK309" s="58" t="str">
        <f>IF(O309="男子",IF($AF309&gt;100,"",IF($M309=プロ用男子!D$77,ROW(),"")),"")</f>
        <v/>
      </c>
      <c r="BL309" s="58" t="str">
        <f>IF(O309="男子",IF($AF309&gt;100,"",IF($M309=プロ用男子!K$77,ROW(),"")),"")</f>
        <v/>
      </c>
      <c r="BM309" s="58" t="str">
        <f>IF(O309="男子",IF($AF309&gt;100,"",IF($M309=プロ用男子!D$102,ROW(),"")),"")</f>
        <v/>
      </c>
      <c r="BN309" s="58" t="str">
        <f>IF(O309="男子",IF($AF309&gt;100,"",IF($M309=プロ用男子!K$102,ROW(),"")),"")</f>
        <v/>
      </c>
      <c r="BO309" s="58" t="str">
        <f>IF(O309="男子",IF($AF309&gt;100,"",IF($M309=プロ用男子!D$127,ROW(),"")),"")</f>
        <v/>
      </c>
      <c r="BP309" s="58" t="str">
        <f>IF(O309="男子",IF($AF309&gt;100,"",IF($M309=プロ用男子!K$127,ROW(),"")),"")</f>
        <v/>
      </c>
      <c r="BQ309" s="58" t="str">
        <f>IF(O309="男子",IF($AF309&gt;100,"",IF($M309=プロ用男子!D$152,ROW(),"")),"")</f>
        <v/>
      </c>
      <c r="BR309" s="58" t="str">
        <f>IF(O309="男子",IF($AF309&gt;100,"",IF($M309=プロ用男子!K$152,ROW(),"")),"")</f>
        <v/>
      </c>
      <c r="BS309" s="58" t="str">
        <f>IF(O309="男子",IF($AF309&gt;100,"",IF($M309=プロ用男子!D$177,ROW(),"")),"")</f>
        <v/>
      </c>
      <c r="BT309" s="58" t="str">
        <f>IF(O309="男子",IF($AF309&gt;100,"",IF($M309=プロ用男子!K$177,ROW(),"")),"")</f>
        <v/>
      </c>
      <c r="BU309" s="58" t="str">
        <f>IF(O309="男子",IF($AF309&gt;100,"",IF($M309=プロ用男子!D$202,ROW(),"")),"")</f>
        <v/>
      </c>
      <c r="BV309" s="58" t="str">
        <f>IF(O309="男子",IF($AF309&gt;100,"",IF($M309=プロ用男子!K$202,ROW(),"")),"")</f>
        <v/>
      </c>
      <c r="BW309" s="58" t="str">
        <f>IF(O309="男子",IF($AF309&gt;100,"",IF($M309=プロ用男子!D$227,ROW(),"")),"")</f>
        <v/>
      </c>
      <c r="BX309" s="58" t="str">
        <f>IF(O309="男子",IF($AF309&gt;100,"",IF($M309=プロ用男子!K$227,ROW(),"")),"")</f>
        <v/>
      </c>
      <c r="BY309" s="58" t="str">
        <f>IF(O309="女子",IF(AF309&gt;100,"",IF(M309=プロ用女子!D$2,ROW(),"")),"")</f>
        <v/>
      </c>
      <c r="BZ309" s="58" t="str">
        <f>IF(O309="女子",IF($AF309&gt;100,"",IF($M309=プロ用女子!K$2,ROW(),"")),"")</f>
        <v/>
      </c>
      <c r="CA309" s="58" t="str">
        <f>IF(O309="女子",IF($AF309&gt;100,"",IF($M309=プロ用女子!D$27,ROW(),"")),"")</f>
        <v/>
      </c>
      <c r="CB309" s="58" t="str">
        <f>IF(O309="女子",IF($AF309&gt;100,"",IF($M309=プロ用女子!K$27,ROW(),"")),"")</f>
        <v/>
      </c>
      <c r="CC309" s="58" t="str">
        <f>IF(O309="女子",IF($AF309&gt;100,"",IF($M309=プロ用女子!D$52,ROW(),"")),"")</f>
        <v/>
      </c>
      <c r="CD309" s="58" t="str">
        <f>IF(O309="女子",IF($AF309&gt;100,"",IF($M309=プロ用女子!K$52,ROW(),"")),"")</f>
        <v/>
      </c>
      <c r="CE309" s="58" t="str">
        <f>IF(O309="女子",IF($AF309&gt;100,"",IF($M309=プロ用女子!D$77,ROW(),"")),"")</f>
        <v/>
      </c>
      <c r="CF309" s="58" t="str">
        <f>IF(O309="女子",IF($AF309&gt;100,"",IF($M309=プロ用女子!K$77,ROW(),"")),"")</f>
        <v/>
      </c>
      <c r="CG309" s="58" t="str">
        <f>IF(O309="女子",IF($AF309&gt;100,"",IF($M309=プロ用女子!D$102,ROW(),"")),"")</f>
        <v/>
      </c>
      <c r="CH309" s="58" t="str">
        <f>IF(O309="女子",IF($AF309&gt;100,"",IF($M309=プロ用女子!K$102,ROW(),"")),"")</f>
        <v/>
      </c>
      <c r="CI309" s="58" t="str">
        <f>IF(O309="女子",IF($AF309&gt;100,"",IF($M309=プロ用女子!D$127,ROW(),"")),"")</f>
        <v/>
      </c>
      <c r="CJ309" s="58" t="str">
        <f>IF(O309="女子",IF($AF309&gt;100,"",IF($M309=プロ用女子!K$127,ROW(),"")),"")</f>
        <v/>
      </c>
      <c r="CK309" s="58" t="str">
        <f>IF(O309="女子",IF($AF309&gt;100,"",IF($M309=プロ用女子!D$152,ROW(),"")),"")</f>
        <v/>
      </c>
      <c r="CL309" s="58" t="str">
        <f>IF(O309="女子",IF($AF309&gt;100,"",IF($M309=プロ用女子!K$152,ROW(),"")),"")</f>
        <v/>
      </c>
      <c r="CM309" s="58">
        <f>IF(O309="女子",IF($AF309&gt;100,"",IF($M309=プロ用女子!D$177,ROW(),"")),"")</f>
        <v>309</v>
      </c>
      <c r="CN309" s="58" t="str">
        <f>IF(O309="女子",IF($AF309&gt;100,"",IF($M309=プロ用女子!K$177,ROW(),"")),"")</f>
        <v/>
      </c>
      <c r="CO309" s="58" t="str">
        <f>IF(O309="女子",IF($AF309&gt;100,"",IF($M309=プロ用女子!D$202,ROW(),"")),"")</f>
        <v/>
      </c>
      <c r="CP309" s="58" t="str">
        <f>IF(O309="女子",IF($AF309&gt;100,"",IF($M309=プロ用女子!K$202,ROW(),"")),"")</f>
        <v/>
      </c>
      <c r="CQ309" s="58" t="str">
        <f>IF(O309="女子",IF($AF309&gt;100,"",IF($M309=プロ用女子!D$227,ROW(),"")),"")</f>
        <v/>
      </c>
      <c r="CR309" s="58" t="str">
        <f>IF(O309="女子",IF($AF309&gt;100,"",IF($M309=プロ用女子!K$227,ROW(),"")),"")</f>
        <v/>
      </c>
    </row>
    <row r="310" spans="1:96" x14ac:dyDescent="0.15">
      <c r="L310" t="s">
        <v>2609</v>
      </c>
      <c r="M310" t="s">
        <v>2525</v>
      </c>
      <c r="N310" t="s">
        <v>2526</v>
      </c>
      <c r="O310" t="s">
        <v>113</v>
      </c>
      <c r="Y310" t="s">
        <v>101</v>
      </c>
      <c r="AA310" t="s">
        <v>2610</v>
      </c>
      <c r="AB310" t="s">
        <v>2611</v>
      </c>
      <c r="AC310" t="s">
        <v>2612</v>
      </c>
      <c r="AD310" t="s">
        <v>102</v>
      </c>
      <c r="AF310">
        <v>7</v>
      </c>
      <c r="AG310" s="40">
        <v>39199</v>
      </c>
      <c r="AN310">
        <v>156.1</v>
      </c>
      <c r="AO310">
        <v>51.4</v>
      </c>
      <c r="AP310" t="s">
        <v>103</v>
      </c>
      <c r="BB310">
        <f t="shared" si="13"/>
        <v>16</v>
      </c>
      <c r="BC310">
        <f t="shared" si="14"/>
        <v>2</v>
      </c>
      <c r="BD310" t="str">
        <f t="shared" si="15"/>
        <v>右</v>
      </c>
      <c r="BE310" s="58" t="str">
        <f>IF(O310="男子",IF($AF310&gt;100,"",IF(M310=プロ用男子!D$2,ROW(),"")),"")</f>
        <v/>
      </c>
      <c r="BF310" s="58" t="str">
        <f>IF(O310="男子",IF($AF310&gt;100,"",IF($M310=プロ用男子!K$2,ROW(),"")),"")</f>
        <v/>
      </c>
      <c r="BG310" s="58" t="str">
        <f>IF(O310="男子",IF($AF310&gt;100,"",IF($M310=プロ用男子!D$27,ROW(),"")),"")</f>
        <v/>
      </c>
      <c r="BH310" s="58" t="str">
        <f>IF(O310="男子",IF($AF310&gt;100,"",IF($M310=プロ用男子!K$27,ROW(),"")),"")</f>
        <v/>
      </c>
      <c r="BI310" s="58" t="str">
        <f>IF(O310="男子",IF($AF310&gt;100,"",IF($M310=プロ用男子!D$52,ROW(),"")),"")</f>
        <v/>
      </c>
      <c r="BJ310" s="58" t="str">
        <f>IF(O310="男子",IF($AF310&gt;100,"",IF($M310=プロ用男子!K$52,ROW(),"")),"")</f>
        <v/>
      </c>
      <c r="BK310" s="58" t="str">
        <f>IF(O310="男子",IF($AF310&gt;100,"",IF($M310=プロ用男子!D$77,ROW(),"")),"")</f>
        <v/>
      </c>
      <c r="BL310" s="58" t="str">
        <f>IF(O310="男子",IF($AF310&gt;100,"",IF($M310=プロ用男子!K$77,ROW(),"")),"")</f>
        <v/>
      </c>
      <c r="BM310" s="58" t="str">
        <f>IF(O310="男子",IF($AF310&gt;100,"",IF($M310=プロ用男子!D$102,ROW(),"")),"")</f>
        <v/>
      </c>
      <c r="BN310" s="58" t="str">
        <f>IF(O310="男子",IF($AF310&gt;100,"",IF($M310=プロ用男子!K$102,ROW(),"")),"")</f>
        <v/>
      </c>
      <c r="BO310" s="58" t="str">
        <f>IF(O310="男子",IF($AF310&gt;100,"",IF($M310=プロ用男子!D$127,ROW(),"")),"")</f>
        <v/>
      </c>
      <c r="BP310" s="58" t="str">
        <f>IF(O310="男子",IF($AF310&gt;100,"",IF($M310=プロ用男子!K$127,ROW(),"")),"")</f>
        <v/>
      </c>
      <c r="BQ310" s="58" t="str">
        <f>IF(O310="男子",IF($AF310&gt;100,"",IF($M310=プロ用男子!D$152,ROW(),"")),"")</f>
        <v/>
      </c>
      <c r="BR310" s="58" t="str">
        <f>IF(O310="男子",IF($AF310&gt;100,"",IF($M310=プロ用男子!K$152,ROW(),"")),"")</f>
        <v/>
      </c>
      <c r="BS310" s="58" t="str">
        <f>IF(O310="男子",IF($AF310&gt;100,"",IF($M310=プロ用男子!D$177,ROW(),"")),"")</f>
        <v/>
      </c>
      <c r="BT310" s="58" t="str">
        <f>IF(O310="男子",IF($AF310&gt;100,"",IF($M310=プロ用男子!K$177,ROW(),"")),"")</f>
        <v/>
      </c>
      <c r="BU310" s="58" t="str">
        <f>IF(O310="男子",IF($AF310&gt;100,"",IF($M310=プロ用男子!D$202,ROW(),"")),"")</f>
        <v/>
      </c>
      <c r="BV310" s="58" t="str">
        <f>IF(O310="男子",IF($AF310&gt;100,"",IF($M310=プロ用男子!K$202,ROW(),"")),"")</f>
        <v/>
      </c>
      <c r="BW310" s="58" t="str">
        <f>IF(O310="男子",IF($AF310&gt;100,"",IF($M310=プロ用男子!D$227,ROW(),"")),"")</f>
        <v/>
      </c>
      <c r="BX310" s="58" t="str">
        <f>IF(O310="男子",IF($AF310&gt;100,"",IF($M310=プロ用男子!K$227,ROW(),"")),"")</f>
        <v/>
      </c>
      <c r="BY310" s="58" t="str">
        <f>IF(O310="女子",IF(AF310&gt;100,"",IF(M310=プロ用女子!D$2,ROW(),"")),"")</f>
        <v/>
      </c>
      <c r="BZ310" s="58" t="str">
        <f>IF(O310="女子",IF($AF310&gt;100,"",IF($M310=プロ用女子!K$2,ROW(),"")),"")</f>
        <v/>
      </c>
      <c r="CA310" s="58" t="str">
        <f>IF(O310="女子",IF($AF310&gt;100,"",IF($M310=プロ用女子!D$27,ROW(),"")),"")</f>
        <v/>
      </c>
      <c r="CB310" s="58" t="str">
        <f>IF(O310="女子",IF($AF310&gt;100,"",IF($M310=プロ用女子!K$27,ROW(),"")),"")</f>
        <v/>
      </c>
      <c r="CC310" s="58" t="str">
        <f>IF(O310="女子",IF($AF310&gt;100,"",IF($M310=プロ用女子!D$52,ROW(),"")),"")</f>
        <v/>
      </c>
      <c r="CD310" s="58" t="str">
        <f>IF(O310="女子",IF($AF310&gt;100,"",IF($M310=プロ用女子!K$52,ROW(),"")),"")</f>
        <v/>
      </c>
      <c r="CE310" s="58" t="str">
        <f>IF(O310="女子",IF($AF310&gt;100,"",IF($M310=プロ用女子!D$77,ROW(),"")),"")</f>
        <v/>
      </c>
      <c r="CF310" s="58" t="str">
        <f>IF(O310="女子",IF($AF310&gt;100,"",IF($M310=プロ用女子!K$77,ROW(),"")),"")</f>
        <v/>
      </c>
      <c r="CG310" s="58" t="str">
        <f>IF(O310="女子",IF($AF310&gt;100,"",IF($M310=プロ用女子!D$102,ROW(),"")),"")</f>
        <v/>
      </c>
      <c r="CH310" s="58" t="str">
        <f>IF(O310="女子",IF($AF310&gt;100,"",IF($M310=プロ用女子!K$102,ROW(),"")),"")</f>
        <v/>
      </c>
      <c r="CI310" s="58" t="str">
        <f>IF(O310="女子",IF($AF310&gt;100,"",IF($M310=プロ用女子!D$127,ROW(),"")),"")</f>
        <v/>
      </c>
      <c r="CJ310" s="58" t="str">
        <f>IF(O310="女子",IF($AF310&gt;100,"",IF($M310=プロ用女子!K$127,ROW(),"")),"")</f>
        <v/>
      </c>
      <c r="CK310" s="58" t="str">
        <f>IF(O310="女子",IF($AF310&gt;100,"",IF($M310=プロ用女子!D$152,ROW(),"")),"")</f>
        <v/>
      </c>
      <c r="CL310" s="58" t="str">
        <f>IF(O310="女子",IF($AF310&gt;100,"",IF($M310=プロ用女子!K$152,ROW(),"")),"")</f>
        <v/>
      </c>
      <c r="CM310" s="58">
        <f>IF(O310="女子",IF($AF310&gt;100,"",IF($M310=プロ用女子!D$177,ROW(),"")),"")</f>
        <v>310</v>
      </c>
      <c r="CN310" s="58" t="str">
        <f>IF(O310="女子",IF($AF310&gt;100,"",IF($M310=プロ用女子!K$177,ROW(),"")),"")</f>
        <v/>
      </c>
      <c r="CO310" s="58" t="str">
        <f>IF(O310="女子",IF($AF310&gt;100,"",IF($M310=プロ用女子!D$202,ROW(),"")),"")</f>
        <v/>
      </c>
      <c r="CP310" s="58" t="str">
        <f>IF(O310="女子",IF($AF310&gt;100,"",IF($M310=プロ用女子!K$202,ROW(),"")),"")</f>
        <v/>
      </c>
      <c r="CQ310" s="58" t="str">
        <f>IF(O310="女子",IF($AF310&gt;100,"",IF($M310=プロ用女子!D$227,ROW(),"")),"")</f>
        <v/>
      </c>
      <c r="CR310" s="58" t="str">
        <f>IF(O310="女子",IF($AF310&gt;100,"",IF($M310=プロ用女子!K$227,ROW(),"")),"")</f>
        <v/>
      </c>
    </row>
    <row r="311" spans="1:96" x14ac:dyDescent="0.15">
      <c r="L311" t="s">
        <v>2613</v>
      </c>
      <c r="M311" t="s">
        <v>2525</v>
      </c>
      <c r="N311" t="s">
        <v>2526</v>
      </c>
      <c r="O311" t="s">
        <v>113</v>
      </c>
      <c r="Y311" t="s">
        <v>101</v>
      </c>
      <c r="AA311" t="s">
        <v>2614</v>
      </c>
      <c r="AB311" t="s">
        <v>2615</v>
      </c>
      <c r="AC311" t="s">
        <v>2616</v>
      </c>
      <c r="AD311" t="s">
        <v>102</v>
      </c>
      <c r="AF311">
        <v>8</v>
      </c>
      <c r="AG311" s="40">
        <v>39301</v>
      </c>
      <c r="AN311">
        <v>156.19999999999999</v>
      </c>
      <c r="AO311">
        <v>59.8</v>
      </c>
      <c r="AP311" t="s">
        <v>103</v>
      </c>
      <c r="BB311">
        <f t="shared" si="13"/>
        <v>16</v>
      </c>
      <c r="BC311">
        <f t="shared" si="14"/>
        <v>2</v>
      </c>
      <c r="BD311" t="str">
        <f t="shared" si="15"/>
        <v>右</v>
      </c>
      <c r="BE311" s="58" t="str">
        <f>IF(O311="男子",IF($AF311&gt;100,"",IF(M311=プロ用男子!D$2,ROW(),"")),"")</f>
        <v/>
      </c>
      <c r="BF311" s="58" t="str">
        <f>IF(O311="男子",IF($AF311&gt;100,"",IF($M311=プロ用男子!K$2,ROW(),"")),"")</f>
        <v/>
      </c>
      <c r="BG311" s="58" t="str">
        <f>IF(O311="男子",IF($AF311&gt;100,"",IF($M311=プロ用男子!D$27,ROW(),"")),"")</f>
        <v/>
      </c>
      <c r="BH311" s="58" t="str">
        <f>IF(O311="男子",IF($AF311&gt;100,"",IF($M311=プロ用男子!K$27,ROW(),"")),"")</f>
        <v/>
      </c>
      <c r="BI311" s="58" t="str">
        <f>IF(O311="男子",IF($AF311&gt;100,"",IF($M311=プロ用男子!D$52,ROW(),"")),"")</f>
        <v/>
      </c>
      <c r="BJ311" s="58" t="str">
        <f>IF(O311="男子",IF($AF311&gt;100,"",IF($M311=プロ用男子!K$52,ROW(),"")),"")</f>
        <v/>
      </c>
      <c r="BK311" s="58" t="str">
        <f>IF(O311="男子",IF($AF311&gt;100,"",IF($M311=プロ用男子!D$77,ROW(),"")),"")</f>
        <v/>
      </c>
      <c r="BL311" s="58" t="str">
        <f>IF(O311="男子",IF($AF311&gt;100,"",IF($M311=プロ用男子!K$77,ROW(),"")),"")</f>
        <v/>
      </c>
      <c r="BM311" s="58" t="str">
        <f>IF(O311="男子",IF($AF311&gt;100,"",IF($M311=プロ用男子!D$102,ROW(),"")),"")</f>
        <v/>
      </c>
      <c r="BN311" s="58" t="str">
        <f>IF(O311="男子",IF($AF311&gt;100,"",IF($M311=プロ用男子!K$102,ROW(),"")),"")</f>
        <v/>
      </c>
      <c r="BO311" s="58" t="str">
        <f>IF(O311="男子",IF($AF311&gt;100,"",IF($M311=プロ用男子!D$127,ROW(),"")),"")</f>
        <v/>
      </c>
      <c r="BP311" s="58" t="str">
        <f>IF(O311="男子",IF($AF311&gt;100,"",IF($M311=プロ用男子!K$127,ROW(),"")),"")</f>
        <v/>
      </c>
      <c r="BQ311" s="58" t="str">
        <f>IF(O311="男子",IF($AF311&gt;100,"",IF($M311=プロ用男子!D$152,ROW(),"")),"")</f>
        <v/>
      </c>
      <c r="BR311" s="58" t="str">
        <f>IF(O311="男子",IF($AF311&gt;100,"",IF($M311=プロ用男子!K$152,ROW(),"")),"")</f>
        <v/>
      </c>
      <c r="BS311" s="58" t="str">
        <f>IF(O311="男子",IF($AF311&gt;100,"",IF($M311=プロ用男子!D$177,ROW(),"")),"")</f>
        <v/>
      </c>
      <c r="BT311" s="58" t="str">
        <f>IF(O311="男子",IF($AF311&gt;100,"",IF($M311=プロ用男子!K$177,ROW(),"")),"")</f>
        <v/>
      </c>
      <c r="BU311" s="58" t="str">
        <f>IF(O311="男子",IF($AF311&gt;100,"",IF($M311=プロ用男子!D$202,ROW(),"")),"")</f>
        <v/>
      </c>
      <c r="BV311" s="58" t="str">
        <f>IF(O311="男子",IF($AF311&gt;100,"",IF($M311=プロ用男子!K$202,ROW(),"")),"")</f>
        <v/>
      </c>
      <c r="BW311" s="58" t="str">
        <f>IF(O311="男子",IF($AF311&gt;100,"",IF($M311=プロ用男子!D$227,ROW(),"")),"")</f>
        <v/>
      </c>
      <c r="BX311" s="58" t="str">
        <f>IF(O311="男子",IF($AF311&gt;100,"",IF($M311=プロ用男子!K$227,ROW(),"")),"")</f>
        <v/>
      </c>
      <c r="BY311" s="58" t="str">
        <f>IF(O311="女子",IF(AF311&gt;100,"",IF(M311=プロ用女子!D$2,ROW(),"")),"")</f>
        <v/>
      </c>
      <c r="BZ311" s="58" t="str">
        <f>IF(O311="女子",IF($AF311&gt;100,"",IF($M311=プロ用女子!K$2,ROW(),"")),"")</f>
        <v/>
      </c>
      <c r="CA311" s="58" t="str">
        <f>IF(O311="女子",IF($AF311&gt;100,"",IF($M311=プロ用女子!D$27,ROW(),"")),"")</f>
        <v/>
      </c>
      <c r="CB311" s="58" t="str">
        <f>IF(O311="女子",IF($AF311&gt;100,"",IF($M311=プロ用女子!K$27,ROW(),"")),"")</f>
        <v/>
      </c>
      <c r="CC311" s="58" t="str">
        <f>IF(O311="女子",IF($AF311&gt;100,"",IF($M311=プロ用女子!D$52,ROW(),"")),"")</f>
        <v/>
      </c>
      <c r="CD311" s="58" t="str">
        <f>IF(O311="女子",IF($AF311&gt;100,"",IF($M311=プロ用女子!K$52,ROW(),"")),"")</f>
        <v/>
      </c>
      <c r="CE311" s="58" t="str">
        <f>IF(O311="女子",IF($AF311&gt;100,"",IF($M311=プロ用女子!D$77,ROW(),"")),"")</f>
        <v/>
      </c>
      <c r="CF311" s="58" t="str">
        <f>IF(O311="女子",IF($AF311&gt;100,"",IF($M311=プロ用女子!K$77,ROW(),"")),"")</f>
        <v/>
      </c>
      <c r="CG311" s="58" t="str">
        <f>IF(O311="女子",IF($AF311&gt;100,"",IF($M311=プロ用女子!D$102,ROW(),"")),"")</f>
        <v/>
      </c>
      <c r="CH311" s="58" t="str">
        <f>IF(O311="女子",IF($AF311&gt;100,"",IF($M311=プロ用女子!K$102,ROW(),"")),"")</f>
        <v/>
      </c>
      <c r="CI311" s="58" t="str">
        <f>IF(O311="女子",IF($AF311&gt;100,"",IF($M311=プロ用女子!D$127,ROW(),"")),"")</f>
        <v/>
      </c>
      <c r="CJ311" s="58" t="str">
        <f>IF(O311="女子",IF($AF311&gt;100,"",IF($M311=プロ用女子!K$127,ROW(),"")),"")</f>
        <v/>
      </c>
      <c r="CK311" s="58" t="str">
        <f>IF(O311="女子",IF($AF311&gt;100,"",IF($M311=プロ用女子!D$152,ROW(),"")),"")</f>
        <v/>
      </c>
      <c r="CL311" s="58" t="str">
        <f>IF(O311="女子",IF($AF311&gt;100,"",IF($M311=プロ用女子!K$152,ROW(),"")),"")</f>
        <v/>
      </c>
      <c r="CM311" s="58">
        <f>IF(O311="女子",IF($AF311&gt;100,"",IF($M311=プロ用女子!D$177,ROW(),"")),"")</f>
        <v>311</v>
      </c>
      <c r="CN311" s="58" t="str">
        <f>IF(O311="女子",IF($AF311&gt;100,"",IF($M311=プロ用女子!K$177,ROW(),"")),"")</f>
        <v/>
      </c>
      <c r="CO311" s="58" t="str">
        <f>IF(O311="女子",IF($AF311&gt;100,"",IF($M311=プロ用女子!D$202,ROW(),"")),"")</f>
        <v/>
      </c>
      <c r="CP311" s="58" t="str">
        <f>IF(O311="女子",IF($AF311&gt;100,"",IF($M311=プロ用女子!K$202,ROW(),"")),"")</f>
        <v/>
      </c>
      <c r="CQ311" s="58" t="str">
        <f>IF(O311="女子",IF($AF311&gt;100,"",IF($M311=プロ用女子!D$227,ROW(),"")),"")</f>
        <v/>
      </c>
      <c r="CR311" s="58" t="str">
        <f>IF(O311="女子",IF($AF311&gt;100,"",IF($M311=プロ用女子!K$227,ROW(),"")),"")</f>
        <v/>
      </c>
    </row>
    <row r="312" spans="1:96" x14ac:dyDescent="0.15">
      <c r="A312" s="41">
        <v>46172</v>
      </c>
      <c r="B312" s="41">
        <v>46180</v>
      </c>
      <c r="C312" t="s">
        <v>70</v>
      </c>
      <c r="D312" t="s">
        <v>162</v>
      </c>
      <c r="E312" t="s">
        <v>169</v>
      </c>
      <c r="F312" t="s">
        <v>171</v>
      </c>
      <c r="G312" t="s">
        <v>165</v>
      </c>
      <c r="H312" t="s">
        <v>71</v>
      </c>
      <c r="I312" t="s">
        <v>166</v>
      </c>
      <c r="J312" t="s">
        <v>99</v>
      </c>
      <c r="L312" t="s">
        <v>1575</v>
      </c>
      <c r="M312" t="s">
        <v>1576</v>
      </c>
      <c r="N312" t="s">
        <v>1577</v>
      </c>
      <c r="O312" t="s">
        <v>113</v>
      </c>
      <c r="Y312" t="s">
        <v>101</v>
      </c>
      <c r="AA312" t="s">
        <v>1578</v>
      </c>
      <c r="AB312" t="s">
        <v>1579</v>
      </c>
      <c r="AC312" t="s">
        <v>1580</v>
      </c>
      <c r="AD312" t="s">
        <v>102</v>
      </c>
      <c r="AF312">
        <v>1</v>
      </c>
      <c r="AG312" s="40">
        <v>39169</v>
      </c>
      <c r="AN312">
        <v>169.2</v>
      </c>
      <c r="AO312">
        <v>62.3</v>
      </c>
      <c r="AP312" t="s">
        <v>103</v>
      </c>
      <c r="AV312" t="s">
        <v>104</v>
      </c>
      <c r="AY312" t="s">
        <v>155</v>
      </c>
      <c r="BB312">
        <f t="shared" si="13"/>
        <v>17</v>
      </c>
      <c r="BC312">
        <f t="shared" si="14"/>
        <v>3</v>
      </c>
      <c r="BD312" t="str">
        <f t="shared" si="15"/>
        <v>右</v>
      </c>
      <c r="BE312" s="58" t="str">
        <f>IF(O312="男子",IF($AF312&gt;100,"",IF(M312=プロ用男子!D$2,ROW(),"")),"")</f>
        <v/>
      </c>
      <c r="BF312" s="58" t="str">
        <f>IF(O312="男子",IF($AF312&gt;100,"",IF($M312=プロ用男子!K$2,ROW(),"")),"")</f>
        <v/>
      </c>
      <c r="BG312" s="58" t="str">
        <f>IF(O312="男子",IF($AF312&gt;100,"",IF($M312=プロ用男子!D$27,ROW(),"")),"")</f>
        <v/>
      </c>
      <c r="BH312" s="58" t="str">
        <f>IF(O312="男子",IF($AF312&gt;100,"",IF($M312=プロ用男子!K$27,ROW(),"")),"")</f>
        <v/>
      </c>
      <c r="BI312" s="58" t="str">
        <f>IF(O312="男子",IF($AF312&gt;100,"",IF($M312=プロ用男子!D$52,ROW(),"")),"")</f>
        <v/>
      </c>
      <c r="BJ312" s="58" t="str">
        <f>IF(O312="男子",IF($AF312&gt;100,"",IF($M312=プロ用男子!K$52,ROW(),"")),"")</f>
        <v/>
      </c>
      <c r="BK312" s="58" t="str">
        <f>IF(O312="男子",IF($AF312&gt;100,"",IF($M312=プロ用男子!D$77,ROW(),"")),"")</f>
        <v/>
      </c>
      <c r="BL312" s="58" t="str">
        <f>IF(O312="男子",IF($AF312&gt;100,"",IF($M312=プロ用男子!K$77,ROW(),"")),"")</f>
        <v/>
      </c>
      <c r="BM312" s="58" t="str">
        <f>IF(O312="男子",IF($AF312&gt;100,"",IF($M312=プロ用男子!D$102,ROW(),"")),"")</f>
        <v/>
      </c>
      <c r="BN312" s="58" t="str">
        <f>IF(O312="男子",IF($AF312&gt;100,"",IF($M312=プロ用男子!K$102,ROW(),"")),"")</f>
        <v/>
      </c>
      <c r="BO312" s="58" t="str">
        <f>IF(O312="男子",IF($AF312&gt;100,"",IF($M312=プロ用男子!D$127,ROW(),"")),"")</f>
        <v/>
      </c>
      <c r="BP312" s="58" t="str">
        <f>IF(O312="男子",IF($AF312&gt;100,"",IF($M312=プロ用男子!K$127,ROW(),"")),"")</f>
        <v/>
      </c>
      <c r="BQ312" s="58" t="str">
        <f>IF(O312="男子",IF($AF312&gt;100,"",IF($M312=プロ用男子!D$152,ROW(),"")),"")</f>
        <v/>
      </c>
      <c r="BR312" s="58" t="str">
        <f>IF(O312="男子",IF($AF312&gt;100,"",IF($M312=プロ用男子!K$152,ROW(),"")),"")</f>
        <v/>
      </c>
      <c r="BS312" s="58" t="str">
        <f>IF(O312="男子",IF($AF312&gt;100,"",IF($M312=プロ用男子!D$177,ROW(),"")),"")</f>
        <v/>
      </c>
      <c r="BT312" s="58" t="str">
        <f>IF(O312="男子",IF($AF312&gt;100,"",IF($M312=プロ用男子!K$177,ROW(),"")),"")</f>
        <v/>
      </c>
      <c r="BU312" s="58" t="str">
        <f>IF(O312="男子",IF($AF312&gt;100,"",IF($M312=プロ用男子!D$202,ROW(),"")),"")</f>
        <v/>
      </c>
      <c r="BV312" s="58" t="str">
        <f>IF(O312="男子",IF($AF312&gt;100,"",IF($M312=プロ用男子!K$202,ROW(),"")),"")</f>
        <v/>
      </c>
      <c r="BW312" s="58" t="str">
        <f>IF(O312="男子",IF($AF312&gt;100,"",IF($M312=プロ用男子!D$227,ROW(),"")),"")</f>
        <v/>
      </c>
      <c r="BX312" s="58" t="str">
        <f>IF(O312="男子",IF($AF312&gt;100,"",IF($M312=プロ用男子!K$227,ROW(),"")),"")</f>
        <v/>
      </c>
      <c r="BY312" s="58" t="str">
        <f>IF(O312="女子",IF(AF312&gt;100,"",IF(M312=プロ用女子!D$2,ROW(),"")),"")</f>
        <v/>
      </c>
      <c r="BZ312" s="58" t="str">
        <f>IF(O312="女子",IF($AF312&gt;100,"",IF($M312=プロ用女子!K$2,ROW(),"")),"")</f>
        <v/>
      </c>
      <c r="CA312" s="58" t="str">
        <f>IF(O312="女子",IF($AF312&gt;100,"",IF($M312=プロ用女子!D$27,ROW(),"")),"")</f>
        <v/>
      </c>
      <c r="CB312" s="58" t="str">
        <f>IF(O312="女子",IF($AF312&gt;100,"",IF($M312=プロ用女子!K$27,ROW(),"")),"")</f>
        <v/>
      </c>
      <c r="CC312" s="58" t="str">
        <f>IF(O312="女子",IF($AF312&gt;100,"",IF($M312=プロ用女子!D$52,ROW(),"")),"")</f>
        <v/>
      </c>
      <c r="CD312" s="58">
        <f>IF(O312="女子",IF($AF312&gt;100,"",IF($M312=プロ用女子!K$52,ROW(),"")),"")</f>
        <v>312</v>
      </c>
      <c r="CE312" s="58" t="str">
        <f>IF(O312="女子",IF($AF312&gt;100,"",IF($M312=プロ用女子!D$77,ROW(),"")),"")</f>
        <v/>
      </c>
      <c r="CF312" s="58" t="str">
        <f>IF(O312="女子",IF($AF312&gt;100,"",IF($M312=プロ用女子!K$77,ROW(),"")),"")</f>
        <v/>
      </c>
      <c r="CG312" s="58" t="str">
        <f>IF(O312="女子",IF($AF312&gt;100,"",IF($M312=プロ用女子!D$102,ROW(),"")),"")</f>
        <v/>
      </c>
      <c r="CH312" s="58" t="str">
        <f>IF(O312="女子",IF($AF312&gt;100,"",IF($M312=プロ用女子!K$102,ROW(),"")),"")</f>
        <v/>
      </c>
      <c r="CI312" s="58" t="str">
        <f>IF(O312="女子",IF($AF312&gt;100,"",IF($M312=プロ用女子!D$127,ROW(),"")),"")</f>
        <v/>
      </c>
      <c r="CJ312" s="58" t="str">
        <f>IF(O312="女子",IF($AF312&gt;100,"",IF($M312=プロ用女子!K$127,ROW(),"")),"")</f>
        <v/>
      </c>
      <c r="CK312" s="58" t="str">
        <f>IF(O312="女子",IF($AF312&gt;100,"",IF($M312=プロ用女子!D$152,ROW(),"")),"")</f>
        <v/>
      </c>
      <c r="CL312" s="58" t="str">
        <f>IF(O312="女子",IF($AF312&gt;100,"",IF($M312=プロ用女子!K$152,ROW(),"")),"")</f>
        <v/>
      </c>
      <c r="CM312" s="58" t="str">
        <f>IF(O312="女子",IF($AF312&gt;100,"",IF($M312=プロ用女子!D$177,ROW(),"")),"")</f>
        <v/>
      </c>
      <c r="CN312" s="58" t="str">
        <f>IF(O312="女子",IF($AF312&gt;100,"",IF($M312=プロ用女子!K$177,ROW(),"")),"")</f>
        <v/>
      </c>
      <c r="CO312" s="58" t="str">
        <f>IF(O312="女子",IF($AF312&gt;100,"",IF($M312=プロ用女子!D$202,ROW(),"")),"")</f>
        <v/>
      </c>
      <c r="CP312" s="58" t="str">
        <f>IF(O312="女子",IF($AF312&gt;100,"",IF($M312=プロ用女子!K$202,ROW(),"")),"")</f>
        <v/>
      </c>
      <c r="CQ312" s="58" t="str">
        <f>IF(O312="女子",IF($AF312&gt;100,"",IF($M312=プロ用女子!D$227,ROW(),"")),"")</f>
        <v/>
      </c>
      <c r="CR312" s="58" t="str">
        <f>IF(O312="女子",IF($AF312&gt;100,"",IF($M312=プロ用女子!K$227,ROW(),"")),"")</f>
        <v/>
      </c>
    </row>
    <row r="313" spans="1:96" x14ac:dyDescent="0.15">
      <c r="A313">
        <v>46172</v>
      </c>
      <c r="B313">
        <v>46180</v>
      </c>
      <c r="C313" t="s">
        <v>70</v>
      </c>
      <c r="D313" t="s">
        <v>162</v>
      </c>
      <c r="E313" t="s">
        <v>169</v>
      </c>
      <c r="F313" t="s">
        <v>171</v>
      </c>
      <c r="G313" t="s">
        <v>165</v>
      </c>
      <c r="H313" t="s">
        <v>71</v>
      </c>
      <c r="I313" t="s">
        <v>166</v>
      </c>
      <c r="J313" t="s">
        <v>99</v>
      </c>
      <c r="L313" t="s">
        <v>1581</v>
      </c>
      <c r="M313" t="s">
        <v>1576</v>
      </c>
      <c r="N313" t="s">
        <v>1577</v>
      </c>
      <c r="O313" t="s">
        <v>113</v>
      </c>
      <c r="Y313" t="s">
        <v>101</v>
      </c>
      <c r="AA313" t="s">
        <v>1582</v>
      </c>
      <c r="AB313" t="s">
        <v>1583</v>
      </c>
      <c r="AC313" t="s">
        <v>1584</v>
      </c>
      <c r="AD313" t="s">
        <v>102</v>
      </c>
      <c r="AF313">
        <v>2</v>
      </c>
      <c r="AG313" s="40">
        <v>39526</v>
      </c>
      <c r="AN313">
        <v>173</v>
      </c>
      <c r="AO313">
        <v>62</v>
      </c>
      <c r="AP313" t="s">
        <v>103</v>
      </c>
      <c r="AV313" t="s">
        <v>104</v>
      </c>
      <c r="AY313" t="s">
        <v>155</v>
      </c>
      <c r="BB313">
        <f t="shared" si="13"/>
        <v>16</v>
      </c>
      <c r="BC313">
        <f t="shared" si="14"/>
        <v>2</v>
      </c>
      <c r="BD313" t="str">
        <f t="shared" si="15"/>
        <v>右</v>
      </c>
      <c r="BE313" s="58" t="str">
        <f>IF(O313="男子",IF($AF313&gt;100,"",IF(M313=プロ用男子!D$2,ROW(),"")),"")</f>
        <v/>
      </c>
      <c r="BF313" s="58" t="str">
        <f>IF(O313="男子",IF($AF313&gt;100,"",IF($M313=プロ用男子!K$2,ROW(),"")),"")</f>
        <v/>
      </c>
      <c r="BG313" s="58" t="str">
        <f>IF(O313="男子",IF($AF313&gt;100,"",IF($M313=プロ用男子!D$27,ROW(),"")),"")</f>
        <v/>
      </c>
      <c r="BH313" s="58" t="str">
        <f>IF(O313="男子",IF($AF313&gt;100,"",IF($M313=プロ用男子!K$27,ROW(),"")),"")</f>
        <v/>
      </c>
      <c r="BI313" s="58" t="str">
        <f>IF(O313="男子",IF($AF313&gt;100,"",IF($M313=プロ用男子!D$52,ROW(),"")),"")</f>
        <v/>
      </c>
      <c r="BJ313" s="58" t="str">
        <f>IF(O313="男子",IF($AF313&gt;100,"",IF($M313=プロ用男子!K$52,ROW(),"")),"")</f>
        <v/>
      </c>
      <c r="BK313" s="58" t="str">
        <f>IF(O313="男子",IF($AF313&gt;100,"",IF($M313=プロ用男子!D$77,ROW(),"")),"")</f>
        <v/>
      </c>
      <c r="BL313" s="58" t="str">
        <f>IF(O313="男子",IF($AF313&gt;100,"",IF($M313=プロ用男子!K$77,ROW(),"")),"")</f>
        <v/>
      </c>
      <c r="BM313" s="58" t="str">
        <f>IF(O313="男子",IF($AF313&gt;100,"",IF($M313=プロ用男子!D$102,ROW(),"")),"")</f>
        <v/>
      </c>
      <c r="BN313" s="58" t="str">
        <f>IF(O313="男子",IF($AF313&gt;100,"",IF($M313=プロ用男子!K$102,ROW(),"")),"")</f>
        <v/>
      </c>
      <c r="BO313" s="58" t="str">
        <f>IF(O313="男子",IF($AF313&gt;100,"",IF($M313=プロ用男子!D$127,ROW(),"")),"")</f>
        <v/>
      </c>
      <c r="BP313" s="58" t="str">
        <f>IF(O313="男子",IF($AF313&gt;100,"",IF($M313=プロ用男子!K$127,ROW(),"")),"")</f>
        <v/>
      </c>
      <c r="BQ313" s="58" t="str">
        <f>IF(O313="男子",IF($AF313&gt;100,"",IF($M313=プロ用男子!D$152,ROW(),"")),"")</f>
        <v/>
      </c>
      <c r="BR313" s="58" t="str">
        <f>IF(O313="男子",IF($AF313&gt;100,"",IF($M313=プロ用男子!K$152,ROW(),"")),"")</f>
        <v/>
      </c>
      <c r="BS313" s="58" t="str">
        <f>IF(O313="男子",IF($AF313&gt;100,"",IF($M313=プロ用男子!D$177,ROW(),"")),"")</f>
        <v/>
      </c>
      <c r="BT313" s="58" t="str">
        <f>IF(O313="男子",IF($AF313&gt;100,"",IF($M313=プロ用男子!K$177,ROW(),"")),"")</f>
        <v/>
      </c>
      <c r="BU313" s="58" t="str">
        <f>IF(O313="男子",IF($AF313&gt;100,"",IF($M313=プロ用男子!D$202,ROW(),"")),"")</f>
        <v/>
      </c>
      <c r="BV313" s="58" t="str">
        <f>IF(O313="男子",IF($AF313&gt;100,"",IF($M313=プロ用男子!K$202,ROW(),"")),"")</f>
        <v/>
      </c>
      <c r="BW313" s="58" t="str">
        <f>IF(O313="男子",IF($AF313&gt;100,"",IF($M313=プロ用男子!D$227,ROW(),"")),"")</f>
        <v/>
      </c>
      <c r="BX313" s="58" t="str">
        <f>IF(O313="男子",IF($AF313&gt;100,"",IF($M313=プロ用男子!K$227,ROW(),"")),"")</f>
        <v/>
      </c>
      <c r="BY313" s="58" t="str">
        <f>IF(O313="女子",IF(AF313&gt;100,"",IF(M313=プロ用女子!D$2,ROW(),"")),"")</f>
        <v/>
      </c>
      <c r="BZ313" s="58" t="str">
        <f>IF(O313="女子",IF($AF313&gt;100,"",IF($M313=プロ用女子!K$2,ROW(),"")),"")</f>
        <v/>
      </c>
      <c r="CA313" s="58" t="str">
        <f>IF(O313="女子",IF($AF313&gt;100,"",IF($M313=プロ用女子!D$27,ROW(),"")),"")</f>
        <v/>
      </c>
      <c r="CB313" s="58" t="str">
        <f>IF(O313="女子",IF($AF313&gt;100,"",IF($M313=プロ用女子!K$27,ROW(),"")),"")</f>
        <v/>
      </c>
      <c r="CC313" s="58" t="str">
        <f>IF(O313="女子",IF($AF313&gt;100,"",IF($M313=プロ用女子!D$52,ROW(),"")),"")</f>
        <v/>
      </c>
      <c r="CD313" s="58">
        <f>IF(O313="女子",IF($AF313&gt;100,"",IF($M313=プロ用女子!K$52,ROW(),"")),"")</f>
        <v>313</v>
      </c>
      <c r="CE313" s="58" t="str">
        <f>IF(O313="女子",IF($AF313&gt;100,"",IF($M313=プロ用女子!D$77,ROW(),"")),"")</f>
        <v/>
      </c>
      <c r="CF313" s="58" t="str">
        <f>IF(O313="女子",IF($AF313&gt;100,"",IF($M313=プロ用女子!K$77,ROW(),"")),"")</f>
        <v/>
      </c>
      <c r="CG313" s="58" t="str">
        <f>IF(O313="女子",IF($AF313&gt;100,"",IF($M313=プロ用女子!D$102,ROW(),"")),"")</f>
        <v/>
      </c>
      <c r="CH313" s="58" t="str">
        <f>IF(O313="女子",IF($AF313&gt;100,"",IF($M313=プロ用女子!K$102,ROW(),"")),"")</f>
        <v/>
      </c>
      <c r="CI313" s="58" t="str">
        <f>IF(O313="女子",IF($AF313&gt;100,"",IF($M313=プロ用女子!D$127,ROW(),"")),"")</f>
        <v/>
      </c>
      <c r="CJ313" s="58" t="str">
        <f>IF(O313="女子",IF($AF313&gt;100,"",IF($M313=プロ用女子!K$127,ROW(),"")),"")</f>
        <v/>
      </c>
      <c r="CK313" s="58" t="str">
        <f>IF(O313="女子",IF($AF313&gt;100,"",IF($M313=プロ用女子!D$152,ROW(),"")),"")</f>
        <v/>
      </c>
      <c r="CL313" s="58" t="str">
        <f>IF(O313="女子",IF($AF313&gt;100,"",IF($M313=プロ用女子!K$152,ROW(),"")),"")</f>
        <v/>
      </c>
      <c r="CM313" s="58" t="str">
        <f>IF(O313="女子",IF($AF313&gt;100,"",IF($M313=プロ用女子!D$177,ROW(),"")),"")</f>
        <v/>
      </c>
      <c r="CN313" s="58" t="str">
        <f>IF(O313="女子",IF($AF313&gt;100,"",IF($M313=プロ用女子!K$177,ROW(),"")),"")</f>
        <v/>
      </c>
      <c r="CO313" s="58" t="str">
        <f>IF(O313="女子",IF($AF313&gt;100,"",IF($M313=プロ用女子!D$202,ROW(),"")),"")</f>
        <v/>
      </c>
      <c r="CP313" s="58" t="str">
        <f>IF(O313="女子",IF($AF313&gt;100,"",IF($M313=プロ用女子!K$202,ROW(),"")),"")</f>
        <v/>
      </c>
      <c r="CQ313" s="58" t="str">
        <f>IF(O313="女子",IF($AF313&gt;100,"",IF($M313=プロ用女子!D$227,ROW(),"")),"")</f>
        <v/>
      </c>
      <c r="CR313" s="58" t="str">
        <f>IF(O313="女子",IF($AF313&gt;100,"",IF($M313=プロ用女子!K$227,ROW(),"")),"")</f>
        <v/>
      </c>
    </row>
    <row r="314" spans="1:96" x14ac:dyDescent="0.15">
      <c r="A314">
        <v>46172</v>
      </c>
      <c r="B314">
        <v>46180</v>
      </c>
      <c r="C314" t="s">
        <v>70</v>
      </c>
      <c r="D314" t="s">
        <v>162</v>
      </c>
      <c r="E314" t="s">
        <v>169</v>
      </c>
      <c r="F314" t="s">
        <v>171</v>
      </c>
      <c r="G314" t="s">
        <v>165</v>
      </c>
      <c r="H314" t="s">
        <v>71</v>
      </c>
      <c r="I314" t="s">
        <v>166</v>
      </c>
      <c r="J314" t="s">
        <v>99</v>
      </c>
      <c r="L314" t="s">
        <v>1585</v>
      </c>
      <c r="M314" t="s">
        <v>1576</v>
      </c>
      <c r="N314" t="s">
        <v>1577</v>
      </c>
      <c r="O314" t="s">
        <v>113</v>
      </c>
      <c r="Y314" t="s">
        <v>101</v>
      </c>
      <c r="AA314" t="s">
        <v>1586</v>
      </c>
      <c r="AB314" t="s">
        <v>1587</v>
      </c>
      <c r="AC314" t="s">
        <v>1588</v>
      </c>
      <c r="AD314" t="s">
        <v>102</v>
      </c>
      <c r="AF314">
        <v>3</v>
      </c>
      <c r="AG314" s="40">
        <v>39151</v>
      </c>
      <c r="AN314">
        <v>155</v>
      </c>
      <c r="AO314">
        <v>47</v>
      </c>
      <c r="AP314" t="s">
        <v>103</v>
      </c>
      <c r="AV314" t="s">
        <v>104</v>
      </c>
      <c r="AY314" t="s">
        <v>155</v>
      </c>
      <c r="BB314">
        <f t="shared" si="13"/>
        <v>17</v>
      </c>
      <c r="BC314">
        <f t="shared" si="14"/>
        <v>3</v>
      </c>
      <c r="BD314" t="str">
        <f t="shared" si="15"/>
        <v>右</v>
      </c>
      <c r="BE314" s="58" t="str">
        <f>IF(O314="男子",IF($AF314&gt;100,"",IF(M314=プロ用男子!D$2,ROW(),"")),"")</f>
        <v/>
      </c>
      <c r="BF314" s="58" t="str">
        <f>IF(O314="男子",IF($AF314&gt;100,"",IF($M314=プロ用男子!K$2,ROW(),"")),"")</f>
        <v/>
      </c>
      <c r="BG314" s="58" t="str">
        <f>IF(O314="男子",IF($AF314&gt;100,"",IF($M314=プロ用男子!D$27,ROW(),"")),"")</f>
        <v/>
      </c>
      <c r="BH314" s="58" t="str">
        <f>IF(O314="男子",IF($AF314&gt;100,"",IF($M314=プロ用男子!K$27,ROW(),"")),"")</f>
        <v/>
      </c>
      <c r="BI314" s="58" t="str">
        <f>IF(O314="男子",IF($AF314&gt;100,"",IF($M314=プロ用男子!D$52,ROW(),"")),"")</f>
        <v/>
      </c>
      <c r="BJ314" s="58" t="str">
        <f>IF(O314="男子",IF($AF314&gt;100,"",IF($M314=プロ用男子!K$52,ROW(),"")),"")</f>
        <v/>
      </c>
      <c r="BK314" s="58" t="str">
        <f>IF(O314="男子",IF($AF314&gt;100,"",IF($M314=プロ用男子!D$77,ROW(),"")),"")</f>
        <v/>
      </c>
      <c r="BL314" s="58" t="str">
        <f>IF(O314="男子",IF($AF314&gt;100,"",IF($M314=プロ用男子!K$77,ROW(),"")),"")</f>
        <v/>
      </c>
      <c r="BM314" s="58" t="str">
        <f>IF(O314="男子",IF($AF314&gt;100,"",IF($M314=プロ用男子!D$102,ROW(),"")),"")</f>
        <v/>
      </c>
      <c r="BN314" s="58" t="str">
        <f>IF(O314="男子",IF($AF314&gt;100,"",IF($M314=プロ用男子!K$102,ROW(),"")),"")</f>
        <v/>
      </c>
      <c r="BO314" s="58" t="str">
        <f>IF(O314="男子",IF($AF314&gt;100,"",IF($M314=プロ用男子!D$127,ROW(),"")),"")</f>
        <v/>
      </c>
      <c r="BP314" s="58" t="str">
        <f>IF(O314="男子",IF($AF314&gt;100,"",IF($M314=プロ用男子!K$127,ROW(),"")),"")</f>
        <v/>
      </c>
      <c r="BQ314" s="58" t="str">
        <f>IF(O314="男子",IF($AF314&gt;100,"",IF($M314=プロ用男子!D$152,ROW(),"")),"")</f>
        <v/>
      </c>
      <c r="BR314" s="58" t="str">
        <f>IF(O314="男子",IF($AF314&gt;100,"",IF($M314=プロ用男子!K$152,ROW(),"")),"")</f>
        <v/>
      </c>
      <c r="BS314" s="58" t="str">
        <f>IF(O314="男子",IF($AF314&gt;100,"",IF($M314=プロ用男子!D$177,ROW(),"")),"")</f>
        <v/>
      </c>
      <c r="BT314" s="58" t="str">
        <f>IF(O314="男子",IF($AF314&gt;100,"",IF($M314=プロ用男子!K$177,ROW(),"")),"")</f>
        <v/>
      </c>
      <c r="BU314" s="58" t="str">
        <f>IF(O314="男子",IF($AF314&gt;100,"",IF($M314=プロ用男子!D$202,ROW(),"")),"")</f>
        <v/>
      </c>
      <c r="BV314" s="58" t="str">
        <f>IF(O314="男子",IF($AF314&gt;100,"",IF($M314=プロ用男子!K$202,ROW(),"")),"")</f>
        <v/>
      </c>
      <c r="BW314" s="58" t="str">
        <f>IF(O314="男子",IF($AF314&gt;100,"",IF($M314=プロ用男子!D$227,ROW(),"")),"")</f>
        <v/>
      </c>
      <c r="BX314" s="58" t="str">
        <f>IF(O314="男子",IF($AF314&gt;100,"",IF($M314=プロ用男子!K$227,ROW(),"")),"")</f>
        <v/>
      </c>
      <c r="BY314" s="58" t="str">
        <f>IF(O314="女子",IF(AF314&gt;100,"",IF(M314=プロ用女子!D$2,ROW(),"")),"")</f>
        <v/>
      </c>
      <c r="BZ314" s="58" t="str">
        <f>IF(O314="女子",IF($AF314&gt;100,"",IF($M314=プロ用女子!K$2,ROW(),"")),"")</f>
        <v/>
      </c>
      <c r="CA314" s="58" t="str">
        <f>IF(O314="女子",IF($AF314&gt;100,"",IF($M314=プロ用女子!D$27,ROW(),"")),"")</f>
        <v/>
      </c>
      <c r="CB314" s="58" t="str">
        <f>IF(O314="女子",IF($AF314&gt;100,"",IF($M314=プロ用女子!K$27,ROW(),"")),"")</f>
        <v/>
      </c>
      <c r="CC314" s="58" t="str">
        <f>IF(O314="女子",IF($AF314&gt;100,"",IF($M314=プロ用女子!D$52,ROW(),"")),"")</f>
        <v/>
      </c>
      <c r="CD314" s="58">
        <f>IF(O314="女子",IF($AF314&gt;100,"",IF($M314=プロ用女子!K$52,ROW(),"")),"")</f>
        <v>314</v>
      </c>
      <c r="CE314" s="58" t="str">
        <f>IF(O314="女子",IF($AF314&gt;100,"",IF($M314=プロ用女子!D$77,ROW(),"")),"")</f>
        <v/>
      </c>
      <c r="CF314" s="58" t="str">
        <f>IF(O314="女子",IF($AF314&gt;100,"",IF($M314=プロ用女子!K$77,ROW(),"")),"")</f>
        <v/>
      </c>
      <c r="CG314" s="58" t="str">
        <f>IF(O314="女子",IF($AF314&gt;100,"",IF($M314=プロ用女子!D$102,ROW(),"")),"")</f>
        <v/>
      </c>
      <c r="CH314" s="58" t="str">
        <f>IF(O314="女子",IF($AF314&gt;100,"",IF($M314=プロ用女子!K$102,ROW(),"")),"")</f>
        <v/>
      </c>
      <c r="CI314" s="58" t="str">
        <f>IF(O314="女子",IF($AF314&gt;100,"",IF($M314=プロ用女子!D$127,ROW(),"")),"")</f>
        <v/>
      </c>
      <c r="CJ314" s="58" t="str">
        <f>IF(O314="女子",IF($AF314&gt;100,"",IF($M314=プロ用女子!K$127,ROW(),"")),"")</f>
        <v/>
      </c>
      <c r="CK314" s="58" t="str">
        <f>IF(O314="女子",IF($AF314&gt;100,"",IF($M314=プロ用女子!D$152,ROW(),"")),"")</f>
        <v/>
      </c>
      <c r="CL314" s="58" t="str">
        <f>IF(O314="女子",IF($AF314&gt;100,"",IF($M314=プロ用女子!K$152,ROW(),"")),"")</f>
        <v/>
      </c>
      <c r="CM314" s="58" t="str">
        <f>IF(O314="女子",IF($AF314&gt;100,"",IF($M314=プロ用女子!D$177,ROW(),"")),"")</f>
        <v/>
      </c>
      <c r="CN314" s="58" t="str">
        <f>IF(O314="女子",IF($AF314&gt;100,"",IF($M314=プロ用女子!K$177,ROW(),"")),"")</f>
        <v/>
      </c>
      <c r="CO314" s="58" t="str">
        <f>IF(O314="女子",IF($AF314&gt;100,"",IF($M314=プロ用女子!D$202,ROW(),"")),"")</f>
        <v/>
      </c>
      <c r="CP314" s="58" t="str">
        <f>IF(O314="女子",IF($AF314&gt;100,"",IF($M314=プロ用女子!K$202,ROW(),"")),"")</f>
        <v/>
      </c>
      <c r="CQ314" s="58" t="str">
        <f>IF(O314="女子",IF($AF314&gt;100,"",IF($M314=プロ用女子!D$227,ROW(),"")),"")</f>
        <v/>
      </c>
      <c r="CR314" s="58" t="str">
        <f>IF(O314="女子",IF($AF314&gt;100,"",IF($M314=プロ用女子!K$227,ROW(),"")),"")</f>
        <v/>
      </c>
    </row>
    <row r="315" spans="1:96" x14ac:dyDescent="0.15">
      <c r="A315">
        <v>46172</v>
      </c>
      <c r="B315">
        <v>46180</v>
      </c>
      <c r="C315" t="s">
        <v>70</v>
      </c>
      <c r="D315" t="s">
        <v>162</v>
      </c>
      <c r="E315" t="s">
        <v>169</v>
      </c>
      <c r="F315" t="s">
        <v>171</v>
      </c>
      <c r="G315" t="s">
        <v>165</v>
      </c>
      <c r="H315" t="s">
        <v>71</v>
      </c>
      <c r="I315" t="s">
        <v>166</v>
      </c>
      <c r="J315" t="s">
        <v>99</v>
      </c>
      <c r="L315" t="s">
        <v>1611</v>
      </c>
      <c r="M315" t="s">
        <v>1576</v>
      </c>
      <c r="N315" t="s">
        <v>1577</v>
      </c>
      <c r="O315" t="s">
        <v>113</v>
      </c>
      <c r="Y315" t="s">
        <v>101</v>
      </c>
      <c r="AA315" t="s">
        <v>1612</v>
      </c>
      <c r="AB315" t="s">
        <v>1613</v>
      </c>
      <c r="AC315" t="s">
        <v>1614</v>
      </c>
      <c r="AD315" t="s">
        <v>102</v>
      </c>
      <c r="AF315">
        <v>4</v>
      </c>
      <c r="AG315" s="40">
        <v>38872</v>
      </c>
      <c r="AN315">
        <v>165.8</v>
      </c>
      <c r="AO315">
        <v>62.8</v>
      </c>
      <c r="AP315" t="s">
        <v>103</v>
      </c>
      <c r="AV315" t="s">
        <v>104</v>
      </c>
      <c r="AY315" t="s">
        <v>157</v>
      </c>
      <c r="BB315">
        <f t="shared" si="13"/>
        <v>17</v>
      </c>
      <c r="BC315">
        <f t="shared" si="14"/>
        <v>3</v>
      </c>
      <c r="BD315" t="str">
        <f t="shared" si="15"/>
        <v>右</v>
      </c>
      <c r="BE315" s="58" t="str">
        <f>IF(O315="男子",IF($AF315&gt;100,"",IF(M315=プロ用男子!D$2,ROW(),"")),"")</f>
        <v/>
      </c>
      <c r="BF315" s="58" t="str">
        <f>IF(O315="男子",IF($AF315&gt;100,"",IF($M315=プロ用男子!K$2,ROW(),"")),"")</f>
        <v/>
      </c>
      <c r="BG315" s="58" t="str">
        <f>IF(O315="男子",IF($AF315&gt;100,"",IF($M315=プロ用男子!D$27,ROW(),"")),"")</f>
        <v/>
      </c>
      <c r="BH315" s="58" t="str">
        <f>IF(O315="男子",IF($AF315&gt;100,"",IF($M315=プロ用男子!K$27,ROW(),"")),"")</f>
        <v/>
      </c>
      <c r="BI315" s="58" t="str">
        <f>IF(O315="男子",IF($AF315&gt;100,"",IF($M315=プロ用男子!D$52,ROW(),"")),"")</f>
        <v/>
      </c>
      <c r="BJ315" s="58" t="str">
        <f>IF(O315="男子",IF($AF315&gt;100,"",IF($M315=プロ用男子!K$52,ROW(),"")),"")</f>
        <v/>
      </c>
      <c r="BK315" s="58" t="str">
        <f>IF(O315="男子",IF($AF315&gt;100,"",IF($M315=プロ用男子!D$77,ROW(),"")),"")</f>
        <v/>
      </c>
      <c r="BL315" s="58" t="str">
        <f>IF(O315="男子",IF($AF315&gt;100,"",IF($M315=プロ用男子!K$77,ROW(),"")),"")</f>
        <v/>
      </c>
      <c r="BM315" s="58" t="str">
        <f>IF(O315="男子",IF($AF315&gt;100,"",IF($M315=プロ用男子!D$102,ROW(),"")),"")</f>
        <v/>
      </c>
      <c r="BN315" s="58" t="str">
        <f>IF(O315="男子",IF($AF315&gt;100,"",IF($M315=プロ用男子!K$102,ROW(),"")),"")</f>
        <v/>
      </c>
      <c r="BO315" s="58" t="str">
        <f>IF(O315="男子",IF($AF315&gt;100,"",IF($M315=プロ用男子!D$127,ROW(),"")),"")</f>
        <v/>
      </c>
      <c r="BP315" s="58" t="str">
        <f>IF(O315="男子",IF($AF315&gt;100,"",IF($M315=プロ用男子!K$127,ROW(),"")),"")</f>
        <v/>
      </c>
      <c r="BQ315" s="58" t="str">
        <f>IF(O315="男子",IF($AF315&gt;100,"",IF($M315=プロ用男子!D$152,ROW(),"")),"")</f>
        <v/>
      </c>
      <c r="BR315" s="58" t="str">
        <f>IF(O315="男子",IF($AF315&gt;100,"",IF($M315=プロ用男子!K$152,ROW(),"")),"")</f>
        <v/>
      </c>
      <c r="BS315" s="58" t="str">
        <f>IF(O315="男子",IF($AF315&gt;100,"",IF($M315=プロ用男子!D$177,ROW(),"")),"")</f>
        <v/>
      </c>
      <c r="BT315" s="58" t="str">
        <f>IF(O315="男子",IF($AF315&gt;100,"",IF($M315=プロ用男子!K$177,ROW(),"")),"")</f>
        <v/>
      </c>
      <c r="BU315" s="58" t="str">
        <f>IF(O315="男子",IF($AF315&gt;100,"",IF($M315=プロ用男子!D$202,ROW(),"")),"")</f>
        <v/>
      </c>
      <c r="BV315" s="58" t="str">
        <f>IF(O315="男子",IF($AF315&gt;100,"",IF($M315=プロ用男子!K$202,ROW(),"")),"")</f>
        <v/>
      </c>
      <c r="BW315" s="58" t="str">
        <f>IF(O315="男子",IF($AF315&gt;100,"",IF($M315=プロ用男子!D$227,ROW(),"")),"")</f>
        <v/>
      </c>
      <c r="BX315" s="58" t="str">
        <f>IF(O315="男子",IF($AF315&gt;100,"",IF($M315=プロ用男子!K$227,ROW(),"")),"")</f>
        <v/>
      </c>
      <c r="BY315" s="58" t="str">
        <f>IF(O315="女子",IF(AF315&gt;100,"",IF(M315=プロ用女子!D$2,ROW(),"")),"")</f>
        <v/>
      </c>
      <c r="BZ315" s="58" t="str">
        <f>IF(O315="女子",IF($AF315&gt;100,"",IF($M315=プロ用女子!K$2,ROW(),"")),"")</f>
        <v/>
      </c>
      <c r="CA315" s="58" t="str">
        <f>IF(O315="女子",IF($AF315&gt;100,"",IF($M315=プロ用女子!D$27,ROW(),"")),"")</f>
        <v/>
      </c>
      <c r="CB315" s="58" t="str">
        <f>IF(O315="女子",IF($AF315&gt;100,"",IF($M315=プロ用女子!K$27,ROW(),"")),"")</f>
        <v/>
      </c>
      <c r="CC315" s="58" t="str">
        <f>IF(O315="女子",IF($AF315&gt;100,"",IF($M315=プロ用女子!D$52,ROW(),"")),"")</f>
        <v/>
      </c>
      <c r="CD315" s="58">
        <f>IF(O315="女子",IF($AF315&gt;100,"",IF($M315=プロ用女子!K$52,ROW(),"")),"")</f>
        <v>315</v>
      </c>
      <c r="CE315" s="58" t="str">
        <f>IF(O315="女子",IF($AF315&gt;100,"",IF($M315=プロ用女子!D$77,ROW(),"")),"")</f>
        <v/>
      </c>
      <c r="CF315" s="58" t="str">
        <f>IF(O315="女子",IF($AF315&gt;100,"",IF($M315=プロ用女子!K$77,ROW(),"")),"")</f>
        <v/>
      </c>
      <c r="CG315" s="58" t="str">
        <f>IF(O315="女子",IF($AF315&gt;100,"",IF($M315=プロ用女子!D$102,ROW(),"")),"")</f>
        <v/>
      </c>
      <c r="CH315" s="58" t="str">
        <f>IF(O315="女子",IF($AF315&gt;100,"",IF($M315=プロ用女子!K$102,ROW(),"")),"")</f>
        <v/>
      </c>
      <c r="CI315" s="58" t="str">
        <f>IF(O315="女子",IF($AF315&gt;100,"",IF($M315=プロ用女子!D$127,ROW(),"")),"")</f>
        <v/>
      </c>
      <c r="CJ315" s="58" t="str">
        <f>IF(O315="女子",IF($AF315&gt;100,"",IF($M315=プロ用女子!K$127,ROW(),"")),"")</f>
        <v/>
      </c>
      <c r="CK315" s="58" t="str">
        <f>IF(O315="女子",IF($AF315&gt;100,"",IF($M315=プロ用女子!D$152,ROW(),"")),"")</f>
        <v/>
      </c>
      <c r="CL315" s="58" t="str">
        <f>IF(O315="女子",IF($AF315&gt;100,"",IF($M315=プロ用女子!K$152,ROW(),"")),"")</f>
        <v/>
      </c>
      <c r="CM315" s="58" t="str">
        <f>IF(O315="女子",IF($AF315&gt;100,"",IF($M315=プロ用女子!D$177,ROW(),"")),"")</f>
        <v/>
      </c>
      <c r="CN315" s="58" t="str">
        <f>IF(O315="女子",IF($AF315&gt;100,"",IF($M315=プロ用女子!K$177,ROW(),"")),"")</f>
        <v/>
      </c>
      <c r="CO315" s="58" t="str">
        <f>IF(O315="女子",IF($AF315&gt;100,"",IF($M315=プロ用女子!D$202,ROW(),"")),"")</f>
        <v/>
      </c>
      <c r="CP315" s="58" t="str">
        <f>IF(O315="女子",IF($AF315&gt;100,"",IF($M315=プロ用女子!K$202,ROW(),"")),"")</f>
        <v/>
      </c>
      <c r="CQ315" s="58" t="str">
        <f>IF(O315="女子",IF($AF315&gt;100,"",IF($M315=プロ用女子!D$227,ROW(),"")),"")</f>
        <v/>
      </c>
      <c r="CR315" s="58" t="str">
        <f>IF(O315="女子",IF($AF315&gt;100,"",IF($M315=プロ用女子!K$227,ROW(),"")),"")</f>
        <v/>
      </c>
    </row>
    <row r="316" spans="1:96" x14ac:dyDescent="0.15">
      <c r="A316">
        <v>46172</v>
      </c>
      <c r="B316">
        <v>46180</v>
      </c>
      <c r="C316" t="s">
        <v>70</v>
      </c>
      <c r="D316" t="s">
        <v>162</v>
      </c>
      <c r="E316" t="s">
        <v>169</v>
      </c>
      <c r="F316" t="s">
        <v>171</v>
      </c>
      <c r="G316" t="s">
        <v>165</v>
      </c>
      <c r="H316" t="s">
        <v>71</v>
      </c>
      <c r="I316" t="s">
        <v>166</v>
      </c>
      <c r="J316" t="s">
        <v>99</v>
      </c>
      <c r="L316" t="s">
        <v>1615</v>
      </c>
      <c r="M316" t="s">
        <v>1576</v>
      </c>
      <c r="N316" t="s">
        <v>1577</v>
      </c>
      <c r="O316" t="s">
        <v>113</v>
      </c>
      <c r="Y316" t="s">
        <v>101</v>
      </c>
      <c r="AA316" t="s">
        <v>1616</v>
      </c>
      <c r="AB316" t="s">
        <v>1617</v>
      </c>
      <c r="AC316" t="s">
        <v>1618</v>
      </c>
      <c r="AD316" t="s">
        <v>102</v>
      </c>
      <c r="AF316">
        <v>5</v>
      </c>
      <c r="AG316" s="40">
        <v>39058</v>
      </c>
      <c r="AN316">
        <v>157</v>
      </c>
      <c r="AO316">
        <v>48</v>
      </c>
      <c r="AP316" t="s">
        <v>103</v>
      </c>
      <c r="AV316" t="s">
        <v>104</v>
      </c>
      <c r="AY316" t="s">
        <v>157</v>
      </c>
      <c r="BB316">
        <f t="shared" si="13"/>
        <v>17</v>
      </c>
      <c r="BC316">
        <f t="shared" si="14"/>
        <v>3</v>
      </c>
      <c r="BD316" t="str">
        <f t="shared" si="15"/>
        <v>右</v>
      </c>
      <c r="BE316" s="58" t="str">
        <f>IF(O316="男子",IF($AF316&gt;100,"",IF(M316=プロ用男子!D$2,ROW(),"")),"")</f>
        <v/>
      </c>
      <c r="BF316" s="58" t="str">
        <f>IF(O316="男子",IF($AF316&gt;100,"",IF($M316=プロ用男子!K$2,ROW(),"")),"")</f>
        <v/>
      </c>
      <c r="BG316" s="58" t="str">
        <f>IF(O316="男子",IF($AF316&gt;100,"",IF($M316=プロ用男子!D$27,ROW(),"")),"")</f>
        <v/>
      </c>
      <c r="BH316" s="58" t="str">
        <f>IF(O316="男子",IF($AF316&gt;100,"",IF($M316=プロ用男子!K$27,ROW(),"")),"")</f>
        <v/>
      </c>
      <c r="BI316" s="58" t="str">
        <f>IF(O316="男子",IF($AF316&gt;100,"",IF($M316=プロ用男子!D$52,ROW(),"")),"")</f>
        <v/>
      </c>
      <c r="BJ316" s="58" t="str">
        <f>IF(O316="男子",IF($AF316&gt;100,"",IF($M316=プロ用男子!K$52,ROW(),"")),"")</f>
        <v/>
      </c>
      <c r="BK316" s="58" t="str">
        <f>IF(O316="男子",IF($AF316&gt;100,"",IF($M316=プロ用男子!D$77,ROW(),"")),"")</f>
        <v/>
      </c>
      <c r="BL316" s="58" t="str">
        <f>IF(O316="男子",IF($AF316&gt;100,"",IF($M316=プロ用男子!K$77,ROW(),"")),"")</f>
        <v/>
      </c>
      <c r="BM316" s="58" t="str">
        <f>IF(O316="男子",IF($AF316&gt;100,"",IF($M316=プロ用男子!D$102,ROW(),"")),"")</f>
        <v/>
      </c>
      <c r="BN316" s="58" t="str">
        <f>IF(O316="男子",IF($AF316&gt;100,"",IF($M316=プロ用男子!K$102,ROW(),"")),"")</f>
        <v/>
      </c>
      <c r="BO316" s="58" t="str">
        <f>IF(O316="男子",IF($AF316&gt;100,"",IF($M316=プロ用男子!D$127,ROW(),"")),"")</f>
        <v/>
      </c>
      <c r="BP316" s="58" t="str">
        <f>IF(O316="男子",IF($AF316&gt;100,"",IF($M316=プロ用男子!K$127,ROW(),"")),"")</f>
        <v/>
      </c>
      <c r="BQ316" s="58" t="str">
        <f>IF(O316="男子",IF($AF316&gt;100,"",IF($M316=プロ用男子!D$152,ROW(),"")),"")</f>
        <v/>
      </c>
      <c r="BR316" s="58" t="str">
        <f>IF(O316="男子",IF($AF316&gt;100,"",IF($M316=プロ用男子!K$152,ROW(),"")),"")</f>
        <v/>
      </c>
      <c r="BS316" s="58" t="str">
        <f>IF(O316="男子",IF($AF316&gt;100,"",IF($M316=プロ用男子!D$177,ROW(),"")),"")</f>
        <v/>
      </c>
      <c r="BT316" s="58" t="str">
        <f>IF(O316="男子",IF($AF316&gt;100,"",IF($M316=プロ用男子!K$177,ROW(),"")),"")</f>
        <v/>
      </c>
      <c r="BU316" s="58" t="str">
        <f>IF(O316="男子",IF($AF316&gt;100,"",IF($M316=プロ用男子!D$202,ROW(),"")),"")</f>
        <v/>
      </c>
      <c r="BV316" s="58" t="str">
        <f>IF(O316="男子",IF($AF316&gt;100,"",IF($M316=プロ用男子!K$202,ROW(),"")),"")</f>
        <v/>
      </c>
      <c r="BW316" s="58" t="str">
        <f>IF(O316="男子",IF($AF316&gt;100,"",IF($M316=プロ用男子!D$227,ROW(),"")),"")</f>
        <v/>
      </c>
      <c r="BX316" s="58" t="str">
        <f>IF(O316="男子",IF($AF316&gt;100,"",IF($M316=プロ用男子!K$227,ROW(),"")),"")</f>
        <v/>
      </c>
      <c r="BY316" s="58" t="str">
        <f>IF(O316="女子",IF(AF316&gt;100,"",IF(M316=プロ用女子!D$2,ROW(),"")),"")</f>
        <v/>
      </c>
      <c r="BZ316" s="58" t="str">
        <f>IF(O316="女子",IF($AF316&gt;100,"",IF($M316=プロ用女子!K$2,ROW(),"")),"")</f>
        <v/>
      </c>
      <c r="CA316" s="58" t="str">
        <f>IF(O316="女子",IF($AF316&gt;100,"",IF($M316=プロ用女子!D$27,ROW(),"")),"")</f>
        <v/>
      </c>
      <c r="CB316" s="58" t="str">
        <f>IF(O316="女子",IF($AF316&gt;100,"",IF($M316=プロ用女子!K$27,ROW(),"")),"")</f>
        <v/>
      </c>
      <c r="CC316" s="58" t="str">
        <f>IF(O316="女子",IF($AF316&gt;100,"",IF($M316=プロ用女子!D$52,ROW(),"")),"")</f>
        <v/>
      </c>
      <c r="CD316" s="58">
        <f>IF(O316="女子",IF($AF316&gt;100,"",IF($M316=プロ用女子!K$52,ROW(),"")),"")</f>
        <v>316</v>
      </c>
      <c r="CE316" s="58" t="str">
        <f>IF(O316="女子",IF($AF316&gt;100,"",IF($M316=プロ用女子!D$77,ROW(),"")),"")</f>
        <v/>
      </c>
      <c r="CF316" s="58" t="str">
        <f>IF(O316="女子",IF($AF316&gt;100,"",IF($M316=プロ用女子!K$77,ROW(),"")),"")</f>
        <v/>
      </c>
      <c r="CG316" s="58" t="str">
        <f>IF(O316="女子",IF($AF316&gt;100,"",IF($M316=プロ用女子!D$102,ROW(),"")),"")</f>
        <v/>
      </c>
      <c r="CH316" s="58" t="str">
        <f>IF(O316="女子",IF($AF316&gt;100,"",IF($M316=プロ用女子!K$102,ROW(),"")),"")</f>
        <v/>
      </c>
      <c r="CI316" s="58" t="str">
        <f>IF(O316="女子",IF($AF316&gt;100,"",IF($M316=プロ用女子!D$127,ROW(),"")),"")</f>
        <v/>
      </c>
      <c r="CJ316" s="58" t="str">
        <f>IF(O316="女子",IF($AF316&gt;100,"",IF($M316=プロ用女子!K$127,ROW(),"")),"")</f>
        <v/>
      </c>
      <c r="CK316" s="58" t="str">
        <f>IF(O316="女子",IF($AF316&gt;100,"",IF($M316=プロ用女子!D$152,ROW(),"")),"")</f>
        <v/>
      </c>
      <c r="CL316" s="58" t="str">
        <f>IF(O316="女子",IF($AF316&gt;100,"",IF($M316=プロ用女子!K$152,ROW(),"")),"")</f>
        <v/>
      </c>
      <c r="CM316" s="58" t="str">
        <f>IF(O316="女子",IF($AF316&gt;100,"",IF($M316=プロ用女子!D$177,ROW(),"")),"")</f>
        <v/>
      </c>
      <c r="CN316" s="58" t="str">
        <f>IF(O316="女子",IF($AF316&gt;100,"",IF($M316=プロ用女子!K$177,ROW(),"")),"")</f>
        <v/>
      </c>
      <c r="CO316" s="58" t="str">
        <f>IF(O316="女子",IF($AF316&gt;100,"",IF($M316=プロ用女子!D$202,ROW(),"")),"")</f>
        <v/>
      </c>
      <c r="CP316" s="58" t="str">
        <f>IF(O316="女子",IF($AF316&gt;100,"",IF($M316=プロ用女子!K$202,ROW(),"")),"")</f>
        <v/>
      </c>
      <c r="CQ316" s="58" t="str">
        <f>IF(O316="女子",IF($AF316&gt;100,"",IF($M316=プロ用女子!D$227,ROW(),"")),"")</f>
        <v/>
      </c>
      <c r="CR316" s="58" t="str">
        <f>IF(O316="女子",IF($AF316&gt;100,"",IF($M316=プロ用女子!K$227,ROW(),"")),"")</f>
        <v/>
      </c>
    </row>
    <row r="317" spans="1:96" x14ac:dyDescent="0.15">
      <c r="A317">
        <v>46172</v>
      </c>
      <c r="B317">
        <v>46180</v>
      </c>
      <c r="C317" t="s">
        <v>70</v>
      </c>
      <c r="D317" t="s">
        <v>162</v>
      </c>
      <c r="E317" t="s">
        <v>169</v>
      </c>
      <c r="F317" t="s">
        <v>171</v>
      </c>
      <c r="G317" t="s">
        <v>165</v>
      </c>
      <c r="H317" t="s">
        <v>71</v>
      </c>
      <c r="I317" t="s">
        <v>166</v>
      </c>
      <c r="J317" t="s">
        <v>99</v>
      </c>
      <c r="L317" t="s">
        <v>1619</v>
      </c>
      <c r="M317" t="s">
        <v>1576</v>
      </c>
      <c r="N317" t="s">
        <v>1577</v>
      </c>
      <c r="O317" t="s">
        <v>113</v>
      </c>
      <c r="Y317" t="s">
        <v>101</v>
      </c>
      <c r="AA317" t="s">
        <v>1620</v>
      </c>
      <c r="AB317" t="s">
        <v>1621</v>
      </c>
      <c r="AC317" t="s">
        <v>1622</v>
      </c>
      <c r="AD317" t="s">
        <v>102</v>
      </c>
      <c r="AF317">
        <v>6</v>
      </c>
      <c r="AG317" s="40">
        <v>38932</v>
      </c>
      <c r="AN317">
        <v>164</v>
      </c>
      <c r="AO317">
        <v>55</v>
      </c>
      <c r="AP317" t="s">
        <v>103</v>
      </c>
      <c r="AV317" t="s">
        <v>104</v>
      </c>
      <c r="AY317" t="s">
        <v>155</v>
      </c>
      <c r="BB317">
        <f t="shared" si="13"/>
        <v>17</v>
      </c>
      <c r="BC317">
        <f t="shared" si="14"/>
        <v>3</v>
      </c>
      <c r="BD317" t="str">
        <f t="shared" si="15"/>
        <v>右</v>
      </c>
      <c r="BE317" s="58" t="str">
        <f>IF(O317="男子",IF($AF317&gt;100,"",IF(M317=プロ用男子!D$2,ROW(),"")),"")</f>
        <v/>
      </c>
      <c r="BF317" s="58" t="str">
        <f>IF(O317="男子",IF($AF317&gt;100,"",IF($M317=プロ用男子!K$2,ROW(),"")),"")</f>
        <v/>
      </c>
      <c r="BG317" s="58" t="str">
        <f>IF(O317="男子",IF($AF317&gt;100,"",IF($M317=プロ用男子!D$27,ROW(),"")),"")</f>
        <v/>
      </c>
      <c r="BH317" s="58" t="str">
        <f>IF(O317="男子",IF($AF317&gt;100,"",IF($M317=プロ用男子!K$27,ROW(),"")),"")</f>
        <v/>
      </c>
      <c r="BI317" s="58" t="str">
        <f>IF(O317="男子",IF($AF317&gt;100,"",IF($M317=プロ用男子!D$52,ROW(),"")),"")</f>
        <v/>
      </c>
      <c r="BJ317" s="58" t="str">
        <f>IF(O317="男子",IF($AF317&gt;100,"",IF($M317=プロ用男子!K$52,ROW(),"")),"")</f>
        <v/>
      </c>
      <c r="BK317" s="58" t="str">
        <f>IF(O317="男子",IF($AF317&gt;100,"",IF($M317=プロ用男子!D$77,ROW(),"")),"")</f>
        <v/>
      </c>
      <c r="BL317" s="58" t="str">
        <f>IF(O317="男子",IF($AF317&gt;100,"",IF($M317=プロ用男子!K$77,ROW(),"")),"")</f>
        <v/>
      </c>
      <c r="BM317" s="58" t="str">
        <f>IF(O317="男子",IF($AF317&gt;100,"",IF($M317=プロ用男子!D$102,ROW(),"")),"")</f>
        <v/>
      </c>
      <c r="BN317" s="58" t="str">
        <f>IF(O317="男子",IF($AF317&gt;100,"",IF($M317=プロ用男子!K$102,ROW(),"")),"")</f>
        <v/>
      </c>
      <c r="BO317" s="58" t="str">
        <f>IF(O317="男子",IF($AF317&gt;100,"",IF($M317=プロ用男子!D$127,ROW(),"")),"")</f>
        <v/>
      </c>
      <c r="BP317" s="58" t="str">
        <f>IF(O317="男子",IF($AF317&gt;100,"",IF($M317=プロ用男子!K$127,ROW(),"")),"")</f>
        <v/>
      </c>
      <c r="BQ317" s="58" t="str">
        <f>IF(O317="男子",IF($AF317&gt;100,"",IF($M317=プロ用男子!D$152,ROW(),"")),"")</f>
        <v/>
      </c>
      <c r="BR317" s="58" t="str">
        <f>IF(O317="男子",IF($AF317&gt;100,"",IF($M317=プロ用男子!K$152,ROW(),"")),"")</f>
        <v/>
      </c>
      <c r="BS317" s="58" t="str">
        <f>IF(O317="男子",IF($AF317&gt;100,"",IF($M317=プロ用男子!D$177,ROW(),"")),"")</f>
        <v/>
      </c>
      <c r="BT317" s="58" t="str">
        <f>IF(O317="男子",IF($AF317&gt;100,"",IF($M317=プロ用男子!K$177,ROW(),"")),"")</f>
        <v/>
      </c>
      <c r="BU317" s="58" t="str">
        <f>IF(O317="男子",IF($AF317&gt;100,"",IF($M317=プロ用男子!D$202,ROW(),"")),"")</f>
        <v/>
      </c>
      <c r="BV317" s="58" t="str">
        <f>IF(O317="男子",IF($AF317&gt;100,"",IF($M317=プロ用男子!K$202,ROW(),"")),"")</f>
        <v/>
      </c>
      <c r="BW317" s="58" t="str">
        <f>IF(O317="男子",IF($AF317&gt;100,"",IF($M317=プロ用男子!D$227,ROW(),"")),"")</f>
        <v/>
      </c>
      <c r="BX317" s="58" t="str">
        <f>IF(O317="男子",IF($AF317&gt;100,"",IF($M317=プロ用男子!K$227,ROW(),"")),"")</f>
        <v/>
      </c>
      <c r="BY317" s="58" t="str">
        <f>IF(O317="女子",IF(AF317&gt;100,"",IF(M317=プロ用女子!D$2,ROW(),"")),"")</f>
        <v/>
      </c>
      <c r="BZ317" s="58" t="str">
        <f>IF(O317="女子",IF($AF317&gt;100,"",IF($M317=プロ用女子!K$2,ROW(),"")),"")</f>
        <v/>
      </c>
      <c r="CA317" s="58" t="str">
        <f>IF(O317="女子",IF($AF317&gt;100,"",IF($M317=プロ用女子!D$27,ROW(),"")),"")</f>
        <v/>
      </c>
      <c r="CB317" s="58" t="str">
        <f>IF(O317="女子",IF($AF317&gt;100,"",IF($M317=プロ用女子!K$27,ROW(),"")),"")</f>
        <v/>
      </c>
      <c r="CC317" s="58" t="str">
        <f>IF(O317="女子",IF($AF317&gt;100,"",IF($M317=プロ用女子!D$52,ROW(),"")),"")</f>
        <v/>
      </c>
      <c r="CD317" s="58">
        <f>IF(O317="女子",IF($AF317&gt;100,"",IF($M317=プロ用女子!K$52,ROW(),"")),"")</f>
        <v>317</v>
      </c>
      <c r="CE317" s="58" t="str">
        <f>IF(O317="女子",IF($AF317&gt;100,"",IF($M317=プロ用女子!D$77,ROW(),"")),"")</f>
        <v/>
      </c>
      <c r="CF317" s="58" t="str">
        <f>IF(O317="女子",IF($AF317&gt;100,"",IF($M317=プロ用女子!K$77,ROW(),"")),"")</f>
        <v/>
      </c>
      <c r="CG317" s="58" t="str">
        <f>IF(O317="女子",IF($AF317&gt;100,"",IF($M317=プロ用女子!D$102,ROW(),"")),"")</f>
        <v/>
      </c>
      <c r="CH317" s="58" t="str">
        <f>IF(O317="女子",IF($AF317&gt;100,"",IF($M317=プロ用女子!K$102,ROW(),"")),"")</f>
        <v/>
      </c>
      <c r="CI317" s="58" t="str">
        <f>IF(O317="女子",IF($AF317&gt;100,"",IF($M317=プロ用女子!D$127,ROW(),"")),"")</f>
        <v/>
      </c>
      <c r="CJ317" s="58" t="str">
        <f>IF(O317="女子",IF($AF317&gt;100,"",IF($M317=プロ用女子!K$127,ROW(),"")),"")</f>
        <v/>
      </c>
      <c r="CK317" s="58" t="str">
        <f>IF(O317="女子",IF($AF317&gt;100,"",IF($M317=プロ用女子!D$152,ROW(),"")),"")</f>
        <v/>
      </c>
      <c r="CL317" s="58" t="str">
        <f>IF(O317="女子",IF($AF317&gt;100,"",IF($M317=プロ用女子!K$152,ROW(),"")),"")</f>
        <v/>
      </c>
      <c r="CM317" s="58" t="str">
        <f>IF(O317="女子",IF($AF317&gt;100,"",IF($M317=プロ用女子!D$177,ROW(),"")),"")</f>
        <v/>
      </c>
      <c r="CN317" s="58" t="str">
        <f>IF(O317="女子",IF($AF317&gt;100,"",IF($M317=プロ用女子!K$177,ROW(),"")),"")</f>
        <v/>
      </c>
      <c r="CO317" s="58" t="str">
        <f>IF(O317="女子",IF($AF317&gt;100,"",IF($M317=プロ用女子!D$202,ROW(),"")),"")</f>
        <v/>
      </c>
      <c r="CP317" s="58" t="str">
        <f>IF(O317="女子",IF($AF317&gt;100,"",IF($M317=プロ用女子!K$202,ROW(),"")),"")</f>
        <v/>
      </c>
      <c r="CQ317" s="58" t="str">
        <f>IF(O317="女子",IF($AF317&gt;100,"",IF($M317=プロ用女子!D$227,ROW(),"")),"")</f>
        <v/>
      </c>
      <c r="CR317" s="58" t="str">
        <f>IF(O317="女子",IF($AF317&gt;100,"",IF($M317=プロ用女子!K$227,ROW(),"")),"")</f>
        <v/>
      </c>
    </row>
    <row r="318" spans="1:96" x14ac:dyDescent="0.15">
      <c r="A318">
        <v>46172</v>
      </c>
      <c r="B318">
        <v>46180</v>
      </c>
      <c r="C318" t="s">
        <v>70</v>
      </c>
      <c r="D318" t="s">
        <v>162</v>
      </c>
      <c r="E318" t="s">
        <v>169</v>
      </c>
      <c r="F318" t="s">
        <v>171</v>
      </c>
      <c r="G318" t="s">
        <v>165</v>
      </c>
      <c r="H318" t="s">
        <v>71</v>
      </c>
      <c r="I318" t="s">
        <v>166</v>
      </c>
      <c r="J318" t="s">
        <v>99</v>
      </c>
      <c r="L318" t="s">
        <v>1623</v>
      </c>
      <c r="M318" t="s">
        <v>1576</v>
      </c>
      <c r="N318" t="s">
        <v>1577</v>
      </c>
      <c r="O318" t="s">
        <v>113</v>
      </c>
      <c r="Y318" t="s">
        <v>101</v>
      </c>
      <c r="AA318" t="s">
        <v>1624</v>
      </c>
      <c r="AB318" t="s">
        <v>1625</v>
      </c>
      <c r="AC318" t="s">
        <v>1626</v>
      </c>
      <c r="AD318" t="s">
        <v>102</v>
      </c>
      <c r="AF318">
        <v>7</v>
      </c>
      <c r="AG318" s="40">
        <v>39388</v>
      </c>
      <c r="AN318">
        <v>163</v>
      </c>
      <c r="AO318">
        <v>45.4</v>
      </c>
      <c r="AP318" t="s">
        <v>103</v>
      </c>
      <c r="AV318" t="s">
        <v>108</v>
      </c>
      <c r="AW318" t="s">
        <v>109</v>
      </c>
      <c r="BB318">
        <f t="shared" si="13"/>
        <v>16</v>
      </c>
      <c r="BC318">
        <f t="shared" si="14"/>
        <v>2</v>
      </c>
      <c r="BD318" t="str">
        <f t="shared" si="15"/>
        <v>右</v>
      </c>
      <c r="BE318" s="58" t="str">
        <f>IF(O318="男子",IF($AF318&gt;100,"",IF(M318=プロ用男子!D$2,ROW(),"")),"")</f>
        <v/>
      </c>
      <c r="BF318" s="58" t="str">
        <f>IF(O318="男子",IF($AF318&gt;100,"",IF($M318=プロ用男子!K$2,ROW(),"")),"")</f>
        <v/>
      </c>
      <c r="BG318" s="58" t="str">
        <f>IF(O318="男子",IF($AF318&gt;100,"",IF($M318=プロ用男子!D$27,ROW(),"")),"")</f>
        <v/>
      </c>
      <c r="BH318" s="58" t="str">
        <f>IF(O318="男子",IF($AF318&gt;100,"",IF($M318=プロ用男子!K$27,ROW(),"")),"")</f>
        <v/>
      </c>
      <c r="BI318" s="58" t="str">
        <f>IF(O318="男子",IF($AF318&gt;100,"",IF($M318=プロ用男子!D$52,ROW(),"")),"")</f>
        <v/>
      </c>
      <c r="BJ318" s="58" t="str">
        <f>IF(O318="男子",IF($AF318&gt;100,"",IF($M318=プロ用男子!K$52,ROW(),"")),"")</f>
        <v/>
      </c>
      <c r="BK318" s="58" t="str">
        <f>IF(O318="男子",IF($AF318&gt;100,"",IF($M318=プロ用男子!D$77,ROW(),"")),"")</f>
        <v/>
      </c>
      <c r="BL318" s="58" t="str">
        <f>IF(O318="男子",IF($AF318&gt;100,"",IF($M318=プロ用男子!K$77,ROW(),"")),"")</f>
        <v/>
      </c>
      <c r="BM318" s="58" t="str">
        <f>IF(O318="男子",IF($AF318&gt;100,"",IF($M318=プロ用男子!D$102,ROW(),"")),"")</f>
        <v/>
      </c>
      <c r="BN318" s="58" t="str">
        <f>IF(O318="男子",IF($AF318&gt;100,"",IF($M318=プロ用男子!K$102,ROW(),"")),"")</f>
        <v/>
      </c>
      <c r="BO318" s="58" t="str">
        <f>IF(O318="男子",IF($AF318&gt;100,"",IF($M318=プロ用男子!D$127,ROW(),"")),"")</f>
        <v/>
      </c>
      <c r="BP318" s="58" t="str">
        <f>IF(O318="男子",IF($AF318&gt;100,"",IF($M318=プロ用男子!K$127,ROW(),"")),"")</f>
        <v/>
      </c>
      <c r="BQ318" s="58" t="str">
        <f>IF(O318="男子",IF($AF318&gt;100,"",IF($M318=プロ用男子!D$152,ROW(),"")),"")</f>
        <v/>
      </c>
      <c r="BR318" s="58" t="str">
        <f>IF(O318="男子",IF($AF318&gt;100,"",IF($M318=プロ用男子!K$152,ROW(),"")),"")</f>
        <v/>
      </c>
      <c r="BS318" s="58" t="str">
        <f>IF(O318="男子",IF($AF318&gt;100,"",IF($M318=プロ用男子!D$177,ROW(),"")),"")</f>
        <v/>
      </c>
      <c r="BT318" s="58" t="str">
        <f>IF(O318="男子",IF($AF318&gt;100,"",IF($M318=プロ用男子!K$177,ROW(),"")),"")</f>
        <v/>
      </c>
      <c r="BU318" s="58" t="str">
        <f>IF(O318="男子",IF($AF318&gt;100,"",IF($M318=プロ用男子!D$202,ROW(),"")),"")</f>
        <v/>
      </c>
      <c r="BV318" s="58" t="str">
        <f>IF(O318="男子",IF($AF318&gt;100,"",IF($M318=プロ用男子!K$202,ROW(),"")),"")</f>
        <v/>
      </c>
      <c r="BW318" s="58" t="str">
        <f>IF(O318="男子",IF($AF318&gt;100,"",IF($M318=プロ用男子!D$227,ROW(),"")),"")</f>
        <v/>
      </c>
      <c r="BX318" s="58" t="str">
        <f>IF(O318="男子",IF($AF318&gt;100,"",IF($M318=プロ用男子!K$227,ROW(),"")),"")</f>
        <v/>
      </c>
      <c r="BY318" s="58" t="str">
        <f>IF(O318="女子",IF(AF318&gt;100,"",IF(M318=プロ用女子!D$2,ROW(),"")),"")</f>
        <v/>
      </c>
      <c r="BZ318" s="58" t="str">
        <f>IF(O318="女子",IF($AF318&gt;100,"",IF($M318=プロ用女子!K$2,ROW(),"")),"")</f>
        <v/>
      </c>
      <c r="CA318" s="58" t="str">
        <f>IF(O318="女子",IF($AF318&gt;100,"",IF($M318=プロ用女子!D$27,ROW(),"")),"")</f>
        <v/>
      </c>
      <c r="CB318" s="58" t="str">
        <f>IF(O318="女子",IF($AF318&gt;100,"",IF($M318=プロ用女子!K$27,ROW(),"")),"")</f>
        <v/>
      </c>
      <c r="CC318" s="58" t="str">
        <f>IF(O318="女子",IF($AF318&gt;100,"",IF($M318=プロ用女子!D$52,ROW(),"")),"")</f>
        <v/>
      </c>
      <c r="CD318" s="58">
        <f>IF(O318="女子",IF($AF318&gt;100,"",IF($M318=プロ用女子!K$52,ROW(),"")),"")</f>
        <v>318</v>
      </c>
      <c r="CE318" s="58" t="str">
        <f>IF(O318="女子",IF($AF318&gt;100,"",IF($M318=プロ用女子!D$77,ROW(),"")),"")</f>
        <v/>
      </c>
      <c r="CF318" s="58" t="str">
        <f>IF(O318="女子",IF($AF318&gt;100,"",IF($M318=プロ用女子!K$77,ROW(),"")),"")</f>
        <v/>
      </c>
      <c r="CG318" s="58" t="str">
        <f>IF(O318="女子",IF($AF318&gt;100,"",IF($M318=プロ用女子!D$102,ROW(),"")),"")</f>
        <v/>
      </c>
      <c r="CH318" s="58" t="str">
        <f>IF(O318="女子",IF($AF318&gt;100,"",IF($M318=プロ用女子!K$102,ROW(),"")),"")</f>
        <v/>
      </c>
      <c r="CI318" s="58" t="str">
        <f>IF(O318="女子",IF($AF318&gt;100,"",IF($M318=プロ用女子!D$127,ROW(),"")),"")</f>
        <v/>
      </c>
      <c r="CJ318" s="58" t="str">
        <f>IF(O318="女子",IF($AF318&gt;100,"",IF($M318=プロ用女子!K$127,ROW(),"")),"")</f>
        <v/>
      </c>
      <c r="CK318" s="58" t="str">
        <f>IF(O318="女子",IF($AF318&gt;100,"",IF($M318=プロ用女子!D$152,ROW(),"")),"")</f>
        <v/>
      </c>
      <c r="CL318" s="58" t="str">
        <f>IF(O318="女子",IF($AF318&gt;100,"",IF($M318=プロ用女子!K$152,ROW(),"")),"")</f>
        <v/>
      </c>
      <c r="CM318" s="58" t="str">
        <f>IF(O318="女子",IF($AF318&gt;100,"",IF($M318=プロ用女子!D$177,ROW(),"")),"")</f>
        <v/>
      </c>
      <c r="CN318" s="58" t="str">
        <f>IF(O318="女子",IF($AF318&gt;100,"",IF($M318=プロ用女子!K$177,ROW(),"")),"")</f>
        <v/>
      </c>
      <c r="CO318" s="58" t="str">
        <f>IF(O318="女子",IF($AF318&gt;100,"",IF($M318=プロ用女子!D$202,ROW(),"")),"")</f>
        <v/>
      </c>
      <c r="CP318" s="58" t="str">
        <f>IF(O318="女子",IF($AF318&gt;100,"",IF($M318=プロ用女子!K$202,ROW(),"")),"")</f>
        <v/>
      </c>
      <c r="CQ318" s="58" t="str">
        <f>IF(O318="女子",IF($AF318&gt;100,"",IF($M318=プロ用女子!D$227,ROW(),"")),"")</f>
        <v/>
      </c>
      <c r="CR318" s="58" t="str">
        <f>IF(O318="女子",IF($AF318&gt;100,"",IF($M318=プロ用女子!K$227,ROW(),"")),"")</f>
        <v/>
      </c>
    </row>
    <row r="319" spans="1:96" x14ac:dyDescent="0.15">
      <c r="A319">
        <v>46172</v>
      </c>
      <c r="B319">
        <v>46180</v>
      </c>
      <c r="C319" t="s">
        <v>70</v>
      </c>
      <c r="D319" t="s">
        <v>162</v>
      </c>
      <c r="E319" t="s">
        <v>169</v>
      </c>
      <c r="F319" t="s">
        <v>171</v>
      </c>
      <c r="G319" t="s">
        <v>165</v>
      </c>
      <c r="H319" t="s">
        <v>71</v>
      </c>
      <c r="I319" t="s">
        <v>166</v>
      </c>
      <c r="J319" t="s">
        <v>99</v>
      </c>
      <c r="L319" t="s">
        <v>1627</v>
      </c>
      <c r="M319" t="s">
        <v>1576</v>
      </c>
      <c r="N319" t="s">
        <v>1577</v>
      </c>
      <c r="O319" t="s">
        <v>113</v>
      </c>
      <c r="Y319" t="s">
        <v>101</v>
      </c>
      <c r="AA319" t="s">
        <v>1628</v>
      </c>
      <c r="AB319" t="s">
        <v>1629</v>
      </c>
      <c r="AC319" t="s">
        <v>1630</v>
      </c>
      <c r="AD319" t="s">
        <v>102</v>
      </c>
      <c r="AF319">
        <v>8</v>
      </c>
      <c r="AG319" s="40">
        <v>39239</v>
      </c>
      <c r="AN319">
        <v>150</v>
      </c>
      <c r="AO319">
        <v>47</v>
      </c>
      <c r="AP319" t="s">
        <v>103</v>
      </c>
      <c r="AV319" t="s">
        <v>108</v>
      </c>
      <c r="BB319">
        <f t="shared" si="13"/>
        <v>16</v>
      </c>
      <c r="BC319">
        <f t="shared" si="14"/>
        <v>2</v>
      </c>
      <c r="BD319" t="str">
        <f t="shared" si="15"/>
        <v>右</v>
      </c>
      <c r="BE319" s="58" t="str">
        <f>IF(O319="男子",IF($AF319&gt;100,"",IF(M319=プロ用男子!D$2,ROW(),"")),"")</f>
        <v/>
      </c>
      <c r="BF319" s="58" t="str">
        <f>IF(O319="男子",IF($AF319&gt;100,"",IF($M319=プロ用男子!K$2,ROW(),"")),"")</f>
        <v/>
      </c>
      <c r="BG319" s="58" t="str">
        <f>IF(O319="男子",IF($AF319&gt;100,"",IF($M319=プロ用男子!D$27,ROW(),"")),"")</f>
        <v/>
      </c>
      <c r="BH319" s="58" t="str">
        <f>IF(O319="男子",IF($AF319&gt;100,"",IF($M319=プロ用男子!K$27,ROW(),"")),"")</f>
        <v/>
      </c>
      <c r="BI319" s="58" t="str">
        <f>IF(O319="男子",IF($AF319&gt;100,"",IF($M319=プロ用男子!D$52,ROW(),"")),"")</f>
        <v/>
      </c>
      <c r="BJ319" s="58" t="str">
        <f>IF(O319="男子",IF($AF319&gt;100,"",IF($M319=プロ用男子!K$52,ROW(),"")),"")</f>
        <v/>
      </c>
      <c r="BK319" s="58" t="str">
        <f>IF(O319="男子",IF($AF319&gt;100,"",IF($M319=プロ用男子!D$77,ROW(),"")),"")</f>
        <v/>
      </c>
      <c r="BL319" s="58" t="str">
        <f>IF(O319="男子",IF($AF319&gt;100,"",IF($M319=プロ用男子!K$77,ROW(),"")),"")</f>
        <v/>
      </c>
      <c r="BM319" s="58" t="str">
        <f>IF(O319="男子",IF($AF319&gt;100,"",IF($M319=プロ用男子!D$102,ROW(),"")),"")</f>
        <v/>
      </c>
      <c r="BN319" s="58" t="str">
        <f>IF(O319="男子",IF($AF319&gt;100,"",IF($M319=プロ用男子!K$102,ROW(),"")),"")</f>
        <v/>
      </c>
      <c r="BO319" s="58" t="str">
        <f>IF(O319="男子",IF($AF319&gt;100,"",IF($M319=プロ用男子!D$127,ROW(),"")),"")</f>
        <v/>
      </c>
      <c r="BP319" s="58" t="str">
        <f>IF(O319="男子",IF($AF319&gt;100,"",IF($M319=プロ用男子!K$127,ROW(),"")),"")</f>
        <v/>
      </c>
      <c r="BQ319" s="58" t="str">
        <f>IF(O319="男子",IF($AF319&gt;100,"",IF($M319=プロ用男子!D$152,ROW(),"")),"")</f>
        <v/>
      </c>
      <c r="BR319" s="58" t="str">
        <f>IF(O319="男子",IF($AF319&gt;100,"",IF($M319=プロ用男子!K$152,ROW(),"")),"")</f>
        <v/>
      </c>
      <c r="BS319" s="58" t="str">
        <f>IF(O319="男子",IF($AF319&gt;100,"",IF($M319=プロ用男子!D$177,ROW(),"")),"")</f>
        <v/>
      </c>
      <c r="BT319" s="58" t="str">
        <f>IF(O319="男子",IF($AF319&gt;100,"",IF($M319=プロ用男子!K$177,ROW(),"")),"")</f>
        <v/>
      </c>
      <c r="BU319" s="58" t="str">
        <f>IF(O319="男子",IF($AF319&gt;100,"",IF($M319=プロ用男子!D$202,ROW(),"")),"")</f>
        <v/>
      </c>
      <c r="BV319" s="58" t="str">
        <f>IF(O319="男子",IF($AF319&gt;100,"",IF($M319=プロ用男子!K$202,ROW(),"")),"")</f>
        <v/>
      </c>
      <c r="BW319" s="58" t="str">
        <f>IF(O319="男子",IF($AF319&gt;100,"",IF($M319=プロ用男子!D$227,ROW(),"")),"")</f>
        <v/>
      </c>
      <c r="BX319" s="58" t="str">
        <f>IF(O319="男子",IF($AF319&gt;100,"",IF($M319=プロ用男子!K$227,ROW(),"")),"")</f>
        <v/>
      </c>
      <c r="BY319" s="58" t="str">
        <f>IF(O319="女子",IF(AF319&gt;100,"",IF(M319=プロ用女子!D$2,ROW(),"")),"")</f>
        <v/>
      </c>
      <c r="BZ319" s="58" t="str">
        <f>IF(O319="女子",IF($AF319&gt;100,"",IF($M319=プロ用女子!K$2,ROW(),"")),"")</f>
        <v/>
      </c>
      <c r="CA319" s="58" t="str">
        <f>IF(O319="女子",IF($AF319&gt;100,"",IF($M319=プロ用女子!D$27,ROW(),"")),"")</f>
        <v/>
      </c>
      <c r="CB319" s="58" t="str">
        <f>IF(O319="女子",IF($AF319&gt;100,"",IF($M319=プロ用女子!K$27,ROW(),"")),"")</f>
        <v/>
      </c>
      <c r="CC319" s="58" t="str">
        <f>IF(O319="女子",IF($AF319&gt;100,"",IF($M319=プロ用女子!D$52,ROW(),"")),"")</f>
        <v/>
      </c>
      <c r="CD319" s="58">
        <f>IF(O319="女子",IF($AF319&gt;100,"",IF($M319=プロ用女子!K$52,ROW(),"")),"")</f>
        <v>319</v>
      </c>
      <c r="CE319" s="58" t="str">
        <f>IF(O319="女子",IF($AF319&gt;100,"",IF($M319=プロ用女子!D$77,ROW(),"")),"")</f>
        <v/>
      </c>
      <c r="CF319" s="58" t="str">
        <f>IF(O319="女子",IF($AF319&gt;100,"",IF($M319=プロ用女子!K$77,ROW(),"")),"")</f>
        <v/>
      </c>
      <c r="CG319" s="58" t="str">
        <f>IF(O319="女子",IF($AF319&gt;100,"",IF($M319=プロ用女子!D$102,ROW(),"")),"")</f>
        <v/>
      </c>
      <c r="CH319" s="58" t="str">
        <f>IF(O319="女子",IF($AF319&gt;100,"",IF($M319=プロ用女子!K$102,ROW(),"")),"")</f>
        <v/>
      </c>
      <c r="CI319" s="58" t="str">
        <f>IF(O319="女子",IF($AF319&gt;100,"",IF($M319=プロ用女子!D$127,ROW(),"")),"")</f>
        <v/>
      </c>
      <c r="CJ319" s="58" t="str">
        <f>IF(O319="女子",IF($AF319&gt;100,"",IF($M319=プロ用女子!K$127,ROW(),"")),"")</f>
        <v/>
      </c>
      <c r="CK319" s="58" t="str">
        <f>IF(O319="女子",IF($AF319&gt;100,"",IF($M319=プロ用女子!D$152,ROW(),"")),"")</f>
        <v/>
      </c>
      <c r="CL319" s="58" t="str">
        <f>IF(O319="女子",IF($AF319&gt;100,"",IF($M319=プロ用女子!K$152,ROW(),"")),"")</f>
        <v/>
      </c>
      <c r="CM319" s="58" t="str">
        <f>IF(O319="女子",IF($AF319&gt;100,"",IF($M319=プロ用女子!D$177,ROW(),"")),"")</f>
        <v/>
      </c>
      <c r="CN319" s="58" t="str">
        <f>IF(O319="女子",IF($AF319&gt;100,"",IF($M319=プロ用女子!K$177,ROW(),"")),"")</f>
        <v/>
      </c>
      <c r="CO319" s="58" t="str">
        <f>IF(O319="女子",IF($AF319&gt;100,"",IF($M319=プロ用女子!D$202,ROW(),"")),"")</f>
        <v/>
      </c>
      <c r="CP319" s="58" t="str">
        <f>IF(O319="女子",IF($AF319&gt;100,"",IF($M319=プロ用女子!K$202,ROW(),"")),"")</f>
        <v/>
      </c>
      <c r="CQ319" s="58" t="str">
        <f>IF(O319="女子",IF($AF319&gt;100,"",IF($M319=プロ用女子!D$227,ROW(),"")),"")</f>
        <v/>
      </c>
      <c r="CR319" s="58" t="str">
        <f>IF(O319="女子",IF($AF319&gt;100,"",IF($M319=プロ用女子!K$227,ROW(),"")),"")</f>
        <v/>
      </c>
    </row>
    <row r="320" spans="1:96" x14ac:dyDescent="0.15">
      <c r="A320" s="41">
        <v>46172</v>
      </c>
      <c r="B320" s="41">
        <v>46180</v>
      </c>
      <c r="C320" t="s">
        <v>70</v>
      </c>
      <c r="D320" t="s">
        <v>162</v>
      </c>
      <c r="E320" t="s">
        <v>169</v>
      </c>
      <c r="F320" t="s">
        <v>171</v>
      </c>
      <c r="G320" t="s">
        <v>165</v>
      </c>
      <c r="H320" t="s">
        <v>71</v>
      </c>
      <c r="I320" t="s">
        <v>166</v>
      </c>
      <c r="J320" t="s">
        <v>99</v>
      </c>
      <c r="L320" t="s">
        <v>1631</v>
      </c>
      <c r="M320" t="s">
        <v>1576</v>
      </c>
      <c r="N320" t="s">
        <v>1577</v>
      </c>
      <c r="O320" t="s">
        <v>113</v>
      </c>
      <c r="Y320" t="s">
        <v>101</v>
      </c>
      <c r="AA320" t="s">
        <v>1632</v>
      </c>
      <c r="AB320" t="s">
        <v>1633</v>
      </c>
      <c r="AC320" t="s">
        <v>1634</v>
      </c>
      <c r="AD320" t="s">
        <v>102</v>
      </c>
      <c r="AF320">
        <v>9</v>
      </c>
      <c r="AG320" s="40">
        <v>39314</v>
      </c>
      <c r="AN320">
        <v>163</v>
      </c>
      <c r="AO320">
        <v>53</v>
      </c>
      <c r="AP320" t="s">
        <v>103</v>
      </c>
      <c r="AV320" t="s">
        <v>108</v>
      </c>
      <c r="AW320" t="s">
        <v>110</v>
      </c>
      <c r="BB320">
        <f t="shared" si="13"/>
        <v>16</v>
      </c>
      <c r="BC320">
        <f t="shared" si="14"/>
        <v>2</v>
      </c>
      <c r="BD320" t="str">
        <f t="shared" si="15"/>
        <v>右</v>
      </c>
      <c r="BE320" s="58" t="str">
        <f>IF(O320="男子",IF($AF320&gt;100,"",IF(M320=プロ用男子!D$2,ROW(),"")),"")</f>
        <v/>
      </c>
      <c r="BF320" s="58" t="str">
        <f>IF(O320="男子",IF($AF320&gt;100,"",IF($M320=プロ用男子!K$2,ROW(),"")),"")</f>
        <v/>
      </c>
      <c r="BG320" s="58" t="str">
        <f>IF(O320="男子",IF($AF320&gt;100,"",IF($M320=プロ用男子!D$27,ROW(),"")),"")</f>
        <v/>
      </c>
      <c r="BH320" s="58" t="str">
        <f>IF(O320="男子",IF($AF320&gt;100,"",IF($M320=プロ用男子!K$27,ROW(),"")),"")</f>
        <v/>
      </c>
      <c r="BI320" s="58" t="str">
        <f>IF(O320="男子",IF($AF320&gt;100,"",IF($M320=プロ用男子!D$52,ROW(),"")),"")</f>
        <v/>
      </c>
      <c r="BJ320" s="58" t="str">
        <f>IF(O320="男子",IF($AF320&gt;100,"",IF($M320=プロ用男子!K$52,ROW(),"")),"")</f>
        <v/>
      </c>
      <c r="BK320" s="58" t="str">
        <f>IF(O320="男子",IF($AF320&gt;100,"",IF($M320=プロ用男子!D$77,ROW(),"")),"")</f>
        <v/>
      </c>
      <c r="BL320" s="58" t="str">
        <f>IF(O320="男子",IF($AF320&gt;100,"",IF($M320=プロ用男子!K$77,ROW(),"")),"")</f>
        <v/>
      </c>
      <c r="BM320" s="58" t="str">
        <f>IF(O320="男子",IF($AF320&gt;100,"",IF($M320=プロ用男子!D$102,ROW(),"")),"")</f>
        <v/>
      </c>
      <c r="BN320" s="58" t="str">
        <f>IF(O320="男子",IF($AF320&gt;100,"",IF($M320=プロ用男子!K$102,ROW(),"")),"")</f>
        <v/>
      </c>
      <c r="BO320" s="58" t="str">
        <f>IF(O320="男子",IF($AF320&gt;100,"",IF($M320=プロ用男子!D$127,ROW(),"")),"")</f>
        <v/>
      </c>
      <c r="BP320" s="58" t="str">
        <f>IF(O320="男子",IF($AF320&gt;100,"",IF($M320=プロ用男子!K$127,ROW(),"")),"")</f>
        <v/>
      </c>
      <c r="BQ320" s="58" t="str">
        <f>IF(O320="男子",IF($AF320&gt;100,"",IF($M320=プロ用男子!D$152,ROW(),"")),"")</f>
        <v/>
      </c>
      <c r="BR320" s="58" t="str">
        <f>IF(O320="男子",IF($AF320&gt;100,"",IF($M320=プロ用男子!K$152,ROW(),"")),"")</f>
        <v/>
      </c>
      <c r="BS320" s="58" t="str">
        <f>IF(O320="男子",IF($AF320&gt;100,"",IF($M320=プロ用男子!D$177,ROW(),"")),"")</f>
        <v/>
      </c>
      <c r="BT320" s="58" t="str">
        <f>IF(O320="男子",IF($AF320&gt;100,"",IF($M320=プロ用男子!K$177,ROW(),"")),"")</f>
        <v/>
      </c>
      <c r="BU320" s="58" t="str">
        <f>IF(O320="男子",IF($AF320&gt;100,"",IF($M320=プロ用男子!D$202,ROW(),"")),"")</f>
        <v/>
      </c>
      <c r="BV320" s="58" t="str">
        <f>IF(O320="男子",IF($AF320&gt;100,"",IF($M320=プロ用男子!K$202,ROW(),"")),"")</f>
        <v/>
      </c>
      <c r="BW320" s="58" t="str">
        <f>IF(O320="男子",IF($AF320&gt;100,"",IF($M320=プロ用男子!D$227,ROW(),"")),"")</f>
        <v/>
      </c>
      <c r="BX320" s="58" t="str">
        <f>IF(O320="男子",IF($AF320&gt;100,"",IF($M320=プロ用男子!K$227,ROW(),"")),"")</f>
        <v/>
      </c>
      <c r="BY320" s="58" t="str">
        <f>IF(O320="女子",IF(AF320&gt;100,"",IF(M320=プロ用女子!D$2,ROW(),"")),"")</f>
        <v/>
      </c>
      <c r="BZ320" s="58" t="str">
        <f>IF(O320="女子",IF($AF320&gt;100,"",IF($M320=プロ用女子!K$2,ROW(),"")),"")</f>
        <v/>
      </c>
      <c r="CA320" s="58" t="str">
        <f>IF(O320="女子",IF($AF320&gt;100,"",IF($M320=プロ用女子!D$27,ROW(),"")),"")</f>
        <v/>
      </c>
      <c r="CB320" s="58" t="str">
        <f>IF(O320="女子",IF($AF320&gt;100,"",IF($M320=プロ用女子!K$27,ROW(),"")),"")</f>
        <v/>
      </c>
      <c r="CC320" s="58" t="str">
        <f>IF(O320="女子",IF($AF320&gt;100,"",IF($M320=プロ用女子!D$52,ROW(),"")),"")</f>
        <v/>
      </c>
      <c r="CD320" s="58">
        <f>IF(O320="女子",IF($AF320&gt;100,"",IF($M320=プロ用女子!K$52,ROW(),"")),"")</f>
        <v>320</v>
      </c>
      <c r="CE320" s="58" t="str">
        <f>IF(O320="女子",IF($AF320&gt;100,"",IF($M320=プロ用女子!D$77,ROW(),"")),"")</f>
        <v/>
      </c>
      <c r="CF320" s="58" t="str">
        <f>IF(O320="女子",IF($AF320&gt;100,"",IF($M320=プロ用女子!K$77,ROW(),"")),"")</f>
        <v/>
      </c>
      <c r="CG320" s="58" t="str">
        <f>IF(O320="女子",IF($AF320&gt;100,"",IF($M320=プロ用女子!D$102,ROW(),"")),"")</f>
        <v/>
      </c>
      <c r="CH320" s="58" t="str">
        <f>IF(O320="女子",IF($AF320&gt;100,"",IF($M320=プロ用女子!K$102,ROW(),"")),"")</f>
        <v/>
      </c>
      <c r="CI320" s="58" t="str">
        <f>IF(O320="女子",IF($AF320&gt;100,"",IF($M320=プロ用女子!D$127,ROW(),"")),"")</f>
        <v/>
      </c>
      <c r="CJ320" s="58" t="str">
        <f>IF(O320="女子",IF($AF320&gt;100,"",IF($M320=プロ用女子!K$127,ROW(),"")),"")</f>
        <v/>
      </c>
      <c r="CK320" s="58" t="str">
        <f>IF(O320="女子",IF($AF320&gt;100,"",IF($M320=プロ用女子!D$152,ROW(),"")),"")</f>
        <v/>
      </c>
      <c r="CL320" s="58" t="str">
        <f>IF(O320="女子",IF($AF320&gt;100,"",IF($M320=プロ用女子!K$152,ROW(),"")),"")</f>
        <v/>
      </c>
      <c r="CM320" s="58" t="str">
        <f>IF(O320="女子",IF($AF320&gt;100,"",IF($M320=プロ用女子!D$177,ROW(),"")),"")</f>
        <v/>
      </c>
      <c r="CN320" s="58" t="str">
        <f>IF(O320="女子",IF($AF320&gt;100,"",IF($M320=プロ用女子!K$177,ROW(),"")),"")</f>
        <v/>
      </c>
      <c r="CO320" s="58" t="str">
        <f>IF(O320="女子",IF($AF320&gt;100,"",IF($M320=プロ用女子!D$202,ROW(),"")),"")</f>
        <v/>
      </c>
      <c r="CP320" s="58" t="str">
        <f>IF(O320="女子",IF($AF320&gt;100,"",IF($M320=プロ用女子!K$202,ROW(),"")),"")</f>
        <v/>
      </c>
      <c r="CQ320" s="58" t="str">
        <f>IF(O320="女子",IF($AF320&gt;100,"",IF($M320=プロ用女子!D$227,ROW(),"")),"")</f>
        <v/>
      </c>
      <c r="CR320" s="58" t="str">
        <f>IF(O320="女子",IF($AF320&gt;100,"",IF($M320=プロ用女子!K$227,ROW(),"")),"")</f>
        <v/>
      </c>
    </row>
    <row r="321" spans="1:96" x14ac:dyDescent="0.15">
      <c r="A321">
        <v>46172</v>
      </c>
      <c r="B321">
        <v>46180</v>
      </c>
      <c r="C321" t="s">
        <v>70</v>
      </c>
      <c r="D321" t="s">
        <v>162</v>
      </c>
      <c r="E321" t="s">
        <v>169</v>
      </c>
      <c r="F321" t="s">
        <v>171</v>
      </c>
      <c r="G321" t="s">
        <v>165</v>
      </c>
      <c r="H321" t="s">
        <v>71</v>
      </c>
      <c r="I321" t="s">
        <v>166</v>
      </c>
      <c r="J321" t="s">
        <v>99</v>
      </c>
      <c r="L321" t="s">
        <v>1635</v>
      </c>
      <c r="M321" t="s">
        <v>1576</v>
      </c>
      <c r="N321" t="s">
        <v>1577</v>
      </c>
      <c r="O321" t="s">
        <v>113</v>
      </c>
      <c r="Y321" t="s">
        <v>101</v>
      </c>
      <c r="AA321" t="s">
        <v>1636</v>
      </c>
      <c r="AB321" t="s">
        <v>1637</v>
      </c>
      <c r="AC321" t="s">
        <v>1638</v>
      </c>
      <c r="AD321" t="s">
        <v>102</v>
      </c>
      <c r="AE321" t="s">
        <v>105</v>
      </c>
      <c r="AF321">
        <v>10</v>
      </c>
      <c r="AG321" s="40">
        <v>39151</v>
      </c>
      <c r="AN321">
        <v>153</v>
      </c>
      <c r="AO321">
        <v>49</v>
      </c>
      <c r="AP321" t="s">
        <v>103</v>
      </c>
      <c r="AV321" t="s">
        <v>104</v>
      </c>
      <c r="AY321" t="s">
        <v>155</v>
      </c>
      <c r="BB321">
        <f t="shared" si="13"/>
        <v>17</v>
      </c>
      <c r="BC321">
        <f t="shared" si="14"/>
        <v>3</v>
      </c>
      <c r="BD321" t="str">
        <f t="shared" si="15"/>
        <v>右</v>
      </c>
      <c r="BE321" s="58" t="str">
        <f>IF(O321="男子",IF($AF321&gt;100,"",IF(M321=プロ用男子!D$2,ROW(),"")),"")</f>
        <v/>
      </c>
      <c r="BF321" s="58" t="str">
        <f>IF(O321="男子",IF($AF321&gt;100,"",IF($M321=プロ用男子!K$2,ROW(),"")),"")</f>
        <v/>
      </c>
      <c r="BG321" s="58" t="str">
        <f>IF(O321="男子",IF($AF321&gt;100,"",IF($M321=プロ用男子!D$27,ROW(),"")),"")</f>
        <v/>
      </c>
      <c r="BH321" s="58" t="str">
        <f>IF(O321="男子",IF($AF321&gt;100,"",IF($M321=プロ用男子!K$27,ROW(),"")),"")</f>
        <v/>
      </c>
      <c r="BI321" s="58" t="str">
        <f>IF(O321="男子",IF($AF321&gt;100,"",IF($M321=プロ用男子!D$52,ROW(),"")),"")</f>
        <v/>
      </c>
      <c r="BJ321" s="58" t="str">
        <f>IF(O321="男子",IF($AF321&gt;100,"",IF($M321=プロ用男子!K$52,ROW(),"")),"")</f>
        <v/>
      </c>
      <c r="BK321" s="58" t="str">
        <f>IF(O321="男子",IF($AF321&gt;100,"",IF($M321=プロ用男子!D$77,ROW(),"")),"")</f>
        <v/>
      </c>
      <c r="BL321" s="58" t="str">
        <f>IF(O321="男子",IF($AF321&gt;100,"",IF($M321=プロ用男子!K$77,ROW(),"")),"")</f>
        <v/>
      </c>
      <c r="BM321" s="58" t="str">
        <f>IF(O321="男子",IF($AF321&gt;100,"",IF($M321=プロ用男子!D$102,ROW(),"")),"")</f>
        <v/>
      </c>
      <c r="BN321" s="58" t="str">
        <f>IF(O321="男子",IF($AF321&gt;100,"",IF($M321=プロ用男子!K$102,ROW(),"")),"")</f>
        <v/>
      </c>
      <c r="BO321" s="58" t="str">
        <f>IF(O321="男子",IF($AF321&gt;100,"",IF($M321=プロ用男子!D$127,ROW(),"")),"")</f>
        <v/>
      </c>
      <c r="BP321" s="58" t="str">
        <f>IF(O321="男子",IF($AF321&gt;100,"",IF($M321=プロ用男子!K$127,ROW(),"")),"")</f>
        <v/>
      </c>
      <c r="BQ321" s="58" t="str">
        <f>IF(O321="男子",IF($AF321&gt;100,"",IF($M321=プロ用男子!D$152,ROW(),"")),"")</f>
        <v/>
      </c>
      <c r="BR321" s="58" t="str">
        <f>IF(O321="男子",IF($AF321&gt;100,"",IF($M321=プロ用男子!K$152,ROW(),"")),"")</f>
        <v/>
      </c>
      <c r="BS321" s="58" t="str">
        <f>IF(O321="男子",IF($AF321&gt;100,"",IF($M321=プロ用男子!D$177,ROW(),"")),"")</f>
        <v/>
      </c>
      <c r="BT321" s="58" t="str">
        <f>IF(O321="男子",IF($AF321&gt;100,"",IF($M321=プロ用男子!K$177,ROW(),"")),"")</f>
        <v/>
      </c>
      <c r="BU321" s="58" t="str">
        <f>IF(O321="男子",IF($AF321&gt;100,"",IF($M321=プロ用男子!D$202,ROW(),"")),"")</f>
        <v/>
      </c>
      <c r="BV321" s="58" t="str">
        <f>IF(O321="男子",IF($AF321&gt;100,"",IF($M321=プロ用男子!K$202,ROW(),"")),"")</f>
        <v/>
      </c>
      <c r="BW321" s="58" t="str">
        <f>IF(O321="男子",IF($AF321&gt;100,"",IF($M321=プロ用男子!D$227,ROW(),"")),"")</f>
        <v/>
      </c>
      <c r="BX321" s="58" t="str">
        <f>IF(O321="男子",IF($AF321&gt;100,"",IF($M321=プロ用男子!K$227,ROW(),"")),"")</f>
        <v/>
      </c>
      <c r="BY321" s="58" t="str">
        <f>IF(O321="女子",IF(AF321&gt;100,"",IF(M321=プロ用女子!D$2,ROW(),"")),"")</f>
        <v/>
      </c>
      <c r="BZ321" s="58" t="str">
        <f>IF(O321="女子",IF($AF321&gt;100,"",IF($M321=プロ用女子!K$2,ROW(),"")),"")</f>
        <v/>
      </c>
      <c r="CA321" s="58" t="str">
        <f>IF(O321="女子",IF($AF321&gt;100,"",IF($M321=プロ用女子!D$27,ROW(),"")),"")</f>
        <v/>
      </c>
      <c r="CB321" s="58" t="str">
        <f>IF(O321="女子",IF($AF321&gt;100,"",IF($M321=プロ用女子!K$27,ROW(),"")),"")</f>
        <v/>
      </c>
      <c r="CC321" s="58" t="str">
        <f>IF(O321="女子",IF($AF321&gt;100,"",IF($M321=プロ用女子!D$52,ROW(),"")),"")</f>
        <v/>
      </c>
      <c r="CD321" s="58">
        <f>IF(O321="女子",IF($AF321&gt;100,"",IF($M321=プロ用女子!K$52,ROW(),"")),"")</f>
        <v>321</v>
      </c>
      <c r="CE321" s="58" t="str">
        <f>IF(O321="女子",IF($AF321&gt;100,"",IF($M321=プロ用女子!D$77,ROW(),"")),"")</f>
        <v/>
      </c>
      <c r="CF321" s="58" t="str">
        <f>IF(O321="女子",IF($AF321&gt;100,"",IF($M321=プロ用女子!K$77,ROW(),"")),"")</f>
        <v/>
      </c>
      <c r="CG321" s="58" t="str">
        <f>IF(O321="女子",IF($AF321&gt;100,"",IF($M321=プロ用女子!D$102,ROW(),"")),"")</f>
        <v/>
      </c>
      <c r="CH321" s="58" t="str">
        <f>IF(O321="女子",IF($AF321&gt;100,"",IF($M321=プロ用女子!K$102,ROW(),"")),"")</f>
        <v/>
      </c>
      <c r="CI321" s="58" t="str">
        <f>IF(O321="女子",IF($AF321&gt;100,"",IF($M321=プロ用女子!D$127,ROW(),"")),"")</f>
        <v/>
      </c>
      <c r="CJ321" s="58" t="str">
        <f>IF(O321="女子",IF($AF321&gt;100,"",IF($M321=プロ用女子!K$127,ROW(),"")),"")</f>
        <v/>
      </c>
      <c r="CK321" s="58" t="str">
        <f>IF(O321="女子",IF($AF321&gt;100,"",IF($M321=プロ用女子!D$152,ROW(),"")),"")</f>
        <v/>
      </c>
      <c r="CL321" s="58" t="str">
        <f>IF(O321="女子",IF($AF321&gt;100,"",IF($M321=プロ用女子!K$152,ROW(),"")),"")</f>
        <v/>
      </c>
      <c r="CM321" s="58" t="str">
        <f>IF(O321="女子",IF($AF321&gt;100,"",IF($M321=プロ用女子!D$177,ROW(),"")),"")</f>
        <v/>
      </c>
      <c r="CN321" s="58" t="str">
        <f>IF(O321="女子",IF($AF321&gt;100,"",IF($M321=プロ用女子!K$177,ROW(),"")),"")</f>
        <v/>
      </c>
      <c r="CO321" s="58" t="str">
        <f>IF(O321="女子",IF($AF321&gt;100,"",IF($M321=プロ用女子!D$202,ROW(),"")),"")</f>
        <v/>
      </c>
      <c r="CP321" s="58" t="str">
        <f>IF(O321="女子",IF($AF321&gt;100,"",IF($M321=プロ用女子!K$202,ROW(),"")),"")</f>
        <v/>
      </c>
      <c r="CQ321" s="58" t="str">
        <f>IF(O321="女子",IF($AF321&gt;100,"",IF($M321=プロ用女子!D$227,ROW(),"")),"")</f>
        <v/>
      </c>
      <c r="CR321" s="58" t="str">
        <f>IF(O321="女子",IF($AF321&gt;100,"",IF($M321=プロ用女子!K$227,ROW(),"")),"")</f>
        <v/>
      </c>
    </row>
    <row r="322" spans="1:96" x14ac:dyDescent="0.15">
      <c r="A322">
        <v>46172</v>
      </c>
      <c r="B322">
        <v>46180</v>
      </c>
      <c r="C322" t="s">
        <v>70</v>
      </c>
      <c r="D322" t="s">
        <v>162</v>
      </c>
      <c r="E322" t="s">
        <v>169</v>
      </c>
      <c r="F322" t="s">
        <v>171</v>
      </c>
      <c r="G322" t="s">
        <v>165</v>
      </c>
      <c r="H322" t="s">
        <v>71</v>
      </c>
      <c r="I322" t="s">
        <v>166</v>
      </c>
      <c r="J322" t="s">
        <v>99</v>
      </c>
      <c r="L322" t="s">
        <v>1639</v>
      </c>
      <c r="M322" t="s">
        <v>1576</v>
      </c>
      <c r="N322" t="s">
        <v>1577</v>
      </c>
      <c r="O322" t="s">
        <v>113</v>
      </c>
      <c r="Y322" t="s">
        <v>101</v>
      </c>
      <c r="AA322" t="s">
        <v>1640</v>
      </c>
      <c r="AB322" t="s">
        <v>1641</v>
      </c>
      <c r="AC322" t="s">
        <v>1642</v>
      </c>
      <c r="AD322" t="s">
        <v>102</v>
      </c>
      <c r="AF322">
        <v>11</v>
      </c>
      <c r="AG322" s="40">
        <v>38872</v>
      </c>
      <c r="AN322">
        <v>160</v>
      </c>
      <c r="AO322">
        <v>48</v>
      </c>
      <c r="AP322" t="s">
        <v>103</v>
      </c>
      <c r="AV322" t="s">
        <v>104</v>
      </c>
      <c r="AY322" t="s">
        <v>155</v>
      </c>
      <c r="BB322">
        <f t="shared" si="13"/>
        <v>17</v>
      </c>
      <c r="BC322">
        <f t="shared" si="14"/>
        <v>3</v>
      </c>
      <c r="BD322" t="str">
        <f t="shared" si="15"/>
        <v>右</v>
      </c>
      <c r="BE322" s="58" t="str">
        <f>IF(O322="男子",IF($AF322&gt;100,"",IF(M322=プロ用男子!D$2,ROW(),"")),"")</f>
        <v/>
      </c>
      <c r="BF322" s="58" t="str">
        <f>IF(O322="男子",IF($AF322&gt;100,"",IF($M322=プロ用男子!K$2,ROW(),"")),"")</f>
        <v/>
      </c>
      <c r="BG322" s="58" t="str">
        <f>IF(O322="男子",IF($AF322&gt;100,"",IF($M322=プロ用男子!D$27,ROW(),"")),"")</f>
        <v/>
      </c>
      <c r="BH322" s="58" t="str">
        <f>IF(O322="男子",IF($AF322&gt;100,"",IF($M322=プロ用男子!K$27,ROW(),"")),"")</f>
        <v/>
      </c>
      <c r="BI322" s="58" t="str">
        <f>IF(O322="男子",IF($AF322&gt;100,"",IF($M322=プロ用男子!D$52,ROW(),"")),"")</f>
        <v/>
      </c>
      <c r="BJ322" s="58" t="str">
        <f>IF(O322="男子",IF($AF322&gt;100,"",IF($M322=プロ用男子!K$52,ROW(),"")),"")</f>
        <v/>
      </c>
      <c r="BK322" s="58" t="str">
        <f>IF(O322="男子",IF($AF322&gt;100,"",IF($M322=プロ用男子!D$77,ROW(),"")),"")</f>
        <v/>
      </c>
      <c r="BL322" s="58" t="str">
        <f>IF(O322="男子",IF($AF322&gt;100,"",IF($M322=プロ用男子!K$77,ROW(),"")),"")</f>
        <v/>
      </c>
      <c r="BM322" s="58" t="str">
        <f>IF(O322="男子",IF($AF322&gt;100,"",IF($M322=プロ用男子!D$102,ROW(),"")),"")</f>
        <v/>
      </c>
      <c r="BN322" s="58" t="str">
        <f>IF(O322="男子",IF($AF322&gt;100,"",IF($M322=プロ用男子!K$102,ROW(),"")),"")</f>
        <v/>
      </c>
      <c r="BO322" s="58" t="str">
        <f>IF(O322="男子",IF($AF322&gt;100,"",IF($M322=プロ用男子!D$127,ROW(),"")),"")</f>
        <v/>
      </c>
      <c r="BP322" s="58" t="str">
        <f>IF(O322="男子",IF($AF322&gt;100,"",IF($M322=プロ用男子!K$127,ROW(),"")),"")</f>
        <v/>
      </c>
      <c r="BQ322" s="58" t="str">
        <f>IF(O322="男子",IF($AF322&gt;100,"",IF($M322=プロ用男子!D$152,ROW(),"")),"")</f>
        <v/>
      </c>
      <c r="BR322" s="58" t="str">
        <f>IF(O322="男子",IF($AF322&gt;100,"",IF($M322=プロ用男子!K$152,ROW(),"")),"")</f>
        <v/>
      </c>
      <c r="BS322" s="58" t="str">
        <f>IF(O322="男子",IF($AF322&gt;100,"",IF($M322=プロ用男子!D$177,ROW(),"")),"")</f>
        <v/>
      </c>
      <c r="BT322" s="58" t="str">
        <f>IF(O322="男子",IF($AF322&gt;100,"",IF($M322=プロ用男子!K$177,ROW(),"")),"")</f>
        <v/>
      </c>
      <c r="BU322" s="58" t="str">
        <f>IF(O322="男子",IF($AF322&gt;100,"",IF($M322=プロ用男子!D$202,ROW(),"")),"")</f>
        <v/>
      </c>
      <c r="BV322" s="58" t="str">
        <f>IF(O322="男子",IF($AF322&gt;100,"",IF($M322=プロ用男子!K$202,ROW(),"")),"")</f>
        <v/>
      </c>
      <c r="BW322" s="58" t="str">
        <f>IF(O322="男子",IF($AF322&gt;100,"",IF($M322=プロ用男子!D$227,ROW(),"")),"")</f>
        <v/>
      </c>
      <c r="BX322" s="58" t="str">
        <f>IF(O322="男子",IF($AF322&gt;100,"",IF($M322=プロ用男子!K$227,ROW(),"")),"")</f>
        <v/>
      </c>
      <c r="BY322" s="58" t="str">
        <f>IF(O322="女子",IF(AF322&gt;100,"",IF(M322=プロ用女子!D$2,ROW(),"")),"")</f>
        <v/>
      </c>
      <c r="BZ322" s="58" t="str">
        <f>IF(O322="女子",IF($AF322&gt;100,"",IF($M322=プロ用女子!K$2,ROW(),"")),"")</f>
        <v/>
      </c>
      <c r="CA322" s="58" t="str">
        <f>IF(O322="女子",IF($AF322&gt;100,"",IF($M322=プロ用女子!D$27,ROW(),"")),"")</f>
        <v/>
      </c>
      <c r="CB322" s="58" t="str">
        <f>IF(O322="女子",IF($AF322&gt;100,"",IF($M322=プロ用女子!K$27,ROW(),"")),"")</f>
        <v/>
      </c>
      <c r="CC322" s="58" t="str">
        <f>IF(O322="女子",IF($AF322&gt;100,"",IF($M322=プロ用女子!D$52,ROW(),"")),"")</f>
        <v/>
      </c>
      <c r="CD322" s="58">
        <f>IF(O322="女子",IF($AF322&gt;100,"",IF($M322=プロ用女子!K$52,ROW(),"")),"")</f>
        <v>322</v>
      </c>
      <c r="CE322" s="58" t="str">
        <f>IF(O322="女子",IF($AF322&gt;100,"",IF($M322=プロ用女子!D$77,ROW(),"")),"")</f>
        <v/>
      </c>
      <c r="CF322" s="58" t="str">
        <f>IF(O322="女子",IF($AF322&gt;100,"",IF($M322=プロ用女子!K$77,ROW(),"")),"")</f>
        <v/>
      </c>
      <c r="CG322" s="58" t="str">
        <f>IF(O322="女子",IF($AF322&gt;100,"",IF($M322=プロ用女子!D$102,ROW(),"")),"")</f>
        <v/>
      </c>
      <c r="CH322" s="58" t="str">
        <f>IF(O322="女子",IF($AF322&gt;100,"",IF($M322=プロ用女子!K$102,ROW(),"")),"")</f>
        <v/>
      </c>
      <c r="CI322" s="58" t="str">
        <f>IF(O322="女子",IF($AF322&gt;100,"",IF($M322=プロ用女子!D$127,ROW(),"")),"")</f>
        <v/>
      </c>
      <c r="CJ322" s="58" t="str">
        <f>IF(O322="女子",IF($AF322&gt;100,"",IF($M322=プロ用女子!K$127,ROW(),"")),"")</f>
        <v/>
      </c>
      <c r="CK322" s="58" t="str">
        <f>IF(O322="女子",IF($AF322&gt;100,"",IF($M322=プロ用女子!D$152,ROW(),"")),"")</f>
        <v/>
      </c>
      <c r="CL322" s="58" t="str">
        <f>IF(O322="女子",IF($AF322&gt;100,"",IF($M322=プロ用女子!K$152,ROW(),"")),"")</f>
        <v/>
      </c>
      <c r="CM322" s="58" t="str">
        <f>IF(O322="女子",IF($AF322&gt;100,"",IF($M322=プロ用女子!D$177,ROW(),"")),"")</f>
        <v/>
      </c>
      <c r="CN322" s="58" t="str">
        <f>IF(O322="女子",IF($AF322&gt;100,"",IF($M322=プロ用女子!K$177,ROW(),"")),"")</f>
        <v/>
      </c>
      <c r="CO322" s="58" t="str">
        <f>IF(O322="女子",IF($AF322&gt;100,"",IF($M322=プロ用女子!D$202,ROW(),"")),"")</f>
        <v/>
      </c>
      <c r="CP322" s="58" t="str">
        <f>IF(O322="女子",IF($AF322&gt;100,"",IF($M322=プロ用女子!K$202,ROW(),"")),"")</f>
        <v/>
      </c>
      <c r="CQ322" s="58" t="str">
        <f>IF(O322="女子",IF($AF322&gt;100,"",IF($M322=プロ用女子!D$227,ROW(),"")),"")</f>
        <v/>
      </c>
      <c r="CR322" s="58" t="str">
        <f>IF(O322="女子",IF($AF322&gt;100,"",IF($M322=プロ用女子!K$227,ROW(),"")),"")</f>
        <v/>
      </c>
    </row>
    <row r="323" spans="1:96" x14ac:dyDescent="0.15">
      <c r="A323">
        <v>46172</v>
      </c>
      <c r="B323">
        <v>46180</v>
      </c>
      <c r="C323" t="s">
        <v>70</v>
      </c>
      <c r="D323" t="s">
        <v>162</v>
      </c>
      <c r="E323" t="s">
        <v>169</v>
      </c>
      <c r="F323" t="s">
        <v>171</v>
      </c>
      <c r="G323" t="s">
        <v>165</v>
      </c>
      <c r="H323" t="s">
        <v>71</v>
      </c>
      <c r="I323" t="s">
        <v>166</v>
      </c>
      <c r="J323" t="s">
        <v>99</v>
      </c>
      <c r="L323" t="s">
        <v>1643</v>
      </c>
      <c r="M323" t="s">
        <v>1576</v>
      </c>
      <c r="N323" t="s">
        <v>1577</v>
      </c>
      <c r="O323" t="s">
        <v>113</v>
      </c>
      <c r="Y323" t="s">
        <v>101</v>
      </c>
      <c r="AA323" t="s">
        <v>1644</v>
      </c>
      <c r="AB323" t="s">
        <v>1645</v>
      </c>
      <c r="AC323" t="s">
        <v>1646</v>
      </c>
      <c r="AD323" t="s">
        <v>102</v>
      </c>
      <c r="AF323">
        <v>12</v>
      </c>
      <c r="AG323" s="40">
        <v>39058</v>
      </c>
      <c r="AN323">
        <v>162</v>
      </c>
      <c r="AO323">
        <v>48</v>
      </c>
      <c r="AP323" t="s">
        <v>103</v>
      </c>
      <c r="AV323" t="s">
        <v>104</v>
      </c>
      <c r="AY323" t="s">
        <v>155</v>
      </c>
      <c r="BB323">
        <f t="shared" ref="BB323:BB381" si="16">IF(AG323="","",DATEDIF(AG323,DATE(BB$1,4,1),"y"))</f>
        <v>17</v>
      </c>
      <c r="BC323">
        <f t="shared" ref="BC323:BC381" si="17">IF(BB323="","",IF(BB323=15,1,IF(BB323=16,2,IF(BB323=17,3,"役員"))))</f>
        <v>3</v>
      </c>
      <c r="BD323" t="str">
        <f t="shared" ref="BD323:BD381" si="18">LEFT(AP323,1)</f>
        <v>右</v>
      </c>
      <c r="BE323" s="58" t="str">
        <f>IF(O323="男子",IF($AF323&gt;100,"",IF(M323=プロ用男子!D$2,ROW(),"")),"")</f>
        <v/>
      </c>
      <c r="BF323" s="58" t="str">
        <f>IF(O323="男子",IF($AF323&gt;100,"",IF($M323=プロ用男子!K$2,ROW(),"")),"")</f>
        <v/>
      </c>
      <c r="BG323" s="58" t="str">
        <f>IF(O323="男子",IF($AF323&gt;100,"",IF($M323=プロ用男子!D$27,ROW(),"")),"")</f>
        <v/>
      </c>
      <c r="BH323" s="58" t="str">
        <f>IF(O323="男子",IF($AF323&gt;100,"",IF($M323=プロ用男子!K$27,ROW(),"")),"")</f>
        <v/>
      </c>
      <c r="BI323" s="58" t="str">
        <f>IF(O323="男子",IF($AF323&gt;100,"",IF($M323=プロ用男子!D$52,ROW(),"")),"")</f>
        <v/>
      </c>
      <c r="BJ323" s="58" t="str">
        <f>IF(O323="男子",IF($AF323&gt;100,"",IF($M323=プロ用男子!K$52,ROW(),"")),"")</f>
        <v/>
      </c>
      <c r="BK323" s="58" t="str">
        <f>IF(O323="男子",IF($AF323&gt;100,"",IF($M323=プロ用男子!D$77,ROW(),"")),"")</f>
        <v/>
      </c>
      <c r="BL323" s="58" t="str">
        <f>IF(O323="男子",IF($AF323&gt;100,"",IF($M323=プロ用男子!K$77,ROW(),"")),"")</f>
        <v/>
      </c>
      <c r="BM323" s="58" t="str">
        <f>IF(O323="男子",IF($AF323&gt;100,"",IF($M323=プロ用男子!D$102,ROW(),"")),"")</f>
        <v/>
      </c>
      <c r="BN323" s="58" t="str">
        <f>IF(O323="男子",IF($AF323&gt;100,"",IF($M323=プロ用男子!K$102,ROW(),"")),"")</f>
        <v/>
      </c>
      <c r="BO323" s="58" t="str">
        <f>IF(O323="男子",IF($AF323&gt;100,"",IF($M323=プロ用男子!D$127,ROW(),"")),"")</f>
        <v/>
      </c>
      <c r="BP323" s="58" t="str">
        <f>IF(O323="男子",IF($AF323&gt;100,"",IF($M323=プロ用男子!K$127,ROW(),"")),"")</f>
        <v/>
      </c>
      <c r="BQ323" s="58" t="str">
        <f>IF(O323="男子",IF($AF323&gt;100,"",IF($M323=プロ用男子!D$152,ROW(),"")),"")</f>
        <v/>
      </c>
      <c r="BR323" s="58" t="str">
        <f>IF(O323="男子",IF($AF323&gt;100,"",IF($M323=プロ用男子!K$152,ROW(),"")),"")</f>
        <v/>
      </c>
      <c r="BS323" s="58" t="str">
        <f>IF(O323="男子",IF($AF323&gt;100,"",IF($M323=プロ用男子!D$177,ROW(),"")),"")</f>
        <v/>
      </c>
      <c r="BT323" s="58" t="str">
        <f>IF(O323="男子",IF($AF323&gt;100,"",IF($M323=プロ用男子!K$177,ROW(),"")),"")</f>
        <v/>
      </c>
      <c r="BU323" s="58" t="str">
        <f>IF(O323="男子",IF($AF323&gt;100,"",IF($M323=プロ用男子!D$202,ROW(),"")),"")</f>
        <v/>
      </c>
      <c r="BV323" s="58" t="str">
        <f>IF(O323="男子",IF($AF323&gt;100,"",IF($M323=プロ用男子!K$202,ROW(),"")),"")</f>
        <v/>
      </c>
      <c r="BW323" s="58" t="str">
        <f>IF(O323="男子",IF($AF323&gt;100,"",IF($M323=プロ用男子!D$227,ROW(),"")),"")</f>
        <v/>
      </c>
      <c r="BX323" s="58" t="str">
        <f>IF(O323="男子",IF($AF323&gt;100,"",IF($M323=プロ用男子!K$227,ROW(),"")),"")</f>
        <v/>
      </c>
      <c r="BY323" s="58" t="str">
        <f>IF(O323="女子",IF(AF323&gt;100,"",IF(M323=プロ用女子!D$2,ROW(),"")),"")</f>
        <v/>
      </c>
      <c r="BZ323" s="58" t="str">
        <f>IF(O323="女子",IF($AF323&gt;100,"",IF($M323=プロ用女子!K$2,ROW(),"")),"")</f>
        <v/>
      </c>
      <c r="CA323" s="58" t="str">
        <f>IF(O323="女子",IF($AF323&gt;100,"",IF($M323=プロ用女子!D$27,ROW(),"")),"")</f>
        <v/>
      </c>
      <c r="CB323" s="58" t="str">
        <f>IF(O323="女子",IF($AF323&gt;100,"",IF($M323=プロ用女子!K$27,ROW(),"")),"")</f>
        <v/>
      </c>
      <c r="CC323" s="58" t="str">
        <f>IF(O323="女子",IF($AF323&gt;100,"",IF($M323=プロ用女子!D$52,ROW(),"")),"")</f>
        <v/>
      </c>
      <c r="CD323" s="58">
        <f>IF(O323="女子",IF($AF323&gt;100,"",IF($M323=プロ用女子!K$52,ROW(),"")),"")</f>
        <v>323</v>
      </c>
      <c r="CE323" s="58" t="str">
        <f>IF(O323="女子",IF($AF323&gt;100,"",IF($M323=プロ用女子!D$77,ROW(),"")),"")</f>
        <v/>
      </c>
      <c r="CF323" s="58" t="str">
        <f>IF(O323="女子",IF($AF323&gt;100,"",IF($M323=プロ用女子!K$77,ROW(),"")),"")</f>
        <v/>
      </c>
      <c r="CG323" s="58" t="str">
        <f>IF(O323="女子",IF($AF323&gt;100,"",IF($M323=プロ用女子!D$102,ROW(),"")),"")</f>
        <v/>
      </c>
      <c r="CH323" s="58" t="str">
        <f>IF(O323="女子",IF($AF323&gt;100,"",IF($M323=プロ用女子!K$102,ROW(),"")),"")</f>
        <v/>
      </c>
      <c r="CI323" s="58" t="str">
        <f>IF(O323="女子",IF($AF323&gt;100,"",IF($M323=プロ用女子!D$127,ROW(),"")),"")</f>
        <v/>
      </c>
      <c r="CJ323" s="58" t="str">
        <f>IF(O323="女子",IF($AF323&gt;100,"",IF($M323=プロ用女子!K$127,ROW(),"")),"")</f>
        <v/>
      </c>
      <c r="CK323" s="58" t="str">
        <f>IF(O323="女子",IF($AF323&gt;100,"",IF($M323=プロ用女子!D$152,ROW(),"")),"")</f>
        <v/>
      </c>
      <c r="CL323" s="58" t="str">
        <f>IF(O323="女子",IF($AF323&gt;100,"",IF($M323=プロ用女子!K$152,ROW(),"")),"")</f>
        <v/>
      </c>
      <c r="CM323" s="58" t="str">
        <f>IF(O323="女子",IF($AF323&gt;100,"",IF($M323=プロ用女子!D$177,ROW(),"")),"")</f>
        <v/>
      </c>
      <c r="CN323" s="58" t="str">
        <f>IF(O323="女子",IF($AF323&gt;100,"",IF($M323=プロ用女子!K$177,ROW(),"")),"")</f>
        <v/>
      </c>
      <c r="CO323" s="58" t="str">
        <f>IF(O323="女子",IF($AF323&gt;100,"",IF($M323=プロ用女子!D$202,ROW(),"")),"")</f>
        <v/>
      </c>
      <c r="CP323" s="58" t="str">
        <f>IF(O323="女子",IF($AF323&gt;100,"",IF($M323=プロ用女子!K$202,ROW(),"")),"")</f>
        <v/>
      </c>
      <c r="CQ323" s="58" t="str">
        <f>IF(O323="女子",IF($AF323&gt;100,"",IF($M323=プロ用女子!D$227,ROW(),"")),"")</f>
        <v/>
      </c>
      <c r="CR323" s="58" t="str">
        <f>IF(O323="女子",IF($AF323&gt;100,"",IF($M323=プロ用女子!K$227,ROW(),"")),"")</f>
        <v/>
      </c>
    </row>
    <row r="324" spans="1:96" x14ac:dyDescent="0.15">
      <c r="A324">
        <v>46172</v>
      </c>
      <c r="B324">
        <v>46180</v>
      </c>
      <c r="C324" t="s">
        <v>70</v>
      </c>
      <c r="D324" t="s">
        <v>162</v>
      </c>
      <c r="E324" t="s">
        <v>169</v>
      </c>
      <c r="F324" t="s">
        <v>171</v>
      </c>
      <c r="G324" t="s">
        <v>165</v>
      </c>
      <c r="H324" t="s">
        <v>71</v>
      </c>
      <c r="I324" t="s">
        <v>166</v>
      </c>
      <c r="J324" t="s">
        <v>99</v>
      </c>
      <c r="L324" t="s">
        <v>1647</v>
      </c>
      <c r="M324" t="s">
        <v>1576</v>
      </c>
      <c r="N324" t="s">
        <v>1577</v>
      </c>
      <c r="O324" t="s">
        <v>113</v>
      </c>
      <c r="Y324" t="s">
        <v>101</v>
      </c>
      <c r="AA324" t="s">
        <v>1648</v>
      </c>
      <c r="AB324" t="s">
        <v>1649</v>
      </c>
      <c r="AC324" t="s">
        <v>1650</v>
      </c>
      <c r="AD324" t="s">
        <v>102</v>
      </c>
      <c r="AF324">
        <v>13</v>
      </c>
      <c r="AG324" s="40">
        <v>38932</v>
      </c>
      <c r="AN324">
        <v>153</v>
      </c>
      <c r="AO324">
        <v>44</v>
      </c>
      <c r="AP324" t="s">
        <v>103</v>
      </c>
      <c r="AV324" t="s">
        <v>104</v>
      </c>
      <c r="AY324" t="s">
        <v>157</v>
      </c>
      <c r="BB324">
        <f t="shared" si="16"/>
        <v>17</v>
      </c>
      <c r="BC324">
        <f t="shared" si="17"/>
        <v>3</v>
      </c>
      <c r="BD324" t="str">
        <f t="shared" si="18"/>
        <v>右</v>
      </c>
      <c r="BE324" s="58" t="str">
        <f>IF(O324="男子",IF($AF324&gt;100,"",IF(M324=プロ用男子!D$2,ROW(),"")),"")</f>
        <v/>
      </c>
      <c r="BF324" s="58" t="str">
        <f>IF(O324="男子",IF($AF324&gt;100,"",IF($M324=プロ用男子!K$2,ROW(),"")),"")</f>
        <v/>
      </c>
      <c r="BG324" s="58" t="str">
        <f>IF(O324="男子",IF($AF324&gt;100,"",IF($M324=プロ用男子!D$27,ROW(),"")),"")</f>
        <v/>
      </c>
      <c r="BH324" s="58" t="str">
        <f>IF(O324="男子",IF($AF324&gt;100,"",IF($M324=プロ用男子!K$27,ROW(),"")),"")</f>
        <v/>
      </c>
      <c r="BI324" s="58" t="str">
        <f>IF(O324="男子",IF($AF324&gt;100,"",IF($M324=プロ用男子!D$52,ROW(),"")),"")</f>
        <v/>
      </c>
      <c r="BJ324" s="58" t="str">
        <f>IF(O324="男子",IF($AF324&gt;100,"",IF($M324=プロ用男子!K$52,ROW(),"")),"")</f>
        <v/>
      </c>
      <c r="BK324" s="58" t="str">
        <f>IF(O324="男子",IF($AF324&gt;100,"",IF($M324=プロ用男子!D$77,ROW(),"")),"")</f>
        <v/>
      </c>
      <c r="BL324" s="58" t="str">
        <f>IF(O324="男子",IF($AF324&gt;100,"",IF($M324=プロ用男子!K$77,ROW(),"")),"")</f>
        <v/>
      </c>
      <c r="BM324" s="58" t="str">
        <f>IF(O324="男子",IF($AF324&gt;100,"",IF($M324=プロ用男子!D$102,ROW(),"")),"")</f>
        <v/>
      </c>
      <c r="BN324" s="58" t="str">
        <f>IF(O324="男子",IF($AF324&gt;100,"",IF($M324=プロ用男子!K$102,ROW(),"")),"")</f>
        <v/>
      </c>
      <c r="BO324" s="58" t="str">
        <f>IF(O324="男子",IF($AF324&gt;100,"",IF($M324=プロ用男子!D$127,ROW(),"")),"")</f>
        <v/>
      </c>
      <c r="BP324" s="58" t="str">
        <f>IF(O324="男子",IF($AF324&gt;100,"",IF($M324=プロ用男子!K$127,ROW(),"")),"")</f>
        <v/>
      </c>
      <c r="BQ324" s="58" t="str">
        <f>IF(O324="男子",IF($AF324&gt;100,"",IF($M324=プロ用男子!D$152,ROW(),"")),"")</f>
        <v/>
      </c>
      <c r="BR324" s="58" t="str">
        <f>IF(O324="男子",IF($AF324&gt;100,"",IF($M324=プロ用男子!K$152,ROW(),"")),"")</f>
        <v/>
      </c>
      <c r="BS324" s="58" t="str">
        <f>IF(O324="男子",IF($AF324&gt;100,"",IF($M324=プロ用男子!D$177,ROW(),"")),"")</f>
        <v/>
      </c>
      <c r="BT324" s="58" t="str">
        <f>IF(O324="男子",IF($AF324&gt;100,"",IF($M324=プロ用男子!K$177,ROW(),"")),"")</f>
        <v/>
      </c>
      <c r="BU324" s="58" t="str">
        <f>IF(O324="男子",IF($AF324&gt;100,"",IF($M324=プロ用男子!D$202,ROW(),"")),"")</f>
        <v/>
      </c>
      <c r="BV324" s="58" t="str">
        <f>IF(O324="男子",IF($AF324&gt;100,"",IF($M324=プロ用男子!K$202,ROW(),"")),"")</f>
        <v/>
      </c>
      <c r="BW324" s="58" t="str">
        <f>IF(O324="男子",IF($AF324&gt;100,"",IF($M324=プロ用男子!D$227,ROW(),"")),"")</f>
        <v/>
      </c>
      <c r="BX324" s="58" t="str">
        <f>IF(O324="男子",IF($AF324&gt;100,"",IF($M324=プロ用男子!K$227,ROW(),"")),"")</f>
        <v/>
      </c>
      <c r="BY324" s="58" t="str">
        <f>IF(O324="女子",IF(AF324&gt;100,"",IF(M324=プロ用女子!D$2,ROW(),"")),"")</f>
        <v/>
      </c>
      <c r="BZ324" s="58" t="str">
        <f>IF(O324="女子",IF($AF324&gt;100,"",IF($M324=プロ用女子!K$2,ROW(),"")),"")</f>
        <v/>
      </c>
      <c r="CA324" s="58" t="str">
        <f>IF(O324="女子",IF($AF324&gt;100,"",IF($M324=プロ用女子!D$27,ROW(),"")),"")</f>
        <v/>
      </c>
      <c r="CB324" s="58" t="str">
        <f>IF(O324="女子",IF($AF324&gt;100,"",IF($M324=プロ用女子!K$27,ROW(),"")),"")</f>
        <v/>
      </c>
      <c r="CC324" s="58" t="str">
        <f>IF(O324="女子",IF($AF324&gt;100,"",IF($M324=プロ用女子!D$52,ROW(),"")),"")</f>
        <v/>
      </c>
      <c r="CD324" s="58">
        <f>IF(O324="女子",IF($AF324&gt;100,"",IF($M324=プロ用女子!K$52,ROW(),"")),"")</f>
        <v>324</v>
      </c>
      <c r="CE324" s="58" t="str">
        <f>IF(O324="女子",IF($AF324&gt;100,"",IF($M324=プロ用女子!D$77,ROW(),"")),"")</f>
        <v/>
      </c>
      <c r="CF324" s="58" t="str">
        <f>IF(O324="女子",IF($AF324&gt;100,"",IF($M324=プロ用女子!K$77,ROW(),"")),"")</f>
        <v/>
      </c>
      <c r="CG324" s="58" t="str">
        <f>IF(O324="女子",IF($AF324&gt;100,"",IF($M324=プロ用女子!D$102,ROW(),"")),"")</f>
        <v/>
      </c>
      <c r="CH324" s="58" t="str">
        <f>IF(O324="女子",IF($AF324&gt;100,"",IF($M324=プロ用女子!K$102,ROW(),"")),"")</f>
        <v/>
      </c>
      <c r="CI324" s="58" t="str">
        <f>IF(O324="女子",IF($AF324&gt;100,"",IF($M324=プロ用女子!D$127,ROW(),"")),"")</f>
        <v/>
      </c>
      <c r="CJ324" s="58" t="str">
        <f>IF(O324="女子",IF($AF324&gt;100,"",IF($M324=プロ用女子!K$127,ROW(),"")),"")</f>
        <v/>
      </c>
      <c r="CK324" s="58" t="str">
        <f>IF(O324="女子",IF($AF324&gt;100,"",IF($M324=プロ用女子!D$152,ROW(),"")),"")</f>
        <v/>
      </c>
      <c r="CL324" s="58" t="str">
        <f>IF(O324="女子",IF($AF324&gt;100,"",IF($M324=プロ用女子!K$152,ROW(),"")),"")</f>
        <v/>
      </c>
      <c r="CM324" s="58" t="str">
        <f>IF(O324="女子",IF($AF324&gt;100,"",IF($M324=プロ用女子!D$177,ROW(),"")),"")</f>
        <v/>
      </c>
      <c r="CN324" s="58" t="str">
        <f>IF(O324="女子",IF($AF324&gt;100,"",IF($M324=プロ用女子!K$177,ROW(),"")),"")</f>
        <v/>
      </c>
      <c r="CO324" s="58" t="str">
        <f>IF(O324="女子",IF($AF324&gt;100,"",IF($M324=プロ用女子!D$202,ROW(),"")),"")</f>
        <v/>
      </c>
      <c r="CP324" s="58" t="str">
        <f>IF(O324="女子",IF($AF324&gt;100,"",IF($M324=プロ用女子!K$202,ROW(),"")),"")</f>
        <v/>
      </c>
      <c r="CQ324" s="58" t="str">
        <f>IF(O324="女子",IF($AF324&gt;100,"",IF($M324=プロ用女子!D$227,ROW(),"")),"")</f>
        <v/>
      </c>
      <c r="CR324" s="58" t="str">
        <f>IF(O324="女子",IF($AF324&gt;100,"",IF($M324=プロ用女子!K$227,ROW(),"")),"")</f>
        <v/>
      </c>
    </row>
    <row r="325" spans="1:96" x14ac:dyDescent="0.15">
      <c r="A325">
        <v>46172</v>
      </c>
      <c r="B325">
        <v>46180</v>
      </c>
      <c r="C325" t="s">
        <v>70</v>
      </c>
      <c r="D325" t="s">
        <v>162</v>
      </c>
      <c r="E325" t="s">
        <v>169</v>
      </c>
      <c r="F325" t="s">
        <v>171</v>
      </c>
      <c r="G325" t="s">
        <v>165</v>
      </c>
      <c r="H325" t="s">
        <v>71</v>
      </c>
      <c r="I325" t="s">
        <v>166</v>
      </c>
      <c r="J325" t="s">
        <v>99</v>
      </c>
      <c r="L325" t="s">
        <v>1651</v>
      </c>
      <c r="M325" t="s">
        <v>1576</v>
      </c>
      <c r="N325" t="s">
        <v>1577</v>
      </c>
      <c r="O325" t="s">
        <v>113</v>
      </c>
      <c r="Y325" t="s">
        <v>101</v>
      </c>
      <c r="AA325" t="s">
        <v>1652</v>
      </c>
      <c r="AB325" t="s">
        <v>1653</v>
      </c>
      <c r="AC325" t="s">
        <v>1654</v>
      </c>
      <c r="AD325" t="s">
        <v>102</v>
      </c>
      <c r="AF325">
        <v>14</v>
      </c>
      <c r="AG325" s="40">
        <v>39388</v>
      </c>
      <c r="AN325">
        <v>156.69999999999999</v>
      </c>
      <c r="AO325">
        <v>54.2</v>
      </c>
      <c r="AP325" t="s">
        <v>103</v>
      </c>
      <c r="AV325" t="s">
        <v>104</v>
      </c>
      <c r="AY325" t="s">
        <v>155</v>
      </c>
      <c r="BB325">
        <f t="shared" si="16"/>
        <v>16</v>
      </c>
      <c r="BC325">
        <f t="shared" si="17"/>
        <v>2</v>
      </c>
      <c r="BD325" t="str">
        <f t="shared" si="18"/>
        <v>右</v>
      </c>
      <c r="BE325" s="58" t="str">
        <f>IF(O325="男子",IF($AF325&gt;100,"",IF(M325=プロ用男子!D$2,ROW(),"")),"")</f>
        <v/>
      </c>
      <c r="BF325" s="58" t="str">
        <f>IF(O325="男子",IF($AF325&gt;100,"",IF($M325=プロ用男子!K$2,ROW(),"")),"")</f>
        <v/>
      </c>
      <c r="BG325" s="58" t="str">
        <f>IF(O325="男子",IF($AF325&gt;100,"",IF($M325=プロ用男子!D$27,ROW(),"")),"")</f>
        <v/>
      </c>
      <c r="BH325" s="58" t="str">
        <f>IF(O325="男子",IF($AF325&gt;100,"",IF($M325=プロ用男子!K$27,ROW(),"")),"")</f>
        <v/>
      </c>
      <c r="BI325" s="58" t="str">
        <f>IF(O325="男子",IF($AF325&gt;100,"",IF($M325=プロ用男子!D$52,ROW(),"")),"")</f>
        <v/>
      </c>
      <c r="BJ325" s="58" t="str">
        <f>IF(O325="男子",IF($AF325&gt;100,"",IF($M325=プロ用男子!K$52,ROW(),"")),"")</f>
        <v/>
      </c>
      <c r="BK325" s="58" t="str">
        <f>IF(O325="男子",IF($AF325&gt;100,"",IF($M325=プロ用男子!D$77,ROW(),"")),"")</f>
        <v/>
      </c>
      <c r="BL325" s="58" t="str">
        <f>IF(O325="男子",IF($AF325&gt;100,"",IF($M325=プロ用男子!K$77,ROW(),"")),"")</f>
        <v/>
      </c>
      <c r="BM325" s="58" t="str">
        <f>IF(O325="男子",IF($AF325&gt;100,"",IF($M325=プロ用男子!D$102,ROW(),"")),"")</f>
        <v/>
      </c>
      <c r="BN325" s="58" t="str">
        <f>IF(O325="男子",IF($AF325&gt;100,"",IF($M325=プロ用男子!K$102,ROW(),"")),"")</f>
        <v/>
      </c>
      <c r="BO325" s="58" t="str">
        <f>IF(O325="男子",IF($AF325&gt;100,"",IF($M325=プロ用男子!D$127,ROW(),"")),"")</f>
        <v/>
      </c>
      <c r="BP325" s="58" t="str">
        <f>IF(O325="男子",IF($AF325&gt;100,"",IF($M325=プロ用男子!K$127,ROW(),"")),"")</f>
        <v/>
      </c>
      <c r="BQ325" s="58" t="str">
        <f>IF(O325="男子",IF($AF325&gt;100,"",IF($M325=プロ用男子!D$152,ROW(),"")),"")</f>
        <v/>
      </c>
      <c r="BR325" s="58" t="str">
        <f>IF(O325="男子",IF($AF325&gt;100,"",IF($M325=プロ用男子!K$152,ROW(),"")),"")</f>
        <v/>
      </c>
      <c r="BS325" s="58" t="str">
        <f>IF(O325="男子",IF($AF325&gt;100,"",IF($M325=プロ用男子!D$177,ROW(),"")),"")</f>
        <v/>
      </c>
      <c r="BT325" s="58" t="str">
        <f>IF(O325="男子",IF($AF325&gt;100,"",IF($M325=プロ用男子!K$177,ROW(),"")),"")</f>
        <v/>
      </c>
      <c r="BU325" s="58" t="str">
        <f>IF(O325="男子",IF($AF325&gt;100,"",IF($M325=プロ用男子!D$202,ROW(),"")),"")</f>
        <v/>
      </c>
      <c r="BV325" s="58" t="str">
        <f>IF(O325="男子",IF($AF325&gt;100,"",IF($M325=プロ用男子!K$202,ROW(),"")),"")</f>
        <v/>
      </c>
      <c r="BW325" s="58" t="str">
        <f>IF(O325="男子",IF($AF325&gt;100,"",IF($M325=プロ用男子!D$227,ROW(),"")),"")</f>
        <v/>
      </c>
      <c r="BX325" s="58" t="str">
        <f>IF(O325="男子",IF($AF325&gt;100,"",IF($M325=プロ用男子!K$227,ROW(),"")),"")</f>
        <v/>
      </c>
      <c r="BY325" s="58" t="str">
        <f>IF(O325="女子",IF(AF325&gt;100,"",IF(M325=プロ用女子!D$2,ROW(),"")),"")</f>
        <v/>
      </c>
      <c r="BZ325" s="58" t="str">
        <f>IF(O325="女子",IF($AF325&gt;100,"",IF($M325=プロ用女子!K$2,ROW(),"")),"")</f>
        <v/>
      </c>
      <c r="CA325" s="58" t="str">
        <f>IF(O325="女子",IF($AF325&gt;100,"",IF($M325=プロ用女子!D$27,ROW(),"")),"")</f>
        <v/>
      </c>
      <c r="CB325" s="58" t="str">
        <f>IF(O325="女子",IF($AF325&gt;100,"",IF($M325=プロ用女子!K$27,ROW(),"")),"")</f>
        <v/>
      </c>
      <c r="CC325" s="58" t="str">
        <f>IF(O325="女子",IF($AF325&gt;100,"",IF($M325=プロ用女子!D$52,ROW(),"")),"")</f>
        <v/>
      </c>
      <c r="CD325" s="58">
        <f>IF(O325="女子",IF($AF325&gt;100,"",IF($M325=プロ用女子!K$52,ROW(),"")),"")</f>
        <v>325</v>
      </c>
      <c r="CE325" s="58" t="str">
        <f>IF(O325="女子",IF($AF325&gt;100,"",IF($M325=プロ用女子!D$77,ROW(),"")),"")</f>
        <v/>
      </c>
      <c r="CF325" s="58" t="str">
        <f>IF(O325="女子",IF($AF325&gt;100,"",IF($M325=プロ用女子!K$77,ROW(),"")),"")</f>
        <v/>
      </c>
      <c r="CG325" s="58" t="str">
        <f>IF(O325="女子",IF($AF325&gt;100,"",IF($M325=プロ用女子!D$102,ROW(),"")),"")</f>
        <v/>
      </c>
      <c r="CH325" s="58" t="str">
        <f>IF(O325="女子",IF($AF325&gt;100,"",IF($M325=プロ用女子!K$102,ROW(),"")),"")</f>
        <v/>
      </c>
      <c r="CI325" s="58" t="str">
        <f>IF(O325="女子",IF($AF325&gt;100,"",IF($M325=プロ用女子!D$127,ROW(),"")),"")</f>
        <v/>
      </c>
      <c r="CJ325" s="58" t="str">
        <f>IF(O325="女子",IF($AF325&gt;100,"",IF($M325=プロ用女子!K$127,ROW(),"")),"")</f>
        <v/>
      </c>
      <c r="CK325" s="58" t="str">
        <f>IF(O325="女子",IF($AF325&gt;100,"",IF($M325=プロ用女子!D$152,ROW(),"")),"")</f>
        <v/>
      </c>
      <c r="CL325" s="58" t="str">
        <f>IF(O325="女子",IF($AF325&gt;100,"",IF($M325=プロ用女子!K$152,ROW(),"")),"")</f>
        <v/>
      </c>
      <c r="CM325" s="58" t="str">
        <f>IF(O325="女子",IF($AF325&gt;100,"",IF($M325=プロ用女子!D$177,ROW(),"")),"")</f>
        <v/>
      </c>
      <c r="CN325" s="58" t="str">
        <f>IF(O325="女子",IF($AF325&gt;100,"",IF($M325=プロ用女子!K$177,ROW(),"")),"")</f>
        <v/>
      </c>
      <c r="CO325" s="58" t="str">
        <f>IF(O325="女子",IF($AF325&gt;100,"",IF($M325=プロ用女子!D$202,ROW(),"")),"")</f>
        <v/>
      </c>
      <c r="CP325" s="58" t="str">
        <f>IF(O325="女子",IF($AF325&gt;100,"",IF($M325=プロ用女子!K$202,ROW(),"")),"")</f>
        <v/>
      </c>
      <c r="CQ325" s="58" t="str">
        <f>IF(O325="女子",IF($AF325&gt;100,"",IF($M325=プロ用女子!D$227,ROW(),"")),"")</f>
        <v/>
      </c>
      <c r="CR325" s="58" t="str">
        <f>IF(O325="女子",IF($AF325&gt;100,"",IF($M325=プロ用女子!K$227,ROW(),"")),"")</f>
        <v/>
      </c>
    </row>
    <row r="326" spans="1:96" x14ac:dyDescent="0.15">
      <c r="A326">
        <v>46172</v>
      </c>
      <c r="B326">
        <v>46180</v>
      </c>
      <c r="C326" t="s">
        <v>70</v>
      </c>
      <c r="D326" t="s">
        <v>162</v>
      </c>
      <c r="E326" t="s">
        <v>169</v>
      </c>
      <c r="F326" t="s">
        <v>171</v>
      </c>
      <c r="G326" t="s">
        <v>165</v>
      </c>
      <c r="H326" t="s">
        <v>71</v>
      </c>
      <c r="I326" t="s">
        <v>166</v>
      </c>
      <c r="J326" t="s">
        <v>99</v>
      </c>
      <c r="L326" t="s">
        <v>1655</v>
      </c>
      <c r="M326" t="s">
        <v>1576</v>
      </c>
      <c r="N326" t="s">
        <v>1577</v>
      </c>
      <c r="O326" t="s">
        <v>113</v>
      </c>
      <c r="Y326" t="s">
        <v>101</v>
      </c>
      <c r="AA326" t="s">
        <v>1656</v>
      </c>
      <c r="AB326" t="s">
        <v>1657</v>
      </c>
      <c r="AC326" t="s">
        <v>1658</v>
      </c>
      <c r="AD326" t="s">
        <v>102</v>
      </c>
      <c r="AF326">
        <v>15</v>
      </c>
      <c r="AG326" s="40">
        <v>39239</v>
      </c>
      <c r="AN326">
        <v>162</v>
      </c>
      <c r="AO326">
        <v>65</v>
      </c>
      <c r="AP326" t="s">
        <v>103</v>
      </c>
      <c r="AV326" t="s">
        <v>104</v>
      </c>
      <c r="AY326" t="s">
        <v>156</v>
      </c>
      <c r="BB326">
        <f t="shared" si="16"/>
        <v>16</v>
      </c>
      <c r="BC326">
        <f t="shared" si="17"/>
        <v>2</v>
      </c>
      <c r="BD326" t="str">
        <f t="shared" si="18"/>
        <v>右</v>
      </c>
      <c r="BE326" s="58" t="str">
        <f>IF(O326="男子",IF($AF326&gt;100,"",IF(M326=プロ用男子!D$2,ROW(),"")),"")</f>
        <v/>
      </c>
      <c r="BF326" s="58" t="str">
        <f>IF(O326="男子",IF($AF326&gt;100,"",IF($M326=プロ用男子!K$2,ROW(),"")),"")</f>
        <v/>
      </c>
      <c r="BG326" s="58" t="str">
        <f>IF(O326="男子",IF($AF326&gt;100,"",IF($M326=プロ用男子!D$27,ROW(),"")),"")</f>
        <v/>
      </c>
      <c r="BH326" s="58" t="str">
        <f>IF(O326="男子",IF($AF326&gt;100,"",IF($M326=プロ用男子!K$27,ROW(),"")),"")</f>
        <v/>
      </c>
      <c r="BI326" s="58" t="str">
        <f>IF(O326="男子",IF($AF326&gt;100,"",IF($M326=プロ用男子!D$52,ROW(),"")),"")</f>
        <v/>
      </c>
      <c r="BJ326" s="58" t="str">
        <f>IF(O326="男子",IF($AF326&gt;100,"",IF($M326=プロ用男子!K$52,ROW(),"")),"")</f>
        <v/>
      </c>
      <c r="BK326" s="58" t="str">
        <f>IF(O326="男子",IF($AF326&gt;100,"",IF($M326=プロ用男子!D$77,ROW(),"")),"")</f>
        <v/>
      </c>
      <c r="BL326" s="58" t="str">
        <f>IF(O326="男子",IF($AF326&gt;100,"",IF($M326=プロ用男子!K$77,ROW(),"")),"")</f>
        <v/>
      </c>
      <c r="BM326" s="58" t="str">
        <f>IF(O326="男子",IF($AF326&gt;100,"",IF($M326=プロ用男子!D$102,ROW(),"")),"")</f>
        <v/>
      </c>
      <c r="BN326" s="58" t="str">
        <f>IF(O326="男子",IF($AF326&gt;100,"",IF($M326=プロ用男子!K$102,ROW(),"")),"")</f>
        <v/>
      </c>
      <c r="BO326" s="58" t="str">
        <f>IF(O326="男子",IF($AF326&gt;100,"",IF($M326=プロ用男子!D$127,ROW(),"")),"")</f>
        <v/>
      </c>
      <c r="BP326" s="58" t="str">
        <f>IF(O326="男子",IF($AF326&gt;100,"",IF($M326=プロ用男子!K$127,ROW(),"")),"")</f>
        <v/>
      </c>
      <c r="BQ326" s="58" t="str">
        <f>IF(O326="男子",IF($AF326&gt;100,"",IF($M326=プロ用男子!D$152,ROW(),"")),"")</f>
        <v/>
      </c>
      <c r="BR326" s="58" t="str">
        <f>IF(O326="男子",IF($AF326&gt;100,"",IF($M326=プロ用男子!K$152,ROW(),"")),"")</f>
        <v/>
      </c>
      <c r="BS326" s="58" t="str">
        <f>IF(O326="男子",IF($AF326&gt;100,"",IF($M326=プロ用男子!D$177,ROW(),"")),"")</f>
        <v/>
      </c>
      <c r="BT326" s="58" t="str">
        <f>IF(O326="男子",IF($AF326&gt;100,"",IF($M326=プロ用男子!K$177,ROW(),"")),"")</f>
        <v/>
      </c>
      <c r="BU326" s="58" t="str">
        <f>IF(O326="男子",IF($AF326&gt;100,"",IF($M326=プロ用男子!D$202,ROW(),"")),"")</f>
        <v/>
      </c>
      <c r="BV326" s="58" t="str">
        <f>IF(O326="男子",IF($AF326&gt;100,"",IF($M326=プロ用男子!K$202,ROW(),"")),"")</f>
        <v/>
      </c>
      <c r="BW326" s="58" t="str">
        <f>IF(O326="男子",IF($AF326&gt;100,"",IF($M326=プロ用男子!D$227,ROW(),"")),"")</f>
        <v/>
      </c>
      <c r="BX326" s="58" t="str">
        <f>IF(O326="男子",IF($AF326&gt;100,"",IF($M326=プロ用男子!K$227,ROW(),"")),"")</f>
        <v/>
      </c>
      <c r="BY326" s="58" t="str">
        <f>IF(O326="女子",IF(AF326&gt;100,"",IF(M326=プロ用女子!D$2,ROW(),"")),"")</f>
        <v/>
      </c>
      <c r="BZ326" s="58" t="str">
        <f>IF(O326="女子",IF($AF326&gt;100,"",IF($M326=プロ用女子!K$2,ROW(),"")),"")</f>
        <v/>
      </c>
      <c r="CA326" s="58" t="str">
        <f>IF(O326="女子",IF($AF326&gt;100,"",IF($M326=プロ用女子!D$27,ROW(),"")),"")</f>
        <v/>
      </c>
      <c r="CB326" s="58" t="str">
        <f>IF(O326="女子",IF($AF326&gt;100,"",IF($M326=プロ用女子!K$27,ROW(),"")),"")</f>
        <v/>
      </c>
      <c r="CC326" s="58" t="str">
        <f>IF(O326="女子",IF($AF326&gt;100,"",IF($M326=プロ用女子!D$52,ROW(),"")),"")</f>
        <v/>
      </c>
      <c r="CD326" s="58">
        <f>IF(O326="女子",IF($AF326&gt;100,"",IF($M326=プロ用女子!K$52,ROW(),"")),"")</f>
        <v>326</v>
      </c>
      <c r="CE326" s="58" t="str">
        <f>IF(O326="女子",IF($AF326&gt;100,"",IF($M326=プロ用女子!D$77,ROW(),"")),"")</f>
        <v/>
      </c>
      <c r="CF326" s="58" t="str">
        <f>IF(O326="女子",IF($AF326&gt;100,"",IF($M326=プロ用女子!K$77,ROW(),"")),"")</f>
        <v/>
      </c>
      <c r="CG326" s="58" t="str">
        <f>IF(O326="女子",IF($AF326&gt;100,"",IF($M326=プロ用女子!D$102,ROW(),"")),"")</f>
        <v/>
      </c>
      <c r="CH326" s="58" t="str">
        <f>IF(O326="女子",IF($AF326&gt;100,"",IF($M326=プロ用女子!K$102,ROW(),"")),"")</f>
        <v/>
      </c>
      <c r="CI326" s="58" t="str">
        <f>IF(O326="女子",IF($AF326&gt;100,"",IF($M326=プロ用女子!D$127,ROW(),"")),"")</f>
        <v/>
      </c>
      <c r="CJ326" s="58" t="str">
        <f>IF(O326="女子",IF($AF326&gt;100,"",IF($M326=プロ用女子!K$127,ROW(),"")),"")</f>
        <v/>
      </c>
      <c r="CK326" s="58" t="str">
        <f>IF(O326="女子",IF($AF326&gt;100,"",IF($M326=プロ用女子!D$152,ROW(),"")),"")</f>
        <v/>
      </c>
      <c r="CL326" s="58" t="str">
        <f>IF(O326="女子",IF($AF326&gt;100,"",IF($M326=プロ用女子!K$152,ROW(),"")),"")</f>
        <v/>
      </c>
      <c r="CM326" s="58" t="str">
        <f>IF(O326="女子",IF($AF326&gt;100,"",IF($M326=プロ用女子!D$177,ROW(),"")),"")</f>
        <v/>
      </c>
      <c r="CN326" s="58" t="str">
        <f>IF(O326="女子",IF($AF326&gt;100,"",IF($M326=プロ用女子!K$177,ROW(),"")),"")</f>
        <v/>
      </c>
      <c r="CO326" s="58" t="str">
        <f>IF(O326="女子",IF($AF326&gt;100,"",IF($M326=プロ用女子!D$202,ROW(),"")),"")</f>
        <v/>
      </c>
      <c r="CP326" s="58" t="str">
        <f>IF(O326="女子",IF($AF326&gt;100,"",IF($M326=プロ用女子!K$202,ROW(),"")),"")</f>
        <v/>
      </c>
      <c r="CQ326" s="58" t="str">
        <f>IF(O326="女子",IF($AF326&gt;100,"",IF($M326=プロ用女子!D$227,ROW(),"")),"")</f>
        <v/>
      </c>
      <c r="CR326" s="58" t="str">
        <f>IF(O326="女子",IF($AF326&gt;100,"",IF($M326=プロ用女子!K$227,ROW(),"")),"")</f>
        <v/>
      </c>
    </row>
    <row r="327" spans="1:96" x14ac:dyDescent="0.15">
      <c r="L327" t="s">
        <v>2281</v>
      </c>
      <c r="M327" t="s">
        <v>1576</v>
      </c>
      <c r="N327" t="s">
        <v>1577</v>
      </c>
      <c r="O327" t="s">
        <v>113</v>
      </c>
      <c r="Y327" t="s">
        <v>101</v>
      </c>
      <c r="AA327" t="s">
        <v>2282</v>
      </c>
      <c r="AB327" t="s">
        <v>2283</v>
      </c>
      <c r="AC327" t="s">
        <v>2284</v>
      </c>
      <c r="AD327" t="s">
        <v>102</v>
      </c>
      <c r="AF327">
        <v>101</v>
      </c>
      <c r="AG327" s="40">
        <v>39314</v>
      </c>
      <c r="AN327">
        <v>153</v>
      </c>
      <c r="AO327">
        <v>43.2</v>
      </c>
      <c r="AP327" t="s">
        <v>103</v>
      </c>
      <c r="BB327">
        <f t="shared" si="16"/>
        <v>16</v>
      </c>
      <c r="BC327">
        <f t="shared" si="17"/>
        <v>2</v>
      </c>
      <c r="BD327" t="str">
        <f t="shared" si="18"/>
        <v>右</v>
      </c>
      <c r="BE327" s="58" t="str">
        <f>IF(O327="男子",IF($AF327&gt;100,"",IF(M327=プロ用男子!D$2,ROW(),"")),"")</f>
        <v/>
      </c>
      <c r="BF327" s="58" t="str">
        <f>IF(O327="男子",IF($AF327&gt;100,"",IF($M327=プロ用男子!K$2,ROW(),"")),"")</f>
        <v/>
      </c>
      <c r="BG327" s="58" t="str">
        <f>IF(O327="男子",IF($AF327&gt;100,"",IF($M327=プロ用男子!D$27,ROW(),"")),"")</f>
        <v/>
      </c>
      <c r="BH327" s="58" t="str">
        <f>IF(O327="男子",IF($AF327&gt;100,"",IF($M327=プロ用男子!K$27,ROW(),"")),"")</f>
        <v/>
      </c>
      <c r="BI327" s="58" t="str">
        <f>IF(O327="男子",IF($AF327&gt;100,"",IF($M327=プロ用男子!D$52,ROW(),"")),"")</f>
        <v/>
      </c>
      <c r="BJ327" s="58" t="str">
        <f>IF(O327="男子",IF($AF327&gt;100,"",IF($M327=プロ用男子!K$52,ROW(),"")),"")</f>
        <v/>
      </c>
      <c r="BK327" s="58" t="str">
        <f>IF(O327="男子",IF($AF327&gt;100,"",IF($M327=プロ用男子!D$77,ROW(),"")),"")</f>
        <v/>
      </c>
      <c r="BL327" s="58" t="str">
        <f>IF(O327="男子",IF($AF327&gt;100,"",IF($M327=プロ用男子!K$77,ROW(),"")),"")</f>
        <v/>
      </c>
      <c r="BM327" s="58" t="str">
        <f>IF(O327="男子",IF($AF327&gt;100,"",IF($M327=プロ用男子!D$102,ROW(),"")),"")</f>
        <v/>
      </c>
      <c r="BN327" s="58" t="str">
        <f>IF(O327="男子",IF($AF327&gt;100,"",IF($M327=プロ用男子!K$102,ROW(),"")),"")</f>
        <v/>
      </c>
      <c r="BO327" s="58" t="str">
        <f>IF(O327="男子",IF($AF327&gt;100,"",IF($M327=プロ用男子!D$127,ROW(),"")),"")</f>
        <v/>
      </c>
      <c r="BP327" s="58" t="str">
        <f>IF(O327="男子",IF($AF327&gt;100,"",IF($M327=プロ用男子!K$127,ROW(),"")),"")</f>
        <v/>
      </c>
      <c r="BQ327" s="58" t="str">
        <f>IF(O327="男子",IF($AF327&gt;100,"",IF($M327=プロ用男子!D$152,ROW(),"")),"")</f>
        <v/>
      </c>
      <c r="BR327" s="58" t="str">
        <f>IF(O327="男子",IF($AF327&gt;100,"",IF($M327=プロ用男子!K$152,ROW(),"")),"")</f>
        <v/>
      </c>
      <c r="BS327" s="58" t="str">
        <f>IF(O327="男子",IF($AF327&gt;100,"",IF($M327=プロ用男子!D$177,ROW(),"")),"")</f>
        <v/>
      </c>
      <c r="BT327" s="58" t="str">
        <f>IF(O327="男子",IF($AF327&gt;100,"",IF($M327=プロ用男子!K$177,ROW(),"")),"")</f>
        <v/>
      </c>
      <c r="BU327" s="58" t="str">
        <f>IF(O327="男子",IF($AF327&gt;100,"",IF($M327=プロ用男子!D$202,ROW(),"")),"")</f>
        <v/>
      </c>
      <c r="BV327" s="58" t="str">
        <f>IF(O327="男子",IF($AF327&gt;100,"",IF($M327=プロ用男子!K$202,ROW(),"")),"")</f>
        <v/>
      </c>
      <c r="BW327" s="58" t="str">
        <f>IF(O327="男子",IF($AF327&gt;100,"",IF($M327=プロ用男子!D$227,ROW(),"")),"")</f>
        <v/>
      </c>
      <c r="BX327" s="58" t="str">
        <f>IF(O327="男子",IF($AF327&gt;100,"",IF($M327=プロ用男子!K$227,ROW(),"")),"")</f>
        <v/>
      </c>
      <c r="BY327" s="58" t="str">
        <f>IF(O327="女子",IF(AF327&gt;100,"",IF(M327=プロ用女子!D$2,ROW(),"")),"")</f>
        <v/>
      </c>
      <c r="BZ327" s="58" t="str">
        <f>IF(O327="女子",IF($AF327&gt;100,"",IF($M327=プロ用女子!K$2,ROW(),"")),"")</f>
        <v/>
      </c>
      <c r="CA327" s="58" t="str">
        <f>IF(O327="女子",IF($AF327&gt;100,"",IF($M327=プロ用女子!D$27,ROW(),"")),"")</f>
        <v/>
      </c>
      <c r="CB327" s="58" t="str">
        <f>IF(O327="女子",IF($AF327&gt;100,"",IF($M327=プロ用女子!K$27,ROW(),"")),"")</f>
        <v/>
      </c>
      <c r="CC327" s="58" t="str">
        <f>IF(O327="女子",IF($AF327&gt;100,"",IF($M327=プロ用女子!D$52,ROW(),"")),"")</f>
        <v/>
      </c>
      <c r="CD327" s="58" t="str">
        <f>IF(O327="女子",IF($AF327&gt;100,"",IF($M327=プロ用女子!K$52,ROW(),"")),"")</f>
        <v/>
      </c>
      <c r="CE327" s="58" t="str">
        <f>IF(O327="女子",IF($AF327&gt;100,"",IF($M327=プロ用女子!D$77,ROW(),"")),"")</f>
        <v/>
      </c>
      <c r="CF327" s="58" t="str">
        <f>IF(O327="女子",IF($AF327&gt;100,"",IF($M327=プロ用女子!K$77,ROW(),"")),"")</f>
        <v/>
      </c>
      <c r="CG327" s="58" t="str">
        <f>IF(O327="女子",IF($AF327&gt;100,"",IF($M327=プロ用女子!D$102,ROW(),"")),"")</f>
        <v/>
      </c>
      <c r="CH327" s="58" t="str">
        <f>IF(O327="女子",IF($AF327&gt;100,"",IF($M327=プロ用女子!K$102,ROW(),"")),"")</f>
        <v/>
      </c>
      <c r="CI327" s="58" t="str">
        <f>IF(O327="女子",IF($AF327&gt;100,"",IF($M327=プロ用女子!D$127,ROW(),"")),"")</f>
        <v/>
      </c>
      <c r="CJ327" s="58" t="str">
        <f>IF(O327="女子",IF($AF327&gt;100,"",IF($M327=プロ用女子!K$127,ROW(),"")),"")</f>
        <v/>
      </c>
      <c r="CK327" s="58" t="str">
        <f>IF(O327="女子",IF($AF327&gt;100,"",IF($M327=プロ用女子!D$152,ROW(),"")),"")</f>
        <v/>
      </c>
      <c r="CL327" s="58" t="str">
        <f>IF(O327="女子",IF($AF327&gt;100,"",IF($M327=プロ用女子!K$152,ROW(),"")),"")</f>
        <v/>
      </c>
      <c r="CM327" s="58" t="str">
        <f>IF(O327="女子",IF($AF327&gt;100,"",IF($M327=プロ用女子!D$177,ROW(),"")),"")</f>
        <v/>
      </c>
      <c r="CN327" s="58" t="str">
        <f>IF(O327="女子",IF($AF327&gt;100,"",IF($M327=プロ用女子!K$177,ROW(),"")),"")</f>
        <v/>
      </c>
      <c r="CO327" s="58" t="str">
        <f>IF(O327="女子",IF($AF327&gt;100,"",IF($M327=プロ用女子!D$202,ROW(),"")),"")</f>
        <v/>
      </c>
      <c r="CP327" s="58" t="str">
        <f>IF(O327="女子",IF($AF327&gt;100,"",IF($M327=プロ用女子!K$202,ROW(),"")),"")</f>
        <v/>
      </c>
      <c r="CQ327" s="58" t="str">
        <f>IF(O327="女子",IF($AF327&gt;100,"",IF($M327=プロ用女子!D$227,ROW(),"")),"")</f>
        <v/>
      </c>
      <c r="CR327" s="58" t="str">
        <f>IF(O327="女子",IF($AF327&gt;100,"",IF($M327=プロ用女子!K$227,ROW(),"")),"")</f>
        <v/>
      </c>
    </row>
    <row r="328" spans="1:96" x14ac:dyDescent="0.15">
      <c r="A328">
        <v>46172</v>
      </c>
      <c r="B328">
        <v>46180</v>
      </c>
      <c r="C328" t="s">
        <v>70</v>
      </c>
      <c r="D328" t="s">
        <v>162</v>
      </c>
      <c r="E328" t="s">
        <v>169</v>
      </c>
      <c r="F328" t="s">
        <v>171</v>
      </c>
      <c r="G328" t="s">
        <v>165</v>
      </c>
      <c r="H328" t="s">
        <v>71</v>
      </c>
      <c r="I328" t="s">
        <v>166</v>
      </c>
      <c r="J328" t="s">
        <v>99</v>
      </c>
      <c r="L328" t="s">
        <v>1397</v>
      </c>
      <c r="M328" t="s">
        <v>1398</v>
      </c>
      <c r="N328" t="s">
        <v>1399</v>
      </c>
      <c r="O328" t="s">
        <v>113</v>
      </c>
      <c r="Y328" t="s">
        <v>101</v>
      </c>
      <c r="AA328" t="s">
        <v>1400</v>
      </c>
      <c r="AB328" t="s">
        <v>1401</v>
      </c>
      <c r="AC328" t="s">
        <v>1402</v>
      </c>
      <c r="AD328" t="s">
        <v>102</v>
      </c>
      <c r="AF328">
        <v>1</v>
      </c>
      <c r="AG328" s="40">
        <v>39114</v>
      </c>
      <c r="AN328">
        <v>155</v>
      </c>
      <c r="AO328">
        <v>47</v>
      </c>
      <c r="AP328" t="s">
        <v>103</v>
      </c>
      <c r="AV328" t="s">
        <v>104</v>
      </c>
      <c r="AY328" t="s">
        <v>156</v>
      </c>
      <c r="BB328">
        <f t="shared" si="16"/>
        <v>17</v>
      </c>
      <c r="BC328">
        <f t="shared" si="17"/>
        <v>3</v>
      </c>
      <c r="BD328" t="str">
        <f t="shared" si="18"/>
        <v>右</v>
      </c>
      <c r="BE328" s="58" t="str">
        <f>IF(O328="男子",IF($AF328&gt;100,"",IF(M328=プロ用男子!D$2,ROW(),"")),"")</f>
        <v/>
      </c>
      <c r="BF328" s="58" t="str">
        <f>IF(O328="男子",IF($AF328&gt;100,"",IF($M328=プロ用男子!K$2,ROW(),"")),"")</f>
        <v/>
      </c>
      <c r="BG328" s="58" t="str">
        <f>IF(O328="男子",IF($AF328&gt;100,"",IF($M328=プロ用男子!D$27,ROW(),"")),"")</f>
        <v/>
      </c>
      <c r="BH328" s="58" t="str">
        <f>IF(O328="男子",IF($AF328&gt;100,"",IF($M328=プロ用男子!K$27,ROW(),"")),"")</f>
        <v/>
      </c>
      <c r="BI328" s="58" t="str">
        <f>IF(O328="男子",IF($AF328&gt;100,"",IF($M328=プロ用男子!D$52,ROW(),"")),"")</f>
        <v/>
      </c>
      <c r="BJ328" s="58" t="str">
        <f>IF(O328="男子",IF($AF328&gt;100,"",IF($M328=プロ用男子!K$52,ROW(),"")),"")</f>
        <v/>
      </c>
      <c r="BK328" s="58" t="str">
        <f>IF(O328="男子",IF($AF328&gt;100,"",IF($M328=プロ用男子!D$77,ROW(),"")),"")</f>
        <v/>
      </c>
      <c r="BL328" s="58" t="str">
        <f>IF(O328="男子",IF($AF328&gt;100,"",IF($M328=プロ用男子!K$77,ROW(),"")),"")</f>
        <v/>
      </c>
      <c r="BM328" s="58" t="str">
        <f>IF(O328="男子",IF($AF328&gt;100,"",IF($M328=プロ用男子!D$102,ROW(),"")),"")</f>
        <v/>
      </c>
      <c r="BN328" s="58" t="str">
        <f>IF(O328="男子",IF($AF328&gt;100,"",IF($M328=プロ用男子!K$102,ROW(),"")),"")</f>
        <v/>
      </c>
      <c r="BO328" s="58" t="str">
        <f>IF(O328="男子",IF($AF328&gt;100,"",IF($M328=プロ用男子!D$127,ROW(),"")),"")</f>
        <v/>
      </c>
      <c r="BP328" s="58" t="str">
        <f>IF(O328="男子",IF($AF328&gt;100,"",IF($M328=プロ用男子!K$127,ROW(),"")),"")</f>
        <v/>
      </c>
      <c r="BQ328" s="58" t="str">
        <f>IF(O328="男子",IF($AF328&gt;100,"",IF($M328=プロ用男子!D$152,ROW(),"")),"")</f>
        <v/>
      </c>
      <c r="BR328" s="58" t="str">
        <f>IF(O328="男子",IF($AF328&gt;100,"",IF($M328=プロ用男子!K$152,ROW(),"")),"")</f>
        <v/>
      </c>
      <c r="BS328" s="58" t="str">
        <f>IF(O328="男子",IF($AF328&gt;100,"",IF($M328=プロ用男子!D$177,ROW(),"")),"")</f>
        <v/>
      </c>
      <c r="BT328" s="58" t="str">
        <f>IF(O328="男子",IF($AF328&gt;100,"",IF($M328=プロ用男子!K$177,ROW(),"")),"")</f>
        <v/>
      </c>
      <c r="BU328" s="58" t="str">
        <f>IF(O328="男子",IF($AF328&gt;100,"",IF($M328=プロ用男子!D$202,ROW(),"")),"")</f>
        <v/>
      </c>
      <c r="BV328" s="58" t="str">
        <f>IF(O328="男子",IF($AF328&gt;100,"",IF($M328=プロ用男子!K$202,ROW(),"")),"")</f>
        <v/>
      </c>
      <c r="BW328" s="58" t="str">
        <f>IF(O328="男子",IF($AF328&gt;100,"",IF($M328=プロ用男子!D$227,ROW(),"")),"")</f>
        <v/>
      </c>
      <c r="BX328" s="58" t="str">
        <f>IF(O328="男子",IF($AF328&gt;100,"",IF($M328=プロ用男子!K$227,ROW(),"")),"")</f>
        <v/>
      </c>
      <c r="BY328" s="58" t="str">
        <f>IF(O328="女子",IF(AF328&gt;100,"",IF(M328=プロ用女子!D$2,ROW(),"")),"")</f>
        <v/>
      </c>
      <c r="BZ328" s="58" t="str">
        <f>IF(O328="女子",IF($AF328&gt;100,"",IF($M328=プロ用女子!K$2,ROW(),"")),"")</f>
        <v/>
      </c>
      <c r="CA328" s="58" t="str">
        <f>IF(O328="女子",IF($AF328&gt;100,"",IF($M328=プロ用女子!D$27,ROW(),"")),"")</f>
        <v/>
      </c>
      <c r="CB328" s="58" t="str">
        <f>IF(O328="女子",IF($AF328&gt;100,"",IF($M328=プロ用女子!K$27,ROW(),"")),"")</f>
        <v/>
      </c>
      <c r="CC328" s="58">
        <f>IF(O328="女子",IF($AF328&gt;100,"",IF($M328=プロ用女子!D$52,ROW(),"")),"")</f>
        <v>328</v>
      </c>
      <c r="CD328" s="58" t="str">
        <f>IF(O328="女子",IF($AF328&gt;100,"",IF($M328=プロ用女子!K$52,ROW(),"")),"")</f>
        <v/>
      </c>
      <c r="CE328" s="58" t="str">
        <f>IF(O328="女子",IF($AF328&gt;100,"",IF($M328=プロ用女子!D$77,ROW(),"")),"")</f>
        <v/>
      </c>
      <c r="CF328" s="58" t="str">
        <f>IF(O328="女子",IF($AF328&gt;100,"",IF($M328=プロ用女子!K$77,ROW(),"")),"")</f>
        <v/>
      </c>
      <c r="CG328" s="58" t="str">
        <f>IF(O328="女子",IF($AF328&gt;100,"",IF($M328=プロ用女子!D$102,ROW(),"")),"")</f>
        <v/>
      </c>
      <c r="CH328" s="58" t="str">
        <f>IF(O328="女子",IF($AF328&gt;100,"",IF($M328=プロ用女子!K$102,ROW(),"")),"")</f>
        <v/>
      </c>
      <c r="CI328" s="58" t="str">
        <f>IF(O328="女子",IF($AF328&gt;100,"",IF($M328=プロ用女子!D$127,ROW(),"")),"")</f>
        <v/>
      </c>
      <c r="CJ328" s="58" t="str">
        <f>IF(O328="女子",IF($AF328&gt;100,"",IF($M328=プロ用女子!K$127,ROW(),"")),"")</f>
        <v/>
      </c>
      <c r="CK328" s="58" t="str">
        <f>IF(O328="女子",IF($AF328&gt;100,"",IF($M328=プロ用女子!D$152,ROW(),"")),"")</f>
        <v/>
      </c>
      <c r="CL328" s="58" t="str">
        <f>IF(O328="女子",IF($AF328&gt;100,"",IF($M328=プロ用女子!K$152,ROW(),"")),"")</f>
        <v/>
      </c>
      <c r="CM328" s="58" t="str">
        <f>IF(O328="女子",IF($AF328&gt;100,"",IF($M328=プロ用女子!D$177,ROW(),"")),"")</f>
        <v/>
      </c>
      <c r="CN328" s="58" t="str">
        <f>IF(O328="女子",IF($AF328&gt;100,"",IF($M328=プロ用女子!K$177,ROW(),"")),"")</f>
        <v/>
      </c>
      <c r="CO328" s="58" t="str">
        <f>IF(O328="女子",IF($AF328&gt;100,"",IF($M328=プロ用女子!D$202,ROW(),"")),"")</f>
        <v/>
      </c>
      <c r="CP328" s="58" t="str">
        <f>IF(O328="女子",IF($AF328&gt;100,"",IF($M328=プロ用女子!K$202,ROW(),"")),"")</f>
        <v/>
      </c>
      <c r="CQ328" s="58" t="str">
        <f>IF(O328="女子",IF($AF328&gt;100,"",IF($M328=プロ用女子!D$227,ROW(),"")),"")</f>
        <v/>
      </c>
      <c r="CR328" s="58" t="str">
        <f>IF(O328="女子",IF($AF328&gt;100,"",IF($M328=プロ用女子!K$227,ROW(),"")),"")</f>
        <v/>
      </c>
    </row>
    <row r="329" spans="1:96" x14ac:dyDescent="0.15">
      <c r="A329">
        <v>46172</v>
      </c>
      <c r="B329">
        <v>46180</v>
      </c>
      <c r="C329" t="s">
        <v>70</v>
      </c>
      <c r="D329" t="s">
        <v>162</v>
      </c>
      <c r="E329" t="s">
        <v>169</v>
      </c>
      <c r="F329" t="s">
        <v>171</v>
      </c>
      <c r="G329" t="s">
        <v>165</v>
      </c>
      <c r="H329" t="s">
        <v>71</v>
      </c>
      <c r="I329" t="s">
        <v>166</v>
      </c>
      <c r="J329" t="s">
        <v>99</v>
      </c>
      <c r="L329" t="s">
        <v>1403</v>
      </c>
      <c r="M329" t="s">
        <v>1398</v>
      </c>
      <c r="N329" t="s">
        <v>1399</v>
      </c>
      <c r="O329" t="s">
        <v>113</v>
      </c>
      <c r="Y329" t="s">
        <v>101</v>
      </c>
      <c r="AA329" t="s">
        <v>1404</v>
      </c>
      <c r="AB329" t="s">
        <v>1405</v>
      </c>
      <c r="AC329" t="s">
        <v>1406</v>
      </c>
      <c r="AD329" t="s">
        <v>102</v>
      </c>
      <c r="AF329">
        <v>2</v>
      </c>
      <c r="AG329" s="40">
        <v>38949</v>
      </c>
      <c r="AN329">
        <v>165.8</v>
      </c>
      <c r="AO329">
        <v>62.8</v>
      </c>
      <c r="AP329" t="s">
        <v>103</v>
      </c>
      <c r="AV329" t="s">
        <v>104</v>
      </c>
      <c r="AY329" t="s">
        <v>156</v>
      </c>
      <c r="BB329">
        <f t="shared" si="16"/>
        <v>17</v>
      </c>
      <c r="BC329">
        <f t="shared" si="17"/>
        <v>3</v>
      </c>
      <c r="BD329" t="str">
        <f t="shared" si="18"/>
        <v>右</v>
      </c>
      <c r="BE329" s="58" t="str">
        <f>IF(O329="男子",IF($AF329&gt;100,"",IF(M329=プロ用男子!D$2,ROW(),"")),"")</f>
        <v/>
      </c>
      <c r="BF329" s="58" t="str">
        <f>IF(O329="男子",IF($AF329&gt;100,"",IF($M329=プロ用男子!K$2,ROW(),"")),"")</f>
        <v/>
      </c>
      <c r="BG329" s="58" t="str">
        <f>IF(O329="男子",IF($AF329&gt;100,"",IF($M329=プロ用男子!D$27,ROW(),"")),"")</f>
        <v/>
      </c>
      <c r="BH329" s="58" t="str">
        <f>IF(O329="男子",IF($AF329&gt;100,"",IF($M329=プロ用男子!K$27,ROW(),"")),"")</f>
        <v/>
      </c>
      <c r="BI329" s="58" t="str">
        <f>IF(O329="男子",IF($AF329&gt;100,"",IF($M329=プロ用男子!D$52,ROW(),"")),"")</f>
        <v/>
      </c>
      <c r="BJ329" s="58" t="str">
        <f>IF(O329="男子",IF($AF329&gt;100,"",IF($M329=プロ用男子!K$52,ROW(),"")),"")</f>
        <v/>
      </c>
      <c r="BK329" s="58" t="str">
        <f>IF(O329="男子",IF($AF329&gt;100,"",IF($M329=プロ用男子!D$77,ROW(),"")),"")</f>
        <v/>
      </c>
      <c r="BL329" s="58" t="str">
        <f>IF(O329="男子",IF($AF329&gt;100,"",IF($M329=プロ用男子!K$77,ROW(),"")),"")</f>
        <v/>
      </c>
      <c r="BM329" s="58" t="str">
        <f>IF(O329="男子",IF($AF329&gt;100,"",IF($M329=プロ用男子!D$102,ROW(),"")),"")</f>
        <v/>
      </c>
      <c r="BN329" s="58" t="str">
        <f>IF(O329="男子",IF($AF329&gt;100,"",IF($M329=プロ用男子!K$102,ROW(),"")),"")</f>
        <v/>
      </c>
      <c r="BO329" s="58" t="str">
        <f>IF(O329="男子",IF($AF329&gt;100,"",IF($M329=プロ用男子!D$127,ROW(),"")),"")</f>
        <v/>
      </c>
      <c r="BP329" s="58" t="str">
        <f>IF(O329="男子",IF($AF329&gt;100,"",IF($M329=プロ用男子!K$127,ROW(),"")),"")</f>
        <v/>
      </c>
      <c r="BQ329" s="58" t="str">
        <f>IF(O329="男子",IF($AF329&gt;100,"",IF($M329=プロ用男子!D$152,ROW(),"")),"")</f>
        <v/>
      </c>
      <c r="BR329" s="58" t="str">
        <f>IF(O329="男子",IF($AF329&gt;100,"",IF($M329=プロ用男子!K$152,ROW(),"")),"")</f>
        <v/>
      </c>
      <c r="BS329" s="58" t="str">
        <f>IF(O329="男子",IF($AF329&gt;100,"",IF($M329=プロ用男子!D$177,ROW(),"")),"")</f>
        <v/>
      </c>
      <c r="BT329" s="58" t="str">
        <f>IF(O329="男子",IF($AF329&gt;100,"",IF($M329=プロ用男子!K$177,ROW(),"")),"")</f>
        <v/>
      </c>
      <c r="BU329" s="58" t="str">
        <f>IF(O329="男子",IF($AF329&gt;100,"",IF($M329=プロ用男子!D$202,ROW(),"")),"")</f>
        <v/>
      </c>
      <c r="BV329" s="58" t="str">
        <f>IF(O329="男子",IF($AF329&gt;100,"",IF($M329=プロ用男子!K$202,ROW(),"")),"")</f>
        <v/>
      </c>
      <c r="BW329" s="58" t="str">
        <f>IF(O329="男子",IF($AF329&gt;100,"",IF($M329=プロ用男子!D$227,ROW(),"")),"")</f>
        <v/>
      </c>
      <c r="BX329" s="58" t="str">
        <f>IF(O329="男子",IF($AF329&gt;100,"",IF($M329=プロ用男子!K$227,ROW(),"")),"")</f>
        <v/>
      </c>
      <c r="BY329" s="58" t="str">
        <f>IF(O329="女子",IF(AF329&gt;100,"",IF(M329=プロ用女子!D$2,ROW(),"")),"")</f>
        <v/>
      </c>
      <c r="BZ329" s="58" t="str">
        <f>IF(O329="女子",IF($AF329&gt;100,"",IF($M329=プロ用女子!K$2,ROW(),"")),"")</f>
        <v/>
      </c>
      <c r="CA329" s="58" t="str">
        <f>IF(O329="女子",IF($AF329&gt;100,"",IF($M329=プロ用女子!D$27,ROW(),"")),"")</f>
        <v/>
      </c>
      <c r="CB329" s="58" t="str">
        <f>IF(O329="女子",IF($AF329&gt;100,"",IF($M329=プロ用女子!K$27,ROW(),"")),"")</f>
        <v/>
      </c>
      <c r="CC329" s="58">
        <f>IF(O329="女子",IF($AF329&gt;100,"",IF($M329=プロ用女子!D$52,ROW(),"")),"")</f>
        <v>329</v>
      </c>
      <c r="CD329" s="58" t="str">
        <f>IF(O329="女子",IF($AF329&gt;100,"",IF($M329=プロ用女子!K$52,ROW(),"")),"")</f>
        <v/>
      </c>
      <c r="CE329" s="58" t="str">
        <f>IF(O329="女子",IF($AF329&gt;100,"",IF($M329=プロ用女子!D$77,ROW(),"")),"")</f>
        <v/>
      </c>
      <c r="CF329" s="58" t="str">
        <f>IF(O329="女子",IF($AF329&gt;100,"",IF($M329=プロ用女子!K$77,ROW(),"")),"")</f>
        <v/>
      </c>
      <c r="CG329" s="58" t="str">
        <f>IF(O329="女子",IF($AF329&gt;100,"",IF($M329=プロ用女子!D$102,ROW(),"")),"")</f>
        <v/>
      </c>
      <c r="CH329" s="58" t="str">
        <f>IF(O329="女子",IF($AF329&gt;100,"",IF($M329=プロ用女子!K$102,ROW(),"")),"")</f>
        <v/>
      </c>
      <c r="CI329" s="58" t="str">
        <f>IF(O329="女子",IF($AF329&gt;100,"",IF($M329=プロ用女子!D$127,ROW(),"")),"")</f>
        <v/>
      </c>
      <c r="CJ329" s="58" t="str">
        <f>IF(O329="女子",IF($AF329&gt;100,"",IF($M329=プロ用女子!K$127,ROW(),"")),"")</f>
        <v/>
      </c>
      <c r="CK329" s="58" t="str">
        <f>IF(O329="女子",IF($AF329&gt;100,"",IF($M329=プロ用女子!D$152,ROW(),"")),"")</f>
        <v/>
      </c>
      <c r="CL329" s="58" t="str">
        <f>IF(O329="女子",IF($AF329&gt;100,"",IF($M329=プロ用女子!K$152,ROW(),"")),"")</f>
        <v/>
      </c>
      <c r="CM329" s="58" t="str">
        <f>IF(O329="女子",IF($AF329&gt;100,"",IF($M329=プロ用女子!D$177,ROW(),"")),"")</f>
        <v/>
      </c>
      <c r="CN329" s="58" t="str">
        <f>IF(O329="女子",IF($AF329&gt;100,"",IF($M329=プロ用女子!K$177,ROW(),"")),"")</f>
        <v/>
      </c>
      <c r="CO329" s="58" t="str">
        <f>IF(O329="女子",IF($AF329&gt;100,"",IF($M329=プロ用女子!D$202,ROW(),"")),"")</f>
        <v/>
      </c>
      <c r="CP329" s="58" t="str">
        <f>IF(O329="女子",IF($AF329&gt;100,"",IF($M329=プロ用女子!K$202,ROW(),"")),"")</f>
        <v/>
      </c>
      <c r="CQ329" s="58" t="str">
        <f>IF(O329="女子",IF($AF329&gt;100,"",IF($M329=プロ用女子!D$227,ROW(),"")),"")</f>
        <v/>
      </c>
      <c r="CR329" s="58" t="str">
        <f>IF(O329="女子",IF($AF329&gt;100,"",IF($M329=プロ用女子!K$227,ROW(),"")),"")</f>
        <v/>
      </c>
    </row>
    <row r="330" spans="1:96" x14ac:dyDescent="0.15">
      <c r="A330">
        <v>46172</v>
      </c>
      <c r="B330">
        <v>46180</v>
      </c>
      <c r="C330" t="s">
        <v>70</v>
      </c>
      <c r="D330" t="s">
        <v>162</v>
      </c>
      <c r="E330" t="s">
        <v>169</v>
      </c>
      <c r="F330" t="s">
        <v>171</v>
      </c>
      <c r="G330" t="s">
        <v>165</v>
      </c>
      <c r="H330" t="s">
        <v>71</v>
      </c>
      <c r="I330" t="s">
        <v>166</v>
      </c>
      <c r="J330" t="s">
        <v>99</v>
      </c>
      <c r="L330" t="s">
        <v>1407</v>
      </c>
      <c r="M330" t="s">
        <v>1398</v>
      </c>
      <c r="N330" t="s">
        <v>1399</v>
      </c>
      <c r="O330" t="s">
        <v>113</v>
      </c>
      <c r="Y330" t="s">
        <v>101</v>
      </c>
      <c r="AA330" t="s">
        <v>1408</v>
      </c>
      <c r="AB330" t="s">
        <v>1409</v>
      </c>
      <c r="AC330" t="s">
        <v>1410</v>
      </c>
      <c r="AD330" t="s">
        <v>102</v>
      </c>
      <c r="AF330">
        <v>3</v>
      </c>
      <c r="AG330" s="40">
        <v>39022</v>
      </c>
      <c r="AN330">
        <v>157</v>
      </c>
      <c r="AO330">
        <v>48</v>
      </c>
      <c r="AP330" t="s">
        <v>103</v>
      </c>
      <c r="AV330" t="s">
        <v>104</v>
      </c>
      <c r="AY330" t="s">
        <v>156</v>
      </c>
      <c r="BB330">
        <f t="shared" si="16"/>
        <v>17</v>
      </c>
      <c r="BC330">
        <f t="shared" si="17"/>
        <v>3</v>
      </c>
      <c r="BD330" t="str">
        <f t="shared" si="18"/>
        <v>右</v>
      </c>
      <c r="BE330" s="58" t="str">
        <f>IF(O330="男子",IF($AF330&gt;100,"",IF(M330=プロ用男子!D$2,ROW(),"")),"")</f>
        <v/>
      </c>
      <c r="BF330" s="58" t="str">
        <f>IF(O330="男子",IF($AF330&gt;100,"",IF($M330=プロ用男子!K$2,ROW(),"")),"")</f>
        <v/>
      </c>
      <c r="BG330" s="58" t="str">
        <f>IF(O330="男子",IF($AF330&gt;100,"",IF($M330=プロ用男子!D$27,ROW(),"")),"")</f>
        <v/>
      </c>
      <c r="BH330" s="58" t="str">
        <f>IF(O330="男子",IF($AF330&gt;100,"",IF($M330=プロ用男子!K$27,ROW(),"")),"")</f>
        <v/>
      </c>
      <c r="BI330" s="58" t="str">
        <f>IF(O330="男子",IF($AF330&gt;100,"",IF($M330=プロ用男子!D$52,ROW(),"")),"")</f>
        <v/>
      </c>
      <c r="BJ330" s="58" t="str">
        <f>IF(O330="男子",IF($AF330&gt;100,"",IF($M330=プロ用男子!K$52,ROW(),"")),"")</f>
        <v/>
      </c>
      <c r="BK330" s="58" t="str">
        <f>IF(O330="男子",IF($AF330&gt;100,"",IF($M330=プロ用男子!D$77,ROW(),"")),"")</f>
        <v/>
      </c>
      <c r="BL330" s="58" t="str">
        <f>IF(O330="男子",IF($AF330&gt;100,"",IF($M330=プロ用男子!K$77,ROW(),"")),"")</f>
        <v/>
      </c>
      <c r="BM330" s="58" t="str">
        <f>IF(O330="男子",IF($AF330&gt;100,"",IF($M330=プロ用男子!D$102,ROW(),"")),"")</f>
        <v/>
      </c>
      <c r="BN330" s="58" t="str">
        <f>IF(O330="男子",IF($AF330&gt;100,"",IF($M330=プロ用男子!K$102,ROW(),"")),"")</f>
        <v/>
      </c>
      <c r="BO330" s="58" t="str">
        <f>IF(O330="男子",IF($AF330&gt;100,"",IF($M330=プロ用男子!D$127,ROW(),"")),"")</f>
        <v/>
      </c>
      <c r="BP330" s="58" t="str">
        <f>IF(O330="男子",IF($AF330&gt;100,"",IF($M330=プロ用男子!K$127,ROW(),"")),"")</f>
        <v/>
      </c>
      <c r="BQ330" s="58" t="str">
        <f>IF(O330="男子",IF($AF330&gt;100,"",IF($M330=プロ用男子!D$152,ROW(),"")),"")</f>
        <v/>
      </c>
      <c r="BR330" s="58" t="str">
        <f>IF(O330="男子",IF($AF330&gt;100,"",IF($M330=プロ用男子!K$152,ROW(),"")),"")</f>
        <v/>
      </c>
      <c r="BS330" s="58" t="str">
        <f>IF(O330="男子",IF($AF330&gt;100,"",IF($M330=プロ用男子!D$177,ROW(),"")),"")</f>
        <v/>
      </c>
      <c r="BT330" s="58" t="str">
        <f>IF(O330="男子",IF($AF330&gt;100,"",IF($M330=プロ用男子!K$177,ROW(),"")),"")</f>
        <v/>
      </c>
      <c r="BU330" s="58" t="str">
        <f>IF(O330="男子",IF($AF330&gt;100,"",IF($M330=プロ用男子!D$202,ROW(),"")),"")</f>
        <v/>
      </c>
      <c r="BV330" s="58" t="str">
        <f>IF(O330="男子",IF($AF330&gt;100,"",IF($M330=プロ用男子!K$202,ROW(),"")),"")</f>
        <v/>
      </c>
      <c r="BW330" s="58" t="str">
        <f>IF(O330="男子",IF($AF330&gt;100,"",IF($M330=プロ用男子!D$227,ROW(),"")),"")</f>
        <v/>
      </c>
      <c r="BX330" s="58" t="str">
        <f>IF(O330="男子",IF($AF330&gt;100,"",IF($M330=プロ用男子!K$227,ROW(),"")),"")</f>
        <v/>
      </c>
      <c r="BY330" s="58" t="str">
        <f>IF(O330="女子",IF(AF330&gt;100,"",IF(M330=プロ用女子!D$2,ROW(),"")),"")</f>
        <v/>
      </c>
      <c r="BZ330" s="58" t="str">
        <f>IF(O330="女子",IF($AF330&gt;100,"",IF($M330=プロ用女子!K$2,ROW(),"")),"")</f>
        <v/>
      </c>
      <c r="CA330" s="58" t="str">
        <f>IF(O330="女子",IF($AF330&gt;100,"",IF($M330=プロ用女子!D$27,ROW(),"")),"")</f>
        <v/>
      </c>
      <c r="CB330" s="58" t="str">
        <f>IF(O330="女子",IF($AF330&gt;100,"",IF($M330=プロ用女子!K$27,ROW(),"")),"")</f>
        <v/>
      </c>
      <c r="CC330" s="58">
        <f>IF(O330="女子",IF($AF330&gt;100,"",IF($M330=プロ用女子!D$52,ROW(),"")),"")</f>
        <v>330</v>
      </c>
      <c r="CD330" s="58" t="str">
        <f>IF(O330="女子",IF($AF330&gt;100,"",IF($M330=プロ用女子!K$52,ROW(),"")),"")</f>
        <v/>
      </c>
      <c r="CE330" s="58" t="str">
        <f>IF(O330="女子",IF($AF330&gt;100,"",IF($M330=プロ用女子!D$77,ROW(),"")),"")</f>
        <v/>
      </c>
      <c r="CF330" s="58" t="str">
        <f>IF(O330="女子",IF($AF330&gt;100,"",IF($M330=プロ用女子!K$77,ROW(),"")),"")</f>
        <v/>
      </c>
      <c r="CG330" s="58" t="str">
        <f>IF(O330="女子",IF($AF330&gt;100,"",IF($M330=プロ用女子!D$102,ROW(),"")),"")</f>
        <v/>
      </c>
      <c r="CH330" s="58" t="str">
        <f>IF(O330="女子",IF($AF330&gt;100,"",IF($M330=プロ用女子!K$102,ROW(),"")),"")</f>
        <v/>
      </c>
      <c r="CI330" s="58" t="str">
        <f>IF(O330="女子",IF($AF330&gt;100,"",IF($M330=プロ用女子!D$127,ROW(),"")),"")</f>
        <v/>
      </c>
      <c r="CJ330" s="58" t="str">
        <f>IF(O330="女子",IF($AF330&gt;100,"",IF($M330=プロ用女子!K$127,ROW(),"")),"")</f>
        <v/>
      </c>
      <c r="CK330" s="58" t="str">
        <f>IF(O330="女子",IF($AF330&gt;100,"",IF($M330=プロ用女子!D$152,ROW(),"")),"")</f>
        <v/>
      </c>
      <c r="CL330" s="58" t="str">
        <f>IF(O330="女子",IF($AF330&gt;100,"",IF($M330=プロ用女子!K$152,ROW(),"")),"")</f>
        <v/>
      </c>
      <c r="CM330" s="58" t="str">
        <f>IF(O330="女子",IF($AF330&gt;100,"",IF($M330=プロ用女子!D$177,ROW(),"")),"")</f>
        <v/>
      </c>
      <c r="CN330" s="58" t="str">
        <f>IF(O330="女子",IF($AF330&gt;100,"",IF($M330=プロ用女子!K$177,ROW(),"")),"")</f>
        <v/>
      </c>
      <c r="CO330" s="58" t="str">
        <f>IF(O330="女子",IF($AF330&gt;100,"",IF($M330=プロ用女子!D$202,ROW(),"")),"")</f>
        <v/>
      </c>
      <c r="CP330" s="58" t="str">
        <f>IF(O330="女子",IF($AF330&gt;100,"",IF($M330=プロ用女子!K$202,ROW(),"")),"")</f>
        <v/>
      </c>
      <c r="CQ330" s="58" t="str">
        <f>IF(O330="女子",IF($AF330&gt;100,"",IF($M330=プロ用女子!D$227,ROW(),"")),"")</f>
        <v/>
      </c>
      <c r="CR330" s="58" t="str">
        <f>IF(O330="女子",IF($AF330&gt;100,"",IF($M330=プロ用女子!K$227,ROW(),"")),"")</f>
        <v/>
      </c>
    </row>
    <row r="331" spans="1:96" x14ac:dyDescent="0.15">
      <c r="A331" s="41">
        <v>46172</v>
      </c>
      <c r="B331" s="41">
        <v>46180</v>
      </c>
      <c r="C331" t="s">
        <v>70</v>
      </c>
      <c r="D331" t="s">
        <v>162</v>
      </c>
      <c r="E331" t="s">
        <v>169</v>
      </c>
      <c r="F331" t="s">
        <v>171</v>
      </c>
      <c r="G331" t="s">
        <v>165</v>
      </c>
      <c r="H331" t="s">
        <v>71</v>
      </c>
      <c r="I331" t="s">
        <v>166</v>
      </c>
      <c r="J331" t="s">
        <v>99</v>
      </c>
      <c r="L331" t="s">
        <v>1411</v>
      </c>
      <c r="M331" t="s">
        <v>1398</v>
      </c>
      <c r="N331" t="s">
        <v>1399</v>
      </c>
      <c r="O331" t="s">
        <v>113</v>
      </c>
      <c r="Y331" t="s">
        <v>101</v>
      </c>
      <c r="AA331" t="s">
        <v>1412</v>
      </c>
      <c r="AB331" t="s">
        <v>1413</v>
      </c>
      <c r="AC331" t="s">
        <v>1414</v>
      </c>
      <c r="AD331" t="s">
        <v>102</v>
      </c>
      <c r="AF331">
        <v>4</v>
      </c>
      <c r="AG331" s="40">
        <v>39255</v>
      </c>
      <c r="AN331">
        <v>164</v>
      </c>
      <c r="AO331">
        <v>55</v>
      </c>
      <c r="AP331" t="s">
        <v>103</v>
      </c>
      <c r="AV331" t="s">
        <v>104</v>
      </c>
      <c r="AY331" t="s">
        <v>156</v>
      </c>
      <c r="BB331">
        <f t="shared" si="16"/>
        <v>16</v>
      </c>
      <c r="BC331">
        <f t="shared" si="17"/>
        <v>2</v>
      </c>
      <c r="BD331" t="str">
        <f t="shared" si="18"/>
        <v>右</v>
      </c>
      <c r="BE331" s="58" t="str">
        <f>IF(O331="男子",IF($AF331&gt;100,"",IF(M331=プロ用男子!D$2,ROW(),"")),"")</f>
        <v/>
      </c>
      <c r="BF331" s="58" t="str">
        <f>IF(O331="男子",IF($AF331&gt;100,"",IF($M331=プロ用男子!K$2,ROW(),"")),"")</f>
        <v/>
      </c>
      <c r="BG331" s="58" t="str">
        <f>IF(O331="男子",IF($AF331&gt;100,"",IF($M331=プロ用男子!D$27,ROW(),"")),"")</f>
        <v/>
      </c>
      <c r="BH331" s="58" t="str">
        <f>IF(O331="男子",IF($AF331&gt;100,"",IF($M331=プロ用男子!K$27,ROW(),"")),"")</f>
        <v/>
      </c>
      <c r="BI331" s="58" t="str">
        <f>IF(O331="男子",IF($AF331&gt;100,"",IF($M331=プロ用男子!D$52,ROW(),"")),"")</f>
        <v/>
      </c>
      <c r="BJ331" s="58" t="str">
        <f>IF(O331="男子",IF($AF331&gt;100,"",IF($M331=プロ用男子!K$52,ROW(),"")),"")</f>
        <v/>
      </c>
      <c r="BK331" s="58" t="str">
        <f>IF(O331="男子",IF($AF331&gt;100,"",IF($M331=プロ用男子!D$77,ROW(),"")),"")</f>
        <v/>
      </c>
      <c r="BL331" s="58" t="str">
        <f>IF(O331="男子",IF($AF331&gt;100,"",IF($M331=プロ用男子!K$77,ROW(),"")),"")</f>
        <v/>
      </c>
      <c r="BM331" s="58" t="str">
        <f>IF(O331="男子",IF($AF331&gt;100,"",IF($M331=プロ用男子!D$102,ROW(),"")),"")</f>
        <v/>
      </c>
      <c r="BN331" s="58" t="str">
        <f>IF(O331="男子",IF($AF331&gt;100,"",IF($M331=プロ用男子!K$102,ROW(),"")),"")</f>
        <v/>
      </c>
      <c r="BO331" s="58" t="str">
        <f>IF(O331="男子",IF($AF331&gt;100,"",IF($M331=プロ用男子!D$127,ROW(),"")),"")</f>
        <v/>
      </c>
      <c r="BP331" s="58" t="str">
        <f>IF(O331="男子",IF($AF331&gt;100,"",IF($M331=プロ用男子!K$127,ROW(),"")),"")</f>
        <v/>
      </c>
      <c r="BQ331" s="58" t="str">
        <f>IF(O331="男子",IF($AF331&gt;100,"",IF($M331=プロ用男子!D$152,ROW(),"")),"")</f>
        <v/>
      </c>
      <c r="BR331" s="58" t="str">
        <f>IF(O331="男子",IF($AF331&gt;100,"",IF($M331=プロ用男子!K$152,ROW(),"")),"")</f>
        <v/>
      </c>
      <c r="BS331" s="58" t="str">
        <f>IF(O331="男子",IF($AF331&gt;100,"",IF($M331=プロ用男子!D$177,ROW(),"")),"")</f>
        <v/>
      </c>
      <c r="BT331" s="58" t="str">
        <f>IF(O331="男子",IF($AF331&gt;100,"",IF($M331=プロ用男子!K$177,ROW(),"")),"")</f>
        <v/>
      </c>
      <c r="BU331" s="58" t="str">
        <f>IF(O331="男子",IF($AF331&gt;100,"",IF($M331=プロ用男子!D$202,ROW(),"")),"")</f>
        <v/>
      </c>
      <c r="BV331" s="58" t="str">
        <f>IF(O331="男子",IF($AF331&gt;100,"",IF($M331=プロ用男子!K$202,ROW(),"")),"")</f>
        <v/>
      </c>
      <c r="BW331" s="58" t="str">
        <f>IF(O331="男子",IF($AF331&gt;100,"",IF($M331=プロ用男子!D$227,ROW(),"")),"")</f>
        <v/>
      </c>
      <c r="BX331" s="58" t="str">
        <f>IF(O331="男子",IF($AF331&gt;100,"",IF($M331=プロ用男子!K$227,ROW(),"")),"")</f>
        <v/>
      </c>
      <c r="BY331" s="58" t="str">
        <f>IF(O331="女子",IF(AF331&gt;100,"",IF(M331=プロ用女子!D$2,ROW(),"")),"")</f>
        <v/>
      </c>
      <c r="BZ331" s="58" t="str">
        <f>IF(O331="女子",IF($AF331&gt;100,"",IF($M331=プロ用女子!K$2,ROW(),"")),"")</f>
        <v/>
      </c>
      <c r="CA331" s="58" t="str">
        <f>IF(O331="女子",IF($AF331&gt;100,"",IF($M331=プロ用女子!D$27,ROW(),"")),"")</f>
        <v/>
      </c>
      <c r="CB331" s="58" t="str">
        <f>IF(O331="女子",IF($AF331&gt;100,"",IF($M331=プロ用女子!K$27,ROW(),"")),"")</f>
        <v/>
      </c>
      <c r="CC331" s="58">
        <f>IF(O331="女子",IF($AF331&gt;100,"",IF($M331=プロ用女子!D$52,ROW(),"")),"")</f>
        <v>331</v>
      </c>
      <c r="CD331" s="58" t="str">
        <f>IF(O331="女子",IF($AF331&gt;100,"",IF($M331=プロ用女子!K$52,ROW(),"")),"")</f>
        <v/>
      </c>
      <c r="CE331" s="58" t="str">
        <f>IF(O331="女子",IF($AF331&gt;100,"",IF($M331=プロ用女子!D$77,ROW(),"")),"")</f>
        <v/>
      </c>
      <c r="CF331" s="58" t="str">
        <f>IF(O331="女子",IF($AF331&gt;100,"",IF($M331=プロ用女子!K$77,ROW(),"")),"")</f>
        <v/>
      </c>
      <c r="CG331" s="58" t="str">
        <f>IF(O331="女子",IF($AF331&gt;100,"",IF($M331=プロ用女子!D$102,ROW(),"")),"")</f>
        <v/>
      </c>
      <c r="CH331" s="58" t="str">
        <f>IF(O331="女子",IF($AF331&gt;100,"",IF($M331=プロ用女子!K$102,ROW(),"")),"")</f>
        <v/>
      </c>
      <c r="CI331" s="58" t="str">
        <f>IF(O331="女子",IF($AF331&gt;100,"",IF($M331=プロ用女子!D$127,ROW(),"")),"")</f>
        <v/>
      </c>
      <c r="CJ331" s="58" t="str">
        <f>IF(O331="女子",IF($AF331&gt;100,"",IF($M331=プロ用女子!K$127,ROW(),"")),"")</f>
        <v/>
      </c>
      <c r="CK331" s="58" t="str">
        <f>IF(O331="女子",IF($AF331&gt;100,"",IF($M331=プロ用女子!D$152,ROW(),"")),"")</f>
        <v/>
      </c>
      <c r="CL331" s="58" t="str">
        <f>IF(O331="女子",IF($AF331&gt;100,"",IF($M331=プロ用女子!K$152,ROW(),"")),"")</f>
        <v/>
      </c>
      <c r="CM331" s="58" t="str">
        <f>IF(O331="女子",IF($AF331&gt;100,"",IF($M331=プロ用女子!D$177,ROW(),"")),"")</f>
        <v/>
      </c>
      <c r="CN331" s="58" t="str">
        <f>IF(O331="女子",IF($AF331&gt;100,"",IF($M331=プロ用女子!K$177,ROW(),"")),"")</f>
        <v/>
      </c>
      <c r="CO331" s="58" t="str">
        <f>IF(O331="女子",IF($AF331&gt;100,"",IF($M331=プロ用女子!D$202,ROW(),"")),"")</f>
        <v/>
      </c>
      <c r="CP331" s="58" t="str">
        <f>IF(O331="女子",IF($AF331&gt;100,"",IF($M331=プロ用女子!K$202,ROW(),"")),"")</f>
        <v/>
      </c>
      <c r="CQ331" s="58" t="str">
        <f>IF(O331="女子",IF($AF331&gt;100,"",IF($M331=プロ用女子!D$227,ROW(),"")),"")</f>
        <v/>
      </c>
      <c r="CR331" s="58" t="str">
        <f>IF(O331="女子",IF($AF331&gt;100,"",IF($M331=プロ用女子!K$227,ROW(),"")),"")</f>
        <v/>
      </c>
    </row>
    <row r="332" spans="1:96" x14ac:dyDescent="0.15">
      <c r="A332" s="41">
        <v>46172</v>
      </c>
      <c r="B332" s="41">
        <v>46180</v>
      </c>
      <c r="C332" t="s">
        <v>70</v>
      </c>
      <c r="D332" t="s">
        <v>162</v>
      </c>
      <c r="E332" t="s">
        <v>169</v>
      </c>
      <c r="F332" t="s">
        <v>171</v>
      </c>
      <c r="G332" t="s">
        <v>165</v>
      </c>
      <c r="H332" t="s">
        <v>71</v>
      </c>
      <c r="I332" t="s">
        <v>166</v>
      </c>
      <c r="J332" t="s">
        <v>99</v>
      </c>
      <c r="L332" t="s">
        <v>1415</v>
      </c>
      <c r="M332" t="s">
        <v>1398</v>
      </c>
      <c r="N332" t="s">
        <v>1399</v>
      </c>
      <c r="O332" t="s">
        <v>113</v>
      </c>
      <c r="Y332" t="s">
        <v>101</v>
      </c>
      <c r="AA332" t="s">
        <v>1416</v>
      </c>
      <c r="AB332" t="s">
        <v>1417</v>
      </c>
      <c r="AC332" t="s">
        <v>1418</v>
      </c>
      <c r="AD332" t="s">
        <v>102</v>
      </c>
      <c r="AF332">
        <v>5</v>
      </c>
      <c r="AG332" s="40">
        <v>39301</v>
      </c>
      <c r="AN332">
        <v>163</v>
      </c>
      <c r="AO332">
        <v>45.4</v>
      </c>
      <c r="AP332" t="s">
        <v>103</v>
      </c>
      <c r="AV332" t="s">
        <v>104</v>
      </c>
      <c r="AY332" t="s">
        <v>156</v>
      </c>
      <c r="BB332">
        <f t="shared" si="16"/>
        <v>16</v>
      </c>
      <c r="BC332">
        <f t="shared" si="17"/>
        <v>2</v>
      </c>
      <c r="BD332" t="str">
        <f t="shared" si="18"/>
        <v>右</v>
      </c>
      <c r="BE332" s="58" t="str">
        <f>IF(O332="男子",IF($AF332&gt;100,"",IF(M332=プロ用男子!D$2,ROW(),"")),"")</f>
        <v/>
      </c>
      <c r="BF332" s="58" t="str">
        <f>IF(O332="男子",IF($AF332&gt;100,"",IF($M332=プロ用男子!K$2,ROW(),"")),"")</f>
        <v/>
      </c>
      <c r="BG332" s="58" t="str">
        <f>IF(O332="男子",IF($AF332&gt;100,"",IF($M332=プロ用男子!D$27,ROW(),"")),"")</f>
        <v/>
      </c>
      <c r="BH332" s="58" t="str">
        <f>IF(O332="男子",IF($AF332&gt;100,"",IF($M332=プロ用男子!K$27,ROW(),"")),"")</f>
        <v/>
      </c>
      <c r="BI332" s="58" t="str">
        <f>IF(O332="男子",IF($AF332&gt;100,"",IF($M332=プロ用男子!D$52,ROW(),"")),"")</f>
        <v/>
      </c>
      <c r="BJ332" s="58" t="str">
        <f>IF(O332="男子",IF($AF332&gt;100,"",IF($M332=プロ用男子!K$52,ROW(),"")),"")</f>
        <v/>
      </c>
      <c r="BK332" s="58" t="str">
        <f>IF(O332="男子",IF($AF332&gt;100,"",IF($M332=プロ用男子!D$77,ROW(),"")),"")</f>
        <v/>
      </c>
      <c r="BL332" s="58" t="str">
        <f>IF(O332="男子",IF($AF332&gt;100,"",IF($M332=プロ用男子!K$77,ROW(),"")),"")</f>
        <v/>
      </c>
      <c r="BM332" s="58" t="str">
        <f>IF(O332="男子",IF($AF332&gt;100,"",IF($M332=プロ用男子!D$102,ROW(),"")),"")</f>
        <v/>
      </c>
      <c r="BN332" s="58" t="str">
        <f>IF(O332="男子",IF($AF332&gt;100,"",IF($M332=プロ用男子!K$102,ROW(),"")),"")</f>
        <v/>
      </c>
      <c r="BO332" s="58" t="str">
        <f>IF(O332="男子",IF($AF332&gt;100,"",IF($M332=プロ用男子!D$127,ROW(),"")),"")</f>
        <v/>
      </c>
      <c r="BP332" s="58" t="str">
        <f>IF(O332="男子",IF($AF332&gt;100,"",IF($M332=プロ用男子!K$127,ROW(),"")),"")</f>
        <v/>
      </c>
      <c r="BQ332" s="58" t="str">
        <f>IF(O332="男子",IF($AF332&gt;100,"",IF($M332=プロ用男子!D$152,ROW(),"")),"")</f>
        <v/>
      </c>
      <c r="BR332" s="58" t="str">
        <f>IF(O332="男子",IF($AF332&gt;100,"",IF($M332=プロ用男子!K$152,ROW(),"")),"")</f>
        <v/>
      </c>
      <c r="BS332" s="58" t="str">
        <f>IF(O332="男子",IF($AF332&gt;100,"",IF($M332=プロ用男子!D$177,ROW(),"")),"")</f>
        <v/>
      </c>
      <c r="BT332" s="58" t="str">
        <f>IF(O332="男子",IF($AF332&gt;100,"",IF($M332=プロ用男子!K$177,ROW(),"")),"")</f>
        <v/>
      </c>
      <c r="BU332" s="58" t="str">
        <f>IF(O332="男子",IF($AF332&gt;100,"",IF($M332=プロ用男子!D$202,ROW(),"")),"")</f>
        <v/>
      </c>
      <c r="BV332" s="58" t="str">
        <f>IF(O332="男子",IF($AF332&gt;100,"",IF($M332=プロ用男子!K$202,ROW(),"")),"")</f>
        <v/>
      </c>
      <c r="BW332" s="58" t="str">
        <f>IF(O332="男子",IF($AF332&gt;100,"",IF($M332=プロ用男子!D$227,ROW(),"")),"")</f>
        <v/>
      </c>
      <c r="BX332" s="58" t="str">
        <f>IF(O332="男子",IF($AF332&gt;100,"",IF($M332=プロ用男子!K$227,ROW(),"")),"")</f>
        <v/>
      </c>
      <c r="BY332" s="58" t="str">
        <f>IF(O332="女子",IF(AF332&gt;100,"",IF(M332=プロ用女子!D$2,ROW(),"")),"")</f>
        <v/>
      </c>
      <c r="BZ332" s="58" t="str">
        <f>IF(O332="女子",IF($AF332&gt;100,"",IF($M332=プロ用女子!K$2,ROW(),"")),"")</f>
        <v/>
      </c>
      <c r="CA332" s="58" t="str">
        <f>IF(O332="女子",IF($AF332&gt;100,"",IF($M332=プロ用女子!D$27,ROW(),"")),"")</f>
        <v/>
      </c>
      <c r="CB332" s="58" t="str">
        <f>IF(O332="女子",IF($AF332&gt;100,"",IF($M332=プロ用女子!K$27,ROW(),"")),"")</f>
        <v/>
      </c>
      <c r="CC332" s="58">
        <f>IF(O332="女子",IF($AF332&gt;100,"",IF($M332=プロ用女子!D$52,ROW(),"")),"")</f>
        <v>332</v>
      </c>
      <c r="CD332" s="58" t="str">
        <f>IF(O332="女子",IF($AF332&gt;100,"",IF($M332=プロ用女子!K$52,ROW(),"")),"")</f>
        <v/>
      </c>
      <c r="CE332" s="58" t="str">
        <f>IF(O332="女子",IF($AF332&gt;100,"",IF($M332=プロ用女子!D$77,ROW(),"")),"")</f>
        <v/>
      </c>
      <c r="CF332" s="58" t="str">
        <f>IF(O332="女子",IF($AF332&gt;100,"",IF($M332=プロ用女子!K$77,ROW(),"")),"")</f>
        <v/>
      </c>
      <c r="CG332" s="58" t="str">
        <f>IF(O332="女子",IF($AF332&gt;100,"",IF($M332=プロ用女子!D$102,ROW(),"")),"")</f>
        <v/>
      </c>
      <c r="CH332" s="58" t="str">
        <f>IF(O332="女子",IF($AF332&gt;100,"",IF($M332=プロ用女子!K$102,ROW(),"")),"")</f>
        <v/>
      </c>
      <c r="CI332" s="58" t="str">
        <f>IF(O332="女子",IF($AF332&gt;100,"",IF($M332=プロ用女子!D$127,ROW(),"")),"")</f>
        <v/>
      </c>
      <c r="CJ332" s="58" t="str">
        <f>IF(O332="女子",IF($AF332&gt;100,"",IF($M332=プロ用女子!K$127,ROW(),"")),"")</f>
        <v/>
      </c>
      <c r="CK332" s="58" t="str">
        <f>IF(O332="女子",IF($AF332&gt;100,"",IF($M332=プロ用女子!D$152,ROW(),"")),"")</f>
        <v/>
      </c>
      <c r="CL332" s="58" t="str">
        <f>IF(O332="女子",IF($AF332&gt;100,"",IF($M332=プロ用女子!K$152,ROW(),"")),"")</f>
        <v/>
      </c>
      <c r="CM332" s="58" t="str">
        <f>IF(O332="女子",IF($AF332&gt;100,"",IF($M332=プロ用女子!D$177,ROW(),"")),"")</f>
        <v/>
      </c>
      <c r="CN332" s="58" t="str">
        <f>IF(O332="女子",IF($AF332&gt;100,"",IF($M332=プロ用女子!K$177,ROW(),"")),"")</f>
        <v/>
      </c>
      <c r="CO332" s="58" t="str">
        <f>IF(O332="女子",IF($AF332&gt;100,"",IF($M332=プロ用女子!D$202,ROW(),"")),"")</f>
        <v/>
      </c>
      <c r="CP332" s="58" t="str">
        <f>IF(O332="女子",IF($AF332&gt;100,"",IF($M332=プロ用女子!K$202,ROW(),"")),"")</f>
        <v/>
      </c>
      <c r="CQ332" s="58" t="str">
        <f>IF(O332="女子",IF($AF332&gt;100,"",IF($M332=プロ用女子!D$227,ROW(),"")),"")</f>
        <v/>
      </c>
      <c r="CR332" s="58" t="str">
        <f>IF(O332="女子",IF($AF332&gt;100,"",IF($M332=プロ用女子!K$227,ROW(),"")),"")</f>
        <v/>
      </c>
    </row>
    <row r="333" spans="1:96" x14ac:dyDescent="0.15">
      <c r="A333" s="41">
        <v>46172</v>
      </c>
      <c r="B333" s="41">
        <v>46180</v>
      </c>
      <c r="C333" t="s">
        <v>70</v>
      </c>
      <c r="D333" t="s">
        <v>162</v>
      </c>
      <c r="E333" t="s">
        <v>169</v>
      </c>
      <c r="F333" t="s">
        <v>171</v>
      </c>
      <c r="G333" t="s">
        <v>165</v>
      </c>
      <c r="H333" t="s">
        <v>71</v>
      </c>
      <c r="I333" t="s">
        <v>166</v>
      </c>
      <c r="J333" t="s">
        <v>99</v>
      </c>
      <c r="L333" t="s">
        <v>1419</v>
      </c>
      <c r="M333" t="s">
        <v>1398</v>
      </c>
      <c r="N333" t="s">
        <v>1399</v>
      </c>
      <c r="O333" t="s">
        <v>113</v>
      </c>
      <c r="Y333" t="s">
        <v>101</v>
      </c>
      <c r="AA333" t="s">
        <v>1420</v>
      </c>
      <c r="AB333" t="s">
        <v>1421</v>
      </c>
      <c r="AC333" t="s">
        <v>1422</v>
      </c>
      <c r="AD333" t="s">
        <v>102</v>
      </c>
      <c r="AE333" t="s">
        <v>105</v>
      </c>
      <c r="AF333">
        <v>6</v>
      </c>
      <c r="AG333" s="40">
        <v>39308</v>
      </c>
      <c r="AN333">
        <v>150</v>
      </c>
      <c r="AO333">
        <v>47</v>
      </c>
      <c r="AP333" t="s">
        <v>103</v>
      </c>
      <c r="AV333" t="s">
        <v>104</v>
      </c>
      <c r="AY333" t="s">
        <v>157</v>
      </c>
      <c r="BB333">
        <f t="shared" si="16"/>
        <v>16</v>
      </c>
      <c r="BC333">
        <f t="shared" si="17"/>
        <v>2</v>
      </c>
      <c r="BD333" t="str">
        <f t="shared" si="18"/>
        <v>右</v>
      </c>
      <c r="BE333" s="58" t="str">
        <f>IF(O333="男子",IF($AF333&gt;100,"",IF(M333=プロ用男子!D$2,ROW(),"")),"")</f>
        <v/>
      </c>
      <c r="BF333" s="58" t="str">
        <f>IF(O333="男子",IF($AF333&gt;100,"",IF($M333=プロ用男子!K$2,ROW(),"")),"")</f>
        <v/>
      </c>
      <c r="BG333" s="58" t="str">
        <f>IF(O333="男子",IF($AF333&gt;100,"",IF($M333=プロ用男子!D$27,ROW(),"")),"")</f>
        <v/>
      </c>
      <c r="BH333" s="58" t="str">
        <f>IF(O333="男子",IF($AF333&gt;100,"",IF($M333=プロ用男子!K$27,ROW(),"")),"")</f>
        <v/>
      </c>
      <c r="BI333" s="58" t="str">
        <f>IF(O333="男子",IF($AF333&gt;100,"",IF($M333=プロ用男子!D$52,ROW(),"")),"")</f>
        <v/>
      </c>
      <c r="BJ333" s="58" t="str">
        <f>IF(O333="男子",IF($AF333&gt;100,"",IF($M333=プロ用男子!K$52,ROW(),"")),"")</f>
        <v/>
      </c>
      <c r="BK333" s="58" t="str">
        <f>IF(O333="男子",IF($AF333&gt;100,"",IF($M333=プロ用男子!D$77,ROW(),"")),"")</f>
        <v/>
      </c>
      <c r="BL333" s="58" t="str">
        <f>IF(O333="男子",IF($AF333&gt;100,"",IF($M333=プロ用男子!K$77,ROW(),"")),"")</f>
        <v/>
      </c>
      <c r="BM333" s="58" t="str">
        <f>IF(O333="男子",IF($AF333&gt;100,"",IF($M333=プロ用男子!D$102,ROW(),"")),"")</f>
        <v/>
      </c>
      <c r="BN333" s="58" t="str">
        <f>IF(O333="男子",IF($AF333&gt;100,"",IF($M333=プロ用男子!K$102,ROW(),"")),"")</f>
        <v/>
      </c>
      <c r="BO333" s="58" t="str">
        <f>IF(O333="男子",IF($AF333&gt;100,"",IF($M333=プロ用男子!D$127,ROW(),"")),"")</f>
        <v/>
      </c>
      <c r="BP333" s="58" t="str">
        <f>IF(O333="男子",IF($AF333&gt;100,"",IF($M333=プロ用男子!K$127,ROW(),"")),"")</f>
        <v/>
      </c>
      <c r="BQ333" s="58" t="str">
        <f>IF(O333="男子",IF($AF333&gt;100,"",IF($M333=プロ用男子!D$152,ROW(),"")),"")</f>
        <v/>
      </c>
      <c r="BR333" s="58" t="str">
        <f>IF(O333="男子",IF($AF333&gt;100,"",IF($M333=プロ用男子!K$152,ROW(),"")),"")</f>
        <v/>
      </c>
      <c r="BS333" s="58" t="str">
        <f>IF(O333="男子",IF($AF333&gt;100,"",IF($M333=プロ用男子!D$177,ROW(),"")),"")</f>
        <v/>
      </c>
      <c r="BT333" s="58" t="str">
        <f>IF(O333="男子",IF($AF333&gt;100,"",IF($M333=プロ用男子!K$177,ROW(),"")),"")</f>
        <v/>
      </c>
      <c r="BU333" s="58" t="str">
        <f>IF(O333="男子",IF($AF333&gt;100,"",IF($M333=プロ用男子!D$202,ROW(),"")),"")</f>
        <v/>
      </c>
      <c r="BV333" s="58" t="str">
        <f>IF(O333="男子",IF($AF333&gt;100,"",IF($M333=プロ用男子!K$202,ROW(),"")),"")</f>
        <v/>
      </c>
      <c r="BW333" s="58" t="str">
        <f>IF(O333="男子",IF($AF333&gt;100,"",IF($M333=プロ用男子!D$227,ROW(),"")),"")</f>
        <v/>
      </c>
      <c r="BX333" s="58" t="str">
        <f>IF(O333="男子",IF($AF333&gt;100,"",IF($M333=プロ用男子!K$227,ROW(),"")),"")</f>
        <v/>
      </c>
      <c r="BY333" s="58" t="str">
        <f>IF(O333="女子",IF(AF333&gt;100,"",IF(M333=プロ用女子!D$2,ROW(),"")),"")</f>
        <v/>
      </c>
      <c r="BZ333" s="58" t="str">
        <f>IF(O333="女子",IF($AF333&gt;100,"",IF($M333=プロ用女子!K$2,ROW(),"")),"")</f>
        <v/>
      </c>
      <c r="CA333" s="58" t="str">
        <f>IF(O333="女子",IF($AF333&gt;100,"",IF($M333=プロ用女子!D$27,ROW(),"")),"")</f>
        <v/>
      </c>
      <c r="CB333" s="58" t="str">
        <f>IF(O333="女子",IF($AF333&gt;100,"",IF($M333=プロ用女子!K$27,ROW(),"")),"")</f>
        <v/>
      </c>
      <c r="CC333" s="58">
        <f>IF(O333="女子",IF($AF333&gt;100,"",IF($M333=プロ用女子!D$52,ROW(),"")),"")</f>
        <v>333</v>
      </c>
      <c r="CD333" s="58" t="str">
        <f>IF(O333="女子",IF($AF333&gt;100,"",IF($M333=プロ用女子!K$52,ROW(),"")),"")</f>
        <v/>
      </c>
      <c r="CE333" s="58" t="str">
        <f>IF(O333="女子",IF($AF333&gt;100,"",IF($M333=プロ用女子!D$77,ROW(),"")),"")</f>
        <v/>
      </c>
      <c r="CF333" s="58" t="str">
        <f>IF(O333="女子",IF($AF333&gt;100,"",IF($M333=プロ用女子!K$77,ROW(),"")),"")</f>
        <v/>
      </c>
      <c r="CG333" s="58" t="str">
        <f>IF(O333="女子",IF($AF333&gt;100,"",IF($M333=プロ用女子!D$102,ROW(),"")),"")</f>
        <v/>
      </c>
      <c r="CH333" s="58" t="str">
        <f>IF(O333="女子",IF($AF333&gt;100,"",IF($M333=プロ用女子!K$102,ROW(),"")),"")</f>
        <v/>
      </c>
      <c r="CI333" s="58" t="str">
        <f>IF(O333="女子",IF($AF333&gt;100,"",IF($M333=プロ用女子!D$127,ROW(),"")),"")</f>
        <v/>
      </c>
      <c r="CJ333" s="58" t="str">
        <f>IF(O333="女子",IF($AF333&gt;100,"",IF($M333=プロ用女子!K$127,ROW(),"")),"")</f>
        <v/>
      </c>
      <c r="CK333" s="58" t="str">
        <f>IF(O333="女子",IF($AF333&gt;100,"",IF($M333=プロ用女子!D$152,ROW(),"")),"")</f>
        <v/>
      </c>
      <c r="CL333" s="58" t="str">
        <f>IF(O333="女子",IF($AF333&gt;100,"",IF($M333=プロ用女子!K$152,ROW(),"")),"")</f>
        <v/>
      </c>
      <c r="CM333" s="58" t="str">
        <f>IF(O333="女子",IF($AF333&gt;100,"",IF($M333=プロ用女子!D$177,ROW(),"")),"")</f>
        <v/>
      </c>
      <c r="CN333" s="58" t="str">
        <f>IF(O333="女子",IF($AF333&gt;100,"",IF($M333=プロ用女子!K$177,ROW(),"")),"")</f>
        <v/>
      </c>
      <c r="CO333" s="58" t="str">
        <f>IF(O333="女子",IF($AF333&gt;100,"",IF($M333=プロ用女子!D$202,ROW(),"")),"")</f>
        <v/>
      </c>
      <c r="CP333" s="58" t="str">
        <f>IF(O333="女子",IF($AF333&gt;100,"",IF($M333=プロ用女子!K$202,ROW(),"")),"")</f>
        <v/>
      </c>
      <c r="CQ333" s="58" t="str">
        <f>IF(O333="女子",IF($AF333&gt;100,"",IF($M333=プロ用女子!D$227,ROW(),"")),"")</f>
        <v/>
      </c>
      <c r="CR333" s="58" t="str">
        <f>IF(O333="女子",IF($AF333&gt;100,"",IF($M333=プロ用女子!K$227,ROW(),"")),"")</f>
        <v/>
      </c>
    </row>
    <row r="334" spans="1:96" x14ac:dyDescent="0.15">
      <c r="A334">
        <v>46172</v>
      </c>
      <c r="B334">
        <v>46180</v>
      </c>
      <c r="C334" t="s">
        <v>70</v>
      </c>
      <c r="D334" t="s">
        <v>162</v>
      </c>
      <c r="E334" t="s">
        <v>169</v>
      </c>
      <c r="F334" t="s">
        <v>171</v>
      </c>
      <c r="G334" t="s">
        <v>165</v>
      </c>
      <c r="H334" t="s">
        <v>71</v>
      </c>
      <c r="I334" t="s">
        <v>166</v>
      </c>
      <c r="J334" t="s">
        <v>99</v>
      </c>
      <c r="L334" t="s">
        <v>1423</v>
      </c>
      <c r="M334" t="s">
        <v>1398</v>
      </c>
      <c r="N334" t="s">
        <v>1399</v>
      </c>
      <c r="O334" t="s">
        <v>113</v>
      </c>
      <c r="Y334" t="s">
        <v>101</v>
      </c>
      <c r="AA334" t="s">
        <v>1424</v>
      </c>
      <c r="AB334" t="s">
        <v>1425</v>
      </c>
      <c r="AC334" t="s">
        <v>1426</v>
      </c>
      <c r="AD334" t="s">
        <v>102</v>
      </c>
      <c r="AF334">
        <v>7</v>
      </c>
      <c r="AG334" s="40">
        <v>39315</v>
      </c>
      <c r="AN334">
        <v>163</v>
      </c>
      <c r="AO334">
        <v>53</v>
      </c>
      <c r="AP334" t="s">
        <v>103</v>
      </c>
      <c r="AV334" t="s">
        <v>104</v>
      </c>
      <c r="AY334" t="s">
        <v>157</v>
      </c>
      <c r="BB334">
        <f t="shared" si="16"/>
        <v>16</v>
      </c>
      <c r="BC334">
        <f t="shared" si="17"/>
        <v>2</v>
      </c>
      <c r="BD334" t="str">
        <f t="shared" si="18"/>
        <v>右</v>
      </c>
      <c r="BE334" s="58" t="str">
        <f>IF(O334="男子",IF($AF334&gt;100,"",IF(M334=プロ用男子!D$2,ROW(),"")),"")</f>
        <v/>
      </c>
      <c r="BF334" s="58" t="str">
        <f>IF(O334="男子",IF($AF334&gt;100,"",IF($M334=プロ用男子!K$2,ROW(),"")),"")</f>
        <v/>
      </c>
      <c r="BG334" s="58" t="str">
        <f>IF(O334="男子",IF($AF334&gt;100,"",IF($M334=プロ用男子!D$27,ROW(),"")),"")</f>
        <v/>
      </c>
      <c r="BH334" s="58" t="str">
        <f>IF(O334="男子",IF($AF334&gt;100,"",IF($M334=プロ用男子!K$27,ROW(),"")),"")</f>
        <v/>
      </c>
      <c r="BI334" s="58" t="str">
        <f>IF(O334="男子",IF($AF334&gt;100,"",IF($M334=プロ用男子!D$52,ROW(),"")),"")</f>
        <v/>
      </c>
      <c r="BJ334" s="58" t="str">
        <f>IF(O334="男子",IF($AF334&gt;100,"",IF($M334=プロ用男子!K$52,ROW(),"")),"")</f>
        <v/>
      </c>
      <c r="BK334" s="58" t="str">
        <f>IF(O334="男子",IF($AF334&gt;100,"",IF($M334=プロ用男子!D$77,ROW(),"")),"")</f>
        <v/>
      </c>
      <c r="BL334" s="58" t="str">
        <f>IF(O334="男子",IF($AF334&gt;100,"",IF($M334=プロ用男子!K$77,ROW(),"")),"")</f>
        <v/>
      </c>
      <c r="BM334" s="58" t="str">
        <f>IF(O334="男子",IF($AF334&gt;100,"",IF($M334=プロ用男子!D$102,ROW(),"")),"")</f>
        <v/>
      </c>
      <c r="BN334" s="58" t="str">
        <f>IF(O334="男子",IF($AF334&gt;100,"",IF($M334=プロ用男子!K$102,ROW(),"")),"")</f>
        <v/>
      </c>
      <c r="BO334" s="58" t="str">
        <f>IF(O334="男子",IF($AF334&gt;100,"",IF($M334=プロ用男子!D$127,ROW(),"")),"")</f>
        <v/>
      </c>
      <c r="BP334" s="58" t="str">
        <f>IF(O334="男子",IF($AF334&gt;100,"",IF($M334=プロ用男子!K$127,ROW(),"")),"")</f>
        <v/>
      </c>
      <c r="BQ334" s="58" t="str">
        <f>IF(O334="男子",IF($AF334&gt;100,"",IF($M334=プロ用男子!D$152,ROW(),"")),"")</f>
        <v/>
      </c>
      <c r="BR334" s="58" t="str">
        <f>IF(O334="男子",IF($AF334&gt;100,"",IF($M334=プロ用男子!K$152,ROW(),"")),"")</f>
        <v/>
      </c>
      <c r="BS334" s="58" t="str">
        <f>IF(O334="男子",IF($AF334&gt;100,"",IF($M334=プロ用男子!D$177,ROW(),"")),"")</f>
        <v/>
      </c>
      <c r="BT334" s="58" t="str">
        <f>IF(O334="男子",IF($AF334&gt;100,"",IF($M334=プロ用男子!K$177,ROW(),"")),"")</f>
        <v/>
      </c>
      <c r="BU334" s="58" t="str">
        <f>IF(O334="男子",IF($AF334&gt;100,"",IF($M334=プロ用男子!D$202,ROW(),"")),"")</f>
        <v/>
      </c>
      <c r="BV334" s="58" t="str">
        <f>IF(O334="男子",IF($AF334&gt;100,"",IF($M334=プロ用男子!K$202,ROW(),"")),"")</f>
        <v/>
      </c>
      <c r="BW334" s="58" t="str">
        <f>IF(O334="男子",IF($AF334&gt;100,"",IF($M334=プロ用男子!D$227,ROW(),"")),"")</f>
        <v/>
      </c>
      <c r="BX334" s="58" t="str">
        <f>IF(O334="男子",IF($AF334&gt;100,"",IF($M334=プロ用男子!K$227,ROW(),"")),"")</f>
        <v/>
      </c>
      <c r="BY334" s="58" t="str">
        <f>IF(O334="女子",IF(AF334&gt;100,"",IF(M334=プロ用女子!D$2,ROW(),"")),"")</f>
        <v/>
      </c>
      <c r="BZ334" s="58" t="str">
        <f>IF(O334="女子",IF($AF334&gt;100,"",IF($M334=プロ用女子!K$2,ROW(),"")),"")</f>
        <v/>
      </c>
      <c r="CA334" s="58" t="str">
        <f>IF(O334="女子",IF($AF334&gt;100,"",IF($M334=プロ用女子!D$27,ROW(),"")),"")</f>
        <v/>
      </c>
      <c r="CB334" s="58" t="str">
        <f>IF(O334="女子",IF($AF334&gt;100,"",IF($M334=プロ用女子!K$27,ROW(),"")),"")</f>
        <v/>
      </c>
      <c r="CC334" s="58">
        <f>IF(O334="女子",IF($AF334&gt;100,"",IF($M334=プロ用女子!D$52,ROW(),"")),"")</f>
        <v>334</v>
      </c>
      <c r="CD334" s="58" t="str">
        <f>IF(O334="女子",IF($AF334&gt;100,"",IF($M334=プロ用女子!K$52,ROW(),"")),"")</f>
        <v/>
      </c>
      <c r="CE334" s="58" t="str">
        <f>IF(O334="女子",IF($AF334&gt;100,"",IF($M334=プロ用女子!D$77,ROW(),"")),"")</f>
        <v/>
      </c>
      <c r="CF334" s="58" t="str">
        <f>IF(O334="女子",IF($AF334&gt;100,"",IF($M334=プロ用女子!K$77,ROW(),"")),"")</f>
        <v/>
      </c>
      <c r="CG334" s="58" t="str">
        <f>IF(O334="女子",IF($AF334&gt;100,"",IF($M334=プロ用女子!D$102,ROW(),"")),"")</f>
        <v/>
      </c>
      <c r="CH334" s="58" t="str">
        <f>IF(O334="女子",IF($AF334&gt;100,"",IF($M334=プロ用女子!K$102,ROW(),"")),"")</f>
        <v/>
      </c>
      <c r="CI334" s="58" t="str">
        <f>IF(O334="女子",IF($AF334&gt;100,"",IF($M334=プロ用女子!D$127,ROW(),"")),"")</f>
        <v/>
      </c>
      <c r="CJ334" s="58" t="str">
        <f>IF(O334="女子",IF($AF334&gt;100,"",IF($M334=プロ用女子!K$127,ROW(),"")),"")</f>
        <v/>
      </c>
      <c r="CK334" s="58" t="str">
        <f>IF(O334="女子",IF($AF334&gt;100,"",IF($M334=プロ用女子!D$152,ROW(),"")),"")</f>
        <v/>
      </c>
      <c r="CL334" s="58" t="str">
        <f>IF(O334="女子",IF($AF334&gt;100,"",IF($M334=プロ用女子!K$152,ROW(),"")),"")</f>
        <v/>
      </c>
      <c r="CM334" s="58" t="str">
        <f>IF(O334="女子",IF($AF334&gt;100,"",IF($M334=プロ用女子!D$177,ROW(),"")),"")</f>
        <v/>
      </c>
      <c r="CN334" s="58" t="str">
        <f>IF(O334="女子",IF($AF334&gt;100,"",IF($M334=プロ用女子!K$177,ROW(),"")),"")</f>
        <v/>
      </c>
      <c r="CO334" s="58" t="str">
        <f>IF(O334="女子",IF($AF334&gt;100,"",IF($M334=プロ用女子!D$202,ROW(),"")),"")</f>
        <v/>
      </c>
      <c r="CP334" s="58" t="str">
        <f>IF(O334="女子",IF($AF334&gt;100,"",IF($M334=プロ用女子!K$202,ROW(),"")),"")</f>
        <v/>
      </c>
      <c r="CQ334" s="58" t="str">
        <f>IF(O334="女子",IF($AF334&gt;100,"",IF($M334=プロ用女子!D$227,ROW(),"")),"")</f>
        <v/>
      </c>
      <c r="CR334" s="58" t="str">
        <f>IF(O334="女子",IF($AF334&gt;100,"",IF($M334=プロ用女子!K$227,ROW(),"")),"")</f>
        <v/>
      </c>
    </row>
    <row r="335" spans="1:96" x14ac:dyDescent="0.15">
      <c r="A335">
        <v>46172</v>
      </c>
      <c r="B335">
        <v>46180</v>
      </c>
      <c r="C335" t="s">
        <v>70</v>
      </c>
      <c r="D335" t="s">
        <v>162</v>
      </c>
      <c r="E335" t="s">
        <v>169</v>
      </c>
      <c r="F335" t="s">
        <v>171</v>
      </c>
      <c r="G335" t="s">
        <v>165</v>
      </c>
      <c r="H335" t="s">
        <v>71</v>
      </c>
      <c r="I335" t="s">
        <v>166</v>
      </c>
      <c r="J335" t="s">
        <v>99</v>
      </c>
      <c r="L335" t="s">
        <v>1427</v>
      </c>
      <c r="M335" t="s">
        <v>1398</v>
      </c>
      <c r="N335" t="s">
        <v>1399</v>
      </c>
      <c r="O335" t="s">
        <v>113</v>
      </c>
      <c r="Y335" t="s">
        <v>101</v>
      </c>
      <c r="AA335" t="s">
        <v>1428</v>
      </c>
      <c r="AB335" t="s">
        <v>1429</v>
      </c>
      <c r="AC335" t="s">
        <v>1430</v>
      </c>
      <c r="AD335" t="s">
        <v>102</v>
      </c>
      <c r="AF335">
        <v>8</v>
      </c>
      <c r="AG335" s="40">
        <v>39326</v>
      </c>
      <c r="AN335">
        <v>153</v>
      </c>
      <c r="AO335">
        <v>49</v>
      </c>
      <c r="AP335" t="s">
        <v>103</v>
      </c>
      <c r="AV335" t="s">
        <v>104</v>
      </c>
      <c r="AY335" t="s">
        <v>157</v>
      </c>
      <c r="BB335">
        <f t="shared" si="16"/>
        <v>16</v>
      </c>
      <c r="BC335">
        <f t="shared" si="17"/>
        <v>2</v>
      </c>
      <c r="BD335" t="str">
        <f t="shared" si="18"/>
        <v>右</v>
      </c>
      <c r="BE335" s="58" t="str">
        <f>IF(O335="男子",IF($AF335&gt;100,"",IF(M335=プロ用男子!D$2,ROW(),"")),"")</f>
        <v/>
      </c>
      <c r="BF335" s="58" t="str">
        <f>IF(O335="男子",IF($AF335&gt;100,"",IF($M335=プロ用男子!K$2,ROW(),"")),"")</f>
        <v/>
      </c>
      <c r="BG335" s="58" t="str">
        <f>IF(O335="男子",IF($AF335&gt;100,"",IF($M335=プロ用男子!D$27,ROW(),"")),"")</f>
        <v/>
      </c>
      <c r="BH335" s="58" t="str">
        <f>IF(O335="男子",IF($AF335&gt;100,"",IF($M335=プロ用男子!K$27,ROW(),"")),"")</f>
        <v/>
      </c>
      <c r="BI335" s="58" t="str">
        <f>IF(O335="男子",IF($AF335&gt;100,"",IF($M335=プロ用男子!D$52,ROW(),"")),"")</f>
        <v/>
      </c>
      <c r="BJ335" s="58" t="str">
        <f>IF(O335="男子",IF($AF335&gt;100,"",IF($M335=プロ用男子!K$52,ROW(),"")),"")</f>
        <v/>
      </c>
      <c r="BK335" s="58" t="str">
        <f>IF(O335="男子",IF($AF335&gt;100,"",IF($M335=プロ用男子!D$77,ROW(),"")),"")</f>
        <v/>
      </c>
      <c r="BL335" s="58" t="str">
        <f>IF(O335="男子",IF($AF335&gt;100,"",IF($M335=プロ用男子!K$77,ROW(),"")),"")</f>
        <v/>
      </c>
      <c r="BM335" s="58" t="str">
        <f>IF(O335="男子",IF($AF335&gt;100,"",IF($M335=プロ用男子!D$102,ROW(),"")),"")</f>
        <v/>
      </c>
      <c r="BN335" s="58" t="str">
        <f>IF(O335="男子",IF($AF335&gt;100,"",IF($M335=プロ用男子!K$102,ROW(),"")),"")</f>
        <v/>
      </c>
      <c r="BO335" s="58" t="str">
        <f>IF(O335="男子",IF($AF335&gt;100,"",IF($M335=プロ用男子!D$127,ROW(),"")),"")</f>
        <v/>
      </c>
      <c r="BP335" s="58" t="str">
        <f>IF(O335="男子",IF($AF335&gt;100,"",IF($M335=プロ用男子!K$127,ROW(),"")),"")</f>
        <v/>
      </c>
      <c r="BQ335" s="58" t="str">
        <f>IF(O335="男子",IF($AF335&gt;100,"",IF($M335=プロ用男子!D$152,ROW(),"")),"")</f>
        <v/>
      </c>
      <c r="BR335" s="58" t="str">
        <f>IF(O335="男子",IF($AF335&gt;100,"",IF($M335=プロ用男子!K$152,ROW(),"")),"")</f>
        <v/>
      </c>
      <c r="BS335" s="58" t="str">
        <f>IF(O335="男子",IF($AF335&gt;100,"",IF($M335=プロ用男子!D$177,ROW(),"")),"")</f>
        <v/>
      </c>
      <c r="BT335" s="58" t="str">
        <f>IF(O335="男子",IF($AF335&gt;100,"",IF($M335=プロ用男子!K$177,ROW(),"")),"")</f>
        <v/>
      </c>
      <c r="BU335" s="58" t="str">
        <f>IF(O335="男子",IF($AF335&gt;100,"",IF($M335=プロ用男子!D$202,ROW(),"")),"")</f>
        <v/>
      </c>
      <c r="BV335" s="58" t="str">
        <f>IF(O335="男子",IF($AF335&gt;100,"",IF($M335=プロ用男子!K$202,ROW(),"")),"")</f>
        <v/>
      </c>
      <c r="BW335" s="58" t="str">
        <f>IF(O335="男子",IF($AF335&gt;100,"",IF($M335=プロ用男子!D$227,ROW(),"")),"")</f>
        <v/>
      </c>
      <c r="BX335" s="58" t="str">
        <f>IF(O335="男子",IF($AF335&gt;100,"",IF($M335=プロ用男子!K$227,ROW(),"")),"")</f>
        <v/>
      </c>
      <c r="BY335" s="58" t="str">
        <f>IF(O335="女子",IF(AF335&gt;100,"",IF(M335=プロ用女子!D$2,ROW(),"")),"")</f>
        <v/>
      </c>
      <c r="BZ335" s="58" t="str">
        <f>IF(O335="女子",IF($AF335&gt;100,"",IF($M335=プロ用女子!K$2,ROW(),"")),"")</f>
        <v/>
      </c>
      <c r="CA335" s="58" t="str">
        <f>IF(O335="女子",IF($AF335&gt;100,"",IF($M335=プロ用女子!D$27,ROW(),"")),"")</f>
        <v/>
      </c>
      <c r="CB335" s="58" t="str">
        <f>IF(O335="女子",IF($AF335&gt;100,"",IF($M335=プロ用女子!K$27,ROW(),"")),"")</f>
        <v/>
      </c>
      <c r="CC335" s="58">
        <f>IF(O335="女子",IF($AF335&gt;100,"",IF($M335=プロ用女子!D$52,ROW(),"")),"")</f>
        <v>335</v>
      </c>
      <c r="CD335" s="58" t="str">
        <f>IF(O335="女子",IF($AF335&gt;100,"",IF($M335=プロ用女子!K$52,ROW(),"")),"")</f>
        <v/>
      </c>
      <c r="CE335" s="58" t="str">
        <f>IF(O335="女子",IF($AF335&gt;100,"",IF($M335=プロ用女子!D$77,ROW(),"")),"")</f>
        <v/>
      </c>
      <c r="CF335" s="58" t="str">
        <f>IF(O335="女子",IF($AF335&gt;100,"",IF($M335=プロ用女子!K$77,ROW(),"")),"")</f>
        <v/>
      </c>
      <c r="CG335" s="58" t="str">
        <f>IF(O335="女子",IF($AF335&gt;100,"",IF($M335=プロ用女子!D$102,ROW(),"")),"")</f>
        <v/>
      </c>
      <c r="CH335" s="58" t="str">
        <f>IF(O335="女子",IF($AF335&gt;100,"",IF($M335=プロ用女子!K$102,ROW(),"")),"")</f>
        <v/>
      </c>
      <c r="CI335" s="58" t="str">
        <f>IF(O335="女子",IF($AF335&gt;100,"",IF($M335=プロ用女子!D$127,ROW(),"")),"")</f>
        <v/>
      </c>
      <c r="CJ335" s="58" t="str">
        <f>IF(O335="女子",IF($AF335&gt;100,"",IF($M335=プロ用女子!K$127,ROW(),"")),"")</f>
        <v/>
      </c>
      <c r="CK335" s="58" t="str">
        <f>IF(O335="女子",IF($AF335&gt;100,"",IF($M335=プロ用女子!D$152,ROW(),"")),"")</f>
        <v/>
      </c>
      <c r="CL335" s="58" t="str">
        <f>IF(O335="女子",IF($AF335&gt;100,"",IF($M335=プロ用女子!K$152,ROW(),"")),"")</f>
        <v/>
      </c>
      <c r="CM335" s="58" t="str">
        <f>IF(O335="女子",IF($AF335&gt;100,"",IF($M335=プロ用女子!D$177,ROW(),"")),"")</f>
        <v/>
      </c>
      <c r="CN335" s="58" t="str">
        <f>IF(O335="女子",IF($AF335&gt;100,"",IF($M335=プロ用女子!K$177,ROW(),"")),"")</f>
        <v/>
      </c>
      <c r="CO335" s="58" t="str">
        <f>IF(O335="女子",IF($AF335&gt;100,"",IF($M335=プロ用女子!D$202,ROW(),"")),"")</f>
        <v/>
      </c>
      <c r="CP335" s="58" t="str">
        <f>IF(O335="女子",IF($AF335&gt;100,"",IF($M335=プロ用女子!K$202,ROW(),"")),"")</f>
        <v/>
      </c>
      <c r="CQ335" s="58" t="str">
        <f>IF(O335="女子",IF($AF335&gt;100,"",IF($M335=プロ用女子!D$227,ROW(),"")),"")</f>
        <v/>
      </c>
      <c r="CR335" s="58" t="str">
        <f>IF(O335="女子",IF($AF335&gt;100,"",IF($M335=プロ用女子!K$227,ROW(),"")),"")</f>
        <v/>
      </c>
    </row>
    <row r="336" spans="1:96" x14ac:dyDescent="0.15">
      <c r="A336">
        <v>46172</v>
      </c>
      <c r="B336">
        <v>46180</v>
      </c>
      <c r="C336" t="s">
        <v>70</v>
      </c>
      <c r="D336" t="s">
        <v>162</v>
      </c>
      <c r="E336" t="s">
        <v>169</v>
      </c>
      <c r="F336" t="s">
        <v>171</v>
      </c>
      <c r="G336" t="s">
        <v>165</v>
      </c>
      <c r="H336" t="s">
        <v>71</v>
      </c>
      <c r="I336" t="s">
        <v>166</v>
      </c>
      <c r="J336" t="s">
        <v>99</v>
      </c>
      <c r="L336" t="s">
        <v>1431</v>
      </c>
      <c r="M336" t="s">
        <v>1398</v>
      </c>
      <c r="N336" t="s">
        <v>1399</v>
      </c>
      <c r="O336" t="s">
        <v>113</v>
      </c>
      <c r="Y336" t="s">
        <v>101</v>
      </c>
      <c r="AA336" t="s">
        <v>1432</v>
      </c>
      <c r="AB336" t="s">
        <v>1433</v>
      </c>
      <c r="AC336" t="s">
        <v>1434</v>
      </c>
      <c r="AD336" t="s">
        <v>102</v>
      </c>
      <c r="AF336">
        <v>9</v>
      </c>
      <c r="AG336" s="40">
        <v>39381</v>
      </c>
      <c r="AN336">
        <v>160</v>
      </c>
      <c r="AO336">
        <v>48</v>
      </c>
      <c r="AP336" t="s">
        <v>103</v>
      </c>
      <c r="AV336" t="s">
        <v>104</v>
      </c>
      <c r="AY336" t="s">
        <v>156</v>
      </c>
      <c r="BB336">
        <f t="shared" si="16"/>
        <v>16</v>
      </c>
      <c r="BC336">
        <f t="shared" si="17"/>
        <v>2</v>
      </c>
      <c r="BD336" t="str">
        <f t="shared" si="18"/>
        <v>右</v>
      </c>
      <c r="BE336" s="58" t="str">
        <f>IF(O336="男子",IF($AF336&gt;100,"",IF(M336=プロ用男子!D$2,ROW(),"")),"")</f>
        <v/>
      </c>
      <c r="BF336" s="58" t="str">
        <f>IF(O336="男子",IF($AF336&gt;100,"",IF($M336=プロ用男子!K$2,ROW(),"")),"")</f>
        <v/>
      </c>
      <c r="BG336" s="58" t="str">
        <f>IF(O336="男子",IF($AF336&gt;100,"",IF($M336=プロ用男子!D$27,ROW(),"")),"")</f>
        <v/>
      </c>
      <c r="BH336" s="58" t="str">
        <f>IF(O336="男子",IF($AF336&gt;100,"",IF($M336=プロ用男子!K$27,ROW(),"")),"")</f>
        <v/>
      </c>
      <c r="BI336" s="58" t="str">
        <f>IF(O336="男子",IF($AF336&gt;100,"",IF($M336=プロ用男子!D$52,ROW(),"")),"")</f>
        <v/>
      </c>
      <c r="BJ336" s="58" t="str">
        <f>IF(O336="男子",IF($AF336&gt;100,"",IF($M336=プロ用男子!K$52,ROW(),"")),"")</f>
        <v/>
      </c>
      <c r="BK336" s="58" t="str">
        <f>IF(O336="男子",IF($AF336&gt;100,"",IF($M336=プロ用男子!D$77,ROW(),"")),"")</f>
        <v/>
      </c>
      <c r="BL336" s="58" t="str">
        <f>IF(O336="男子",IF($AF336&gt;100,"",IF($M336=プロ用男子!K$77,ROW(),"")),"")</f>
        <v/>
      </c>
      <c r="BM336" s="58" t="str">
        <f>IF(O336="男子",IF($AF336&gt;100,"",IF($M336=プロ用男子!D$102,ROW(),"")),"")</f>
        <v/>
      </c>
      <c r="BN336" s="58" t="str">
        <f>IF(O336="男子",IF($AF336&gt;100,"",IF($M336=プロ用男子!K$102,ROW(),"")),"")</f>
        <v/>
      </c>
      <c r="BO336" s="58" t="str">
        <f>IF(O336="男子",IF($AF336&gt;100,"",IF($M336=プロ用男子!D$127,ROW(),"")),"")</f>
        <v/>
      </c>
      <c r="BP336" s="58" t="str">
        <f>IF(O336="男子",IF($AF336&gt;100,"",IF($M336=プロ用男子!K$127,ROW(),"")),"")</f>
        <v/>
      </c>
      <c r="BQ336" s="58" t="str">
        <f>IF(O336="男子",IF($AF336&gt;100,"",IF($M336=プロ用男子!D$152,ROW(),"")),"")</f>
        <v/>
      </c>
      <c r="BR336" s="58" t="str">
        <f>IF(O336="男子",IF($AF336&gt;100,"",IF($M336=プロ用男子!K$152,ROW(),"")),"")</f>
        <v/>
      </c>
      <c r="BS336" s="58" t="str">
        <f>IF(O336="男子",IF($AF336&gt;100,"",IF($M336=プロ用男子!D$177,ROW(),"")),"")</f>
        <v/>
      </c>
      <c r="BT336" s="58" t="str">
        <f>IF(O336="男子",IF($AF336&gt;100,"",IF($M336=プロ用男子!K$177,ROW(),"")),"")</f>
        <v/>
      </c>
      <c r="BU336" s="58" t="str">
        <f>IF(O336="男子",IF($AF336&gt;100,"",IF($M336=プロ用男子!D$202,ROW(),"")),"")</f>
        <v/>
      </c>
      <c r="BV336" s="58" t="str">
        <f>IF(O336="男子",IF($AF336&gt;100,"",IF($M336=プロ用男子!K$202,ROW(),"")),"")</f>
        <v/>
      </c>
      <c r="BW336" s="58" t="str">
        <f>IF(O336="男子",IF($AF336&gt;100,"",IF($M336=プロ用男子!D$227,ROW(),"")),"")</f>
        <v/>
      </c>
      <c r="BX336" s="58" t="str">
        <f>IF(O336="男子",IF($AF336&gt;100,"",IF($M336=プロ用男子!K$227,ROW(),"")),"")</f>
        <v/>
      </c>
      <c r="BY336" s="58" t="str">
        <f>IF(O336="女子",IF(AF336&gt;100,"",IF(M336=プロ用女子!D$2,ROW(),"")),"")</f>
        <v/>
      </c>
      <c r="BZ336" s="58" t="str">
        <f>IF(O336="女子",IF($AF336&gt;100,"",IF($M336=プロ用女子!K$2,ROW(),"")),"")</f>
        <v/>
      </c>
      <c r="CA336" s="58" t="str">
        <f>IF(O336="女子",IF($AF336&gt;100,"",IF($M336=プロ用女子!D$27,ROW(),"")),"")</f>
        <v/>
      </c>
      <c r="CB336" s="58" t="str">
        <f>IF(O336="女子",IF($AF336&gt;100,"",IF($M336=プロ用女子!K$27,ROW(),"")),"")</f>
        <v/>
      </c>
      <c r="CC336" s="58">
        <f>IF(O336="女子",IF($AF336&gt;100,"",IF($M336=プロ用女子!D$52,ROW(),"")),"")</f>
        <v>336</v>
      </c>
      <c r="CD336" s="58" t="str">
        <f>IF(O336="女子",IF($AF336&gt;100,"",IF($M336=プロ用女子!K$52,ROW(),"")),"")</f>
        <v/>
      </c>
      <c r="CE336" s="58" t="str">
        <f>IF(O336="女子",IF($AF336&gt;100,"",IF($M336=プロ用女子!D$77,ROW(),"")),"")</f>
        <v/>
      </c>
      <c r="CF336" s="58" t="str">
        <f>IF(O336="女子",IF($AF336&gt;100,"",IF($M336=プロ用女子!K$77,ROW(),"")),"")</f>
        <v/>
      </c>
      <c r="CG336" s="58" t="str">
        <f>IF(O336="女子",IF($AF336&gt;100,"",IF($M336=プロ用女子!D$102,ROW(),"")),"")</f>
        <v/>
      </c>
      <c r="CH336" s="58" t="str">
        <f>IF(O336="女子",IF($AF336&gt;100,"",IF($M336=プロ用女子!K$102,ROW(),"")),"")</f>
        <v/>
      </c>
      <c r="CI336" s="58" t="str">
        <f>IF(O336="女子",IF($AF336&gt;100,"",IF($M336=プロ用女子!D$127,ROW(),"")),"")</f>
        <v/>
      </c>
      <c r="CJ336" s="58" t="str">
        <f>IF(O336="女子",IF($AF336&gt;100,"",IF($M336=プロ用女子!K$127,ROW(),"")),"")</f>
        <v/>
      </c>
      <c r="CK336" s="58" t="str">
        <f>IF(O336="女子",IF($AF336&gt;100,"",IF($M336=プロ用女子!D$152,ROW(),"")),"")</f>
        <v/>
      </c>
      <c r="CL336" s="58" t="str">
        <f>IF(O336="女子",IF($AF336&gt;100,"",IF($M336=プロ用女子!K$152,ROW(),"")),"")</f>
        <v/>
      </c>
      <c r="CM336" s="58" t="str">
        <f>IF(O336="女子",IF($AF336&gt;100,"",IF($M336=プロ用女子!D$177,ROW(),"")),"")</f>
        <v/>
      </c>
      <c r="CN336" s="58" t="str">
        <f>IF(O336="女子",IF($AF336&gt;100,"",IF($M336=プロ用女子!K$177,ROW(),"")),"")</f>
        <v/>
      </c>
      <c r="CO336" s="58" t="str">
        <f>IF(O336="女子",IF($AF336&gt;100,"",IF($M336=プロ用女子!D$202,ROW(),"")),"")</f>
        <v/>
      </c>
      <c r="CP336" s="58" t="str">
        <f>IF(O336="女子",IF($AF336&gt;100,"",IF($M336=プロ用女子!K$202,ROW(),"")),"")</f>
        <v/>
      </c>
      <c r="CQ336" s="58" t="str">
        <f>IF(O336="女子",IF($AF336&gt;100,"",IF($M336=プロ用女子!D$227,ROW(),"")),"")</f>
        <v/>
      </c>
      <c r="CR336" s="58" t="str">
        <f>IF(O336="女子",IF($AF336&gt;100,"",IF($M336=プロ用女子!K$227,ROW(),"")),"")</f>
        <v/>
      </c>
    </row>
    <row r="337" spans="1:96" x14ac:dyDescent="0.15">
      <c r="A337">
        <v>46172</v>
      </c>
      <c r="B337">
        <v>46180</v>
      </c>
      <c r="C337" t="s">
        <v>70</v>
      </c>
      <c r="D337" t="s">
        <v>162</v>
      </c>
      <c r="E337" t="s">
        <v>169</v>
      </c>
      <c r="F337" t="s">
        <v>171</v>
      </c>
      <c r="G337" t="s">
        <v>165</v>
      </c>
      <c r="H337" t="s">
        <v>71</v>
      </c>
      <c r="I337" t="s">
        <v>166</v>
      </c>
      <c r="J337" t="s">
        <v>99</v>
      </c>
      <c r="L337" t="s">
        <v>1435</v>
      </c>
      <c r="M337" t="s">
        <v>1398</v>
      </c>
      <c r="N337" t="s">
        <v>1399</v>
      </c>
      <c r="O337" t="s">
        <v>113</v>
      </c>
      <c r="Y337" t="s">
        <v>101</v>
      </c>
      <c r="AA337" t="s">
        <v>1436</v>
      </c>
      <c r="AB337" t="s">
        <v>1437</v>
      </c>
      <c r="AC337" t="s">
        <v>1438</v>
      </c>
      <c r="AD337" t="s">
        <v>102</v>
      </c>
      <c r="AF337">
        <v>10</v>
      </c>
      <c r="AG337" s="40">
        <v>39382</v>
      </c>
      <c r="AN337">
        <v>162</v>
      </c>
      <c r="AO337">
        <v>48</v>
      </c>
      <c r="AP337" t="s">
        <v>103</v>
      </c>
      <c r="AV337" t="s">
        <v>104</v>
      </c>
      <c r="AY337" t="s">
        <v>156</v>
      </c>
      <c r="BB337">
        <f t="shared" si="16"/>
        <v>16</v>
      </c>
      <c r="BC337">
        <f t="shared" si="17"/>
        <v>2</v>
      </c>
      <c r="BD337" t="str">
        <f t="shared" si="18"/>
        <v>右</v>
      </c>
      <c r="BE337" s="58" t="str">
        <f>IF(O337="男子",IF($AF337&gt;100,"",IF(M337=プロ用男子!D$2,ROW(),"")),"")</f>
        <v/>
      </c>
      <c r="BF337" s="58" t="str">
        <f>IF(O337="男子",IF($AF337&gt;100,"",IF($M337=プロ用男子!K$2,ROW(),"")),"")</f>
        <v/>
      </c>
      <c r="BG337" s="58" t="str">
        <f>IF(O337="男子",IF($AF337&gt;100,"",IF($M337=プロ用男子!D$27,ROW(),"")),"")</f>
        <v/>
      </c>
      <c r="BH337" s="58" t="str">
        <f>IF(O337="男子",IF($AF337&gt;100,"",IF($M337=プロ用男子!K$27,ROW(),"")),"")</f>
        <v/>
      </c>
      <c r="BI337" s="58" t="str">
        <f>IF(O337="男子",IF($AF337&gt;100,"",IF($M337=プロ用男子!D$52,ROW(),"")),"")</f>
        <v/>
      </c>
      <c r="BJ337" s="58" t="str">
        <f>IF(O337="男子",IF($AF337&gt;100,"",IF($M337=プロ用男子!K$52,ROW(),"")),"")</f>
        <v/>
      </c>
      <c r="BK337" s="58" t="str">
        <f>IF(O337="男子",IF($AF337&gt;100,"",IF($M337=プロ用男子!D$77,ROW(),"")),"")</f>
        <v/>
      </c>
      <c r="BL337" s="58" t="str">
        <f>IF(O337="男子",IF($AF337&gt;100,"",IF($M337=プロ用男子!K$77,ROW(),"")),"")</f>
        <v/>
      </c>
      <c r="BM337" s="58" t="str">
        <f>IF(O337="男子",IF($AF337&gt;100,"",IF($M337=プロ用男子!D$102,ROW(),"")),"")</f>
        <v/>
      </c>
      <c r="BN337" s="58" t="str">
        <f>IF(O337="男子",IF($AF337&gt;100,"",IF($M337=プロ用男子!K$102,ROW(),"")),"")</f>
        <v/>
      </c>
      <c r="BO337" s="58" t="str">
        <f>IF(O337="男子",IF($AF337&gt;100,"",IF($M337=プロ用男子!D$127,ROW(),"")),"")</f>
        <v/>
      </c>
      <c r="BP337" s="58" t="str">
        <f>IF(O337="男子",IF($AF337&gt;100,"",IF($M337=プロ用男子!K$127,ROW(),"")),"")</f>
        <v/>
      </c>
      <c r="BQ337" s="58" t="str">
        <f>IF(O337="男子",IF($AF337&gt;100,"",IF($M337=プロ用男子!D$152,ROW(),"")),"")</f>
        <v/>
      </c>
      <c r="BR337" s="58" t="str">
        <f>IF(O337="男子",IF($AF337&gt;100,"",IF($M337=プロ用男子!K$152,ROW(),"")),"")</f>
        <v/>
      </c>
      <c r="BS337" s="58" t="str">
        <f>IF(O337="男子",IF($AF337&gt;100,"",IF($M337=プロ用男子!D$177,ROW(),"")),"")</f>
        <v/>
      </c>
      <c r="BT337" s="58" t="str">
        <f>IF(O337="男子",IF($AF337&gt;100,"",IF($M337=プロ用男子!K$177,ROW(),"")),"")</f>
        <v/>
      </c>
      <c r="BU337" s="58" t="str">
        <f>IF(O337="男子",IF($AF337&gt;100,"",IF($M337=プロ用男子!D$202,ROW(),"")),"")</f>
        <v/>
      </c>
      <c r="BV337" s="58" t="str">
        <f>IF(O337="男子",IF($AF337&gt;100,"",IF($M337=プロ用男子!K$202,ROW(),"")),"")</f>
        <v/>
      </c>
      <c r="BW337" s="58" t="str">
        <f>IF(O337="男子",IF($AF337&gt;100,"",IF($M337=プロ用男子!D$227,ROW(),"")),"")</f>
        <v/>
      </c>
      <c r="BX337" s="58" t="str">
        <f>IF(O337="男子",IF($AF337&gt;100,"",IF($M337=プロ用男子!K$227,ROW(),"")),"")</f>
        <v/>
      </c>
      <c r="BY337" s="58" t="str">
        <f>IF(O337="女子",IF(AF337&gt;100,"",IF(M337=プロ用女子!D$2,ROW(),"")),"")</f>
        <v/>
      </c>
      <c r="BZ337" s="58" t="str">
        <f>IF(O337="女子",IF($AF337&gt;100,"",IF($M337=プロ用女子!K$2,ROW(),"")),"")</f>
        <v/>
      </c>
      <c r="CA337" s="58" t="str">
        <f>IF(O337="女子",IF($AF337&gt;100,"",IF($M337=プロ用女子!D$27,ROW(),"")),"")</f>
        <v/>
      </c>
      <c r="CB337" s="58" t="str">
        <f>IF(O337="女子",IF($AF337&gt;100,"",IF($M337=プロ用女子!K$27,ROW(),"")),"")</f>
        <v/>
      </c>
      <c r="CC337" s="58">
        <f>IF(O337="女子",IF($AF337&gt;100,"",IF($M337=プロ用女子!D$52,ROW(),"")),"")</f>
        <v>337</v>
      </c>
      <c r="CD337" s="58" t="str">
        <f>IF(O337="女子",IF($AF337&gt;100,"",IF($M337=プロ用女子!K$52,ROW(),"")),"")</f>
        <v/>
      </c>
      <c r="CE337" s="58" t="str">
        <f>IF(O337="女子",IF($AF337&gt;100,"",IF($M337=プロ用女子!D$77,ROW(),"")),"")</f>
        <v/>
      </c>
      <c r="CF337" s="58" t="str">
        <f>IF(O337="女子",IF($AF337&gt;100,"",IF($M337=プロ用女子!K$77,ROW(),"")),"")</f>
        <v/>
      </c>
      <c r="CG337" s="58" t="str">
        <f>IF(O337="女子",IF($AF337&gt;100,"",IF($M337=プロ用女子!D$102,ROW(),"")),"")</f>
        <v/>
      </c>
      <c r="CH337" s="58" t="str">
        <f>IF(O337="女子",IF($AF337&gt;100,"",IF($M337=プロ用女子!K$102,ROW(),"")),"")</f>
        <v/>
      </c>
      <c r="CI337" s="58" t="str">
        <f>IF(O337="女子",IF($AF337&gt;100,"",IF($M337=プロ用女子!D$127,ROW(),"")),"")</f>
        <v/>
      </c>
      <c r="CJ337" s="58" t="str">
        <f>IF(O337="女子",IF($AF337&gt;100,"",IF($M337=プロ用女子!K$127,ROW(),"")),"")</f>
        <v/>
      </c>
      <c r="CK337" s="58" t="str">
        <f>IF(O337="女子",IF($AF337&gt;100,"",IF($M337=プロ用女子!D$152,ROW(),"")),"")</f>
        <v/>
      </c>
      <c r="CL337" s="58" t="str">
        <f>IF(O337="女子",IF($AF337&gt;100,"",IF($M337=プロ用女子!K$152,ROW(),"")),"")</f>
        <v/>
      </c>
      <c r="CM337" s="58" t="str">
        <f>IF(O337="女子",IF($AF337&gt;100,"",IF($M337=プロ用女子!D$177,ROW(),"")),"")</f>
        <v/>
      </c>
      <c r="CN337" s="58" t="str">
        <f>IF(O337="女子",IF($AF337&gt;100,"",IF($M337=プロ用女子!K$177,ROW(),"")),"")</f>
        <v/>
      </c>
      <c r="CO337" s="58" t="str">
        <f>IF(O337="女子",IF($AF337&gt;100,"",IF($M337=プロ用女子!D$202,ROW(),"")),"")</f>
        <v/>
      </c>
      <c r="CP337" s="58" t="str">
        <f>IF(O337="女子",IF($AF337&gt;100,"",IF($M337=プロ用女子!K$202,ROW(),"")),"")</f>
        <v/>
      </c>
      <c r="CQ337" s="58" t="str">
        <f>IF(O337="女子",IF($AF337&gt;100,"",IF($M337=プロ用女子!D$227,ROW(),"")),"")</f>
        <v/>
      </c>
      <c r="CR337" s="58" t="str">
        <f>IF(O337="女子",IF($AF337&gt;100,"",IF($M337=プロ用女子!K$227,ROW(),"")),"")</f>
        <v/>
      </c>
    </row>
    <row r="338" spans="1:96" x14ac:dyDescent="0.15">
      <c r="A338">
        <v>46172</v>
      </c>
      <c r="B338">
        <v>46180</v>
      </c>
      <c r="C338" t="s">
        <v>70</v>
      </c>
      <c r="D338" t="s">
        <v>162</v>
      </c>
      <c r="E338" t="s">
        <v>169</v>
      </c>
      <c r="F338" t="s">
        <v>171</v>
      </c>
      <c r="G338" t="s">
        <v>165</v>
      </c>
      <c r="H338" t="s">
        <v>71</v>
      </c>
      <c r="I338" t="s">
        <v>166</v>
      </c>
      <c r="J338" t="s">
        <v>99</v>
      </c>
      <c r="L338" t="s">
        <v>1451</v>
      </c>
      <c r="M338" t="s">
        <v>1398</v>
      </c>
      <c r="N338" t="s">
        <v>1399</v>
      </c>
      <c r="O338" t="s">
        <v>113</v>
      </c>
      <c r="Y338" t="s">
        <v>101</v>
      </c>
      <c r="AA338" t="s">
        <v>1452</v>
      </c>
      <c r="AB338" t="s">
        <v>1453</v>
      </c>
      <c r="AC338" t="s">
        <v>1454</v>
      </c>
      <c r="AD338" t="s">
        <v>102</v>
      </c>
      <c r="AF338">
        <v>11</v>
      </c>
      <c r="AG338" s="40">
        <v>39438</v>
      </c>
      <c r="AN338">
        <v>153</v>
      </c>
      <c r="AO338">
        <v>44</v>
      </c>
      <c r="AP338" t="s">
        <v>103</v>
      </c>
      <c r="AV338" t="s">
        <v>104</v>
      </c>
      <c r="AY338" t="s">
        <v>156</v>
      </c>
      <c r="BB338">
        <f t="shared" si="16"/>
        <v>16</v>
      </c>
      <c r="BC338">
        <f t="shared" si="17"/>
        <v>2</v>
      </c>
      <c r="BD338" t="str">
        <f t="shared" si="18"/>
        <v>右</v>
      </c>
      <c r="BE338" s="58" t="str">
        <f>IF(O338="男子",IF($AF338&gt;100,"",IF(M338=プロ用男子!D$2,ROW(),"")),"")</f>
        <v/>
      </c>
      <c r="BF338" s="58" t="str">
        <f>IF(O338="男子",IF($AF338&gt;100,"",IF($M338=プロ用男子!K$2,ROW(),"")),"")</f>
        <v/>
      </c>
      <c r="BG338" s="58" t="str">
        <f>IF(O338="男子",IF($AF338&gt;100,"",IF($M338=プロ用男子!D$27,ROW(),"")),"")</f>
        <v/>
      </c>
      <c r="BH338" s="58" t="str">
        <f>IF(O338="男子",IF($AF338&gt;100,"",IF($M338=プロ用男子!K$27,ROW(),"")),"")</f>
        <v/>
      </c>
      <c r="BI338" s="58" t="str">
        <f>IF(O338="男子",IF($AF338&gt;100,"",IF($M338=プロ用男子!D$52,ROW(),"")),"")</f>
        <v/>
      </c>
      <c r="BJ338" s="58" t="str">
        <f>IF(O338="男子",IF($AF338&gt;100,"",IF($M338=プロ用男子!K$52,ROW(),"")),"")</f>
        <v/>
      </c>
      <c r="BK338" s="58" t="str">
        <f>IF(O338="男子",IF($AF338&gt;100,"",IF($M338=プロ用男子!D$77,ROW(),"")),"")</f>
        <v/>
      </c>
      <c r="BL338" s="58" t="str">
        <f>IF(O338="男子",IF($AF338&gt;100,"",IF($M338=プロ用男子!K$77,ROW(),"")),"")</f>
        <v/>
      </c>
      <c r="BM338" s="58" t="str">
        <f>IF(O338="男子",IF($AF338&gt;100,"",IF($M338=プロ用男子!D$102,ROW(),"")),"")</f>
        <v/>
      </c>
      <c r="BN338" s="58" t="str">
        <f>IF(O338="男子",IF($AF338&gt;100,"",IF($M338=プロ用男子!K$102,ROW(),"")),"")</f>
        <v/>
      </c>
      <c r="BO338" s="58" t="str">
        <f>IF(O338="男子",IF($AF338&gt;100,"",IF($M338=プロ用男子!D$127,ROW(),"")),"")</f>
        <v/>
      </c>
      <c r="BP338" s="58" t="str">
        <f>IF(O338="男子",IF($AF338&gt;100,"",IF($M338=プロ用男子!K$127,ROW(),"")),"")</f>
        <v/>
      </c>
      <c r="BQ338" s="58" t="str">
        <f>IF(O338="男子",IF($AF338&gt;100,"",IF($M338=プロ用男子!D$152,ROW(),"")),"")</f>
        <v/>
      </c>
      <c r="BR338" s="58" t="str">
        <f>IF(O338="男子",IF($AF338&gt;100,"",IF($M338=プロ用男子!K$152,ROW(),"")),"")</f>
        <v/>
      </c>
      <c r="BS338" s="58" t="str">
        <f>IF(O338="男子",IF($AF338&gt;100,"",IF($M338=プロ用男子!D$177,ROW(),"")),"")</f>
        <v/>
      </c>
      <c r="BT338" s="58" t="str">
        <f>IF(O338="男子",IF($AF338&gt;100,"",IF($M338=プロ用男子!K$177,ROW(),"")),"")</f>
        <v/>
      </c>
      <c r="BU338" s="58" t="str">
        <f>IF(O338="男子",IF($AF338&gt;100,"",IF($M338=プロ用男子!D$202,ROW(),"")),"")</f>
        <v/>
      </c>
      <c r="BV338" s="58" t="str">
        <f>IF(O338="男子",IF($AF338&gt;100,"",IF($M338=プロ用男子!K$202,ROW(),"")),"")</f>
        <v/>
      </c>
      <c r="BW338" s="58" t="str">
        <f>IF(O338="男子",IF($AF338&gt;100,"",IF($M338=プロ用男子!D$227,ROW(),"")),"")</f>
        <v/>
      </c>
      <c r="BX338" s="58" t="str">
        <f>IF(O338="男子",IF($AF338&gt;100,"",IF($M338=プロ用男子!K$227,ROW(),"")),"")</f>
        <v/>
      </c>
      <c r="BY338" s="58" t="str">
        <f>IF(O338="女子",IF(AF338&gt;100,"",IF(M338=プロ用女子!D$2,ROW(),"")),"")</f>
        <v/>
      </c>
      <c r="BZ338" s="58" t="str">
        <f>IF(O338="女子",IF($AF338&gt;100,"",IF($M338=プロ用女子!K$2,ROW(),"")),"")</f>
        <v/>
      </c>
      <c r="CA338" s="58" t="str">
        <f>IF(O338="女子",IF($AF338&gt;100,"",IF($M338=プロ用女子!D$27,ROW(),"")),"")</f>
        <v/>
      </c>
      <c r="CB338" s="58" t="str">
        <f>IF(O338="女子",IF($AF338&gt;100,"",IF($M338=プロ用女子!K$27,ROW(),"")),"")</f>
        <v/>
      </c>
      <c r="CC338" s="58">
        <f>IF(O338="女子",IF($AF338&gt;100,"",IF($M338=プロ用女子!D$52,ROW(),"")),"")</f>
        <v>338</v>
      </c>
      <c r="CD338" s="58" t="str">
        <f>IF(O338="女子",IF($AF338&gt;100,"",IF($M338=プロ用女子!K$52,ROW(),"")),"")</f>
        <v/>
      </c>
      <c r="CE338" s="58" t="str">
        <f>IF(O338="女子",IF($AF338&gt;100,"",IF($M338=プロ用女子!D$77,ROW(),"")),"")</f>
        <v/>
      </c>
      <c r="CF338" s="58" t="str">
        <f>IF(O338="女子",IF($AF338&gt;100,"",IF($M338=プロ用女子!K$77,ROW(),"")),"")</f>
        <v/>
      </c>
      <c r="CG338" s="58" t="str">
        <f>IF(O338="女子",IF($AF338&gt;100,"",IF($M338=プロ用女子!D$102,ROW(),"")),"")</f>
        <v/>
      </c>
      <c r="CH338" s="58" t="str">
        <f>IF(O338="女子",IF($AF338&gt;100,"",IF($M338=プロ用女子!K$102,ROW(),"")),"")</f>
        <v/>
      </c>
      <c r="CI338" s="58" t="str">
        <f>IF(O338="女子",IF($AF338&gt;100,"",IF($M338=プロ用女子!D$127,ROW(),"")),"")</f>
        <v/>
      </c>
      <c r="CJ338" s="58" t="str">
        <f>IF(O338="女子",IF($AF338&gt;100,"",IF($M338=プロ用女子!K$127,ROW(),"")),"")</f>
        <v/>
      </c>
      <c r="CK338" s="58" t="str">
        <f>IF(O338="女子",IF($AF338&gt;100,"",IF($M338=プロ用女子!D$152,ROW(),"")),"")</f>
        <v/>
      </c>
      <c r="CL338" s="58" t="str">
        <f>IF(O338="女子",IF($AF338&gt;100,"",IF($M338=プロ用女子!K$152,ROW(),"")),"")</f>
        <v/>
      </c>
      <c r="CM338" s="58" t="str">
        <f>IF(O338="女子",IF($AF338&gt;100,"",IF($M338=プロ用女子!D$177,ROW(),"")),"")</f>
        <v/>
      </c>
      <c r="CN338" s="58" t="str">
        <f>IF(O338="女子",IF($AF338&gt;100,"",IF($M338=プロ用女子!K$177,ROW(),"")),"")</f>
        <v/>
      </c>
      <c r="CO338" s="58" t="str">
        <f>IF(O338="女子",IF($AF338&gt;100,"",IF($M338=プロ用女子!D$202,ROW(),"")),"")</f>
        <v/>
      </c>
      <c r="CP338" s="58" t="str">
        <f>IF(O338="女子",IF($AF338&gt;100,"",IF($M338=プロ用女子!K$202,ROW(),"")),"")</f>
        <v/>
      </c>
      <c r="CQ338" s="58" t="str">
        <f>IF(O338="女子",IF($AF338&gt;100,"",IF($M338=プロ用女子!D$227,ROW(),"")),"")</f>
        <v/>
      </c>
      <c r="CR338" s="58" t="str">
        <f>IF(O338="女子",IF($AF338&gt;100,"",IF($M338=プロ用女子!K$227,ROW(),"")),"")</f>
        <v/>
      </c>
    </row>
    <row r="339" spans="1:96" x14ac:dyDescent="0.15">
      <c r="A339">
        <v>46172</v>
      </c>
      <c r="B339">
        <v>46180</v>
      </c>
      <c r="C339" t="s">
        <v>70</v>
      </c>
      <c r="D339" t="s">
        <v>162</v>
      </c>
      <c r="E339" t="s">
        <v>169</v>
      </c>
      <c r="F339" t="s">
        <v>171</v>
      </c>
      <c r="G339" t="s">
        <v>165</v>
      </c>
      <c r="H339" t="s">
        <v>71</v>
      </c>
      <c r="I339" t="s">
        <v>166</v>
      </c>
      <c r="J339" t="s">
        <v>99</v>
      </c>
      <c r="L339" t="s">
        <v>1455</v>
      </c>
      <c r="M339" t="s">
        <v>1398</v>
      </c>
      <c r="N339" t="s">
        <v>1399</v>
      </c>
      <c r="O339" t="s">
        <v>113</v>
      </c>
      <c r="Y339" t="s">
        <v>101</v>
      </c>
      <c r="AA339" t="s">
        <v>1456</v>
      </c>
      <c r="AB339" t="s">
        <v>1457</v>
      </c>
      <c r="AC339" t="s">
        <v>1458</v>
      </c>
      <c r="AD339" t="s">
        <v>102</v>
      </c>
      <c r="AF339">
        <v>12</v>
      </c>
      <c r="AG339" s="40">
        <v>39285</v>
      </c>
      <c r="AN339">
        <v>156.69999999999999</v>
      </c>
      <c r="AO339">
        <v>54.2</v>
      </c>
      <c r="AP339" t="s">
        <v>103</v>
      </c>
      <c r="AV339" t="s">
        <v>104</v>
      </c>
      <c r="AY339" t="s">
        <v>156</v>
      </c>
      <c r="BB339">
        <f t="shared" si="16"/>
        <v>16</v>
      </c>
      <c r="BC339">
        <f t="shared" si="17"/>
        <v>2</v>
      </c>
      <c r="BD339" t="str">
        <f t="shared" si="18"/>
        <v>右</v>
      </c>
      <c r="BE339" s="58" t="str">
        <f>IF(O339="男子",IF($AF339&gt;100,"",IF(M339=プロ用男子!D$2,ROW(),"")),"")</f>
        <v/>
      </c>
      <c r="BF339" s="58" t="str">
        <f>IF(O339="男子",IF($AF339&gt;100,"",IF($M339=プロ用男子!K$2,ROW(),"")),"")</f>
        <v/>
      </c>
      <c r="BG339" s="58" t="str">
        <f>IF(O339="男子",IF($AF339&gt;100,"",IF($M339=プロ用男子!D$27,ROW(),"")),"")</f>
        <v/>
      </c>
      <c r="BH339" s="58" t="str">
        <f>IF(O339="男子",IF($AF339&gt;100,"",IF($M339=プロ用男子!K$27,ROW(),"")),"")</f>
        <v/>
      </c>
      <c r="BI339" s="58" t="str">
        <f>IF(O339="男子",IF($AF339&gt;100,"",IF($M339=プロ用男子!D$52,ROW(),"")),"")</f>
        <v/>
      </c>
      <c r="BJ339" s="58" t="str">
        <f>IF(O339="男子",IF($AF339&gt;100,"",IF($M339=プロ用男子!K$52,ROW(),"")),"")</f>
        <v/>
      </c>
      <c r="BK339" s="58" t="str">
        <f>IF(O339="男子",IF($AF339&gt;100,"",IF($M339=プロ用男子!D$77,ROW(),"")),"")</f>
        <v/>
      </c>
      <c r="BL339" s="58" t="str">
        <f>IF(O339="男子",IF($AF339&gt;100,"",IF($M339=プロ用男子!K$77,ROW(),"")),"")</f>
        <v/>
      </c>
      <c r="BM339" s="58" t="str">
        <f>IF(O339="男子",IF($AF339&gt;100,"",IF($M339=プロ用男子!D$102,ROW(),"")),"")</f>
        <v/>
      </c>
      <c r="BN339" s="58" t="str">
        <f>IF(O339="男子",IF($AF339&gt;100,"",IF($M339=プロ用男子!K$102,ROW(),"")),"")</f>
        <v/>
      </c>
      <c r="BO339" s="58" t="str">
        <f>IF(O339="男子",IF($AF339&gt;100,"",IF($M339=プロ用男子!D$127,ROW(),"")),"")</f>
        <v/>
      </c>
      <c r="BP339" s="58" t="str">
        <f>IF(O339="男子",IF($AF339&gt;100,"",IF($M339=プロ用男子!K$127,ROW(),"")),"")</f>
        <v/>
      </c>
      <c r="BQ339" s="58" t="str">
        <f>IF(O339="男子",IF($AF339&gt;100,"",IF($M339=プロ用男子!D$152,ROW(),"")),"")</f>
        <v/>
      </c>
      <c r="BR339" s="58" t="str">
        <f>IF(O339="男子",IF($AF339&gt;100,"",IF($M339=プロ用男子!K$152,ROW(),"")),"")</f>
        <v/>
      </c>
      <c r="BS339" s="58" t="str">
        <f>IF(O339="男子",IF($AF339&gt;100,"",IF($M339=プロ用男子!D$177,ROW(),"")),"")</f>
        <v/>
      </c>
      <c r="BT339" s="58" t="str">
        <f>IF(O339="男子",IF($AF339&gt;100,"",IF($M339=プロ用男子!K$177,ROW(),"")),"")</f>
        <v/>
      </c>
      <c r="BU339" s="58" t="str">
        <f>IF(O339="男子",IF($AF339&gt;100,"",IF($M339=プロ用男子!D$202,ROW(),"")),"")</f>
        <v/>
      </c>
      <c r="BV339" s="58" t="str">
        <f>IF(O339="男子",IF($AF339&gt;100,"",IF($M339=プロ用男子!K$202,ROW(),"")),"")</f>
        <v/>
      </c>
      <c r="BW339" s="58" t="str">
        <f>IF(O339="男子",IF($AF339&gt;100,"",IF($M339=プロ用男子!D$227,ROW(),"")),"")</f>
        <v/>
      </c>
      <c r="BX339" s="58" t="str">
        <f>IF(O339="男子",IF($AF339&gt;100,"",IF($M339=プロ用男子!K$227,ROW(),"")),"")</f>
        <v/>
      </c>
      <c r="BY339" s="58" t="str">
        <f>IF(O339="女子",IF(AF339&gt;100,"",IF(M339=プロ用女子!D$2,ROW(),"")),"")</f>
        <v/>
      </c>
      <c r="BZ339" s="58" t="str">
        <f>IF(O339="女子",IF($AF339&gt;100,"",IF($M339=プロ用女子!K$2,ROW(),"")),"")</f>
        <v/>
      </c>
      <c r="CA339" s="58" t="str">
        <f>IF(O339="女子",IF($AF339&gt;100,"",IF($M339=プロ用女子!D$27,ROW(),"")),"")</f>
        <v/>
      </c>
      <c r="CB339" s="58" t="str">
        <f>IF(O339="女子",IF($AF339&gt;100,"",IF($M339=プロ用女子!K$27,ROW(),"")),"")</f>
        <v/>
      </c>
      <c r="CC339" s="58">
        <f>IF(O339="女子",IF($AF339&gt;100,"",IF($M339=プロ用女子!D$52,ROW(),"")),"")</f>
        <v>339</v>
      </c>
      <c r="CD339" s="58" t="str">
        <f>IF(O339="女子",IF($AF339&gt;100,"",IF($M339=プロ用女子!K$52,ROW(),"")),"")</f>
        <v/>
      </c>
      <c r="CE339" s="58" t="str">
        <f>IF(O339="女子",IF($AF339&gt;100,"",IF($M339=プロ用女子!D$77,ROW(),"")),"")</f>
        <v/>
      </c>
      <c r="CF339" s="58" t="str">
        <f>IF(O339="女子",IF($AF339&gt;100,"",IF($M339=プロ用女子!K$77,ROW(),"")),"")</f>
        <v/>
      </c>
      <c r="CG339" s="58" t="str">
        <f>IF(O339="女子",IF($AF339&gt;100,"",IF($M339=プロ用女子!D$102,ROW(),"")),"")</f>
        <v/>
      </c>
      <c r="CH339" s="58" t="str">
        <f>IF(O339="女子",IF($AF339&gt;100,"",IF($M339=プロ用女子!K$102,ROW(),"")),"")</f>
        <v/>
      </c>
      <c r="CI339" s="58" t="str">
        <f>IF(O339="女子",IF($AF339&gt;100,"",IF($M339=プロ用女子!D$127,ROW(),"")),"")</f>
        <v/>
      </c>
      <c r="CJ339" s="58" t="str">
        <f>IF(O339="女子",IF($AF339&gt;100,"",IF($M339=プロ用女子!K$127,ROW(),"")),"")</f>
        <v/>
      </c>
      <c r="CK339" s="58" t="str">
        <f>IF(O339="女子",IF($AF339&gt;100,"",IF($M339=プロ用女子!D$152,ROW(),"")),"")</f>
        <v/>
      </c>
      <c r="CL339" s="58" t="str">
        <f>IF(O339="女子",IF($AF339&gt;100,"",IF($M339=プロ用女子!K$152,ROW(),"")),"")</f>
        <v/>
      </c>
      <c r="CM339" s="58" t="str">
        <f>IF(O339="女子",IF($AF339&gt;100,"",IF($M339=プロ用女子!D$177,ROW(),"")),"")</f>
        <v/>
      </c>
      <c r="CN339" s="58" t="str">
        <f>IF(O339="女子",IF($AF339&gt;100,"",IF($M339=プロ用女子!K$177,ROW(),"")),"")</f>
        <v/>
      </c>
      <c r="CO339" s="58" t="str">
        <f>IF(O339="女子",IF($AF339&gt;100,"",IF($M339=プロ用女子!D$202,ROW(),"")),"")</f>
        <v/>
      </c>
      <c r="CP339" s="58" t="str">
        <f>IF(O339="女子",IF($AF339&gt;100,"",IF($M339=プロ用女子!K$202,ROW(),"")),"")</f>
        <v/>
      </c>
      <c r="CQ339" s="58" t="str">
        <f>IF(O339="女子",IF($AF339&gt;100,"",IF($M339=プロ用女子!D$227,ROW(),"")),"")</f>
        <v/>
      </c>
      <c r="CR339" s="58" t="str">
        <f>IF(O339="女子",IF($AF339&gt;100,"",IF($M339=プロ用女子!K$227,ROW(),"")),"")</f>
        <v/>
      </c>
    </row>
    <row r="340" spans="1:96" x14ac:dyDescent="0.15">
      <c r="A340">
        <v>46172</v>
      </c>
      <c r="B340">
        <v>46180</v>
      </c>
      <c r="C340" t="s">
        <v>70</v>
      </c>
      <c r="D340" t="s">
        <v>162</v>
      </c>
      <c r="E340" t="s">
        <v>169</v>
      </c>
      <c r="F340" t="s">
        <v>171</v>
      </c>
      <c r="G340" t="s">
        <v>165</v>
      </c>
      <c r="H340" t="s">
        <v>71</v>
      </c>
      <c r="I340" t="s">
        <v>166</v>
      </c>
      <c r="J340" t="s">
        <v>99</v>
      </c>
      <c r="L340" t="s">
        <v>1459</v>
      </c>
      <c r="M340" t="s">
        <v>1398</v>
      </c>
      <c r="N340" t="s">
        <v>1399</v>
      </c>
      <c r="O340" t="s">
        <v>113</v>
      </c>
      <c r="Y340" t="s">
        <v>101</v>
      </c>
      <c r="AA340" t="s">
        <v>1460</v>
      </c>
      <c r="AB340" t="s">
        <v>1461</v>
      </c>
      <c r="AC340" t="s">
        <v>1462</v>
      </c>
      <c r="AD340" t="s">
        <v>102</v>
      </c>
      <c r="AF340">
        <v>13</v>
      </c>
      <c r="AG340" s="40">
        <v>39510</v>
      </c>
      <c r="AN340">
        <v>162</v>
      </c>
      <c r="AO340">
        <v>65</v>
      </c>
      <c r="AP340" t="s">
        <v>103</v>
      </c>
      <c r="AV340" t="s">
        <v>108</v>
      </c>
      <c r="AW340" t="s">
        <v>109</v>
      </c>
      <c r="AY340" t="s">
        <v>158</v>
      </c>
      <c r="BB340">
        <f t="shared" si="16"/>
        <v>16</v>
      </c>
      <c r="BC340">
        <f t="shared" si="17"/>
        <v>2</v>
      </c>
      <c r="BD340" t="str">
        <f t="shared" si="18"/>
        <v>右</v>
      </c>
      <c r="BE340" s="58" t="str">
        <f>IF(O340="男子",IF($AF340&gt;100,"",IF(M340=プロ用男子!D$2,ROW(),"")),"")</f>
        <v/>
      </c>
      <c r="BF340" s="58" t="str">
        <f>IF(O340="男子",IF($AF340&gt;100,"",IF($M340=プロ用男子!K$2,ROW(),"")),"")</f>
        <v/>
      </c>
      <c r="BG340" s="58" t="str">
        <f>IF(O340="男子",IF($AF340&gt;100,"",IF($M340=プロ用男子!D$27,ROW(),"")),"")</f>
        <v/>
      </c>
      <c r="BH340" s="58" t="str">
        <f>IF(O340="男子",IF($AF340&gt;100,"",IF($M340=プロ用男子!K$27,ROW(),"")),"")</f>
        <v/>
      </c>
      <c r="BI340" s="58" t="str">
        <f>IF(O340="男子",IF($AF340&gt;100,"",IF($M340=プロ用男子!D$52,ROW(),"")),"")</f>
        <v/>
      </c>
      <c r="BJ340" s="58" t="str">
        <f>IF(O340="男子",IF($AF340&gt;100,"",IF($M340=プロ用男子!K$52,ROW(),"")),"")</f>
        <v/>
      </c>
      <c r="BK340" s="58" t="str">
        <f>IF(O340="男子",IF($AF340&gt;100,"",IF($M340=プロ用男子!D$77,ROW(),"")),"")</f>
        <v/>
      </c>
      <c r="BL340" s="58" t="str">
        <f>IF(O340="男子",IF($AF340&gt;100,"",IF($M340=プロ用男子!K$77,ROW(),"")),"")</f>
        <v/>
      </c>
      <c r="BM340" s="58" t="str">
        <f>IF(O340="男子",IF($AF340&gt;100,"",IF($M340=プロ用男子!D$102,ROW(),"")),"")</f>
        <v/>
      </c>
      <c r="BN340" s="58" t="str">
        <f>IF(O340="男子",IF($AF340&gt;100,"",IF($M340=プロ用男子!K$102,ROW(),"")),"")</f>
        <v/>
      </c>
      <c r="BO340" s="58" t="str">
        <f>IF(O340="男子",IF($AF340&gt;100,"",IF($M340=プロ用男子!D$127,ROW(),"")),"")</f>
        <v/>
      </c>
      <c r="BP340" s="58" t="str">
        <f>IF(O340="男子",IF($AF340&gt;100,"",IF($M340=プロ用男子!K$127,ROW(),"")),"")</f>
        <v/>
      </c>
      <c r="BQ340" s="58" t="str">
        <f>IF(O340="男子",IF($AF340&gt;100,"",IF($M340=プロ用男子!D$152,ROW(),"")),"")</f>
        <v/>
      </c>
      <c r="BR340" s="58" t="str">
        <f>IF(O340="男子",IF($AF340&gt;100,"",IF($M340=プロ用男子!K$152,ROW(),"")),"")</f>
        <v/>
      </c>
      <c r="BS340" s="58" t="str">
        <f>IF(O340="男子",IF($AF340&gt;100,"",IF($M340=プロ用男子!D$177,ROW(),"")),"")</f>
        <v/>
      </c>
      <c r="BT340" s="58" t="str">
        <f>IF(O340="男子",IF($AF340&gt;100,"",IF($M340=プロ用男子!K$177,ROW(),"")),"")</f>
        <v/>
      </c>
      <c r="BU340" s="58" t="str">
        <f>IF(O340="男子",IF($AF340&gt;100,"",IF($M340=プロ用男子!D$202,ROW(),"")),"")</f>
        <v/>
      </c>
      <c r="BV340" s="58" t="str">
        <f>IF(O340="男子",IF($AF340&gt;100,"",IF($M340=プロ用男子!K$202,ROW(),"")),"")</f>
        <v/>
      </c>
      <c r="BW340" s="58" t="str">
        <f>IF(O340="男子",IF($AF340&gt;100,"",IF($M340=プロ用男子!D$227,ROW(),"")),"")</f>
        <v/>
      </c>
      <c r="BX340" s="58" t="str">
        <f>IF(O340="男子",IF($AF340&gt;100,"",IF($M340=プロ用男子!K$227,ROW(),"")),"")</f>
        <v/>
      </c>
      <c r="BY340" s="58" t="str">
        <f>IF(O340="女子",IF(AF340&gt;100,"",IF(M340=プロ用女子!D$2,ROW(),"")),"")</f>
        <v/>
      </c>
      <c r="BZ340" s="58" t="str">
        <f>IF(O340="女子",IF($AF340&gt;100,"",IF($M340=プロ用女子!K$2,ROW(),"")),"")</f>
        <v/>
      </c>
      <c r="CA340" s="58" t="str">
        <f>IF(O340="女子",IF($AF340&gt;100,"",IF($M340=プロ用女子!D$27,ROW(),"")),"")</f>
        <v/>
      </c>
      <c r="CB340" s="58" t="str">
        <f>IF(O340="女子",IF($AF340&gt;100,"",IF($M340=プロ用女子!K$27,ROW(),"")),"")</f>
        <v/>
      </c>
      <c r="CC340" s="58">
        <f>IF(O340="女子",IF($AF340&gt;100,"",IF($M340=プロ用女子!D$52,ROW(),"")),"")</f>
        <v>340</v>
      </c>
      <c r="CD340" s="58" t="str">
        <f>IF(O340="女子",IF($AF340&gt;100,"",IF($M340=プロ用女子!K$52,ROW(),"")),"")</f>
        <v/>
      </c>
      <c r="CE340" s="58" t="str">
        <f>IF(O340="女子",IF($AF340&gt;100,"",IF($M340=プロ用女子!D$77,ROW(),"")),"")</f>
        <v/>
      </c>
      <c r="CF340" s="58" t="str">
        <f>IF(O340="女子",IF($AF340&gt;100,"",IF($M340=プロ用女子!K$77,ROW(),"")),"")</f>
        <v/>
      </c>
      <c r="CG340" s="58" t="str">
        <f>IF(O340="女子",IF($AF340&gt;100,"",IF($M340=プロ用女子!D$102,ROW(),"")),"")</f>
        <v/>
      </c>
      <c r="CH340" s="58" t="str">
        <f>IF(O340="女子",IF($AF340&gt;100,"",IF($M340=プロ用女子!K$102,ROW(),"")),"")</f>
        <v/>
      </c>
      <c r="CI340" s="58" t="str">
        <f>IF(O340="女子",IF($AF340&gt;100,"",IF($M340=プロ用女子!D$127,ROW(),"")),"")</f>
        <v/>
      </c>
      <c r="CJ340" s="58" t="str">
        <f>IF(O340="女子",IF($AF340&gt;100,"",IF($M340=プロ用女子!K$127,ROW(),"")),"")</f>
        <v/>
      </c>
      <c r="CK340" s="58" t="str">
        <f>IF(O340="女子",IF($AF340&gt;100,"",IF($M340=プロ用女子!D$152,ROW(),"")),"")</f>
        <v/>
      </c>
      <c r="CL340" s="58" t="str">
        <f>IF(O340="女子",IF($AF340&gt;100,"",IF($M340=プロ用女子!K$152,ROW(),"")),"")</f>
        <v/>
      </c>
      <c r="CM340" s="58" t="str">
        <f>IF(O340="女子",IF($AF340&gt;100,"",IF($M340=プロ用女子!D$177,ROW(),"")),"")</f>
        <v/>
      </c>
      <c r="CN340" s="58" t="str">
        <f>IF(O340="女子",IF($AF340&gt;100,"",IF($M340=プロ用女子!K$177,ROW(),"")),"")</f>
        <v/>
      </c>
      <c r="CO340" s="58" t="str">
        <f>IF(O340="女子",IF($AF340&gt;100,"",IF($M340=プロ用女子!D$202,ROW(),"")),"")</f>
        <v/>
      </c>
      <c r="CP340" s="58" t="str">
        <f>IF(O340="女子",IF($AF340&gt;100,"",IF($M340=プロ用女子!K$202,ROW(),"")),"")</f>
        <v/>
      </c>
      <c r="CQ340" s="58" t="str">
        <f>IF(O340="女子",IF($AF340&gt;100,"",IF($M340=プロ用女子!D$227,ROW(),"")),"")</f>
        <v/>
      </c>
      <c r="CR340" s="58" t="str">
        <f>IF(O340="女子",IF($AF340&gt;100,"",IF($M340=プロ用女子!K$227,ROW(),"")),"")</f>
        <v/>
      </c>
    </row>
    <row r="341" spans="1:96" x14ac:dyDescent="0.15">
      <c r="L341" t="s">
        <v>2215</v>
      </c>
      <c r="M341" t="s">
        <v>1398</v>
      </c>
      <c r="N341" t="s">
        <v>1399</v>
      </c>
      <c r="O341" t="s">
        <v>113</v>
      </c>
      <c r="Y341" t="s">
        <v>101</v>
      </c>
      <c r="AA341" t="s">
        <v>2216</v>
      </c>
      <c r="AB341" t="s">
        <v>2217</v>
      </c>
      <c r="AC341" t="s">
        <v>2218</v>
      </c>
      <c r="AD341" t="s">
        <v>102</v>
      </c>
      <c r="AF341">
        <v>101</v>
      </c>
      <c r="AG341" s="40">
        <v>25152</v>
      </c>
      <c r="AN341">
        <v>153</v>
      </c>
      <c r="AO341">
        <v>43.2</v>
      </c>
      <c r="AP341" t="s">
        <v>103</v>
      </c>
      <c r="BB341">
        <f t="shared" si="16"/>
        <v>55</v>
      </c>
      <c r="BC341" t="str">
        <f t="shared" si="17"/>
        <v>役員</v>
      </c>
      <c r="BD341" t="str">
        <f t="shared" si="18"/>
        <v>右</v>
      </c>
      <c r="BE341" s="58" t="str">
        <f>IF(O341="男子",IF($AF341&gt;100,"",IF(M341=プロ用男子!D$2,ROW(),"")),"")</f>
        <v/>
      </c>
      <c r="BF341" s="58" t="str">
        <f>IF(O341="男子",IF($AF341&gt;100,"",IF($M341=プロ用男子!K$2,ROW(),"")),"")</f>
        <v/>
      </c>
      <c r="BG341" s="58" t="str">
        <f>IF(O341="男子",IF($AF341&gt;100,"",IF($M341=プロ用男子!D$27,ROW(),"")),"")</f>
        <v/>
      </c>
      <c r="BH341" s="58" t="str">
        <f>IF(O341="男子",IF($AF341&gt;100,"",IF($M341=プロ用男子!K$27,ROW(),"")),"")</f>
        <v/>
      </c>
      <c r="BI341" s="58" t="str">
        <f>IF(O341="男子",IF($AF341&gt;100,"",IF($M341=プロ用男子!D$52,ROW(),"")),"")</f>
        <v/>
      </c>
      <c r="BJ341" s="58" t="str">
        <f>IF(O341="男子",IF($AF341&gt;100,"",IF($M341=プロ用男子!K$52,ROW(),"")),"")</f>
        <v/>
      </c>
      <c r="BK341" s="58" t="str">
        <f>IF(O341="男子",IF($AF341&gt;100,"",IF($M341=プロ用男子!D$77,ROW(),"")),"")</f>
        <v/>
      </c>
      <c r="BL341" s="58" t="str">
        <f>IF(O341="男子",IF($AF341&gt;100,"",IF($M341=プロ用男子!K$77,ROW(),"")),"")</f>
        <v/>
      </c>
      <c r="BM341" s="58" t="str">
        <f>IF(O341="男子",IF($AF341&gt;100,"",IF($M341=プロ用男子!D$102,ROW(),"")),"")</f>
        <v/>
      </c>
      <c r="BN341" s="58" t="str">
        <f>IF(O341="男子",IF($AF341&gt;100,"",IF($M341=プロ用男子!K$102,ROW(),"")),"")</f>
        <v/>
      </c>
      <c r="BO341" s="58" t="str">
        <f>IF(O341="男子",IF($AF341&gt;100,"",IF($M341=プロ用男子!D$127,ROW(),"")),"")</f>
        <v/>
      </c>
      <c r="BP341" s="58" t="str">
        <f>IF(O341="男子",IF($AF341&gt;100,"",IF($M341=プロ用男子!K$127,ROW(),"")),"")</f>
        <v/>
      </c>
      <c r="BQ341" s="58" t="str">
        <f>IF(O341="男子",IF($AF341&gt;100,"",IF($M341=プロ用男子!D$152,ROW(),"")),"")</f>
        <v/>
      </c>
      <c r="BR341" s="58" t="str">
        <f>IF(O341="男子",IF($AF341&gt;100,"",IF($M341=プロ用男子!K$152,ROW(),"")),"")</f>
        <v/>
      </c>
      <c r="BS341" s="58" t="str">
        <f>IF(O341="男子",IF($AF341&gt;100,"",IF($M341=プロ用男子!D$177,ROW(),"")),"")</f>
        <v/>
      </c>
      <c r="BT341" s="58" t="str">
        <f>IF(O341="男子",IF($AF341&gt;100,"",IF($M341=プロ用男子!K$177,ROW(),"")),"")</f>
        <v/>
      </c>
      <c r="BU341" s="58" t="str">
        <f>IF(O341="男子",IF($AF341&gt;100,"",IF($M341=プロ用男子!D$202,ROW(),"")),"")</f>
        <v/>
      </c>
      <c r="BV341" s="58" t="str">
        <f>IF(O341="男子",IF($AF341&gt;100,"",IF($M341=プロ用男子!K$202,ROW(),"")),"")</f>
        <v/>
      </c>
      <c r="BW341" s="58" t="str">
        <f>IF(O341="男子",IF($AF341&gt;100,"",IF($M341=プロ用男子!D$227,ROW(),"")),"")</f>
        <v/>
      </c>
      <c r="BX341" s="58" t="str">
        <f>IF(O341="男子",IF($AF341&gt;100,"",IF($M341=プロ用男子!K$227,ROW(),"")),"")</f>
        <v/>
      </c>
      <c r="BY341" s="58" t="str">
        <f>IF(O341="女子",IF(AF341&gt;100,"",IF(M341=プロ用女子!D$2,ROW(),"")),"")</f>
        <v/>
      </c>
      <c r="BZ341" s="58" t="str">
        <f>IF(O341="女子",IF($AF341&gt;100,"",IF($M341=プロ用女子!K$2,ROW(),"")),"")</f>
        <v/>
      </c>
      <c r="CA341" s="58" t="str">
        <f>IF(O341="女子",IF($AF341&gt;100,"",IF($M341=プロ用女子!D$27,ROW(),"")),"")</f>
        <v/>
      </c>
      <c r="CB341" s="58" t="str">
        <f>IF(O341="女子",IF($AF341&gt;100,"",IF($M341=プロ用女子!K$27,ROW(),"")),"")</f>
        <v/>
      </c>
      <c r="CC341" s="58" t="str">
        <f>IF(O341="女子",IF($AF341&gt;100,"",IF($M341=プロ用女子!D$52,ROW(),"")),"")</f>
        <v/>
      </c>
      <c r="CD341" s="58" t="str">
        <f>IF(O341="女子",IF($AF341&gt;100,"",IF($M341=プロ用女子!K$52,ROW(),"")),"")</f>
        <v/>
      </c>
      <c r="CE341" s="58" t="str">
        <f>IF(O341="女子",IF($AF341&gt;100,"",IF($M341=プロ用女子!D$77,ROW(),"")),"")</f>
        <v/>
      </c>
      <c r="CF341" s="58" t="str">
        <f>IF(O341="女子",IF($AF341&gt;100,"",IF($M341=プロ用女子!K$77,ROW(),"")),"")</f>
        <v/>
      </c>
      <c r="CG341" s="58" t="str">
        <f>IF(O341="女子",IF($AF341&gt;100,"",IF($M341=プロ用女子!D$102,ROW(),"")),"")</f>
        <v/>
      </c>
      <c r="CH341" s="58" t="str">
        <f>IF(O341="女子",IF($AF341&gt;100,"",IF($M341=プロ用女子!K$102,ROW(),"")),"")</f>
        <v/>
      </c>
      <c r="CI341" s="58" t="str">
        <f>IF(O341="女子",IF($AF341&gt;100,"",IF($M341=プロ用女子!D$127,ROW(),"")),"")</f>
        <v/>
      </c>
      <c r="CJ341" s="58" t="str">
        <f>IF(O341="女子",IF($AF341&gt;100,"",IF($M341=プロ用女子!K$127,ROW(),"")),"")</f>
        <v/>
      </c>
      <c r="CK341" s="58" t="str">
        <f>IF(O341="女子",IF($AF341&gt;100,"",IF($M341=プロ用女子!D$152,ROW(),"")),"")</f>
        <v/>
      </c>
      <c r="CL341" s="58" t="str">
        <f>IF(O341="女子",IF($AF341&gt;100,"",IF($M341=プロ用女子!K$152,ROW(),"")),"")</f>
        <v/>
      </c>
      <c r="CM341" s="58" t="str">
        <f>IF(O341="女子",IF($AF341&gt;100,"",IF($M341=プロ用女子!D$177,ROW(),"")),"")</f>
        <v/>
      </c>
      <c r="CN341" s="58" t="str">
        <f>IF(O341="女子",IF($AF341&gt;100,"",IF($M341=プロ用女子!K$177,ROW(),"")),"")</f>
        <v/>
      </c>
      <c r="CO341" s="58" t="str">
        <f>IF(O341="女子",IF($AF341&gt;100,"",IF($M341=プロ用女子!D$202,ROW(),"")),"")</f>
        <v/>
      </c>
      <c r="CP341" s="58" t="str">
        <f>IF(O341="女子",IF($AF341&gt;100,"",IF($M341=プロ用女子!K$202,ROW(),"")),"")</f>
        <v/>
      </c>
      <c r="CQ341" s="58" t="str">
        <f>IF(O341="女子",IF($AF341&gt;100,"",IF($M341=プロ用女子!D$227,ROW(),"")),"")</f>
        <v/>
      </c>
      <c r="CR341" s="58" t="str">
        <f>IF(O341="女子",IF($AF341&gt;100,"",IF($M341=プロ用女子!K$227,ROW(),"")),"")</f>
        <v/>
      </c>
    </row>
    <row r="342" spans="1:96" x14ac:dyDescent="0.15">
      <c r="A342" s="41">
        <v>46172</v>
      </c>
      <c r="B342" s="41">
        <v>46180</v>
      </c>
      <c r="C342" t="s">
        <v>70</v>
      </c>
      <c r="D342" t="s">
        <v>162</v>
      </c>
      <c r="E342" t="s">
        <v>169</v>
      </c>
      <c r="F342" t="s">
        <v>171</v>
      </c>
      <c r="G342" t="s">
        <v>165</v>
      </c>
      <c r="H342" t="s">
        <v>71</v>
      </c>
      <c r="I342" t="s">
        <v>166</v>
      </c>
      <c r="J342" t="s">
        <v>99</v>
      </c>
      <c r="L342" t="s">
        <v>1263</v>
      </c>
      <c r="M342" t="s">
        <v>1264</v>
      </c>
      <c r="N342" t="s">
        <v>1265</v>
      </c>
      <c r="O342" t="s">
        <v>113</v>
      </c>
      <c r="Y342" t="s">
        <v>101</v>
      </c>
      <c r="Z342">
        <v>1</v>
      </c>
      <c r="AA342" t="s">
        <v>1266</v>
      </c>
      <c r="AB342" t="s">
        <v>1267</v>
      </c>
      <c r="AC342" t="s">
        <v>1268</v>
      </c>
      <c r="AD342" t="s">
        <v>102</v>
      </c>
      <c r="AF342">
        <v>1</v>
      </c>
      <c r="AG342" s="40">
        <v>39114</v>
      </c>
      <c r="AN342">
        <v>155</v>
      </c>
      <c r="AO342">
        <v>47</v>
      </c>
      <c r="AP342" t="s">
        <v>103</v>
      </c>
      <c r="AV342" t="s">
        <v>104</v>
      </c>
      <c r="AY342" t="s">
        <v>155</v>
      </c>
      <c r="BB342">
        <f t="shared" si="16"/>
        <v>17</v>
      </c>
      <c r="BC342">
        <f t="shared" si="17"/>
        <v>3</v>
      </c>
      <c r="BD342" t="str">
        <f t="shared" si="18"/>
        <v>右</v>
      </c>
      <c r="BE342" s="58" t="str">
        <f>IF(O342="男子",IF($AF342&gt;100,"",IF(M342=プロ用男子!D$2,ROW(),"")),"")</f>
        <v/>
      </c>
      <c r="BF342" s="58" t="str">
        <f>IF(O342="男子",IF($AF342&gt;100,"",IF($M342=プロ用男子!K$2,ROW(),"")),"")</f>
        <v/>
      </c>
      <c r="BG342" s="58" t="str">
        <f>IF(O342="男子",IF($AF342&gt;100,"",IF($M342=プロ用男子!D$27,ROW(),"")),"")</f>
        <v/>
      </c>
      <c r="BH342" s="58" t="str">
        <f>IF(O342="男子",IF($AF342&gt;100,"",IF($M342=プロ用男子!K$27,ROW(),"")),"")</f>
        <v/>
      </c>
      <c r="BI342" s="58" t="str">
        <f>IF(O342="男子",IF($AF342&gt;100,"",IF($M342=プロ用男子!D$52,ROW(),"")),"")</f>
        <v/>
      </c>
      <c r="BJ342" s="58" t="str">
        <f>IF(O342="男子",IF($AF342&gt;100,"",IF($M342=プロ用男子!K$52,ROW(),"")),"")</f>
        <v/>
      </c>
      <c r="BK342" s="58" t="str">
        <f>IF(O342="男子",IF($AF342&gt;100,"",IF($M342=プロ用男子!D$77,ROW(),"")),"")</f>
        <v/>
      </c>
      <c r="BL342" s="58" t="str">
        <f>IF(O342="男子",IF($AF342&gt;100,"",IF($M342=プロ用男子!K$77,ROW(),"")),"")</f>
        <v/>
      </c>
      <c r="BM342" s="58" t="str">
        <f>IF(O342="男子",IF($AF342&gt;100,"",IF($M342=プロ用男子!D$102,ROW(),"")),"")</f>
        <v/>
      </c>
      <c r="BN342" s="58" t="str">
        <f>IF(O342="男子",IF($AF342&gt;100,"",IF($M342=プロ用男子!K$102,ROW(),"")),"")</f>
        <v/>
      </c>
      <c r="BO342" s="58" t="str">
        <f>IF(O342="男子",IF($AF342&gt;100,"",IF($M342=プロ用男子!D$127,ROW(),"")),"")</f>
        <v/>
      </c>
      <c r="BP342" s="58" t="str">
        <f>IF(O342="男子",IF($AF342&gt;100,"",IF($M342=プロ用男子!K$127,ROW(),"")),"")</f>
        <v/>
      </c>
      <c r="BQ342" s="58" t="str">
        <f>IF(O342="男子",IF($AF342&gt;100,"",IF($M342=プロ用男子!D$152,ROW(),"")),"")</f>
        <v/>
      </c>
      <c r="BR342" s="58" t="str">
        <f>IF(O342="男子",IF($AF342&gt;100,"",IF($M342=プロ用男子!K$152,ROW(),"")),"")</f>
        <v/>
      </c>
      <c r="BS342" s="58" t="str">
        <f>IF(O342="男子",IF($AF342&gt;100,"",IF($M342=プロ用男子!D$177,ROW(),"")),"")</f>
        <v/>
      </c>
      <c r="BT342" s="58" t="str">
        <f>IF(O342="男子",IF($AF342&gt;100,"",IF($M342=プロ用男子!K$177,ROW(),"")),"")</f>
        <v/>
      </c>
      <c r="BU342" s="58" t="str">
        <f>IF(O342="男子",IF($AF342&gt;100,"",IF($M342=プロ用男子!D$202,ROW(),"")),"")</f>
        <v/>
      </c>
      <c r="BV342" s="58" t="str">
        <f>IF(O342="男子",IF($AF342&gt;100,"",IF($M342=プロ用男子!K$202,ROW(),"")),"")</f>
        <v/>
      </c>
      <c r="BW342" s="58" t="str">
        <f>IF(O342="男子",IF($AF342&gt;100,"",IF($M342=プロ用男子!D$227,ROW(),"")),"")</f>
        <v/>
      </c>
      <c r="BX342" s="58" t="str">
        <f>IF(O342="男子",IF($AF342&gt;100,"",IF($M342=プロ用男子!K$227,ROW(),"")),"")</f>
        <v/>
      </c>
      <c r="BY342" s="58" t="str">
        <f>IF(O342="女子",IF(AF342&gt;100,"",IF(M342=プロ用女子!D$2,ROW(),"")),"")</f>
        <v/>
      </c>
      <c r="BZ342" s="58" t="str">
        <f>IF(O342="女子",IF($AF342&gt;100,"",IF($M342=プロ用女子!K$2,ROW(),"")),"")</f>
        <v/>
      </c>
      <c r="CA342" s="58" t="str">
        <f>IF(O342="女子",IF($AF342&gt;100,"",IF($M342=プロ用女子!D$27,ROW(),"")),"")</f>
        <v/>
      </c>
      <c r="CB342" s="58">
        <f>IF(O342="女子",IF($AF342&gt;100,"",IF($M342=プロ用女子!K$27,ROW(),"")),"")</f>
        <v>342</v>
      </c>
      <c r="CC342" s="58" t="str">
        <f>IF(O342="女子",IF($AF342&gt;100,"",IF($M342=プロ用女子!D$52,ROW(),"")),"")</f>
        <v/>
      </c>
      <c r="CD342" s="58" t="str">
        <f>IF(O342="女子",IF($AF342&gt;100,"",IF($M342=プロ用女子!K$52,ROW(),"")),"")</f>
        <v/>
      </c>
      <c r="CE342" s="58" t="str">
        <f>IF(O342="女子",IF($AF342&gt;100,"",IF($M342=プロ用女子!D$77,ROW(),"")),"")</f>
        <v/>
      </c>
      <c r="CF342" s="58" t="str">
        <f>IF(O342="女子",IF($AF342&gt;100,"",IF($M342=プロ用女子!K$77,ROW(),"")),"")</f>
        <v/>
      </c>
      <c r="CG342" s="58" t="str">
        <f>IF(O342="女子",IF($AF342&gt;100,"",IF($M342=プロ用女子!D$102,ROW(),"")),"")</f>
        <v/>
      </c>
      <c r="CH342" s="58" t="str">
        <f>IF(O342="女子",IF($AF342&gt;100,"",IF($M342=プロ用女子!K$102,ROW(),"")),"")</f>
        <v/>
      </c>
      <c r="CI342" s="58" t="str">
        <f>IF(O342="女子",IF($AF342&gt;100,"",IF($M342=プロ用女子!D$127,ROW(),"")),"")</f>
        <v/>
      </c>
      <c r="CJ342" s="58" t="str">
        <f>IF(O342="女子",IF($AF342&gt;100,"",IF($M342=プロ用女子!K$127,ROW(),"")),"")</f>
        <v/>
      </c>
      <c r="CK342" s="58" t="str">
        <f>IF(O342="女子",IF($AF342&gt;100,"",IF($M342=プロ用女子!D$152,ROW(),"")),"")</f>
        <v/>
      </c>
      <c r="CL342" s="58" t="str">
        <f>IF(O342="女子",IF($AF342&gt;100,"",IF($M342=プロ用女子!K$152,ROW(),"")),"")</f>
        <v/>
      </c>
      <c r="CM342" s="58" t="str">
        <f>IF(O342="女子",IF($AF342&gt;100,"",IF($M342=プロ用女子!D$177,ROW(),"")),"")</f>
        <v/>
      </c>
      <c r="CN342" s="58" t="str">
        <f>IF(O342="女子",IF($AF342&gt;100,"",IF($M342=プロ用女子!K$177,ROW(),"")),"")</f>
        <v/>
      </c>
      <c r="CO342" s="58" t="str">
        <f>IF(O342="女子",IF($AF342&gt;100,"",IF($M342=プロ用女子!D$202,ROW(),"")),"")</f>
        <v/>
      </c>
      <c r="CP342" s="58" t="str">
        <f>IF(O342="女子",IF($AF342&gt;100,"",IF($M342=プロ用女子!K$202,ROW(),"")),"")</f>
        <v/>
      </c>
      <c r="CQ342" s="58" t="str">
        <f>IF(O342="女子",IF($AF342&gt;100,"",IF($M342=プロ用女子!D$227,ROW(),"")),"")</f>
        <v/>
      </c>
      <c r="CR342" s="58" t="str">
        <f>IF(O342="女子",IF($AF342&gt;100,"",IF($M342=プロ用女子!K$227,ROW(),"")),"")</f>
        <v/>
      </c>
    </row>
    <row r="343" spans="1:96" x14ac:dyDescent="0.15">
      <c r="A343" s="41">
        <v>46172</v>
      </c>
      <c r="B343" s="41">
        <v>46180</v>
      </c>
      <c r="C343" t="s">
        <v>70</v>
      </c>
      <c r="D343" t="s">
        <v>162</v>
      </c>
      <c r="E343" t="s">
        <v>169</v>
      </c>
      <c r="F343" t="s">
        <v>171</v>
      </c>
      <c r="G343" t="s">
        <v>165</v>
      </c>
      <c r="H343" t="s">
        <v>71</v>
      </c>
      <c r="I343" t="s">
        <v>166</v>
      </c>
      <c r="J343" t="s">
        <v>99</v>
      </c>
      <c r="L343" t="s">
        <v>1269</v>
      </c>
      <c r="M343" t="s">
        <v>1264</v>
      </c>
      <c r="N343" t="s">
        <v>1265</v>
      </c>
      <c r="O343" t="s">
        <v>113</v>
      </c>
      <c r="Y343" t="s">
        <v>101</v>
      </c>
      <c r="AA343" t="s">
        <v>1270</v>
      </c>
      <c r="AB343" t="s">
        <v>1271</v>
      </c>
      <c r="AC343" t="s">
        <v>1272</v>
      </c>
      <c r="AD343" t="s">
        <v>102</v>
      </c>
      <c r="AF343">
        <v>2</v>
      </c>
      <c r="AG343" s="40">
        <v>38949</v>
      </c>
      <c r="AN343">
        <v>155</v>
      </c>
      <c r="AO343">
        <v>47</v>
      </c>
      <c r="AP343" t="s">
        <v>103</v>
      </c>
      <c r="AV343" t="s">
        <v>104</v>
      </c>
      <c r="AY343" t="s">
        <v>157</v>
      </c>
      <c r="BB343">
        <f t="shared" si="16"/>
        <v>17</v>
      </c>
      <c r="BC343">
        <f t="shared" si="17"/>
        <v>3</v>
      </c>
      <c r="BD343" t="str">
        <f t="shared" si="18"/>
        <v>右</v>
      </c>
      <c r="BE343" s="58" t="str">
        <f>IF(O343="男子",IF($AF343&gt;100,"",IF(M343=プロ用男子!D$2,ROW(),"")),"")</f>
        <v/>
      </c>
      <c r="BF343" s="58" t="str">
        <f>IF(O343="男子",IF($AF343&gt;100,"",IF($M343=プロ用男子!K$2,ROW(),"")),"")</f>
        <v/>
      </c>
      <c r="BG343" s="58" t="str">
        <f>IF(O343="男子",IF($AF343&gt;100,"",IF($M343=プロ用男子!D$27,ROW(),"")),"")</f>
        <v/>
      </c>
      <c r="BH343" s="58" t="str">
        <f>IF(O343="男子",IF($AF343&gt;100,"",IF($M343=プロ用男子!K$27,ROW(),"")),"")</f>
        <v/>
      </c>
      <c r="BI343" s="58" t="str">
        <f>IF(O343="男子",IF($AF343&gt;100,"",IF($M343=プロ用男子!D$52,ROW(),"")),"")</f>
        <v/>
      </c>
      <c r="BJ343" s="58" t="str">
        <f>IF(O343="男子",IF($AF343&gt;100,"",IF($M343=プロ用男子!K$52,ROW(),"")),"")</f>
        <v/>
      </c>
      <c r="BK343" s="58" t="str">
        <f>IF(O343="男子",IF($AF343&gt;100,"",IF($M343=プロ用男子!D$77,ROW(),"")),"")</f>
        <v/>
      </c>
      <c r="BL343" s="58" t="str">
        <f>IF(O343="男子",IF($AF343&gt;100,"",IF($M343=プロ用男子!K$77,ROW(),"")),"")</f>
        <v/>
      </c>
      <c r="BM343" s="58" t="str">
        <f>IF(O343="男子",IF($AF343&gt;100,"",IF($M343=プロ用男子!D$102,ROW(),"")),"")</f>
        <v/>
      </c>
      <c r="BN343" s="58" t="str">
        <f>IF(O343="男子",IF($AF343&gt;100,"",IF($M343=プロ用男子!K$102,ROW(),"")),"")</f>
        <v/>
      </c>
      <c r="BO343" s="58" t="str">
        <f>IF(O343="男子",IF($AF343&gt;100,"",IF($M343=プロ用男子!D$127,ROW(),"")),"")</f>
        <v/>
      </c>
      <c r="BP343" s="58" t="str">
        <f>IF(O343="男子",IF($AF343&gt;100,"",IF($M343=プロ用男子!K$127,ROW(),"")),"")</f>
        <v/>
      </c>
      <c r="BQ343" s="58" t="str">
        <f>IF(O343="男子",IF($AF343&gt;100,"",IF($M343=プロ用男子!D$152,ROW(),"")),"")</f>
        <v/>
      </c>
      <c r="BR343" s="58" t="str">
        <f>IF(O343="男子",IF($AF343&gt;100,"",IF($M343=プロ用男子!K$152,ROW(),"")),"")</f>
        <v/>
      </c>
      <c r="BS343" s="58" t="str">
        <f>IF(O343="男子",IF($AF343&gt;100,"",IF($M343=プロ用男子!D$177,ROW(),"")),"")</f>
        <v/>
      </c>
      <c r="BT343" s="58" t="str">
        <f>IF(O343="男子",IF($AF343&gt;100,"",IF($M343=プロ用男子!K$177,ROW(),"")),"")</f>
        <v/>
      </c>
      <c r="BU343" s="58" t="str">
        <f>IF(O343="男子",IF($AF343&gt;100,"",IF($M343=プロ用男子!D$202,ROW(),"")),"")</f>
        <v/>
      </c>
      <c r="BV343" s="58" t="str">
        <f>IF(O343="男子",IF($AF343&gt;100,"",IF($M343=プロ用男子!K$202,ROW(),"")),"")</f>
        <v/>
      </c>
      <c r="BW343" s="58" t="str">
        <f>IF(O343="男子",IF($AF343&gt;100,"",IF($M343=プロ用男子!D$227,ROW(),"")),"")</f>
        <v/>
      </c>
      <c r="BX343" s="58" t="str">
        <f>IF(O343="男子",IF($AF343&gt;100,"",IF($M343=プロ用男子!K$227,ROW(),"")),"")</f>
        <v/>
      </c>
      <c r="BY343" s="58" t="str">
        <f>IF(O343="女子",IF(AF343&gt;100,"",IF(M343=プロ用女子!D$2,ROW(),"")),"")</f>
        <v/>
      </c>
      <c r="BZ343" s="58" t="str">
        <f>IF(O343="女子",IF($AF343&gt;100,"",IF($M343=プロ用女子!K$2,ROW(),"")),"")</f>
        <v/>
      </c>
      <c r="CA343" s="58" t="str">
        <f>IF(O343="女子",IF($AF343&gt;100,"",IF($M343=プロ用女子!D$27,ROW(),"")),"")</f>
        <v/>
      </c>
      <c r="CB343" s="58">
        <f>IF(O343="女子",IF($AF343&gt;100,"",IF($M343=プロ用女子!K$27,ROW(),"")),"")</f>
        <v>343</v>
      </c>
      <c r="CC343" s="58" t="str">
        <f>IF(O343="女子",IF($AF343&gt;100,"",IF($M343=プロ用女子!D$52,ROW(),"")),"")</f>
        <v/>
      </c>
      <c r="CD343" s="58" t="str">
        <f>IF(O343="女子",IF($AF343&gt;100,"",IF($M343=プロ用女子!K$52,ROW(),"")),"")</f>
        <v/>
      </c>
      <c r="CE343" s="58" t="str">
        <f>IF(O343="女子",IF($AF343&gt;100,"",IF($M343=プロ用女子!D$77,ROW(),"")),"")</f>
        <v/>
      </c>
      <c r="CF343" s="58" t="str">
        <f>IF(O343="女子",IF($AF343&gt;100,"",IF($M343=プロ用女子!K$77,ROW(),"")),"")</f>
        <v/>
      </c>
      <c r="CG343" s="58" t="str">
        <f>IF(O343="女子",IF($AF343&gt;100,"",IF($M343=プロ用女子!D$102,ROW(),"")),"")</f>
        <v/>
      </c>
      <c r="CH343" s="58" t="str">
        <f>IF(O343="女子",IF($AF343&gt;100,"",IF($M343=プロ用女子!K$102,ROW(),"")),"")</f>
        <v/>
      </c>
      <c r="CI343" s="58" t="str">
        <f>IF(O343="女子",IF($AF343&gt;100,"",IF($M343=プロ用女子!D$127,ROW(),"")),"")</f>
        <v/>
      </c>
      <c r="CJ343" s="58" t="str">
        <f>IF(O343="女子",IF($AF343&gt;100,"",IF($M343=プロ用女子!K$127,ROW(),"")),"")</f>
        <v/>
      </c>
      <c r="CK343" s="58" t="str">
        <f>IF(O343="女子",IF($AF343&gt;100,"",IF($M343=プロ用女子!D$152,ROW(),"")),"")</f>
        <v/>
      </c>
      <c r="CL343" s="58" t="str">
        <f>IF(O343="女子",IF($AF343&gt;100,"",IF($M343=プロ用女子!K$152,ROW(),"")),"")</f>
        <v/>
      </c>
      <c r="CM343" s="58" t="str">
        <f>IF(O343="女子",IF($AF343&gt;100,"",IF($M343=プロ用女子!D$177,ROW(),"")),"")</f>
        <v/>
      </c>
      <c r="CN343" s="58" t="str">
        <f>IF(O343="女子",IF($AF343&gt;100,"",IF($M343=プロ用女子!K$177,ROW(),"")),"")</f>
        <v/>
      </c>
      <c r="CO343" s="58" t="str">
        <f>IF(O343="女子",IF($AF343&gt;100,"",IF($M343=プロ用女子!D$202,ROW(),"")),"")</f>
        <v/>
      </c>
      <c r="CP343" s="58" t="str">
        <f>IF(O343="女子",IF($AF343&gt;100,"",IF($M343=プロ用女子!K$202,ROW(),"")),"")</f>
        <v/>
      </c>
      <c r="CQ343" s="58" t="str">
        <f>IF(O343="女子",IF($AF343&gt;100,"",IF($M343=プロ用女子!D$227,ROW(),"")),"")</f>
        <v/>
      </c>
      <c r="CR343" s="58" t="str">
        <f>IF(O343="女子",IF($AF343&gt;100,"",IF($M343=プロ用女子!K$227,ROW(),"")),"")</f>
        <v/>
      </c>
    </row>
    <row r="344" spans="1:96" x14ac:dyDescent="0.15">
      <c r="A344">
        <v>46172</v>
      </c>
      <c r="B344">
        <v>46180</v>
      </c>
      <c r="C344" t="s">
        <v>70</v>
      </c>
      <c r="D344" t="s">
        <v>162</v>
      </c>
      <c r="E344" t="s">
        <v>169</v>
      </c>
      <c r="F344" t="s">
        <v>171</v>
      </c>
      <c r="G344" t="s">
        <v>165</v>
      </c>
      <c r="H344" t="s">
        <v>71</v>
      </c>
      <c r="I344" t="s">
        <v>166</v>
      </c>
      <c r="J344" t="s">
        <v>99</v>
      </c>
      <c r="L344" t="s">
        <v>1275</v>
      </c>
      <c r="M344" t="s">
        <v>1264</v>
      </c>
      <c r="N344" t="s">
        <v>1265</v>
      </c>
      <c r="O344" t="s">
        <v>113</v>
      </c>
      <c r="Y344" t="s">
        <v>101</v>
      </c>
      <c r="AA344" t="s">
        <v>1276</v>
      </c>
      <c r="AB344" t="s">
        <v>1277</v>
      </c>
      <c r="AC344" t="s">
        <v>1278</v>
      </c>
      <c r="AD344" t="s">
        <v>102</v>
      </c>
      <c r="AF344">
        <v>3</v>
      </c>
      <c r="AG344" s="40">
        <v>39022</v>
      </c>
      <c r="AN344">
        <v>165.8</v>
      </c>
      <c r="AO344">
        <v>62.8</v>
      </c>
      <c r="AP344" t="s">
        <v>103</v>
      </c>
      <c r="AV344" t="s">
        <v>104</v>
      </c>
      <c r="AY344" t="s">
        <v>157</v>
      </c>
      <c r="BB344">
        <f t="shared" si="16"/>
        <v>17</v>
      </c>
      <c r="BC344">
        <f t="shared" si="17"/>
        <v>3</v>
      </c>
      <c r="BD344" t="str">
        <f t="shared" si="18"/>
        <v>右</v>
      </c>
      <c r="BE344" s="58" t="str">
        <f>IF(O344="男子",IF($AF344&gt;100,"",IF(M344=プロ用男子!D$2,ROW(),"")),"")</f>
        <v/>
      </c>
      <c r="BF344" s="58" t="str">
        <f>IF(O344="男子",IF($AF344&gt;100,"",IF($M344=プロ用男子!K$2,ROW(),"")),"")</f>
        <v/>
      </c>
      <c r="BG344" s="58" t="str">
        <f>IF(O344="男子",IF($AF344&gt;100,"",IF($M344=プロ用男子!D$27,ROW(),"")),"")</f>
        <v/>
      </c>
      <c r="BH344" s="58" t="str">
        <f>IF(O344="男子",IF($AF344&gt;100,"",IF($M344=プロ用男子!K$27,ROW(),"")),"")</f>
        <v/>
      </c>
      <c r="BI344" s="58" t="str">
        <f>IF(O344="男子",IF($AF344&gt;100,"",IF($M344=プロ用男子!D$52,ROW(),"")),"")</f>
        <v/>
      </c>
      <c r="BJ344" s="58" t="str">
        <f>IF(O344="男子",IF($AF344&gt;100,"",IF($M344=プロ用男子!K$52,ROW(),"")),"")</f>
        <v/>
      </c>
      <c r="BK344" s="58" t="str">
        <f>IF(O344="男子",IF($AF344&gt;100,"",IF($M344=プロ用男子!D$77,ROW(),"")),"")</f>
        <v/>
      </c>
      <c r="BL344" s="58" t="str">
        <f>IF(O344="男子",IF($AF344&gt;100,"",IF($M344=プロ用男子!K$77,ROW(),"")),"")</f>
        <v/>
      </c>
      <c r="BM344" s="58" t="str">
        <f>IF(O344="男子",IF($AF344&gt;100,"",IF($M344=プロ用男子!D$102,ROW(),"")),"")</f>
        <v/>
      </c>
      <c r="BN344" s="58" t="str">
        <f>IF(O344="男子",IF($AF344&gt;100,"",IF($M344=プロ用男子!K$102,ROW(),"")),"")</f>
        <v/>
      </c>
      <c r="BO344" s="58" t="str">
        <f>IF(O344="男子",IF($AF344&gt;100,"",IF($M344=プロ用男子!D$127,ROW(),"")),"")</f>
        <v/>
      </c>
      <c r="BP344" s="58" t="str">
        <f>IF(O344="男子",IF($AF344&gt;100,"",IF($M344=プロ用男子!K$127,ROW(),"")),"")</f>
        <v/>
      </c>
      <c r="BQ344" s="58" t="str">
        <f>IF(O344="男子",IF($AF344&gt;100,"",IF($M344=プロ用男子!D$152,ROW(),"")),"")</f>
        <v/>
      </c>
      <c r="BR344" s="58" t="str">
        <f>IF(O344="男子",IF($AF344&gt;100,"",IF($M344=プロ用男子!K$152,ROW(),"")),"")</f>
        <v/>
      </c>
      <c r="BS344" s="58" t="str">
        <f>IF(O344="男子",IF($AF344&gt;100,"",IF($M344=プロ用男子!D$177,ROW(),"")),"")</f>
        <v/>
      </c>
      <c r="BT344" s="58" t="str">
        <f>IF(O344="男子",IF($AF344&gt;100,"",IF($M344=プロ用男子!K$177,ROW(),"")),"")</f>
        <v/>
      </c>
      <c r="BU344" s="58" t="str">
        <f>IF(O344="男子",IF($AF344&gt;100,"",IF($M344=プロ用男子!D$202,ROW(),"")),"")</f>
        <v/>
      </c>
      <c r="BV344" s="58" t="str">
        <f>IF(O344="男子",IF($AF344&gt;100,"",IF($M344=プロ用男子!K$202,ROW(),"")),"")</f>
        <v/>
      </c>
      <c r="BW344" s="58" t="str">
        <f>IF(O344="男子",IF($AF344&gt;100,"",IF($M344=プロ用男子!D$227,ROW(),"")),"")</f>
        <v/>
      </c>
      <c r="BX344" s="58" t="str">
        <f>IF(O344="男子",IF($AF344&gt;100,"",IF($M344=プロ用男子!K$227,ROW(),"")),"")</f>
        <v/>
      </c>
      <c r="BY344" s="58" t="str">
        <f>IF(O344="女子",IF(AF344&gt;100,"",IF(M344=プロ用女子!D$2,ROW(),"")),"")</f>
        <v/>
      </c>
      <c r="BZ344" s="58" t="str">
        <f>IF(O344="女子",IF($AF344&gt;100,"",IF($M344=プロ用女子!K$2,ROW(),"")),"")</f>
        <v/>
      </c>
      <c r="CA344" s="58" t="str">
        <f>IF(O344="女子",IF($AF344&gt;100,"",IF($M344=プロ用女子!D$27,ROW(),"")),"")</f>
        <v/>
      </c>
      <c r="CB344" s="58">
        <f>IF(O344="女子",IF($AF344&gt;100,"",IF($M344=プロ用女子!K$27,ROW(),"")),"")</f>
        <v>344</v>
      </c>
      <c r="CC344" s="58" t="str">
        <f>IF(O344="女子",IF($AF344&gt;100,"",IF($M344=プロ用女子!D$52,ROW(),"")),"")</f>
        <v/>
      </c>
      <c r="CD344" s="58" t="str">
        <f>IF(O344="女子",IF($AF344&gt;100,"",IF($M344=プロ用女子!K$52,ROW(),"")),"")</f>
        <v/>
      </c>
      <c r="CE344" s="58" t="str">
        <f>IF(O344="女子",IF($AF344&gt;100,"",IF($M344=プロ用女子!D$77,ROW(),"")),"")</f>
        <v/>
      </c>
      <c r="CF344" s="58" t="str">
        <f>IF(O344="女子",IF($AF344&gt;100,"",IF($M344=プロ用女子!K$77,ROW(),"")),"")</f>
        <v/>
      </c>
      <c r="CG344" s="58" t="str">
        <f>IF(O344="女子",IF($AF344&gt;100,"",IF($M344=プロ用女子!D$102,ROW(),"")),"")</f>
        <v/>
      </c>
      <c r="CH344" s="58" t="str">
        <f>IF(O344="女子",IF($AF344&gt;100,"",IF($M344=プロ用女子!K$102,ROW(),"")),"")</f>
        <v/>
      </c>
      <c r="CI344" s="58" t="str">
        <f>IF(O344="女子",IF($AF344&gt;100,"",IF($M344=プロ用女子!D$127,ROW(),"")),"")</f>
        <v/>
      </c>
      <c r="CJ344" s="58" t="str">
        <f>IF(O344="女子",IF($AF344&gt;100,"",IF($M344=プロ用女子!K$127,ROW(),"")),"")</f>
        <v/>
      </c>
      <c r="CK344" s="58" t="str">
        <f>IF(O344="女子",IF($AF344&gt;100,"",IF($M344=プロ用女子!D$152,ROW(),"")),"")</f>
        <v/>
      </c>
      <c r="CL344" s="58" t="str">
        <f>IF(O344="女子",IF($AF344&gt;100,"",IF($M344=プロ用女子!K$152,ROW(),"")),"")</f>
        <v/>
      </c>
      <c r="CM344" s="58" t="str">
        <f>IF(O344="女子",IF($AF344&gt;100,"",IF($M344=プロ用女子!D$177,ROW(),"")),"")</f>
        <v/>
      </c>
      <c r="CN344" s="58" t="str">
        <f>IF(O344="女子",IF($AF344&gt;100,"",IF($M344=プロ用女子!K$177,ROW(),"")),"")</f>
        <v/>
      </c>
      <c r="CO344" s="58" t="str">
        <f>IF(O344="女子",IF($AF344&gt;100,"",IF($M344=プロ用女子!D$202,ROW(),"")),"")</f>
        <v/>
      </c>
      <c r="CP344" s="58" t="str">
        <f>IF(O344="女子",IF($AF344&gt;100,"",IF($M344=プロ用女子!K$202,ROW(),"")),"")</f>
        <v/>
      </c>
      <c r="CQ344" s="58" t="str">
        <f>IF(O344="女子",IF($AF344&gt;100,"",IF($M344=プロ用女子!D$227,ROW(),"")),"")</f>
        <v/>
      </c>
      <c r="CR344" s="58" t="str">
        <f>IF(O344="女子",IF($AF344&gt;100,"",IF($M344=プロ用女子!K$227,ROW(),"")),"")</f>
        <v/>
      </c>
    </row>
    <row r="345" spans="1:96" x14ac:dyDescent="0.15">
      <c r="A345">
        <v>46172</v>
      </c>
      <c r="B345">
        <v>46180</v>
      </c>
      <c r="C345" t="s">
        <v>70</v>
      </c>
      <c r="D345" t="s">
        <v>162</v>
      </c>
      <c r="E345" t="s">
        <v>169</v>
      </c>
      <c r="F345" t="s">
        <v>171</v>
      </c>
      <c r="G345" t="s">
        <v>165</v>
      </c>
      <c r="H345" t="s">
        <v>71</v>
      </c>
      <c r="I345" t="s">
        <v>166</v>
      </c>
      <c r="J345" t="s">
        <v>99</v>
      </c>
      <c r="L345" t="s">
        <v>1279</v>
      </c>
      <c r="M345" t="s">
        <v>1264</v>
      </c>
      <c r="N345" t="s">
        <v>1265</v>
      </c>
      <c r="O345" t="s">
        <v>113</v>
      </c>
      <c r="Y345" t="s">
        <v>101</v>
      </c>
      <c r="AA345" t="s">
        <v>1280</v>
      </c>
      <c r="AB345" t="s">
        <v>293</v>
      </c>
      <c r="AC345" t="s">
        <v>294</v>
      </c>
      <c r="AD345" t="s">
        <v>102</v>
      </c>
      <c r="AF345">
        <v>4</v>
      </c>
      <c r="AG345" s="40">
        <v>39255</v>
      </c>
      <c r="AN345">
        <v>157</v>
      </c>
      <c r="AO345">
        <v>48</v>
      </c>
      <c r="AP345" t="s">
        <v>103</v>
      </c>
      <c r="AV345" t="s">
        <v>104</v>
      </c>
      <c r="AY345" t="s">
        <v>155</v>
      </c>
      <c r="BB345">
        <f t="shared" si="16"/>
        <v>16</v>
      </c>
      <c r="BC345">
        <f t="shared" si="17"/>
        <v>2</v>
      </c>
      <c r="BD345" t="str">
        <f t="shared" si="18"/>
        <v>右</v>
      </c>
      <c r="BE345" s="58" t="str">
        <f>IF(O345="男子",IF($AF345&gt;100,"",IF(M345=プロ用男子!D$2,ROW(),"")),"")</f>
        <v/>
      </c>
      <c r="BF345" s="58" t="str">
        <f>IF(O345="男子",IF($AF345&gt;100,"",IF($M345=プロ用男子!K$2,ROW(),"")),"")</f>
        <v/>
      </c>
      <c r="BG345" s="58" t="str">
        <f>IF(O345="男子",IF($AF345&gt;100,"",IF($M345=プロ用男子!D$27,ROW(),"")),"")</f>
        <v/>
      </c>
      <c r="BH345" s="58" t="str">
        <f>IF(O345="男子",IF($AF345&gt;100,"",IF($M345=プロ用男子!K$27,ROW(),"")),"")</f>
        <v/>
      </c>
      <c r="BI345" s="58" t="str">
        <f>IF(O345="男子",IF($AF345&gt;100,"",IF($M345=プロ用男子!D$52,ROW(),"")),"")</f>
        <v/>
      </c>
      <c r="BJ345" s="58" t="str">
        <f>IF(O345="男子",IF($AF345&gt;100,"",IF($M345=プロ用男子!K$52,ROW(),"")),"")</f>
        <v/>
      </c>
      <c r="BK345" s="58" t="str">
        <f>IF(O345="男子",IF($AF345&gt;100,"",IF($M345=プロ用男子!D$77,ROW(),"")),"")</f>
        <v/>
      </c>
      <c r="BL345" s="58" t="str">
        <f>IF(O345="男子",IF($AF345&gt;100,"",IF($M345=プロ用男子!K$77,ROW(),"")),"")</f>
        <v/>
      </c>
      <c r="BM345" s="58" t="str">
        <f>IF(O345="男子",IF($AF345&gt;100,"",IF($M345=プロ用男子!D$102,ROW(),"")),"")</f>
        <v/>
      </c>
      <c r="BN345" s="58" t="str">
        <f>IF(O345="男子",IF($AF345&gt;100,"",IF($M345=プロ用男子!K$102,ROW(),"")),"")</f>
        <v/>
      </c>
      <c r="BO345" s="58" t="str">
        <f>IF(O345="男子",IF($AF345&gt;100,"",IF($M345=プロ用男子!D$127,ROW(),"")),"")</f>
        <v/>
      </c>
      <c r="BP345" s="58" t="str">
        <f>IF(O345="男子",IF($AF345&gt;100,"",IF($M345=プロ用男子!K$127,ROW(),"")),"")</f>
        <v/>
      </c>
      <c r="BQ345" s="58" t="str">
        <f>IF(O345="男子",IF($AF345&gt;100,"",IF($M345=プロ用男子!D$152,ROW(),"")),"")</f>
        <v/>
      </c>
      <c r="BR345" s="58" t="str">
        <f>IF(O345="男子",IF($AF345&gt;100,"",IF($M345=プロ用男子!K$152,ROW(),"")),"")</f>
        <v/>
      </c>
      <c r="BS345" s="58" t="str">
        <f>IF(O345="男子",IF($AF345&gt;100,"",IF($M345=プロ用男子!D$177,ROW(),"")),"")</f>
        <v/>
      </c>
      <c r="BT345" s="58" t="str">
        <f>IF(O345="男子",IF($AF345&gt;100,"",IF($M345=プロ用男子!K$177,ROW(),"")),"")</f>
        <v/>
      </c>
      <c r="BU345" s="58" t="str">
        <f>IF(O345="男子",IF($AF345&gt;100,"",IF($M345=プロ用男子!D$202,ROW(),"")),"")</f>
        <v/>
      </c>
      <c r="BV345" s="58" t="str">
        <f>IF(O345="男子",IF($AF345&gt;100,"",IF($M345=プロ用男子!K$202,ROW(),"")),"")</f>
        <v/>
      </c>
      <c r="BW345" s="58" t="str">
        <f>IF(O345="男子",IF($AF345&gt;100,"",IF($M345=プロ用男子!D$227,ROW(),"")),"")</f>
        <v/>
      </c>
      <c r="BX345" s="58" t="str">
        <f>IF(O345="男子",IF($AF345&gt;100,"",IF($M345=プロ用男子!K$227,ROW(),"")),"")</f>
        <v/>
      </c>
      <c r="BY345" s="58" t="str">
        <f>IF(O345="女子",IF(AF345&gt;100,"",IF(M345=プロ用女子!D$2,ROW(),"")),"")</f>
        <v/>
      </c>
      <c r="BZ345" s="58" t="str">
        <f>IF(O345="女子",IF($AF345&gt;100,"",IF($M345=プロ用女子!K$2,ROW(),"")),"")</f>
        <v/>
      </c>
      <c r="CA345" s="58" t="str">
        <f>IF(O345="女子",IF($AF345&gt;100,"",IF($M345=プロ用女子!D$27,ROW(),"")),"")</f>
        <v/>
      </c>
      <c r="CB345" s="58">
        <f>IF(O345="女子",IF($AF345&gt;100,"",IF($M345=プロ用女子!K$27,ROW(),"")),"")</f>
        <v>345</v>
      </c>
      <c r="CC345" s="58" t="str">
        <f>IF(O345="女子",IF($AF345&gt;100,"",IF($M345=プロ用女子!D$52,ROW(),"")),"")</f>
        <v/>
      </c>
      <c r="CD345" s="58" t="str">
        <f>IF(O345="女子",IF($AF345&gt;100,"",IF($M345=プロ用女子!K$52,ROW(),"")),"")</f>
        <v/>
      </c>
      <c r="CE345" s="58" t="str">
        <f>IF(O345="女子",IF($AF345&gt;100,"",IF($M345=プロ用女子!D$77,ROW(),"")),"")</f>
        <v/>
      </c>
      <c r="CF345" s="58" t="str">
        <f>IF(O345="女子",IF($AF345&gt;100,"",IF($M345=プロ用女子!K$77,ROW(),"")),"")</f>
        <v/>
      </c>
      <c r="CG345" s="58" t="str">
        <f>IF(O345="女子",IF($AF345&gt;100,"",IF($M345=プロ用女子!D$102,ROW(),"")),"")</f>
        <v/>
      </c>
      <c r="CH345" s="58" t="str">
        <f>IF(O345="女子",IF($AF345&gt;100,"",IF($M345=プロ用女子!K$102,ROW(),"")),"")</f>
        <v/>
      </c>
      <c r="CI345" s="58" t="str">
        <f>IF(O345="女子",IF($AF345&gt;100,"",IF($M345=プロ用女子!D$127,ROW(),"")),"")</f>
        <v/>
      </c>
      <c r="CJ345" s="58" t="str">
        <f>IF(O345="女子",IF($AF345&gt;100,"",IF($M345=プロ用女子!K$127,ROW(),"")),"")</f>
        <v/>
      </c>
      <c r="CK345" s="58" t="str">
        <f>IF(O345="女子",IF($AF345&gt;100,"",IF($M345=プロ用女子!D$152,ROW(),"")),"")</f>
        <v/>
      </c>
      <c r="CL345" s="58" t="str">
        <f>IF(O345="女子",IF($AF345&gt;100,"",IF($M345=プロ用女子!K$152,ROW(),"")),"")</f>
        <v/>
      </c>
      <c r="CM345" s="58" t="str">
        <f>IF(O345="女子",IF($AF345&gt;100,"",IF($M345=プロ用女子!D$177,ROW(),"")),"")</f>
        <v/>
      </c>
      <c r="CN345" s="58" t="str">
        <f>IF(O345="女子",IF($AF345&gt;100,"",IF($M345=プロ用女子!K$177,ROW(),"")),"")</f>
        <v/>
      </c>
      <c r="CO345" s="58" t="str">
        <f>IF(O345="女子",IF($AF345&gt;100,"",IF($M345=プロ用女子!D$202,ROW(),"")),"")</f>
        <v/>
      </c>
      <c r="CP345" s="58" t="str">
        <f>IF(O345="女子",IF($AF345&gt;100,"",IF($M345=プロ用女子!K$202,ROW(),"")),"")</f>
        <v/>
      </c>
      <c r="CQ345" s="58" t="str">
        <f>IF(O345="女子",IF($AF345&gt;100,"",IF($M345=プロ用女子!D$227,ROW(),"")),"")</f>
        <v/>
      </c>
      <c r="CR345" s="58" t="str">
        <f>IF(O345="女子",IF($AF345&gt;100,"",IF($M345=プロ用女子!K$227,ROW(),"")),"")</f>
        <v/>
      </c>
    </row>
    <row r="346" spans="1:96" x14ac:dyDescent="0.15">
      <c r="A346">
        <v>46172</v>
      </c>
      <c r="B346">
        <v>46180</v>
      </c>
      <c r="C346" t="s">
        <v>70</v>
      </c>
      <c r="D346" t="s">
        <v>162</v>
      </c>
      <c r="E346" t="s">
        <v>169</v>
      </c>
      <c r="F346" t="s">
        <v>171</v>
      </c>
      <c r="G346" t="s">
        <v>165</v>
      </c>
      <c r="H346" t="s">
        <v>71</v>
      </c>
      <c r="I346" t="s">
        <v>166</v>
      </c>
      <c r="J346" t="s">
        <v>99</v>
      </c>
      <c r="L346" t="s">
        <v>1281</v>
      </c>
      <c r="M346" t="s">
        <v>1264</v>
      </c>
      <c r="N346" t="s">
        <v>1265</v>
      </c>
      <c r="O346" t="s">
        <v>113</v>
      </c>
      <c r="Y346" t="s">
        <v>101</v>
      </c>
      <c r="AA346" t="s">
        <v>1282</v>
      </c>
      <c r="AB346" t="s">
        <v>1283</v>
      </c>
      <c r="AC346" t="s">
        <v>1284</v>
      </c>
      <c r="AD346" t="s">
        <v>102</v>
      </c>
      <c r="AF346">
        <v>5</v>
      </c>
      <c r="AG346" s="40">
        <v>39301</v>
      </c>
      <c r="AN346">
        <v>164</v>
      </c>
      <c r="AO346">
        <v>55</v>
      </c>
      <c r="AP346" t="s">
        <v>103</v>
      </c>
      <c r="AV346" t="s">
        <v>104</v>
      </c>
      <c r="AY346" t="s">
        <v>155</v>
      </c>
      <c r="BB346">
        <f t="shared" si="16"/>
        <v>16</v>
      </c>
      <c r="BC346">
        <f t="shared" si="17"/>
        <v>2</v>
      </c>
      <c r="BD346" t="str">
        <f t="shared" si="18"/>
        <v>右</v>
      </c>
      <c r="BE346" s="58" t="str">
        <f>IF(O346="男子",IF($AF346&gt;100,"",IF(M346=プロ用男子!D$2,ROW(),"")),"")</f>
        <v/>
      </c>
      <c r="BF346" s="58" t="str">
        <f>IF(O346="男子",IF($AF346&gt;100,"",IF($M346=プロ用男子!K$2,ROW(),"")),"")</f>
        <v/>
      </c>
      <c r="BG346" s="58" t="str">
        <f>IF(O346="男子",IF($AF346&gt;100,"",IF($M346=プロ用男子!D$27,ROW(),"")),"")</f>
        <v/>
      </c>
      <c r="BH346" s="58" t="str">
        <f>IF(O346="男子",IF($AF346&gt;100,"",IF($M346=プロ用男子!K$27,ROW(),"")),"")</f>
        <v/>
      </c>
      <c r="BI346" s="58" t="str">
        <f>IF(O346="男子",IF($AF346&gt;100,"",IF($M346=プロ用男子!D$52,ROW(),"")),"")</f>
        <v/>
      </c>
      <c r="BJ346" s="58" t="str">
        <f>IF(O346="男子",IF($AF346&gt;100,"",IF($M346=プロ用男子!K$52,ROW(),"")),"")</f>
        <v/>
      </c>
      <c r="BK346" s="58" t="str">
        <f>IF(O346="男子",IF($AF346&gt;100,"",IF($M346=プロ用男子!D$77,ROW(),"")),"")</f>
        <v/>
      </c>
      <c r="BL346" s="58" t="str">
        <f>IF(O346="男子",IF($AF346&gt;100,"",IF($M346=プロ用男子!K$77,ROW(),"")),"")</f>
        <v/>
      </c>
      <c r="BM346" s="58" t="str">
        <f>IF(O346="男子",IF($AF346&gt;100,"",IF($M346=プロ用男子!D$102,ROW(),"")),"")</f>
        <v/>
      </c>
      <c r="BN346" s="58" t="str">
        <f>IF(O346="男子",IF($AF346&gt;100,"",IF($M346=プロ用男子!K$102,ROW(),"")),"")</f>
        <v/>
      </c>
      <c r="BO346" s="58" t="str">
        <f>IF(O346="男子",IF($AF346&gt;100,"",IF($M346=プロ用男子!D$127,ROW(),"")),"")</f>
        <v/>
      </c>
      <c r="BP346" s="58" t="str">
        <f>IF(O346="男子",IF($AF346&gt;100,"",IF($M346=プロ用男子!K$127,ROW(),"")),"")</f>
        <v/>
      </c>
      <c r="BQ346" s="58" t="str">
        <f>IF(O346="男子",IF($AF346&gt;100,"",IF($M346=プロ用男子!D$152,ROW(),"")),"")</f>
        <v/>
      </c>
      <c r="BR346" s="58" t="str">
        <f>IF(O346="男子",IF($AF346&gt;100,"",IF($M346=プロ用男子!K$152,ROW(),"")),"")</f>
        <v/>
      </c>
      <c r="BS346" s="58" t="str">
        <f>IF(O346="男子",IF($AF346&gt;100,"",IF($M346=プロ用男子!D$177,ROW(),"")),"")</f>
        <v/>
      </c>
      <c r="BT346" s="58" t="str">
        <f>IF(O346="男子",IF($AF346&gt;100,"",IF($M346=プロ用男子!K$177,ROW(),"")),"")</f>
        <v/>
      </c>
      <c r="BU346" s="58" t="str">
        <f>IF(O346="男子",IF($AF346&gt;100,"",IF($M346=プロ用男子!D$202,ROW(),"")),"")</f>
        <v/>
      </c>
      <c r="BV346" s="58" t="str">
        <f>IF(O346="男子",IF($AF346&gt;100,"",IF($M346=プロ用男子!K$202,ROW(),"")),"")</f>
        <v/>
      </c>
      <c r="BW346" s="58" t="str">
        <f>IF(O346="男子",IF($AF346&gt;100,"",IF($M346=プロ用男子!D$227,ROW(),"")),"")</f>
        <v/>
      </c>
      <c r="BX346" s="58" t="str">
        <f>IF(O346="男子",IF($AF346&gt;100,"",IF($M346=プロ用男子!K$227,ROW(),"")),"")</f>
        <v/>
      </c>
      <c r="BY346" s="58" t="str">
        <f>IF(O346="女子",IF(AF346&gt;100,"",IF(M346=プロ用女子!D$2,ROW(),"")),"")</f>
        <v/>
      </c>
      <c r="BZ346" s="58" t="str">
        <f>IF(O346="女子",IF($AF346&gt;100,"",IF($M346=プロ用女子!K$2,ROW(),"")),"")</f>
        <v/>
      </c>
      <c r="CA346" s="58" t="str">
        <f>IF(O346="女子",IF($AF346&gt;100,"",IF($M346=プロ用女子!D$27,ROW(),"")),"")</f>
        <v/>
      </c>
      <c r="CB346" s="58">
        <f>IF(O346="女子",IF($AF346&gt;100,"",IF($M346=プロ用女子!K$27,ROW(),"")),"")</f>
        <v>346</v>
      </c>
      <c r="CC346" s="58" t="str">
        <f>IF(O346="女子",IF($AF346&gt;100,"",IF($M346=プロ用女子!D$52,ROW(),"")),"")</f>
        <v/>
      </c>
      <c r="CD346" s="58" t="str">
        <f>IF(O346="女子",IF($AF346&gt;100,"",IF($M346=プロ用女子!K$52,ROW(),"")),"")</f>
        <v/>
      </c>
      <c r="CE346" s="58" t="str">
        <f>IF(O346="女子",IF($AF346&gt;100,"",IF($M346=プロ用女子!D$77,ROW(),"")),"")</f>
        <v/>
      </c>
      <c r="CF346" s="58" t="str">
        <f>IF(O346="女子",IF($AF346&gt;100,"",IF($M346=プロ用女子!K$77,ROW(),"")),"")</f>
        <v/>
      </c>
      <c r="CG346" s="58" t="str">
        <f>IF(O346="女子",IF($AF346&gt;100,"",IF($M346=プロ用女子!D$102,ROW(),"")),"")</f>
        <v/>
      </c>
      <c r="CH346" s="58" t="str">
        <f>IF(O346="女子",IF($AF346&gt;100,"",IF($M346=プロ用女子!K$102,ROW(),"")),"")</f>
        <v/>
      </c>
      <c r="CI346" s="58" t="str">
        <f>IF(O346="女子",IF($AF346&gt;100,"",IF($M346=プロ用女子!D$127,ROW(),"")),"")</f>
        <v/>
      </c>
      <c r="CJ346" s="58" t="str">
        <f>IF(O346="女子",IF($AF346&gt;100,"",IF($M346=プロ用女子!K$127,ROW(),"")),"")</f>
        <v/>
      </c>
      <c r="CK346" s="58" t="str">
        <f>IF(O346="女子",IF($AF346&gt;100,"",IF($M346=プロ用女子!D$152,ROW(),"")),"")</f>
        <v/>
      </c>
      <c r="CL346" s="58" t="str">
        <f>IF(O346="女子",IF($AF346&gt;100,"",IF($M346=プロ用女子!K$152,ROW(),"")),"")</f>
        <v/>
      </c>
      <c r="CM346" s="58" t="str">
        <f>IF(O346="女子",IF($AF346&gt;100,"",IF($M346=プロ用女子!D$177,ROW(),"")),"")</f>
        <v/>
      </c>
      <c r="CN346" s="58" t="str">
        <f>IF(O346="女子",IF($AF346&gt;100,"",IF($M346=プロ用女子!K$177,ROW(),"")),"")</f>
        <v/>
      </c>
      <c r="CO346" s="58" t="str">
        <f>IF(O346="女子",IF($AF346&gt;100,"",IF($M346=プロ用女子!D$202,ROW(),"")),"")</f>
        <v/>
      </c>
      <c r="CP346" s="58" t="str">
        <f>IF(O346="女子",IF($AF346&gt;100,"",IF($M346=プロ用女子!K$202,ROW(),"")),"")</f>
        <v/>
      </c>
      <c r="CQ346" s="58" t="str">
        <f>IF(O346="女子",IF($AF346&gt;100,"",IF($M346=プロ用女子!D$227,ROW(),"")),"")</f>
        <v/>
      </c>
      <c r="CR346" s="58" t="str">
        <f>IF(O346="女子",IF($AF346&gt;100,"",IF($M346=プロ用女子!K$227,ROW(),"")),"")</f>
        <v/>
      </c>
    </row>
    <row r="347" spans="1:96" x14ac:dyDescent="0.15">
      <c r="A347" s="41">
        <v>46172</v>
      </c>
      <c r="B347" s="41">
        <v>46180</v>
      </c>
      <c r="C347" t="s">
        <v>70</v>
      </c>
      <c r="D347" t="s">
        <v>162</v>
      </c>
      <c r="E347" t="s">
        <v>169</v>
      </c>
      <c r="F347" t="s">
        <v>171</v>
      </c>
      <c r="G347" t="s">
        <v>165</v>
      </c>
      <c r="H347" t="s">
        <v>71</v>
      </c>
      <c r="I347" t="s">
        <v>166</v>
      </c>
      <c r="J347" t="s">
        <v>99</v>
      </c>
      <c r="L347" t="s">
        <v>1285</v>
      </c>
      <c r="M347" t="s">
        <v>1264</v>
      </c>
      <c r="N347" t="s">
        <v>1265</v>
      </c>
      <c r="O347" t="s">
        <v>113</v>
      </c>
      <c r="Y347" t="s">
        <v>101</v>
      </c>
      <c r="AA347" t="s">
        <v>1286</v>
      </c>
      <c r="AB347" t="s">
        <v>1287</v>
      </c>
      <c r="AC347" t="s">
        <v>1288</v>
      </c>
      <c r="AD347" t="s">
        <v>102</v>
      </c>
      <c r="AF347">
        <v>6</v>
      </c>
      <c r="AG347" s="40">
        <v>39308</v>
      </c>
      <c r="AN347">
        <v>163</v>
      </c>
      <c r="AO347">
        <v>45.4</v>
      </c>
      <c r="AP347" t="s">
        <v>103</v>
      </c>
      <c r="AV347" t="s">
        <v>104</v>
      </c>
      <c r="AY347" t="s">
        <v>155</v>
      </c>
      <c r="BB347">
        <f t="shared" si="16"/>
        <v>16</v>
      </c>
      <c r="BC347">
        <f t="shared" si="17"/>
        <v>2</v>
      </c>
      <c r="BD347" t="str">
        <f t="shared" si="18"/>
        <v>右</v>
      </c>
      <c r="BE347" s="58" t="str">
        <f>IF(O347="男子",IF($AF347&gt;100,"",IF(M347=プロ用男子!D$2,ROW(),"")),"")</f>
        <v/>
      </c>
      <c r="BF347" s="58" t="str">
        <f>IF(O347="男子",IF($AF347&gt;100,"",IF($M347=プロ用男子!K$2,ROW(),"")),"")</f>
        <v/>
      </c>
      <c r="BG347" s="58" t="str">
        <f>IF(O347="男子",IF($AF347&gt;100,"",IF($M347=プロ用男子!D$27,ROW(),"")),"")</f>
        <v/>
      </c>
      <c r="BH347" s="58" t="str">
        <f>IF(O347="男子",IF($AF347&gt;100,"",IF($M347=プロ用男子!K$27,ROW(),"")),"")</f>
        <v/>
      </c>
      <c r="BI347" s="58" t="str">
        <f>IF(O347="男子",IF($AF347&gt;100,"",IF($M347=プロ用男子!D$52,ROW(),"")),"")</f>
        <v/>
      </c>
      <c r="BJ347" s="58" t="str">
        <f>IF(O347="男子",IF($AF347&gt;100,"",IF($M347=プロ用男子!K$52,ROW(),"")),"")</f>
        <v/>
      </c>
      <c r="BK347" s="58" t="str">
        <f>IF(O347="男子",IF($AF347&gt;100,"",IF($M347=プロ用男子!D$77,ROW(),"")),"")</f>
        <v/>
      </c>
      <c r="BL347" s="58" t="str">
        <f>IF(O347="男子",IF($AF347&gt;100,"",IF($M347=プロ用男子!K$77,ROW(),"")),"")</f>
        <v/>
      </c>
      <c r="BM347" s="58" t="str">
        <f>IF(O347="男子",IF($AF347&gt;100,"",IF($M347=プロ用男子!D$102,ROW(),"")),"")</f>
        <v/>
      </c>
      <c r="BN347" s="58" t="str">
        <f>IF(O347="男子",IF($AF347&gt;100,"",IF($M347=プロ用男子!K$102,ROW(),"")),"")</f>
        <v/>
      </c>
      <c r="BO347" s="58" t="str">
        <f>IF(O347="男子",IF($AF347&gt;100,"",IF($M347=プロ用男子!D$127,ROW(),"")),"")</f>
        <v/>
      </c>
      <c r="BP347" s="58" t="str">
        <f>IF(O347="男子",IF($AF347&gt;100,"",IF($M347=プロ用男子!K$127,ROW(),"")),"")</f>
        <v/>
      </c>
      <c r="BQ347" s="58" t="str">
        <f>IF(O347="男子",IF($AF347&gt;100,"",IF($M347=プロ用男子!D$152,ROW(),"")),"")</f>
        <v/>
      </c>
      <c r="BR347" s="58" t="str">
        <f>IF(O347="男子",IF($AF347&gt;100,"",IF($M347=プロ用男子!K$152,ROW(),"")),"")</f>
        <v/>
      </c>
      <c r="BS347" s="58" t="str">
        <f>IF(O347="男子",IF($AF347&gt;100,"",IF($M347=プロ用男子!D$177,ROW(),"")),"")</f>
        <v/>
      </c>
      <c r="BT347" s="58" t="str">
        <f>IF(O347="男子",IF($AF347&gt;100,"",IF($M347=プロ用男子!K$177,ROW(),"")),"")</f>
        <v/>
      </c>
      <c r="BU347" s="58" t="str">
        <f>IF(O347="男子",IF($AF347&gt;100,"",IF($M347=プロ用男子!D$202,ROW(),"")),"")</f>
        <v/>
      </c>
      <c r="BV347" s="58" t="str">
        <f>IF(O347="男子",IF($AF347&gt;100,"",IF($M347=プロ用男子!K$202,ROW(),"")),"")</f>
        <v/>
      </c>
      <c r="BW347" s="58" t="str">
        <f>IF(O347="男子",IF($AF347&gt;100,"",IF($M347=プロ用男子!D$227,ROW(),"")),"")</f>
        <v/>
      </c>
      <c r="BX347" s="58" t="str">
        <f>IF(O347="男子",IF($AF347&gt;100,"",IF($M347=プロ用男子!K$227,ROW(),"")),"")</f>
        <v/>
      </c>
      <c r="BY347" s="58" t="str">
        <f>IF(O347="女子",IF(AF347&gt;100,"",IF(M347=プロ用女子!D$2,ROW(),"")),"")</f>
        <v/>
      </c>
      <c r="BZ347" s="58" t="str">
        <f>IF(O347="女子",IF($AF347&gt;100,"",IF($M347=プロ用女子!K$2,ROW(),"")),"")</f>
        <v/>
      </c>
      <c r="CA347" s="58" t="str">
        <f>IF(O347="女子",IF($AF347&gt;100,"",IF($M347=プロ用女子!D$27,ROW(),"")),"")</f>
        <v/>
      </c>
      <c r="CB347" s="58">
        <f>IF(O347="女子",IF($AF347&gt;100,"",IF($M347=プロ用女子!K$27,ROW(),"")),"")</f>
        <v>347</v>
      </c>
      <c r="CC347" s="58" t="str">
        <f>IF(O347="女子",IF($AF347&gt;100,"",IF($M347=プロ用女子!D$52,ROW(),"")),"")</f>
        <v/>
      </c>
      <c r="CD347" s="58" t="str">
        <f>IF(O347="女子",IF($AF347&gt;100,"",IF($M347=プロ用女子!K$52,ROW(),"")),"")</f>
        <v/>
      </c>
      <c r="CE347" s="58" t="str">
        <f>IF(O347="女子",IF($AF347&gt;100,"",IF($M347=プロ用女子!D$77,ROW(),"")),"")</f>
        <v/>
      </c>
      <c r="CF347" s="58" t="str">
        <f>IF(O347="女子",IF($AF347&gt;100,"",IF($M347=プロ用女子!K$77,ROW(),"")),"")</f>
        <v/>
      </c>
      <c r="CG347" s="58" t="str">
        <f>IF(O347="女子",IF($AF347&gt;100,"",IF($M347=プロ用女子!D$102,ROW(),"")),"")</f>
        <v/>
      </c>
      <c r="CH347" s="58" t="str">
        <f>IF(O347="女子",IF($AF347&gt;100,"",IF($M347=プロ用女子!K$102,ROW(),"")),"")</f>
        <v/>
      </c>
      <c r="CI347" s="58" t="str">
        <f>IF(O347="女子",IF($AF347&gt;100,"",IF($M347=プロ用女子!D$127,ROW(),"")),"")</f>
        <v/>
      </c>
      <c r="CJ347" s="58" t="str">
        <f>IF(O347="女子",IF($AF347&gt;100,"",IF($M347=プロ用女子!K$127,ROW(),"")),"")</f>
        <v/>
      </c>
      <c r="CK347" s="58" t="str">
        <f>IF(O347="女子",IF($AF347&gt;100,"",IF($M347=プロ用女子!D$152,ROW(),"")),"")</f>
        <v/>
      </c>
      <c r="CL347" s="58" t="str">
        <f>IF(O347="女子",IF($AF347&gt;100,"",IF($M347=プロ用女子!K$152,ROW(),"")),"")</f>
        <v/>
      </c>
      <c r="CM347" s="58" t="str">
        <f>IF(O347="女子",IF($AF347&gt;100,"",IF($M347=プロ用女子!D$177,ROW(),"")),"")</f>
        <v/>
      </c>
      <c r="CN347" s="58" t="str">
        <f>IF(O347="女子",IF($AF347&gt;100,"",IF($M347=プロ用女子!K$177,ROW(),"")),"")</f>
        <v/>
      </c>
      <c r="CO347" s="58" t="str">
        <f>IF(O347="女子",IF($AF347&gt;100,"",IF($M347=プロ用女子!D$202,ROW(),"")),"")</f>
        <v/>
      </c>
      <c r="CP347" s="58" t="str">
        <f>IF(O347="女子",IF($AF347&gt;100,"",IF($M347=プロ用女子!K$202,ROW(),"")),"")</f>
        <v/>
      </c>
      <c r="CQ347" s="58" t="str">
        <f>IF(O347="女子",IF($AF347&gt;100,"",IF($M347=プロ用女子!D$227,ROW(),"")),"")</f>
        <v/>
      </c>
      <c r="CR347" s="58" t="str">
        <f>IF(O347="女子",IF($AF347&gt;100,"",IF($M347=プロ用女子!K$227,ROW(),"")),"")</f>
        <v/>
      </c>
    </row>
    <row r="348" spans="1:96" x14ac:dyDescent="0.15">
      <c r="A348" s="41">
        <v>46172</v>
      </c>
      <c r="B348" s="41">
        <v>46180</v>
      </c>
      <c r="C348" t="s">
        <v>70</v>
      </c>
      <c r="D348" t="s">
        <v>162</v>
      </c>
      <c r="E348" t="s">
        <v>169</v>
      </c>
      <c r="F348" t="s">
        <v>171</v>
      </c>
      <c r="G348" t="s">
        <v>165</v>
      </c>
      <c r="H348" t="s">
        <v>71</v>
      </c>
      <c r="I348" t="s">
        <v>166</v>
      </c>
      <c r="J348" t="s">
        <v>99</v>
      </c>
      <c r="L348" t="s">
        <v>1289</v>
      </c>
      <c r="M348" t="s">
        <v>1264</v>
      </c>
      <c r="N348" t="s">
        <v>1265</v>
      </c>
      <c r="O348" t="s">
        <v>113</v>
      </c>
      <c r="Y348" t="s">
        <v>101</v>
      </c>
      <c r="AA348" t="s">
        <v>1290</v>
      </c>
      <c r="AB348" t="s">
        <v>1291</v>
      </c>
      <c r="AC348" t="s">
        <v>1292</v>
      </c>
      <c r="AD348" t="s">
        <v>102</v>
      </c>
      <c r="AF348">
        <v>7</v>
      </c>
      <c r="AG348" s="40">
        <v>39315</v>
      </c>
      <c r="AN348">
        <v>150</v>
      </c>
      <c r="AO348">
        <v>47</v>
      </c>
      <c r="AP348" t="s">
        <v>103</v>
      </c>
      <c r="AV348" t="s">
        <v>104</v>
      </c>
      <c r="AY348" t="s">
        <v>155</v>
      </c>
      <c r="BB348">
        <f t="shared" si="16"/>
        <v>16</v>
      </c>
      <c r="BC348">
        <f t="shared" si="17"/>
        <v>2</v>
      </c>
      <c r="BD348" t="str">
        <f t="shared" si="18"/>
        <v>右</v>
      </c>
      <c r="BE348" s="58" t="str">
        <f>IF(O348="男子",IF($AF348&gt;100,"",IF(M348=プロ用男子!D$2,ROW(),"")),"")</f>
        <v/>
      </c>
      <c r="BF348" s="58" t="str">
        <f>IF(O348="男子",IF($AF348&gt;100,"",IF($M348=プロ用男子!K$2,ROW(),"")),"")</f>
        <v/>
      </c>
      <c r="BG348" s="58" t="str">
        <f>IF(O348="男子",IF($AF348&gt;100,"",IF($M348=プロ用男子!D$27,ROW(),"")),"")</f>
        <v/>
      </c>
      <c r="BH348" s="58" t="str">
        <f>IF(O348="男子",IF($AF348&gt;100,"",IF($M348=プロ用男子!K$27,ROW(),"")),"")</f>
        <v/>
      </c>
      <c r="BI348" s="58" t="str">
        <f>IF(O348="男子",IF($AF348&gt;100,"",IF($M348=プロ用男子!D$52,ROW(),"")),"")</f>
        <v/>
      </c>
      <c r="BJ348" s="58" t="str">
        <f>IF(O348="男子",IF($AF348&gt;100,"",IF($M348=プロ用男子!K$52,ROW(),"")),"")</f>
        <v/>
      </c>
      <c r="BK348" s="58" t="str">
        <f>IF(O348="男子",IF($AF348&gt;100,"",IF($M348=プロ用男子!D$77,ROW(),"")),"")</f>
        <v/>
      </c>
      <c r="BL348" s="58" t="str">
        <f>IF(O348="男子",IF($AF348&gt;100,"",IF($M348=プロ用男子!K$77,ROW(),"")),"")</f>
        <v/>
      </c>
      <c r="BM348" s="58" t="str">
        <f>IF(O348="男子",IF($AF348&gt;100,"",IF($M348=プロ用男子!D$102,ROW(),"")),"")</f>
        <v/>
      </c>
      <c r="BN348" s="58" t="str">
        <f>IF(O348="男子",IF($AF348&gt;100,"",IF($M348=プロ用男子!K$102,ROW(),"")),"")</f>
        <v/>
      </c>
      <c r="BO348" s="58" t="str">
        <f>IF(O348="男子",IF($AF348&gt;100,"",IF($M348=プロ用男子!D$127,ROW(),"")),"")</f>
        <v/>
      </c>
      <c r="BP348" s="58" t="str">
        <f>IF(O348="男子",IF($AF348&gt;100,"",IF($M348=プロ用男子!K$127,ROW(),"")),"")</f>
        <v/>
      </c>
      <c r="BQ348" s="58" t="str">
        <f>IF(O348="男子",IF($AF348&gt;100,"",IF($M348=プロ用男子!D$152,ROW(),"")),"")</f>
        <v/>
      </c>
      <c r="BR348" s="58" t="str">
        <f>IF(O348="男子",IF($AF348&gt;100,"",IF($M348=プロ用男子!K$152,ROW(),"")),"")</f>
        <v/>
      </c>
      <c r="BS348" s="58" t="str">
        <f>IF(O348="男子",IF($AF348&gt;100,"",IF($M348=プロ用男子!D$177,ROW(),"")),"")</f>
        <v/>
      </c>
      <c r="BT348" s="58" t="str">
        <f>IF(O348="男子",IF($AF348&gt;100,"",IF($M348=プロ用男子!K$177,ROW(),"")),"")</f>
        <v/>
      </c>
      <c r="BU348" s="58" t="str">
        <f>IF(O348="男子",IF($AF348&gt;100,"",IF($M348=プロ用男子!D$202,ROW(),"")),"")</f>
        <v/>
      </c>
      <c r="BV348" s="58" t="str">
        <f>IF(O348="男子",IF($AF348&gt;100,"",IF($M348=プロ用男子!K$202,ROW(),"")),"")</f>
        <v/>
      </c>
      <c r="BW348" s="58" t="str">
        <f>IF(O348="男子",IF($AF348&gt;100,"",IF($M348=プロ用男子!D$227,ROW(),"")),"")</f>
        <v/>
      </c>
      <c r="BX348" s="58" t="str">
        <f>IF(O348="男子",IF($AF348&gt;100,"",IF($M348=プロ用男子!K$227,ROW(),"")),"")</f>
        <v/>
      </c>
      <c r="BY348" s="58" t="str">
        <f>IF(O348="女子",IF(AF348&gt;100,"",IF(M348=プロ用女子!D$2,ROW(),"")),"")</f>
        <v/>
      </c>
      <c r="BZ348" s="58" t="str">
        <f>IF(O348="女子",IF($AF348&gt;100,"",IF($M348=プロ用女子!K$2,ROW(),"")),"")</f>
        <v/>
      </c>
      <c r="CA348" s="58" t="str">
        <f>IF(O348="女子",IF($AF348&gt;100,"",IF($M348=プロ用女子!D$27,ROW(),"")),"")</f>
        <v/>
      </c>
      <c r="CB348" s="58">
        <f>IF(O348="女子",IF($AF348&gt;100,"",IF($M348=プロ用女子!K$27,ROW(),"")),"")</f>
        <v>348</v>
      </c>
      <c r="CC348" s="58" t="str">
        <f>IF(O348="女子",IF($AF348&gt;100,"",IF($M348=プロ用女子!D$52,ROW(),"")),"")</f>
        <v/>
      </c>
      <c r="CD348" s="58" t="str">
        <f>IF(O348="女子",IF($AF348&gt;100,"",IF($M348=プロ用女子!K$52,ROW(),"")),"")</f>
        <v/>
      </c>
      <c r="CE348" s="58" t="str">
        <f>IF(O348="女子",IF($AF348&gt;100,"",IF($M348=プロ用女子!D$77,ROW(),"")),"")</f>
        <v/>
      </c>
      <c r="CF348" s="58" t="str">
        <f>IF(O348="女子",IF($AF348&gt;100,"",IF($M348=プロ用女子!K$77,ROW(),"")),"")</f>
        <v/>
      </c>
      <c r="CG348" s="58" t="str">
        <f>IF(O348="女子",IF($AF348&gt;100,"",IF($M348=プロ用女子!D$102,ROW(),"")),"")</f>
        <v/>
      </c>
      <c r="CH348" s="58" t="str">
        <f>IF(O348="女子",IF($AF348&gt;100,"",IF($M348=プロ用女子!K$102,ROW(),"")),"")</f>
        <v/>
      </c>
      <c r="CI348" s="58" t="str">
        <f>IF(O348="女子",IF($AF348&gt;100,"",IF($M348=プロ用女子!D$127,ROW(),"")),"")</f>
        <v/>
      </c>
      <c r="CJ348" s="58" t="str">
        <f>IF(O348="女子",IF($AF348&gt;100,"",IF($M348=プロ用女子!K$127,ROW(),"")),"")</f>
        <v/>
      </c>
      <c r="CK348" s="58" t="str">
        <f>IF(O348="女子",IF($AF348&gt;100,"",IF($M348=プロ用女子!D$152,ROW(),"")),"")</f>
        <v/>
      </c>
      <c r="CL348" s="58" t="str">
        <f>IF(O348="女子",IF($AF348&gt;100,"",IF($M348=プロ用女子!K$152,ROW(),"")),"")</f>
        <v/>
      </c>
      <c r="CM348" s="58" t="str">
        <f>IF(O348="女子",IF($AF348&gt;100,"",IF($M348=プロ用女子!D$177,ROW(),"")),"")</f>
        <v/>
      </c>
      <c r="CN348" s="58" t="str">
        <f>IF(O348="女子",IF($AF348&gt;100,"",IF($M348=プロ用女子!K$177,ROW(),"")),"")</f>
        <v/>
      </c>
      <c r="CO348" s="58" t="str">
        <f>IF(O348="女子",IF($AF348&gt;100,"",IF($M348=プロ用女子!D$202,ROW(),"")),"")</f>
        <v/>
      </c>
      <c r="CP348" s="58" t="str">
        <f>IF(O348="女子",IF($AF348&gt;100,"",IF($M348=プロ用女子!K$202,ROW(),"")),"")</f>
        <v/>
      </c>
      <c r="CQ348" s="58" t="str">
        <f>IF(O348="女子",IF($AF348&gt;100,"",IF($M348=プロ用女子!D$227,ROW(),"")),"")</f>
        <v/>
      </c>
      <c r="CR348" s="58" t="str">
        <f>IF(O348="女子",IF($AF348&gt;100,"",IF($M348=プロ用女子!K$227,ROW(),"")),"")</f>
        <v/>
      </c>
    </row>
    <row r="349" spans="1:96" x14ac:dyDescent="0.15">
      <c r="A349" s="41">
        <v>46172</v>
      </c>
      <c r="B349" s="41">
        <v>46180</v>
      </c>
      <c r="C349" t="s">
        <v>70</v>
      </c>
      <c r="D349" t="s">
        <v>162</v>
      </c>
      <c r="E349" t="s">
        <v>169</v>
      </c>
      <c r="F349" t="s">
        <v>171</v>
      </c>
      <c r="G349" t="s">
        <v>165</v>
      </c>
      <c r="H349" t="s">
        <v>71</v>
      </c>
      <c r="I349" t="s">
        <v>166</v>
      </c>
      <c r="J349" t="s">
        <v>99</v>
      </c>
      <c r="L349" t="s">
        <v>1293</v>
      </c>
      <c r="M349" t="s">
        <v>1264</v>
      </c>
      <c r="N349" t="s">
        <v>1265</v>
      </c>
      <c r="O349" t="s">
        <v>113</v>
      </c>
      <c r="Y349" t="s">
        <v>101</v>
      </c>
      <c r="AA349" t="s">
        <v>1294</v>
      </c>
      <c r="AB349" t="s">
        <v>1295</v>
      </c>
      <c r="AC349" t="s">
        <v>1296</v>
      </c>
      <c r="AD349" t="s">
        <v>102</v>
      </c>
      <c r="AE349" t="s">
        <v>105</v>
      </c>
      <c r="AF349">
        <v>8</v>
      </c>
      <c r="AG349" s="40">
        <v>39326</v>
      </c>
      <c r="AN349">
        <v>163</v>
      </c>
      <c r="AO349">
        <v>53</v>
      </c>
      <c r="AP349" t="s">
        <v>103</v>
      </c>
      <c r="AV349" t="s">
        <v>104</v>
      </c>
      <c r="AY349" t="s">
        <v>155</v>
      </c>
      <c r="BB349">
        <f t="shared" si="16"/>
        <v>16</v>
      </c>
      <c r="BC349">
        <f t="shared" si="17"/>
        <v>2</v>
      </c>
      <c r="BD349" t="str">
        <f t="shared" si="18"/>
        <v>右</v>
      </c>
      <c r="BE349" s="58" t="str">
        <f>IF(O349="男子",IF($AF349&gt;100,"",IF(M349=プロ用男子!D$2,ROW(),"")),"")</f>
        <v/>
      </c>
      <c r="BF349" s="58" t="str">
        <f>IF(O349="男子",IF($AF349&gt;100,"",IF($M349=プロ用男子!K$2,ROW(),"")),"")</f>
        <v/>
      </c>
      <c r="BG349" s="58" t="str">
        <f>IF(O349="男子",IF($AF349&gt;100,"",IF($M349=プロ用男子!D$27,ROW(),"")),"")</f>
        <v/>
      </c>
      <c r="BH349" s="58" t="str">
        <f>IF(O349="男子",IF($AF349&gt;100,"",IF($M349=プロ用男子!K$27,ROW(),"")),"")</f>
        <v/>
      </c>
      <c r="BI349" s="58" t="str">
        <f>IF(O349="男子",IF($AF349&gt;100,"",IF($M349=プロ用男子!D$52,ROW(),"")),"")</f>
        <v/>
      </c>
      <c r="BJ349" s="58" t="str">
        <f>IF(O349="男子",IF($AF349&gt;100,"",IF($M349=プロ用男子!K$52,ROW(),"")),"")</f>
        <v/>
      </c>
      <c r="BK349" s="58" t="str">
        <f>IF(O349="男子",IF($AF349&gt;100,"",IF($M349=プロ用男子!D$77,ROW(),"")),"")</f>
        <v/>
      </c>
      <c r="BL349" s="58" t="str">
        <f>IF(O349="男子",IF($AF349&gt;100,"",IF($M349=プロ用男子!K$77,ROW(),"")),"")</f>
        <v/>
      </c>
      <c r="BM349" s="58" t="str">
        <f>IF(O349="男子",IF($AF349&gt;100,"",IF($M349=プロ用男子!D$102,ROW(),"")),"")</f>
        <v/>
      </c>
      <c r="BN349" s="58" t="str">
        <f>IF(O349="男子",IF($AF349&gt;100,"",IF($M349=プロ用男子!K$102,ROW(),"")),"")</f>
        <v/>
      </c>
      <c r="BO349" s="58" t="str">
        <f>IF(O349="男子",IF($AF349&gt;100,"",IF($M349=プロ用男子!D$127,ROW(),"")),"")</f>
        <v/>
      </c>
      <c r="BP349" s="58" t="str">
        <f>IF(O349="男子",IF($AF349&gt;100,"",IF($M349=プロ用男子!K$127,ROW(),"")),"")</f>
        <v/>
      </c>
      <c r="BQ349" s="58" t="str">
        <f>IF(O349="男子",IF($AF349&gt;100,"",IF($M349=プロ用男子!D$152,ROW(),"")),"")</f>
        <v/>
      </c>
      <c r="BR349" s="58" t="str">
        <f>IF(O349="男子",IF($AF349&gt;100,"",IF($M349=プロ用男子!K$152,ROW(),"")),"")</f>
        <v/>
      </c>
      <c r="BS349" s="58" t="str">
        <f>IF(O349="男子",IF($AF349&gt;100,"",IF($M349=プロ用男子!D$177,ROW(),"")),"")</f>
        <v/>
      </c>
      <c r="BT349" s="58" t="str">
        <f>IF(O349="男子",IF($AF349&gt;100,"",IF($M349=プロ用男子!K$177,ROW(),"")),"")</f>
        <v/>
      </c>
      <c r="BU349" s="58" t="str">
        <f>IF(O349="男子",IF($AF349&gt;100,"",IF($M349=プロ用男子!D$202,ROW(),"")),"")</f>
        <v/>
      </c>
      <c r="BV349" s="58" t="str">
        <f>IF(O349="男子",IF($AF349&gt;100,"",IF($M349=プロ用男子!K$202,ROW(),"")),"")</f>
        <v/>
      </c>
      <c r="BW349" s="58" t="str">
        <f>IF(O349="男子",IF($AF349&gt;100,"",IF($M349=プロ用男子!D$227,ROW(),"")),"")</f>
        <v/>
      </c>
      <c r="BX349" s="58" t="str">
        <f>IF(O349="男子",IF($AF349&gt;100,"",IF($M349=プロ用男子!K$227,ROW(),"")),"")</f>
        <v/>
      </c>
      <c r="BY349" s="58" t="str">
        <f>IF(O349="女子",IF(AF349&gt;100,"",IF(M349=プロ用女子!D$2,ROW(),"")),"")</f>
        <v/>
      </c>
      <c r="BZ349" s="58" t="str">
        <f>IF(O349="女子",IF($AF349&gt;100,"",IF($M349=プロ用女子!K$2,ROW(),"")),"")</f>
        <v/>
      </c>
      <c r="CA349" s="58" t="str">
        <f>IF(O349="女子",IF($AF349&gt;100,"",IF($M349=プロ用女子!D$27,ROW(),"")),"")</f>
        <v/>
      </c>
      <c r="CB349" s="58">
        <f>IF(O349="女子",IF($AF349&gt;100,"",IF($M349=プロ用女子!K$27,ROW(),"")),"")</f>
        <v>349</v>
      </c>
      <c r="CC349" s="58" t="str">
        <f>IF(O349="女子",IF($AF349&gt;100,"",IF($M349=プロ用女子!D$52,ROW(),"")),"")</f>
        <v/>
      </c>
      <c r="CD349" s="58" t="str">
        <f>IF(O349="女子",IF($AF349&gt;100,"",IF($M349=プロ用女子!K$52,ROW(),"")),"")</f>
        <v/>
      </c>
      <c r="CE349" s="58" t="str">
        <f>IF(O349="女子",IF($AF349&gt;100,"",IF($M349=プロ用女子!D$77,ROW(),"")),"")</f>
        <v/>
      </c>
      <c r="CF349" s="58" t="str">
        <f>IF(O349="女子",IF($AF349&gt;100,"",IF($M349=プロ用女子!K$77,ROW(),"")),"")</f>
        <v/>
      </c>
      <c r="CG349" s="58" t="str">
        <f>IF(O349="女子",IF($AF349&gt;100,"",IF($M349=プロ用女子!D$102,ROW(),"")),"")</f>
        <v/>
      </c>
      <c r="CH349" s="58" t="str">
        <f>IF(O349="女子",IF($AF349&gt;100,"",IF($M349=プロ用女子!K$102,ROW(),"")),"")</f>
        <v/>
      </c>
      <c r="CI349" s="58" t="str">
        <f>IF(O349="女子",IF($AF349&gt;100,"",IF($M349=プロ用女子!D$127,ROW(),"")),"")</f>
        <v/>
      </c>
      <c r="CJ349" s="58" t="str">
        <f>IF(O349="女子",IF($AF349&gt;100,"",IF($M349=プロ用女子!K$127,ROW(),"")),"")</f>
        <v/>
      </c>
      <c r="CK349" s="58" t="str">
        <f>IF(O349="女子",IF($AF349&gt;100,"",IF($M349=プロ用女子!D$152,ROW(),"")),"")</f>
        <v/>
      </c>
      <c r="CL349" s="58" t="str">
        <f>IF(O349="女子",IF($AF349&gt;100,"",IF($M349=プロ用女子!K$152,ROW(),"")),"")</f>
        <v/>
      </c>
      <c r="CM349" s="58" t="str">
        <f>IF(O349="女子",IF($AF349&gt;100,"",IF($M349=プロ用女子!D$177,ROW(),"")),"")</f>
        <v/>
      </c>
      <c r="CN349" s="58" t="str">
        <f>IF(O349="女子",IF($AF349&gt;100,"",IF($M349=プロ用女子!K$177,ROW(),"")),"")</f>
        <v/>
      </c>
      <c r="CO349" s="58" t="str">
        <f>IF(O349="女子",IF($AF349&gt;100,"",IF($M349=プロ用女子!D$202,ROW(),"")),"")</f>
        <v/>
      </c>
      <c r="CP349" s="58" t="str">
        <f>IF(O349="女子",IF($AF349&gt;100,"",IF($M349=プロ用女子!K$202,ROW(),"")),"")</f>
        <v/>
      </c>
      <c r="CQ349" s="58" t="str">
        <f>IF(O349="女子",IF($AF349&gt;100,"",IF($M349=プロ用女子!D$227,ROW(),"")),"")</f>
        <v/>
      </c>
      <c r="CR349" s="58" t="str">
        <f>IF(O349="女子",IF($AF349&gt;100,"",IF($M349=プロ用女子!K$227,ROW(),"")),"")</f>
        <v/>
      </c>
    </row>
    <row r="350" spans="1:96" x14ac:dyDescent="0.15">
      <c r="A350">
        <v>46172</v>
      </c>
      <c r="B350">
        <v>46180</v>
      </c>
      <c r="C350" t="s">
        <v>70</v>
      </c>
      <c r="D350" t="s">
        <v>162</v>
      </c>
      <c r="E350" t="s">
        <v>169</v>
      </c>
      <c r="F350" t="s">
        <v>171</v>
      </c>
      <c r="G350" t="s">
        <v>165</v>
      </c>
      <c r="H350" t="s">
        <v>71</v>
      </c>
      <c r="I350" t="s">
        <v>166</v>
      </c>
      <c r="J350" t="s">
        <v>99</v>
      </c>
      <c r="L350" t="s">
        <v>1297</v>
      </c>
      <c r="M350" t="s">
        <v>1264</v>
      </c>
      <c r="N350" t="s">
        <v>1265</v>
      </c>
      <c r="O350" t="s">
        <v>113</v>
      </c>
      <c r="Y350" t="s">
        <v>101</v>
      </c>
      <c r="AA350" t="s">
        <v>1298</v>
      </c>
      <c r="AB350" t="s">
        <v>1299</v>
      </c>
      <c r="AC350" t="s">
        <v>1300</v>
      </c>
      <c r="AD350" t="s">
        <v>102</v>
      </c>
      <c r="AF350">
        <v>9</v>
      </c>
      <c r="AG350" s="40">
        <v>39381</v>
      </c>
      <c r="AN350">
        <v>153</v>
      </c>
      <c r="AO350">
        <v>49</v>
      </c>
      <c r="AP350" t="s">
        <v>103</v>
      </c>
      <c r="AV350" t="s">
        <v>108</v>
      </c>
      <c r="AY350" t="s">
        <v>158</v>
      </c>
      <c r="BB350">
        <f t="shared" si="16"/>
        <v>16</v>
      </c>
      <c r="BC350">
        <f t="shared" si="17"/>
        <v>2</v>
      </c>
      <c r="BD350" t="str">
        <f t="shared" si="18"/>
        <v>右</v>
      </c>
      <c r="BE350" s="58" t="str">
        <f>IF(O350="男子",IF($AF350&gt;100,"",IF(M350=プロ用男子!D$2,ROW(),"")),"")</f>
        <v/>
      </c>
      <c r="BF350" s="58" t="str">
        <f>IF(O350="男子",IF($AF350&gt;100,"",IF($M350=プロ用男子!K$2,ROW(),"")),"")</f>
        <v/>
      </c>
      <c r="BG350" s="58" t="str">
        <f>IF(O350="男子",IF($AF350&gt;100,"",IF($M350=プロ用男子!D$27,ROW(),"")),"")</f>
        <v/>
      </c>
      <c r="BH350" s="58" t="str">
        <f>IF(O350="男子",IF($AF350&gt;100,"",IF($M350=プロ用男子!K$27,ROW(),"")),"")</f>
        <v/>
      </c>
      <c r="BI350" s="58" t="str">
        <f>IF(O350="男子",IF($AF350&gt;100,"",IF($M350=プロ用男子!D$52,ROW(),"")),"")</f>
        <v/>
      </c>
      <c r="BJ350" s="58" t="str">
        <f>IF(O350="男子",IF($AF350&gt;100,"",IF($M350=プロ用男子!K$52,ROW(),"")),"")</f>
        <v/>
      </c>
      <c r="BK350" s="58" t="str">
        <f>IF(O350="男子",IF($AF350&gt;100,"",IF($M350=プロ用男子!D$77,ROW(),"")),"")</f>
        <v/>
      </c>
      <c r="BL350" s="58" t="str">
        <f>IF(O350="男子",IF($AF350&gt;100,"",IF($M350=プロ用男子!K$77,ROW(),"")),"")</f>
        <v/>
      </c>
      <c r="BM350" s="58" t="str">
        <f>IF(O350="男子",IF($AF350&gt;100,"",IF($M350=プロ用男子!D$102,ROW(),"")),"")</f>
        <v/>
      </c>
      <c r="BN350" s="58" t="str">
        <f>IF(O350="男子",IF($AF350&gt;100,"",IF($M350=プロ用男子!K$102,ROW(),"")),"")</f>
        <v/>
      </c>
      <c r="BO350" s="58" t="str">
        <f>IF(O350="男子",IF($AF350&gt;100,"",IF($M350=プロ用男子!D$127,ROW(),"")),"")</f>
        <v/>
      </c>
      <c r="BP350" s="58" t="str">
        <f>IF(O350="男子",IF($AF350&gt;100,"",IF($M350=プロ用男子!K$127,ROW(),"")),"")</f>
        <v/>
      </c>
      <c r="BQ350" s="58" t="str">
        <f>IF(O350="男子",IF($AF350&gt;100,"",IF($M350=プロ用男子!D$152,ROW(),"")),"")</f>
        <v/>
      </c>
      <c r="BR350" s="58" t="str">
        <f>IF(O350="男子",IF($AF350&gt;100,"",IF($M350=プロ用男子!K$152,ROW(),"")),"")</f>
        <v/>
      </c>
      <c r="BS350" s="58" t="str">
        <f>IF(O350="男子",IF($AF350&gt;100,"",IF($M350=プロ用男子!D$177,ROW(),"")),"")</f>
        <v/>
      </c>
      <c r="BT350" s="58" t="str">
        <f>IF(O350="男子",IF($AF350&gt;100,"",IF($M350=プロ用男子!K$177,ROW(),"")),"")</f>
        <v/>
      </c>
      <c r="BU350" s="58" t="str">
        <f>IF(O350="男子",IF($AF350&gt;100,"",IF($M350=プロ用男子!D$202,ROW(),"")),"")</f>
        <v/>
      </c>
      <c r="BV350" s="58" t="str">
        <f>IF(O350="男子",IF($AF350&gt;100,"",IF($M350=プロ用男子!K$202,ROW(),"")),"")</f>
        <v/>
      </c>
      <c r="BW350" s="58" t="str">
        <f>IF(O350="男子",IF($AF350&gt;100,"",IF($M350=プロ用男子!D$227,ROW(),"")),"")</f>
        <v/>
      </c>
      <c r="BX350" s="58" t="str">
        <f>IF(O350="男子",IF($AF350&gt;100,"",IF($M350=プロ用男子!K$227,ROW(),"")),"")</f>
        <v/>
      </c>
      <c r="BY350" s="58" t="str">
        <f>IF(O350="女子",IF(AF350&gt;100,"",IF(M350=プロ用女子!D$2,ROW(),"")),"")</f>
        <v/>
      </c>
      <c r="BZ350" s="58" t="str">
        <f>IF(O350="女子",IF($AF350&gt;100,"",IF($M350=プロ用女子!K$2,ROW(),"")),"")</f>
        <v/>
      </c>
      <c r="CA350" s="58" t="str">
        <f>IF(O350="女子",IF($AF350&gt;100,"",IF($M350=プロ用女子!D$27,ROW(),"")),"")</f>
        <v/>
      </c>
      <c r="CB350" s="58">
        <f>IF(O350="女子",IF($AF350&gt;100,"",IF($M350=プロ用女子!K$27,ROW(),"")),"")</f>
        <v>350</v>
      </c>
      <c r="CC350" s="58" t="str">
        <f>IF(O350="女子",IF($AF350&gt;100,"",IF($M350=プロ用女子!D$52,ROW(),"")),"")</f>
        <v/>
      </c>
      <c r="CD350" s="58" t="str">
        <f>IF(O350="女子",IF($AF350&gt;100,"",IF($M350=プロ用女子!K$52,ROW(),"")),"")</f>
        <v/>
      </c>
      <c r="CE350" s="58" t="str">
        <f>IF(O350="女子",IF($AF350&gt;100,"",IF($M350=プロ用女子!D$77,ROW(),"")),"")</f>
        <v/>
      </c>
      <c r="CF350" s="58" t="str">
        <f>IF(O350="女子",IF($AF350&gt;100,"",IF($M350=プロ用女子!K$77,ROW(),"")),"")</f>
        <v/>
      </c>
      <c r="CG350" s="58" t="str">
        <f>IF(O350="女子",IF($AF350&gt;100,"",IF($M350=プロ用女子!D$102,ROW(),"")),"")</f>
        <v/>
      </c>
      <c r="CH350" s="58" t="str">
        <f>IF(O350="女子",IF($AF350&gt;100,"",IF($M350=プロ用女子!K$102,ROW(),"")),"")</f>
        <v/>
      </c>
      <c r="CI350" s="58" t="str">
        <f>IF(O350="女子",IF($AF350&gt;100,"",IF($M350=プロ用女子!D$127,ROW(),"")),"")</f>
        <v/>
      </c>
      <c r="CJ350" s="58" t="str">
        <f>IF(O350="女子",IF($AF350&gt;100,"",IF($M350=プロ用女子!K$127,ROW(),"")),"")</f>
        <v/>
      </c>
      <c r="CK350" s="58" t="str">
        <f>IF(O350="女子",IF($AF350&gt;100,"",IF($M350=プロ用女子!D$152,ROW(),"")),"")</f>
        <v/>
      </c>
      <c r="CL350" s="58" t="str">
        <f>IF(O350="女子",IF($AF350&gt;100,"",IF($M350=プロ用女子!K$152,ROW(),"")),"")</f>
        <v/>
      </c>
      <c r="CM350" s="58" t="str">
        <f>IF(O350="女子",IF($AF350&gt;100,"",IF($M350=プロ用女子!D$177,ROW(),"")),"")</f>
        <v/>
      </c>
      <c r="CN350" s="58" t="str">
        <f>IF(O350="女子",IF($AF350&gt;100,"",IF($M350=プロ用女子!K$177,ROW(),"")),"")</f>
        <v/>
      </c>
      <c r="CO350" s="58" t="str">
        <f>IF(O350="女子",IF($AF350&gt;100,"",IF($M350=プロ用女子!D$202,ROW(),"")),"")</f>
        <v/>
      </c>
      <c r="CP350" s="58" t="str">
        <f>IF(O350="女子",IF($AF350&gt;100,"",IF($M350=プロ用女子!K$202,ROW(),"")),"")</f>
        <v/>
      </c>
      <c r="CQ350" s="58" t="str">
        <f>IF(O350="女子",IF($AF350&gt;100,"",IF($M350=プロ用女子!D$227,ROW(),"")),"")</f>
        <v/>
      </c>
      <c r="CR350" s="58" t="str">
        <f>IF(O350="女子",IF($AF350&gt;100,"",IF($M350=プロ用女子!K$227,ROW(),"")),"")</f>
        <v/>
      </c>
    </row>
    <row r="351" spans="1:96" x14ac:dyDescent="0.15">
      <c r="A351">
        <v>46172</v>
      </c>
      <c r="B351">
        <v>46180</v>
      </c>
      <c r="C351" t="s">
        <v>70</v>
      </c>
      <c r="D351" t="s">
        <v>162</v>
      </c>
      <c r="E351" t="s">
        <v>169</v>
      </c>
      <c r="F351" t="s">
        <v>171</v>
      </c>
      <c r="G351" t="s">
        <v>165</v>
      </c>
      <c r="H351" t="s">
        <v>71</v>
      </c>
      <c r="I351" t="s">
        <v>166</v>
      </c>
      <c r="J351" t="s">
        <v>99</v>
      </c>
      <c r="L351" t="s">
        <v>1301</v>
      </c>
      <c r="M351" t="s">
        <v>1264</v>
      </c>
      <c r="N351" t="s">
        <v>1265</v>
      </c>
      <c r="O351" t="s">
        <v>113</v>
      </c>
      <c r="Y351" t="s">
        <v>101</v>
      </c>
      <c r="AA351" t="s">
        <v>1302</v>
      </c>
      <c r="AB351" t="s">
        <v>1303</v>
      </c>
      <c r="AC351" t="s">
        <v>1304</v>
      </c>
      <c r="AD351" t="s">
        <v>102</v>
      </c>
      <c r="AF351">
        <v>10</v>
      </c>
      <c r="AG351" s="40">
        <v>39382</v>
      </c>
      <c r="AN351">
        <v>160</v>
      </c>
      <c r="AO351">
        <v>48</v>
      </c>
      <c r="AP351" t="s">
        <v>103</v>
      </c>
      <c r="AV351" t="s">
        <v>108</v>
      </c>
      <c r="AY351" t="s">
        <v>158</v>
      </c>
      <c r="BB351">
        <f t="shared" si="16"/>
        <v>16</v>
      </c>
      <c r="BC351">
        <f t="shared" si="17"/>
        <v>2</v>
      </c>
      <c r="BD351" t="str">
        <f t="shared" si="18"/>
        <v>右</v>
      </c>
      <c r="BE351" s="58" t="str">
        <f>IF(O351="男子",IF($AF351&gt;100,"",IF(M351=プロ用男子!D$2,ROW(),"")),"")</f>
        <v/>
      </c>
      <c r="BF351" s="58" t="str">
        <f>IF(O351="男子",IF($AF351&gt;100,"",IF($M351=プロ用男子!K$2,ROW(),"")),"")</f>
        <v/>
      </c>
      <c r="BG351" s="58" t="str">
        <f>IF(O351="男子",IF($AF351&gt;100,"",IF($M351=プロ用男子!D$27,ROW(),"")),"")</f>
        <v/>
      </c>
      <c r="BH351" s="58" t="str">
        <f>IF(O351="男子",IF($AF351&gt;100,"",IF($M351=プロ用男子!K$27,ROW(),"")),"")</f>
        <v/>
      </c>
      <c r="BI351" s="58" t="str">
        <f>IF(O351="男子",IF($AF351&gt;100,"",IF($M351=プロ用男子!D$52,ROW(),"")),"")</f>
        <v/>
      </c>
      <c r="BJ351" s="58" t="str">
        <f>IF(O351="男子",IF($AF351&gt;100,"",IF($M351=プロ用男子!K$52,ROW(),"")),"")</f>
        <v/>
      </c>
      <c r="BK351" s="58" t="str">
        <f>IF(O351="男子",IF($AF351&gt;100,"",IF($M351=プロ用男子!D$77,ROW(),"")),"")</f>
        <v/>
      </c>
      <c r="BL351" s="58" t="str">
        <f>IF(O351="男子",IF($AF351&gt;100,"",IF($M351=プロ用男子!K$77,ROW(),"")),"")</f>
        <v/>
      </c>
      <c r="BM351" s="58" t="str">
        <f>IF(O351="男子",IF($AF351&gt;100,"",IF($M351=プロ用男子!D$102,ROW(),"")),"")</f>
        <v/>
      </c>
      <c r="BN351" s="58" t="str">
        <f>IF(O351="男子",IF($AF351&gt;100,"",IF($M351=プロ用男子!K$102,ROW(),"")),"")</f>
        <v/>
      </c>
      <c r="BO351" s="58" t="str">
        <f>IF(O351="男子",IF($AF351&gt;100,"",IF($M351=プロ用男子!D$127,ROW(),"")),"")</f>
        <v/>
      </c>
      <c r="BP351" s="58" t="str">
        <f>IF(O351="男子",IF($AF351&gt;100,"",IF($M351=プロ用男子!K$127,ROW(),"")),"")</f>
        <v/>
      </c>
      <c r="BQ351" s="58" t="str">
        <f>IF(O351="男子",IF($AF351&gt;100,"",IF($M351=プロ用男子!D$152,ROW(),"")),"")</f>
        <v/>
      </c>
      <c r="BR351" s="58" t="str">
        <f>IF(O351="男子",IF($AF351&gt;100,"",IF($M351=プロ用男子!K$152,ROW(),"")),"")</f>
        <v/>
      </c>
      <c r="BS351" s="58" t="str">
        <f>IF(O351="男子",IF($AF351&gt;100,"",IF($M351=プロ用男子!D$177,ROW(),"")),"")</f>
        <v/>
      </c>
      <c r="BT351" s="58" t="str">
        <f>IF(O351="男子",IF($AF351&gt;100,"",IF($M351=プロ用男子!K$177,ROW(),"")),"")</f>
        <v/>
      </c>
      <c r="BU351" s="58" t="str">
        <f>IF(O351="男子",IF($AF351&gt;100,"",IF($M351=プロ用男子!D$202,ROW(),"")),"")</f>
        <v/>
      </c>
      <c r="BV351" s="58" t="str">
        <f>IF(O351="男子",IF($AF351&gt;100,"",IF($M351=プロ用男子!K$202,ROW(),"")),"")</f>
        <v/>
      </c>
      <c r="BW351" s="58" t="str">
        <f>IF(O351="男子",IF($AF351&gt;100,"",IF($M351=プロ用男子!D$227,ROW(),"")),"")</f>
        <v/>
      </c>
      <c r="BX351" s="58" t="str">
        <f>IF(O351="男子",IF($AF351&gt;100,"",IF($M351=プロ用男子!K$227,ROW(),"")),"")</f>
        <v/>
      </c>
      <c r="BY351" s="58" t="str">
        <f>IF(O351="女子",IF(AF351&gt;100,"",IF(M351=プロ用女子!D$2,ROW(),"")),"")</f>
        <v/>
      </c>
      <c r="BZ351" s="58" t="str">
        <f>IF(O351="女子",IF($AF351&gt;100,"",IF($M351=プロ用女子!K$2,ROW(),"")),"")</f>
        <v/>
      </c>
      <c r="CA351" s="58" t="str">
        <f>IF(O351="女子",IF($AF351&gt;100,"",IF($M351=プロ用女子!D$27,ROW(),"")),"")</f>
        <v/>
      </c>
      <c r="CB351" s="58">
        <f>IF(O351="女子",IF($AF351&gt;100,"",IF($M351=プロ用女子!K$27,ROW(),"")),"")</f>
        <v>351</v>
      </c>
      <c r="CC351" s="58" t="str">
        <f>IF(O351="女子",IF($AF351&gt;100,"",IF($M351=プロ用女子!D$52,ROW(),"")),"")</f>
        <v/>
      </c>
      <c r="CD351" s="58" t="str">
        <f>IF(O351="女子",IF($AF351&gt;100,"",IF($M351=プロ用女子!K$52,ROW(),"")),"")</f>
        <v/>
      </c>
      <c r="CE351" s="58" t="str">
        <f>IF(O351="女子",IF($AF351&gt;100,"",IF($M351=プロ用女子!D$77,ROW(),"")),"")</f>
        <v/>
      </c>
      <c r="CF351" s="58" t="str">
        <f>IF(O351="女子",IF($AF351&gt;100,"",IF($M351=プロ用女子!K$77,ROW(),"")),"")</f>
        <v/>
      </c>
      <c r="CG351" s="58" t="str">
        <f>IF(O351="女子",IF($AF351&gt;100,"",IF($M351=プロ用女子!D$102,ROW(),"")),"")</f>
        <v/>
      </c>
      <c r="CH351" s="58" t="str">
        <f>IF(O351="女子",IF($AF351&gt;100,"",IF($M351=プロ用女子!K$102,ROW(),"")),"")</f>
        <v/>
      </c>
      <c r="CI351" s="58" t="str">
        <f>IF(O351="女子",IF($AF351&gt;100,"",IF($M351=プロ用女子!D$127,ROW(),"")),"")</f>
        <v/>
      </c>
      <c r="CJ351" s="58" t="str">
        <f>IF(O351="女子",IF($AF351&gt;100,"",IF($M351=プロ用女子!K$127,ROW(),"")),"")</f>
        <v/>
      </c>
      <c r="CK351" s="58" t="str">
        <f>IF(O351="女子",IF($AF351&gt;100,"",IF($M351=プロ用女子!D$152,ROW(),"")),"")</f>
        <v/>
      </c>
      <c r="CL351" s="58" t="str">
        <f>IF(O351="女子",IF($AF351&gt;100,"",IF($M351=プロ用女子!K$152,ROW(),"")),"")</f>
        <v/>
      </c>
      <c r="CM351" s="58" t="str">
        <f>IF(O351="女子",IF($AF351&gt;100,"",IF($M351=プロ用女子!D$177,ROW(),"")),"")</f>
        <v/>
      </c>
      <c r="CN351" s="58" t="str">
        <f>IF(O351="女子",IF($AF351&gt;100,"",IF($M351=プロ用女子!K$177,ROW(),"")),"")</f>
        <v/>
      </c>
      <c r="CO351" s="58" t="str">
        <f>IF(O351="女子",IF($AF351&gt;100,"",IF($M351=プロ用女子!D$202,ROW(),"")),"")</f>
        <v/>
      </c>
      <c r="CP351" s="58" t="str">
        <f>IF(O351="女子",IF($AF351&gt;100,"",IF($M351=プロ用女子!K$202,ROW(),"")),"")</f>
        <v/>
      </c>
      <c r="CQ351" s="58" t="str">
        <f>IF(O351="女子",IF($AF351&gt;100,"",IF($M351=プロ用女子!D$227,ROW(),"")),"")</f>
        <v/>
      </c>
      <c r="CR351" s="58" t="str">
        <f>IF(O351="女子",IF($AF351&gt;100,"",IF($M351=プロ用女子!K$227,ROW(),"")),"")</f>
        <v/>
      </c>
    </row>
    <row r="352" spans="1:96" x14ac:dyDescent="0.15">
      <c r="A352">
        <v>46172</v>
      </c>
      <c r="B352">
        <v>46180</v>
      </c>
      <c r="C352" t="s">
        <v>70</v>
      </c>
      <c r="D352" t="s">
        <v>162</v>
      </c>
      <c r="E352" t="s">
        <v>169</v>
      </c>
      <c r="F352" t="s">
        <v>171</v>
      </c>
      <c r="G352" t="s">
        <v>165</v>
      </c>
      <c r="H352" t="s">
        <v>71</v>
      </c>
      <c r="I352" t="s">
        <v>166</v>
      </c>
      <c r="J352" t="s">
        <v>99</v>
      </c>
      <c r="L352" t="s">
        <v>1305</v>
      </c>
      <c r="M352" t="s">
        <v>1264</v>
      </c>
      <c r="N352" t="s">
        <v>1265</v>
      </c>
      <c r="O352" t="s">
        <v>113</v>
      </c>
      <c r="Y352" t="s">
        <v>101</v>
      </c>
      <c r="AA352" t="s">
        <v>1306</v>
      </c>
      <c r="AB352" t="s">
        <v>1307</v>
      </c>
      <c r="AC352" t="s">
        <v>1308</v>
      </c>
      <c r="AD352" t="s">
        <v>102</v>
      </c>
      <c r="AF352">
        <v>11</v>
      </c>
      <c r="AG352" s="40">
        <v>39438</v>
      </c>
      <c r="AN352">
        <v>162</v>
      </c>
      <c r="AO352">
        <v>48</v>
      </c>
      <c r="AP352" t="s">
        <v>103</v>
      </c>
      <c r="AV352" t="s">
        <v>108</v>
      </c>
      <c r="AY352" t="s">
        <v>158</v>
      </c>
      <c r="BB352">
        <f t="shared" si="16"/>
        <v>16</v>
      </c>
      <c r="BC352">
        <f t="shared" si="17"/>
        <v>2</v>
      </c>
      <c r="BD352" t="str">
        <f t="shared" si="18"/>
        <v>右</v>
      </c>
      <c r="BE352" s="58" t="str">
        <f>IF(O352="男子",IF($AF352&gt;100,"",IF(M352=プロ用男子!D$2,ROW(),"")),"")</f>
        <v/>
      </c>
      <c r="BF352" s="58" t="str">
        <f>IF(O352="男子",IF($AF352&gt;100,"",IF($M352=プロ用男子!K$2,ROW(),"")),"")</f>
        <v/>
      </c>
      <c r="BG352" s="58" t="str">
        <f>IF(O352="男子",IF($AF352&gt;100,"",IF($M352=プロ用男子!D$27,ROW(),"")),"")</f>
        <v/>
      </c>
      <c r="BH352" s="58" t="str">
        <f>IF(O352="男子",IF($AF352&gt;100,"",IF($M352=プロ用男子!K$27,ROW(),"")),"")</f>
        <v/>
      </c>
      <c r="BI352" s="58" t="str">
        <f>IF(O352="男子",IF($AF352&gt;100,"",IF($M352=プロ用男子!D$52,ROW(),"")),"")</f>
        <v/>
      </c>
      <c r="BJ352" s="58" t="str">
        <f>IF(O352="男子",IF($AF352&gt;100,"",IF($M352=プロ用男子!K$52,ROW(),"")),"")</f>
        <v/>
      </c>
      <c r="BK352" s="58" t="str">
        <f>IF(O352="男子",IF($AF352&gt;100,"",IF($M352=プロ用男子!D$77,ROW(),"")),"")</f>
        <v/>
      </c>
      <c r="BL352" s="58" t="str">
        <f>IF(O352="男子",IF($AF352&gt;100,"",IF($M352=プロ用男子!K$77,ROW(),"")),"")</f>
        <v/>
      </c>
      <c r="BM352" s="58" t="str">
        <f>IF(O352="男子",IF($AF352&gt;100,"",IF($M352=プロ用男子!D$102,ROW(),"")),"")</f>
        <v/>
      </c>
      <c r="BN352" s="58" t="str">
        <f>IF(O352="男子",IF($AF352&gt;100,"",IF($M352=プロ用男子!K$102,ROW(),"")),"")</f>
        <v/>
      </c>
      <c r="BO352" s="58" t="str">
        <f>IF(O352="男子",IF($AF352&gt;100,"",IF($M352=プロ用男子!D$127,ROW(),"")),"")</f>
        <v/>
      </c>
      <c r="BP352" s="58" t="str">
        <f>IF(O352="男子",IF($AF352&gt;100,"",IF($M352=プロ用男子!K$127,ROW(),"")),"")</f>
        <v/>
      </c>
      <c r="BQ352" s="58" t="str">
        <f>IF(O352="男子",IF($AF352&gt;100,"",IF($M352=プロ用男子!D$152,ROW(),"")),"")</f>
        <v/>
      </c>
      <c r="BR352" s="58" t="str">
        <f>IF(O352="男子",IF($AF352&gt;100,"",IF($M352=プロ用男子!K$152,ROW(),"")),"")</f>
        <v/>
      </c>
      <c r="BS352" s="58" t="str">
        <f>IF(O352="男子",IF($AF352&gt;100,"",IF($M352=プロ用男子!D$177,ROW(),"")),"")</f>
        <v/>
      </c>
      <c r="BT352" s="58" t="str">
        <f>IF(O352="男子",IF($AF352&gt;100,"",IF($M352=プロ用男子!K$177,ROW(),"")),"")</f>
        <v/>
      </c>
      <c r="BU352" s="58" t="str">
        <f>IF(O352="男子",IF($AF352&gt;100,"",IF($M352=プロ用男子!D$202,ROW(),"")),"")</f>
        <v/>
      </c>
      <c r="BV352" s="58" t="str">
        <f>IF(O352="男子",IF($AF352&gt;100,"",IF($M352=プロ用男子!K$202,ROW(),"")),"")</f>
        <v/>
      </c>
      <c r="BW352" s="58" t="str">
        <f>IF(O352="男子",IF($AF352&gt;100,"",IF($M352=プロ用男子!D$227,ROW(),"")),"")</f>
        <v/>
      </c>
      <c r="BX352" s="58" t="str">
        <f>IF(O352="男子",IF($AF352&gt;100,"",IF($M352=プロ用男子!K$227,ROW(),"")),"")</f>
        <v/>
      </c>
      <c r="BY352" s="58" t="str">
        <f>IF(O352="女子",IF(AF352&gt;100,"",IF(M352=プロ用女子!D$2,ROW(),"")),"")</f>
        <v/>
      </c>
      <c r="BZ352" s="58" t="str">
        <f>IF(O352="女子",IF($AF352&gt;100,"",IF($M352=プロ用女子!K$2,ROW(),"")),"")</f>
        <v/>
      </c>
      <c r="CA352" s="58" t="str">
        <f>IF(O352="女子",IF($AF352&gt;100,"",IF($M352=プロ用女子!D$27,ROW(),"")),"")</f>
        <v/>
      </c>
      <c r="CB352" s="58">
        <f>IF(O352="女子",IF($AF352&gt;100,"",IF($M352=プロ用女子!K$27,ROW(),"")),"")</f>
        <v>352</v>
      </c>
      <c r="CC352" s="58" t="str">
        <f>IF(O352="女子",IF($AF352&gt;100,"",IF($M352=プロ用女子!D$52,ROW(),"")),"")</f>
        <v/>
      </c>
      <c r="CD352" s="58" t="str">
        <f>IF(O352="女子",IF($AF352&gt;100,"",IF($M352=プロ用女子!K$52,ROW(),"")),"")</f>
        <v/>
      </c>
      <c r="CE352" s="58" t="str">
        <f>IF(O352="女子",IF($AF352&gt;100,"",IF($M352=プロ用女子!D$77,ROW(),"")),"")</f>
        <v/>
      </c>
      <c r="CF352" s="58" t="str">
        <f>IF(O352="女子",IF($AF352&gt;100,"",IF($M352=プロ用女子!K$77,ROW(),"")),"")</f>
        <v/>
      </c>
      <c r="CG352" s="58" t="str">
        <f>IF(O352="女子",IF($AF352&gt;100,"",IF($M352=プロ用女子!D$102,ROW(),"")),"")</f>
        <v/>
      </c>
      <c r="CH352" s="58" t="str">
        <f>IF(O352="女子",IF($AF352&gt;100,"",IF($M352=プロ用女子!K$102,ROW(),"")),"")</f>
        <v/>
      </c>
      <c r="CI352" s="58" t="str">
        <f>IF(O352="女子",IF($AF352&gt;100,"",IF($M352=プロ用女子!D$127,ROW(),"")),"")</f>
        <v/>
      </c>
      <c r="CJ352" s="58" t="str">
        <f>IF(O352="女子",IF($AF352&gt;100,"",IF($M352=プロ用女子!K$127,ROW(),"")),"")</f>
        <v/>
      </c>
      <c r="CK352" s="58" t="str">
        <f>IF(O352="女子",IF($AF352&gt;100,"",IF($M352=プロ用女子!D$152,ROW(),"")),"")</f>
        <v/>
      </c>
      <c r="CL352" s="58" t="str">
        <f>IF(O352="女子",IF($AF352&gt;100,"",IF($M352=プロ用女子!K$152,ROW(),"")),"")</f>
        <v/>
      </c>
      <c r="CM352" s="58" t="str">
        <f>IF(O352="女子",IF($AF352&gt;100,"",IF($M352=プロ用女子!D$177,ROW(),"")),"")</f>
        <v/>
      </c>
      <c r="CN352" s="58" t="str">
        <f>IF(O352="女子",IF($AF352&gt;100,"",IF($M352=プロ用女子!K$177,ROW(),"")),"")</f>
        <v/>
      </c>
      <c r="CO352" s="58" t="str">
        <f>IF(O352="女子",IF($AF352&gt;100,"",IF($M352=プロ用女子!D$202,ROW(),"")),"")</f>
        <v/>
      </c>
      <c r="CP352" s="58" t="str">
        <f>IF(O352="女子",IF($AF352&gt;100,"",IF($M352=プロ用女子!K$202,ROW(),"")),"")</f>
        <v/>
      </c>
      <c r="CQ352" s="58" t="str">
        <f>IF(O352="女子",IF($AF352&gt;100,"",IF($M352=プロ用女子!D$227,ROW(),"")),"")</f>
        <v/>
      </c>
      <c r="CR352" s="58" t="str">
        <f>IF(O352="女子",IF($AF352&gt;100,"",IF($M352=プロ用女子!K$227,ROW(),"")),"")</f>
        <v/>
      </c>
    </row>
    <row r="353" spans="1:96" x14ac:dyDescent="0.15">
      <c r="A353">
        <v>46172</v>
      </c>
      <c r="B353">
        <v>46180</v>
      </c>
      <c r="C353" t="s">
        <v>70</v>
      </c>
      <c r="D353" t="s">
        <v>162</v>
      </c>
      <c r="E353" t="s">
        <v>169</v>
      </c>
      <c r="F353" t="s">
        <v>171</v>
      </c>
      <c r="G353" t="s">
        <v>165</v>
      </c>
      <c r="H353" t="s">
        <v>71</v>
      </c>
      <c r="I353" t="s">
        <v>166</v>
      </c>
      <c r="J353" t="s">
        <v>99</v>
      </c>
      <c r="L353" t="s">
        <v>1321</v>
      </c>
      <c r="M353" t="s">
        <v>1264</v>
      </c>
      <c r="N353" t="s">
        <v>1265</v>
      </c>
      <c r="O353" t="s">
        <v>113</v>
      </c>
      <c r="Y353" t="s">
        <v>101</v>
      </c>
      <c r="AA353" t="s">
        <v>1322</v>
      </c>
      <c r="AB353" t="s">
        <v>1323</v>
      </c>
      <c r="AC353" t="s">
        <v>1324</v>
      </c>
      <c r="AD353" t="s">
        <v>102</v>
      </c>
      <c r="AF353">
        <v>12</v>
      </c>
      <c r="AG353" s="40">
        <v>39285</v>
      </c>
      <c r="AN353">
        <v>153</v>
      </c>
      <c r="AO353">
        <v>44</v>
      </c>
      <c r="AP353" t="s">
        <v>103</v>
      </c>
      <c r="AV353" t="s">
        <v>104</v>
      </c>
      <c r="AY353" t="s">
        <v>157</v>
      </c>
      <c r="BB353">
        <f t="shared" si="16"/>
        <v>16</v>
      </c>
      <c r="BC353">
        <f t="shared" si="17"/>
        <v>2</v>
      </c>
      <c r="BD353" t="str">
        <f t="shared" si="18"/>
        <v>右</v>
      </c>
      <c r="BE353" s="58" t="str">
        <f>IF(O353="男子",IF($AF353&gt;100,"",IF(M353=プロ用男子!D$2,ROW(),"")),"")</f>
        <v/>
      </c>
      <c r="BF353" s="58" t="str">
        <f>IF(O353="男子",IF($AF353&gt;100,"",IF($M353=プロ用男子!K$2,ROW(),"")),"")</f>
        <v/>
      </c>
      <c r="BG353" s="58" t="str">
        <f>IF(O353="男子",IF($AF353&gt;100,"",IF($M353=プロ用男子!D$27,ROW(),"")),"")</f>
        <v/>
      </c>
      <c r="BH353" s="58" t="str">
        <f>IF(O353="男子",IF($AF353&gt;100,"",IF($M353=プロ用男子!K$27,ROW(),"")),"")</f>
        <v/>
      </c>
      <c r="BI353" s="58" t="str">
        <f>IF(O353="男子",IF($AF353&gt;100,"",IF($M353=プロ用男子!D$52,ROW(),"")),"")</f>
        <v/>
      </c>
      <c r="BJ353" s="58" t="str">
        <f>IF(O353="男子",IF($AF353&gt;100,"",IF($M353=プロ用男子!K$52,ROW(),"")),"")</f>
        <v/>
      </c>
      <c r="BK353" s="58" t="str">
        <f>IF(O353="男子",IF($AF353&gt;100,"",IF($M353=プロ用男子!D$77,ROW(),"")),"")</f>
        <v/>
      </c>
      <c r="BL353" s="58" t="str">
        <f>IF(O353="男子",IF($AF353&gt;100,"",IF($M353=プロ用男子!K$77,ROW(),"")),"")</f>
        <v/>
      </c>
      <c r="BM353" s="58" t="str">
        <f>IF(O353="男子",IF($AF353&gt;100,"",IF($M353=プロ用男子!D$102,ROW(),"")),"")</f>
        <v/>
      </c>
      <c r="BN353" s="58" t="str">
        <f>IF(O353="男子",IF($AF353&gt;100,"",IF($M353=プロ用男子!K$102,ROW(),"")),"")</f>
        <v/>
      </c>
      <c r="BO353" s="58" t="str">
        <f>IF(O353="男子",IF($AF353&gt;100,"",IF($M353=プロ用男子!D$127,ROW(),"")),"")</f>
        <v/>
      </c>
      <c r="BP353" s="58" t="str">
        <f>IF(O353="男子",IF($AF353&gt;100,"",IF($M353=プロ用男子!K$127,ROW(),"")),"")</f>
        <v/>
      </c>
      <c r="BQ353" s="58" t="str">
        <f>IF(O353="男子",IF($AF353&gt;100,"",IF($M353=プロ用男子!D$152,ROW(),"")),"")</f>
        <v/>
      </c>
      <c r="BR353" s="58" t="str">
        <f>IF(O353="男子",IF($AF353&gt;100,"",IF($M353=プロ用男子!K$152,ROW(),"")),"")</f>
        <v/>
      </c>
      <c r="BS353" s="58" t="str">
        <f>IF(O353="男子",IF($AF353&gt;100,"",IF($M353=プロ用男子!D$177,ROW(),"")),"")</f>
        <v/>
      </c>
      <c r="BT353" s="58" t="str">
        <f>IF(O353="男子",IF($AF353&gt;100,"",IF($M353=プロ用男子!K$177,ROW(),"")),"")</f>
        <v/>
      </c>
      <c r="BU353" s="58" t="str">
        <f>IF(O353="男子",IF($AF353&gt;100,"",IF($M353=プロ用男子!D$202,ROW(),"")),"")</f>
        <v/>
      </c>
      <c r="BV353" s="58" t="str">
        <f>IF(O353="男子",IF($AF353&gt;100,"",IF($M353=プロ用男子!K$202,ROW(),"")),"")</f>
        <v/>
      </c>
      <c r="BW353" s="58" t="str">
        <f>IF(O353="男子",IF($AF353&gt;100,"",IF($M353=プロ用男子!D$227,ROW(),"")),"")</f>
        <v/>
      </c>
      <c r="BX353" s="58" t="str">
        <f>IF(O353="男子",IF($AF353&gt;100,"",IF($M353=プロ用男子!K$227,ROW(),"")),"")</f>
        <v/>
      </c>
      <c r="BY353" s="58" t="str">
        <f>IF(O353="女子",IF(AF353&gt;100,"",IF(M353=プロ用女子!D$2,ROW(),"")),"")</f>
        <v/>
      </c>
      <c r="BZ353" s="58" t="str">
        <f>IF(O353="女子",IF($AF353&gt;100,"",IF($M353=プロ用女子!K$2,ROW(),"")),"")</f>
        <v/>
      </c>
      <c r="CA353" s="58" t="str">
        <f>IF(O353="女子",IF($AF353&gt;100,"",IF($M353=プロ用女子!D$27,ROW(),"")),"")</f>
        <v/>
      </c>
      <c r="CB353" s="58">
        <f>IF(O353="女子",IF($AF353&gt;100,"",IF($M353=プロ用女子!K$27,ROW(),"")),"")</f>
        <v>353</v>
      </c>
      <c r="CC353" s="58" t="str">
        <f>IF(O353="女子",IF($AF353&gt;100,"",IF($M353=プロ用女子!D$52,ROW(),"")),"")</f>
        <v/>
      </c>
      <c r="CD353" s="58" t="str">
        <f>IF(O353="女子",IF($AF353&gt;100,"",IF($M353=プロ用女子!K$52,ROW(),"")),"")</f>
        <v/>
      </c>
      <c r="CE353" s="58" t="str">
        <f>IF(O353="女子",IF($AF353&gt;100,"",IF($M353=プロ用女子!D$77,ROW(),"")),"")</f>
        <v/>
      </c>
      <c r="CF353" s="58" t="str">
        <f>IF(O353="女子",IF($AF353&gt;100,"",IF($M353=プロ用女子!K$77,ROW(),"")),"")</f>
        <v/>
      </c>
      <c r="CG353" s="58" t="str">
        <f>IF(O353="女子",IF($AF353&gt;100,"",IF($M353=プロ用女子!D$102,ROW(),"")),"")</f>
        <v/>
      </c>
      <c r="CH353" s="58" t="str">
        <f>IF(O353="女子",IF($AF353&gt;100,"",IF($M353=プロ用女子!K$102,ROW(),"")),"")</f>
        <v/>
      </c>
      <c r="CI353" s="58" t="str">
        <f>IF(O353="女子",IF($AF353&gt;100,"",IF($M353=プロ用女子!D$127,ROW(),"")),"")</f>
        <v/>
      </c>
      <c r="CJ353" s="58" t="str">
        <f>IF(O353="女子",IF($AF353&gt;100,"",IF($M353=プロ用女子!K$127,ROW(),"")),"")</f>
        <v/>
      </c>
      <c r="CK353" s="58" t="str">
        <f>IF(O353="女子",IF($AF353&gt;100,"",IF($M353=プロ用女子!D$152,ROW(),"")),"")</f>
        <v/>
      </c>
      <c r="CL353" s="58" t="str">
        <f>IF(O353="女子",IF($AF353&gt;100,"",IF($M353=プロ用女子!K$152,ROW(),"")),"")</f>
        <v/>
      </c>
      <c r="CM353" s="58" t="str">
        <f>IF(O353="女子",IF($AF353&gt;100,"",IF($M353=プロ用女子!D$177,ROW(),"")),"")</f>
        <v/>
      </c>
      <c r="CN353" s="58" t="str">
        <f>IF(O353="女子",IF($AF353&gt;100,"",IF($M353=プロ用女子!K$177,ROW(),"")),"")</f>
        <v/>
      </c>
      <c r="CO353" s="58" t="str">
        <f>IF(O353="女子",IF($AF353&gt;100,"",IF($M353=プロ用女子!D$202,ROW(),"")),"")</f>
        <v/>
      </c>
      <c r="CP353" s="58" t="str">
        <f>IF(O353="女子",IF($AF353&gt;100,"",IF($M353=プロ用女子!K$202,ROW(),"")),"")</f>
        <v/>
      </c>
      <c r="CQ353" s="58" t="str">
        <f>IF(O353="女子",IF($AF353&gt;100,"",IF($M353=プロ用女子!D$227,ROW(),"")),"")</f>
        <v/>
      </c>
      <c r="CR353" s="58" t="str">
        <f>IF(O353="女子",IF($AF353&gt;100,"",IF($M353=プロ用女子!K$227,ROW(),"")),"")</f>
        <v/>
      </c>
    </row>
    <row r="354" spans="1:96" x14ac:dyDescent="0.15">
      <c r="A354" s="41">
        <v>46172</v>
      </c>
      <c r="B354" s="41">
        <v>46180</v>
      </c>
      <c r="C354" t="s">
        <v>70</v>
      </c>
      <c r="D354" t="s">
        <v>162</v>
      </c>
      <c r="E354" t="s">
        <v>169</v>
      </c>
      <c r="F354" t="s">
        <v>171</v>
      </c>
      <c r="G354" t="s">
        <v>165</v>
      </c>
      <c r="H354" t="s">
        <v>71</v>
      </c>
      <c r="I354" t="s">
        <v>166</v>
      </c>
      <c r="J354" t="s">
        <v>99</v>
      </c>
      <c r="L354" t="s">
        <v>1325</v>
      </c>
      <c r="M354" t="s">
        <v>1264</v>
      </c>
      <c r="N354" t="s">
        <v>1265</v>
      </c>
      <c r="O354" t="s">
        <v>113</v>
      </c>
      <c r="Y354" t="s">
        <v>101</v>
      </c>
      <c r="AA354" t="s">
        <v>1326</v>
      </c>
      <c r="AB354" t="s">
        <v>1327</v>
      </c>
      <c r="AC354" t="s">
        <v>1328</v>
      </c>
      <c r="AD354" t="s">
        <v>102</v>
      </c>
      <c r="AF354">
        <v>13</v>
      </c>
      <c r="AG354" s="40">
        <v>39510</v>
      </c>
      <c r="AN354">
        <v>156.69999999999999</v>
      </c>
      <c r="AO354">
        <v>54.2</v>
      </c>
      <c r="AP354" t="s">
        <v>103</v>
      </c>
      <c r="AV354" t="s">
        <v>104</v>
      </c>
      <c r="AY354" t="s">
        <v>157</v>
      </c>
      <c r="BB354">
        <f t="shared" si="16"/>
        <v>16</v>
      </c>
      <c r="BC354">
        <f t="shared" si="17"/>
        <v>2</v>
      </c>
      <c r="BD354" t="str">
        <f t="shared" si="18"/>
        <v>右</v>
      </c>
      <c r="BE354" s="58" t="str">
        <f>IF(O354="男子",IF($AF354&gt;100,"",IF(M354=プロ用男子!D$2,ROW(),"")),"")</f>
        <v/>
      </c>
      <c r="BF354" s="58" t="str">
        <f>IF(O354="男子",IF($AF354&gt;100,"",IF($M354=プロ用男子!K$2,ROW(),"")),"")</f>
        <v/>
      </c>
      <c r="BG354" s="58" t="str">
        <f>IF(O354="男子",IF($AF354&gt;100,"",IF($M354=プロ用男子!D$27,ROW(),"")),"")</f>
        <v/>
      </c>
      <c r="BH354" s="58" t="str">
        <f>IF(O354="男子",IF($AF354&gt;100,"",IF($M354=プロ用男子!K$27,ROW(),"")),"")</f>
        <v/>
      </c>
      <c r="BI354" s="58" t="str">
        <f>IF(O354="男子",IF($AF354&gt;100,"",IF($M354=プロ用男子!D$52,ROW(),"")),"")</f>
        <v/>
      </c>
      <c r="BJ354" s="58" t="str">
        <f>IF(O354="男子",IF($AF354&gt;100,"",IF($M354=プロ用男子!K$52,ROW(),"")),"")</f>
        <v/>
      </c>
      <c r="BK354" s="58" t="str">
        <f>IF(O354="男子",IF($AF354&gt;100,"",IF($M354=プロ用男子!D$77,ROW(),"")),"")</f>
        <v/>
      </c>
      <c r="BL354" s="58" t="str">
        <f>IF(O354="男子",IF($AF354&gt;100,"",IF($M354=プロ用男子!K$77,ROW(),"")),"")</f>
        <v/>
      </c>
      <c r="BM354" s="58" t="str">
        <f>IF(O354="男子",IF($AF354&gt;100,"",IF($M354=プロ用男子!D$102,ROW(),"")),"")</f>
        <v/>
      </c>
      <c r="BN354" s="58" t="str">
        <f>IF(O354="男子",IF($AF354&gt;100,"",IF($M354=プロ用男子!K$102,ROW(),"")),"")</f>
        <v/>
      </c>
      <c r="BO354" s="58" t="str">
        <f>IF(O354="男子",IF($AF354&gt;100,"",IF($M354=プロ用男子!D$127,ROW(),"")),"")</f>
        <v/>
      </c>
      <c r="BP354" s="58" t="str">
        <f>IF(O354="男子",IF($AF354&gt;100,"",IF($M354=プロ用男子!K$127,ROW(),"")),"")</f>
        <v/>
      </c>
      <c r="BQ354" s="58" t="str">
        <f>IF(O354="男子",IF($AF354&gt;100,"",IF($M354=プロ用男子!D$152,ROW(),"")),"")</f>
        <v/>
      </c>
      <c r="BR354" s="58" t="str">
        <f>IF(O354="男子",IF($AF354&gt;100,"",IF($M354=プロ用男子!K$152,ROW(),"")),"")</f>
        <v/>
      </c>
      <c r="BS354" s="58" t="str">
        <f>IF(O354="男子",IF($AF354&gt;100,"",IF($M354=プロ用男子!D$177,ROW(),"")),"")</f>
        <v/>
      </c>
      <c r="BT354" s="58" t="str">
        <f>IF(O354="男子",IF($AF354&gt;100,"",IF($M354=プロ用男子!K$177,ROW(),"")),"")</f>
        <v/>
      </c>
      <c r="BU354" s="58" t="str">
        <f>IF(O354="男子",IF($AF354&gt;100,"",IF($M354=プロ用男子!D$202,ROW(),"")),"")</f>
        <v/>
      </c>
      <c r="BV354" s="58" t="str">
        <f>IF(O354="男子",IF($AF354&gt;100,"",IF($M354=プロ用男子!K$202,ROW(),"")),"")</f>
        <v/>
      </c>
      <c r="BW354" s="58" t="str">
        <f>IF(O354="男子",IF($AF354&gt;100,"",IF($M354=プロ用男子!D$227,ROW(),"")),"")</f>
        <v/>
      </c>
      <c r="BX354" s="58" t="str">
        <f>IF(O354="男子",IF($AF354&gt;100,"",IF($M354=プロ用男子!K$227,ROW(),"")),"")</f>
        <v/>
      </c>
      <c r="BY354" s="58" t="str">
        <f>IF(O354="女子",IF(AF354&gt;100,"",IF(M354=プロ用女子!D$2,ROW(),"")),"")</f>
        <v/>
      </c>
      <c r="BZ354" s="58" t="str">
        <f>IF(O354="女子",IF($AF354&gt;100,"",IF($M354=プロ用女子!K$2,ROW(),"")),"")</f>
        <v/>
      </c>
      <c r="CA354" s="58" t="str">
        <f>IF(O354="女子",IF($AF354&gt;100,"",IF($M354=プロ用女子!D$27,ROW(),"")),"")</f>
        <v/>
      </c>
      <c r="CB354" s="58">
        <f>IF(O354="女子",IF($AF354&gt;100,"",IF($M354=プロ用女子!K$27,ROW(),"")),"")</f>
        <v>354</v>
      </c>
      <c r="CC354" s="58" t="str">
        <f>IF(O354="女子",IF($AF354&gt;100,"",IF($M354=プロ用女子!D$52,ROW(),"")),"")</f>
        <v/>
      </c>
      <c r="CD354" s="58" t="str">
        <f>IF(O354="女子",IF($AF354&gt;100,"",IF($M354=プロ用女子!K$52,ROW(),"")),"")</f>
        <v/>
      </c>
      <c r="CE354" s="58" t="str">
        <f>IF(O354="女子",IF($AF354&gt;100,"",IF($M354=プロ用女子!D$77,ROW(),"")),"")</f>
        <v/>
      </c>
      <c r="CF354" s="58" t="str">
        <f>IF(O354="女子",IF($AF354&gt;100,"",IF($M354=プロ用女子!K$77,ROW(),"")),"")</f>
        <v/>
      </c>
      <c r="CG354" s="58" t="str">
        <f>IF(O354="女子",IF($AF354&gt;100,"",IF($M354=プロ用女子!D$102,ROW(),"")),"")</f>
        <v/>
      </c>
      <c r="CH354" s="58" t="str">
        <f>IF(O354="女子",IF($AF354&gt;100,"",IF($M354=プロ用女子!K$102,ROW(),"")),"")</f>
        <v/>
      </c>
      <c r="CI354" s="58" t="str">
        <f>IF(O354="女子",IF($AF354&gt;100,"",IF($M354=プロ用女子!D$127,ROW(),"")),"")</f>
        <v/>
      </c>
      <c r="CJ354" s="58" t="str">
        <f>IF(O354="女子",IF($AF354&gt;100,"",IF($M354=プロ用女子!K$127,ROW(),"")),"")</f>
        <v/>
      </c>
      <c r="CK354" s="58" t="str">
        <f>IF(O354="女子",IF($AF354&gt;100,"",IF($M354=プロ用女子!D$152,ROW(),"")),"")</f>
        <v/>
      </c>
      <c r="CL354" s="58" t="str">
        <f>IF(O354="女子",IF($AF354&gt;100,"",IF($M354=プロ用女子!K$152,ROW(),"")),"")</f>
        <v/>
      </c>
      <c r="CM354" s="58" t="str">
        <f>IF(O354="女子",IF($AF354&gt;100,"",IF($M354=プロ用女子!D$177,ROW(),"")),"")</f>
        <v/>
      </c>
      <c r="CN354" s="58" t="str">
        <f>IF(O354="女子",IF($AF354&gt;100,"",IF($M354=プロ用女子!K$177,ROW(),"")),"")</f>
        <v/>
      </c>
      <c r="CO354" s="58" t="str">
        <f>IF(O354="女子",IF($AF354&gt;100,"",IF($M354=プロ用女子!D$202,ROW(),"")),"")</f>
        <v/>
      </c>
      <c r="CP354" s="58" t="str">
        <f>IF(O354="女子",IF($AF354&gt;100,"",IF($M354=プロ用女子!K$202,ROW(),"")),"")</f>
        <v/>
      </c>
      <c r="CQ354" s="58" t="str">
        <f>IF(O354="女子",IF($AF354&gt;100,"",IF($M354=プロ用女子!D$227,ROW(),"")),"")</f>
        <v/>
      </c>
      <c r="CR354" s="58" t="str">
        <f>IF(O354="女子",IF($AF354&gt;100,"",IF($M354=プロ用女子!K$227,ROW(),"")),"")</f>
        <v/>
      </c>
    </row>
    <row r="355" spans="1:96" x14ac:dyDescent="0.15">
      <c r="A355">
        <v>46172</v>
      </c>
      <c r="B355">
        <v>46180</v>
      </c>
      <c r="C355" t="s">
        <v>70</v>
      </c>
      <c r="D355" t="s">
        <v>162</v>
      </c>
      <c r="E355" t="s">
        <v>169</v>
      </c>
      <c r="F355" t="s">
        <v>171</v>
      </c>
      <c r="G355" t="s">
        <v>165</v>
      </c>
      <c r="H355" t="s">
        <v>71</v>
      </c>
      <c r="I355" t="s">
        <v>166</v>
      </c>
      <c r="J355" t="s">
        <v>99</v>
      </c>
      <c r="L355" t="s">
        <v>1329</v>
      </c>
      <c r="M355" t="s">
        <v>1264</v>
      </c>
      <c r="N355" t="s">
        <v>1265</v>
      </c>
      <c r="O355" t="s">
        <v>113</v>
      </c>
      <c r="Y355" t="s">
        <v>101</v>
      </c>
      <c r="AA355" t="s">
        <v>1330</v>
      </c>
      <c r="AB355" t="s">
        <v>1331</v>
      </c>
      <c r="AC355" t="s">
        <v>1332</v>
      </c>
      <c r="AD355" t="s">
        <v>102</v>
      </c>
      <c r="AF355">
        <v>15</v>
      </c>
      <c r="AG355" s="40">
        <v>39535</v>
      </c>
      <c r="AN355">
        <v>162</v>
      </c>
      <c r="AO355">
        <v>65</v>
      </c>
      <c r="AP355" t="s">
        <v>103</v>
      </c>
      <c r="AV355" t="s">
        <v>104</v>
      </c>
      <c r="AY355" t="s">
        <v>156</v>
      </c>
      <c r="BB355">
        <f t="shared" si="16"/>
        <v>16</v>
      </c>
      <c r="BC355">
        <f t="shared" si="17"/>
        <v>2</v>
      </c>
      <c r="BD355" t="str">
        <f t="shared" si="18"/>
        <v>右</v>
      </c>
      <c r="BE355" s="58" t="str">
        <f>IF(O355="男子",IF($AF355&gt;100,"",IF(M355=プロ用男子!D$2,ROW(),"")),"")</f>
        <v/>
      </c>
      <c r="BF355" s="58" t="str">
        <f>IF(O355="男子",IF($AF355&gt;100,"",IF($M355=プロ用男子!K$2,ROW(),"")),"")</f>
        <v/>
      </c>
      <c r="BG355" s="58" t="str">
        <f>IF(O355="男子",IF($AF355&gt;100,"",IF($M355=プロ用男子!D$27,ROW(),"")),"")</f>
        <v/>
      </c>
      <c r="BH355" s="58" t="str">
        <f>IF(O355="男子",IF($AF355&gt;100,"",IF($M355=プロ用男子!K$27,ROW(),"")),"")</f>
        <v/>
      </c>
      <c r="BI355" s="58" t="str">
        <f>IF(O355="男子",IF($AF355&gt;100,"",IF($M355=プロ用男子!D$52,ROW(),"")),"")</f>
        <v/>
      </c>
      <c r="BJ355" s="58" t="str">
        <f>IF(O355="男子",IF($AF355&gt;100,"",IF($M355=プロ用男子!K$52,ROW(),"")),"")</f>
        <v/>
      </c>
      <c r="BK355" s="58" t="str">
        <f>IF(O355="男子",IF($AF355&gt;100,"",IF($M355=プロ用男子!D$77,ROW(),"")),"")</f>
        <v/>
      </c>
      <c r="BL355" s="58" t="str">
        <f>IF(O355="男子",IF($AF355&gt;100,"",IF($M355=プロ用男子!K$77,ROW(),"")),"")</f>
        <v/>
      </c>
      <c r="BM355" s="58" t="str">
        <f>IF(O355="男子",IF($AF355&gt;100,"",IF($M355=プロ用男子!D$102,ROW(),"")),"")</f>
        <v/>
      </c>
      <c r="BN355" s="58" t="str">
        <f>IF(O355="男子",IF($AF355&gt;100,"",IF($M355=プロ用男子!K$102,ROW(),"")),"")</f>
        <v/>
      </c>
      <c r="BO355" s="58" t="str">
        <f>IF(O355="男子",IF($AF355&gt;100,"",IF($M355=プロ用男子!D$127,ROW(),"")),"")</f>
        <v/>
      </c>
      <c r="BP355" s="58" t="str">
        <f>IF(O355="男子",IF($AF355&gt;100,"",IF($M355=プロ用男子!K$127,ROW(),"")),"")</f>
        <v/>
      </c>
      <c r="BQ355" s="58" t="str">
        <f>IF(O355="男子",IF($AF355&gt;100,"",IF($M355=プロ用男子!D$152,ROW(),"")),"")</f>
        <v/>
      </c>
      <c r="BR355" s="58" t="str">
        <f>IF(O355="男子",IF($AF355&gt;100,"",IF($M355=プロ用男子!K$152,ROW(),"")),"")</f>
        <v/>
      </c>
      <c r="BS355" s="58" t="str">
        <f>IF(O355="男子",IF($AF355&gt;100,"",IF($M355=プロ用男子!D$177,ROW(),"")),"")</f>
        <v/>
      </c>
      <c r="BT355" s="58" t="str">
        <f>IF(O355="男子",IF($AF355&gt;100,"",IF($M355=プロ用男子!K$177,ROW(),"")),"")</f>
        <v/>
      </c>
      <c r="BU355" s="58" t="str">
        <f>IF(O355="男子",IF($AF355&gt;100,"",IF($M355=プロ用男子!D$202,ROW(),"")),"")</f>
        <v/>
      </c>
      <c r="BV355" s="58" t="str">
        <f>IF(O355="男子",IF($AF355&gt;100,"",IF($M355=プロ用男子!K$202,ROW(),"")),"")</f>
        <v/>
      </c>
      <c r="BW355" s="58" t="str">
        <f>IF(O355="男子",IF($AF355&gt;100,"",IF($M355=プロ用男子!D$227,ROW(),"")),"")</f>
        <v/>
      </c>
      <c r="BX355" s="58" t="str">
        <f>IF(O355="男子",IF($AF355&gt;100,"",IF($M355=プロ用男子!K$227,ROW(),"")),"")</f>
        <v/>
      </c>
      <c r="BY355" s="58" t="str">
        <f>IF(O355="女子",IF(AF355&gt;100,"",IF(M355=プロ用女子!D$2,ROW(),"")),"")</f>
        <v/>
      </c>
      <c r="BZ355" s="58" t="str">
        <f>IF(O355="女子",IF($AF355&gt;100,"",IF($M355=プロ用女子!K$2,ROW(),"")),"")</f>
        <v/>
      </c>
      <c r="CA355" s="58" t="str">
        <f>IF(O355="女子",IF($AF355&gt;100,"",IF($M355=プロ用女子!D$27,ROW(),"")),"")</f>
        <v/>
      </c>
      <c r="CB355" s="58">
        <f>IF(O355="女子",IF($AF355&gt;100,"",IF($M355=プロ用女子!K$27,ROW(),"")),"")</f>
        <v>355</v>
      </c>
      <c r="CC355" s="58" t="str">
        <f>IF(O355="女子",IF($AF355&gt;100,"",IF($M355=プロ用女子!D$52,ROW(),"")),"")</f>
        <v/>
      </c>
      <c r="CD355" s="58" t="str">
        <f>IF(O355="女子",IF($AF355&gt;100,"",IF($M355=プロ用女子!K$52,ROW(),"")),"")</f>
        <v/>
      </c>
      <c r="CE355" s="58" t="str">
        <f>IF(O355="女子",IF($AF355&gt;100,"",IF($M355=プロ用女子!D$77,ROW(),"")),"")</f>
        <v/>
      </c>
      <c r="CF355" s="58" t="str">
        <f>IF(O355="女子",IF($AF355&gt;100,"",IF($M355=プロ用女子!K$77,ROW(),"")),"")</f>
        <v/>
      </c>
      <c r="CG355" s="58" t="str">
        <f>IF(O355="女子",IF($AF355&gt;100,"",IF($M355=プロ用女子!D$102,ROW(),"")),"")</f>
        <v/>
      </c>
      <c r="CH355" s="58" t="str">
        <f>IF(O355="女子",IF($AF355&gt;100,"",IF($M355=プロ用女子!K$102,ROW(),"")),"")</f>
        <v/>
      </c>
      <c r="CI355" s="58" t="str">
        <f>IF(O355="女子",IF($AF355&gt;100,"",IF($M355=プロ用女子!D$127,ROW(),"")),"")</f>
        <v/>
      </c>
      <c r="CJ355" s="58" t="str">
        <f>IF(O355="女子",IF($AF355&gt;100,"",IF($M355=プロ用女子!K$127,ROW(),"")),"")</f>
        <v/>
      </c>
      <c r="CK355" s="58" t="str">
        <f>IF(O355="女子",IF($AF355&gt;100,"",IF($M355=プロ用女子!D$152,ROW(),"")),"")</f>
        <v/>
      </c>
      <c r="CL355" s="58" t="str">
        <f>IF(O355="女子",IF($AF355&gt;100,"",IF($M355=プロ用女子!K$152,ROW(),"")),"")</f>
        <v/>
      </c>
      <c r="CM355" s="58" t="str">
        <f>IF(O355="女子",IF($AF355&gt;100,"",IF($M355=プロ用女子!D$177,ROW(),"")),"")</f>
        <v/>
      </c>
      <c r="CN355" s="58" t="str">
        <f>IF(O355="女子",IF($AF355&gt;100,"",IF($M355=プロ用女子!K$177,ROW(),"")),"")</f>
        <v/>
      </c>
      <c r="CO355" s="58" t="str">
        <f>IF(O355="女子",IF($AF355&gt;100,"",IF($M355=プロ用女子!D$202,ROW(),"")),"")</f>
        <v/>
      </c>
      <c r="CP355" s="58" t="str">
        <f>IF(O355="女子",IF($AF355&gt;100,"",IF($M355=プロ用女子!K$202,ROW(),"")),"")</f>
        <v/>
      </c>
      <c r="CQ355" s="58" t="str">
        <f>IF(O355="女子",IF($AF355&gt;100,"",IF($M355=プロ用女子!D$227,ROW(),"")),"")</f>
        <v/>
      </c>
      <c r="CR355" s="58" t="str">
        <f>IF(O355="女子",IF($AF355&gt;100,"",IF($M355=プロ用女子!K$227,ROW(),"")),"")</f>
        <v/>
      </c>
    </row>
    <row r="356" spans="1:96" x14ac:dyDescent="0.15">
      <c r="A356" s="41">
        <v>46172</v>
      </c>
      <c r="B356" s="41">
        <v>46180</v>
      </c>
      <c r="C356" t="s">
        <v>70</v>
      </c>
      <c r="D356" t="s">
        <v>162</v>
      </c>
      <c r="E356" t="s">
        <v>169</v>
      </c>
      <c r="F356" t="s">
        <v>171</v>
      </c>
      <c r="G356" t="s">
        <v>165</v>
      </c>
      <c r="H356" t="s">
        <v>71</v>
      </c>
      <c r="I356" t="s">
        <v>166</v>
      </c>
      <c r="J356" t="s">
        <v>99</v>
      </c>
      <c r="L356" t="s">
        <v>1333</v>
      </c>
      <c r="M356" t="s">
        <v>1264</v>
      </c>
      <c r="N356" t="s">
        <v>1265</v>
      </c>
      <c r="O356" t="s">
        <v>113</v>
      </c>
      <c r="Y356" t="s">
        <v>101</v>
      </c>
      <c r="AA356" t="s">
        <v>1334</v>
      </c>
      <c r="AB356" t="s">
        <v>1335</v>
      </c>
      <c r="AC356" t="s">
        <v>1336</v>
      </c>
      <c r="AD356" t="s">
        <v>102</v>
      </c>
      <c r="AF356">
        <v>16</v>
      </c>
      <c r="AG356" s="40">
        <v>39526</v>
      </c>
      <c r="AN356">
        <v>153</v>
      </c>
      <c r="AO356">
        <v>43.2</v>
      </c>
      <c r="AP356" t="s">
        <v>103</v>
      </c>
      <c r="AV356" t="s">
        <v>104</v>
      </c>
      <c r="AY356" t="s">
        <v>157</v>
      </c>
      <c r="BB356">
        <f t="shared" si="16"/>
        <v>16</v>
      </c>
      <c r="BC356">
        <f t="shared" si="17"/>
        <v>2</v>
      </c>
      <c r="BD356" t="str">
        <f t="shared" si="18"/>
        <v>右</v>
      </c>
      <c r="BE356" s="58" t="str">
        <f>IF(O356="男子",IF($AF356&gt;100,"",IF(M356=プロ用男子!D$2,ROW(),"")),"")</f>
        <v/>
      </c>
      <c r="BF356" s="58" t="str">
        <f>IF(O356="男子",IF($AF356&gt;100,"",IF($M356=プロ用男子!K$2,ROW(),"")),"")</f>
        <v/>
      </c>
      <c r="BG356" s="58" t="str">
        <f>IF(O356="男子",IF($AF356&gt;100,"",IF($M356=プロ用男子!D$27,ROW(),"")),"")</f>
        <v/>
      </c>
      <c r="BH356" s="58" t="str">
        <f>IF(O356="男子",IF($AF356&gt;100,"",IF($M356=プロ用男子!K$27,ROW(),"")),"")</f>
        <v/>
      </c>
      <c r="BI356" s="58" t="str">
        <f>IF(O356="男子",IF($AF356&gt;100,"",IF($M356=プロ用男子!D$52,ROW(),"")),"")</f>
        <v/>
      </c>
      <c r="BJ356" s="58" t="str">
        <f>IF(O356="男子",IF($AF356&gt;100,"",IF($M356=プロ用男子!K$52,ROW(),"")),"")</f>
        <v/>
      </c>
      <c r="BK356" s="58" t="str">
        <f>IF(O356="男子",IF($AF356&gt;100,"",IF($M356=プロ用男子!D$77,ROW(),"")),"")</f>
        <v/>
      </c>
      <c r="BL356" s="58" t="str">
        <f>IF(O356="男子",IF($AF356&gt;100,"",IF($M356=プロ用男子!K$77,ROW(),"")),"")</f>
        <v/>
      </c>
      <c r="BM356" s="58" t="str">
        <f>IF(O356="男子",IF($AF356&gt;100,"",IF($M356=プロ用男子!D$102,ROW(),"")),"")</f>
        <v/>
      </c>
      <c r="BN356" s="58" t="str">
        <f>IF(O356="男子",IF($AF356&gt;100,"",IF($M356=プロ用男子!K$102,ROW(),"")),"")</f>
        <v/>
      </c>
      <c r="BO356" s="58" t="str">
        <f>IF(O356="男子",IF($AF356&gt;100,"",IF($M356=プロ用男子!D$127,ROW(),"")),"")</f>
        <v/>
      </c>
      <c r="BP356" s="58" t="str">
        <f>IF(O356="男子",IF($AF356&gt;100,"",IF($M356=プロ用男子!K$127,ROW(),"")),"")</f>
        <v/>
      </c>
      <c r="BQ356" s="58" t="str">
        <f>IF(O356="男子",IF($AF356&gt;100,"",IF($M356=プロ用男子!D$152,ROW(),"")),"")</f>
        <v/>
      </c>
      <c r="BR356" s="58" t="str">
        <f>IF(O356="男子",IF($AF356&gt;100,"",IF($M356=プロ用男子!K$152,ROW(),"")),"")</f>
        <v/>
      </c>
      <c r="BS356" s="58" t="str">
        <f>IF(O356="男子",IF($AF356&gt;100,"",IF($M356=プロ用男子!D$177,ROW(),"")),"")</f>
        <v/>
      </c>
      <c r="BT356" s="58" t="str">
        <f>IF(O356="男子",IF($AF356&gt;100,"",IF($M356=プロ用男子!K$177,ROW(),"")),"")</f>
        <v/>
      </c>
      <c r="BU356" s="58" t="str">
        <f>IF(O356="男子",IF($AF356&gt;100,"",IF($M356=プロ用男子!D$202,ROW(),"")),"")</f>
        <v/>
      </c>
      <c r="BV356" s="58" t="str">
        <f>IF(O356="男子",IF($AF356&gt;100,"",IF($M356=プロ用男子!K$202,ROW(),"")),"")</f>
        <v/>
      </c>
      <c r="BW356" s="58" t="str">
        <f>IF(O356="男子",IF($AF356&gt;100,"",IF($M356=プロ用男子!D$227,ROW(),"")),"")</f>
        <v/>
      </c>
      <c r="BX356" s="58" t="str">
        <f>IF(O356="男子",IF($AF356&gt;100,"",IF($M356=プロ用男子!K$227,ROW(),"")),"")</f>
        <v/>
      </c>
      <c r="BY356" s="58" t="str">
        <f>IF(O356="女子",IF(AF356&gt;100,"",IF(M356=プロ用女子!D$2,ROW(),"")),"")</f>
        <v/>
      </c>
      <c r="BZ356" s="58" t="str">
        <f>IF(O356="女子",IF($AF356&gt;100,"",IF($M356=プロ用女子!K$2,ROW(),"")),"")</f>
        <v/>
      </c>
      <c r="CA356" s="58" t="str">
        <f>IF(O356="女子",IF($AF356&gt;100,"",IF($M356=プロ用女子!D$27,ROW(),"")),"")</f>
        <v/>
      </c>
      <c r="CB356" s="58">
        <f>IF(O356="女子",IF($AF356&gt;100,"",IF($M356=プロ用女子!K$27,ROW(),"")),"")</f>
        <v>356</v>
      </c>
      <c r="CC356" s="58" t="str">
        <f>IF(O356="女子",IF($AF356&gt;100,"",IF($M356=プロ用女子!D$52,ROW(),"")),"")</f>
        <v/>
      </c>
      <c r="CD356" s="58" t="str">
        <f>IF(O356="女子",IF($AF356&gt;100,"",IF($M356=プロ用女子!K$52,ROW(),"")),"")</f>
        <v/>
      </c>
      <c r="CE356" s="58" t="str">
        <f>IF(O356="女子",IF($AF356&gt;100,"",IF($M356=プロ用女子!D$77,ROW(),"")),"")</f>
        <v/>
      </c>
      <c r="CF356" s="58" t="str">
        <f>IF(O356="女子",IF($AF356&gt;100,"",IF($M356=プロ用女子!K$77,ROW(),"")),"")</f>
        <v/>
      </c>
      <c r="CG356" s="58" t="str">
        <f>IF(O356="女子",IF($AF356&gt;100,"",IF($M356=プロ用女子!D$102,ROW(),"")),"")</f>
        <v/>
      </c>
      <c r="CH356" s="58" t="str">
        <f>IF(O356="女子",IF($AF356&gt;100,"",IF($M356=プロ用女子!K$102,ROW(),"")),"")</f>
        <v/>
      </c>
      <c r="CI356" s="58" t="str">
        <f>IF(O356="女子",IF($AF356&gt;100,"",IF($M356=プロ用女子!D$127,ROW(),"")),"")</f>
        <v/>
      </c>
      <c r="CJ356" s="58" t="str">
        <f>IF(O356="女子",IF($AF356&gt;100,"",IF($M356=プロ用女子!K$127,ROW(),"")),"")</f>
        <v/>
      </c>
      <c r="CK356" s="58" t="str">
        <f>IF(O356="女子",IF($AF356&gt;100,"",IF($M356=プロ用女子!D$152,ROW(),"")),"")</f>
        <v/>
      </c>
      <c r="CL356" s="58" t="str">
        <f>IF(O356="女子",IF($AF356&gt;100,"",IF($M356=プロ用女子!K$152,ROW(),"")),"")</f>
        <v/>
      </c>
      <c r="CM356" s="58" t="str">
        <f>IF(O356="女子",IF($AF356&gt;100,"",IF($M356=プロ用女子!D$177,ROW(),"")),"")</f>
        <v/>
      </c>
      <c r="CN356" s="58" t="str">
        <f>IF(O356="女子",IF($AF356&gt;100,"",IF($M356=プロ用女子!K$177,ROW(),"")),"")</f>
        <v/>
      </c>
      <c r="CO356" s="58" t="str">
        <f>IF(O356="女子",IF($AF356&gt;100,"",IF($M356=プロ用女子!D$202,ROW(),"")),"")</f>
        <v/>
      </c>
      <c r="CP356" s="58" t="str">
        <f>IF(O356="女子",IF($AF356&gt;100,"",IF($M356=プロ用女子!K$202,ROW(),"")),"")</f>
        <v/>
      </c>
      <c r="CQ356" s="58" t="str">
        <f>IF(O356="女子",IF($AF356&gt;100,"",IF($M356=プロ用女子!D$227,ROW(),"")),"")</f>
        <v/>
      </c>
      <c r="CR356" s="58" t="str">
        <f>IF(O356="女子",IF($AF356&gt;100,"",IF($M356=プロ用女子!K$227,ROW(),"")),"")</f>
        <v/>
      </c>
    </row>
    <row r="357" spans="1:96" x14ac:dyDescent="0.15">
      <c r="L357" t="s">
        <v>2150</v>
      </c>
      <c r="M357" t="s">
        <v>1264</v>
      </c>
      <c r="N357" t="s">
        <v>1265</v>
      </c>
      <c r="O357" t="s">
        <v>113</v>
      </c>
      <c r="Y357" t="s">
        <v>101</v>
      </c>
      <c r="AA357" t="s">
        <v>2151</v>
      </c>
      <c r="AB357" t="s">
        <v>2152</v>
      </c>
      <c r="AC357" t="s">
        <v>2153</v>
      </c>
      <c r="AD357" t="s">
        <v>102</v>
      </c>
      <c r="AF357">
        <v>101</v>
      </c>
      <c r="AG357" s="40">
        <v>25152</v>
      </c>
      <c r="AN357">
        <v>151</v>
      </c>
      <c r="AO357">
        <v>43</v>
      </c>
      <c r="AP357" t="s">
        <v>103</v>
      </c>
      <c r="BB357">
        <f t="shared" si="16"/>
        <v>55</v>
      </c>
      <c r="BC357" t="str">
        <f t="shared" si="17"/>
        <v>役員</v>
      </c>
      <c r="BD357" t="str">
        <f t="shared" si="18"/>
        <v>右</v>
      </c>
      <c r="BE357" s="58" t="str">
        <f>IF(O357="男子",IF($AF357&gt;100,"",IF(M357=プロ用男子!D$2,ROW(),"")),"")</f>
        <v/>
      </c>
      <c r="BF357" s="58" t="str">
        <f>IF(O357="男子",IF($AF357&gt;100,"",IF($M357=プロ用男子!K$2,ROW(),"")),"")</f>
        <v/>
      </c>
      <c r="BG357" s="58" t="str">
        <f>IF(O357="男子",IF($AF357&gt;100,"",IF($M357=プロ用男子!D$27,ROW(),"")),"")</f>
        <v/>
      </c>
      <c r="BH357" s="58" t="str">
        <f>IF(O357="男子",IF($AF357&gt;100,"",IF($M357=プロ用男子!K$27,ROW(),"")),"")</f>
        <v/>
      </c>
      <c r="BI357" s="58" t="str">
        <f>IF(O357="男子",IF($AF357&gt;100,"",IF($M357=プロ用男子!D$52,ROW(),"")),"")</f>
        <v/>
      </c>
      <c r="BJ357" s="58" t="str">
        <f>IF(O357="男子",IF($AF357&gt;100,"",IF($M357=プロ用男子!K$52,ROW(),"")),"")</f>
        <v/>
      </c>
      <c r="BK357" s="58" t="str">
        <f>IF(O357="男子",IF($AF357&gt;100,"",IF($M357=プロ用男子!D$77,ROW(),"")),"")</f>
        <v/>
      </c>
      <c r="BL357" s="58" t="str">
        <f>IF(O357="男子",IF($AF357&gt;100,"",IF($M357=プロ用男子!K$77,ROW(),"")),"")</f>
        <v/>
      </c>
      <c r="BM357" s="58" t="str">
        <f>IF(O357="男子",IF($AF357&gt;100,"",IF($M357=プロ用男子!D$102,ROW(),"")),"")</f>
        <v/>
      </c>
      <c r="BN357" s="58" t="str">
        <f>IF(O357="男子",IF($AF357&gt;100,"",IF($M357=プロ用男子!K$102,ROW(),"")),"")</f>
        <v/>
      </c>
      <c r="BO357" s="58" t="str">
        <f>IF(O357="男子",IF($AF357&gt;100,"",IF($M357=プロ用男子!D$127,ROW(),"")),"")</f>
        <v/>
      </c>
      <c r="BP357" s="58" t="str">
        <f>IF(O357="男子",IF($AF357&gt;100,"",IF($M357=プロ用男子!K$127,ROW(),"")),"")</f>
        <v/>
      </c>
      <c r="BQ357" s="58" t="str">
        <f>IF(O357="男子",IF($AF357&gt;100,"",IF($M357=プロ用男子!D$152,ROW(),"")),"")</f>
        <v/>
      </c>
      <c r="BR357" s="58" t="str">
        <f>IF(O357="男子",IF($AF357&gt;100,"",IF($M357=プロ用男子!K$152,ROW(),"")),"")</f>
        <v/>
      </c>
      <c r="BS357" s="58" t="str">
        <f>IF(O357="男子",IF($AF357&gt;100,"",IF($M357=プロ用男子!D$177,ROW(),"")),"")</f>
        <v/>
      </c>
      <c r="BT357" s="58" t="str">
        <f>IF(O357="男子",IF($AF357&gt;100,"",IF($M357=プロ用男子!K$177,ROW(),"")),"")</f>
        <v/>
      </c>
      <c r="BU357" s="58" t="str">
        <f>IF(O357="男子",IF($AF357&gt;100,"",IF($M357=プロ用男子!D$202,ROW(),"")),"")</f>
        <v/>
      </c>
      <c r="BV357" s="58" t="str">
        <f>IF(O357="男子",IF($AF357&gt;100,"",IF($M357=プロ用男子!K$202,ROW(),"")),"")</f>
        <v/>
      </c>
      <c r="BW357" s="58" t="str">
        <f>IF(O357="男子",IF($AF357&gt;100,"",IF($M357=プロ用男子!D$227,ROW(),"")),"")</f>
        <v/>
      </c>
      <c r="BX357" s="58" t="str">
        <f>IF(O357="男子",IF($AF357&gt;100,"",IF($M357=プロ用男子!K$227,ROW(),"")),"")</f>
        <v/>
      </c>
      <c r="BY357" s="58" t="str">
        <f>IF(O357="女子",IF(AF357&gt;100,"",IF(M357=プロ用女子!D$2,ROW(),"")),"")</f>
        <v/>
      </c>
      <c r="BZ357" s="58" t="str">
        <f>IF(O357="女子",IF($AF357&gt;100,"",IF($M357=プロ用女子!K$2,ROW(),"")),"")</f>
        <v/>
      </c>
      <c r="CA357" s="58" t="str">
        <f>IF(O357="女子",IF($AF357&gt;100,"",IF($M357=プロ用女子!D$27,ROW(),"")),"")</f>
        <v/>
      </c>
      <c r="CB357" s="58" t="str">
        <f>IF(O357="女子",IF($AF357&gt;100,"",IF($M357=プロ用女子!K$27,ROW(),"")),"")</f>
        <v/>
      </c>
      <c r="CC357" s="58" t="str">
        <f>IF(O357="女子",IF($AF357&gt;100,"",IF($M357=プロ用女子!D$52,ROW(),"")),"")</f>
        <v/>
      </c>
      <c r="CD357" s="58" t="str">
        <f>IF(O357="女子",IF($AF357&gt;100,"",IF($M357=プロ用女子!K$52,ROW(),"")),"")</f>
        <v/>
      </c>
      <c r="CE357" s="58" t="str">
        <f>IF(O357="女子",IF($AF357&gt;100,"",IF($M357=プロ用女子!D$77,ROW(),"")),"")</f>
        <v/>
      </c>
      <c r="CF357" s="58" t="str">
        <f>IF(O357="女子",IF($AF357&gt;100,"",IF($M357=プロ用女子!K$77,ROW(),"")),"")</f>
        <v/>
      </c>
      <c r="CG357" s="58" t="str">
        <f>IF(O357="女子",IF($AF357&gt;100,"",IF($M357=プロ用女子!D$102,ROW(),"")),"")</f>
        <v/>
      </c>
      <c r="CH357" s="58" t="str">
        <f>IF(O357="女子",IF($AF357&gt;100,"",IF($M357=プロ用女子!K$102,ROW(),"")),"")</f>
        <v/>
      </c>
      <c r="CI357" s="58" t="str">
        <f>IF(O357="女子",IF($AF357&gt;100,"",IF($M357=プロ用女子!D$127,ROW(),"")),"")</f>
        <v/>
      </c>
      <c r="CJ357" s="58" t="str">
        <f>IF(O357="女子",IF($AF357&gt;100,"",IF($M357=プロ用女子!K$127,ROW(),"")),"")</f>
        <v/>
      </c>
      <c r="CK357" s="58" t="str">
        <f>IF(O357="女子",IF($AF357&gt;100,"",IF($M357=プロ用女子!D$152,ROW(),"")),"")</f>
        <v/>
      </c>
      <c r="CL357" s="58" t="str">
        <f>IF(O357="女子",IF($AF357&gt;100,"",IF($M357=プロ用女子!K$152,ROW(),"")),"")</f>
        <v/>
      </c>
      <c r="CM357" s="58" t="str">
        <f>IF(O357="女子",IF($AF357&gt;100,"",IF($M357=プロ用女子!D$177,ROW(),"")),"")</f>
        <v/>
      </c>
      <c r="CN357" s="58" t="str">
        <f>IF(O357="女子",IF($AF357&gt;100,"",IF($M357=プロ用女子!K$177,ROW(),"")),"")</f>
        <v/>
      </c>
      <c r="CO357" s="58" t="str">
        <f>IF(O357="女子",IF($AF357&gt;100,"",IF($M357=プロ用女子!D$202,ROW(),"")),"")</f>
        <v/>
      </c>
      <c r="CP357" s="58" t="str">
        <f>IF(O357="女子",IF($AF357&gt;100,"",IF($M357=プロ用女子!K$202,ROW(),"")),"")</f>
        <v/>
      </c>
      <c r="CQ357" s="58" t="str">
        <f>IF(O357="女子",IF($AF357&gt;100,"",IF($M357=プロ用女子!D$227,ROW(),"")),"")</f>
        <v/>
      </c>
      <c r="CR357" s="58" t="str">
        <f>IF(O357="女子",IF($AF357&gt;100,"",IF($M357=プロ用女子!K$227,ROW(),"")),"")</f>
        <v/>
      </c>
    </row>
    <row r="358" spans="1:96" x14ac:dyDescent="0.15">
      <c r="L358" t="s">
        <v>2154</v>
      </c>
      <c r="M358" t="s">
        <v>1264</v>
      </c>
      <c r="N358" t="s">
        <v>1265</v>
      </c>
      <c r="O358" t="s">
        <v>113</v>
      </c>
      <c r="Y358" t="s">
        <v>101</v>
      </c>
      <c r="AA358" t="s">
        <v>2155</v>
      </c>
      <c r="AB358" t="s">
        <v>2156</v>
      </c>
      <c r="AC358" t="s">
        <v>2157</v>
      </c>
      <c r="AD358" t="s">
        <v>102</v>
      </c>
      <c r="AF358">
        <v>102</v>
      </c>
      <c r="AG358" s="40">
        <v>23103</v>
      </c>
      <c r="AN358">
        <v>169.2</v>
      </c>
      <c r="AO358">
        <v>62.3</v>
      </c>
      <c r="AP358" t="s">
        <v>103</v>
      </c>
      <c r="BB358">
        <f t="shared" si="16"/>
        <v>60</v>
      </c>
      <c r="BC358" t="str">
        <f t="shared" si="17"/>
        <v>役員</v>
      </c>
      <c r="BD358" t="str">
        <f t="shared" si="18"/>
        <v>右</v>
      </c>
      <c r="BE358" s="58" t="str">
        <f>IF(O358="男子",IF($AF358&gt;100,"",IF(M358=プロ用男子!D$2,ROW(),"")),"")</f>
        <v/>
      </c>
      <c r="BF358" s="58" t="str">
        <f>IF(O358="男子",IF($AF358&gt;100,"",IF($M358=プロ用男子!K$2,ROW(),"")),"")</f>
        <v/>
      </c>
      <c r="BG358" s="58" t="str">
        <f>IF(O358="男子",IF($AF358&gt;100,"",IF($M358=プロ用男子!D$27,ROW(),"")),"")</f>
        <v/>
      </c>
      <c r="BH358" s="58" t="str">
        <f>IF(O358="男子",IF($AF358&gt;100,"",IF($M358=プロ用男子!K$27,ROW(),"")),"")</f>
        <v/>
      </c>
      <c r="BI358" s="58" t="str">
        <f>IF(O358="男子",IF($AF358&gt;100,"",IF($M358=プロ用男子!D$52,ROW(),"")),"")</f>
        <v/>
      </c>
      <c r="BJ358" s="58" t="str">
        <f>IF(O358="男子",IF($AF358&gt;100,"",IF($M358=プロ用男子!K$52,ROW(),"")),"")</f>
        <v/>
      </c>
      <c r="BK358" s="58" t="str">
        <f>IF(O358="男子",IF($AF358&gt;100,"",IF($M358=プロ用男子!D$77,ROW(),"")),"")</f>
        <v/>
      </c>
      <c r="BL358" s="58" t="str">
        <f>IF(O358="男子",IF($AF358&gt;100,"",IF($M358=プロ用男子!K$77,ROW(),"")),"")</f>
        <v/>
      </c>
      <c r="BM358" s="58" t="str">
        <f>IF(O358="男子",IF($AF358&gt;100,"",IF($M358=プロ用男子!D$102,ROW(),"")),"")</f>
        <v/>
      </c>
      <c r="BN358" s="58" t="str">
        <f>IF(O358="男子",IF($AF358&gt;100,"",IF($M358=プロ用男子!K$102,ROW(),"")),"")</f>
        <v/>
      </c>
      <c r="BO358" s="58" t="str">
        <f>IF(O358="男子",IF($AF358&gt;100,"",IF($M358=プロ用男子!D$127,ROW(),"")),"")</f>
        <v/>
      </c>
      <c r="BP358" s="58" t="str">
        <f>IF(O358="男子",IF($AF358&gt;100,"",IF($M358=プロ用男子!K$127,ROW(),"")),"")</f>
        <v/>
      </c>
      <c r="BQ358" s="58" t="str">
        <f>IF(O358="男子",IF($AF358&gt;100,"",IF($M358=プロ用男子!D$152,ROW(),"")),"")</f>
        <v/>
      </c>
      <c r="BR358" s="58" t="str">
        <f>IF(O358="男子",IF($AF358&gt;100,"",IF($M358=プロ用男子!K$152,ROW(),"")),"")</f>
        <v/>
      </c>
      <c r="BS358" s="58" t="str">
        <f>IF(O358="男子",IF($AF358&gt;100,"",IF($M358=プロ用男子!D$177,ROW(),"")),"")</f>
        <v/>
      </c>
      <c r="BT358" s="58" t="str">
        <f>IF(O358="男子",IF($AF358&gt;100,"",IF($M358=プロ用男子!K$177,ROW(),"")),"")</f>
        <v/>
      </c>
      <c r="BU358" s="58" t="str">
        <f>IF(O358="男子",IF($AF358&gt;100,"",IF($M358=プロ用男子!D$202,ROW(),"")),"")</f>
        <v/>
      </c>
      <c r="BV358" s="58" t="str">
        <f>IF(O358="男子",IF($AF358&gt;100,"",IF($M358=プロ用男子!K$202,ROW(),"")),"")</f>
        <v/>
      </c>
      <c r="BW358" s="58" t="str">
        <f>IF(O358="男子",IF($AF358&gt;100,"",IF($M358=プロ用男子!D$227,ROW(),"")),"")</f>
        <v/>
      </c>
      <c r="BX358" s="58" t="str">
        <f>IF(O358="男子",IF($AF358&gt;100,"",IF($M358=プロ用男子!K$227,ROW(),"")),"")</f>
        <v/>
      </c>
      <c r="BY358" s="58" t="str">
        <f>IF(O358="女子",IF(AF358&gt;100,"",IF(M358=プロ用女子!D$2,ROW(),"")),"")</f>
        <v/>
      </c>
      <c r="BZ358" s="58" t="str">
        <f>IF(O358="女子",IF($AF358&gt;100,"",IF($M358=プロ用女子!K$2,ROW(),"")),"")</f>
        <v/>
      </c>
      <c r="CA358" s="58" t="str">
        <f>IF(O358="女子",IF($AF358&gt;100,"",IF($M358=プロ用女子!D$27,ROW(),"")),"")</f>
        <v/>
      </c>
      <c r="CB358" s="58" t="str">
        <f>IF(O358="女子",IF($AF358&gt;100,"",IF($M358=プロ用女子!K$27,ROW(),"")),"")</f>
        <v/>
      </c>
      <c r="CC358" s="58" t="str">
        <f>IF(O358="女子",IF($AF358&gt;100,"",IF($M358=プロ用女子!D$52,ROW(),"")),"")</f>
        <v/>
      </c>
      <c r="CD358" s="58" t="str">
        <f>IF(O358="女子",IF($AF358&gt;100,"",IF($M358=プロ用女子!K$52,ROW(),"")),"")</f>
        <v/>
      </c>
      <c r="CE358" s="58" t="str">
        <f>IF(O358="女子",IF($AF358&gt;100,"",IF($M358=プロ用女子!D$77,ROW(),"")),"")</f>
        <v/>
      </c>
      <c r="CF358" s="58" t="str">
        <f>IF(O358="女子",IF($AF358&gt;100,"",IF($M358=プロ用女子!K$77,ROW(),"")),"")</f>
        <v/>
      </c>
      <c r="CG358" s="58" t="str">
        <f>IF(O358="女子",IF($AF358&gt;100,"",IF($M358=プロ用女子!D$102,ROW(),"")),"")</f>
        <v/>
      </c>
      <c r="CH358" s="58" t="str">
        <f>IF(O358="女子",IF($AF358&gt;100,"",IF($M358=プロ用女子!K$102,ROW(),"")),"")</f>
        <v/>
      </c>
      <c r="CI358" s="58" t="str">
        <f>IF(O358="女子",IF($AF358&gt;100,"",IF($M358=プロ用女子!D$127,ROW(),"")),"")</f>
        <v/>
      </c>
      <c r="CJ358" s="58" t="str">
        <f>IF(O358="女子",IF($AF358&gt;100,"",IF($M358=プロ用女子!K$127,ROW(),"")),"")</f>
        <v/>
      </c>
      <c r="CK358" s="58" t="str">
        <f>IF(O358="女子",IF($AF358&gt;100,"",IF($M358=プロ用女子!D$152,ROW(),"")),"")</f>
        <v/>
      </c>
      <c r="CL358" s="58" t="str">
        <f>IF(O358="女子",IF($AF358&gt;100,"",IF($M358=プロ用女子!K$152,ROW(),"")),"")</f>
        <v/>
      </c>
      <c r="CM358" s="58" t="str">
        <f>IF(O358="女子",IF($AF358&gt;100,"",IF($M358=プロ用女子!D$177,ROW(),"")),"")</f>
        <v/>
      </c>
      <c r="CN358" s="58" t="str">
        <f>IF(O358="女子",IF($AF358&gt;100,"",IF($M358=プロ用女子!K$177,ROW(),"")),"")</f>
        <v/>
      </c>
      <c r="CO358" s="58" t="str">
        <f>IF(O358="女子",IF($AF358&gt;100,"",IF($M358=プロ用女子!D$202,ROW(),"")),"")</f>
        <v/>
      </c>
      <c r="CP358" s="58" t="str">
        <f>IF(O358="女子",IF($AF358&gt;100,"",IF($M358=プロ用女子!K$202,ROW(),"")),"")</f>
        <v/>
      </c>
      <c r="CQ358" s="58" t="str">
        <f>IF(O358="女子",IF($AF358&gt;100,"",IF($M358=プロ用女子!D$227,ROW(),"")),"")</f>
        <v/>
      </c>
      <c r="CR358" s="58" t="str">
        <f>IF(O358="女子",IF($AF358&gt;100,"",IF($M358=プロ用女子!K$227,ROW(),"")),"")</f>
        <v/>
      </c>
    </row>
    <row r="359" spans="1:96" x14ac:dyDescent="0.15">
      <c r="L359" t="s">
        <v>2158</v>
      </c>
      <c r="M359" t="s">
        <v>1264</v>
      </c>
      <c r="N359" t="s">
        <v>1265</v>
      </c>
      <c r="O359" t="s">
        <v>113</v>
      </c>
      <c r="Y359" t="s">
        <v>101</v>
      </c>
      <c r="Z359">
        <v>1</v>
      </c>
      <c r="AA359" t="s">
        <v>2159</v>
      </c>
      <c r="AB359" t="s">
        <v>2160</v>
      </c>
      <c r="AC359" t="s">
        <v>2161</v>
      </c>
      <c r="AD359" t="s">
        <v>102</v>
      </c>
      <c r="AF359">
        <v>103</v>
      </c>
      <c r="AG359" s="40">
        <v>27190</v>
      </c>
      <c r="AN359">
        <v>173</v>
      </c>
      <c r="AO359">
        <v>62</v>
      </c>
      <c r="AP359" t="s">
        <v>103</v>
      </c>
      <c r="BB359">
        <f t="shared" si="16"/>
        <v>49</v>
      </c>
      <c r="BC359" t="str">
        <f t="shared" si="17"/>
        <v>役員</v>
      </c>
      <c r="BD359" t="str">
        <f t="shared" si="18"/>
        <v>右</v>
      </c>
      <c r="BE359" s="58" t="str">
        <f>IF(O359="男子",IF($AF359&gt;100,"",IF(M359=プロ用男子!D$2,ROW(),"")),"")</f>
        <v/>
      </c>
      <c r="BF359" s="58" t="str">
        <f>IF(O359="男子",IF($AF359&gt;100,"",IF($M359=プロ用男子!K$2,ROW(),"")),"")</f>
        <v/>
      </c>
      <c r="BG359" s="58" t="str">
        <f>IF(O359="男子",IF($AF359&gt;100,"",IF($M359=プロ用男子!D$27,ROW(),"")),"")</f>
        <v/>
      </c>
      <c r="BH359" s="58" t="str">
        <f>IF(O359="男子",IF($AF359&gt;100,"",IF($M359=プロ用男子!K$27,ROW(),"")),"")</f>
        <v/>
      </c>
      <c r="BI359" s="58" t="str">
        <f>IF(O359="男子",IF($AF359&gt;100,"",IF($M359=プロ用男子!D$52,ROW(),"")),"")</f>
        <v/>
      </c>
      <c r="BJ359" s="58" t="str">
        <f>IF(O359="男子",IF($AF359&gt;100,"",IF($M359=プロ用男子!K$52,ROW(),"")),"")</f>
        <v/>
      </c>
      <c r="BK359" s="58" t="str">
        <f>IF(O359="男子",IF($AF359&gt;100,"",IF($M359=プロ用男子!D$77,ROW(),"")),"")</f>
        <v/>
      </c>
      <c r="BL359" s="58" t="str">
        <f>IF(O359="男子",IF($AF359&gt;100,"",IF($M359=プロ用男子!K$77,ROW(),"")),"")</f>
        <v/>
      </c>
      <c r="BM359" s="58" t="str">
        <f>IF(O359="男子",IF($AF359&gt;100,"",IF($M359=プロ用男子!D$102,ROW(),"")),"")</f>
        <v/>
      </c>
      <c r="BN359" s="58" t="str">
        <f>IF(O359="男子",IF($AF359&gt;100,"",IF($M359=プロ用男子!K$102,ROW(),"")),"")</f>
        <v/>
      </c>
      <c r="BO359" s="58" t="str">
        <f>IF(O359="男子",IF($AF359&gt;100,"",IF($M359=プロ用男子!D$127,ROW(),"")),"")</f>
        <v/>
      </c>
      <c r="BP359" s="58" t="str">
        <f>IF(O359="男子",IF($AF359&gt;100,"",IF($M359=プロ用男子!K$127,ROW(),"")),"")</f>
        <v/>
      </c>
      <c r="BQ359" s="58" t="str">
        <f>IF(O359="男子",IF($AF359&gt;100,"",IF($M359=プロ用男子!D$152,ROW(),"")),"")</f>
        <v/>
      </c>
      <c r="BR359" s="58" t="str">
        <f>IF(O359="男子",IF($AF359&gt;100,"",IF($M359=プロ用男子!K$152,ROW(),"")),"")</f>
        <v/>
      </c>
      <c r="BS359" s="58" t="str">
        <f>IF(O359="男子",IF($AF359&gt;100,"",IF($M359=プロ用男子!D$177,ROW(),"")),"")</f>
        <v/>
      </c>
      <c r="BT359" s="58" t="str">
        <f>IF(O359="男子",IF($AF359&gt;100,"",IF($M359=プロ用男子!K$177,ROW(),"")),"")</f>
        <v/>
      </c>
      <c r="BU359" s="58" t="str">
        <f>IF(O359="男子",IF($AF359&gt;100,"",IF($M359=プロ用男子!D$202,ROW(),"")),"")</f>
        <v/>
      </c>
      <c r="BV359" s="58" t="str">
        <f>IF(O359="男子",IF($AF359&gt;100,"",IF($M359=プロ用男子!K$202,ROW(),"")),"")</f>
        <v/>
      </c>
      <c r="BW359" s="58" t="str">
        <f>IF(O359="男子",IF($AF359&gt;100,"",IF($M359=プロ用男子!D$227,ROW(),"")),"")</f>
        <v/>
      </c>
      <c r="BX359" s="58" t="str">
        <f>IF(O359="男子",IF($AF359&gt;100,"",IF($M359=プロ用男子!K$227,ROW(),"")),"")</f>
        <v/>
      </c>
      <c r="BY359" s="58" t="str">
        <f>IF(O359="女子",IF(AF359&gt;100,"",IF(M359=プロ用女子!D$2,ROW(),"")),"")</f>
        <v/>
      </c>
      <c r="BZ359" s="58" t="str">
        <f>IF(O359="女子",IF($AF359&gt;100,"",IF($M359=プロ用女子!K$2,ROW(),"")),"")</f>
        <v/>
      </c>
      <c r="CA359" s="58" t="str">
        <f>IF(O359="女子",IF($AF359&gt;100,"",IF($M359=プロ用女子!D$27,ROW(),"")),"")</f>
        <v/>
      </c>
      <c r="CB359" s="58" t="str">
        <f>IF(O359="女子",IF($AF359&gt;100,"",IF($M359=プロ用女子!K$27,ROW(),"")),"")</f>
        <v/>
      </c>
      <c r="CC359" s="58" t="str">
        <f>IF(O359="女子",IF($AF359&gt;100,"",IF($M359=プロ用女子!D$52,ROW(),"")),"")</f>
        <v/>
      </c>
      <c r="CD359" s="58" t="str">
        <f>IF(O359="女子",IF($AF359&gt;100,"",IF($M359=プロ用女子!K$52,ROW(),"")),"")</f>
        <v/>
      </c>
      <c r="CE359" s="58" t="str">
        <f>IF(O359="女子",IF($AF359&gt;100,"",IF($M359=プロ用女子!D$77,ROW(),"")),"")</f>
        <v/>
      </c>
      <c r="CF359" s="58" t="str">
        <f>IF(O359="女子",IF($AF359&gt;100,"",IF($M359=プロ用女子!K$77,ROW(),"")),"")</f>
        <v/>
      </c>
      <c r="CG359" s="58" t="str">
        <f>IF(O359="女子",IF($AF359&gt;100,"",IF($M359=プロ用女子!D$102,ROW(),"")),"")</f>
        <v/>
      </c>
      <c r="CH359" s="58" t="str">
        <f>IF(O359="女子",IF($AF359&gt;100,"",IF($M359=プロ用女子!K$102,ROW(),"")),"")</f>
        <v/>
      </c>
      <c r="CI359" s="58" t="str">
        <f>IF(O359="女子",IF($AF359&gt;100,"",IF($M359=プロ用女子!D$127,ROW(),"")),"")</f>
        <v/>
      </c>
      <c r="CJ359" s="58" t="str">
        <f>IF(O359="女子",IF($AF359&gt;100,"",IF($M359=プロ用女子!K$127,ROW(),"")),"")</f>
        <v/>
      </c>
      <c r="CK359" s="58" t="str">
        <f>IF(O359="女子",IF($AF359&gt;100,"",IF($M359=プロ用女子!D$152,ROW(),"")),"")</f>
        <v/>
      </c>
      <c r="CL359" s="58" t="str">
        <f>IF(O359="女子",IF($AF359&gt;100,"",IF($M359=プロ用女子!K$152,ROW(),"")),"")</f>
        <v/>
      </c>
      <c r="CM359" s="58" t="str">
        <f>IF(O359="女子",IF($AF359&gt;100,"",IF($M359=プロ用女子!D$177,ROW(),"")),"")</f>
        <v/>
      </c>
      <c r="CN359" s="58" t="str">
        <f>IF(O359="女子",IF($AF359&gt;100,"",IF($M359=プロ用女子!K$177,ROW(),"")),"")</f>
        <v/>
      </c>
      <c r="CO359" s="58" t="str">
        <f>IF(O359="女子",IF($AF359&gt;100,"",IF($M359=プロ用女子!D$202,ROW(),"")),"")</f>
        <v/>
      </c>
      <c r="CP359" s="58" t="str">
        <f>IF(O359="女子",IF($AF359&gt;100,"",IF($M359=プロ用女子!K$202,ROW(),"")),"")</f>
        <v/>
      </c>
      <c r="CQ359" s="58" t="str">
        <f>IF(O359="女子",IF($AF359&gt;100,"",IF($M359=プロ用女子!D$227,ROW(),"")),"")</f>
        <v/>
      </c>
      <c r="CR359" s="58" t="str">
        <f>IF(O359="女子",IF($AF359&gt;100,"",IF($M359=プロ用女子!K$227,ROW(),"")),"")</f>
        <v/>
      </c>
    </row>
    <row r="360" spans="1:96" x14ac:dyDescent="0.15">
      <c r="A360">
        <v>46172</v>
      </c>
      <c r="B360">
        <v>46180</v>
      </c>
      <c r="C360" t="s">
        <v>70</v>
      </c>
      <c r="D360" t="s">
        <v>162</v>
      </c>
      <c r="E360" t="s">
        <v>169</v>
      </c>
      <c r="F360" t="s">
        <v>171</v>
      </c>
      <c r="G360" t="s">
        <v>165</v>
      </c>
      <c r="H360" t="s">
        <v>71</v>
      </c>
      <c r="I360" t="s">
        <v>166</v>
      </c>
      <c r="J360" t="s">
        <v>99</v>
      </c>
      <c r="L360" t="s">
        <v>1337</v>
      </c>
      <c r="M360" t="s">
        <v>1338</v>
      </c>
      <c r="N360" t="s">
        <v>1339</v>
      </c>
      <c r="O360" t="s">
        <v>113</v>
      </c>
      <c r="Y360" t="s">
        <v>101</v>
      </c>
      <c r="AA360" t="s">
        <v>1340</v>
      </c>
      <c r="AB360" t="s">
        <v>1341</v>
      </c>
      <c r="AC360" t="s">
        <v>1342</v>
      </c>
      <c r="AD360" t="s">
        <v>102</v>
      </c>
      <c r="AF360">
        <v>1</v>
      </c>
      <c r="AG360" s="40">
        <v>39410</v>
      </c>
      <c r="AN360">
        <v>158</v>
      </c>
      <c r="AO360">
        <v>58</v>
      </c>
      <c r="AP360" t="s">
        <v>103</v>
      </c>
      <c r="AV360" t="s">
        <v>104</v>
      </c>
      <c r="AY360" t="s">
        <v>157</v>
      </c>
      <c r="BB360">
        <f t="shared" si="16"/>
        <v>16</v>
      </c>
      <c r="BC360">
        <f t="shared" si="17"/>
        <v>2</v>
      </c>
      <c r="BD360" t="str">
        <f t="shared" si="18"/>
        <v>右</v>
      </c>
      <c r="BE360" s="58" t="str">
        <f>IF(O360="男子",IF($AF360&gt;100,"",IF(M360=プロ用男子!D$2,ROW(),"")),"")</f>
        <v/>
      </c>
      <c r="BF360" s="58" t="str">
        <f>IF(O360="男子",IF($AF360&gt;100,"",IF($M360=プロ用男子!K$2,ROW(),"")),"")</f>
        <v/>
      </c>
      <c r="BG360" s="58" t="str">
        <f>IF(O360="男子",IF($AF360&gt;100,"",IF($M360=プロ用男子!D$27,ROW(),"")),"")</f>
        <v/>
      </c>
      <c r="BH360" s="58" t="str">
        <f>IF(O360="男子",IF($AF360&gt;100,"",IF($M360=プロ用男子!K$27,ROW(),"")),"")</f>
        <v/>
      </c>
      <c r="BI360" s="58" t="str">
        <f>IF(O360="男子",IF($AF360&gt;100,"",IF($M360=プロ用男子!D$52,ROW(),"")),"")</f>
        <v/>
      </c>
      <c r="BJ360" s="58" t="str">
        <f>IF(O360="男子",IF($AF360&gt;100,"",IF($M360=プロ用男子!K$52,ROW(),"")),"")</f>
        <v/>
      </c>
      <c r="BK360" s="58" t="str">
        <f>IF(O360="男子",IF($AF360&gt;100,"",IF($M360=プロ用男子!D$77,ROW(),"")),"")</f>
        <v/>
      </c>
      <c r="BL360" s="58" t="str">
        <f>IF(O360="男子",IF($AF360&gt;100,"",IF($M360=プロ用男子!K$77,ROW(),"")),"")</f>
        <v/>
      </c>
      <c r="BM360" s="58" t="str">
        <f>IF(O360="男子",IF($AF360&gt;100,"",IF($M360=プロ用男子!D$102,ROW(),"")),"")</f>
        <v/>
      </c>
      <c r="BN360" s="58" t="str">
        <f>IF(O360="男子",IF($AF360&gt;100,"",IF($M360=プロ用男子!K$102,ROW(),"")),"")</f>
        <v/>
      </c>
      <c r="BO360" s="58" t="str">
        <f>IF(O360="男子",IF($AF360&gt;100,"",IF($M360=プロ用男子!D$127,ROW(),"")),"")</f>
        <v/>
      </c>
      <c r="BP360" s="58" t="str">
        <f>IF(O360="男子",IF($AF360&gt;100,"",IF($M360=プロ用男子!K$127,ROW(),"")),"")</f>
        <v/>
      </c>
      <c r="BQ360" s="58" t="str">
        <f>IF(O360="男子",IF($AF360&gt;100,"",IF($M360=プロ用男子!D$152,ROW(),"")),"")</f>
        <v/>
      </c>
      <c r="BR360" s="58" t="str">
        <f>IF(O360="男子",IF($AF360&gt;100,"",IF($M360=プロ用男子!K$152,ROW(),"")),"")</f>
        <v/>
      </c>
      <c r="BS360" s="58" t="str">
        <f>IF(O360="男子",IF($AF360&gt;100,"",IF($M360=プロ用男子!D$177,ROW(),"")),"")</f>
        <v/>
      </c>
      <c r="BT360" s="58" t="str">
        <f>IF(O360="男子",IF($AF360&gt;100,"",IF($M360=プロ用男子!K$177,ROW(),"")),"")</f>
        <v/>
      </c>
      <c r="BU360" s="58" t="str">
        <f>IF(O360="男子",IF($AF360&gt;100,"",IF($M360=プロ用男子!D$202,ROW(),"")),"")</f>
        <v/>
      </c>
      <c r="BV360" s="58" t="str">
        <f>IF(O360="男子",IF($AF360&gt;100,"",IF($M360=プロ用男子!K$202,ROW(),"")),"")</f>
        <v/>
      </c>
      <c r="BW360" s="58" t="str">
        <f>IF(O360="男子",IF($AF360&gt;100,"",IF($M360=プロ用男子!D$227,ROW(),"")),"")</f>
        <v/>
      </c>
      <c r="BX360" s="58" t="str">
        <f>IF(O360="男子",IF($AF360&gt;100,"",IF($M360=プロ用男子!K$227,ROW(),"")),"")</f>
        <v/>
      </c>
      <c r="BY360" s="58" t="str">
        <f>IF(O360="女子",IF(AF360&gt;100,"",IF(M360=プロ用女子!D$2,ROW(),"")),"")</f>
        <v/>
      </c>
      <c r="BZ360" s="58">
        <f>IF(O360="女子",IF($AF360&gt;100,"",IF($M360=プロ用女子!K$2,ROW(),"")),"")</f>
        <v>360</v>
      </c>
      <c r="CA360" s="58" t="str">
        <f>IF(O360="女子",IF($AF360&gt;100,"",IF($M360=プロ用女子!D$27,ROW(),"")),"")</f>
        <v/>
      </c>
      <c r="CB360" s="58" t="str">
        <f>IF(O360="女子",IF($AF360&gt;100,"",IF($M360=プロ用女子!K$27,ROW(),"")),"")</f>
        <v/>
      </c>
      <c r="CC360" s="58" t="str">
        <f>IF(O360="女子",IF($AF360&gt;100,"",IF($M360=プロ用女子!D$52,ROW(),"")),"")</f>
        <v/>
      </c>
      <c r="CD360" s="58" t="str">
        <f>IF(O360="女子",IF($AF360&gt;100,"",IF($M360=プロ用女子!K$52,ROW(),"")),"")</f>
        <v/>
      </c>
      <c r="CE360" s="58" t="str">
        <f>IF(O360="女子",IF($AF360&gt;100,"",IF($M360=プロ用女子!D$77,ROW(),"")),"")</f>
        <v/>
      </c>
      <c r="CF360" s="58" t="str">
        <f>IF(O360="女子",IF($AF360&gt;100,"",IF($M360=プロ用女子!K$77,ROW(),"")),"")</f>
        <v/>
      </c>
      <c r="CG360" s="58" t="str">
        <f>IF(O360="女子",IF($AF360&gt;100,"",IF($M360=プロ用女子!D$102,ROW(),"")),"")</f>
        <v/>
      </c>
      <c r="CH360" s="58" t="str">
        <f>IF(O360="女子",IF($AF360&gt;100,"",IF($M360=プロ用女子!K$102,ROW(),"")),"")</f>
        <v/>
      </c>
      <c r="CI360" s="58" t="str">
        <f>IF(O360="女子",IF($AF360&gt;100,"",IF($M360=プロ用女子!D$127,ROW(),"")),"")</f>
        <v/>
      </c>
      <c r="CJ360" s="58" t="str">
        <f>IF(O360="女子",IF($AF360&gt;100,"",IF($M360=プロ用女子!K$127,ROW(),"")),"")</f>
        <v/>
      </c>
      <c r="CK360" s="58" t="str">
        <f>IF(O360="女子",IF($AF360&gt;100,"",IF($M360=プロ用女子!D$152,ROW(),"")),"")</f>
        <v/>
      </c>
      <c r="CL360" s="58" t="str">
        <f>IF(O360="女子",IF($AF360&gt;100,"",IF($M360=プロ用女子!K$152,ROW(),"")),"")</f>
        <v/>
      </c>
      <c r="CM360" s="58" t="str">
        <f>IF(O360="女子",IF($AF360&gt;100,"",IF($M360=プロ用女子!D$177,ROW(),"")),"")</f>
        <v/>
      </c>
      <c r="CN360" s="58" t="str">
        <f>IF(O360="女子",IF($AF360&gt;100,"",IF($M360=プロ用女子!K$177,ROW(),"")),"")</f>
        <v/>
      </c>
      <c r="CO360" s="58" t="str">
        <f>IF(O360="女子",IF($AF360&gt;100,"",IF($M360=プロ用女子!D$202,ROW(),"")),"")</f>
        <v/>
      </c>
      <c r="CP360" s="58" t="str">
        <f>IF(O360="女子",IF($AF360&gt;100,"",IF($M360=プロ用女子!K$202,ROW(),"")),"")</f>
        <v/>
      </c>
      <c r="CQ360" s="58" t="str">
        <f>IF(O360="女子",IF($AF360&gt;100,"",IF($M360=プロ用女子!D$227,ROW(),"")),"")</f>
        <v/>
      </c>
      <c r="CR360" s="58" t="str">
        <f>IF(O360="女子",IF($AF360&gt;100,"",IF($M360=プロ用女子!K$227,ROW(),"")),"")</f>
        <v/>
      </c>
    </row>
    <row r="361" spans="1:96" x14ac:dyDescent="0.15">
      <c r="A361">
        <v>46172</v>
      </c>
      <c r="B361">
        <v>46180</v>
      </c>
      <c r="C361" t="s">
        <v>70</v>
      </c>
      <c r="D361" t="s">
        <v>162</v>
      </c>
      <c r="E361" t="s">
        <v>169</v>
      </c>
      <c r="F361" t="s">
        <v>171</v>
      </c>
      <c r="G361" t="s">
        <v>165</v>
      </c>
      <c r="H361" t="s">
        <v>71</v>
      </c>
      <c r="I361" t="s">
        <v>166</v>
      </c>
      <c r="J361" t="s">
        <v>99</v>
      </c>
      <c r="L361" t="s">
        <v>1343</v>
      </c>
      <c r="M361" t="s">
        <v>1338</v>
      </c>
      <c r="N361" t="s">
        <v>1339</v>
      </c>
      <c r="O361" t="s">
        <v>113</v>
      </c>
      <c r="Y361" t="s">
        <v>101</v>
      </c>
      <c r="AA361" t="s">
        <v>1344</v>
      </c>
      <c r="AB361" t="s">
        <v>1345</v>
      </c>
      <c r="AC361" t="s">
        <v>1346</v>
      </c>
      <c r="AD361" t="s">
        <v>102</v>
      </c>
      <c r="AF361">
        <v>2</v>
      </c>
      <c r="AG361" s="40">
        <v>39137</v>
      </c>
      <c r="AN361">
        <v>160</v>
      </c>
      <c r="AO361">
        <v>51</v>
      </c>
      <c r="AP361" t="s">
        <v>103</v>
      </c>
      <c r="AV361" t="s">
        <v>104</v>
      </c>
      <c r="AY361" t="s">
        <v>157</v>
      </c>
      <c r="BB361">
        <f t="shared" si="16"/>
        <v>17</v>
      </c>
      <c r="BC361">
        <f t="shared" si="17"/>
        <v>3</v>
      </c>
      <c r="BD361" t="str">
        <f t="shared" si="18"/>
        <v>右</v>
      </c>
      <c r="BE361" s="58" t="str">
        <f>IF(O361="男子",IF($AF361&gt;100,"",IF(M361=プロ用男子!D$2,ROW(),"")),"")</f>
        <v/>
      </c>
      <c r="BF361" s="58" t="str">
        <f>IF(O361="男子",IF($AF361&gt;100,"",IF($M361=プロ用男子!K$2,ROW(),"")),"")</f>
        <v/>
      </c>
      <c r="BG361" s="58" t="str">
        <f>IF(O361="男子",IF($AF361&gt;100,"",IF($M361=プロ用男子!D$27,ROW(),"")),"")</f>
        <v/>
      </c>
      <c r="BH361" s="58" t="str">
        <f>IF(O361="男子",IF($AF361&gt;100,"",IF($M361=プロ用男子!K$27,ROW(),"")),"")</f>
        <v/>
      </c>
      <c r="BI361" s="58" t="str">
        <f>IF(O361="男子",IF($AF361&gt;100,"",IF($M361=プロ用男子!D$52,ROW(),"")),"")</f>
        <v/>
      </c>
      <c r="BJ361" s="58" t="str">
        <f>IF(O361="男子",IF($AF361&gt;100,"",IF($M361=プロ用男子!K$52,ROW(),"")),"")</f>
        <v/>
      </c>
      <c r="BK361" s="58" t="str">
        <f>IF(O361="男子",IF($AF361&gt;100,"",IF($M361=プロ用男子!D$77,ROW(),"")),"")</f>
        <v/>
      </c>
      <c r="BL361" s="58" t="str">
        <f>IF(O361="男子",IF($AF361&gt;100,"",IF($M361=プロ用男子!K$77,ROW(),"")),"")</f>
        <v/>
      </c>
      <c r="BM361" s="58" t="str">
        <f>IF(O361="男子",IF($AF361&gt;100,"",IF($M361=プロ用男子!D$102,ROW(),"")),"")</f>
        <v/>
      </c>
      <c r="BN361" s="58" t="str">
        <f>IF(O361="男子",IF($AF361&gt;100,"",IF($M361=プロ用男子!K$102,ROW(),"")),"")</f>
        <v/>
      </c>
      <c r="BO361" s="58" t="str">
        <f>IF(O361="男子",IF($AF361&gt;100,"",IF($M361=プロ用男子!D$127,ROW(),"")),"")</f>
        <v/>
      </c>
      <c r="BP361" s="58" t="str">
        <f>IF(O361="男子",IF($AF361&gt;100,"",IF($M361=プロ用男子!K$127,ROW(),"")),"")</f>
        <v/>
      </c>
      <c r="BQ361" s="58" t="str">
        <f>IF(O361="男子",IF($AF361&gt;100,"",IF($M361=プロ用男子!D$152,ROW(),"")),"")</f>
        <v/>
      </c>
      <c r="BR361" s="58" t="str">
        <f>IF(O361="男子",IF($AF361&gt;100,"",IF($M361=プロ用男子!K$152,ROW(),"")),"")</f>
        <v/>
      </c>
      <c r="BS361" s="58" t="str">
        <f>IF(O361="男子",IF($AF361&gt;100,"",IF($M361=プロ用男子!D$177,ROW(),"")),"")</f>
        <v/>
      </c>
      <c r="BT361" s="58" t="str">
        <f>IF(O361="男子",IF($AF361&gt;100,"",IF($M361=プロ用男子!K$177,ROW(),"")),"")</f>
        <v/>
      </c>
      <c r="BU361" s="58" t="str">
        <f>IF(O361="男子",IF($AF361&gt;100,"",IF($M361=プロ用男子!D$202,ROW(),"")),"")</f>
        <v/>
      </c>
      <c r="BV361" s="58" t="str">
        <f>IF(O361="男子",IF($AF361&gt;100,"",IF($M361=プロ用男子!K$202,ROW(),"")),"")</f>
        <v/>
      </c>
      <c r="BW361" s="58" t="str">
        <f>IF(O361="男子",IF($AF361&gt;100,"",IF($M361=プロ用男子!D$227,ROW(),"")),"")</f>
        <v/>
      </c>
      <c r="BX361" s="58" t="str">
        <f>IF(O361="男子",IF($AF361&gt;100,"",IF($M361=プロ用男子!K$227,ROW(),"")),"")</f>
        <v/>
      </c>
      <c r="BY361" s="58" t="str">
        <f>IF(O361="女子",IF(AF361&gt;100,"",IF(M361=プロ用女子!D$2,ROW(),"")),"")</f>
        <v/>
      </c>
      <c r="BZ361" s="58">
        <f>IF(O361="女子",IF($AF361&gt;100,"",IF($M361=プロ用女子!K$2,ROW(),"")),"")</f>
        <v>361</v>
      </c>
      <c r="CA361" s="58" t="str">
        <f>IF(O361="女子",IF($AF361&gt;100,"",IF($M361=プロ用女子!D$27,ROW(),"")),"")</f>
        <v/>
      </c>
      <c r="CB361" s="58" t="str">
        <f>IF(O361="女子",IF($AF361&gt;100,"",IF($M361=プロ用女子!K$27,ROW(),"")),"")</f>
        <v/>
      </c>
      <c r="CC361" s="58" t="str">
        <f>IF(O361="女子",IF($AF361&gt;100,"",IF($M361=プロ用女子!D$52,ROW(),"")),"")</f>
        <v/>
      </c>
      <c r="CD361" s="58" t="str">
        <f>IF(O361="女子",IF($AF361&gt;100,"",IF($M361=プロ用女子!K$52,ROW(),"")),"")</f>
        <v/>
      </c>
      <c r="CE361" s="58" t="str">
        <f>IF(O361="女子",IF($AF361&gt;100,"",IF($M361=プロ用女子!D$77,ROW(),"")),"")</f>
        <v/>
      </c>
      <c r="CF361" s="58" t="str">
        <f>IF(O361="女子",IF($AF361&gt;100,"",IF($M361=プロ用女子!K$77,ROW(),"")),"")</f>
        <v/>
      </c>
      <c r="CG361" s="58" t="str">
        <f>IF(O361="女子",IF($AF361&gt;100,"",IF($M361=プロ用女子!D$102,ROW(),"")),"")</f>
        <v/>
      </c>
      <c r="CH361" s="58" t="str">
        <f>IF(O361="女子",IF($AF361&gt;100,"",IF($M361=プロ用女子!K$102,ROW(),"")),"")</f>
        <v/>
      </c>
      <c r="CI361" s="58" t="str">
        <f>IF(O361="女子",IF($AF361&gt;100,"",IF($M361=プロ用女子!D$127,ROW(),"")),"")</f>
        <v/>
      </c>
      <c r="CJ361" s="58" t="str">
        <f>IF(O361="女子",IF($AF361&gt;100,"",IF($M361=プロ用女子!K$127,ROW(),"")),"")</f>
        <v/>
      </c>
      <c r="CK361" s="58" t="str">
        <f>IF(O361="女子",IF($AF361&gt;100,"",IF($M361=プロ用女子!D$152,ROW(),"")),"")</f>
        <v/>
      </c>
      <c r="CL361" s="58" t="str">
        <f>IF(O361="女子",IF($AF361&gt;100,"",IF($M361=プロ用女子!K$152,ROW(),"")),"")</f>
        <v/>
      </c>
      <c r="CM361" s="58" t="str">
        <f>IF(O361="女子",IF($AF361&gt;100,"",IF($M361=プロ用女子!D$177,ROW(),"")),"")</f>
        <v/>
      </c>
      <c r="CN361" s="58" t="str">
        <f>IF(O361="女子",IF($AF361&gt;100,"",IF($M361=プロ用女子!K$177,ROW(),"")),"")</f>
        <v/>
      </c>
      <c r="CO361" s="58" t="str">
        <f>IF(O361="女子",IF($AF361&gt;100,"",IF($M361=プロ用女子!D$202,ROW(),"")),"")</f>
        <v/>
      </c>
      <c r="CP361" s="58" t="str">
        <f>IF(O361="女子",IF($AF361&gt;100,"",IF($M361=プロ用女子!K$202,ROW(),"")),"")</f>
        <v/>
      </c>
      <c r="CQ361" s="58" t="str">
        <f>IF(O361="女子",IF($AF361&gt;100,"",IF($M361=プロ用女子!D$227,ROW(),"")),"")</f>
        <v/>
      </c>
      <c r="CR361" s="58" t="str">
        <f>IF(O361="女子",IF($AF361&gt;100,"",IF($M361=プロ用女子!K$227,ROW(),"")),"")</f>
        <v/>
      </c>
    </row>
    <row r="362" spans="1:96" x14ac:dyDescent="0.15">
      <c r="A362">
        <v>46172</v>
      </c>
      <c r="B362">
        <v>46180</v>
      </c>
      <c r="C362" t="s">
        <v>70</v>
      </c>
      <c r="D362" t="s">
        <v>162</v>
      </c>
      <c r="E362" t="s">
        <v>169</v>
      </c>
      <c r="F362" t="s">
        <v>171</v>
      </c>
      <c r="G362" t="s">
        <v>165</v>
      </c>
      <c r="H362" t="s">
        <v>71</v>
      </c>
      <c r="I362" t="s">
        <v>166</v>
      </c>
      <c r="J362" t="s">
        <v>99</v>
      </c>
      <c r="L362" t="s">
        <v>1347</v>
      </c>
      <c r="M362" t="s">
        <v>1338</v>
      </c>
      <c r="N362" t="s">
        <v>1339</v>
      </c>
      <c r="O362" t="s">
        <v>113</v>
      </c>
      <c r="Y362" t="s">
        <v>101</v>
      </c>
      <c r="AA362" t="s">
        <v>1348</v>
      </c>
      <c r="AB362" t="s">
        <v>1349</v>
      </c>
      <c r="AC362" t="s">
        <v>1350</v>
      </c>
      <c r="AD362" t="s">
        <v>102</v>
      </c>
      <c r="AE362" t="s">
        <v>105</v>
      </c>
      <c r="AF362">
        <v>3</v>
      </c>
      <c r="AG362" s="40">
        <v>39438</v>
      </c>
      <c r="AN362">
        <v>156</v>
      </c>
      <c r="AO362">
        <v>49</v>
      </c>
      <c r="AP362" t="s">
        <v>103</v>
      </c>
      <c r="AV362" t="s">
        <v>104</v>
      </c>
      <c r="AY362" t="s">
        <v>157</v>
      </c>
      <c r="BB362">
        <f t="shared" si="16"/>
        <v>16</v>
      </c>
      <c r="BC362">
        <f t="shared" si="17"/>
        <v>2</v>
      </c>
      <c r="BD362" t="str">
        <f t="shared" si="18"/>
        <v>右</v>
      </c>
      <c r="BE362" s="58" t="str">
        <f>IF(O362="男子",IF($AF362&gt;100,"",IF(M362=プロ用男子!D$2,ROW(),"")),"")</f>
        <v/>
      </c>
      <c r="BF362" s="58" t="str">
        <f>IF(O362="男子",IF($AF362&gt;100,"",IF($M362=プロ用男子!K$2,ROW(),"")),"")</f>
        <v/>
      </c>
      <c r="BG362" s="58" t="str">
        <f>IF(O362="男子",IF($AF362&gt;100,"",IF($M362=プロ用男子!D$27,ROW(),"")),"")</f>
        <v/>
      </c>
      <c r="BH362" s="58" t="str">
        <f>IF(O362="男子",IF($AF362&gt;100,"",IF($M362=プロ用男子!K$27,ROW(),"")),"")</f>
        <v/>
      </c>
      <c r="BI362" s="58" t="str">
        <f>IF(O362="男子",IF($AF362&gt;100,"",IF($M362=プロ用男子!D$52,ROW(),"")),"")</f>
        <v/>
      </c>
      <c r="BJ362" s="58" t="str">
        <f>IF(O362="男子",IF($AF362&gt;100,"",IF($M362=プロ用男子!K$52,ROW(),"")),"")</f>
        <v/>
      </c>
      <c r="BK362" s="58" t="str">
        <f>IF(O362="男子",IF($AF362&gt;100,"",IF($M362=プロ用男子!D$77,ROW(),"")),"")</f>
        <v/>
      </c>
      <c r="BL362" s="58" t="str">
        <f>IF(O362="男子",IF($AF362&gt;100,"",IF($M362=プロ用男子!K$77,ROW(),"")),"")</f>
        <v/>
      </c>
      <c r="BM362" s="58" t="str">
        <f>IF(O362="男子",IF($AF362&gt;100,"",IF($M362=プロ用男子!D$102,ROW(),"")),"")</f>
        <v/>
      </c>
      <c r="BN362" s="58" t="str">
        <f>IF(O362="男子",IF($AF362&gt;100,"",IF($M362=プロ用男子!K$102,ROW(),"")),"")</f>
        <v/>
      </c>
      <c r="BO362" s="58" t="str">
        <f>IF(O362="男子",IF($AF362&gt;100,"",IF($M362=プロ用男子!D$127,ROW(),"")),"")</f>
        <v/>
      </c>
      <c r="BP362" s="58" t="str">
        <f>IF(O362="男子",IF($AF362&gt;100,"",IF($M362=プロ用男子!K$127,ROW(),"")),"")</f>
        <v/>
      </c>
      <c r="BQ362" s="58" t="str">
        <f>IF(O362="男子",IF($AF362&gt;100,"",IF($M362=プロ用男子!D$152,ROW(),"")),"")</f>
        <v/>
      </c>
      <c r="BR362" s="58" t="str">
        <f>IF(O362="男子",IF($AF362&gt;100,"",IF($M362=プロ用男子!K$152,ROW(),"")),"")</f>
        <v/>
      </c>
      <c r="BS362" s="58" t="str">
        <f>IF(O362="男子",IF($AF362&gt;100,"",IF($M362=プロ用男子!D$177,ROW(),"")),"")</f>
        <v/>
      </c>
      <c r="BT362" s="58" t="str">
        <f>IF(O362="男子",IF($AF362&gt;100,"",IF($M362=プロ用男子!K$177,ROW(),"")),"")</f>
        <v/>
      </c>
      <c r="BU362" s="58" t="str">
        <f>IF(O362="男子",IF($AF362&gt;100,"",IF($M362=プロ用男子!D$202,ROW(),"")),"")</f>
        <v/>
      </c>
      <c r="BV362" s="58" t="str">
        <f>IF(O362="男子",IF($AF362&gt;100,"",IF($M362=プロ用男子!K$202,ROW(),"")),"")</f>
        <v/>
      </c>
      <c r="BW362" s="58" t="str">
        <f>IF(O362="男子",IF($AF362&gt;100,"",IF($M362=プロ用男子!D$227,ROW(),"")),"")</f>
        <v/>
      </c>
      <c r="BX362" s="58" t="str">
        <f>IF(O362="男子",IF($AF362&gt;100,"",IF($M362=プロ用男子!K$227,ROW(),"")),"")</f>
        <v/>
      </c>
      <c r="BY362" s="58" t="str">
        <f>IF(O362="女子",IF(AF362&gt;100,"",IF(M362=プロ用女子!D$2,ROW(),"")),"")</f>
        <v/>
      </c>
      <c r="BZ362" s="58">
        <f>IF(O362="女子",IF($AF362&gt;100,"",IF($M362=プロ用女子!K$2,ROW(),"")),"")</f>
        <v>362</v>
      </c>
      <c r="CA362" s="58" t="str">
        <f>IF(O362="女子",IF($AF362&gt;100,"",IF($M362=プロ用女子!D$27,ROW(),"")),"")</f>
        <v/>
      </c>
      <c r="CB362" s="58" t="str">
        <f>IF(O362="女子",IF($AF362&gt;100,"",IF($M362=プロ用女子!K$27,ROW(),"")),"")</f>
        <v/>
      </c>
      <c r="CC362" s="58" t="str">
        <f>IF(O362="女子",IF($AF362&gt;100,"",IF($M362=プロ用女子!D$52,ROW(),"")),"")</f>
        <v/>
      </c>
      <c r="CD362" s="58" t="str">
        <f>IF(O362="女子",IF($AF362&gt;100,"",IF($M362=プロ用女子!K$52,ROW(),"")),"")</f>
        <v/>
      </c>
      <c r="CE362" s="58" t="str">
        <f>IF(O362="女子",IF($AF362&gt;100,"",IF($M362=プロ用女子!D$77,ROW(),"")),"")</f>
        <v/>
      </c>
      <c r="CF362" s="58" t="str">
        <f>IF(O362="女子",IF($AF362&gt;100,"",IF($M362=プロ用女子!K$77,ROW(),"")),"")</f>
        <v/>
      </c>
      <c r="CG362" s="58" t="str">
        <f>IF(O362="女子",IF($AF362&gt;100,"",IF($M362=プロ用女子!D$102,ROW(),"")),"")</f>
        <v/>
      </c>
      <c r="CH362" s="58" t="str">
        <f>IF(O362="女子",IF($AF362&gt;100,"",IF($M362=プロ用女子!K$102,ROW(),"")),"")</f>
        <v/>
      </c>
      <c r="CI362" s="58" t="str">
        <f>IF(O362="女子",IF($AF362&gt;100,"",IF($M362=プロ用女子!D$127,ROW(),"")),"")</f>
        <v/>
      </c>
      <c r="CJ362" s="58" t="str">
        <f>IF(O362="女子",IF($AF362&gt;100,"",IF($M362=プロ用女子!K$127,ROW(),"")),"")</f>
        <v/>
      </c>
      <c r="CK362" s="58" t="str">
        <f>IF(O362="女子",IF($AF362&gt;100,"",IF($M362=プロ用女子!D$152,ROW(),"")),"")</f>
        <v/>
      </c>
      <c r="CL362" s="58" t="str">
        <f>IF(O362="女子",IF($AF362&gt;100,"",IF($M362=プロ用女子!K$152,ROW(),"")),"")</f>
        <v/>
      </c>
      <c r="CM362" s="58" t="str">
        <f>IF(O362="女子",IF($AF362&gt;100,"",IF($M362=プロ用女子!D$177,ROW(),"")),"")</f>
        <v/>
      </c>
      <c r="CN362" s="58" t="str">
        <f>IF(O362="女子",IF($AF362&gt;100,"",IF($M362=プロ用女子!K$177,ROW(),"")),"")</f>
        <v/>
      </c>
      <c r="CO362" s="58" t="str">
        <f>IF(O362="女子",IF($AF362&gt;100,"",IF($M362=プロ用女子!D$202,ROW(),"")),"")</f>
        <v/>
      </c>
      <c r="CP362" s="58" t="str">
        <f>IF(O362="女子",IF($AF362&gt;100,"",IF($M362=プロ用女子!K$202,ROW(),"")),"")</f>
        <v/>
      </c>
      <c r="CQ362" s="58" t="str">
        <f>IF(O362="女子",IF($AF362&gt;100,"",IF($M362=プロ用女子!D$227,ROW(),"")),"")</f>
        <v/>
      </c>
      <c r="CR362" s="58" t="str">
        <f>IF(O362="女子",IF($AF362&gt;100,"",IF($M362=プロ用女子!K$227,ROW(),"")),"")</f>
        <v/>
      </c>
    </row>
    <row r="363" spans="1:96" x14ac:dyDescent="0.15">
      <c r="A363" s="41">
        <v>46172</v>
      </c>
      <c r="B363" s="41">
        <v>46180</v>
      </c>
      <c r="C363" t="s">
        <v>70</v>
      </c>
      <c r="D363" t="s">
        <v>162</v>
      </c>
      <c r="E363" t="s">
        <v>169</v>
      </c>
      <c r="F363" t="s">
        <v>171</v>
      </c>
      <c r="G363" t="s">
        <v>165</v>
      </c>
      <c r="H363" t="s">
        <v>71</v>
      </c>
      <c r="I363" t="s">
        <v>166</v>
      </c>
      <c r="J363" t="s">
        <v>99</v>
      </c>
      <c r="L363" t="s">
        <v>1351</v>
      </c>
      <c r="M363" t="s">
        <v>1338</v>
      </c>
      <c r="N363" t="s">
        <v>1339</v>
      </c>
      <c r="O363" t="s">
        <v>113</v>
      </c>
      <c r="Y363" t="s">
        <v>101</v>
      </c>
      <c r="AA363" t="s">
        <v>1352</v>
      </c>
      <c r="AB363" t="s">
        <v>1353</v>
      </c>
      <c r="AC363" t="s">
        <v>1354</v>
      </c>
      <c r="AD363" t="s">
        <v>102</v>
      </c>
      <c r="AF363">
        <v>4</v>
      </c>
      <c r="AG363" s="40">
        <v>39441</v>
      </c>
      <c r="AN363">
        <v>155</v>
      </c>
      <c r="AO363">
        <v>46</v>
      </c>
      <c r="AP363" t="s">
        <v>103</v>
      </c>
      <c r="AV363" t="s">
        <v>104</v>
      </c>
      <c r="AY363" t="s">
        <v>157</v>
      </c>
      <c r="BB363">
        <f t="shared" si="16"/>
        <v>16</v>
      </c>
      <c r="BC363">
        <f t="shared" si="17"/>
        <v>2</v>
      </c>
      <c r="BD363" t="str">
        <f t="shared" si="18"/>
        <v>右</v>
      </c>
      <c r="BE363" s="58" t="str">
        <f>IF(O363="男子",IF($AF363&gt;100,"",IF(M363=プロ用男子!D$2,ROW(),"")),"")</f>
        <v/>
      </c>
      <c r="BF363" s="58" t="str">
        <f>IF(O363="男子",IF($AF363&gt;100,"",IF($M363=プロ用男子!K$2,ROW(),"")),"")</f>
        <v/>
      </c>
      <c r="BG363" s="58" t="str">
        <f>IF(O363="男子",IF($AF363&gt;100,"",IF($M363=プロ用男子!D$27,ROW(),"")),"")</f>
        <v/>
      </c>
      <c r="BH363" s="58" t="str">
        <f>IF(O363="男子",IF($AF363&gt;100,"",IF($M363=プロ用男子!K$27,ROW(),"")),"")</f>
        <v/>
      </c>
      <c r="BI363" s="58" t="str">
        <f>IF(O363="男子",IF($AF363&gt;100,"",IF($M363=プロ用男子!D$52,ROW(),"")),"")</f>
        <v/>
      </c>
      <c r="BJ363" s="58" t="str">
        <f>IF(O363="男子",IF($AF363&gt;100,"",IF($M363=プロ用男子!K$52,ROW(),"")),"")</f>
        <v/>
      </c>
      <c r="BK363" s="58" t="str">
        <f>IF(O363="男子",IF($AF363&gt;100,"",IF($M363=プロ用男子!D$77,ROW(),"")),"")</f>
        <v/>
      </c>
      <c r="BL363" s="58" t="str">
        <f>IF(O363="男子",IF($AF363&gt;100,"",IF($M363=プロ用男子!K$77,ROW(),"")),"")</f>
        <v/>
      </c>
      <c r="BM363" s="58" t="str">
        <f>IF(O363="男子",IF($AF363&gt;100,"",IF($M363=プロ用男子!D$102,ROW(),"")),"")</f>
        <v/>
      </c>
      <c r="BN363" s="58" t="str">
        <f>IF(O363="男子",IF($AF363&gt;100,"",IF($M363=プロ用男子!K$102,ROW(),"")),"")</f>
        <v/>
      </c>
      <c r="BO363" s="58" t="str">
        <f>IF(O363="男子",IF($AF363&gt;100,"",IF($M363=プロ用男子!D$127,ROW(),"")),"")</f>
        <v/>
      </c>
      <c r="BP363" s="58" t="str">
        <f>IF(O363="男子",IF($AF363&gt;100,"",IF($M363=プロ用男子!K$127,ROW(),"")),"")</f>
        <v/>
      </c>
      <c r="BQ363" s="58" t="str">
        <f>IF(O363="男子",IF($AF363&gt;100,"",IF($M363=プロ用男子!D$152,ROW(),"")),"")</f>
        <v/>
      </c>
      <c r="BR363" s="58" t="str">
        <f>IF(O363="男子",IF($AF363&gt;100,"",IF($M363=プロ用男子!K$152,ROW(),"")),"")</f>
        <v/>
      </c>
      <c r="BS363" s="58" t="str">
        <f>IF(O363="男子",IF($AF363&gt;100,"",IF($M363=プロ用男子!D$177,ROW(),"")),"")</f>
        <v/>
      </c>
      <c r="BT363" s="58" t="str">
        <f>IF(O363="男子",IF($AF363&gt;100,"",IF($M363=プロ用男子!K$177,ROW(),"")),"")</f>
        <v/>
      </c>
      <c r="BU363" s="58" t="str">
        <f>IF(O363="男子",IF($AF363&gt;100,"",IF($M363=プロ用男子!D$202,ROW(),"")),"")</f>
        <v/>
      </c>
      <c r="BV363" s="58" t="str">
        <f>IF(O363="男子",IF($AF363&gt;100,"",IF($M363=プロ用男子!K$202,ROW(),"")),"")</f>
        <v/>
      </c>
      <c r="BW363" s="58" t="str">
        <f>IF(O363="男子",IF($AF363&gt;100,"",IF($M363=プロ用男子!D$227,ROW(),"")),"")</f>
        <v/>
      </c>
      <c r="BX363" s="58" t="str">
        <f>IF(O363="男子",IF($AF363&gt;100,"",IF($M363=プロ用男子!K$227,ROW(),"")),"")</f>
        <v/>
      </c>
      <c r="BY363" s="58" t="str">
        <f>IF(O363="女子",IF(AF363&gt;100,"",IF(M363=プロ用女子!D$2,ROW(),"")),"")</f>
        <v/>
      </c>
      <c r="BZ363" s="58">
        <f>IF(O363="女子",IF($AF363&gt;100,"",IF($M363=プロ用女子!K$2,ROW(),"")),"")</f>
        <v>363</v>
      </c>
      <c r="CA363" s="58" t="str">
        <f>IF(O363="女子",IF($AF363&gt;100,"",IF($M363=プロ用女子!D$27,ROW(),"")),"")</f>
        <v/>
      </c>
      <c r="CB363" s="58" t="str">
        <f>IF(O363="女子",IF($AF363&gt;100,"",IF($M363=プロ用女子!K$27,ROW(),"")),"")</f>
        <v/>
      </c>
      <c r="CC363" s="58" t="str">
        <f>IF(O363="女子",IF($AF363&gt;100,"",IF($M363=プロ用女子!D$52,ROW(),"")),"")</f>
        <v/>
      </c>
      <c r="CD363" s="58" t="str">
        <f>IF(O363="女子",IF($AF363&gt;100,"",IF($M363=プロ用女子!K$52,ROW(),"")),"")</f>
        <v/>
      </c>
      <c r="CE363" s="58" t="str">
        <f>IF(O363="女子",IF($AF363&gt;100,"",IF($M363=プロ用女子!D$77,ROW(),"")),"")</f>
        <v/>
      </c>
      <c r="CF363" s="58" t="str">
        <f>IF(O363="女子",IF($AF363&gt;100,"",IF($M363=プロ用女子!K$77,ROW(),"")),"")</f>
        <v/>
      </c>
      <c r="CG363" s="58" t="str">
        <f>IF(O363="女子",IF($AF363&gt;100,"",IF($M363=プロ用女子!D$102,ROW(),"")),"")</f>
        <v/>
      </c>
      <c r="CH363" s="58" t="str">
        <f>IF(O363="女子",IF($AF363&gt;100,"",IF($M363=プロ用女子!K$102,ROW(),"")),"")</f>
        <v/>
      </c>
      <c r="CI363" s="58" t="str">
        <f>IF(O363="女子",IF($AF363&gt;100,"",IF($M363=プロ用女子!D$127,ROW(),"")),"")</f>
        <v/>
      </c>
      <c r="CJ363" s="58" t="str">
        <f>IF(O363="女子",IF($AF363&gt;100,"",IF($M363=プロ用女子!K$127,ROW(),"")),"")</f>
        <v/>
      </c>
      <c r="CK363" s="58" t="str">
        <f>IF(O363="女子",IF($AF363&gt;100,"",IF($M363=プロ用女子!D$152,ROW(),"")),"")</f>
        <v/>
      </c>
      <c r="CL363" s="58" t="str">
        <f>IF(O363="女子",IF($AF363&gt;100,"",IF($M363=プロ用女子!K$152,ROW(),"")),"")</f>
        <v/>
      </c>
      <c r="CM363" s="58" t="str">
        <f>IF(O363="女子",IF($AF363&gt;100,"",IF($M363=プロ用女子!D$177,ROW(),"")),"")</f>
        <v/>
      </c>
      <c r="CN363" s="58" t="str">
        <f>IF(O363="女子",IF($AF363&gt;100,"",IF($M363=プロ用女子!K$177,ROW(),"")),"")</f>
        <v/>
      </c>
      <c r="CO363" s="58" t="str">
        <f>IF(O363="女子",IF($AF363&gt;100,"",IF($M363=プロ用女子!D$202,ROW(),"")),"")</f>
        <v/>
      </c>
      <c r="CP363" s="58" t="str">
        <f>IF(O363="女子",IF($AF363&gt;100,"",IF($M363=プロ用女子!K$202,ROW(),"")),"")</f>
        <v/>
      </c>
      <c r="CQ363" s="58" t="str">
        <f>IF(O363="女子",IF($AF363&gt;100,"",IF($M363=プロ用女子!D$227,ROW(),"")),"")</f>
        <v/>
      </c>
      <c r="CR363" s="58" t="str">
        <f>IF(O363="女子",IF($AF363&gt;100,"",IF($M363=プロ用女子!K$227,ROW(),"")),"")</f>
        <v/>
      </c>
    </row>
    <row r="364" spans="1:96" x14ac:dyDescent="0.15">
      <c r="A364">
        <v>46172</v>
      </c>
      <c r="B364">
        <v>46180</v>
      </c>
      <c r="C364" t="s">
        <v>70</v>
      </c>
      <c r="D364" t="s">
        <v>162</v>
      </c>
      <c r="E364" t="s">
        <v>169</v>
      </c>
      <c r="F364" t="s">
        <v>171</v>
      </c>
      <c r="G364" t="s">
        <v>165</v>
      </c>
      <c r="H364" t="s">
        <v>71</v>
      </c>
      <c r="I364" t="s">
        <v>166</v>
      </c>
      <c r="J364" t="s">
        <v>99</v>
      </c>
      <c r="L364" t="s">
        <v>1373</v>
      </c>
      <c r="M364" t="s">
        <v>1338</v>
      </c>
      <c r="N364" t="s">
        <v>1339</v>
      </c>
      <c r="O364" t="s">
        <v>113</v>
      </c>
      <c r="Y364" t="s">
        <v>101</v>
      </c>
      <c r="AA364" t="s">
        <v>1374</v>
      </c>
      <c r="AB364" t="s">
        <v>1375</v>
      </c>
      <c r="AC364" t="s">
        <v>1376</v>
      </c>
      <c r="AD364" t="s">
        <v>102</v>
      </c>
      <c r="AF364">
        <v>5</v>
      </c>
      <c r="AG364" s="40">
        <v>38975</v>
      </c>
      <c r="AN364">
        <v>160</v>
      </c>
      <c r="AO364">
        <v>48</v>
      </c>
      <c r="AP364" t="s">
        <v>103</v>
      </c>
      <c r="AV364" t="s">
        <v>104</v>
      </c>
      <c r="AY364" t="s">
        <v>157</v>
      </c>
      <c r="BB364">
        <f t="shared" si="16"/>
        <v>17</v>
      </c>
      <c r="BC364">
        <f t="shared" si="17"/>
        <v>3</v>
      </c>
      <c r="BD364" t="str">
        <f t="shared" si="18"/>
        <v>右</v>
      </c>
      <c r="BE364" s="58" t="str">
        <f>IF(O364="男子",IF($AF364&gt;100,"",IF(M364=プロ用男子!D$2,ROW(),"")),"")</f>
        <v/>
      </c>
      <c r="BF364" s="58" t="str">
        <f>IF(O364="男子",IF($AF364&gt;100,"",IF($M364=プロ用男子!K$2,ROW(),"")),"")</f>
        <v/>
      </c>
      <c r="BG364" s="58" t="str">
        <f>IF(O364="男子",IF($AF364&gt;100,"",IF($M364=プロ用男子!D$27,ROW(),"")),"")</f>
        <v/>
      </c>
      <c r="BH364" s="58" t="str">
        <f>IF(O364="男子",IF($AF364&gt;100,"",IF($M364=プロ用男子!K$27,ROW(),"")),"")</f>
        <v/>
      </c>
      <c r="BI364" s="58" t="str">
        <f>IF(O364="男子",IF($AF364&gt;100,"",IF($M364=プロ用男子!D$52,ROW(),"")),"")</f>
        <v/>
      </c>
      <c r="BJ364" s="58" t="str">
        <f>IF(O364="男子",IF($AF364&gt;100,"",IF($M364=プロ用男子!K$52,ROW(),"")),"")</f>
        <v/>
      </c>
      <c r="BK364" s="58" t="str">
        <f>IF(O364="男子",IF($AF364&gt;100,"",IF($M364=プロ用男子!D$77,ROW(),"")),"")</f>
        <v/>
      </c>
      <c r="BL364" s="58" t="str">
        <f>IF(O364="男子",IF($AF364&gt;100,"",IF($M364=プロ用男子!K$77,ROW(),"")),"")</f>
        <v/>
      </c>
      <c r="BM364" s="58" t="str">
        <f>IF(O364="男子",IF($AF364&gt;100,"",IF($M364=プロ用男子!D$102,ROW(),"")),"")</f>
        <v/>
      </c>
      <c r="BN364" s="58" t="str">
        <f>IF(O364="男子",IF($AF364&gt;100,"",IF($M364=プロ用男子!K$102,ROW(),"")),"")</f>
        <v/>
      </c>
      <c r="BO364" s="58" t="str">
        <f>IF(O364="男子",IF($AF364&gt;100,"",IF($M364=プロ用男子!D$127,ROW(),"")),"")</f>
        <v/>
      </c>
      <c r="BP364" s="58" t="str">
        <f>IF(O364="男子",IF($AF364&gt;100,"",IF($M364=プロ用男子!K$127,ROW(),"")),"")</f>
        <v/>
      </c>
      <c r="BQ364" s="58" t="str">
        <f>IF(O364="男子",IF($AF364&gt;100,"",IF($M364=プロ用男子!D$152,ROW(),"")),"")</f>
        <v/>
      </c>
      <c r="BR364" s="58" t="str">
        <f>IF(O364="男子",IF($AF364&gt;100,"",IF($M364=プロ用男子!K$152,ROW(),"")),"")</f>
        <v/>
      </c>
      <c r="BS364" s="58" t="str">
        <f>IF(O364="男子",IF($AF364&gt;100,"",IF($M364=プロ用男子!D$177,ROW(),"")),"")</f>
        <v/>
      </c>
      <c r="BT364" s="58" t="str">
        <f>IF(O364="男子",IF($AF364&gt;100,"",IF($M364=プロ用男子!K$177,ROW(),"")),"")</f>
        <v/>
      </c>
      <c r="BU364" s="58" t="str">
        <f>IF(O364="男子",IF($AF364&gt;100,"",IF($M364=プロ用男子!D$202,ROW(),"")),"")</f>
        <v/>
      </c>
      <c r="BV364" s="58" t="str">
        <f>IF(O364="男子",IF($AF364&gt;100,"",IF($M364=プロ用男子!K$202,ROW(),"")),"")</f>
        <v/>
      </c>
      <c r="BW364" s="58" t="str">
        <f>IF(O364="男子",IF($AF364&gt;100,"",IF($M364=プロ用男子!D$227,ROW(),"")),"")</f>
        <v/>
      </c>
      <c r="BX364" s="58" t="str">
        <f>IF(O364="男子",IF($AF364&gt;100,"",IF($M364=プロ用男子!K$227,ROW(),"")),"")</f>
        <v/>
      </c>
      <c r="BY364" s="58" t="str">
        <f>IF(O364="女子",IF(AF364&gt;100,"",IF(M364=プロ用女子!D$2,ROW(),"")),"")</f>
        <v/>
      </c>
      <c r="BZ364" s="58">
        <f>IF(O364="女子",IF($AF364&gt;100,"",IF($M364=プロ用女子!K$2,ROW(),"")),"")</f>
        <v>364</v>
      </c>
      <c r="CA364" s="58" t="str">
        <f>IF(O364="女子",IF($AF364&gt;100,"",IF($M364=プロ用女子!D$27,ROW(),"")),"")</f>
        <v/>
      </c>
      <c r="CB364" s="58" t="str">
        <f>IF(O364="女子",IF($AF364&gt;100,"",IF($M364=プロ用女子!K$27,ROW(),"")),"")</f>
        <v/>
      </c>
      <c r="CC364" s="58" t="str">
        <f>IF(O364="女子",IF($AF364&gt;100,"",IF($M364=プロ用女子!D$52,ROW(),"")),"")</f>
        <v/>
      </c>
      <c r="CD364" s="58" t="str">
        <f>IF(O364="女子",IF($AF364&gt;100,"",IF($M364=プロ用女子!K$52,ROW(),"")),"")</f>
        <v/>
      </c>
      <c r="CE364" s="58" t="str">
        <f>IF(O364="女子",IF($AF364&gt;100,"",IF($M364=プロ用女子!D$77,ROW(),"")),"")</f>
        <v/>
      </c>
      <c r="CF364" s="58" t="str">
        <f>IF(O364="女子",IF($AF364&gt;100,"",IF($M364=プロ用女子!K$77,ROW(),"")),"")</f>
        <v/>
      </c>
      <c r="CG364" s="58" t="str">
        <f>IF(O364="女子",IF($AF364&gt;100,"",IF($M364=プロ用女子!D$102,ROW(),"")),"")</f>
        <v/>
      </c>
      <c r="CH364" s="58" t="str">
        <f>IF(O364="女子",IF($AF364&gt;100,"",IF($M364=プロ用女子!K$102,ROW(),"")),"")</f>
        <v/>
      </c>
      <c r="CI364" s="58" t="str">
        <f>IF(O364="女子",IF($AF364&gt;100,"",IF($M364=プロ用女子!D$127,ROW(),"")),"")</f>
        <v/>
      </c>
      <c r="CJ364" s="58" t="str">
        <f>IF(O364="女子",IF($AF364&gt;100,"",IF($M364=プロ用女子!K$127,ROW(),"")),"")</f>
        <v/>
      </c>
      <c r="CK364" s="58" t="str">
        <f>IF(O364="女子",IF($AF364&gt;100,"",IF($M364=プロ用女子!D$152,ROW(),"")),"")</f>
        <v/>
      </c>
      <c r="CL364" s="58" t="str">
        <f>IF(O364="女子",IF($AF364&gt;100,"",IF($M364=プロ用女子!K$152,ROW(),"")),"")</f>
        <v/>
      </c>
      <c r="CM364" s="58" t="str">
        <f>IF(O364="女子",IF($AF364&gt;100,"",IF($M364=プロ用女子!D$177,ROW(),"")),"")</f>
        <v/>
      </c>
      <c r="CN364" s="58" t="str">
        <f>IF(O364="女子",IF($AF364&gt;100,"",IF($M364=プロ用女子!K$177,ROW(),"")),"")</f>
        <v/>
      </c>
      <c r="CO364" s="58" t="str">
        <f>IF(O364="女子",IF($AF364&gt;100,"",IF($M364=プロ用女子!D$202,ROW(),"")),"")</f>
        <v/>
      </c>
      <c r="CP364" s="58" t="str">
        <f>IF(O364="女子",IF($AF364&gt;100,"",IF($M364=プロ用女子!K$202,ROW(),"")),"")</f>
        <v/>
      </c>
      <c r="CQ364" s="58" t="str">
        <f>IF(O364="女子",IF($AF364&gt;100,"",IF($M364=プロ用女子!D$227,ROW(),"")),"")</f>
        <v/>
      </c>
      <c r="CR364" s="58" t="str">
        <f>IF(O364="女子",IF($AF364&gt;100,"",IF($M364=プロ用女子!K$227,ROW(),"")),"")</f>
        <v/>
      </c>
    </row>
    <row r="365" spans="1:96" x14ac:dyDescent="0.15">
      <c r="A365" s="41">
        <v>46172</v>
      </c>
      <c r="B365" s="41">
        <v>46180</v>
      </c>
      <c r="C365" t="s">
        <v>70</v>
      </c>
      <c r="D365" t="s">
        <v>162</v>
      </c>
      <c r="E365" t="s">
        <v>169</v>
      </c>
      <c r="F365" t="s">
        <v>171</v>
      </c>
      <c r="G365" t="s">
        <v>165</v>
      </c>
      <c r="H365" t="s">
        <v>71</v>
      </c>
      <c r="I365" t="s">
        <v>166</v>
      </c>
      <c r="J365" t="s">
        <v>99</v>
      </c>
      <c r="L365" t="s">
        <v>1377</v>
      </c>
      <c r="M365" t="s">
        <v>1338</v>
      </c>
      <c r="N365" t="s">
        <v>1339</v>
      </c>
      <c r="O365" t="s">
        <v>113</v>
      </c>
      <c r="Y365" t="s">
        <v>101</v>
      </c>
      <c r="AA365" t="s">
        <v>1378</v>
      </c>
      <c r="AB365" t="s">
        <v>1379</v>
      </c>
      <c r="AC365" t="s">
        <v>1380</v>
      </c>
      <c r="AD365" t="s">
        <v>102</v>
      </c>
      <c r="AF365">
        <v>6</v>
      </c>
      <c r="AG365" s="40">
        <v>39224</v>
      </c>
      <c r="AN365">
        <v>150</v>
      </c>
      <c r="AO365">
        <v>40</v>
      </c>
      <c r="AP365" t="s">
        <v>103</v>
      </c>
      <c r="AV365" t="s">
        <v>108</v>
      </c>
      <c r="AW365" t="s">
        <v>109</v>
      </c>
      <c r="BB365">
        <f t="shared" si="16"/>
        <v>16</v>
      </c>
      <c r="BC365">
        <f t="shared" si="17"/>
        <v>2</v>
      </c>
      <c r="BD365" t="str">
        <f t="shared" si="18"/>
        <v>右</v>
      </c>
      <c r="BE365" s="58" t="str">
        <f>IF(O365="男子",IF($AF365&gt;100,"",IF(M365=プロ用男子!D$2,ROW(),"")),"")</f>
        <v/>
      </c>
      <c r="BF365" s="58" t="str">
        <f>IF(O365="男子",IF($AF365&gt;100,"",IF($M365=プロ用男子!K$2,ROW(),"")),"")</f>
        <v/>
      </c>
      <c r="BG365" s="58" t="str">
        <f>IF(O365="男子",IF($AF365&gt;100,"",IF($M365=プロ用男子!D$27,ROW(),"")),"")</f>
        <v/>
      </c>
      <c r="BH365" s="58" t="str">
        <f>IF(O365="男子",IF($AF365&gt;100,"",IF($M365=プロ用男子!K$27,ROW(),"")),"")</f>
        <v/>
      </c>
      <c r="BI365" s="58" t="str">
        <f>IF(O365="男子",IF($AF365&gt;100,"",IF($M365=プロ用男子!D$52,ROW(),"")),"")</f>
        <v/>
      </c>
      <c r="BJ365" s="58" t="str">
        <f>IF(O365="男子",IF($AF365&gt;100,"",IF($M365=プロ用男子!K$52,ROW(),"")),"")</f>
        <v/>
      </c>
      <c r="BK365" s="58" t="str">
        <f>IF(O365="男子",IF($AF365&gt;100,"",IF($M365=プロ用男子!D$77,ROW(),"")),"")</f>
        <v/>
      </c>
      <c r="BL365" s="58" t="str">
        <f>IF(O365="男子",IF($AF365&gt;100,"",IF($M365=プロ用男子!K$77,ROW(),"")),"")</f>
        <v/>
      </c>
      <c r="BM365" s="58" t="str">
        <f>IF(O365="男子",IF($AF365&gt;100,"",IF($M365=プロ用男子!D$102,ROW(),"")),"")</f>
        <v/>
      </c>
      <c r="BN365" s="58" t="str">
        <f>IF(O365="男子",IF($AF365&gt;100,"",IF($M365=プロ用男子!K$102,ROW(),"")),"")</f>
        <v/>
      </c>
      <c r="BO365" s="58" t="str">
        <f>IF(O365="男子",IF($AF365&gt;100,"",IF($M365=プロ用男子!D$127,ROW(),"")),"")</f>
        <v/>
      </c>
      <c r="BP365" s="58" t="str">
        <f>IF(O365="男子",IF($AF365&gt;100,"",IF($M365=プロ用男子!K$127,ROW(),"")),"")</f>
        <v/>
      </c>
      <c r="BQ365" s="58" t="str">
        <f>IF(O365="男子",IF($AF365&gt;100,"",IF($M365=プロ用男子!D$152,ROW(),"")),"")</f>
        <v/>
      </c>
      <c r="BR365" s="58" t="str">
        <f>IF(O365="男子",IF($AF365&gt;100,"",IF($M365=プロ用男子!K$152,ROW(),"")),"")</f>
        <v/>
      </c>
      <c r="BS365" s="58" t="str">
        <f>IF(O365="男子",IF($AF365&gt;100,"",IF($M365=プロ用男子!D$177,ROW(),"")),"")</f>
        <v/>
      </c>
      <c r="BT365" s="58" t="str">
        <f>IF(O365="男子",IF($AF365&gt;100,"",IF($M365=プロ用男子!K$177,ROW(),"")),"")</f>
        <v/>
      </c>
      <c r="BU365" s="58" t="str">
        <f>IF(O365="男子",IF($AF365&gt;100,"",IF($M365=プロ用男子!D$202,ROW(),"")),"")</f>
        <v/>
      </c>
      <c r="BV365" s="58" t="str">
        <f>IF(O365="男子",IF($AF365&gt;100,"",IF($M365=プロ用男子!K$202,ROW(),"")),"")</f>
        <v/>
      </c>
      <c r="BW365" s="58" t="str">
        <f>IF(O365="男子",IF($AF365&gt;100,"",IF($M365=プロ用男子!D$227,ROW(),"")),"")</f>
        <v/>
      </c>
      <c r="BX365" s="58" t="str">
        <f>IF(O365="男子",IF($AF365&gt;100,"",IF($M365=プロ用男子!K$227,ROW(),"")),"")</f>
        <v/>
      </c>
      <c r="BY365" s="58" t="str">
        <f>IF(O365="女子",IF(AF365&gt;100,"",IF(M365=プロ用女子!D$2,ROW(),"")),"")</f>
        <v/>
      </c>
      <c r="BZ365" s="58">
        <f>IF(O365="女子",IF($AF365&gt;100,"",IF($M365=プロ用女子!K$2,ROW(),"")),"")</f>
        <v>365</v>
      </c>
      <c r="CA365" s="58" t="str">
        <f>IF(O365="女子",IF($AF365&gt;100,"",IF($M365=プロ用女子!D$27,ROW(),"")),"")</f>
        <v/>
      </c>
      <c r="CB365" s="58" t="str">
        <f>IF(O365="女子",IF($AF365&gt;100,"",IF($M365=プロ用女子!K$27,ROW(),"")),"")</f>
        <v/>
      </c>
      <c r="CC365" s="58" t="str">
        <f>IF(O365="女子",IF($AF365&gt;100,"",IF($M365=プロ用女子!D$52,ROW(),"")),"")</f>
        <v/>
      </c>
      <c r="CD365" s="58" t="str">
        <f>IF(O365="女子",IF($AF365&gt;100,"",IF($M365=プロ用女子!K$52,ROW(),"")),"")</f>
        <v/>
      </c>
      <c r="CE365" s="58" t="str">
        <f>IF(O365="女子",IF($AF365&gt;100,"",IF($M365=プロ用女子!D$77,ROW(),"")),"")</f>
        <v/>
      </c>
      <c r="CF365" s="58" t="str">
        <f>IF(O365="女子",IF($AF365&gt;100,"",IF($M365=プロ用女子!K$77,ROW(),"")),"")</f>
        <v/>
      </c>
      <c r="CG365" s="58" t="str">
        <f>IF(O365="女子",IF($AF365&gt;100,"",IF($M365=プロ用女子!D$102,ROW(),"")),"")</f>
        <v/>
      </c>
      <c r="CH365" s="58" t="str">
        <f>IF(O365="女子",IF($AF365&gt;100,"",IF($M365=プロ用女子!K$102,ROW(),"")),"")</f>
        <v/>
      </c>
      <c r="CI365" s="58" t="str">
        <f>IF(O365="女子",IF($AF365&gt;100,"",IF($M365=プロ用女子!D$127,ROW(),"")),"")</f>
        <v/>
      </c>
      <c r="CJ365" s="58" t="str">
        <f>IF(O365="女子",IF($AF365&gt;100,"",IF($M365=プロ用女子!K$127,ROW(),"")),"")</f>
        <v/>
      </c>
      <c r="CK365" s="58" t="str">
        <f>IF(O365="女子",IF($AF365&gt;100,"",IF($M365=プロ用女子!D$152,ROW(),"")),"")</f>
        <v/>
      </c>
      <c r="CL365" s="58" t="str">
        <f>IF(O365="女子",IF($AF365&gt;100,"",IF($M365=プロ用女子!K$152,ROW(),"")),"")</f>
        <v/>
      </c>
      <c r="CM365" s="58" t="str">
        <f>IF(O365="女子",IF($AF365&gt;100,"",IF($M365=プロ用女子!D$177,ROW(),"")),"")</f>
        <v/>
      </c>
      <c r="CN365" s="58" t="str">
        <f>IF(O365="女子",IF($AF365&gt;100,"",IF($M365=プロ用女子!K$177,ROW(),"")),"")</f>
        <v/>
      </c>
      <c r="CO365" s="58" t="str">
        <f>IF(O365="女子",IF($AF365&gt;100,"",IF($M365=プロ用女子!D$202,ROW(),"")),"")</f>
        <v/>
      </c>
      <c r="CP365" s="58" t="str">
        <f>IF(O365="女子",IF($AF365&gt;100,"",IF($M365=プロ用女子!K$202,ROW(),"")),"")</f>
        <v/>
      </c>
      <c r="CQ365" s="58" t="str">
        <f>IF(O365="女子",IF($AF365&gt;100,"",IF($M365=プロ用女子!D$227,ROW(),"")),"")</f>
        <v/>
      </c>
      <c r="CR365" s="58" t="str">
        <f>IF(O365="女子",IF($AF365&gt;100,"",IF($M365=プロ用女子!K$227,ROW(),"")),"")</f>
        <v/>
      </c>
    </row>
    <row r="366" spans="1:96" x14ac:dyDescent="0.15">
      <c r="A366">
        <v>46172</v>
      </c>
      <c r="B366">
        <v>46180</v>
      </c>
      <c r="C366" t="s">
        <v>70</v>
      </c>
      <c r="D366" t="s">
        <v>162</v>
      </c>
      <c r="E366" t="s">
        <v>169</v>
      </c>
      <c r="F366" t="s">
        <v>171</v>
      </c>
      <c r="G366" t="s">
        <v>165</v>
      </c>
      <c r="H366" t="s">
        <v>71</v>
      </c>
      <c r="I366" t="s">
        <v>166</v>
      </c>
      <c r="J366" t="s">
        <v>99</v>
      </c>
      <c r="L366" t="s">
        <v>1381</v>
      </c>
      <c r="M366" t="s">
        <v>1338</v>
      </c>
      <c r="N366" t="s">
        <v>1339</v>
      </c>
      <c r="O366" t="s">
        <v>113</v>
      </c>
      <c r="Y366" t="s">
        <v>101</v>
      </c>
      <c r="AA366" t="s">
        <v>1382</v>
      </c>
      <c r="AB366" t="s">
        <v>1383</v>
      </c>
      <c r="AC366" t="s">
        <v>1384</v>
      </c>
      <c r="AD366" t="s">
        <v>102</v>
      </c>
      <c r="AF366">
        <v>7</v>
      </c>
      <c r="AG366" s="40">
        <v>39438</v>
      </c>
      <c r="AN366">
        <v>163.4</v>
      </c>
      <c r="AO366">
        <v>65.400000000000006</v>
      </c>
      <c r="AP366" t="s">
        <v>103</v>
      </c>
      <c r="AV366" t="s">
        <v>108</v>
      </c>
      <c r="AW366" t="s">
        <v>111</v>
      </c>
      <c r="BB366">
        <f t="shared" si="16"/>
        <v>16</v>
      </c>
      <c r="BC366">
        <f t="shared" si="17"/>
        <v>2</v>
      </c>
      <c r="BD366" t="str">
        <f t="shared" si="18"/>
        <v>右</v>
      </c>
      <c r="BE366" s="58" t="str">
        <f>IF(O366="男子",IF($AF366&gt;100,"",IF(M366=プロ用男子!D$2,ROW(),"")),"")</f>
        <v/>
      </c>
      <c r="BF366" s="58" t="str">
        <f>IF(O366="男子",IF($AF366&gt;100,"",IF($M366=プロ用男子!K$2,ROW(),"")),"")</f>
        <v/>
      </c>
      <c r="BG366" s="58" t="str">
        <f>IF(O366="男子",IF($AF366&gt;100,"",IF($M366=プロ用男子!D$27,ROW(),"")),"")</f>
        <v/>
      </c>
      <c r="BH366" s="58" t="str">
        <f>IF(O366="男子",IF($AF366&gt;100,"",IF($M366=プロ用男子!K$27,ROW(),"")),"")</f>
        <v/>
      </c>
      <c r="BI366" s="58" t="str">
        <f>IF(O366="男子",IF($AF366&gt;100,"",IF($M366=プロ用男子!D$52,ROW(),"")),"")</f>
        <v/>
      </c>
      <c r="BJ366" s="58" t="str">
        <f>IF(O366="男子",IF($AF366&gt;100,"",IF($M366=プロ用男子!K$52,ROW(),"")),"")</f>
        <v/>
      </c>
      <c r="BK366" s="58" t="str">
        <f>IF(O366="男子",IF($AF366&gt;100,"",IF($M366=プロ用男子!D$77,ROW(),"")),"")</f>
        <v/>
      </c>
      <c r="BL366" s="58" t="str">
        <f>IF(O366="男子",IF($AF366&gt;100,"",IF($M366=プロ用男子!K$77,ROW(),"")),"")</f>
        <v/>
      </c>
      <c r="BM366" s="58" t="str">
        <f>IF(O366="男子",IF($AF366&gt;100,"",IF($M366=プロ用男子!D$102,ROW(),"")),"")</f>
        <v/>
      </c>
      <c r="BN366" s="58" t="str">
        <f>IF(O366="男子",IF($AF366&gt;100,"",IF($M366=プロ用男子!K$102,ROW(),"")),"")</f>
        <v/>
      </c>
      <c r="BO366" s="58" t="str">
        <f>IF(O366="男子",IF($AF366&gt;100,"",IF($M366=プロ用男子!D$127,ROW(),"")),"")</f>
        <v/>
      </c>
      <c r="BP366" s="58" t="str">
        <f>IF(O366="男子",IF($AF366&gt;100,"",IF($M366=プロ用男子!K$127,ROW(),"")),"")</f>
        <v/>
      </c>
      <c r="BQ366" s="58" t="str">
        <f>IF(O366="男子",IF($AF366&gt;100,"",IF($M366=プロ用男子!D$152,ROW(),"")),"")</f>
        <v/>
      </c>
      <c r="BR366" s="58" t="str">
        <f>IF(O366="男子",IF($AF366&gt;100,"",IF($M366=プロ用男子!K$152,ROW(),"")),"")</f>
        <v/>
      </c>
      <c r="BS366" s="58" t="str">
        <f>IF(O366="男子",IF($AF366&gt;100,"",IF($M366=プロ用男子!D$177,ROW(),"")),"")</f>
        <v/>
      </c>
      <c r="BT366" s="58" t="str">
        <f>IF(O366="男子",IF($AF366&gt;100,"",IF($M366=プロ用男子!K$177,ROW(),"")),"")</f>
        <v/>
      </c>
      <c r="BU366" s="58" t="str">
        <f>IF(O366="男子",IF($AF366&gt;100,"",IF($M366=プロ用男子!D$202,ROW(),"")),"")</f>
        <v/>
      </c>
      <c r="BV366" s="58" t="str">
        <f>IF(O366="男子",IF($AF366&gt;100,"",IF($M366=プロ用男子!K$202,ROW(),"")),"")</f>
        <v/>
      </c>
      <c r="BW366" s="58" t="str">
        <f>IF(O366="男子",IF($AF366&gt;100,"",IF($M366=プロ用男子!D$227,ROW(),"")),"")</f>
        <v/>
      </c>
      <c r="BX366" s="58" t="str">
        <f>IF(O366="男子",IF($AF366&gt;100,"",IF($M366=プロ用男子!K$227,ROW(),"")),"")</f>
        <v/>
      </c>
      <c r="BY366" s="58" t="str">
        <f>IF(O366="女子",IF(AF366&gt;100,"",IF(M366=プロ用女子!D$2,ROW(),"")),"")</f>
        <v/>
      </c>
      <c r="BZ366" s="58">
        <f>IF(O366="女子",IF($AF366&gt;100,"",IF($M366=プロ用女子!K$2,ROW(),"")),"")</f>
        <v>366</v>
      </c>
      <c r="CA366" s="58" t="str">
        <f>IF(O366="女子",IF($AF366&gt;100,"",IF($M366=プロ用女子!D$27,ROW(),"")),"")</f>
        <v/>
      </c>
      <c r="CB366" s="58" t="str">
        <f>IF(O366="女子",IF($AF366&gt;100,"",IF($M366=プロ用女子!K$27,ROW(),"")),"")</f>
        <v/>
      </c>
      <c r="CC366" s="58" t="str">
        <f>IF(O366="女子",IF($AF366&gt;100,"",IF($M366=プロ用女子!D$52,ROW(),"")),"")</f>
        <v/>
      </c>
      <c r="CD366" s="58" t="str">
        <f>IF(O366="女子",IF($AF366&gt;100,"",IF($M366=プロ用女子!K$52,ROW(),"")),"")</f>
        <v/>
      </c>
      <c r="CE366" s="58" t="str">
        <f>IF(O366="女子",IF($AF366&gt;100,"",IF($M366=プロ用女子!D$77,ROW(),"")),"")</f>
        <v/>
      </c>
      <c r="CF366" s="58" t="str">
        <f>IF(O366="女子",IF($AF366&gt;100,"",IF($M366=プロ用女子!K$77,ROW(),"")),"")</f>
        <v/>
      </c>
      <c r="CG366" s="58" t="str">
        <f>IF(O366="女子",IF($AF366&gt;100,"",IF($M366=プロ用女子!D$102,ROW(),"")),"")</f>
        <v/>
      </c>
      <c r="CH366" s="58" t="str">
        <f>IF(O366="女子",IF($AF366&gt;100,"",IF($M366=プロ用女子!K$102,ROW(),"")),"")</f>
        <v/>
      </c>
      <c r="CI366" s="58" t="str">
        <f>IF(O366="女子",IF($AF366&gt;100,"",IF($M366=プロ用女子!D$127,ROW(),"")),"")</f>
        <v/>
      </c>
      <c r="CJ366" s="58" t="str">
        <f>IF(O366="女子",IF($AF366&gt;100,"",IF($M366=プロ用女子!K$127,ROW(),"")),"")</f>
        <v/>
      </c>
      <c r="CK366" s="58" t="str">
        <f>IF(O366="女子",IF($AF366&gt;100,"",IF($M366=プロ用女子!D$152,ROW(),"")),"")</f>
        <v/>
      </c>
      <c r="CL366" s="58" t="str">
        <f>IF(O366="女子",IF($AF366&gt;100,"",IF($M366=プロ用女子!K$152,ROW(),"")),"")</f>
        <v/>
      </c>
      <c r="CM366" s="58" t="str">
        <f>IF(O366="女子",IF($AF366&gt;100,"",IF($M366=プロ用女子!D$177,ROW(),"")),"")</f>
        <v/>
      </c>
      <c r="CN366" s="58" t="str">
        <f>IF(O366="女子",IF($AF366&gt;100,"",IF($M366=プロ用女子!K$177,ROW(),"")),"")</f>
        <v/>
      </c>
      <c r="CO366" s="58" t="str">
        <f>IF(O366="女子",IF($AF366&gt;100,"",IF($M366=プロ用女子!D$202,ROW(),"")),"")</f>
        <v/>
      </c>
      <c r="CP366" s="58" t="str">
        <f>IF(O366="女子",IF($AF366&gt;100,"",IF($M366=プロ用女子!K$202,ROW(),"")),"")</f>
        <v/>
      </c>
      <c r="CQ366" s="58" t="str">
        <f>IF(O366="女子",IF($AF366&gt;100,"",IF($M366=プロ用女子!D$227,ROW(),"")),"")</f>
        <v/>
      </c>
      <c r="CR366" s="58" t="str">
        <f>IF(O366="女子",IF($AF366&gt;100,"",IF($M366=プロ用女子!K$227,ROW(),"")),"")</f>
        <v/>
      </c>
    </row>
    <row r="367" spans="1:96" x14ac:dyDescent="0.15">
      <c r="A367">
        <v>46172</v>
      </c>
      <c r="B367">
        <v>46180</v>
      </c>
      <c r="C367" t="s">
        <v>70</v>
      </c>
      <c r="D367" t="s">
        <v>162</v>
      </c>
      <c r="E367" t="s">
        <v>169</v>
      </c>
      <c r="F367" t="s">
        <v>171</v>
      </c>
      <c r="G367" t="s">
        <v>165</v>
      </c>
      <c r="H367" t="s">
        <v>71</v>
      </c>
      <c r="I367" t="s">
        <v>166</v>
      </c>
      <c r="J367" t="s">
        <v>99</v>
      </c>
      <c r="L367" t="s">
        <v>1385</v>
      </c>
      <c r="M367" t="s">
        <v>1338</v>
      </c>
      <c r="N367" t="s">
        <v>1339</v>
      </c>
      <c r="O367" t="s">
        <v>113</v>
      </c>
      <c r="Y367" t="s">
        <v>101</v>
      </c>
      <c r="AA367" t="s">
        <v>1386</v>
      </c>
      <c r="AB367" t="s">
        <v>1387</v>
      </c>
      <c r="AC367" t="s">
        <v>1388</v>
      </c>
      <c r="AD367" t="s">
        <v>102</v>
      </c>
      <c r="AF367">
        <v>8</v>
      </c>
      <c r="AG367" s="40">
        <v>39441</v>
      </c>
      <c r="AN367">
        <v>167</v>
      </c>
      <c r="AO367">
        <v>60</v>
      </c>
      <c r="AP367" t="s">
        <v>103</v>
      </c>
      <c r="AV367" t="s">
        <v>104</v>
      </c>
      <c r="AY367" t="s">
        <v>157</v>
      </c>
      <c r="BB367">
        <f t="shared" si="16"/>
        <v>16</v>
      </c>
      <c r="BC367">
        <f t="shared" si="17"/>
        <v>2</v>
      </c>
      <c r="BD367" t="str">
        <f t="shared" si="18"/>
        <v>右</v>
      </c>
      <c r="BE367" s="58" t="str">
        <f>IF(O367="男子",IF($AF367&gt;100,"",IF(M367=プロ用男子!D$2,ROW(),"")),"")</f>
        <v/>
      </c>
      <c r="BF367" s="58" t="str">
        <f>IF(O367="男子",IF($AF367&gt;100,"",IF($M367=プロ用男子!K$2,ROW(),"")),"")</f>
        <v/>
      </c>
      <c r="BG367" s="58" t="str">
        <f>IF(O367="男子",IF($AF367&gt;100,"",IF($M367=プロ用男子!D$27,ROW(),"")),"")</f>
        <v/>
      </c>
      <c r="BH367" s="58" t="str">
        <f>IF(O367="男子",IF($AF367&gt;100,"",IF($M367=プロ用男子!K$27,ROW(),"")),"")</f>
        <v/>
      </c>
      <c r="BI367" s="58" t="str">
        <f>IF(O367="男子",IF($AF367&gt;100,"",IF($M367=プロ用男子!D$52,ROW(),"")),"")</f>
        <v/>
      </c>
      <c r="BJ367" s="58" t="str">
        <f>IF(O367="男子",IF($AF367&gt;100,"",IF($M367=プロ用男子!K$52,ROW(),"")),"")</f>
        <v/>
      </c>
      <c r="BK367" s="58" t="str">
        <f>IF(O367="男子",IF($AF367&gt;100,"",IF($M367=プロ用男子!D$77,ROW(),"")),"")</f>
        <v/>
      </c>
      <c r="BL367" s="58" t="str">
        <f>IF(O367="男子",IF($AF367&gt;100,"",IF($M367=プロ用男子!K$77,ROW(),"")),"")</f>
        <v/>
      </c>
      <c r="BM367" s="58" t="str">
        <f>IF(O367="男子",IF($AF367&gt;100,"",IF($M367=プロ用男子!D$102,ROW(),"")),"")</f>
        <v/>
      </c>
      <c r="BN367" s="58" t="str">
        <f>IF(O367="男子",IF($AF367&gt;100,"",IF($M367=プロ用男子!K$102,ROW(),"")),"")</f>
        <v/>
      </c>
      <c r="BO367" s="58" t="str">
        <f>IF(O367="男子",IF($AF367&gt;100,"",IF($M367=プロ用男子!D$127,ROW(),"")),"")</f>
        <v/>
      </c>
      <c r="BP367" s="58" t="str">
        <f>IF(O367="男子",IF($AF367&gt;100,"",IF($M367=プロ用男子!K$127,ROW(),"")),"")</f>
        <v/>
      </c>
      <c r="BQ367" s="58" t="str">
        <f>IF(O367="男子",IF($AF367&gt;100,"",IF($M367=プロ用男子!D$152,ROW(),"")),"")</f>
        <v/>
      </c>
      <c r="BR367" s="58" t="str">
        <f>IF(O367="男子",IF($AF367&gt;100,"",IF($M367=プロ用男子!K$152,ROW(),"")),"")</f>
        <v/>
      </c>
      <c r="BS367" s="58" t="str">
        <f>IF(O367="男子",IF($AF367&gt;100,"",IF($M367=プロ用男子!D$177,ROW(),"")),"")</f>
        <v/>
      </c>
      <c r="BT367" s="58" t="str">
        <f>IF(O367="男子",IF($AF367&gt;100,"",IF($M367=プロ用男子!K$177,ROW(),"")),"")</f>
        <v/>
      </c>
      <c r="BU367" s="58" t="str">
        <f>IF(O367="男子",IF($AF367&gt;100,"",IF($M367=プロ用男子!D$202,ROW(),"")),"")</f>
        <v/>
      </c>
      <c r="BV367" s="58" t="str">
        <f>IF(O367="男子",IF($AF367&gt;100,"",IF($M367=プロ用男子!K$202,ROW(),"")),"")</f>
        <v/>
      </c>
      <c r="BW367" s="58" t="str">
        <f>IF(O367="男子",IF($AF367&gt;100,"",IF($M367=プロ用男子!D$227,ROW(),"")),"")</f>
        <v/>
      </c>
      <c r="BX367" s="58" t="str">
        <f>IF(O367="男子",IF($AF367&gt;100,"",IF($M367=プロ用男子!K$227,ROW(),"")),"")</f>
        <v/>
      </c>
      <c r="BY367" s="58" t="str">
        <f>IF(O367="女子",IF(AF367&gt;100,"",IF(M367=プロ用女子!D$2,ROW(),"")),"")</f>
        <v/>
      </c>
      <c r="BZ367" s="58">
        <f>IF(O367="女子",IF($AF367&gt;100,"",IF($M367=プロ用女子!K$2,ROW(),"")),"")</f>
        <v>367</v>
      </c>
      <c r="CA367" s="58" t="str">
        <f>IF(O367="女子",IF($AF367&gt;100,"",IF($M367=プロ用女子!D$27,ROW(),"")),"")</f>
        <v/>
      </c>
      <c r="CB367" s="58" t="str">
        <f>IF(O367="女子",IF($AF367&gt;100,"",IF($M367=プロ用女子!K$27,ROW(),"")),"")</f>
        <v/>
      </c>
      <c r="CC367" s="58" t="str">
        <f>IF(O367="女子",IF($AF367&gt;100,"",IF($M367=プロ用女子!D$52,ROW(),"")),"")</f>
        <v/>
      </c>
      <c r="CD367" s="58" t="str">
        <f>IF(O367="女子",IF($AF367&gt;100,"",IF($M367=プロ用女子!K$52,ROW(),"")),"")</f>
        <v/>
      </c>
      <c r="CE367" s="58" t="str">
        <f>IF(O367="女子",IF($AF367&gt;100,"",IF($M367=プロ用女子!D$77,ROW(),"")),"")</f>
        <v/>
      </c>
      <c r="CF367" s="58" t="str">
        <f>IF(O367="女子",IF($AF367&gt;100,"",IF($M367=プロ用女子!K$77,ROW(),"")),"")</f>
        <v/>
      </c>
      <c r="CG367" s="58" t="str">
        <f>IF(O367="女子",IF($AF367&gt;100,"",IF($M367=プロ用女子!D$102,ROW(),"")),"")</f>
        <v/>
      </c>
      <c r="CH367" s="58" t="str">
        <f>IF(O367="女子",IF($AF367&gt;100,"",IF($M367=プロ用女子!K$102,ROW(),"")),"")</f>
        <v/>
      </c>
      <c r="CI367" s="58" t="str">
        <f>IF(O367="女子",IF($AF367&gt;100,"",IF($M367=プロ用女子!D$127,ROW(),"")),"")</f>
        <v/>
      </c>
      <c r="CJ367" s="58" t="str">
        <f>IF(O367="女子",IF($AF367&gt;100,"",IF($M367=プロ用女子!K$127,ROW(),"")),"")</f>
        <v/>
      </c>
      <c r="CK367" s="58" t="str">
        <f>IF(O367="女子",IF($AF367&gt;100,"",IF($M367=プロ用女子!D$152,ROW(),"")),"")</f>
        <v/>
      </c>
      <c r="CL367" s="58" t="str">
        <f>IF(O367="女子",IF($AF367&gt;100,"",IF($M367=プロ用女子!K$152,ROW(),"")),"")</f>
        <v/>
      </c>
      <c r="CM367" s="58" t="str">
        <f>IF(O367="女子",IF($AF367&gt;100,"",IF($M367=プロ用女子!D$177,ROW(),"")),"")</f>
        <v/>
      </c>
      <c r="CN367" s="58" t="str">
        <f>IF(O367="女子",IF($AF367&gt;100,"",IF($M367=プロ用女子!K$177,ROW(),"")),"")</f>
        <v/>
      </c>
      <c r="CO367" s="58" t="str">
        <f>IF(O367="女子",IF($AF367&gt;100,"",IF($M367=プロ用女子!D$202,ROW(),"")),"")</f>
        <v/>
      </c>
      <c r="CP367" s="58" t="str">
        <f>IF(O367="女子",IF($AF367&gt;100,"",IF($M367=プロ用女子!K$202,ROW(),"")),"")</f>
        <v/>
      </c>
      <c r="CQ367" s="58" t="str">
        <f>IF(O367="女子",IF($AF367&gt;100,"",IF($M367=プロ用女子!D$227,ROW(),"")),"")</f>
        <v/>
      </c>
      <c r="CR367" s="58" t="str">
        <f>IF(O367="女子",IF($AF367&gt;100,"",IF($M367=プロ用女子!K$227,ROW(),"")),"")</f>
        <v/>
      </c>
    </row>
    <row r="368" spans="1:96" x14ac:dyDescent="0.15">
      <c r="A368">
        <v>46172</v>
      </c>
      <c r="B368">
        <v>46180</v>
      </c>
      <c r="C368" t="s">
        <v>70</v>
      </c>
      <c r="D368" t="s">
        <v>162</v>
      </c>
      <c r="E368" t="s">
        <v>169</v>
      </c>
      <c r="F368" t="s">
        <v>171</v>
      </c>
      <c r="G368" t="s">
        <v>165</v>
      </c>
      <c r="H368" t="s">
        <v>71</v>
      </c>
      <c r="I368" t="s">
        <v>166</v>
      </c>
      <c r="J368" t="s">
        <v>99</v>
      </c>
      <c r="L368" t="s">
        <v>1389</v>
      </c>
      <c r="M368" t="s">
        <v>1338</v>
      </c>
      <c r="N368" t="s">
        <v>1339</v>
      </c>
      <c r="O368" t="s">
        <v>113</v>
      </c>
      <c r="Y368" t="s">
        <v>101</v>
      </c>
      <c r="AA368" t="s">
        <v>1390</v>
      </c>
      <c r="AB368" t="s">
        <v>1391</v>
      </c>
      <c r="AC368" t="s">
        <v>1392</v>
      </c>
      <c r="AD368" t="s">
        <v>102</v>
      </c>
      <c r="AF368">
        <v>9</v>
      </c>
      <c r="AG368" s="40">
        <v>38975</v>
      </c>
      <c r="AN368">
        <v>159</v>
      </c>
      <c r="AO368">
        <v>51</v>
      </c>
      <c r="AP368" t="s">
        <v>103</v>
      </c>
      <c r="AV368" t="s">
        <v>104</v>
      </c>
      <c r="AY368" t="s">
        <v>156</v>
      </c>
      <c r="BB368">
        <f t="shared" si="16"/>
        <v>17</v>
      </c>
      <c r="BC368">
        <f t="shared" si="17"/>
        <v>3</v>
      </c>
      <c r="BD368" t="str">
        <f t="shared" si="18"/>
        <v>右</v>
      </c>
      <c r="BE368" s="58" t="str">
        <f>IF(O368="男子",IF($AF368&gt;100,"",IF(M368=プロ用男子!D$2,ROW(),"")),"")</f>
        <v/>
      </c>
      <c r="BF368" s="58" t="str">
        <f>IF(O368="男子",IF($AF368&gt;100,"",IF($M368=プロ用男子!K$2,ROW(),"")),"")</f>
        <v/>
      </c>
      <c r="BG368" s="58" t="str">
        <f>IF(O368="男子",IF($AF368&gt;100,"",IF($M368=プロ用男子!D$27,ROW(),"")),"")</f>
        <v/>
      </c>
      <c r="BH368" s="58" t="str">
        <f>IF(O368="男子",IF($AF368&gt;100,"",IF($M368=プロ用男子!K$27,ROW(),"")),"")</f>
        <v/>
      </c>
      <c r="BI368" s="58" t="str">
        <f>IF(O368="男子",IF($AF368&gt;100,"",IF($M368=プロ用男子!D$52,ROW(),"")),"")</f>
        <v/>
      </c>
      <c r="BJ368" s="58" t="str">
        <f>IF(O368="男子",IF($AF368&gt;100,"",IF($M368=プロ用男子!K$52,ROW(),"")),"")</f>
        <v/>
      </c>
      <c r="BK368" s="58" t="str">
        <f>IF(O368="男子",IF($AF368&gt;100,"",IF($M368=プロ用男子!D$77,ROW(),"")),"")</f>
        <v/>
      </c>
      <c r="BL368" s="58" t="str">
        <f>IF(O368="男子",IF($AF368&gt;100,"",IF($M368=プロ用男子!K$77,ROW(),"")),"")</f>
        <v/>
      </c>
      <c r="BM368" s="58" t="str">
        <f>IF(O368="男子",IF($AF368&gt;100,"",IF($M368=プロ用男子!D$102,ROW(),"")),"")</f>
        <v/>
      </c>
      <c r="BN368" s="58" t="str">
        <f>IF(O368="男子",IF($AF368&gt;100,"",IF($M368=プロ用男子!K$102,ROW(),"")),"")</f>
        <v/>
      </c>
      <c r="BO368" s="58" t="str">
        <f>IF(O368="男子",IF($AF368&gt;100,"",IF($M368=プロ用男子!D$127,ROW(),"")),"")</f>
        <v/>
      </c>
      <c r="BP368" s="58" t="str">
        <f>IF(O368="男子",IF($AF368&gt;100,"",IF($M368=プロ用男子!K$127,ROW(),"")),"")</f>
        <v/>
      </c>
      <c r="BQ368" s="58" t="str">
        <f>IF(O368="男子",IF($AF368&gt;100,"",IF($M368=プロ用男子!D$152,ROW(),"")),"")</f>
        <v/>
      </c>
      <c r="BR368" s="58" t="str">
        <f>IF(O368="男子",IF($AF368&gt;100,"",IF($M368=プロ用男子!K$152,ROW(),"")),"")</f>
        <v/>
      </c>
      <c r="BS368" s="58" t="str">
        <f>IF(O368="男子",IF($AF368&gt;100,"",IF($M368=プロ用男子!D$177,ROW(),"")),"")</f>
        <v/>
      </c>
      <c r="BT368" s="58" t="str">
        <f>IF(O368="男子",IF($AF368&gt;100,"",IF($M368=プロ用男子!K$177,ROW(),"")),"")</f>
        <v/>
      </c>
      <c r="BU368" s="58" t="str">
        <f>IF(O368="男子",IF($AF368&gt;100,"",IF($M368=プロ用男子!D$202,ROW(),"")),"")</f>
        <v/>
      </c>
      <c r="BV368" s="58" t="str">
        <f>IF(O368="男子",IF($AF368&gt;100,"",IF($M368=プロ用男子!K$202,ROW(),"")),"")</f>
        <v/>
      </c>
      <c r="BW368" s="58" t="str">
        <f>IF(O368="男子",IF($AF368&gt;100,"",IF($M368=プロ用男子!D$227,ROW(),"")),"")</f>
        <v/>
      </c>
      <c r="BX368" s="58" t="str">
        <f>IF(O368="男子",IF($AF368&gt;100,"",IF($M368=プロ用男子!K$227,ROW(),"")),"")</f>
        <v/>
      </c>
      <c r="BY368" s="58" t="str">
        <f>IF(O368="女子",IF(AF368&gt;100,"",IF(M368=プロ用女子!D$2,ROW(),"")),"")</f>
        <v/>
      </c>
      <c r="BZ368" s="58">
        <f>IF(O368="女子",IF($AF368&gt;100,"",IF($M368=プロ用女子!K$2,ROW(),"")),"")</f>
        <v>368</v>
      </c>
      <c r="CA368" s="58" t="str">
        <f>IF(O368="女子",IF($AF368&gt;100,"",IF($M368=プロ用女子!D$27,ROW(),"")),"")</f>
        <v/>
      </c>
      <c r="CB368" s="58" t="str">
        <f>IF(O368="女子",IF($AF368&gt;100,"",IF($M368=プロ用女子!K$27,ROW(),"")),"")</f>
        <v/>
      </c>
      <c r="CC368" s="58" t="str">
        <f>IF(O368="女子",IF($AF368&gt;100,"",IF($M368=プロ用女子!D$52,ROW(),"")),"")</f>
        <v/>
      </c>
      <c r="CD368" s="58" t="str">
        <f>IF(O368="女子",IF($AF368&gt;100,"",IF($M368=プロ用女子!K$52,ROW(),"")),"")</f>
        <v/>
      </c>
      <c r="CE368" s="58" t="str">
        <f>IF(O368="女子",IF($AF368&gt;100,"",IF($M368=プロ用女子!D$77,ROW(),"")),"")</f>
        <v/>
      </c>
      <c r="CF368" s="58" t="str">
        <f>IF(O368="女子",IF($AF368&gt;100,"",IF($M368=プロ用女子!K$77,ROW(),"")),"")</f>
        <v/>
      </c>
      <c r="CG368" s="58" t="str">
        <f>IF(O368="女子",IF($AF368&gt;100,"",IF($M368=プロ用女子!D$102,ROW(),"")),"")</f>
        <v/>
      </c>
      <c r="CH368" s="58" t="str">
        <f>IF(O368="女子",IF($AF368&gt;100,"",IF($M368=プロ用女子!K$102,ROW(),"")),"")</f>
        <v/>
      </c>
      <c r="CI368" s="58" t="str">
        <f>IF(O368="女子",IF($AF368&gt;100,"",IF($M368=プロ用女子!D$127,ROW(),"")),"")</f>
        <v/>
      </c>
      <c r="CJ368" s="58" t="str">
        <f>IF(O368="女子",IF($AF368&gt;100,"",IF($M368=プロ用女子!K$127,ROW(),"")),"")</f>
        <v/>
      </c>
      <c r="CK368" s="58" t="str">
        <f>IF(O368="女子",IF($AF368&gt;100,"",IF($M368=プロ用女子!D$152,ROW(),"")),"")</f>
        <v/>
      </c>
      <c r="CL368" s="58" t="str">
        <f>IF(O368="女子",IF($AF368&gt;100,"",IF($M368=プロ用女子!K$152,ROW(),"")),"")</f>
        <v/>
      </c>
      <c r="CM368" s="58" t="str">
        <f>IF(O368="女子",IF($AF368&gt;100,"",IF($M368=プロ用女子!D$177,ROW(),"")),"")</f>
        <v/>
      </c>
      <c r="CN368" s="58" t="str">
        <f>IF(O368="女子",IF($AF368&gt;100,"",IF($M368=プロ用女子!K$177,ROW(),"")),"")</f>
        <v/>
      </c>
      <c r="CO368" s="58" t="str">
        <f>IF(O368="女子",IF($AF368&gt;100,"",IF($M368=プロ用女子!D$202,ROW(),"")),"")</f>
        <v/>
      </c>
      <c r="CP368" s="58" t="str">
        <f>IF(O368="女子",IF($AF368&gt;100,"",IF($M368=プロ用女子!K$202,ROW(),"")),"")</f>
        <v/>
      </c>
      <c r="CQ368" s="58" t="str">
        <f>IF(O368="女子",IF($AF368&gt;100,"",IF($M368=プロ用女子!D$227,ROW(),"")),"")</f>
        <v/>
      </c>
      <c r="CR368" s="58" t="str">
        <f>IF(O368="女子",IF($AF368&gt;100,"",IF($M368=プロ用女子!K$227,ROW(),"")),"")</f>
        <v/>
      </c>
    </row>
    <row r="369" spans="1:96" x14ac:dyDescent="0.15">
      <c r="A369">
        <v>46172</v>
      </c>
      <c r="B369">
        <v>46180</v>
      </c>
      <c r="C369" t="s">
        <v>70</v>
      </c>
      <c r="D369" t="s">
        <v>162</v>
      </c>
      <c r="E369" t="s">
        <v>169</v>
      </c>
      <c r="F369" t="s">
        <v>171</v>
      </c>
      <c r="G369" t="s">
        <v>165</v>
      </c>
      <c r="H369" t="s">
        <v>71</v>
      </c>
      <c r="I369" t="s">
        <v>166</v>
      </c>
      <c r="J369" t="s">
        <v>99</v>
      </c>
      <c r="L369" t="s">
        <v>1393</v>
      </c>
      <c r="M369" t="s">
        <v>1338</v>
      </c>
      <c r="N369" t="s">
        <v>1339</v>
      </c>
      <c r="O369" t="s">
        <v>113</v>
      </c>
      <c r="Y369" t="s">
        <v>101</v>
      </c>
      <c r="AA369" t="s">
        <v>1394</v>
      </c>
      <c r="AB369" t="s">
        <v>1395</v>
      </c>
      <c r="AC369" t="s">
        <v>1396</v>
      </c>
      <c r="AD369" t="s">
        <v>102</v>
      </c>
      <c r="AF369">
        <v>10</v>
      </c>
      <c r="AG369" s="40">
        <v>39224</v>
      </c>
      <c r="AN369">
        <v>164</v>
      </c>
      <c r="AO369">
        <v>60</v>
      </c>
      <c r="AP369" t="s">
        <v>103</v>
      </c>
      <c r="AV369" t="s">
        <v>104</v>
      </c>
      <c r="AY369" t="s">
        <v>156</v>
      </c>
      <c r="BB369">
        <f t="shared" si="16"/>
        <v>16</v>
      </c>
      <c r="BC369">
        <f t="shared" si="17"/>
        <v>2</v>
      </c>
      <c r="BD369" t="str">
        <f t="shared" si="18"/>
        <v>右</v>
      </c>
      <c r="BE369" s="58" t="str">
        <f>IF(O369="男子",IF($AF369&gt;100,"",IF(M369=プロ用男子!D$2,ROW(),"")),"")</f>
        <v/>
      </c>
      <c r="BF369" s="58" t="str">
        <f>IF(O369="男子",IF($AF369&gt;100,"",IF($M369=プロ用男子!K$2,ROW(),"")),"")</f>
        <v/>
      </c>
      <c r="BG369" s="58" t="str">
        <f>IF(O369="男子",IF($AF369&gt;100,"",IF($M369=プロ用男子!D$27,ROW(),"")),"")</f>
        <v/>
      </c>
      <c r="BH369" s="58" t="str">
        <f>IF(O369="男子",IF($AF369&gt;100,"",IF($M369=プロ用男子!K$27,ROW(),"")),"")</f>
        <v/>
      </c>
      <c r="BI369" s="58" t="str">
        <f>IF(O369="男子",IF($AF369&gt;100,"",IF($M369=プロ用男子!D$52,ROW(),"")),"")</f>
        <v/>
      </c>
      <c r="BJ369" s="58" t="str">
        <f>IF(O369="男子",IF($AF369&gt;100,"",IF($M369=プロ用男子!K$52,ROW(),"")),"")</f>
        <v/>
      </c>
      <c r="BK369" s="58" t="str">
        <f>IF(O369="男子",IF($AF369&gt;100,"",IF($M369=プロ用男子!D$77,ROW(),"")),"")</f>
        <v/>
      </c>
      <c r="BL369" s="58" t="str">
        <f>IF(O369="男子",IF($AF369&gt;100,"",IF($M369=プロ用男子!K$77,ROW(),"")),"")</f>
        <v/>
      </c>
      <c r="BM369" s="58" t="str">
        <f>IF(O369="男子",IF($AF369&gt;100,"",IF($M369=プロ用男子!D$102,ROW(),"")),"")</f>
        <v/>
      </c>
      <c r="BN369" s="58" t="str">
        <f>IF(O369="男子",IF($AF369&gt;100,"",IF($M369=プロ用男子!K$102,ROW(),"")),"")</f>
        <v/>
      </c>
      <c r="BO369" s="58" t="str">
        <f>IF(O369="男子",IF($AF369&gt;100,"",IF($M369=プロ用男子!D$127,ROW(),"")),"")</f>
        <v/>
      </c>
      <c r="BP369" s="58" t="str">
        <f>IF(O369="男子",IF($AF369&gt;100,"",IF($M369=プロ用男子!K$127,ROW(),"")),"")</f>
        <v/>
      </c>
      <c r="BQ369" s="58" t="str">
        <f>IF(O369="男子",IF($AF369&gt;100,"",IF($M369=プロ用男子!D$152,ROW(),"")),"")</f>
        <v/>
      </c>
      <c r="BR369" s="58" t="str">
        <f>IF(O369="男子",IF($AF369&gt;100,"",IF($M369=プロ用男子!K$152,ROW(),"")),"")</f>
        <v/>
      </c>
      <c r="BS369" s="58" t="str">
        <f>IF(O369="男子",IF($AF369&gt;100,"",IF($M369=プロ用男子!D$177,ROW(),"")),"")</f>
        <v/>
      </c>
      <c r="BT369" s="58" t="str">
        <f>IF(O369="男子",IF($AF369&gt;100,"",IF($M369=プロ用男子!K$177,ROW(),"")),"")</f>
        <v/>
      </c>
      <c r="BU369" s="58" t="str">
        <f>IF(O369="男子",IF($AF369&gt;100,"",IF($M369=プロ用男子!D$202,ROW(),"")),"")</f>
        <v/>
      </c>
      <c r="BV369" s="58" t="str">
        <f>IF(O369="男子",IF($AF369&gt;100,"",IF($M369=プロ用男子!K$202,ROW(),"")),"")</f>
        <v/>
      </c>
      <c r="BW369" s="58" t="str">
        <f>IF(O369="男子",IF($AF369&gt;100,"",IF($M369=プロ用男子!D$227,ROW(),"")),"")</f>
        <v/>
      </c>
      <c r="BX369" s="58" t="str">
        <f>IF(O369="男子",IF($AF369&gt;100,"",IF($M369=プロ用男子!K$227,ROW(),"")),"")</f>
        <v/>
      </c>
      <c r="BY369" s="58" t="str">
        <f>IF(O369="女子",IF(AF369&gt;100,"",IF(M369=プロ用女子!D$2,ROW(),"")),"")</f>
        <v/>
      </c>
      <c r="BZ369" s="58">
        <f>IF(O369="女子",IF($AF369&gt;100,"",IF($M369=プロ用女子!K$2,ROW(),"")),"")</f>
        <v>369</v>
      </c>
      <c r="CA369" s="58" t="str">
        <f>IF(O369="女子",IF($AF369&gt;100,"",IF($M369=プロ用女子!D$27,ROW(),"")),"")</f>
        <v/>
      </c>
      <c r="CB369" s="58" t="str">
        <f>IF(O369="女子",IF($AF369&gt;100,"",IF($M369=プロ用女子!K$27,ROW(),"")),"")</f>
        <v/>
      </c>
      <c r="CC369" s="58" t="str">
        <f>IF(O369="女子",IF($AF369&gt;100,"",IF($M369=プロ用女子!D$52,ROW(),"")),"")</f>
        <v/>
      </c>
      <c r="CD369" s="58" t="str">
        <f>IF(O369="女子",IF($AF369&gt;100,"",IF($M369=プロ用女子!K$52,ROW(),"")),"")</f>
        <v/>
      </c>
      <c r="CE369" s="58" t="str">
        <f>IF(O369="女子",IF($AF369&gt;100,"",IF($M369=プロ用女子!D$77,ROW(),"")),"")</f>
        <v/>
      </c>
      <c r="CF369" s="58" t="str">
        <f>IF(O369="女子",IF($AF369&gt;100,"",IF($M369=プロ用女子!K$77,ROW(),"")),"")</f>
        <v/>
      </c>
      <c r="CG369" s="58" t="str">
        <f>IF(O369="女子",IF($AF369&gt;100,"",IF($M369=プロ用女子!D$102,ROW(),"")),"")</f>
        <v/>
      </c>
      <c r="CH369" s="58" t="str">
        <f>IF(O369="女子",IF($AF369&gt;100,"",IF($M369=プロ用女子!K$102,ROW(),"")),"")</f>
        <v/>
      </c>
      <c r="CI369" s="58" t="str">
        <f>IF(O369="女子",IF($AF369&gt;100,"",IF($M369=プロ用女子!D$127,ROW(),"")),"")</f>
        <v/>
      </c>
      <c r="CJ369" s="58" t="str">
        <f>IF(O369="女子",IF($AF369&gt;100,"",IF($M369=プロ用女子!K$127,ROW(),"")),"")</f>
        <v/>
      </c>
      <c r="CK369" s="58" t="str">
        <f>IF(O369="女子",IF($AF369&gt;100,"",IF($M369=プロ用女子!D$152,ROW(),"")),"")</f>
        <v/>
      </c>
      <c r="CL369" s="58" t="str">
        <f>IF(O369="女子",IF($AF369&gt;100,"",IF($M369=プロ用女子!K$152,ROW(),"")),"")</f>
        <v/>
      </c>
      <c r="CM369" s="58" t="str">
        <f>IF(O369="女子",IF($AF369&gt;100,"",IF($M369=プロ用女子!D$177,ROW(),"")),"")</f>
        <v/>
      </c>
      <c r="CN369" s="58" t="str">
        <f>IF(O369="女子",IF($AF369&gt;100,"",IF($M369=プロ用女子!K$177,ROW(),"")),"")</f>
        <v/>
      </c>
      <c r="CO369" s="58" t="str">
        <f>IF(O369="女子",IF($AF369&gt;100,"",IF($M369=プロ用女子!D$202,ROW(),"")),"")</f>
        <v/>
      </c>
      <c r="CP369" s="58" t="str">
        <f>IF(O369="女子",IF($AF369&gt;100,"",IF($M369=プロ用女子!K$202,ROW(),"")),"")</f>
        <v/>
      </c>
      <c r="CQ369" s="58" t="str">
        <f>IF(O369="女子",IF($AF369&gt;100,"",IF($M369=プロ用女子!D$227,ROW(),"")),"")</f>
        <v/>
      </c>
      <c r="CR369" s="58" t="str">
        <f>IF(O369="女子",IF($AF369&gt;100,"",IF($M369=プロ用女子!K$227,ROW(),"")),"")</f>
        <v/>
      </c>
    </row>
    <row r="370" spans="1:96" x14ac:dyDescent="0.15">
      <c r="L370" t="s">
        <v>2024</v>
      </c>
      <c r="M370" t="s">
        <v>1338</v>
      </c>
      <c r="N370" t="s">
        <v>1339</v>
      </c>
      <c r="O370" t="s">
        <v>113</v>
      </c>
      <c r="Y370" t="s">
        <v>101</v>
      </c>
      <c r="AA370" t="s">
        <v>2025</v>
      </c>
      <c r="AB370" t="s">
        <v>2026</v>
      </c>
      <c r="AC370" t="s">
        <v>2027</v>
      </c>
      <c r="AD370" t="s">
        <v>102</v>
      </c>
      <c r="AF370">
        <v>101</v>
      </c>
      <c r="AG370" s="40">
        <v>23906</v>
      </c>
      <c r="AP370" t="s">
        <v>103</v>
      </c>
      <c r="BB370">
        <f t="shared" si="16"/>
        <v>58</v>
      </c>
      <c r="BC370" t="str">
        <f t="shared" si="17"/>
        <v>役員</v>
      </c>
      <c r="BD370" t="str">
        <f t="shared" si="18"/>
        <v>右</v>
      </c>
      <c r="BE370" s="58" t="str">
        <f>IF(O370="男子",IF($AF370&gt;100,"",IF(M370=プロ用男子!D$2,ROW(),"")),"")</f>
        <v/>
      </c>
      <c r="BF370" s="58" t="str">
        <f>IF(O370="男子",IF($AF370&gt;100,"",IF($M370=プロ用男子!K$2,ROW(),"")),"")</f>
        <v/>
      </c>
      <c r="BG370" s="58" t="str">
        <f>IF(O370="男子",IF($AF370&gt;100,"",IF($M370=プロ用男子!D$27,ROW(),"")),"")</f>
        <v/>
      </c>
      <c r="BH370" s="58" t="str">
        <f>IF(O370="男子",IF($AF370&gt;100,"",IF($M370=プロ用男子!K$27,ROW(),"")),"")</f>
        <v/>
      </c>
      <c r="BI370" s="58" t="str">
        <f>IF(O370="男子",IF($AF370&gt;100,"",IF($M370=プロ用男子!D$52,ROW(),"")),"")</f>
        <v/>
      </c>
      <c r="BJ370" s="58" t="str">
        <f>IF(O370="男子",IF($AF370&gt;100,"",IF($M370=プロ用男子!K$52,ROW(),"")),"")</f>
        <v/>
      </c>
      <c r="BK370" s="58" t="str">
        <f>IF(O370="男子",IF($AF370&gt;100,"",IF($M370=プロ用男子!D$77,ROW(),"")),"")</f>
        <v/>
      </c>
      <c r="BL370" s="58" t="str">
        <f>IF(O370="男子",IF($AF370&gt;100,"",IF($M370=プロ用男子!K$77,ROW(),"")),"")</f>
        <v/>
      </c>
      <c r="BM370" s="58" t="str">
        <f>IF(O370="男子",IF($AF370&gt;100,"",IF($M370=プロ用男子!D$102,ROW(),"")),"")</f>
        <v/>
      </c>
      <c r="BN370" s="58" t="str">
        <f>IF(O370="男子",IF($AF370&gt;100,"",IF($M370=プロ用男子!K$102,ROW(),"")),"")</f>
        <v/>
      </c>
      <c r="BO370" s="58" t="str">
        <f>IF(O370="男子",IF($AF370&gt;100,"",IF($M370=プロ用男子!D$127,ROW(),"")),"")</f>
        <v/>
      </c>
      <c r="BP370" s="58" t="str">
        <f>IF(O370="男子",IF($AF370&gt;100,"",IF($M370=プロ用男子!K$127,ROW(),"")),"")</f>
        <v/>
      </c>
      <c r="BQ370" s="58" t="str">
        <f>IF(O370="男子",IF($AF370&gt;100,"",IF($M370=プロ用男子!D$152,ROW(),"")),"")</f>
        <v/>
      </c>
      <c r="BR370" s="58" t="str">
        <f>IF(O370="男子",IF($AF370&gt;100,"",IF($M370=プロ用男子!K$152,ROW(),"")),"")</f>
        <v/>
      </c>
      <c r="BS370" s="58" t="str">
        <f>IF(O370="男子",IF($AF370&gt;100,"",IF($M370=プロ用男子!D$177,ROW(),"")),"")</f>
        <v/>
      </c>
      <c r="BT370" s="58" t="str">
        <f>IF(O370="男子",IF($AF370&gt;100,"",IF($M370=プロ用男子!K$177,ROW(),"")),"")</f>
        <v/>
      </c>
      <c r="BU370" s="58" t="str">
        <f>IF(O370="男子",IF($AF370&gt;100,"",IF($M370=プロ用男子!D$202,ROW(),"")),"")</f>
        <v/>
      </c>
      <c r="BV370" s="58" t="str">
        <f>IF(O370="男子",IF($AF370&gt;100,"",IF($M370=プロ用男子!K$202,ROW(),"")),"")</f>
        <v/>
      </c>
      <c r="BW370" s="58" t="str">
        <f>IF(O370="男子",IF($AF370&gt;100,"",IF($M370=プロ用男子!D$227,ROW(),"")),"")</f>
        <v/>
      </c>
      <c r="BX370" s="58" t="str">
        <f>IF(O370="男子",IF($AF370&gt;100,"",IF($M370=プロ用男子!K$227,ROW(),"")),"")</f>
        <v/>
      </c>
      <c r="BY370" s="58" t="str">
        <f>IF(O370="女子",IF(AF370&gt;100,"",IF(M370=プロ用女子!D$2,ROW(),"")),"")</f>
        <v/>
      </c>
      <c r="BZ370" s="58" t="str">
        <f>IF(O370="女子",IF($AF370&gt;100,"",IF($M370=プロ用女子!K$2,ROW(),"")),"")</f>
        <v/>
      </c>
      <c r="CA370" s="58" t="str">
        <f>IF(O370="女子",IF($AF370&gt;100,"",IF($M370=プロ用女子!D$27,ROW(),"")),"")</f>
        <v/>
      </c>
      <c r="CB370" s="58" t="str">
        <f>IF(O370="女子",IF($AF370&gt;100,"",IF($M370=プロ用女子!K$27,ROW(),"")),"")</f>
        <v/>
      </c>
      <c r="CC370" s="58" t="str">
        <f>IF(O370="女子",IF($AF370&gt;100,"",IF($M370=プロ用女子!D$52,ROW(),"")),"")</f>
        <v/>
      </c>
      <c r="CD370" s="58" t="str">
        <f>IF(O370="女子",IF($AF370&gt;100,"",IF($M370=プロ用女子!K$52,ROW(),"")),"")</f>
        <v/>
      </c>
      <c r="CE370" s="58" t="str">
        <f>IF(O370="女子",IF($AF370&gt;100,"",IF($M370=プロ用女子!D$77,ROW(),"")),"")</f>
        <v/>
      </c>
      <c r="CF370" s="58" t="str">
        <f>IF(O370="女子",IF($AF370&gt;100,"",IF($M370=プロ用女子!K$77,ROW(),"")),"")</f>
        <v/>
      </c>
      <c r="CG370" s="58" t="str">
        <f>IF(O370="女子",IF($AF370&gt;100,"",IF($M370=プロ用女子!D$102,ROW(),"")),"")</f>
        <v/>
      </c>
      <c r="CH370" s="58" t="str">
        <f>IF(O370="女子",IF($AF370&gt;100,"",IF($M370=プロ用女子!K$102,ROW(),"")),"")</f>
        <v/>
      </c>
      <c r="CI370" s="58" t="str">
        <f>IF(O370="女子",IF($AF370&gt;100,"",IF($M370=プロ用女子!D$127,ROW(),"")),"")</f>
        <v/>
      </c>
      <c r="CJ370" s="58" t="str">
        <f>IF(O370="女子",IF($AF370&gt;100,"",IF($M370=プロ用女子!K$127,ROW(),"")),"")</f>
        <v/>
      </c>
      <c r="CK370" s="58" t="str">
        <f>IF(O370="女子",IF($AF370&gt;100,"",IF($M370=プロ用女子!D$152,ROW(),"")),"")</f>
        <v/>
      </c>
      <c r="CL370" s="58" t="str">
        <f>IF(O370="女子",IF($AF370&gt;100,"",IF($M370=プロ用女子!K$152,ROW(),"")),"")</f>
        <v/>
      </c>
      <c r="CM370" s="58" t="str">
        <f>IF(O370="女子",IF($AF370&gt;100,"",IF($M370=プロ用女子!D$177,ROW(),"")),"")</f>
        <v/>
      </c>
      <c r="CN370" s="58" t="str">
        <f>IF(O370="女子",IF($AF370&gt;100,"",IF($M370=プロ用女子!K$177,ROW(),"")),"")</f>
        <v/>
      </c>
      <c r="CO370" s="58" t="str">
        <f>IF(O370="女子",IF($AF370&gt;100,"",IF($M370=プロ用女子!D$202,ROW(),"")),"")</f>
        <v/>
      </c>
      <c r="CP370" s="58" t="str">
        <f>IF(O370="女子",IF($AF370&gt;100,"",IF($M370=プロ用女子!K$202,ROW(),"")),"")</f>
        <v/>
      </c>
      <c r="CQ370" s="58" t="str">
        <f>IF(O370="女子",IF($AF370&gt;100,"",IF($M370=プロ用女子!D$227,ROW(),"")),"")</f>
        <v/>
      </c>
      <c r="CR370" s="58" t="str">
        <f>IF(O370="女子",IF($AF370&gt;100,"",IF($M370=プロ用女子!K$227,ROW(),"")),"")</f>
        <v/>
      </c>
    </row>
    <row r="371" spans="1:96" x14ac:dyDescent="0.15">
      <c r="L371" t="s">
        <v>2028</v>
      </c>
      <c r="M371" t="s">
        <v>1338</v>
      </c>
      <c r="N371" t="s">
        <v>1339</v>
      </c>
      <c r="O371" t="s">
        <v>113</v>
      </c>
      <c r="Y371" t="s">
        <v>101</v>
      </c>
      <c r="AA371" t="s">
        <v>2029</v>
      </c>
      <c r="AB371" t="s">
        <v>2030</v>
      </c>
      <c r="AC371" t="s">
        <v>2031</v>
      </c>
      <c r="AD371" t="s">
        <v>102</v>
      </c>
      <c r="AF371">
        <v>102</v>
      </c>
      <c r="AG371" s="40">
        <v>38714</v>
      </c>
      <c r="AP371" t="s">
        <v>103</v>
      </c>
      <c r="BB371">
        <f t="shared" si="16"/>
        <v>18</v>
      </c>
      <c r="BC371" t="str">
        <f t="shared" si="17"/>
        <v>役員</v>
      </c>
      <c r="BD371" t="str">
        <f t="shared" si="18"/>
        <v>右</v>
      </c>
      <c r="BE371" s="58" t="str">
        <f>IF(O371="男子",IF($AF371&gt;100,"",IF(M371=プロ用男子!D$2,ROW(),"")),"")</f>
        <v/>
      </c>
      <c r="BF371" s="58" t="str">
        <f>IF(O371="男子",IF($AF371&gt;100,"",IF($M371=プロ用男子!K$2,ROW(),"")),"")</f>
        <v/>
      </c>
      <c r="BG371" s="58" t="str">
        <f>IF(O371="男子",IF($AF371&gt;100,"",IF($M371=プロ用男子!D$27,ROW(),"")),"")</f>
        <v/>
      </c>
      <c r="BH371" s="58" t="str">
        <f>IF(O371="男子",IF($AF371&gt;100,"",IF($M371=プロ用男子!K$27,ROW(),"")),"")</f>
        <v/>
      </c>
      <c r="BI371" s="58" t="str">
        <f>IF(O371="男子",IF($AF371&gt;100,"",IF($M371=プロ用男子!D$52,ROW(),"")),"")</f>
        <v/>
      </c>
      <c r="BJ371" s="58" t="str">
        <f>IF(O371="男子",IF($AF371&gt;100,"",IF($M371=プロ用男子!K$52,ROW(),"")),"")</f>
        <v/>
      </c>
      <c r="BK371" s="58" t="str">
        <f>IF(O371="男子",IF($AF371&gt;100,"",IF($M371=プロ用男子!D$77,ROW(),"")),"")</f>
        <v/>
      </c>
      <c r="BL371" s="58" t="str">
        <f>IF(O371="男子",IF($AF371&gt;100,"",IF($M371=プロ用男子!K$77,ROW(),"")),"")</f>
        <v/>
      </c>
      <c r="BM371" s="58" t="str">
        <f>IF(O371="男子",IF($AF371&gt;100,"",IF($M371=プロ用男子!D$102,ROW(),"")),"")</f>
        <v/>
      </c>
      <c r="BN371" s="58" t="str">
        <f>IF(O371="男子",IF($AF371&gt;100,"",IF($M371=プロ用男子!K$102,ROW(),"")),"")</f>
        <v/>
      </c>
      <c r="BO371" s="58" t="str">
        <f>IF(O371="男子",IF($AF371&gt;100,"",IF($M371=プロ用男子!D$127,ROW(),"")),"")</f>
        <v/>
      </c>
      <c r="BP371" s="58" t="str">
        <f>IF(O371="男子",IF($AF371&gt;100,"",IF($M371=プロ用男子!K$127,ROW(),"")),"")</f>
        <v/>
      </c>
      <c r="BQ371" s="58" t="str">
        <f>IF(O371="男子",IF($AF371&gt;100,"",IF($M371=プロ用男子!D$152,ROW(),"")),"")</f>
        <v/>
      </c>
      <c r="BR371" s="58" t="str">
        <f>IF(O371="男子",IF($AF371&gt;100,"",IF($M371=プロ用男子!K$152,ROW(),"")),"")</f>
        <v/>
      </c>
      <c r="BS371" s="58" t="str">
        <f>IF(O371="男子",IF($AF371&gt;100,"",IF($M371=プロ用男子!D$177,ROW(),"")),"")</f>
        <v/>
      </c>
      <c r="BT371" s="58" t="str">
        <f>IF(O371="男子",IF($AF371&gt;100,"",IF($M371=プロ用男子!K$177,ROW(),"")),"")</f>
        <v/>
      </c>
      <c r="BU371" s="58" t="str">
        <f>IF(O371="男子",IF($AF371&gt;100,"",IF($M371=プロ用男子!D$202,ROW(),"")),"")</f>
        <v/>
      </c>
      <c r="BV371" s="58" t="str">
        <f>IF(O371="男子",IF($AF371&gt;100,"",IF($M371=プロ用男子!K$202,ROW(),"")),"")</f>
        <v/>
      </c>
      <c r="BW371" s="58" t="str">
        <f>IF(O371="男子",IF($AF371&gt;100,"",IF($M371=プロ用男子!D$227,ROW(),"")),"")</f>
        <v/>
      </c>
      <c r="BX371" s="58" t="str">
        <f>IF(O371="男子",IF($AF371&gt;100,"",IF($M371=プロ用男子!K$227,ROW(),"")),"")</f>
        <v/>
      </c>
      <c r="BY371" s="58" t="str">
        <f>IF(O371="女子",IF(AF371&gt;100,"",IF(M371=プロ用女子!D$2,ROW(),"")),"")</f>
        <v/>
      </c>
      <c r="BZ371" s="58" t="str">
        <f>IF(O371="女子",IF($AF371&gt;100,"",IF($M371=プロ用女子!K$2,ROW(),"")),"")</f>
        <v/>
      </c>
      <c r="CA371" s="58" t="str">
        <f>IF(O371="女子",IF($AF371&gt;100,"",IF($M371=プロ用女子!D$27,ROW(),"")),"")</f>
        <v/>
      </c>
      <c r="CB371" s="58" t="str">
        <f>IF(O371="女子",IF($AF371&gt;100,"",IF($M371=プロ用女子!K$27,ROW(),"")),"")</f>
        <v/>
      </c>
      <c r="CC371" s="58" t="str">
        <f>IF(O371="女子",IF($AF371&gt;100,"",IF($M371=プロ用女子!D$52,ROW(),"")),"")</f>
        <v/>
      </c>
      <c r="CD371" s="58" t="str">
        <f>IF(O371="女子",IF($AF371&gt;100,"",IF($M371=プロ用女子!K$52,ROW(),"")),"")</f>
        <v/>
      </c>
      <c r="CE371" s="58" t="str">
        <f>IF(O371="女子",IF($AF371&gt;100,"",IF($M371=プロ用女子!D$77,ROW(),"")),"")</f>
        <v/>
      </c>
      <c r="CF371" s="58" t="str">
        <f>IF(O371="女子",IF($AF371&gt;100,"",IF($M371=プロ用女子!K$77,ROW(),"")),"")</f>
        <v/>
      </c>
      <c r="CG371" s="58" t="str">
        <f>IF(O371="女子",IF($AF371&gt;100,"",IF($M371=プロ用女子!D$102,ROW(),"")),"")</f>
        <v/>
      </c>
      <c r="CH371" s="58" t="str">
        <f>IF(O371="女子",IF($AF371&gt;100,"",IF($M371=プロ用女子!K$102,ROW(),"")),"")</f>
        <v/>
      </c>
      <c r="CI371" s="58" t="str">
        <f>IF(O371="女子",IF($AF371&gt;100,"",IF($M371=プロ用女子!D$127,ROW(),"")),"")</f>
        <v/>
      </c>
      <c r="CJ371" s="58" t="str">
        <f>IF(O371="女子",IF($AF371&gt;100,"",IF($M371=プロ用女子!K$127,ROW(),"")),"")</f>
        <v/>
      </c>
      <c r="CK371" s="58" t="str">
        <f>IF(O371="女子",IF($AF371&gt;100,"",IF($M371=プロ用女子!D$152,ROW(),"")),"")</f>
        <v/>
      </c>
      <c r="CL371" s="58" t="str">
        <f>IF(O371="女子",IF($AF371&gt;100,"",IF($M371=プロ用女子!K$152,ROW(),"")),"")</f>
        <v/>
      </c>
      <c r="CM371" s="58" t="str">
        <f>IF(O371="女子",IF($AF371&gt;100,"",IF($M371=プロ用女子!D$177,ROW(),"")),"")</f>
        <v/>
      </c>
      <c r="CN371" s="58" t="str">
        <f>IF(O371="女子",IF($AF371&gt;100,"",IF($M371=プロ用女子!K$177,ROW(),"")),"")</f>
        <v/>
      </c>
      <c r="CO371" s="58" t="str">
        <f>IF(O371="女子",IF($AF371&gt;100,"",IF($M371=プロ用女子!D$202,ROW(),"")),"")</f>
        <v/>
      </c>
      <c r="CP371" s="58" t="str">
        <f>IF(O371="女子",IF($AF371&gt;100,"",IF($M371=プロ用女子!K$202,ROW(),"")),"")</f>
        <v/>
      </c>
      <c r="CQ371" s="58" t="str">
        <f>IF(O371="女子",IF($AF371&gt;100,"",IF($M371=プロ用女子!D$227,ROW(),"")),"")</f>
        <v/>
      </c>
      <c r="CR371" s="58" t="str">
        <f>IF(O371="女子",IF($AF371&gt;100,"",IF($M371=プロ用女子!K$227,ROW(),"")),"")</f>
        <v/>
      </c>
    </row>
    <row r="372" spans="1:96" x14ac:dyDescent="0.15">
      <c r="L372" t="s">
        <v>2032</v>
      </c>
      <c r="M372" t="s">
        <v>1338</v>
      </c>
      <c r="N372" t="s">
        <v>1339</v>
      </c>
      <c r="O372" t="s">
        <v>113</v>
      </c>
      <c r="Y372" t="s">
        <v>101</v>
      </c>
      <c r="AA372" t="s">
        <v>2033</v>
      </c>
      <c r="AB372" t="s">
        <v>2034</v>
      </c>
      <c r="AC372" t="s">
        <v>2035</v>
      </c>
      <c r="AD372" t="s">
        <v>102</v>
      </c>
      <c r="AF372">
        <v>103</v>
      </c>
      <c r="AG372" s="40">
        <v>38599</v>
      </c>
      <c r="AP372" t="s">
        <v>103</v>
      </c>
      <c r="BB372">
        <f t="shared" si="16"/>
        <v>18</v>
      </c>
      <c r="BC372" t="str">
        <f t="shared" si="17"/>
        <v>役員</v>
      </c>
      <c r="BD372" t="str">
        <f t="shared" si="18"/>
        <v>右</v>
      </c>
      <c r="BE372" s="58" t="str">
        <f>IF(O372="男子",IF($AF372&gt;100,"",IF(M372=プロ用男子!D$2,ROW(),"")),"")</f>
        <v/>
      </c>
      <c r="BF372" s="58" t="str">
        <f>IF(O372="男子",IF($AF372&gt;100,"",IF($M372=プロ用男子!K$2,ROW(),"")),"")</f>
        <v/>
      </c>
      <c r="BG372" s="58" t="str">
        <f>IF(O372="男子",IF($AF372&gt;100,"",IF($M372=プロ用男子!D$27,ROW(),"")),"")</f>
        <v/>
      </c>
      <c r="BH372" s="58" t="str">
        <f>IF(O372="男子",IF($AF372&gt;100,"",IF($M372=プロ用男子!K$27,ROW(),"")),"")</f>
        <v/>
      </c>
      <c r="BI372" s="58" t="str">
        <f>IF(O372="男子",IF($AF372&gt;100,"",IF($M372=プロ用男子!D$52,ROW(),"")),"")</f>
        <v/>
      </c>
      <c r="BJ372" s="58" t="str">
        <f>IF(O372="男子",IF($AF372&gt;100,"",IF($M372=プロ用男子!K$52,ROW(),"")),"")</f>
        <v/>
      </c>
      <c r="BK372" s="58" t="str">
        <f>IF(O372="男子",IF($AF372&gt;100,"",IF($M372=プロ用男子!D$77,ROW(),"")),"")</f>
        <v/>
      </c>
      <c r="BL372" s="58" t="str">
        <f>IF(O372="男子",IF($AF372&gt;100,"",IF($M372=プロ用男子!K$77,ROW(),"")),"")</f>
        <v/>
      </c>
      <c r="BM372" s="58" t="str">
        <f>IF(O372="男子",IF($AF372&gt;100,"",IF($M372=プロ用男子!D$102,ROW(),"")),"")</f>
        <v/>
      </c>
      <c r="BN372" s="58" t="str">
        <f>IF(O372="男子",IF($AF372&gt;100,"",IF($M372=プロ用男子!K$102,ROW(),"")),"")</f>
        <v/>
      </c>
      <c r="BO372" s="58" t="str">
        <f>IF(O372="男子",IF($AF372&gt;100,"",IF($M372=プロ用男子!D$127,ROW(),"")),"")</f>
        <v/>
      </c>
      <c r="BP372" s="58" t="str">
        <f>IF(O372="男子",IF($AF372&gt;100,"",IF($M372=プロ用男子!K$127,ROW(),"")),"")</f>
        <v/>
      </c>
      <c r="BQ372" s="58" t="str">
        <f>IF(O372="男子",IF($AF372&gt;100,"",IF($M372=プロ用男子!D$152,ROW(),"")),"")</f>
        <v/>
      </c>
      <c r="BR372" s="58" t="str">
        <f>IF(O372="男子",IF($AF372&gt;100,"",IF($M372=プロ用男子!K$152,ROW(),"")),"")</f>
        <v/>
      </c>
      <c r="BS372" s="58" t="str">
        <f>IF(O372="男子",IF($AF372&gt;100,"",IF($M372=プロ用男子!D$177,ROW(),"")),"")</f>
        <v/>
      </c>
      <c r="BT372" s="58" t="str">
        <f>IF(O372="男子",IF($AF372&gt;100,"",IF($M372=プロ用男子!K$177,ROW(),"")),"")</f>
        <v/>
      </c>
      <c r="BU372" s="58" t="str">
        <f>IF(O372="男子",IF($AF372&gt;100,"",IF($M372=プロ用男子!D$202,ROW(),"")),"")</f>
        <v/>
      </c>
      <c r="BV372" s="58" t="str">
        <f>IF(O372="男子",IF($AF372&gt;100,"",IF($M372=プロ用男子!K$202,ROW(),"")),"")</f>
        <v/>
      </c>
      <c r="BW372" s="58" t="str">
        <f>IF(O372="男子",IF($AF372&gt;100,"",IF($M372=プロ用男子!D$227,ROW(),"")),"")</f>
        <v/>
      </c>
      <c r="BX372" s="58" t="str">
        <f>IF(O372="男子",IF($AF372&gt;100,"",IF($M372=プロ用男子!K$227,ROW(),"")),"")</f>
        <v/>
      </c>
      <c r="BY372" s="58" t="str">
        <f>IF(O372="女子",IF(AF372&gt;100,"",IF(M372=プロ用女子!D$2,ROW(),"")),"")</f>
        <v/>
      </c>
      <c r="BZ372" s="58" t="str">
        <f>IF(O372="女子",IF($AF372&gt;100,"",IF($M372=プロ用女子!K$2,ROW(),"")),"")</f>
        <v/>
      </c>
      <c r="CA372" s="58" t="str">
        <f>IF(O372="女子",IF($AF372&gt;100,"",IF($M372=プロ用女子!D$27,ROW(),"")),"")</f>
        <v/>
      </c>
      <c r="CB372" s="58" t="str">
        <f>IF(O372="女子",IF($AF372&gt;100,"",IF($M372=プロ用女子!K$27,ROW(),"")),"")</f>
        <v/>
      </c>
      <c r="CC372" s="58" t="str">
        <f>IF(O372="女子",IF($AF372&gt;100,"",IF($M372=プロ用女子!D$52,ROW(),"")),"")</f>
        <v/>
      </c>
      <c r="CD372" s="58" t="str">
        <f>IF(O372="女子",IF($AF372&gt;100,"",IF($M372=プロ用女子!K$52,ROW(),"")),"")</f>
        <v/>
      </c>
      <c r="CE372" s="58" t="str">
        <f>IF(O372="女子",IF($AF372&gt;100,"",IF($M372=プロ用女子!D$77,ROW(),"")),"")</f>
        <v/>
      </c>
      <c r="CF372" s="58" t="str">
        <f>IF(O372="女子",IF($AF372&gt;100,"",IF($M372=プロ用女子!K$77,ROW(),"")),"")</f>
        <v/>
      </c>
      <c r="CG372" s="58" t="str">
        <f>IF(O372="女子",IF($AF372&gt;100,"",IF($M372=プロ用女子!D$102,ROW(),"")),"")</f>
        <v/>
      </c>
      <c r="CH372" s="58" t="str">
        <f>IF(O372="女子",IF($AF372&gt;100,"",IF($M372=プロ用女子!K$102,ROW(),"")),"")</f>
        <v/>
      </c>
      <c r="CI372" s="58" t="str">
        <f>IF(O372="女子",IF($AF372&gt;100,"",IF($M372=プロ用女子!D$127,ROW(),"")),"")</f>
        <v/>
      </c>
      <c r="CJ372" s="58" t="str">
        <f>IF(O372="女子",IF($AF372&gt;100,"",IF($M372=プロ用女子!K$127,ROW(),"")),"")</f>
        <v/>
      </c>
      <c r="CK372" s="58" t="str">
        <f>IF(O372="女子",IF($AF372&gt;100,"",IF($M372=プロ用女子!D$152,ROW(),"")),"")</f>
        <v/>
      </c>
      <c r="CL372" s="58" t="str">
        <f>IF(O372="女子",IF($AF372&gt;100,"",IF($M372=プロ用女子!K$152,ROW(),"")),"")</f>
        <v/>
      </c>
      <c r="CM372" s="58" t="str">
        <f>IF(O372="女子",IF($AF372&gt;100,"",IF($M372=プロ用女子!D$177,ROW(),"")),"")</f>
        <v/>
      </c>
      <c r="CN372" s="58" t="str">
        <f>IF(O372="女子",IF($AF372&gt;100,"",IF($M372=プロ用女子!K$177,ROW(),"")),"")</f>
        <v/>
      </c>
      <c r="CO372" s="58" t="str">
        <f>IF(O372="女子",IF($AF372&gt;100,"",IF($M372=プロ用女子!D$202,ROW(),"")),"")</f>
        <v/>
      </c>
      <c r="CP372" s="58" t="str">
        <f>IF(O372="女子",IF($AF372&gt;100,"",IF($M372=プロ用女子!K$202,ROW(),"")),"")</f>
        <v/>
      </c>
      <c r="CQ372" s="58" t="str">
        <f>IF(O372="女子",IF($AF372&gt;100,"",IF($M372=プロ用女子!D$227,ROW(),"")),"")</f>
        <v/>
      </c>
      <c r="CR372" s="58" t="str">
        <f>IF(O372="女子",IF($AF372&gt;100,"",IF($M372=プロ用女子!K$227,ROW(),"")),"")</f>
        <v/>
      </c>
    </row>
    <row r="373" spans="1:96" x14ac:dyDescent="0.15">
      <c r="L373" t="s">
        <v>2036</v>
      </c>
      <c r="M373" t="s">
        <v>1338</v>
      </c>
      <c r="N373" t="s">
        <v>1339</v>
      </c>
      <c r="O373" t="s">
        <v>113</v>
      </c>
      <c r="Y373" t="s">
        <v>101</v>
      </c>
      <c r="AA373" t="s">
        <v>2037</v>
      </c>
      <c r="AB373" t="s">
        <v>2038</v>
      </c>
      <c r="AC373" t="s">
        <v>2039</v>
      </c>
      <c r="AD373" t="s">
        <v>102</v>
      </c>
      <c r="AF373">
        <v>104</v>
      </c>
      <c r="AG373" s="40">
        <v>38673</v>
      </c>
      <c r="AP373" t="s">
        <v>103</v>
      </c>
      <c r="BB373">
        <f t="shared" si="16"/>
        <v>18</v>
      </c>
      <c r="BC373" t="str">
        <f t="shared" si="17"/>
        <v>役員</v>
      </c>
      <c r="BD373" t="str">
        <f t="shared" si="18"/>
        <v>右</v>
      </c>
      <c r="BE373" s="58" t="str">
        <f>IF(O373="男子",IF($AF373&gt;100,"",IF(M373=プロ用男子!D$2,ROW(),"")),"")</f>
        <v/>
      </c>
      <c r="BF373" s="58" t="str">
        <f>IF(O373="男子",IF($AF373&gt;100,"",IF($M373=プロ用男子!K$2,ROW(),"")),"")</f>
        <v/>
      </c>
      <c r="BG373" s="58" t="str">
        <f>IF(O373="男子",IF($AF373&gt;100,"",IF($M373=プロ用男子!D$27,ROW(),"")),"")</f>
        <v/>
      </c>
      <c r="BH373" s="58" t="str">
        <f>IF(O373="男子",IF($AF373&gt;100,"",IF($M373=プロ用男子!K$27,ROW(),"")),"")</f>
        <v/>
      </c>
      <c r="BI373" s="58" t="str">
        <f>IF(O373="男子",IF($AF373&gt;100,"",IF($M373=プロ用男子!D$52,ROW(),"")),"")</f>
        <v/>
      </c>
      <c r="BJ373" s="58" t="str">
        <f>IF(O373="男子",IF($AF373&gt;100,"",IF($M373=プロ用男子!K$52,ROW(),"")),"")</f>
        <v/>
      </c>
      <c r="BK373" s="58" t="str">
        <f>IF(O373="男子",IF($AF373&gt;100,"",IF($M373=プロ用男子!D$77,ROW(),"")),"")</f>
        <v/>
      </c>
      <c r="BL373" s="58" t="str">
        <f>IF(O373="男子",IF($AF373&gt;100,"",IF($M373=プロ用男子!K$77,ROW(),"")),"")</f>
        <v/>
      </c>
      <c r="BM373" s="58" t="str">
        <f>IF(O373="男子",IF($AF373&gt;100,"",IF($M373=プロ用男子!D$102,ROW(),"")),"")</f>
        <v/>
      </c>
      <c r="BN373" s="58" t="str">
        <f>IF(O373="男子",IF($AF373&gt;100,"",IF($M373=プロ用男子!K$102,ROW(),"")),"")</f>
        <v/>
      </c>
      <c r="BO373" s="58" t="str">
        <f>IF(O373="男子",IF($AF373&gt;100,"",IF($M373=プロ用男子!D$127,ROW(),"")),"")</f>
        <v/>
      </c>
      <c r="BP373" s="58" t="str">
        <f>IF(O373="男子",IF($AF373&gt;100,"",IF($M373=プロ用男子!K$127,ROW(),"")),"")</f>
        <v/>
      </c>
      <c r="BQ373" s="58" t="str">
        <f>IF(O373="男子",IF($AF373&gt;100,"",IF($M373=プロ用男子!D$152,ROW(),"")),"")</f>
        <v/>
      </c>
      <c r="BR373" s="58" t="str">
        <f>IF(O373="男子",IF($AF373&gt;100,"",IF($M373=プロ用男子!K$152,ROW(),"")),"")</f>
        <v/>
      </c>
      <c r="BS373" s="58" t="str">
        <f>IF(O373="男子",IF($AF373&gt;100,"",IF($M373=プロ用男子!D$177,ROW(),"")),"")</f>
        <v/>
      </c>
      <c r="BT373" s="58" t="str">
        <f>IF(O373="男子",IF($AF373&gt;100,"",IF($M373=プロ用男子!K$177,ROW(),"")),"")</f>
        <v/>
      </c>
      <c r="BU373" s="58" t="str">
        <f>IF(O373="男子",IF($AF373&gt;100,"",IF($M373=プロ用男子!D$202,ROW(),"")),"")</f>
        <v/>
      </c>
      <c r="BV373" s="58" t="str">
        <f>IF(O373="男子",IF($AF373&gt;100,"",IF($M373=プロ用男子!K$202,ROW(),"")),"")</f>
        <v/>
      </c>
      <c r="BW373" s="58" t="str">
        <f>IF(O373="男子",IF($AF373&gt;100,"",IF($M373=プロ用男子!D$227,ROW(),"")),"")</f>
        <v/>
      </c>
      <c r="BX373" s="58" t="str">
        <f>IF(O373="男子",IF($AF373&gt;100,"",IF($M373=プロ用男子!K$227,ROW(),"")),"")</f>
        <v/>
      </c>
      <c r="BY373" s="58" t="str">
        <f>IF(O373="女子",IF(AF373&gt;100,"",IF(M373=プロ用女子!D$2,ROW(),"")),"")</f>
        <v/>
      </c>
      <c r="BZ373" s="58" t="str">
        <f>IF(O373="女子",IF($AF373&gt;100,"",IF($M373=プロ用女子!K$2,ROW(),"")),"")</f>
        <v/>
      </c>
      <c r="CA373" s="58" t="str">
        <f>IF(O373="女子",IF($AF373&gt;100,"",IF($M373=プロ用女子!D$27,ROW(),"")),"")</f>
        <v/>
      </c>
      <c r="CB373" s="58" t="str">
        <f>IF(O373="女子",IF($AF373&gt;100,"",IF($M373=プロ用女子!K$27,ROW(),"")),"")</f>
        <v/>
      </c>
      <c r="CC373" s="58" t="str">
        <f>IF(O373="女子",IF($AF373&gt;100,"",IF($M373=プロ用女子!D$52,ROW(),"")),"")</f>
        <v/>
      </c>
      <c r="CD373" s="58" t="str">
        <f>IF(O373="女子",IF($AF373&gt;100,"",IF($M373=プロ用女子!K$52,ROW(),"")),"")</f>
        <v/>
      </c>
      <c r="CE373" s="58" t="str">
        <f>IF(O373="女子",IF($AF373&gt;100,"",IF($M373=プロ用女子!D$77,ROW(),"")),"")</f>
        <v/>
      </c>
      <c r="CF373" s="58" t="str">
        <f>IF(O373="女子",IF($AF373&gt;100,"",IF($M373=プロ用女子!K$77,ROW(),"")),"")</f>
        <v/>
      </c>
      <c r="CG373" s="58" t="str">
        <f>IF(O373="女子",IF($AF373&gt;100,"",IF($M373=プロ用女子!D$102,ROW(),"")),"")</f>
        <v/>
      </c>
      <c r="CH373" s="58" t="str">
        <f>IF(O373="女子",IF($AF373&gt;100,"",IF($M373=プロ用女子!K$102,ROW(),"")),"")</f>
        <v/>
      </c>
      <c r="CI373" s="58" t="str">
        <f>IF(O373="女子",IF($AF373&gt;100,"",IF($M373=プロ用女子!D$127,ROW(),"")),"")</f>
        <v/>
      </c>
      <c r="CJ373" s="58" t="str">
        <f>IF(O373="女子",IF($AF373&gt;100,"",IF($M373=プロ用女子!K$127,ROW(),"")),"")</f>
        <v/>
      </c>
      <c r="CK373" s="58" t="str">
        <f>IF(O373="女子",IF($AF373&gt;100,"",IF($M373=プロ用女子!D$152,ROW(),"")),"")</f>
        <v/>
      </c>
      <c r="CL373" s="58" t="str">
        <f>IF(O373="女子",IF($AF373&gt;100,"",IF($M373=プロ用女子!K$152,ROW(),"")),"")</f>
        <v/>
      </c>
      <c r="CM373" s="58" t="str">
        <f>IF(O373="女子",IF($AF373&gt;100,"",IF($M373=プロ用女子!D$177,ROW(),"")),"")</f>
        <v/>
      </c>
      <c r="CN373" s="58" t="str">
        <f>IF(O373="女子",IF($AF373&gt;100,"",IF($M373=プロ用女子!K$177,ROW(),"")),"")</f>
        <v/>
      </c>
      <c r="CO373" s="58" t="str">
        <f>IF(O373="女子",IF($AF373&gt;100,"",IF($M373=プロ用女子!D$202,ROW(),"")),"")</f>
        <v/>
      </c>
      <c r="CP373" s="58" t="str">
        <f>IF(O373="女子",IF($AF373&gt;100,"",IF($M373=プロ用女子!K$202,ROW(),"")),"")</f>
        <v/>
      </c>
      <c r="CQ373" s="58" t="str">
        <f>IF(O373="女子",IF($AF373&gt;100,"",IF($M373=プロ用女子!D$227,ROW(),"")),"")</f>
        <v/>
      </c>
      <c r="CR373" s="58" t="str">
        <f>IF(O373="女子",IF($AF373&gt;100,"",IF($M373=プロ用女子!K$227,ROW(),"")),"")</f>
        <v/>
      </c>
    </row>
    <row r="374" spans="1:96" x14ac:dyDescent="0.15">
      <c r="A374">
        <v>46172</v>
      </c>
      <c r="B374">
        <v>46180</v>
      </c>
      <c r="C374" t="s">
        <v>70</v>
      </c>
      <c r="D374" t="s">
        <v>162</v>
      </c>
      <c r="E374" t="s">
        <v>169</v>
      </c>
      <c r="F374" t="s">
        <v>171</v>
      </c>
      <c r="G374" t="s">
        <v>165</v>
      </c>
      <c r="H374" t="s">
        <v>71</v>
      </c>
      <c r="I374" t="s">
        <v>166</v>
      </c>
      <c r="J374" t="s">
        <v>99</v>
      </c>
      <c r="L374" t="s">
        <v>1497</v>
      </c>
      <c r="M374" t="s">
        <v>1498</v>
      </c>
      <c r="N374" t="s">
        <v>1499</v>
      </c>
      <c r="O374" t="s">
        <v>113</v>
      </c>
      <c r="Y374" t="s">
        <v>101</v>
      </c>
      <c r="AA374" t="s">
        <v>1500</v>
      </c>
      <c r="AB374" t="s">
        <v>1501</v>
      </c>
      <c r="AC374" t="s">
        <v>1502</v>
      </c>
      <c r="AD374" t="s">
        <v>102</v>
      </c>
      <c r="AF374">
        <v>1</v>
      </c>
      <c r="AG374" s="40">
        <v>38954</v>
      </c>
      <c r="AN374">
        <v>153</v>
      </c>
      <c r="AO374">
        <v>49</v>
      </c>
      <c r="AP374" t="s">
        <v>103</v>
      </c>
      <c r="AV374" t="s">
        <v>104</v>
      </c>
      <c r="AY374" t="s">
        <v>157</v>
      </c>
      <c r="BB374">
        <f t="shared" si="16"/>
        <v>17</v>
      </c>
      <c r="BC374">
        <f t="shared" si="17"/>
        <v>3</v>
      </c>
      <c r="BD374" t="str">
        <f t="shared" si="18"/>
        <v>右</v>
      </c>
      <c r="BE374" s="58" t="str">
        <f>IF(O374="男子",IF($AF374&gt;100,"",IF(M374=プロ用男子!D$2,ROW(),"")),"")</f>
        <v/>
      </c>
      <c r="BF374" s="58" t="str">
        <f>IF(O374="男子",IF($AF374&gt;100,"",IF($M374=プロ用男子!K$2,ROW(),"")),"")</f>
        <v/>
      </c>
      <c r="BG374" s="58" t="str">
        <f>IF(O374="男子",IF($AF374&gt;100,"",IF($M374=プロ用男子!D$27,ROW(),"")),"")</f>
        <v/>
      </c>
      <c r="BH374" s="58" t="str">
        <f>IF(O374="男子",IF($AF374&gt;100,"",IF($M374=プロ用男子!K$27,ROW(),"")),"")</f>
        <v/>
      </c>
      <c r="BI374" s="58" t="str">
        <f>IF(O374="男子",IF($AF374&gt;100,"",IF($M374=プロ用男子!D$52,ROW(),"")),"")</f>
        <v/>
      </c>
      <c r="BJ374" s="58" t="str">
        <f>IF(O374="男子",IF($AF374&gt;100,"",IF($M374=プロ用男子!K$52,ROW(),"")),"")</f>
        <v/>
      </c>
      <c r="BK374" s="58" t="str">
        <f>IF(O374="男子",IF($AF374&gt;100,"",IF($M374=プロ用男子!D$77,ROW(),"")),"")</f>
        <v/>
      </c>
      <c r="BL374" s="58" t="str">
        <f>IF(O374="男子",IF($AF374&gt;100,"",IF($M374=プロ用男子!K$77,ROW(),"")),"")</f>
        <v/>
      </c>
      <c r="BM374" s="58" t="str">
        <f>IF(O374="男子",IF($AF374&gt;100,"",IF($M374=プロ用男子!D$102,ROW(),"")),"")</f>
        <v/>
      </c>
      <c r="BN374" s="58" t="str">
        <f>IF(O374="男子",IF($AF374&gt;100,"",IF($M374=プロ用男子!K$102,ROW(),"")),"")</f>
        <v/>
      </c>
      <c r="BO374" s="58" t="str">
        <f>IF(O374="男子",IF($AF374&gt;100,"",IF($M374=プロ用男子!D$127,ROW(),"")),"")</f>
        <v/>
      </c>
      <c r="BP374" s="58" t="str">
        <f>IF(O374="男子",IF($AF374&gt;100,"",IF($M374=プロ用男子!K$127,ROW(),"")),"")</f>
        <v/>
      </c>
      <c r="BQ374" s="58" t="str">
        <f>IF(O374="男子",IF($AF374&gt;100,"",IF($M374=プロ用男子!D$152,ROW(),"")),"")</f>
        <v/>
      </c>
      <c r="BR374" s="58" t="str">
        <f>IF(O374="男子",IF($AF374&gt;100,"",IF($M374=プロ用男子!K$152,ROW(),"")),"")</f>
        <v/>
      </c>
      <c r="BS374" s="58" t="str">
        <f>IF(O374="男子",IF($AF374&gt;100,"",IF($M374=プロ用男子!D$177,ROW(),"")),"")</f>
        <v/>
      </c>
      <c r="BT374" s="58" t="str">
        <f>IF(O374="男子",IF($AF374&gt;100,"",IF($M374=プロ用男子!K$177,ROW(),"")),"")</f>
        <v/>
      </c>
      <c r="BU374" s="58" t="str">
        <f>IF(O374="男子",IF($AF374&gt;100,"",IF($M374=プロ用男子!D$202,ROW(),"")),"")</f>
        <v/>
      </c>
      <c r="BV374" s="58" t="str">
        <f>IF(O374="男子",IF($AF374&gt;100,"",IF($M374=プロ用男子!K$202,ROW(),"")),"")</f>
        <v/>
      </c>
      <c r="BW374" s="58" t="str">
        <f>IF(O374="男子",IF($AF374&gt;100,"",IF($M374=プロ用男子!D$227,ROW(),"")),"")</f>
        <v/>
      </c>
      <c r="BX374" s="58" t="str">
        <f>IF(O374="男子",IF($AF374&gt;100,"",IF($M374=プロ用男子!K$227,ROW(),"")),"")</f>
        <v/>
      </c>
      <c r="BY374" s="58" t="str">
        <f>IF(O374="女子",IF(AF374&gt;100,"",IF(M374=プロ用女子!D$2,ROW(),"")),"")</f>
        <v/>
      </c>
      <c r="BZ374" s="58" t="str">
        <f>IF(O374="女子",IF($AF374&gt;100,"",IF($M374=プロ用女子!K$2,ROW(),"")),"")</f>
        <v/>
      </c>
      <c r="CA374" s="58" t="str">
        <f>IF(O374="女子",IF($AF374&gt;100,"",IF($M374=プロ用女子!D$27,ROW(),"")),"")</f>
        <v/>
      </c>
      <c r="CB374" s="58" t="str">
        <f>IF(O374="女子",IF($AF374&gt;100,"",IF($M374=プロ用女子!K$27,ROW(),"")),"")</f>
        <v/>
      </c>
      <c r="CC374" s="58" t="str">
        <f>IF(O374="女子",IF($AF374&gt;100,"",IF($M374=プロ用女子!D$52,ROW(),"")),"")</f>
        <v/>
      </c>
      <c r="CD374" s="58" t="str">
        <f>IF(O374="女子",IF($AF374&gt;100,"",IF($M374=プロ用女子!K$52,ROW(),"")),"")</f>
        <v/>
      </c>
      <c r="CE374" s="58">
        <f>IF(O374="女子",IF($AF374&gt;100,"",IF($M374=プロ用女子!D$77,ROW(),"")),"")</f>
        <v>374</v>
      </c>
      <c r="CF374" s="58" t="str">
        <f>IF(O374="女子",IF($AF374&gt;100,"",IF($M374=プロ用女子!K$77,ROW(),"")),"")</f>
        <v/>
      </c>
      <c r="CG374" s="58" t="str">
        <f>IF(O374="女子",IF($AF374&gt;100,"",IF($M374=プロ用女子!D$102,ROW(),"")),"")</f>
        <v/>
      </c>
      <c r="CH374" s="58" t="str">
        <f>IF(O374="女子",IF($AF374&gt;100,"",IF($M374=プロ用女子!K$102,ROW(),"")),"")</f>
        <v/>
      </c>
      <c r="CI374" s="58" t="str">
        <f>IF(O374="女子",IF($AF374&gt;100,"",IF($M374=プロ用女子!D$127,ROW(),"")),"")</f>
        <v/>
      </c>
      <c r="CJ374" s="58" t="str">
        <f>IF(O374="女子",IF($AF374&gt;100,"",IF($M374=プロ用女子!K$127,ROW(),"")),"")</f>
        <v/>
      </c>
      <c r="CK374" s="58" t="str">
        <f>IF(O374="女子",IF($AF374&gt;100,"",IF($M374=プロ用女子!D$152,ROW(),"")),"")</f>
        <v/>
      </c>
      <c r="CL374" s="58" t="str">
        <f>IF(O374="女子",IF($AF374&gt;100,"",IF($M374=プロ用女子!K$152,ROW(),"")),"")</f>
        <v/>
      </c>
      <c r="CM374" s="58" t="str">
        <f>IF(O374="女子",IF($AF374&gt;100,"",IF($M374=プロ用女子!D$177,ROW(),"")),"")</f>
        <v/>
      </c>
      <c r="CN374" s="58" t="str">
        <f>IF(O374="女子",IF($AF374&gt;100,"",IF($M374=プロ用女子!K$177,ROW(),"")),"")</f>
        <v/>
      </c>
      <c r="CO374" s="58" t="str">
        <f>IF(O374="女子",IF($AF374&gt;100,"",IF($M374=プロ用女子!D$202,ROW(),"")),"")</f>
        <v/>
      </c>
      <c r="CP374" s="58" t="str">
        <f>IF(O374="女子",IF($AF374&gt;100,"",IF($M374=プロ用女子!K$202,ROW(),"")),"")</f>
        <v/>
      </c>
      <c r="CQ374" s="58" t="str">
        <f>IF(O374="女子",IF($AF374&gt;100,"",IF($M374=プロ用女子!D$227,ROW(),"")),"")</f>
        <v/>
      </c>
      <c r="CR374" s="58" t="str">
        <f>IF(O374="女子",IF($AF374&gt;100,"",IF($M374=プロ用女子!K$227,ROW(),"")),"")</f>
        <v/>
      </c>
    </row>
    <row r="375" spans="1:96" x14ac:dyDescent="0.15">
      <c r="A375">
        <v>46172</v>
      </c>
      <c r="B375">
        <v>46180</v>
      </c>
      <c r="C375" t="s">
        <v>70</v>
      </c>
      <c r="D375" t="s">
        <v>162</v>
      </c>
      <c r="E375" t="s">
        <v>169</v>
      </c>
      <c r="F375" t="s">
        <v>171</v>
      </c>
      <c r="G375" t="s">
        <v>165</v>
      </c>
      <c r="H375" t="s">
        <v>71</v>
      </c>
      <c r="I375" t="s">
        <v>166</v>
      </c>
      <c r="J375" t="s">
        <v>99</v>
      </c>
      <c r="L375" t="s">
        <v>1503</v>
      </c>
      <c r="M375" t="s">
        <v>1498</v>
      </c>
      <c r="N375" t="s">
        <v>1499</v>
      </c>
      <c r="O375" t="s">
        <v>113</v>
      </c>
      <c r="Y375" t="s">
        <v>101</v>
      </c>
      <c r="AA375" t="s">
        <v>1504</v>
      </c>
      <c r="AB375" t="s">
        <v>1505</v>
      </c>
      <c r="AC375" t="s">
        <v>1506</v>
      </c>
      <c r="AD375" t="s">
        <v>102</v>
      </c>
      <c r="AF375">
        <v>2</v>
      </c>
      <c r="AG375" s="40">
        <v>39012</v>
      </c>
      <c r="AN375">
        <v>160</v>
      </c>
      <c r="AO375">
        <v>48</v>
      </c>
      <c r="AP375" t="s">
        <v>103</v>
      </c>
      <c r="AV375" t="s">
        <v>104</v>
      </c>
      <c r="AY375" t="s">
        <v>157</v>
      </c>
      <c r="BB375">
        <f t="shared" si="16"/>
        <v>17</v>
      </c>
      <c r="BC375">
        <f t="shared" si="17"/>
        <v>3</v>
      </c>
      <c r="BD375" t="str">
        <f t="shared" si="18"/>
        <v>右</v>
      </c>
      <c r="BE375" s="58" t="str">
        <f>IF(O375="男子",IF($AF375&gt;100,"",IF(M375=プロ用男子!D$2,ROW(),"")),"")</f>
        <v/>
      </c>
      <c r="BF375" s="58" t="str">
        <f>IF(O375="男子",IF($AF375&gt;100,"",IF($M375=プロ用男子!K$2,ROW(),"")),"")</f>
        <v/>
      </c>
      <c r="BG375" s="58" t="str">
        <f>IF(O375="男子",IF($AF375&gt;100,"",IF($M375=プロ用男子!D$27,ROW(),"")),"")</f>
        <v/>
      </c>
      <c r="BH375" s="58" t="str">
        <f>IF(O375="男子",IF($AF375&gt;100,"",IF($M375=プロ用男子!K$27,ROW(),"")),"")</f>
        <v/>
      </c>
      <c r="BI375" s="58" t="str">
        <f>IF(O375="男子",IF($AF375&gt;100,"",IF($M375=プロ用男子!D$52,ROW(),"")),"")</f>
        <v/>
      </c>
      <c r="BJ375" s="58" t="str">
        <f>IF(O375="男子",IF($AF375&gt;100,"",IF($M375=プロ用男子!K$52,ROW(),"")),"")</f>
        <v/>
      </c>
      <c r="BK375" s="58" t="str">
        <f>IF(O375="男子",IF($AF375&gt;100,"",IF($M375=プロ用男子!D$77,ROW(),"")),"")</f>
        <v/>
      </c>
      <c r="BL375" s="58" t="str">
        <f>IF(O375="男子",IF($AF375&gt;100,"",IF($M375=プロ用男子!K$77,ROW(),"")),"")</f>
        <v/>
      </c>
      <c r="BM375" s="58" t="str">
        <f>IF(O375="男子",IF($AF375&gt;100,"",IF($M375=プロ用男子!D$102,ROW(),"")),"")</f>
        <v/>
      </c>
      <c r="BN375" s="58" t="str">
        <f>IF(O375="男子",IF($AF375&gt;100,"",IF($M375=プロ用男子!K$102,ROW(),"")),"")</f>
        <v/>
      </c>
      <c r="BO375" s="58" t="str">
        <f>IF(O375="男子",IF($AF375&gt;100,"",IF($M375=プロ用男子!D$127,ROW(),"")),"")</f>
        <v/>
      </c>
      <c r="BP375" s="58" t="str">
        <f>IF(O375="男子",IF($AF375&gt;100,"",IF($M375=プロ用男子!K$127,ROW(),"")),"")</f>
        <v/>
      </c>
      <c r="BQ375" s="58" t="str">
        <f>IF(O375="男子",IF($AF375&gt;100,"",IF($M375=プロ用男子!D$152,ROW(),"")),"")</f>
        <v/>
      </c>
      <c r="BR375" s="58" t="str">
        <f>IF(O375="男子",IF($AF375&gt;100,"",IF($M375=プロ用男子!K$152,ROW(),"")),"")</f>
        <v/>
      </c>
      <c r="BS375" s="58" t="str">
        <f>IF(O375="男子",IF($AF375&gt;100,"",IF($M375=プロ用男子!D$177,ROW(),"")),"")</f>
        <v/>
      </c>
      <c r="BT375" s="58" t="str">
        <f>IF(O375="男子",IF($AF375&gt;100,"",IF($M375=プロ用男子!K$177,ROW(),"")),"")</f>
        <v/>
      </c>
      <c r="BU375" s="58" t="str">
        <f>IF(O375="男子",IF($AF375&gt;100,"",IF($M375=プロ用男子!D$202,ROW(),"")),"")</f>
        <v/>
      </c>
      <c r="BV375" s="58" t="str">
        <f>IF(O375="男子",IF($AF375&gt;100,"",IF($M375=プロ用男子!K$202,ROW(),"")),"")</f>
        <v/>
      </c>
      <c r="BW375" s="58" t="str">
        <f>IF(O375="男子",IF($AF375&gt;100,"",IF($M375=プロ用男子!D$227,ROW(),"")),"")</f>
        <v/>
      </c>
      <c r="BX375" s="58" t="str">
        <f>IF(O375="男子",IF($AF375&gt;100,"",IF($M375=プロ用男子!K$227,ROW(),"")),"")</f>
        <v/>
      </c>
      <c r="BY375" s="58" t="str">
        <f>IF(O375="女子",IF(AF375&gt;100,"",IF(M375=プロ用女子!D$2,ROW(),"")),"")</f>
        <v/>
      </c>
      <c r="BZ375" s="58" t="str">
        <f>IF(O375="女子",IF($AF375&gt;100,"",IF($M375=プロ用女子!K$2,ROW(),"")),"")</f>
        <v/>
      </c>
      <c r="CA375" s="58" t="str">
        <f>IF(O375="女子",IF($AF375&gt;100,"",IF($M375=プロ用女子!D$27,ROW(),"")),"")</f>
        <v/>
      </c>
      <c r="CB375" s="58" t="str">
        <f>IF(O375="女子",IF($AF375&gt;100,"",IF($M375=プロ用女子!K$27,ROW(),"")),"")</f>
        <v/>
      </c>
      <c r="CC375" s="58" t="str">
        <f>IF(O375="女子",IF($AF375&gt;100,"",IF($M375=プロ用女子!D$52,ROW(),"")),"")</f>
        <v/>
      </c>
      <c r="CD375" s="58" t="str">
        <f>IF(O375="女子",IF($AF375&gt;100,"",IF($M375=プロ用女子!K$52,ROW(),"")),"")</f>
        <v/>
      </c>
      <c r="CE375" s="58">
        <f>IF(O375="女子",IF($AF375&gt;100,"",IF($M375=プロ用女子!D$77,ROW(),"")),"")</f>
        <v>375</v>
      </c>
      <c r="CF375" s="58" t="str">
        <f>IF(O375="女子",IF($AF375&gt;100,"",IF($M375=プロ用女子!K$77,ROW(),"")),"")</f>
        <v/>
      </c>
      <c r="CG375" s="58" t="str">
        <f>IF(O375="女子",IF($AF375&gt;100,"",IF($M375=プロ用女子!D$102,ROW(),"")),"")</f>
        <v/>
      </c>
      <c r="CH375" s="58" t="str">
        <f>IF(O375="女子",IF($AF375&gt;100,"",IF($M375=プロ用女子!K$102,ROW(),"")),"")</f>
        <v/>
      </c>
      <c r="CI375" s="58" t="str">
        <f>IF(O375="女子",IF($AF375&gt;100,"",IF($M375=プロ用女子!D$127,ROW(),"")),"")</f>
        <v/>
      </c>
      <c r="CJ375" s="58" t="str">
        <f>IF(O375="女子",IF($AF375&gt;100,"",IF($M375=プロ用女子!K$127,ROW(),"")),"")</f>
        <v/>
      </c>
      <c r="CK375" s="58" t="str">
        <f>IF(O375="女子",IF($AF375&gt;100,"",IF($M375=プロ用女子!D$152,ROW(),"")),"")</f>
        <v/>
      </c>
      <c r="CL375" s="58" t="str">
        <f>IF(O375="女子",IF($AF375&gt;100,"",IF($M375=プロ用女子!K$152,ROW(),"")),"")</f>
        <v/>
      </c>
      <c r="CM375" s="58" t="str">
        <f>IF(O375="女子",IF($AF375&gt;100,"",IF($M375=プロ用女子!D$177,ROW(),"")),"")</f>
        <v/>
      </c>
      <c r="CN375" s="58" t="str">
        <f>IF(O375="女子",IF($AF375&gt;100,"",IF($M375=プロ用女子!K$177,ROW(),"")),"")</f>
        <v/>
      </c>
      <c r="CO375" s="58" t="str">
        <f>IF(O375="女子",IF($AF375&gt;100,"",IF($M375=プロ用女子!D$202,ROW(),"")),"")</f>
        <v/>
      </c>
      <c r="CP375" s="58" t="str">
        <f>IF(O375="女子",IF($AF375&gt;100,"",IF($M375=プロ用女子!K$202,ROW(),"")),"")</f>
        <v/>
      </c>
      <c r="CQ375" s="58" t="str">
        <f>IF(O375="女子",IF($AF375&gt;100,"",IF($M375=プロ用女子!D$227,ROW(),"")),"")</f>
        <v/>
      </c>
      <c r="CR375" s="58" t="str">
        <f>IF(O375="女子",IF($AF375&gt;100,"",IF($M375=プロ用女子!K$227,ROW(),"")),"")</f>
        <v/>
      </c>
    </row>
    <row r="376" spans="1:96" x14ac:dyDescent="0.15">
      <c r="A376">
        <v>46172</v>
      </c>
      <c r="B376">
        <v>46180</v>
      </c>
      <c r="C376" t="s">
        <v>70</v>
      </c>
      <c r="D376" t="s">
        <v>162</v>
      </c>
      <c r="E376" t="s">
        <v>169</v>
      </c>
      <c r="F376" t="s">
        <v>171</v>
      </c>
      <c r="G376" t="s">
        <v>165</v>
      </c>
      <c r="H376" t="s">
        <v>71</v>
      </c>
      <c r="I376" t="s">
        <v>166</v>
      </c>
      <c r="J376" t="s">
        <v>99</v>
      </c>
      <c r="L376" t="s">
        <v>1507</v>
      </c>
      <c r="M376" t="s">
        <v>1498</v>
      </c>
      <c r="N376" t="s">
        <v>1499</v>
      </c>
      <c r="O376" t="s">
        <v>113</v>
      </c>
      <c r="Y376" t="s">
        <v>101</v>
      </c>
      <c r="AA376" t="s">
        <v>1508</v>
      </c>
      <c r="AB376" t="s">
        <v>1509</v>
      </c>
      <c r="AC376" t="s">
        <v>1510</v>
      </c>
      <c r="AD376" t="s">
        <v>102</v>
      </c>
      <c r="AF376">
        <v>3</v>
      </c>
      <c r="AG376" s="40">
        <v>39041</v>
      </c>
      <c r="AN376">
        <v>162</v>
      </c>
      <c r="AO376">
        <v>48</v>
      </c>
      <c r="AP376" t="s">
        <v>103</v>
      </c>
      <c r="AV376" t="s">
        <v>104</v>
      </c>
      <c r="AY376" t="s">
        <v>157</v>
      </c>
      <c r="BB376">
        <f t="shared" si="16"/>
        <v>17</v>
      </c>
      <c r="BC376">
        <f t="shared" si="17"/>
        <v>3</v>
      </c>
      <c r="BD376" t="str">
        <f t="shared" si="18"/>
        <v>右</v>
      </c>
      <c r="BE376" s="58" t="str">
        <f>IF(O376="男子",IF($AF376&gt;100,"",IF(M376=プロ用男子!D$2,ROW(),"")),"")</f>
        <v/>
      </c>
      <c r="BF376" s="58" t="str">
        <f>IF(O376="男子",IF($AF376&gt;100,"",IF($M376=プロ用男子!K$2,ROW(),"")),"")</f>
        <v/>
      </c>
      <c r="BG376" s="58" t="str">
        <f>IF(O376="男子",IF($AF376&gt;100,"",IF($M376=プロ用男子!D$27,ROW(),"")),"")</f>
        <v/>
      </c>
      <c r="BH376" s="58" t="str">
        <f>IF(O376="男子",IF($AF376&gt;100,"",IF($M376=プロ用男子!K$27,ROW(),"")),"")</f>
        <v/>
      </c>
      <c r="BI376" s="58" t="str">
        <f>IF(O376="男子",IF($AF376&gt;100,"",IF($M376=プロ用男子!D$52,ROW(),"")),"")</f>
        <v/>
      </c>
      <c r="BJ376" s="58" t="str">
        <f>IF(O376="男子",IF($AF376&gt;100,"",IF($M376=プロ用男子!K$52,ROW(),"")),"")</f>
        <v/>
      </c>
      <c r="BK376" s="58" t="str">
        <f>IF(O376="男子",IF($AF376&gt;100,"",IF($M376=プロ用男子!D$77,ROW(),"")),"")</f>
        <v/>
      </c>
      <c r="BL376" s="58" t="str">
        <f>IF(O376="男子",IF($AF376&gt;100,"",IF($M376=プロ用男子!K$77,ROW(),"")),"")</f>
        <v/>
      </c>
      <c r="BM376" s="58" t="str">
        <f>IF(O376="男子",IF($AF376&gt;100,"",IF($M376=プロ用男子!D$102,ROW(),"")),"")</f>
        <v/>
      </c>
      <c r="BN376" s="58" t="str">
        <f>IF(O376="男子",IF($AF376&gt;100,"",IF($M376=プロ用男子!K$102,ROW(),"")),"")</f>
        <v/>
      </c>
      <c r="BO376" s="58" t="str">
        <f>IF(O376="男子",IF($AF376&gt;100,"",IF($M376=プロ用男子!D$127,ROW(),"")),"")</f>
        <v/>
      </c>
      <c r="BP376" s="58" t="str">
        <f>IF(O376="男子",IF($AF376&gt;100,"",IF($M376=プロ用男子!K$127,ROW(),"")),"")</f>
        <v/>
      </c>
      <c r="BQ376" s="58" t="str">
        <f>IF(O376="男子",IF($AF376&gt;100,"",IF($M376=プロ用男子!D$152,ROW(),"")),"")</f>
        <v/>
      </c>
      <c r="BR376" s="58" t="str">
        <f>IF(O376="男子",IF($AF376&gt;100,"",IF($M376=プロ用男子!K$152,ROW(),"")),"")</f>
        <v/>
      </c>
      <c r="BS376" s="58" t="str">
        <f>IF(O376="男子",IF($AF376&gt;100,"",IF($M376=プロ用男子!D$177,ROW(),"")),"")</f>
        <v/>
      </c>
      <c r="BT376" s="58" t="str">
        <f>IF(O376="男子",IF($AF376&gt;100,"",IF($M376=プロ用男子!K$177,ROW(),"")),"")</f>
        <v/>
      </c>
      <c r="BU376" s="58" t="str">
        <f>IF(O376="男子",IF($AF376&gt;100,"",IF($M376=プロ用男子!D$202,ROW(),"")),"")</f>
        <v/>
      </c>
      <c r="BV376" s="58" t="str">
        <f>IF(O376="男子",IF($AF376&gt;100,"",IF($M376=プロ用男子!K$202,ROW(),"")),"")</f>
        <v/>
      </c>
      <c r="BW376" s="58" t="str">
        <f>IF(O376="男子",IF($AF376&gt;100,"",IF($M376=プロ用男子!D$227,ROW(),"")),"")</f>
        <v/>
      </c>
      <c r="BX376" s="58" t="str">
        <f>IF(O376="男子",IF($AF376&gt;100,"",IF($M376=プロ用男子!K$227,ROW(),"")),"")</f>
        <v/>
      </c>
      <c r="BY376" s="58" t="str">
        <f>IF(O376="女子",IF(AF376&gt;100,"",IF(M376=プロ用女子!D$2,ROW(),"")),"")</f>
        <v/>
      </c>
      <c r="BZ376" s="58" t="str">
        <f>IF(O376="女子",IF($AF376&gt;100,"",IF($M376=プロ用女子!K$2,ROW(),"")),"")</f>
        <v/>
      </c>
      <c r="CA376" s="58" t="str">
        <f>IF(O376="女子",IF($AF376&gt;100,"",IF($M376=プロ用女子!D$27,ROW(),"")),"")</f>
        <v/>
      </c>
      <c r="CB376" s="58" t="str">
        <f>IF(O376="女子",IF($AF376&gt;100,"",IF($M376=プロ用女子!K$27,ROW(),"")),"")</f>
        <v/>
      </c>
      <c r="CC376" s="58" t="str">
        <f>IF(O376="女子",IF($AF376&gt;100,"",IF($M376=プロ用女子!D$52,ROW(),"")),"")</f>
        <v/>
      </c>
      <c r="CD376" s="58" t="str">
        <f>IF(O376="女子",IF($AF376&gt;100,"",IF($M376=プロ用女子!K$52,ROW(),"")),"")</f>
        <v/>
      </c>
      <c r="CE376" s="58">
        <f>IF(O376="女子",IF($AF376&gt;100,"",IF($M376=プロ用女子!D$77,ROW(),"")),"")</f>
        <v>376</v>
      </c>
      <c r="CF376" s="58" t="str">
        <f>IF(O376="女子",IF($AF376&gt;100,"",IF($M376=プロ用女子!K$77,ROW(),"")),"")</f>
        <v/>
      </c>
      <c r="CG376" s="58" t="str">
        <f>IF(O376="女子",IF($AF376&gt;100,"",IF($M376=プロ用女子!D$102,ROW(),"")),"")</f>
        <v/>
      </c>
      <c r="CH376" s="58" t="str">
        <f>IF(O376="女子",IF($AF376&gt;100,"",IF($M376=プロ用女子!K$102,ROW(),"")),"")</f>
        <v/>
      </c>
      <c r="CI376" s="58" t="str">
        <f>IF(O376="女子",IF($AF376&gt;100,"",IF($M376=プロ用女子!D$127,ROW(),"")),"")</f>
        <v/>
      </c>
      <c r="CJ376" s="58" t="str">
        <f>IF(O376="女子",IF($AF376&gt;100,"",IF($M376=プロ用女子!K$127,ROW(),"")),"")</f>
        <v/>
      </c>
      <c r="CK376" s="58" t="str">
        <f>IF(O376="女子",IF($AF376&gt;100,"",IF($M376=プロ用女子!D$152,ROW(),"")),"")</f>
        <v/>
      </c>
      <c r="CL376" s="58" t="str">
        <f>IF(O376="女子",IF($AF376&gt;100,"",IF($M376=プロ用女子!K$152,ROW(),"")),"")</f>
        <v/>
      </c>
      <c r="CM376" s="58" t="str">
        <f>IF(O376="女子",IF($AF376&gt;100,"",IF($M376=プロ用女子!D$177,ROW(),"")),"")</f>
        <v/>
      </c>
      <c r="CN376" s="58" t="str">
        <f>IF(O376="女子",IF($AF376&gt;100,"",IF($M376=プロ用女子!K$177,ROW(),"")),"")</f>
        <v/>
      </c>
      <c r="CO376" s="58" t="str">
        <f>IF(O376="女子",IF($AF376&gt;100,"",IF($M376=プロ用女子!D$202,ROW(),"")),"")</f>
        <v/>
      </c>
      <c r="CP376" s="58" t="str">
        <f>IF(O376="女子",IF($AF376&gt;100,"",IF($M376=プロ用女子!K$202,ROW(),"")),"")</f>
        <v/>
      </c>
      <c r="CQ376" s="58" t="str">
        <f>IF(O376="女子",IF($AF376&gt;100,"",IF($M376=プロ用女子!D$227,ROW(),"")),"")</f>
        <v/>
      </c>
      <c r="CR376" s="58" t="str">
        <f>IF(O376="女子",IF($AF376&gt;100,"",IF($M376=プロ用女子!K$227,ROW(),"")),"")</f>
        <v/>
      </c>
    </row>
    <row r="377" spans="1:96" x14ac:dyDescent="0.15">
      <c r="A377">
        <v>46172</v>
      </c>
      <c r="B377">
        <v>46180</v>
      </c>
      <c r="C377" t="s">
        <v>70</v>
      </c>
      <c r="D377" t="s">
        <v>162</v>
      </c>
      <c r="E377" t="s">
        <v>169</v>
      </c>
      <c r="F377" t="s">
        <v>171</v>
      </c>
      <c r="G377" t="s">
        <v>165</v>
      </c>
      <c r="H377" t="s">
        <v>71</v>
      </c>
      <c r="I377" t="s">
        <v>166</v>
      </c>
      <c r="J377" t="s">
        <v>99</v>
      </c>
      <c r="L377" t="s">
        <v>1511</v>
      </c>
      <c r="M377" t="s">
        <v>1498</v>
      </c>
      <c r="N377" t="s">
        <v>1499</v>
      </c>
      <c r="O377" t="s">
        <v>113</v>
      </c>
      <c r="Y377" t="s">
        <v>101</v>
      </c>
      <c r="AA377" t="s">
        <v>1512</v>
      </c>
      <c r="AB377" t="s">
        <v>1513</v>
      </c>
      <c r="AC377" t="s">
        <v>1514</v>
      </c>
      <c r="AD377" t="s">
        <v>102</v>
      </c>
      <c r="AF377">
        <v>4</v>
      </c>
      <c r="AG377" s="40">
        <v>39052</v>
      </c>
      <c r="AN377">
        <v>153</v>
      </c>
      <c r="AO377">
        <v>44</v>
      </c>
      <c r="AP377" t="s">
        <v>103</v>
      </c>
      <c r="AV377" t="s">
        <v>104</v>
      </c>
      <c r="AY377" t="s">
        <v>157</v>
      </c>
      <c r="BB377">
        <f t="shared" si="16"/>
        <v>17</v>
      </c>
      <c r="BC377">
        <f t="shared" si="17"/>
        <v>3</v>
      </c>
      <c r="BD377" t="str">
        <f t="shared" si="18"/>
        <v>右</v>
      </c>
      <c r="BE377" s="58" t="str">
        <f>IF(O377="男子",IF($AF377&gt;100,"",IF(M377=プロ用男子!D$2,ROW(),"")),"")</f>
        <v/>
      </c>
      <c r="BF377" s="58" t="str">
        <f>IF(O377="男子",IF($AF377&gt;100,"",IF($M377=プロ用男子!K$2,ROW(),"")),"")</f>
        <v/>
      </c>
      <c r="BG377" s="58" t="str">
        <f>IF(O377="男子",IF($AF377&gt;100,"",IF($M377=プロ用男子!D$27,ROW(),"")),"")</f>
        <v/>
      </c>
      <c r="BH377" s="58" t="str">
        <f>IF(O377="男子",IF($AF377&gt;100,"",IF($M377=プロ用男子!K$27,ROW(),"")),"")</f>
        <v/>
      </c>
      <c r="BI377" s="58" t="str">
        <f>IF(O377="男子",IF($AF377&gt;100,"",IF($M377=プロ用男子!D$52,ROW(),"")),"")</f>
        <v/>
      </c>
      <c r="BJ377" s="58" t="str">
        <f>IF(O377="男子",IF($AF377&gt;100,"",IF($M377=プロ用男子!K$52,ROW(),"")),"")</f>
        <v/>
      </c>
      <c r="BK377" s="58" t="str">
        <f>IF(O377="男子",IF($AF377&gt;100,"",IF($M377=プロ用男子!D$77,ROW(),"")),"")</f>
        <v/>
      </c>
      <c r="BL377" s="58" t="str">
        <f>IF(O377="男子",IF($AF377&gt;100,"",IF($M377=プロ用男子!K$77,ROW(),"")),"")</f>
        <v/>
      </c>
      <c r="BM377" s="58" t="str">
        <f>IF(O377="男子",IF($AF377&gt;100,"",IF($M377=プロ用男子!D$102,ROW(),"")),"")</f>
        <v/>
      </c>
      <c r="BN377" s="58" t="str">
        <f>IF(O377="男子",IF($AF377&gt;100,"",IF($M377=プロ用男子!K$102,ROW(),"")),"")</f>
        <v/>
      </c>
      <c r="BO377" s="58" t="str">
        <f>IF(O377="男子",IF($AF377&gt;100,"",IF($M377=プロ用男子!D$127,ROW(),"")),"")</f>
        <v/>
      </c>
      <c r="BP377" s="58" t="str">
        <f>IF(O377="男子",IF($AF377&gt;100,"",IF($M377=プロ用男子!K$127,ROW(),"")),"")</f>
        <v/>
      </c>
      <c r="BQ377" s="58" t="str">
        <f>IF(O377="男子",IF($AF377&gt;100,"",IF($M377=プロ用男子!D$152,ROW(),"")),"")</f>
        <v/>
      </c>
      <c r="BR377" s="58" t="str">
        <f>IF(O377="男子",IF($AF377&gt;100,"",IF($M377=プロ用男子!K$152,ROW(),"")),"")</f>
        <v/>
      </c>
      <c r="BS377" s="58" t="str">
        <f>IF(O377="男子",IF($AF377&gt;100,"",IF($M377=プロ用男子!D$177,ROW(),"")),"")</f>
        <v/>
      </c>
      <c r="BT377" s="58" t="str">
        <f>IF(O377="男子",IF($AF377&gt;100,"",IF($M377=プロ用男子!K$177,ROW(),"")),"")</f>
        <v/>
      </c>
      <c r="BU377" s="58" t="str">
        <f>IF(O377="男子",IF($AF377&gt;100,"",IF($M377=プロ用男子!D$202,ROW(),"")),"")</f>
        <v/>
      </c>
      <c r="BV377" s="58" t="str">
        <f>IF(O377="男子",IF($AF377&gt;100,"",IF($M377=プロ用男子!K$202,ROW(),"")),"")</f>
        <v/>
      </c>
      <c r="BW377" s="58" t="str">
        <f>IF(O377="男子",IF($AF377&gt;100,"",IF($M377=プロ用男子!D$227,ROW(),"")),"")</f>
        <v/>
      </c>
      <c r="BX377" s="58" t="str">
        <f>IF(O377="男子",IF($AF377&gt;100,"",IF($M377=プロ用男子!K$227,ROW(),"")),"")</f>
        <v/>
      </c>
      <c r="BY377" s="58" t="str">
        <f>IF(O377="女子",IF(AF377&gt;100,"",IF(M377=プロ用女子!D$2,ROW(),"")),"")</f>
        <v/>
      </c>
      <c r="BZ377" s="58" t="str">
        <f>IF(O377="女子",IF($AF377&gt;100,"",IF($M377=プロ用女子!K$2,ROW(),"")),"")</f>
        <v/>
      </c>
      <c r="CA377" s="58" t="str">
        <f>IF(O377="女子",IF($AF377&gt;100,"",IF($M377=プロ用女子!D$27,ROW(),"")),"")</f>
        <v/>
      </c>
      <c r="CB377" s="58" t="str">
        <f>IF(O377="女子",IF($AF377&gt;100,"",IF($M377=プロ用女子!K$27,ROW(),"")),"")</f>
        <v/>
      </c>
      <c r="CC377" s="58" t="str">
        <f>IF(O377="女子",IF($AF377&gt;100,"",IF($M377=プロ用女子!D$52,ROW(),"")),"")</f>
        <v/>
      </c>
      <c r="CD377" s="58" t="str">
        <f>IF(O377="女子",IF($AF377&gt;100,"",IF($M377=プロ用女子!K$52,ROW(),"")),"")</f>
        <v/>
      </c>
      <c r="CE377" s="58">
        <f>IF(O377="女子",IF($AF377&gt;100,"",IF($M377=プロ用女子!D$77,ROW(),"")),"")</f>
        <v>377</v>
      </c>
      <c r="CF377" s="58" t="str">
        <f>IF(O377="女子",IF($AF377&gt;100,"",IF($M377=プロ用女子!K$77,ROW(),"")),"")</f>
        <v/>
      </c>
      <c r="CG377" s="58" t="str">
        <f>IF(O377="女子",IF($AF377&gt;100,"",IF($M377=プロ用女子!D$102,ROW(),"")),"")</f>
        <v/>
      </c>
      <c r="CH377" s="58" t="str">
        <f>IF(O377="女子",IF($AF377&gt;100,"",IF($M377=プロ用女子!K$102,ROW(),"")),"")</f>
        <v/>
      </c>
      <c r="CI377" s="58" t="str">
        <f>IF(O377="女子",IF($AF377&gt;100,"",IF($M377=プロ用女子!D$127,ROW(),"")),"")</f>
        <v/>
      </c>
      <c r="CJ377" s="58" t="str">
        <f>IF(O377="女子",IF($AF377&gt;100,"",IF($M377=プロ用女子!K$127,ROW(),"")),"")</f>
        <v/>
      </c>
      <c r="CK377" s="58" t="str">
        <f>IF(O377="女子",IF($AF377&gt;100,"",IF($M377=プロ用女子!D$152,ROW(),"")),"")</f>
        <v/>
      </c>
      <c r="CL377" s="58" t="str">
        <f>IF(O377="女子",IF($AF377&gt;100,"",IF($M377=プロ用女子!K$152,ROW(),"")),"")</f>
        <v/>
      </c>
      <c r="CM377" s="58" t="str">
        <f>IF(O377="女子",IF($AF377&gt;100,"",IF($M377=プロ用女子!D$177,ROW(),"")),"")</f>
        <v/>
      </c>
      <c r="CN377" s="58" t="str">
        <f>IF(O377="女子",IF($AF377&gt;100,"",IF($M377=プロ用女子!K$177,ROW(),"")),"")</f>
        <v/>
      </c>
      <c r="CO377" s="58" t="str">
        <f>IF(O377="女子",IF($AF377&gt;100,"",IF($M377=プロ用女子!D$202,ROW(),"")),"")</f>
        <v/>
      </c>
      <c r="CP377" s="58" t="str">
        <f>IF(O377="女子",IF($AF377&gt;100,"",IF($M377=プロ用女子!K$202,ROW(),"")),"")</f>
        <v/>
      </c>
      <c r="CQ377" s="58" t="str">
        <f>IF(O377="女子",IF($AF377&gt;100,"",IF($M377=プロ用女子!D$227,ROW(),"")),"")</f>
        <v/>
      </c>
      <c r="CR377" s="58" t="str">
        <f>IF(O377="女子",IF($AF377&gt;100,"",IF($M377=プロ用女子!K$227,ROW(),"")),"")</f>
        <v/>
      </c>
    </row>
    <row r="378" spans="1:96" x14ac:dyDescent="0.15">
      <c r="A378" s="41">
        <v>46172</v>
      </c>
      <c r="B378" s="41">
        <v>46180</v>
      </c>
      <c r="C378" t="s">
        <v>70</v>
      </c>
      <c r="D378" t="s">
        <v>162</v>
      </c>
      <c r="E378" t="s">
        <v>169</v>
      </c>
      <c r="F378" t="s">
        <v>171</v>
      </c>
      <c r="G378" t="s">
        <v>165</v>
      </c>
      <c r="H378" t="s">
        <v>71</v>
      </c>
      <c r="I378" t="s">
        <v>166</v>
      </c>
      <c r="J378" t="s">
        <v>99</v>
      </c>
      <c r="L378" t="s">
        <v>1515</v>
      </c>
      <c r="M378" t="s">
        <v>1498</v>
      </c>
      <c r="N378" t="s">
        <v>1499</v>
      </c>
      <c r="O378" t="s">
        <v>113</v>
      </c>
      <c r="Y378" t="s">
        <v>101</v>
      </c>
      <c r="AA378" t="s">
        <v>1516</v>
      </c>
      <c r="AB378" t="s">
        <v>1517</v>
      </c>
      <c r="AC378" t="s">
        <v>1518</v>
      </c>
      <c r="AD378" t="s">
        <v>102</v>
      </c>
      <c r="AF378">
        <v>5</v>
      </c>
      <c r="AG378" s="40">
        <v>39456</v>
      </c>
      <c r="AN378">
        <v>156.69999999999999</v>
      </c>
      <c r="AO378">
        <v>54.2</v>
      </c>
      <c r="AP378" t="s">
        <v>103</v>
      </c>
      <c r="AV378" t="s">
        <v>104</v>
      </c>
      <c r="AY378" t="s">
        <v>157</v>
      </c>
      <c r="BB378">
        <f t="shared" si="16"/>
        <v>16</v>
      </c>
      <c r="BC378">
        <f t="shared" si="17"/>
        <v>2</v>
      </c>
      <c r="BD378" t="str">
        <f t="shared" si="18"/>
        <v>右</v>
      </c>
      <c r="BE378" s="58" t="str">
        <f>IF(O378="男子",IF($AF378&gt;100,"",IF(M378=プロ用男子!D$2,ROW(),"")),"")</f>
        <v/>
      </c>
      <c r="BF378" s="58" t="str">
        <f>IF(O378="男子",IF($AF378&gt;100,"",IF($M378=プロ用男子!K$2,ROW(),"")),"")</f>
        <v/>
      </c>
      <c r="BG378" s="58" t="str">
        <f>IF(O378="男子",IF($AF378&gt;100,"",IF($M378=プロ用男子!D$27,ROW(),"")),"")</f>
        <v/>
      </c>
      <c r="BH378" s="58" t="str">
        <f>IF(O378="男子",IF($AF378&gt;100,"",IF($M378=プロ用男子!K$27,ROW(),"")),"")</f>
        <v/>
      </c>
      <c r="BI378" s="58" t="str">
        <f>IF(O378="男子",IF($AF378&gt;100,"",IF($M378=プロ用男子!D$52,ROW(),"")),"")</f>
        <v/>
      </c>
      <c r="BJ378" s="58" t="str">
        <f>IF(O378="男子",IF($AF378&gt;100,"",IF($M378=プロ用男子!K$52,ROW(),"")),"")</f>
        <v/>
      </c>
      <c r="BK378" s="58" t="str">
        <f>IF(O378="男子",IF($AF378&gt;100,"",IF($M378=プロ用男子!D$77,ROW(),"")),"")</f>
        <v/>
      </c>
      <c r="BL378" s="58" t="str">
        <f>IF(O378="男子",IF($AF378&gt;100,"",IF($M378=プロ用男子!K$77,ROW(),"")),"")</f>
        <v/>
      </c>
      <c r="BM378" s="58" t="str">
        <f>IF(O378="男子",IF($AF378&gt;100,"",IF($M378=プロ用男子!D$102,ROW(),"")),"")</f>
        <v/>
      </c>
      <c r="BN378" s="58" t="str">
        <f>IF(O378="男子",IF($AF378&gt;100,"",IF($M378=プロ用男子!K$102,ROW(),"")),"")</f>
        <v/>
      </c>
      <c r="BO378" s="58" t="str">
        <f>IF(O378="男子",IF($AF378&gt;100,"",IF($M378=プロ用男子!D$127,ROW(),"")),"")</f>
        <v/>
      </c>
      <c r="BP378" s="58" t="str">
        <f>IF(O378="男子",IF($AF378&gt;100,"",IF($M378=プロ用男子!K$127,ROW(),"")),"")</f>
        <v/>
      </c>
      <c r="BQ378" s="58" t="str">
        <f>IF(O378="男子",IF($AF378&gt;100,"",IF($M378=プロ用男子!D$152,ROW(),"")),"")</f>
        <v/>
      </c>
      <c r="BR378" s="58" t="str">
        <f>IF(O378="男子",IF($AF378&gt;100,"",IF($M378=プロ用男子!K$152,ROW(),"")),"")</f>
        <v/>
      </c>
      <c r="BS378" s="58" t="str">
        <f>IF(O378="男子",IF($AF378&gt;100,"",IF($M378=プロ用男子!D$177,ROW(),"")),"")</f>
        <v/>
      </c>
      <c r="BT378" s="58" t="str">
        <f>IF(O378="男子",IF($AF378&gt;100,"",IF($M378=プロ用男子!K$177,ROW(),"")),"")</f>
        <v/>
      </c>
      <c r="BU378" s="58" t="str">
        <f>IF(O378="男子",IF($AF378&gt;100,"",IF($M378=プロ用男子!D$202,ROW(),"")),"")</f>
        <v/>
      </c>
      <c r="BV378" s="58" t="str">
        <f>IF(O378="男子",IF($AF378&gt;100,"",IF($M378=プロ用男子!K$202,ROW(),"")),"")</f>
        <v/>
      </c>
      <c r="BW378" s="58" t="str">
        <f>IF(O378="男子",IF($AF378&gt;100,"",IF($M378=プロ用男子!D$227,ROW(),"")),"")</f>
        <v/>
      </c>
      <c r="BX378" s="58" t="str">
        <f>IF(O378="男子",IF($AF378&gt;100,"",IF($M378=プロ用男子!K$227,ROW(),"")),"")</f>
        <v/>
      </c>
      <c r="BY378" s="58" t="str">
        <f>IF(O378="女子",IF(AF378&gt;100,"",IF(M378=プロ用女子!D$2,ROW(),"")),"")</f>
        <v/>
      </c>
      <c r="BZ378" s="58" t="str">
        <f>IF(O378="女子",IF($AF378&gt;100,"",IF($M378=プロ用女子!K$2,ROW(),"")),"")</f>
        <v/>
      </c>
      <c r="CA378" s="58" t="str">
        <f>IF(O378="女子",IF($AF378&gt;100,"",IF($M378=プロ用女子!D$27,ROW(),"")),"")</f>
        <v/>
      </c>
      <c r="CB378" s="58" t="str">
        <f>IF(O378="女子",IF($AF378&gt;100,"",IF($M378=プロ用女子!K$27,ROW(),"")),"")</f>
        <v/>
      </c>
      <c r="CC378" s="58" t="str">
        <f>IF(O378="女子",IF($AF378&gt;100,"",IF($M378=プロ用女子!D$52,ROW(),"")),"")</f>
        <v/>
      </c>
      <c r="CD378" s="58" t="str">
        <f>IF(O378="女子",IF($AF378&gt;100,"",IF($M378=プロ用女子!K$52,ROW(),"")),"")</f>
        <v/>
      </c>
      <c r="CE378" s="58">
        <f>IF(O378="女子",IF($AF378&gt;100,"",IF($M378=プロ用女子!D$77,ROW(),"")),"")</f>
        <v>378</v>
      </c>
      <c r="CF378" s="58" t="str">
        <f>IF(O378="女子",IF($AF378&gt;100,"",IF($M378=プロ用女子!K$77,ROW(),"")),"")</f>
        <v/>
      </c>
      <c r="CG378" s="58" t="str">
        <f>IF(O378="女子",IF($AF378&gt;100,"",IF($M378=プロ用女子!D$102,ROW(),"")),"")</f>
        <v/>
      </c>
      <c r="CH378" s="58" t="str">
        <f>IF(O378="女子",IF($AF378&gt;100,"",IF($M378=プロ用女子!K$102,ROW(),"")),"")</f>
        <v/>
      </c>
      <c r="CI378" s="58" t="str">
        <f>IF(O378="女子",IF($AF378&gt;100,"",IF($M378=プロ用女子!D$127,ROW(),"")),"")</f>
        <v/>
      </c>
      <c r="CJ378" s="58" t="str">
        <f>IF(O378="女子",IF($AF378&gt;100,"",IF($M378=プロ用女子!K$127,ROW(),"")),"")</f>
        <v/>
      </c>
      <c r="CK378" s="58" t="str">
        <f>IF(O378="女子",IF($AF378&gt;100,"",IF($M378=プロ用女子!D$152,ROW(),"")),"")</f>
        <v/>
      </c>
      <c r="CL378" s="58" t="str">
        <f>IF(O378="女子",IF($AF378&gt;100,"",IF($M378=プロ用女子!K$152,ROW(),"")),"")</f>
        <v/>
      </c>
      <c r="CM378" s="58" t="str">
        <f>IF(O378="女子",IF($AF378&gt;100,"",IF($M378=プロ用女子!D$177,ROW(),"")),"")</f>
        <v/>
      </c>
      <c r="CN378" s="58" t="str">
        <f>IF(O378="女子",IF($AF378&gt;100,"",IF($M378=プロ用女子!K$177,ROW(),"")),"")</f>
        <v/>
      </c>
      <c r="CO378" s="58" t="str">
        <f>IF(O378="女子",IF($AF378&gt;100,"",IF($M378=プロ用女子!D$202,ROW(),"")),"")</f>
        <v/>
      </c>
      <c r="CP378" s="58" t="str">
        <f>IF(O378="女子",IF($AF378&gt;100,"",IF($M378=プロ用女子!K$202,ROW(),"")),"")</f>
        <v/>
      </c>
      <c r="CQ378" s="58" t="str">
        <f>IF(O378="女子",IF($AF378&gt;100,"",IF($M378=プロ用女子!D$227,ROW(),"")),"")</f>
        <v/>
      </c>
      <c r="CR378" s="58" t="str">
        <f>IF(O378="女子",IF($AF378&gt;100,"",IF($M378=プロ用女子!K$227,ROW(),"")),"")</f>
        <v/>
      </c>
    </row>
    <row r="379" spans="1:96" x14ac:dyDescent="0.15">
      <c r="A379" s="41">
        <v>46172</v>
      </c>
      <c r="B379" s="41">
        <v>46180</v>
      </c>
      <c r="C379" t="s">
        <v>70</v>
      </c>
      <c r="D379" t="s">
        <v>162</v>
      </c>
      <c r="E379" t="s">
        <v>169</v>
      </c>
      <c r="F379" t="s">
        <v>171</v>
      </c>
      <c r="G379" t="s">
        <v>165</v>
      </c>
      <c r="H379" t="s">
        <v>71</v>
      </c>
      <c r="I379" t="s">
        <v>166</v>
      </c>
      <c r="J379" t="s">
        <v>99</v>
      </c>
      <c r="L379" t="s">
        <v>1531</v>
      </c>
      <c r="M379" t="s">
        <v>1498</v>
      </c>
      <c r="N379" t="s">
        <v>1499</v>
      </c>
      <c r="O379" t="s">
        <v>113</v>
      </c>
      <c r="Y379" t="s">
        <v>101</v>
      </c>
      <c r="AA379" t="s">
        <v>1532</v>
      </c>
      <c r="AB379" t="s">
        <v>1533</v>
      </c>
      <c r="AC379" t="s">
        <v>1534</v>
      </c>
      <c r="AD379" t="s">
        <v>102</v>
      </c>
      <c r="AF379">
        <v>6</v>
      </c>
      <c r="AG379" s="40">
        <v>39387</v>
      </c>
      <c r="AN379">
        <v>162</v>
      </c>
      <c r="AO379">
        <v>65</v>
      </c>
      <c r="AP379" t="s">
        <v>103</v>
      </c>
      <c r="AV379" t="s">
        <v>104</v>
      </c>
      <c r="AY379" t="s">
        <v>155</v>
      </c>
      <c r="BB379">
        <f t="shared" si="16"/>
        <v>16</v>
      </c>
      <c r="BC379">
        <f t="shared" si="17"/>
        <v>2</v>
      </c>
      <c r="BD379" t="str">
        <f t="shared" si="18"/>
        <v>右</v>
      </c>
      <c r="BE379" s="58" t="str">
        <f>IF(O379="男子",IF($AF379&gt;100,"",IF(M379=プロ用男子!D$2,ROW(),"")),"")</f>
        <v/>
      </c>
      <c r="BF379" s="58" t="str">
        <f>IF(O379="男子",IF($AF379&gt;100,"",IF($M379=プロ用男子!K$2,ROW(),"")),"")</f>
        <v/>
      </c>
      <c r="BG379" s="58" t="str">
        <f>IF(O379="男子",IF($AF379&gt;100,"",IF($M379=プロ用男子!D$27,ROW(),"")),"")</f>
        <v/>
      </c>
      <c r="BH379" s="58" t="str">
        <f>IF(O379="男子",IF($AF379&gt;100,"",IF($M379=プロ用男子!K$27,ROW(),"")),"")</f>
        <v/>
      </c>
      <c r="BI379" s="58" t="str">
        <f>IF(O379="男子",IF($AF379&gt;100,"",IF($M379=プロ用男子!D$52,ROW(),"")),"")</f>
        <v/>
      </c>
      <c r="BJ379" s="58" t="str">
        <f>IF(O379="男子",IF($AF379&gt;100,"",IF($M379=プロ用男子!K$52,ROW(),"")),"")</f>
        <v/>
      </c>
      <c r="BK379" s="58" t="str">
        <f>IF(O379="男子",IF($AF379&gt;100,"",IF($M379=プロ用男子!D$77,ROW(),"")),"")</f>
        <v/>
      </c>
      <c r="BL379" s="58" t="str">
        <f>IF(O379="男子",IF($AF379&gt;100,"",IF($M379=プロ用男子!K$77,ROW(),"")),"")</f>
        <v/>
      </c>
      <c r="BM379" s="58" t="str">
        <f>IF(O379="男子",IF($AF379&gt;100,"",IF($M379=プロ用男子!D$102,ROW(),"")),"")</f>
        <v/>
      </c>
      <c r="BN379" s="58" t="str">
        <f>IF(O379="男子",IF($AF379&gt;100,"",IF($M379=プロ用男子!K$102,ROW(),"")),"")</f>
        <v/>
      </c>
      <c r="BO379" s="58" t="str">
        <f>IF(O379="男子",IF($AF379&gt;100,"",IF($M379=プロ用男子!D$127,ROW(),"")),"")</f>
        <v/>
      </c>
      <c r="BP379" s="58" t="str">
        <f>IF(O379="男子",IF($AF379&gt;100,"",IF($M379=プロ用男子!K$127,ROW(),"")),"")</f>
        <v/>
      </c>
      <c r="BQ379" s="58" t="str">
        <f>IF(O379="男子",IF($AF379&gt;100,"",IF($M379=プロ用男子!D$152,ROW(),"")),"")</f>
        <v/>
      </c>
      <c r="BR379" s="58" t="str">
        <f>IF(O379="男子",IF($AF379&gt;100,"",IF($M379=プロ用男子!K$152,ROW(),"")),"")</f>
        <v/>
      </c>
      <c r="BS379" s="58" t="str">
        <f>IF(O379="男子",IF($AF379&gt;100,"",IF($M379=プロ用男子!D$177,ROW(),"")),"")</f>
        <v/>
      </c>
      <c r="BT379" s="58" t="str">
        <f>IF(O379="男子",IF($AF379&gt;100,"",IF($M379=プロ用男子!K$177,ROW(),"")),"")</f>
        <v/>
      </c>
      <c r="BU379" s="58" t="str">
        <f>IF(O379="男子",IF($AF379&gt;100,"",IF($M379=プロ用男子!D$202,ROW(),"")),"")</f>
        <v/>
      </c>
      <c r="BV379" s="58" t="str">
        <f>IF(O379="男子",IF($AF379&gt;100,"",IF($M379=プロ用男子!K$202,ROW(),"")),"")</f>
        <v/>
      </c>
      <c r="BW379" s="58" t="str">
        <f>IF(O379="男子",IF($AF379&gt;100,"",IF($M379=プロ用男子!D$227,ROW(),"")),"")</f>
        <v/>
      </c>
      <c r="BX379" s="58" t="str">
        <f>IF(O379="男子",IF($AF379&gt;100,"",IF($M379=プロ用男子!K$227,ROW(),"")),"")</f>
        <v/>
      </c>
      <c r="BY379" s="58" t="str">
        <f>IF(O379="女子",IF(AF379&gt;100,"",IF(M379=プロ用女子!D$2,ROW(),"")),"")</f>
        <v/>
      </c>
      <c r="BZ379" s="58" t="str">
        <f>IF(O379="女子",IF($AF379&gt;100,"",IF($M379=プロ用女子!K$2,ROW(),"")),"")</f>
        <v/>
      </c>
      <c r="CA379" s="58" t="str">
        <f>IF(O379="女子",IF($AF379&gt;100,"",IF($M379=プロ用女子!D$27,ROW(),"")),"")</f>
        <v/>
      </c>
      <c r="CB379" s="58" t="str">
        <f>IF(O379="女子",IF($AF379&gt;100,"",IF($M379=プロ用女子!K$27,ROW(),"")),"")</f>
        <v/>
      </c>
      <c r="CC379" s="58" t="str">
        <f>IF(O379="女子",IF($AF379&gt;100,"",IF($M379=プロ用女子!D$52,ROW(),"")),"")</f>
        <v/>
      </c>
      <c r="CD379" s="58" t="str">
        <f>IF(O379="女子",IF($AF379&gt;100,"",IF($M379=プロ用女子!K$52,ROW(),"")),"")</f>
        <v/>
      </c>
      <c r="CE379" s="58">
        <f>IF(O379="女子",IF($AF379&gt;100,"",IF($M379=プロ用女子!D$77,ROW(),"")),"")</f>
        <v>379</v>
      </c>
      <c r="CF379" s="58" t="str">
        <f>IF(O379="女子",IF($AF379&gt;100,"",IF($M379=プロ用女子!K$77,ROW(),"")),"")</f>
        <v/>
      </c>
      <c r="CG379" s="58" t="str">
        <f>IF(O379="女子",IF($AF379&gt;100,"",IF($M379=プロ用女子!D$102,ROW(),"")),"")</f>
        <v/>
      </c>
      <c r="CH379" s="58" t="str">
        <f>IF(O379="女子",IF($AF379&gt;100,"",IF($M379=プロ用女子!K$102,ROW(),"")),"")</f>
        <v/>
      </c>
      <c r="CI379" s="58" t="str">
        <f>IF(O379="女子",IF($AF379&gt;100,"",IF($M379=プロ用女子!D$127,ROW(),"")),"")</f>
        <v/>
      </c>
      <c r="CJ379" s="58" t="str">
        <f>IF(O379="女子",IF($AF379&gt;100,"",IF($M379=プロ用女子!K$127,ROW(),"")),"")</f>
        <v/>
      </c>
      <c r="CK379" s="58" t="str">
        <f>IF(O379="女子",IF($AF379&gt;100,"",IF($M379=プロ用女子!D$152,ROW(),"")),"")</f>
        <v/>
      </c>
      <c r="CL379" s="58" t="str">
        <f>IF(O379="女子",IF($AF379&gt;100,"",IF($M379=プロ用女子!K$152,ROW(),"")),"")</f>
        <v/>
      </c>
      <c r="CM379" s="58" t="str">
        <f>IF(O379="女子",IF($AF379&gt;100,"",IF($M379=プロ用女子!D$177,ROW(),"")),"")</f>
        <v/>
      </c>
      <c r="CN379" s="58" t="str">
        <f>IF(O379="女子",IF($AF379&gt;100,"",IF($M379=プロ用女子!K$177,ROW(),"")),"")</f>
        <v/>
      </c>
      <c r="CO379" s="58" t="str">
        <f>IF(O379="女子",IF($AF379&gt;100,"",IF($M379=プロ用女子!D$202,ROW(),"")),"")</f>
        <v/>
      </c>
      <c r="CP379" s="58" t="str">
        <f>IF(O379="女子",IF($AF379&gt;100,"",IF($M379=プロ用女子!K$202,ROW(),"")),"")</f>
        <v/>
      </c>
      <c r="CQ379" s="58" t="str">
        <f>IF(O379="女子",IF($AF379&gt;100,"",IF($M379=プロ用女子!D$227,ROW(),"")),"")</f>
        <v/>
      </c>
      <c r="CR379" s="58" t="str">
        <f>IF(O379="女子",IF($AF379&gt;100,"",IF($M379=プロ用女子!K$227,ROW(),"")),"")</f>
        <v/>
      </c>
    </row>
    <row r="380" spans="1:96" x14ac:dyDescent="0.15">
      <c r="A380">
        <v>46172</v>
      </c>
      <c r="B380">
        <v>46180</v>
      </c>
      <c r="C380" t="s">
        <v>70</v>
      </c>
      <c r="D380" t="s">
        <v>162</v>
      </c>
      <c r="E380" t="s">
        <v>169</v>
      </c>
      <c r="F380" t="s">
        <v>171</v>
      </c>
      <c r="G380" t="s">
        <v>165</v>
      </c>
      <c r="H380" t="s">
        <v>71</v>
      </c>
      <c r="I380" t="s">
        <v>166</v>
      </c>
      <c r="J380" t="s">
        <v>99</v>
      </c>
      <c r="L380" t="s">
        <v>1535</v>
      </c>
      <c r="M380" t="s">
        <v>1498</v>
      </c>
      <c r="N380" t="s">
        <v>1499</v>
      </c>
      <c r="O380" t="s">
        <v>113</v>
      </c>
      <c r="Y380" t="s">
        <v>101</v>
      </c>
      <c r="AA380" t="s">
        <v>1536</v>
      </c>
      <c r="AB380" t="s">
        <v>1537</v>
      </c>
      <c r="AC380" t="s">
        <v>1538</v>
      </c>
      <c r="AD380" t="s">
        <v>102</v>
      </c>
      <c r="AF380">
        <v>7</v>
      </c>
      <c r="AG380" s="40">
        <v>39199</v>
      </c>
      <c r="AN380">
        <v>153</v>
      </c>
      <c r="AO380">
        <v>43.2</v>
      </c>
      <c r="AP380" t="s">
        <v>103</v>
      </c>
      <c r="AV380" t="s">
        <v>104</v>
      </c>
      <c r="AY380" t="s">
        <v>155</v>
      </c>
      <c r="BB380">
        <f t="shared" si="16"/>
        <v>16</v>
      </c>
      <c r="BC380">
        <f t="shared" si="17"/>
        <v>2</v>
      </c>
      <c r="BD380" t="str">
        <f t="shared" si="18"/>
        <v>右</v>
      </c>
      <c r="BE380" s="58" t="str">
        <f>IF(O380="男子",IF($AF380&gt;100,"",IF(M380=プロ用男子!D$2,ROW(),"")),"")</f>
        <v/>
      </c>
      <c r="BF380" s="58" t="str">
        <f>IF(O380="男子",IF($AF380&gt;100,"",IF($M380=プロ用男子!K$2,ROW(),"")),"")</f>
        <v/>
      </c>
      <c r="BG380" s="58" t="str">
        <f>IF(O380="男子",IF($AF380&gt;100,"",IF($M380=プロ用男子!D$27,ROW(),"")),"")</f>
        <v/>
      </c>
      <c r="BH380" s="58" t="str">
        <f>IF(O380="男子",IF($AF380&gt;100,"",IF($M380=プロ用男子!K$27,ROW(),"")),"")</f>
        <v/>
      </c>
      <c r="BI380" s="58" t="str">
        <f>IF(O380="男子",IF($AF380&gt;100,"",IF($M380=プロ用男子!D$52,ROW(),"")),"")</f>
        <v/>
      </c>
      <c r="BJ380" s="58" t="str">
        <f>IF(O380="男子",IF($AF380&gt;100,"",IF($M380=プロ用男子!K$52,ROW(),"")),"")</f>
        <v/>
      </c>
      <c r="BK380" s="58" t="str">
        <f>IF(O380="男子",IF($AF380&gt;100,"",IF($M380=プロ用男子!D$77,ROW(),"")),"")</f>
        <v/>
      </c>
      <c r="BL380" s="58" t="str">
        <f>IF(O380="男子",IF($AF380&gt;100,"",IF($M380=プロ用男子!K$77,ROW(),"")),"")</f>
        <v/>
      </c>
      <c r="BM380" s="58" t="str">
        <f>IF(O380="男子",IF($AF380&gt;100,"",IF($M380=プロ用男子!D$102,ROW(),"")),"")</f>
        <v/>
      </c>
      <c r="BN380" s="58" t="str">
        <f>IF(O380="男子",IF($AF380&gt;100,"",IF($M380=プロ用男子!K$102,ROW(),"")),"")</f>
        <v/>
      </c>
      <c r="BO380" s="58" t="str">
        <f>IF(O380="男子",IF($AF380&gt;100,"",IF($M380=プロ用男子!D$127,ROW(),"")),"")</f>
        <v/>
      </c>
      <c r="BP380" s="58" t="str">
        <f>IF(O380="男子",IF($AF380&gt;100,"",IF($M380=プロ用男子!K$127,ROW(),"")),"")</f>
        <v/>
      </c>
      <c r="BQ380" s="58" t="str">
        <f>IF(O380="男子",IF($AF380&gt;100,"",IF($M380=プロ用男子!D$152,ROW(),"")),"")</f>
        <v/>
      </c>
      <c r="BR380" s="58" t="str">
        <f>IF(O380="男子",IF($AF380&gt;100,"",IF($M380=プロ用男子!K$152,ROW(),"")),"")</f>
        <v/>
      </c>
      <c r="BS380" s="58" t="str">
        <f>IF(O380="男子",IF($AF380&gt;100,"",IF($M380=プロ用男子!D$177,ROW(),"")),"")</f>
        <v/>
      </c>
      <c r="BT380" s="58" t="str">
        <f>IF(O380="男子",IF($AF380&gt;100,"",IF($M380=プロ用男子!K$177,ROW(),"")),"")</f>
        <v/>
      </c>
      <c r="BU380" s="58" t="str">
        <f>IF(O380="男子",IF($AF380&gt;100,"",IF($M380=プロ用男子!D$202,ROW(),"")),"")</f>
        <v/>
      </c>
      <c r="BV380" s="58" t="str">
        <f>IF(O380="男子",IF($AF380&gt;100,"",IF($M380=プロ用男子!K$202,ROW(),"")),"")</f>
        <v/>
      </c>
      <c r="BW380" s="58" t="str">
        <f>IF(O380="男子",IF($AF380&gt;100,"",IF($M380=プロ用男子!D$227,ROW(),"")),"")</f>
        <v/>
      </c>
      <c r="BX380" s="58" t="str">
        <f>IF(O380="男子",IF($AF380&gt;100,"",IF($M380=プロ用男子!K$227,ROW(),"")),"")</f>
        <v/>
      </c>
      <c r="BY380" s="58" t="str">
        <f>IF(O380="女子",IF(AF380&gt;100,"",IF(M380=プロ用女子!D$2,ROW(),"")),"")</f>
        <v/>
      </c>
      <c r="BZ380" s="58" t="str">
        <f>IF(O380="女子",IF($AF380&gt;100,"",IF($M380=プロ用女子!K$2,ROW(),"")),"")</f>
        <v/>
      </c>
      <c r="CA380" s="58" t="str">
        <f>IF(O380="女子",IF($AF380&gt;100,"",IF($M380=プロ用女子!D$27,ROW(),"")),"")</f>
        <v/>
      </c>
      <c r="CB380" s="58" t="str">
        <f>IF(O380="女子",IF($AF380&gt;100,"",IF($M380=プロ用女子!K$27,ROW(),"")),"")</f>
        <v/>
      </c>
      <c r="CC380" s="58" t="str">
        <f>IF(O380="女子",IF($AF380&gt;100,"",IF($M380=プロ用女子!D$52,ROW(),"")),"")</f>
        <v/>
      </c>
      <c r="CD380" s="58" t="str">
        <f>IF(O380="女子",IF($AF380&gt;100,"",IF($M380=プロ用女子!K$52,ROW(),"")),"")</f>
        <v/>
      </c>
      <c r="CE380" s="58">
        <f>IF(O380="女子",IF($AF380&gt;100,"",IF($M380=プロ用女子!D$77,ROW(),"")),"")</f>
        <v>380</v>
      </c>
      <c r="CF380" s="58" t="str">
        <f>IF(O380="女子",IF($AF380&gt;100,"",IF($M380=プロ用女子!K$77,ROW(),"")),"")</f>
        <v/>
      </c>
      <c r="CG380" s="58" t="str">
        <f>IF(O380="女子",IF($AF380&gt;100,"",IF($M380=プロ用女子!D$102,ROW(),"")),"")</f>
        <v/>
      </c>
      <c r="CH380" s="58" t="str">
        <f>IF(O380="女子",IF($AF380&gt;100,"",IF($M380=プロ用女子!K$102,ROW(),"")),"")</f>
        <v/>
      </c>
      <c r="CI380" s="58" t="str">
        <f>IF(O380="女子",IF($AF380&gt;100,"",IF($M380=プロ用女子!D$127,ROW(),"")),"")</f>
        <v/>
      </c>
      <c r="CJ380" s="58" t="str">
        <f>IF(O380="女子",IF($AF380&gt;100,"",IF($M380=プロ用女子!K$127,ROW(),"")),"")</f>
        <v/>
      </c>
      <c r="CK380" s="58" t="str">
        <f>IF(O380="女子",IF($AF380&gt;100,"",IF($M380=プロ用女子!D$152,ROW(),"")),"")</f>
        <v/>
      </c>
      <c r="CL380" s="58" t="str">
        <f>IF(O380="女子",IF($AF380&gt;100,"",IF($M380=プロ用女子!K$152,ROW(),"")),"")</f>
        <v/>
      </c>
      <c r="CM380" s="58" t="str">
        <f>IF(O380="女子",IF($AF380&gt;100,"",IF($M380=プロ用女子!D$177,ROW(),"")),"")</f>
        <v/>
      </c>
      <c r="CN380" s="58" t="str">
        <f>IF(O380="女子",IF($AF380&gt;100,"",IF($M380=プロ用女子!K$177,ROW(),"")),"")</f>
        <v/>
      </c>
      <c r="CO380" s="58" t="str">
        <f>IF(O380="女子",IF($AF380&gt;100,"",IF($M380=プロ用女子!D$202,ROW(),"")),"")</f>
        <v/>
      </c>
      <c r="CP380" s="58" t="str">
        <f>IF(O380="女子",IF($AF380&gt;100,"",IF($M380=プロ用女子!K$202,ROW(),"")),"")</f>
        <v/>
      </c>
      <c r="CQ380" s="58" t="str">
        <f>IF(O380="女子",IF($AF380&gt;100,"",IF($M380=プロ用女子!D$227,ROW(),"")),"")</f>
        <v/>
      </c>
      <c r="CR380" s="58" t="str">
        <f>IF(O380="女子",IF($AF380&gt;100,"",IF($M380=プロ用女子!K$227,ROW(),"")),"")</f>
        <v/>
      </c>
    </row>
    <row r="381" spans="1:96" x14ac:dyDescent="0.15">
      <c r="A381">
        <v>46172</v>
      </c>
      <c r="B381">
        <v>46180</v>
      </c>
      <c r="C381" t="s">
        <v>70</v>
      </c>
      <c r="D381" t="s">
        <v>162</v>
      </c>
      <c r="E381" t="s">
        <v>169</v>
      </c>
      <c r="F381" t="s">
        <v>171</v>
      </c>
      <c r="G381" t="s">
        <v>165</v>
      </c>
      <c r="H381" t="s">
        <v>71</v>
      </c>
      <c r="I381" t="s">
        <v>166</v>
      </c>
      <c r="J381" t="s">
        <v>99</v>
      </c>
      <c r="L381" t="s">
        <v>1539</v>
      </c>
      <c r="M381" t="s">
        <v>1498</v>
      </c>
      <c r="N381" t="s">
        <v>1499</v>
      </c>
      <c r="O381" t="s">
        <v>113</v>
      </c>
      <c r="Y381" t="s">
        <v>101</v>
      </c>
      <c r="AA381" t="s">
        <v>1540</v>
      </c>
      <c r="AB381" t="s">
        <v>1541</v>
      </c>
      <c r="AC381" t="s">
        <v>1542</v>
      </c>
      <c r="AD381" t="s">
        <v>102</v>
      </c>
      <c r="AF381">
        <v>8</v>
      </c>
      <c r="AG381" s="40">
        <v>39301</v>
      </c>
      <c r="AN381">
        <v>151</v>
      </c>
      <c r="AO381">
        <v>43</v>
      </c>
      <c r="AP381" t="s">
        <v>103</v>
      </c>
      <c r="AV381" t="s">
        <v>108</v>
      </c>
      <c r="AW381" t="s">
        <v>109</v>
      </c>
      <c r="BB381">
        <f t="shared" si="16"/>
        <v>16</v>
      </c>
      <c r="BC381">
        <f t="shared" si="17"/>
        <v>2</v>
      </c>
      <c r="BD381" t="str">
        <f t="shared" si="18"/>
        <v>右</v>
      </c>
      <c r="BE381" s="58" t="str">
        <f>IF(O381="男子",IF($AF381&gt;100,"",IF(M381=プロ用男子!D$2,ROW(),"")),"")</f>
        <v/>
      </c>
      <c r="BF381" s="58" t="str">
        <f>IF(O381="男子",IF($AF381&gt;100,"",IF($M381=プロ用男子!K$2,ROW(),"")),"")</f>
        <v/>
      </c>
      <c r="BG381" s="58" t="str">
        <f>IF(O381="男子",IF($AF381&gt;100,"",IF($M381=プロ用男子!D$27,ROW(),"")),"")</f>
        <v/>
      </c>
      <c r="BH381" s="58" t="str">
        <f>IF(O381="男子",IF($AF381&gt;100,"",IF($M381=プロ用男子!K$27,ROW(),"")),"")</f>
        <v/>
      </c>
      <c r="BI381" s="58" t="str">
        <f>IF(O381="男子",IF($AF381&gt;100,"",IF($M381=プロ用男子!D$52,ROW(),"")),"")</f>
        <v/>
      </c>
      <c r="BJ381" s="58" t="str">
        <f>IF(O381="男子",IF($AF381&gt;100,"",IF($M381=プロ用男子!K$52,ROW(),"")),"")</f>
        <v/>
      </c>
      <c r="BK381" s="58" t="str">
        <f>IF(O381="男子",IF($AF381&gt;100,"",IF($M381=プロ用男子!D$77,ROW(),"")),"")</f>
        <v/>
      </c>
      <c r="BL381" s="58" t="str">
        <f>IF(O381="男子",IF($AF381&gt;100,"",IF($M381=プロ用男子!K$77,ROW(),"")),"")</f>
        <v/>
      </c>
      <c r="BM381" s="58" t="str">
        <f>IF(O381="男子",IF($AF381&gt;100,"",IF($M381=プロ用男子!D$102,ROW(),"")),"")</f>
        <v/>
      </c>
      <c r="BN381" s="58" t="str">
        <f>IF(O381="男子",IF($AF381&gt;100,"",IF($M381=プロ用男子!K$102,ROW(),"")),"")</f>
        <v/>
      </c>
      <c r="BO381" s="58" t="str">
        <f>IF(O381="男子",IF($AF381&gt;100,"",IF($M381=プロ用男子!D$127,ROW(),"")),"")</f>
        <v/>
      </c>
      <c r="BP381" s="58" t="str">
        <f>IF(O381="男子",IF($AF381&gt;100,"",IF($M381=プロ用男子!K$127,ROW(),"")),"")</f>
        <v/>
      </c>
      <c r="BQ381" s="58" t="str">
        <f>IF(O381="男子",IF($AF381&gt;100,"",IF($M381=プロ用男子!D$152,ROW(),"")),"")</f>
        <v/>
      </c>
      <c r="BR381" s="58" t="str">
        <f>IF(O381="男子",IF($AF381&gt;100,"",IF($M381=プロ用男子!K$152,ROW(),"")),"")</f>
        <v/>
      </c>
      <c r="BS381" s="58" t="str">
        <f>IF(O381="男子",IF($AF381&gt;100,"",IF($M381=プロ用男子!D$177,ROW(),"")),"")</f>
        <v/>
      </c>
      <c r="BT381" s="58" t="str">
        <f>IF(O381="男子",IF($AF381&gt;100,"",IF($M381=プロ用男子!K$177,ROW(),"")),"")</f>
        <v/>
      </c>
      <c r="BU381" s="58" t="str">
        <f>IF(O381="男子",IF($AF381&gt;100,"",IF($M381=プロ用男子!D$202,ROW(),"")),"")</f>
        <v/>
      </c>
      <c r="BV381" s="58" t="str">
        <f>IF(O381="男子",IF($AF381&gt;100,"",IF($M381=プロ用男子!K$202,ROW(),"")),"")</f>
        <v/>
      </c>
      <c r="BW381" s="58" t="str">
        <f>IF(O381="男子",IF($AF381&gt;100,"",IF($M381=プロ用男子!D$227,ROW(),"")),"")</f>
        <v/>
      </c>
      <c r="BX381" s="58" t="str">
        <f>IF(O381="男子",IF($AF381&gt;100,"",IF($M381=プロ用男子!K$227,ROW(),"")),"")</f>
        <v/>
      </c>
      <c r="BY381" s="58" t="str">
        <f>IF(O381="女子",IF(AF381&gt;100,"",IF(M381=プロ用女子!D$2,ROW(),"")),"")</f>
        <v/>
      </c>
      <c r="BZ381" s="58" t="str">
        <f>IF(O381="女子",IF($AF381&gt;100,"",IF($M381=プロ用女子!K$2,ROW(),"")),"")</f>
        <v/>
      </c>
      <c r="CA381" s="58" t="str">
        <f>IF(O381="女子",IF($AF381&gt;100,"",IF($M381=プロ用女子!D$27,ROW(),"")),"")</f>
        <v/>
      </c>
      <c r="CB381" s="58" t="str">
        <f>IF(O381="女子",IF($AF381&gt;100,"",IF($M381=プロ用女子!K$27,ROW(),"")),"")</f>
        <v/>
      </c>
      <c r="CC381" s="58" t="str">
        <f>IF(O381="女子",IF($AF381&gt;100,"",IF($M381=プロ用女子!D$52,ROW(),"")),"")</f>
        <v/>
      </c>
      <c r="CD381" s="58" t="str">
        <f>IF(O381="女子",IF($AF381&gt;100,"",IF($M381=プロ用女子!K$52,ROW(),"")),"")</f>
        <v/>
      </c>
      <c r="CE381" s="58">
        <f>IF(O381="女子",IF($AF381&gt;100,"",IF($M381=プロ用女子!D$77,ROW(),"")),"")</f>
        <v>381</v>
      </c>
      <c r="CF381" s="58" t="str">
        <f>IF(O381="女子",IF($AF381&gt;100,"",IF($M381=プロ用女子!K$77,ROW(),"")),"")</f>
        <v/>
      </c>
      <c r="CG381" s="58" t="str">
        <f>IF(O381="女子",IF($AF381&gt;100,"",IF($M381=プロ用女子!D$102,ROW(),"")),"")</f>
        <v/>
      </c>
      <c r="CH381" s="58" t="str">
        <f>IF(O381="女子",IF($AF381&gt;100,"",IF($M381=プロ用女子!K$102,ROW(),"")),"")</f>
        <v/>
      </c>
      <c r="CI381" s="58" t="str">
        <f>IF(O381="女子",IF($AF381&gt;100,"",IF($M381=プロ用女子!D$127,ROW(),"")),"")</f>
        <v/>
      </c>
      <c r="CJ381" s="58" t="str">
        <f>IF(O381="女子",IF($AF381&gt;100,"",IF($M381=プロ用女子!K$127,ROW(),"")),"")</f>
        <v/>
      </c>
      <c r="CK381" s="58" t="str">
        <f>IF(O381="女子",IF($AF381&gt;100,"",IF($M381=プロ用女子!D$152,ROW(),"")),"")</f>
        <v/>
      </c>
      <c r="CL381" s="58" t="str">
        <f>IF(O381="女子",IF($AF381&gt;100,"",IF($M381=プロ用女子!K$152,ROW(),"")),"")</f>
        <v/>
      </c>
      <c r="CM381" s="58" t="str">
        <f>IF(O381="女子",IF($AF381&gt;100,"",IF($M381=プロ用女子!D$177,ROW(),"")),"")</f>
        <v/>
      </c>
      <c r="CN381" s="58" t="str">
        <f>IF(O381="女子",IF($AF381&gt;100,"",IF($M381=プロ用女子!K$177,ROW(),"")),"")</f>
        <v/>
      </c>
      <c r="CO381" s="58" t="str">
        <f>IF(O381="女子",IF($AF381&gt;100,"",IF($M381=プロ用女子!D$202,ROW(),"")),"")</f>
        <v/>
      </c>
      <c r="CP381" s="58" t="str">
        <f>IF(O381="女子",IF($AF381&gt;100,"",IF($M381=プロ用女子!K$202,ROW(),"")),"")</f>
        <v/>
      </c>
      <c r="CQ381" s="58" t="str">
        <f>IF(O381="女子",IF($AF381&gt;100,"",IF($M381=プロ用女子!D$227,ROW(),"")),"")</f>
        <v/>
      </c>
      <c r="CR381" s="58" t="str">
        <f>IF(O381="女子",IF($AF381&gt;100,"",IF($M381=プロ用女子!K$227,ROW(),"")),"")</f>
        <v/>
      </c>
    </row>
    <row r="382" spans="1:96" x14ac:dyDescent="0.15">
      <c r="A382">
        <v>46172</v>
      </c>
      <c r="B382">
        <v>46180</v>
      </c>
      <c r="C382" t="s">
        <v>70</v>
      </c>
      <c r="D382" t="s">
        <v>162</v>
      </c>
      <c r="E382" t="s">
        <v>169</v>
      </c>
      <c r="F382" t="s">
        <v>171</v>
      </c>
      <c r="G382" t="s">
        <v>165</v>
      </c>
      <c r="H382" t="s">
        <v>71</v>
      </c>
      <c r="I382" t="s">
        <v>166</v>
      </c>
      <c r="J382" t="s">
        <v>99</v>
      </c>
      <c r="L382" t="s">
        <v>1543</v>
      </c>
      <c r="M382" t="s">
        <v>1498</v>
      </c>
      <c r="N382" t="s">
        <v>1499</v>
      </c>
      <c r="O382" t="s">
        <v>113</v>
      </c>
      <c r="Y382" t="s">
        <v>101</v>
      </c>
      <c r="AA382" t="s">
        <v>1544</v>
      </c>
      <c r="AB382" t="s">
        <v>1545</v>
      </c>
      <c r="AC382" t="s">
        <v>1546</v>
      </c>
      <c r="AD382" t="s">
        <v>102</v>
      </c>
      <c r="AF382">
        <v>9</v>
      </c>
      <c r="AG382" s="40">
        <v>39466</v>
      </c>
      <c r="AN382">
        <v>169.2</v>
      </c>
      <c r="AO382">
        <v>62.3</v>
      </c>
      <c r="AP382" t="s">
        <v>103</v>
      </c>
      <c r="AV382" t="s">
        <v>108</v>
      </c>
      <c r="BB382">
        <f t="shared" ref="BB382:BB400" si="19">IF(AG382="","",DATEDIF(AG382,DATE(BB$1,4,1),"y"))</f>
        <v>16</v>
      </c>
      <c r="BC382">
        <f t="shared" ref="BC382:BC400" si="20">IF(BB382="","",IF(BB382=15,1,IF(BB382=16,2,IF(BB382=17,3,"役員"))))</f>
        <v>2</v>
      </c>
      <c r="BD382" t="str">
        <f t="shared" ref="BD382:BD400" si="21">LEFT(AP382,1)</f>
        <v>右</v>
      </c>
      <c r="BE382" s="58" t="str">
        <f>IF(O382="男子",IF($AF382&gt;100,"",IF(M382=プロ用男子!D$2,ROW(),"")),"")</f>
        <v/>
      </c>
      <c r="BF382" s="58" t="str">
        <f>IF(O382="男子",IF($AF382&gt;100,"",IF($M382=プロ用男子!K$2,ROW(),"")),"")</f>
        <v/>
      </c>
      <c r="BG382" s="58" t="str">
        <f>IF(O382="男子",IF($AF382&gt;100,"",IF($M382=プロ用男子!D$27,ROW(),"")),"")</f>
        <v/>
      </c>
      <c r="BH382" s="58" t="str">
        <f>IF(O382="男子",IF($AF382&gt;100,"",IF($M382=プロ用男子!K$27,ROW(),"")),"")</f>
        <v/>
      </c>
      <c r="BI382" s="58" t="str">
        <f>IF(O382="男子",IF($AF382&gt;100,"",IF($M382=プロ用男子!D$52,ROW(),"")),"")</f>
        <v/>
      </c>
      <c r="BJ382" s="58" t="str">
        <f>IF(O382="男子",IF($AF382&gt;100,"",IF($M382=プロ用男子!K$52,ROW(),"")),"")</f>
        <v/>
      </c>
      <c r="BK382" s="58" t="str">
        <f>IF(O382="男子",IF($AF382&gt;100,"",IF($M382=プロ用男子!D$77,ROW(),"")),"")</f>
        <v/>
      </c>
      <c r="BL382" s="58" t="str">
        <f>IF(O382="男子",IF($AF382&gt;100,"",IF($M382=プロ用男子!K$77,ROW(),"")),"")</f>
        <v/>
      </c>
      <c r="BM382" s="58" t="str">
        <f>IF(O382="男子",IF($AF382&gt;100,"",IF($M382=プロ用男子!D$102,ROW(),"")),"")</f>
        <v/>
      </c>
      <c r="BN382" s="58" t="str">
        <f>IF(O382="男子",IF($AF382&gt;100,"",IF($M382=プロ用男子!K$102,ROW(),"")),"")</f>
        <v/>
      </c>
      <c r="BO382" s="58" t="str">
        <f>IF(O382="男子",IF($AF382&gt;100,"",IF($M382=プロ用男子!D$127,ROW(),"")),"")</f>
        <v/>
      </c>
      <c r="BP382" s="58" t="str">
        <f>IF(O382="男子",IF($AF382&gt;100,"",IF($M382=プロ用男子!K$127,ROW(),"")),"")</f>
        <v/>
      </c>
      <c r="BQ382" s="58" t="str">
        <f>IF(O382="男子",IF($AF382&gt;100,"",IF($M382=プロ用男子!D$152,ROW(),"")),"")</f>
        <v/>
      </c>
      <c r="BR382" s="58" t="str">
        <f>IF(O382="男子",IF($AF382&gt;100,"",IF($M382=プロ用男子!K$152,ROW(),"")),"")</f>
        <v/>
      </c>
      <c r="BS382" s="58" t="str">
        <f>IF(O382="男子",IF($AF382&gt;100,"",IF($M382=プロ用男子!D$177,ROW(),"")),"")</f>
        <v/>
      </c>
      <c r="BT382" s="58" t="str">
        <f>IF(O382="男子",IF($AF382&gt;100,"",IF($M382=プロ用男子!K$177,ROW(),"")),"")</f>
        <v/>
      </c>
      <c r="BU382" s="58" t="str">
        <f>IF(O382="男子",IF($AF382&gt;100,"",IF($M382=プロ用男子!D$202,ROW(),"")),"")</f>
        <v/>
      </c>
      <c r="BV382" s="58" t="str">
        <f>IF(O382="男子",IF($AF382&gt;100,"",IF($M382=プロ用男子!K$202,ROW(),"")),"")</f>
        <v/>
      </c>
      <c r="BW382" s="58" t="str">
        <f>IF(O382="男子",IF($AF382&gt;100,"",IF($M382=プロ用男子!D$227,ROW(),"")),"")</f>
        <v/>
      </c>
      <c r="BX382" s="58" t="str">
        <f>IF(O382="男子",IF($AF382&gt;100,"",IF($M382=プロ用男子!K$227,ROW(),"")),"")</f>
        <v/>
      </c>
      <c r="BY382" s="58" t="str">
        <f>IF(O382="女子",IF(AF382&gt;100,"",IF(M382=プロ用女子!D$2,ROW(),"")),"")</f>
        <v/>
      </c>
      <c r="BZ382" s="58" t="str">
        <f>IF(O382="女子",IF($AF382&gt;100,"",IF($M382=プロ用女子!K$2,ROW(),"")),"")</f>
        <v/>
      </c>
      <c r="CA382" s="58" t="str">
        <f>IF(O382="女子",IF($AF382&gt;100,"",IF($M382=プロ用女子!D$27,ROW(),"")),"")</f>
        <v/>
      </c>
      <c r="CB382" s="58" t="str">
        <f>IF(O382="女子",IF($AF382&gt;100,"",IF($M382=プロ用女子!K$27,ROW(),"")),"")</f>
        <v/>
      </c>
      <c r="CC382" s="58" t="str">
        <f>IF(O382="女子",IF($AF382&gt;100,"",IF($M382=プロ用女子!D$52,ROW(),"")),"")</f>
        <v/>
      </c>
      <c r="CD382" s="58" t="str">
        <f>IF(O382="女子",IF($AF382&gt;100,"",IF($M382=プロ用女子!K$52,ROW(),"")),"")</f>
        <v/>
      </c>
      <c r="CE382" s="58">
        <f>IF(O382="女子",IF($AF382&gt;100,"",IF($M382=プロ用女子!D$77,ROW(),"")),"")</f>
        <v>382</v>
      </c>
      <c r="CF382" s="58" t="str">
        <f>IF(O382="女子",IF($AF382&gt;100,"",IF($M382=プロ用女子!K$77,ROW(),"")),"")</f>
        <v/>
      </c>
      <c r="CG382" s="58" t="str">
        <f>IF(O382="女子",IF($AF382&gt;100,"",IF($M382=プロ用女子!D$102,ROW(),"")),"")</f>
        <v/>
      </c>
      <c r="CH382" s="58" t="str">
        <f>IF(O382="女子",IF($AF382&gt;100,"",IF($M382=プロ用女子!K$102,ROW(),"")),"")</f>
        <v/>
      </c>
      <c r="CI382" s="58" t="str">
        <f>IF(O382="女子",IF($AF382&gt;100,"",IF($M382=プロ用女子!D$127,ROW(),"")),"")</f>
        <v/>
      </c>
      <c r="CJ382" s="58" t="str">
        <f>IF(O382="女子",IF($AF382&gt;100,"",IF($M382=プロ用女子!K$127,ROW(),"")),"")</f>
        <v/>
      </c>
      <c r="CK382" s="58" t="str">
        <f>IF(O382="女子",IF($AF382&gt;100,"",IF($M382=プロ用女子!D$152,ROW(),"")),"")</f>
        <v/>
      </c>
      <c r="CL382" s="58" t="str">
        <f>IF(O382="女子",IF($AF382&gt;100,"",IF($M382=プロ用女子!K$152,ROW(),"")),"")</f>
        <v/>
      </c>
      <c r="CM382" s="58" t="str">
        <f>IF(O382="女子",IF($AF382&gt;100,"",IF($M382=プロ用女子!D$177,ROW(),"")),"")</f>
        <v/>
      </c>
      <c r="CN382" s="58" t="str">
        <f>IF(O382="女子",IF($AF382&gt;100,"",IF($M382=プロ用女子!K$177,ROW(),"")),"")</f>
        <v/>
      </c>
      <c r="CO382" s="58" t="str">
        <f>IF(O382="女子",IF($AF382&gt;100,"",IF($M382=プロ用女子!D$202,ROW(),"")),"")</f>
        <v/>
      </c>
      <c r="CP382" s="58" t="str">
        <f>IF(O382="女子",IF($AF382&gt;100,"",IF($M382=プロ用女子!K$202,ROW(),"")),"")</f>
        <v/>
      </c>
      <c r="CQ382" s="58" t="str">
        <f>IF(O382="女子",IF($AF382&gt;100,"",IF($M382=プロ用女子!D$227,ROW(),"")),"")</f>
        <v/>
      </c>
      <c r="CR382" s="58" t="str">
        <f>IF(O382="女子",IF($AF382&gt;100,"",IF($M382=プロ用女子!K$227,ROW(),"")),"")</f>
        <v/>
      </c>
    </row>
    <row r="383" spans="1:96" x14ac:dyDescent="0.15">
      <c r="A383">
        <v>46172</v>
      </c>
      <c r="B383">
        <v>46180</v>
      </c>
      <c r="C383" t="s">
        <v>70</v>
      </c>
      <c r="D383" t="s">
        <v>162</v>
      </c>
      <c r="E383" t="s">
        <v>169</v>
      </c>
      <c r="F383" t="s">
        <v>171</v>
      </c>
      <c r="G383" t="s">
        <v>165</v>
      </c>
      <c r="H383" t="s">
        <v>71</v>
      </c>
      <c r="I383" t="s">
        <v>166</v>
      </c>
      <c r="J383" t="s">
        <v>99</v>
      </c>
      <c r="L383" t="s">
        <v>1547</v>
      </c>
      <c r="M383" t="s">
        <v>1498</v>
      </c>
      <c r="N383" t="s">
        <v>1499</v>
      </c>
      <c r="O383" t="s">
        <v>113</v>
      </c>
      <c r="Y383" t="s">
        <v>101</v>
      </c>
      <c r="AA383" t="s">
        <v>1548</v>
      </c>
      <c r="AB383" t="s">
        <v>1549</v>
      </c>
      <c r="AC383" t="s">
        <v>1550</v>
      </c>
      <c r="AD383" t="s">
        <v>102</v>
      </c>
      <c r="AF383">
        <v>10</v>
      </c>
      <c r="AG383" s="40">
        <v>39325</v>
      </c>
      <c r="AN383">
        <v>173</v>
      </c>
      <c r="AO383">
        <v>62</v>
      </c>
      <c r="AP383" t="s">
        <v>103</v>
      </c>
      <c r="AV383" t="s">
        <v>104</v>
      </c>
      <c r="AY383" t="s">
        <v>157</v>
      </c>
      <c r="BB383">
        <f t="shared" si="19"/>
        <v>16</v>
      </c>
      <c r="BC383">
        <f t="shared" si="20"/>
        <v>2</v>
      </c>
      <c r="BD383" t="str">
        <f t="shared" si="21"/>
        <v>右</v>
      </c>
      <c r="BE383" s="58" t="str">
        <f>IF(O383="男子",IF($AF383&gt;100,"",IF(M383=プロ用男子!D$2,ROW(),"")),"")</f>
        <v/>
      </c>
      <c r="BF383" s="58" t="str">
        <f>IF(O383="男子",IF($AF383&gt;100,"",IF($M383=プロ用男子!K$2,ROW(),"")),"")</f>
        <v/>
      </c>
      <c r="BG383" s="58" t="str">
        <f>IF(O383="男子",IF($AF383&gt;100,"",IF($M383=プロ用男子!D$27,ROW(),"")),"")</f>
        <v/>
      </c>
      <c r="BH383" s="58" t="str">
        <f>IF(O383="男子",IF($AF383&gt;100,"",IF($M383=プロ用男子!K$27,ROW(),"")),"")</f>
        <v/>
      </c>
      <c r="BI383" s="58" t="str">
        <f>IF(O383="男子",IF($AF383&gt;100,"",IF($M383=プロ用男子!D$52,ROW(),"")),"")</f>
        <v/>
      </c>
      <c r="BJ383" s="58" t="str">
        <f>IF(O383="男子",IF($AF383&gt;100,"",IF($M383=プロ用男子!K$52,ROW(),"")),"")</f>
        <v/>
      </c>
      <c r="BK383" s="58" t="str">
        <f>IF(O383="男子",IF($AF383&gt;100,"",IF($M383=プロ用男子!D$77,ROW(),"")),"")</f>
        <v/>
      </c>
      <c r="BL383" s="58" t="str">
        <f>IF(O383="男子",IF($AF383&gt;100,"",IF($M383=プロ用男子!K$77,ROW(),"")),"")</f>
        <v/>
      </c>
      <c r="BM383" s="58" t="str">
        <f>IF(O383="男子",IF($AF383&gt;100,"",IF($M383=プロ用男子!D$102,ROW(),"")),"")</f>
        <v/>
      </c>
      <c r="BN383" s="58" t="str">
        <f>IF(O383="男子",IF($AF383&gt;100,"",IF($M383=プロ用男子!K$102,ROW(),"")),"")</f>
        <v/>
      </c>
      <c r="BO383" s="58" t="str">
        <f>IF(O383="男子",IF($AF383&gt;100,"",IF($M383=プロ用男子!D$127,ROW(),"")),"")</f>
        <v/>
      </c>
      <c r="BP383" s="58" t="str">
        <f>IF(O383="男子",IF($AF383&gt;100,"",IF($M383=プロ用男子!K$127,ROW(),"")),"")</f>
        <v/>
      </c>
      <c r="BQ383" s="58" t="str">
        <f>IF(O383="男子",IF($AF383&gt;100,"",IF($M383=プロ用男子!D$152,ROW(),"")),"")</f>
        <v/>
      </c>
      <c r="BR383" s="58" t="str">
        <f>IF(O383="男子",IF($AF383&gt;100,"",IF($M383=プロ用男子!K$152,ROW(),"")),"")</f>
        <v/>
      </c>
      <c r="BS383" s="58" t="str">
        <f>IF(O383="男子",IF($AF383&gt;100,"",IF($M383=プロ用男子!D$177,ROW(),"")),"")</f>
        <v/>
      </c>
      <c r="BT383" s="58" t="str">
        <f>IF(O383="男子",IF($AF383&gt;100,"",IF($M383=プロ用男子!K$177,ROW(),"")),"")</f>
        <v/>
      </c>
      <c r="BU383" s="58" t="str">
        <f>IF(O383="男子",IF($AF383&gt;100,"",IF($M383=プロ用男子!D$202,ROW(),"")),"")</f>
        <v/>
      </c>
      <c r="BV383" s="58" t="str">
        <f>IF(O383="男子",IF($AF383&gt;100,"",IF($M383=プロ用男子!K$202,ROW(),"")),"")</f>
        <v/>
      </c>
      <c r="BW383" s="58" t="str">
        <f>IF(O383="男子",IF($AF383&gt;100,"",IF($M383=プロ用男子!D$227,ROW(),"")),"")</f>
        <v/>
      </c>
      <c r="BX383" s="58" t="str">
        <f>IF(O383="男子",IF($AF383&gt;100,"",IF($M383=プロ用男子!K$227,ROW(),"")),"")</f>
        <v/>
      </c>
      <c r="BY383" s="58" t="str">
        <f>IF(O383="女子",IF(AF383&gt;100,"",IF(M383=プロ用女子!D$2,ROW(),"")),"")</f>
        <v/>
      </c>
      <c r="BZ383" s="58" t="str">
        <f>IF(O383="女子",IF($AF383&gt;100,"",IF($M383=プロ用女子!K$2,ROW(),"")),"")</f>
        <v/>
      </c>
      <c r="CA383" s="58" t="str">
        <f>IF(O383="女子",IF($AF383&gt;100,"",IF($M383=プロ用女子!D$27,ROW(),"")),"")</f>
        <v/>
      </c>
      <c r="CB383" s="58" t="str">
        <f>IF(O383="女子",IF($AF383&gt;100,"",IF($M383=プロ用女子!K$27,ROW(),"")),"")</f>
        <v/>
      </c>
      <c r="CC383" s="58" t="str">
        <f>IF(O383="女子",IF($AF383&gt;100,"",IF($M383=プロ用女子!D$52,ROW(),"")),"")</f>
        <v/>
      </c>
      <c r="CD383" s="58" t="str">
        <f>IF(O383="女子",IF($AF383&gt;100,"",IF($M383=プロ用女子!K$52,ROW(),"")),"")</f>
        <v/>
      </c>
      <c r="CE383" s="58">
        <f>IF(O383="女子",IF($AF383&gt;100,"",IF($M383=プロ用女子!D$77,ROW(),"")),"")</f>
        <v>383</v>
      </c>
      <c r="CF383" s="58" t="str">
        <f>IF(O383="女子",IF($AF383&gt;100,"",IF($M383=プロ用女子!K$77,ROW(),"")),"")</f>
        <v/>
      </c>
      <c r="CG383" s="58" t="str">
        <f>IF(O383="女子",IF($AF383&gt;100,"",IF($M383=プロ用女子!D$102,ROW(),"")),"")</f>
        <v/>
      </c>
      <c r="CH383" s="58" t="str">
        <f>IF(O383="女子",IF($AF383&gt;100,"",IF($M383=プロ用女子!K$102,ROW(),"")),"")</f>
        <v/>
      </c>
      <c r="CI383" s="58" t="str">
        <f>IF(O383="女子",IF($AF383&gt;100,"",IF($M383=プロ用女子!D$127,ROW(),"")),"")</f>
        <v/>
      </c>
      <c r="CJ383" s="58" t="str">
        <f>IF(O383="女子",IF($AF383&gt;100,"",IF($M383=プロ用女子!K$127,ROW(),"")),"")</f>
        <v/>
      </c>
      <c r="CK383" s="58" t="str">
        <f>IF(O383="女子",IF($AF383&gt;100,"",IF($M383=プロ用女子!D$152,ROW(),"")),"")</f>
        <v/>
      </c>
      <c r="CL383" s="58" t="str">
        <f>IF(O383="女子",IF($AF383&gt;100,"",IF($M383=プロ用女子!K$152,ROW(),"")),"")</f>
        <v/>
      </c>
      <c r="CM383" s="58" t="str">
        <f>IF(O383="女子",IF($AF383&gt;100,"",IF($M383=プロ用女子!D$177,ROW(),"")),"")</f>
        <v/>
      </c>
      <c r="CN383" s="58" t="str">
        <f>IF(O383="女子",IF($AF383&gt;100,"",IF($M383=プロ用女子!K$177,ROW(),"")),"")</f>
        <v/>
      </c>
      <c r="CO383" s="58" t="str">
        <f>IF(O383="女子",IF($AF383&gt;100,"",IF($M383=プロ用女子!D$202,ROW(),"")),"")</f>
        <v/>
      </c>
      <c r="CP383" s="58" t="str">
        <f>IF(O383="女子",IF($AF383&gt;100,"",IF($M383=プロ用女子!K$202,ROW(),"")),"")</f>
        <v/>
      </c>
      <c r="CQ383" s="58" t="str">
        <f>IF(O383="女子",IF($AF383&gt;100,"",IF($M383=プロ用女子!D$227,ROW(),"")),"")</f>
        <v/>
      </c>
      <c r="CR383" s="58" t="str">
        <f>IF(O383="女子",IF($AF383&gt;100,"",IF($M383=プロ用女子!K$227,ROW(),"")),"")</f>
        <v/>
      </c>
    </row>
    <row r="384" spans="1:96" x14ac:dyDescent="0.15">
      <c r="A384" s="41">
        <v>46172</v>
      </c>
      <c r="B384" s="41">
        <v>46180</v>
      </c>
      <c r="C384" t="s">
        <v>70</v>
      </c>
      <c r="D384" t="s">
        <v>162</v>
      </c>
      <c r="E384" t="s">
        <v>169</v>
      </c>
      <c r="F384" t="s">
        <v>171</v>
      </c>
      <c r="G384" t="s">
        <v>165</v>
      </c>
      <c r="H384" t="s">
        <v>71</v>
      </c>
      <c r="I384" t="s">
        <v>166</v>
      </c>
      <c r="J384" t="s">
        <v>99</v>
      </c>
      <c r="L384" t="s">
        <v>1551</v>
      </c>
      <c r="M384" t="s">
        <v>1498</v>
      </c>
      <c r="N384" t="s">
        <v>1499</v>
      </c>
      <c r="O384" t="s">
        <v>113</v>
      </c>
      <c r="Y384" t="s">
        <v>101</v>
      </c>
      <c r="AA384" t="s">
        <v>1552</v>
      </c>
      <c r="AB384" t="s">
        <v>1553</v>
      </c>
      <c r="AC384" t="s">
        <v>1554</v>
      </c>
      <c r="AD384" t="s">
        <v>102</v>
      </c>
      <c r="AF384">
        <v>11</v>
      </c>
      <c r="AG384" s="40">
        <v>39114</v>
      </c>
      <c r="AN384">
        <v>155</v>
      </c>
      <c r="AO384">
        <v>47</v>
      </c>
      <c r="AP384" t="s">
        <v>103</v>
      </c>
      <c r="AV384" t="s">
        <v>104</v>
      </c>
      <c r="AY384" t="s">
        <v>156</v>
      </c>
      <c r="BB384">
        <f t="shared" si="19"/>
        <v>17</v>
      </c>
      <c r="BC384">
        <f t="shared" si="20"/>
        <v>3</v>
      </c>
      <c r="BD384" t="str">
        <f t="shared" si="21"/>
        <v>右</v>
      </c>
      <c r="BE384" s="58" t="str">
        <f>IF(O384="男子",IF($AF384&gt;100,"",IF(M384=プロ用男子!D$2,ROW(),"")),"")</f>
        <v/>
      </c>
      <c r="BF384" s="58" t="str">
        <f>IF(O384="男子",IF($AF384&gt;100,"",IF($M384=プロ用男子!K$2,ROW(),"")),"")</f>
        <v/>
      </c>
      <c r="BG384" s="58" t="str">
        <f>IF(O384="男子",IF($AF384&gt;100,"",IF($M384=プロ用男子!D$27,ROW(),"")),"")</f>
        <v/>
      </c>
      <c r="BH384" s="58" t="str">
        <f>IF(O384="男子",IF($AF384&gt;100,"",IF($M384=プロ用男子!K$27,ROW(),"")),"")</f>
        <v/>
      </c>
      <c r="BI384" s="58" t="str">
        <f>IF(O384="男子",IF($AF384&gt;100,"",IF($M384=プロ用男子!D$52,ROW(),"")),"")</f>
        <v/>
      </c>
      <c r="BJ384" s="58" t="str">
        <f>IF(O384="男子",IF($AF384&gt;100,"",IF($M384=プロ用男子!K$52,ROW(),"")),"")</f>
        <v/>
      </c>
      <c r="BK384" s="58" t="str">
        <f>IF(O384="男子",IF($AF384&gt;100,"",IF($M384=プロ用男子!D$77,ROW(),"")),"")</f>
        <v/>
      </c>
      <c r="BL384" s="58" t="str">
        <f>IF(O384="男子",IF($AF384&gt;100,"",IF($M384=プロ用男子!K$77,ROW(),"")),"")</f>
        <v/>
      </c>
      <c r="BM384" s="58" t="str">
        <f>IF(O384="男子",IF($AF384&gt;100,"",IF($M384=プロ用男子!D$102,ROW(),"")),"")</f>
        <v/>
      </c>
      <c r="BN384" s="58" t="str">
        <f>IF(O384="男子",IF($AF384&gt;100,"",IF($M384=プロ用男子!K$102,ROW(),"")),"")</f>
        <v/>
      </c>
      <c r="BO384" s="58" t="str">
        <f>IF(O384="男子",IF($AF384&gt;100,"",IF($M384=プロ用男子!D$127,ROW(),"")),"")</f>
        <v/>
      </c>
      <c r="BP384" s="58" t="str">
        <f>IF(O384="男子",IF($AF384&gt;100,"",IF($M384=プロ用男子!K$127,ROW(),"")),"")</f>
        <v/>
      </c>
      <c r="BQ384" s="58" t="str">
        <f>IF(O384="男子",IF($AF384&gt;100,"",IF($M384=プロ用男子!D$152,ROW(),"")),"")</f>
        <v/>
      </c>
      <c r="BR384" s="58" t="str">
        <f>IF(O384="男子",IF($AF384&gt;100,"",IF($M384=プロ用男子!K$152,ROW(),"")),"")</f>
        <v/>
      </c>
      <c r="BS384" s="58" t="str">
        <f>IF(O384="男子",IF($AF384&gt;100,"",IF($M384=プロ用男子!D$177,ROW(),"")),"")</f>
        <v/>
      </c>
      <c r="BT384" s="58" t="str">
        <f>IF(O384="男子",IF($AF384&gt;100,"",IF($M384=プロ用男子!K$177,ROW(),"")),"")</f>
        <v/>
      </c>
      <c r="BU384" s="58" t="str">
        <f>IF(O384="男子",IF($AF384&gt;100,"",IF($M384=プロ用男子!D$202,ROW(),"")),"")</f>
        <v/>
      </c>
      <c r="BV384" s="58" t="str">
        <f>IF(O384="男子",IF($AF384&gt;100,"",IF($M384=プロ用男子!K$202,ROW(),"")),"")</f>
        <v/>
      </c>
      <c r="BW384" s="58" t="str">
        <f>IF(O384="男子",IF($AF384&gt;100,"",IF($M384=プロ用男子!D$227,ROW(),"")),"")</f>
        <v/>
      </c>
      <c r="BX384" s="58" t="str">
        <f>IF(O384="男子",IF($AF384&gt;100,"",IF($M384=プロ用男子!K$227,ROW(),"")),"")</f>
        <v/>
      </c>
      <c r="BY384" s="58" t="str">
        <f>IF(O384="女子",IF(AF384&gt;100,"",IF(M384=プロ用女子!D$2,ROW(),"")),"")</f>
        <v/>
      </c>
      <c r="BZ384" s="58" t="str">
        <f>IF(O384="女子",IF($AF384&gt;100,"",IF($M384=プロ用女子!K$2,ROW(),"")),"")</f>
        <v/>
      </c>
      <c r="CA384" s="58" t="str">
        <f>IF(O384="女子",IF($AF384&gt;100,"",IF($M384=プロ用女子!D$27,ROW(),"")),"")</f>
        <v/>
      </c>
      <c r="CB384" s="58" t="str">
        <f>IF(O384="女子",IF($AF384&gt;100,"",IF($M384=プロ用女子!K$27,ROW(),"")),"")</f>
        <v/>
      </c>
      <c r="CC384" s="58" t="str">
        <f>IF(O384="女子",IF($AF384&gt;100,"",IF($M384=プロ用女子!D$52,ROW(),"")),"")</f>
        <v/>
      </c>
      <c r="CD384" s="58" t="str">
        <f>IF(O384="女子",IF($AF384&gt;100,"",IF($M384=プロ用女子!K$52,ROW(),"")),"")</f>
        <v/>
      </c>
      <c r="CE384" s="58">
        <f>IF(O384="女子",IF($AF384&gt;100,"",IF($M384=プロ用女子!D$77,ROW(),"")),"")</f>
        <v>384</v>
      </c>
      <c r="CF384" s="58" t="str">
        <f>IF(O384="女子",IF($AF384&gt;100,"",IF($M384=プロ用女子!K$77,ROW(),"")),"")</f>
        <v/>
      </c>
      <c r="CG384" s="58" t="str">
        <f>IF(O384="女子",IF($AF384&gt;100,"",IF($M384=プロ用女子!D$102,ROW(),"")),"")</f>
        <v/>
      </c>
      <c r="CH384" s="58" t="str">
        <f>IF(O384="女子",IF($AF384&gt;100,"",IF($M384=プロ用女子!K$102,ROW(),"")),"")</f>
        <v/>
      </c>
      <c r="CI384" s="58" t="str">
        <f>IF(O384="女子",IF($AF384&gt;100,"",IF($M384=プロ用女子!D$127,ROW(),"")),"")</f>
        <v/>
      </c>
      <c r="CJ384" s="58" t="str">
        <f>IF(O384="女子",IF($AF384&gt;100,"",IF($M384=プロ用女子!K$127,ROW(),"")),"")</f>
        <v/>
      </c>
      <c r="CK384" s="58" t="str">
        <f>IF(O384="女子",IF($AF384&gt;100,"",IF($M384=プロ用女子!D$152,ROW(),"")),"")</f>
        <v/>
      </c>
      <c r="CL384" s="58" t="str">
        <f>IF(O384="女子",IF($AF384&gt;100,"",IF($M384=プロ用女子!K$152,ROW(),"")),"")</f>
        <v/>
      </c>
      <c r="CM384" s="58" t="str">
        <f>IF(O384="女子",IF($AF384&gt;100,"",IF($M384=プロ用女子!D$177,ROW(),"")),"")</f>
        <v/>
      </c>
      <c r="CN384" s="58" t="str">
        <f>IF(O384="女子",IF($AF384&gt;100,"",IF($M384=プロ用女子!K$177,ROW(),"")),"")</f>
        <v/>
      </c>
      <c r="CO384" s="58" t="str">
        <f>IF(O384="女子",IF($AF384&gt;100,"",IF($M384=プロ用女子!D$202,ROW(),"")),"")</f>
        <v/>
      </c>
      <c r="CP384" s="58" t="str">
        <f>IF(O384="女子",IF($AF384&gt;100,"",IF($M384=プロ用女子!K$202,ROW(),"")),"")</f>
        <v/>
      </c>
      <c r="CQ384" s="58" t="str">
        <f>IF(O384="女子",IF($AF384&gt;100,"",IF($M384=プロ用女子!D$227,ROW(),"")),"")</f>
        <v/>
      </c>
      <c r="CR384" s="58" t="str">
        <f>IF(O384="女子",IF($AF384&gt;100,"",IF($M384=プロ用女子!K$227,ROW(),"")),"")</f>
        <v/>
      </c>
    </row>
    <row r="385" spans="1:96" x14ac:dyDescent="0.15">
      <c r="A385">
        <v>46172</v>
      </c>
      <c r="B385">
        <v>46180</v>
      </c>
      <c r="C385" t="s">
        <v>70</v>
      </c>
      <c r="D385" t="s">
        <v>162</v>
      </c>
      <c r="E385" t="s">
        <v>169</v>
      </c>
      <c r="F385" t="s">
        <v>171</v>
      </c>
      <c r="G385" t="s">
        <v>165</v>
      </c>
      <c r="H385" t="s">
        <v>71</v>
      </c>
      <c r="I385" t="s">
        <v>166</v>
      </c>
      <c r="J385" t="s">
        <v>99</v>
      </c>
      <c r="L385" t="s">
        <v>1555</v>
      </c>
      <c r="M385" t="s">
        <v>1498</v>
      </c>
      <c r="N385" t="s">
        <v>1499</v>
      </c>
      <c r="O385" t="s">
        <v>113</v>
      </c>
      <c r="Y385" t="s">
        <v>101</v>
      </c>
      <c r="AA385" t="s">
        <v>1556</v>
      </c>
      <c r="AB385" t="s">
        <v>1557</v>
      </c>
      <c r="AC385" t="s">
        <v>1558</v>
      </c>
      <c r="AD385" t="s">
        <v>102</v>
      </c>
      <c r="AE385" t="s">
        <v>388</v>
      </c>
      <c r="AF385">
        <v>12</v>
      </c>
      <c r="AG385" s="40">
        <v>39516</v>
      </c>
      <c r="AN385">
        <v>165.8</v>
      </c>
      <c r="AO385">
        <v>62.8</v>
      </c>
      <c r="AP385" t="s">
        <v>103</v>
      </c>
      <c r="AV385" t="s">
        <v>104</v>
      </c>
      <c r="AY385" t="s">
        <v>157</v>
      </c>
      <c r="BB385">
        <f t="shared" si="19"/>
        <v>16</v>
      </c>
      <c r="BC385">
        <f t="shared" si="20"/>
        <v>2</v>
      </c>
      <c r="BD385" t="str">
        <f t="shared" si="21"/>
        <v>右</v>
      </c>
      <c r="BE385" s="58" t="str">
        <f>IF(O385="男子",IF($AF385&gt;100,"",IF(M385=プロ用男子!D$2,ROW(),"")),"")</f>
        <v/>
      </c>
      <c r="BF385" s="58" t="str">
        <f>IF(O385="男子",IF($AF385&gt;100,"",IF($M385=プロ用男子!K$2,ROW(),"")),"")</f>
        <v/>
      </c>
      <c r="BG385" s="58" t="str">
        <f>IF(O385="男子",IF($AF385&gt;100,"",IF($M385=プロ用男子!D$27,ROW(),"")),"")</f>
        <v/>
      </c>
      <c r="BH385" s="58" t="str">
        <f>IF(O385="男子",IF($AF385&gt;100,"",IF($M385=プロ用男子!K$27,ROW(),"")),"")</f>
        <v/>
      </c>
      <c r="BI385" s="58" t="str">
        <f>IF(O385="男子",IF($AF385&gt;100,"",IF($M385=プロ用男子!D$52,ROW(),"")),"")</f>
        <v/>
      </c>
      <c r="BJ385" s="58" t="str">
        <f>IF(O385="男子",IF($AF385&gt;100,"",IF($M385=プロ用男子!K$52,ROW(),"")),"")</f>
        <v/>
      </c>
      <c r="BK385" s="58" t="str">
        <f>IF(O385="男子",IF($AF385&gt;100,"",IF($M385=プロ用男子!D$77,ROW(),"")),"")</f>
        <v/>
      </c>
      <c r="BL385" s="58" t="str">
        <f>IF(O385="男子",IF($AF385&gt;100,"",IF($M385=プロ用男子!K$77,ROW(),"")),"")</f>
        <v/>
      </c>
      <c r="BM385" s="58" t="str">
        <f>IF(O385="男子",IF($AF385&gt;100,"",IF($M385=プロ用男子!D$102,ROW(),"")),"")</f>
        <v/>
      </c>
      <c r="BN385" s="58" t="str">
        <f>IF(O385="男子",IF($AF385&gt;100,"",IF($M385=プロ用男子!K$102,ROW(),"")),"")</f>
        <v/>
      </c>
      <c r="BO385" s="58" t="str">
        <f>IF(O385="男子",IF($AF385&gt;100,"",IF($M385=プロ用男子!D$127,ROW(),"")),"")</f>
        <v/>
      </c>
      <c r="BP385" s="58" t="str">
        <f>IF(O385="男子",IF($AF385&gt;100,"",IF($M385=プロ用男子!K$127,ROW(),"")),"")</f>
        <v/>
      </c>
      <c r="BQ385" s="58" t="str">
        <f>IF(O385="男子",IF($AF385&gt;100,"",IF($M385=プロ用男子!D$152,ROW(),"")),"")</f>
        <v/>
      </c>
      <c r="BR385" s="58" t="str">
        <f>IF(O385="男子",IF($AF385&gt;100,"",IF($M385=プロ用男子!K$152,ROW(),"")),"")</f>
        <v/>
      </c>
      <c r="BS385" s="58" t="str">
        <f>IF(O385="男子",IF($AF385&gt;100,"",IF($M385=プロ用男子!D$177,ROW(),"")),"")</f>
        <v/>
      </c>
      <c r="BT385" s="58" t="str">
        <f>IF(O385="男子",IF($AF385&gt;100,"",IF($M385=プロ用男子!K$177,ROW(),"")),"")</f>
        <v/>
      </c>
      <c r="BU385" s="58" t="str">
        <f>IF(O385="男子",IF($AF385&gt;100,"",IF($M385=プロ用男子!D$202,ROW(),"")),"")</f>
        <v/>
      </c>
      <c r="BV385" s="58" t="str">
        <f>IF(O385="男子",IF($AF385&gt;100,"",IF($M385=プロ用男子!K$202,ROW(),"")),"")</f>
        <v/>
      </c>
      <c r="BW385" s="58" t="str">
        <f>IF(O385="男子",IF($AF385&gt;100,"",IF($M385=プロ用男子!D$227,ROW(),"")),"")</f>
        <v/>
      </c>
      <c r="BX385" s="58" t="str">
        <f>IF(O385="男子",IF($AF385&gt;100,"",IF($M385=プロ用男子!K$227,ROW(),"")),"")</f>
        <v/>
      </c>
      <c r="BY385" s="58" t="str">
        <f>IF(O385="女子",IF(AF385&gt;100,"",IF(M385=プロ用女子!D$2,ROW(),"")),"")</f>
        <v/>
      </c>
      <c r="BZ385" s="58" t="str">
        <f>IF(O385="女子",IF($AF385&gt;100,"",IF($M385=プロ用女子!K$2,ROW(),"")),"")</f>
        <v/>
      </c>
      <c r="CA385" s="58" t="str">
        <f>IF(O385="女子",IF($AF385&gt;100,"",IF($M385=プロ用女子!D$27,ROW(),"")),"")</f>
        <v/>
      </c>
      <c r="CB385" s="58" t="str">
        <f>IF(O385="女子",IF($AF385&gt;100,"",IF($M385=プロ用女子!K$27,ROW(),"")),"")</f>
        <v/>
      </c>
      <c r="CC385" s="58" t="str">
        <f>IF(O385="女子",IF($AF385&gt;100,"",IF($M385=プロ用女子!D$52,ROW(),"")),"")</f>
        <v/>
      </c>
      <c r="CD385" s="58" t="str">
        <f>IF(O385="女子",IF($AF385&gt;100,"",IF($M385=プロ用女子!K$52,ROW(),"")),"")</f>
        <v/>
      </c>
      <c r="CE385" s="58">
        <f>IF(O385="女子",IF($AF385&gt;100,"",IF($M385=プロ用女子!D$77,ROW(),"")),"")</f>
        <v>385</v>
      </c>
      <c r="CF385" s="58" t="str">
        <f>IF(O385="女子",IF($AF385&gt;100,"",IF($M385=プロ用女子!K$77,ROW(),"")),"")</f>
        <v/>
      </c>
      <c r="CG385" s="58" t="str">
        <f>IF(O385="女子",IF($AF385&gt;100,"",IF($M385=プロ用女子!D$102,ROW(),"")),"")</f>
        <v/>
      </c>
      <c r="CH385" s="58" t="str">
        <f>IF(O385="女子",IF($AF385&gt;100,"",IF($M385=プロ用女子!K$102,ROW(),"")),"")</f>
        <v/>
      </c>
      <c r="CI385" s="58" t="str">
        <f>IF(O385="女子",IF($AF385&gt;100,"",IF($M385=プロ用女子!D$127,ROW(),"")),"")</f>
        <v/>
      </c>
      <c r="CJ385" s="58" t="str">
        <f>IF(O385="女子",IF($AF385&gt;100,"",IF($M385=プロ用女子!K$127,ROW(),"")),"")</f>
        <v/>
      </c>
      <c r="CK385" s="58" t="str">
        <f>IF(O385="女子",IF($AF385&gt;100,"",IF($M385=プロ用女子!D$152,ROW(),"")),"")</f>
        <v/>
      </c>
      <c r="CL385" s="58" t="str">
        <f>IF(O385="女子",IF($AF385&gt;100,"",IF($M385=プロ用女子!K$152,ROW(),"")),"")</f>
        <v/>
      </c>
      <c r="CM385" s="58" t="str">
        <f>IF(O385="女子",IF($AF385&gt;100,"",IF($M385=プロ用女子!D$177,ROW(),"")),"")</f>
        <v/>
      </c>
      <c r="CN385" s="58" t="str">
        <f>IF(O385="女子",IF($AF385&gt;100,"",IF($M385=プロ用女子!K$177,ROW(),"")),"")</f>
        <v/>
      </c>
      <c r="CO385" s="58" t="str">
        <f>IF(O385="女子",IF($AF385&gt;100,"",IF($M385=プロ用女子!D$202,ROW(),"")),"")</f>
        <v/>
      </c>
      <c r="CP385" s="58" t="str">
        <f>IF(O385="女子",IF($AF385&gt;100,"",IF($M385=プロ用女子!K$202,ROW(),"")),"")</f>
        <v/>
      </c>
      <c r="CQ385" s="58" t="str">
        <f>IF(O385="女子",IF($AF385&gt;100,"",IF($M385=プロ用女子!D$227,ROW(),"")),"")</f>
        <v/>
      </c>
      <c r="CR385" s="58" t="str">
        <f>IF(O385="女子",IF($AF385&gt;100,"",IF($M385=プロ用女子!K$227,ROW(),"")),"")</f>
        <v/>
      </c>
    </row>
    <row r="386" spans="1:96" x14ac:dyDescent="0.15">
      <c r="A386">
        <v>46172</v>
      </c>
      <c r="B386">
        <v>46180</v>
      </c>
      <c r="C386" t="s">
        <v>70</v>
      </c>
      <c r="D386" t="s">
        <v>162</v>
      </c>
      <c r="E386" t="s">
        <v>169</v>
      </c>
      <c r="F386" t="s">
        <v>171</v>
      </c>
      <c r="G386" t="s">
        <v>165</v>
      </c>
      <c r="H386" t="s">
        <v>71</v>
      </c>
      <c r="I386" t="s">
        <v>166</v>
      </c>
      <c r="J386" t="s">
        <v>99</v>
      </c>
      <c r="L386" t="s">
        <v>1559</v>
      </c>
      <c r="M386" t="s">
        <v>1498</v>
      </c>
      <c r="N386" t="s">
        <v>1499</v>
      </c>
      <c r="O386" t="s">
        <v>113</v>
      </c>
      <c r="Y386" t="s">
        <v>101</v>
      </c>
      <c r="AA386" t="s">
        <v>1560</v>
      </c>
      <c r="AB386" t="s">
        <v>1561</v>
      </c>
      <c r="AC386" t="s">
        <v>1562</v>
      </c>
      <c r="AD386" t="s">
        <v>102</v>
      </c>
      <c r="AF386">
        <v>13</v>
      </c>
      <c r="AG386" s="40">
        <v>38883</v>
      </c>
      <c r="AN386">
        <v>157</v>
      </c>
      <c r="AO386">
        <v>48</v>
      </c>
      <c r="AP386" t="s">
        <v>103</v>
      </c>
      <c r="AV386" t="s">
        <v>104</v>
      </c>
      <c r="AY386" t="s">
        <v>156</v>
      </c>
      <c r="BB386">
        <f t="shared" si="19"/>
        <v>17</v>
      </c>
      <c r="BC386">
        <f t="shared" si="20"/>
        <v>3</v>
      </c>
      <c r="BD386" t="str">
        <f t="shared" si="21"/>
        <v>右</v>
      </c>
      <c r="BE386" s="58" t="str">
        <f>IF(O386="男子",IF($AF386&gt;100,"",IF(M386=プロ用男子!D$2,ROW(),"")),"")</f>
        <v/>
      </c>
      <c r="BF386" s="58" t="str">
        <f>IF(O386="男子",IF($AF386&gt;100,"",IF($M386=プロ用男子!K$2,ROW(),"")),"")</f>
        <v/>
      </c>
      <c r="BG386" s="58" t="str">
        <f>IF(O386="男子",IF($AF386&gt;100,"",IF($M386=プロ用男子!D$27,ROW(),"")),"")</f>
        <v/>
      </c>
      <c r="BH386" s="58" t="str">
        <f>IF(O386="男子",IF($AF386&gt;100,"",IF($M386=プロ用男子!K$27,ROW(),"")),"")</f>
        <v/>
      </c>
      <c r="BI386" s="58" t="str">
        <f>IF(O386="男子",IF($AF386&gt;100,"",IF($M386=プロ用男子!D$52,ROW(),"")),"")</f>
        <v/>
      </c>
      <c r="BJ386" s="58" t="str">
        <f>IF(O386="男子",IF($AF386&gt;100,"",IF($M386=プロ用男子!K$52,ROW(),"")),"")</f>
        <v/>
      </c>
      <c r="BK386" s="58" t="str">
        <f>IF(O386="男子",IF($AF386&gt;100,"",IF($M386=プロ用男子!D$77,ROW(),"")),"")</f>
        <v/>
      </c>
      <c r="BL386" s="58" t="str">
        <f>IF(O386="男子",IF($AF386&gt;100,"",IF($M386=プロ用男子!K$77,ROW(),"")),"")</f>
        <v/>
      </c>
      <c r="BM386" s="58" t="str">
        <f>IF(O386="男子",IF($AF386&gt;100,"",IF($M386=プロ用男子!D$102,ROW(),"")),"")</f>
        <v/>
      </c>
      <c r="BN386" s="58" t="str">
        <f>IF(O386="男子",IF($AF386&gt;100,"",IF($M386=プロ用男子!K$102,ROW(),"")),"")</f>
        <v/>
      </c>
      <c r="BO386" s="58" t="str">
        <f>IF(O386="男子",IF($AF386&gt;100,"",IF($M386=プロ用男子!D$127,ROW(),"")),"")</f>
        <v/>
      </c>
      <c r="BP386" s="58" t="str">
        <f>IF(O386="男子",IF($AF386&gt;100,"",IF($M386=プロ用男子!K$127,ROW(),"")),"")</f>
        <v/>
      </c>
      <c r="BQ386" s="58" t="str">
        <f>IF(O386="男子",IF($AF386&gt;100,"",IF($M386=プロ用男子!D$152,ROW(),"")),"")</f>
        <v/>
      </c>
      <c r="BR386" s="58" t="str">
        <f>IF(O386="男子",IF($AF386&gt;100,"",IF($M386=プロ用男子!K$152,ROW(),"")),"")</f>
        <v/>
      </c>
      <c r="BS386" s="58" t="str">
        <f>IF(O386="男子",IF($AF386&gt;100,"",IF($M386=プロ用男子!D$177,ROW(),"")),"")</f>
        <v/>
      </c>
      <c r="BT386" s="58" t="str">
        <f>IF(O386="男子",IF($AF386&gt;100,"",IF($M386=プロ用男子!K$177,ROW(),"")),"")</f>
        <v/>
      </c>
      <c r="BU386" s="58" t="str">
        <f>IF(O386="男子",IF($AF386&gt;100,"",IF($M386=プロ用男子!D$202,ROW(),"")),"")</f>
        <v/>
      </c>
      <c r="BV386" s="58" t="str">
        <f>IF(O386="男子",IF($AF386&gt;100,"",IF($M386=プロ用男子!K$202,ROW(),"")),"")</f>
        <v/>
      </c>
      <c r="BW386" s="58" t="str">
        <f>IF(O386="男子",IF($AF386&gt;100,"",IF($M386=プロ用男子!D$227,ROW(),"")),"")</f>
        <v/>
      </c>
      <c r="BX386" s="58" t="str">
        <f>IF(O386="男子",IF($AF386&gt;100,"",IF($M386=プロ用男子!K$227,ROW(),"")),"")</f>
        <v/>
      </c>
      <c r="BY386" s="58" t="str">
        <f>IF(O386="女子",IF(AF386&gt;100,"",IF(M386=プロ用女子!D$2,ROW(),"")),"")</f>
        <v/>
      </c>
      <c r="BZ386" s="58" t="str">
        <f>IF(O386="女子",IF($AF386&gt;100,"",IF($M386=プロ用女子!K$2,ROW(),"")),"")</f>
        <v/>
      </c>
      <c r="CA386" s="58" t="str">
        <f>IF(O386="女子",IF($AF386&gt;100,"",IF($M386=プロ用女子!D$27,ROW(),"")),"")</f>
        <v/>
      </c>
      <c r="CB386" s="58" t="str">
        <f>IF(O386="女子",IF($AF386&gt;100,"",IF($M386=プロ用女子!K$27,ROW(),"")),"")</f>
        <v/>
      </c>
      <c r="CC386" s="58" t="str">
        <f>IF(O386="女子",IF($AF386&gt;100,"",IF($M386=プロ用女子!D$52,ROW(),"")),"")</f>
        <v/>
      </c>
      <c r="CD386" s="58" t="str">
        <f>IF(O386="女子",IF($AF386&gt;100,"",IF($M386=プロ用女子!K$52,ROW(),"")),"")</f>
        <v/>
      </c>
      <c r="CE386" s="58">
        <f>IF(O386="女子",IF($AF386&gt;100,"",IF($M386=プロ用女子!D$77,ROW(),"")),"")</f>
        <v>386</v>
      </c>
      <c r="CF386" s="58" t="str">
        <f>IF(O386="女子",IF($AF386&gt;100,"",IF($M386=プロ用女子!K$77,ROW(),"")),"")</f>
        <v/>
      </c>
      <c r="CG386" s="58" t="str">
        <f>IF(O386="女子",IF($AF386&gt;100,"",IF($M386=プロ用女子!D$102,ROW(),"")),"")</f>
        <v/>
      </c>
      <c r="CH386" s="58" t="str">
        <f>IF(O386="女子",IF($AF386&gt;100,"",IF($M386=プロ用女子!K$102,ROW(),"")),"")</f>
        <v/>
      </c>
      <c r="CI386" s="58" t="str">
        <f>IF(O386="女子",IF($AF386&gt;100,"",IF($M386=プロ用女子!D$127,ROW(),"")),"")</f>
        <v/>
      </c>
      <c r="CJ386" s="58" t="str">
        <f>IF(O386="女子",IF($AF386&gt;100,"",IF($M386=プロ用女子!K$127,ROW(),"")),"")</f>
        <v/>
      </c>
      <c r="CK386" s="58" t="str">
        <f>IF(O386="女子",IF($AF386&gt;100,"",IF($M386=プロ用女子!D$152,ROW(),"")),"")</f>
        <v/>
      </c>
      <c r="CL386" s="58" t="str">
        <f>IF(O386="女子",IF($AF386&gt;100,"",IF($M386=プロ用女子!K$152,ROW(),"")),"")</f>
        <v/>
      </c>
      <c r="CM386" s="58" t="str">
        <f>IF(O386="女子",IF($AF386&gt;100,"",IF($M386=プロ用女子!D$177,ROW(),"")),"")</f>
        <v/>
      </c>
      <c r="CN386" s="58" t="str">
        <f>IF(O386="女子",IF($AF386&gt;100,"",IF($M386=プロ用女子!K$177,ROW(),"")),"")</f>
        <v/>
      </c>
      <c r="CO386" s="58" t="str">
        <f>IF(O386="女子",IF($AF386&gt;100,"",IF($M386=プロ用女子!D$202,ROW(),"")),"")</f>
        <v/>
      </c>
      <c r="CP386" s="58" t="str">
        <f>IF(O386="女子",IF($AF386&gt;100,"",IF($M386=プロ用女子!K$202,ROW(),"")),"")</f>
        <v/>
      </c>
      <c r="CQ386" s="58" t="str">
        <f>IF(O386="女子",IF($AF386&gt;100,"",IF($M386=プロ用女子!D$227,ROW(),"")),"")</f>
        <v/>
      </c>
      <c r="CR386" s="58" t="str">
        <f>IF(O386="女子",IF($AF386&gt;100,"",IF($M386=プロ用女子!K$227,ROW(),"")),"")</f>
        <v/>
      </c>
    </row>
    <row r="387" spans="1:96" x14ac:dyDescent="0.15">
      <c r="A387">
        <v>46172</v>
      </c>
      <c r="B387">
        <v>46180</v>
      </c>
      <c r="C387" t="s">
        <v>70</v>
      </c>
      <c r="D387" t="s">
        <v>162</v>
      </c>
      <c r="E387" t="s">
        <v>169</v>
      </c>
      <c r="F387" t="s">
        <v>171</v>
      </c>
      <c r="G387" t="s">
        <v>165</v>
      </c>
      <c r="H387" t="s">
        <v>71</v>
      </c>
      <c r="I387" t="s">
        <v>166</v>
      </c>
      <c r="J387" t="s">
        <v>99</v>
      </c>
      <c r="L387" t="s">
        <v>1563</v>
      </c>
      <c r="M387" t="s">
        <v>1498</v>
      </c>
      <c r="N387" t="s">
        <v>1499</v>
      </c>
      <c r="O387" t="s">
        <v>113</v>
      </c>
      <c r="Y387" t="s">
        <v>101</v>
      </c>
      <c r="AA387" t="s">
        <v>1564</v>
      </c>
      <c r="AB387" t="s">
        <v>1565</v>
      </c>
      <c r="AC387" t="s">
        <v>1566</v>
      </c>
      <c r="AD387" t="s">
        <v>102</v>
      </c>
      <c r="AF387">
        <v>14</v>
      </c>
      <c r="AG387" s="40">
        <v>39078</v>
      </c>
      <c r="AN387">
        <v>164</v>
      </c>
      <c r="AO387">
        <v>55</v>
      </c>
      <c r="AP387" t="s">
        <v>103</v>
      </c>
      <c r="AV387" t="s">
        <v>104</v>
      </c>
      <c r="AY387" t="s">
        <v>157</v>
      </c>
      <c r="BB387">
        <f t="shared" si="19"/>
        <v>17</v>
      </c>
      <c r="BC387">
        <f t="shared" si="20"/>
        <v>3</v>
      </c>
      <c r="BD387" t="str">
        <f t="shared" si="21"/>
        <v>右</v>
      </c>
      <c r="BE387" s="58" t="str">
        <f>IF(O387="男子",IF($AF387&gt;100,"",IF(M387=プロ用男子!D$2,ROW(),"")),"")</f>
        <v/>
      </c>
      <c r="BF387" s="58" t="str">
        <f>IF(O387="男子",IF($AF387&gt;100,"",IF($M387=プロ用男子!K$2,ROW(),"")),"")</f>
        <v/>
      </c>
      <c r="BG387" s="58" t="str">
        <f>IF(O387="男子",IF($AF387&gt;100,"",IF($M387=プロ用男子!D$27,ROW(),"")),"")</f>
        <v/>
      </c>
      <c r="BH387" s="58" t="str">
        <f>IF(O387="男子",IF($AF387&gt;100,"",IF($M387=プロ用男子!K$27,ROW(),"")),"")</f>
        <v/>
      </c>
      <c r="BI387" s="58" t="str">
        <f>IF(O387="男子",IF($AF387&gt;100,"",IF($M387=プロ用男子!D$52,ROW(),"")),"")</f>
        <v/>
      </c>
      <c r="BJ387" s="58" t="str">
        <f>IF(O387="男子",IF($AF387&gt;100,"",IF($M387=プロ用男子!K$52,ROW(),"")),"")</f>
        <v/>
      </c>
      <c r="BK387" s="58" t="str">
        <f>IF(O387="男子",IF($AF387&gt;100,"",IF($M387=プロ用男子!D$77,ROW(),"")),"")</f>
        <v/>
      </c>
      <c r="BL387" s="58" t="str">
        <f>IF(O387="男子",IF($AF387&gt;100,"",IF($M387=プロ用男子!K$77,ROW(),"")),"")</f>
        <v/>
      </c>
      <c r="BM387" s="58" t="str">
        <f>IF(O387="男子",IF($AF387&gt;100,"",IF($M387=プロ用男子!D$102,ROW(),"")),"")</f>
        <v/>
      </c>
      <c r="BN387" s="58" t="str">
        <f>IF(O387="男子",IF($AF387&gt;100,"",IF($M387=プロ用男子!K$102,ROW(),"")),"")</f>
        <v/>
      </c>
      <c r="BO387" s="58" t="str">
        <f>IF(O387="男子",IF($AF387&gt;100,"",IF($M387=プロ用男子!D$127,ROW(),"")),"")</f>
        <v/>
      </c>
      <c r="BP387" s="58" t="str">
        <f>IF(O387="男子",IF($AF387&gt;100,"",IF($M387=プロ用男子!K$127,ROW(),"")),"")</f>
        <v/>
      </c>
      <c r="BQ387" s="58" t="str">
        <f>IF(O387="男子",IF($AF387&gt;100,"",IF($M387=プロ用男子!D$152,ROW(),"")),"")</f>
        <v/>
      </c>
      <c r="BR387" s="58" t="str">
        <f>IF(O387="男子",IF($AF387&gt;100,"",IF($M387=プロ用男子!K$152,ROW(),"")),"")</f>
        <v/>
      </c>
      <c r="BS387" s="58" t="str">
        <f>IF(O387="男子",IF($AF387&gt;100,"",IF($M387=プロ用男子!D$177,ROW(),"")),"")</f>
        <v/>
      </c>
      <c r="BT387" s="58" t="str">
        <f>IF(O387="男子",IF($AF387&gt;100,"",IF($M387=プロ用男子!K$177,ROW(),"")),"")</f>
        <v/>
      </c>
      <c r="BU387" s="58" t="str">
        <f>IF(O387="男子",IF($AF387&gt;100,"",IF($M387=プロ用男子!D$202,ROW(),"")),"")</f>
        <v/>
      </c>
      <c r="BV387" s="58" t="str">
        <f>IF(O387="男子",IF($AF387&gt;100,"",IF($M387=プロ用男子!K$202,ROW(),"")),"")</f>
        <v/>
      </c>
      <c r="BW387" s="58" t="str">
        <f>IF(O387="男子",IF($AF387&gt;100,"",IF($M387=プロ用男子!D$227,ROW(),"")),"")</f>
        <v/>
      </c>
      <c r="BX387" s="58" t="str">
        <f>IF(O387="男子",IF($AF387&gt;100,"",IF($M387=プロ用男子!K$227,ROW(),"")),"")</f>
        <v/>
      </c>
      <c r="BY387" s="58" t="str">
        <f>IF(O387="女子",IF(AF387&gt;100,"",IF(M387=プロ用女子!D$2,ROW(),"")),"")</f>
        <v/>
      </c>
      <c r="BZ387" s="58" t="str">
        <f>IF(O387="女子",IF($AF387&gt;100,"",IF($M387=プロ用女子!K$2,ROW(),"")),"")</f>
        <v/>
      </c>
      <c r="CA387" s="58" t="str">
        <f>IF(O387="女子",IF($AF387&gt;100,"",IF($M387=プロ用女子!D$27,ROW(),"")),"")</f>
        <v/>
      </c>
      <c r="CB387" s="58" t="str">
        <f>IF(O387="女子",IF($AF387&gt;100,"",IF($M387=プロ用女子!K$27,ROW(),"")),"")</f>
        <v/>
      </c>
      <c r="CC387" s="58" t="str">
        <f>IF(O387="女子",IF($AF387&gt;100,"",IF($M387=プロ用女子!D$52,ROW(),"")),"")</f>
        <v/>
      </c>
      <c r="CD387" s="58" t="str">
        <f>IF(O387="女子",IF($AF387&gt;100,"",IF($M387=プロ用女子!K$52,ROW(),"")),"")</f>
        <v/>
      </c>
      <c r="CE387" s="58">
        <f>IF(O387="女子",IF($AF387&gt;100,"",IF($M387=プロ用女子!D$77,ROW(),"")),"")</f>
        <v>387</v>
      </c>
      <c r="CF387" s="58" t="str">
        <f>IF(O387="女子",IF($AF387&gt;100,"",IF($M387=プロ用女子!K$77,ROW(),"")),"")</f>
        <v/>
      </c>
      <c r="CG387" s="58" t="str">
        <f>IF(O387="女子",IF($AF387&gt;100,"",IF($M387=プロ用女子!D$102,ROW(),"")),"")</f>
        <v/>
      </c>
      <c r="CH387" s="58" t="str">
        <f>IF(O387="女子",IF($AF387&gt;100,"",IF($M387=プロ用女子!K$102,ROW(),"")),"")</f>
        <v/>
      </c>
      <c r="CI387" s="58" t="str">
        <f>IF(O387="女子",IF($AF387&gt;100,"",IF($M387=プロ用女子!D$127,ROW(),"")),"")</f>
        <v/>
      </c>
      <c r="CJ387" s="58" t="str">
        <f>IF(O387="女子",IF($AF387&gt;100,"",IF($M387=プロ用女子!K$127,ROW(),"")),"")</f>
        <v/>
      </c>
      <c r="CK387" s="58" t="str">
        <f>IF(O387="女子",IF($AF387&gt;100,"",IF($M387=プロ用女子!D$152,ROW(),"")),"")</f>
        <v/>
      </c>
      <c r="CL387" s="58" t="str">
        <f>IF(O387="女子",IF($AF387&gt;100,"",IF($M387=プロ用女子!K$152,ROW(),"")),"")</f>
        <v/>
      </c>
      <c r="CM387" s="58" t="str">
        <f>IF(O387="女子",IF($AF387&gt;100,"",IF($M387=プロ用女子!D$177,ROW(),"")),"")</f>
        <v/>
      </c>
      <c r="CN387" s="58" t="str">
        <f>IF(O387="女子",IF($AF387&gt;100,"",IF($M387=プロ用女子!K$177,ROW(),"")),"")</f>
        <v/>
      </c>
      <c r="CO387" s="58" t="str">
        <f>IF(O387="女子",IF($AF387&gt;100,"",IF($M387=プロ用女子!D$202,ROW(),"")),"")</f>
        <v/>
      </c>
      <c r="CP387" s="58" t="str">
        <f>IF(O387="女子",IF($AF387&gt;100,"",IF($M387=プロ用女子!K$202,ROW(),"")),"")</f>
        <v/>
      </c>
      <c r="CQ387" s="58" t="str">
        <f>IF(O387="女子",IF($AF387&gt;100,"",IF($M387=プロ用女子!D$227,ROW(),"")),"")</f>
        <v/>
      </c>
      <c r="CR387" s="58" t="str">
        <f>IF(O387="女子",IF($AF387&gt;100,"",IF($M387=プロ用女子!K$227,ROW(),"")),"")</f>
        <v/>
      </c>
    </row>
    <row r="388" spans="1:96" x14ac:dyDescent="0.15">
      <c r="A388" s="41">
        <v>46172</v>
      </c>
      <c r="B388" s="41">
        <v>46180</v>
      </c>
      <c r="C388" t="s">
        <v>70</v>
      </c>
      <c r="D388" t="s">
        <v>162</v>
      </c>
      <c r="E388" t="s">
        <v>169</v>
      </c>
      <c r="F388" t="s">
        <v>171</v>
      </c>
      <c r="G388" t="s">
        <v>165</v>
      </c>
      <c r="H388" t="s">
        <v>71</v>
      </c>
      <c r="I388" t="s">
        <v>166</v>
      </c>
      <c r="J388" t="s">
        <v>99</v>
      </c>
      <c r="L388" t="s">
        <v>1567</v>
      </c>
      <c r="M388" t="s">
        <v>1498</v>
      </c>
      <c r="N388" t="s">
        <v>1499</v>
      </c>
      <c r="O388" t="s">
        <v>113</v>
      </c>
      <c r="Y388" t="s">
        <v>101</v>
      </c>
      <c r="Z388">
        <v>1</v>
      </c>
      <c r="AA388" t="s">
        <v>1568</v>
      </c>
      <c r="AB388" t="s">
        <v>1569</v>
      </c>
      <c r="AC388" t="s">
        <v>1570</v>
      </c>
      <c r="AD388" t="s">
        <v>102</v>
      </c>
      <c r="AF388">
        <v>15</v>
      </c>
      <c r="AG388" s="40">
        <v>26276</v>
      </c>
      <c r="AN388">
        <v>163</v>
      </c>
      <c r="AO388">
        <v>45.4</v>
      </c>
      <c r="AP388" t="s">
        <v>103</v>
      </c>
      <c r="AV388" t="s">
        <v>104</v>
      </c>
      <c r="AY388" t="s">
        <v>157</v>
      </c>
      <c r="BB388">
        <f t="shared" si="19"/>
        <v>52</v>
      </c>
      <c r="BC388" t="str">
        <f t="shared" si="20"/>
        <v>役員</v>
      </c>
      <c r="BD388" t="str">
        <f t="shared" si="21"/>
        <v>右</v>
      </c>
      <c r="BE388" s="58" t="str">
        <f>IF(O388="男子",IF($AF388&gt;100,"",IF(M388=プロ用男子!D$2,ROW(),"")),"")</f>
        <v/>
      </c>
      <c r="BF388" s="58" t="str">
        <f>IF(O388="男子",IF($AF388&gt;100,"",IF($M388=プロ用男子!K$2,ROW(),"")),"")</f>
        <v/>
      </c>
      <c r="BG388" s="58" t="str">
        <f>IF(O388="男子",IF($AF388&gt;100,"",IF($M388=プロ用男子!D$27,ROW(),"")),"")</f>
        <v/>
      </c>
      <c r="BH388" s="58" t="str">
        <f>IF(O388="男子",IF($AF388&gt;100,"",IF($M388=プロ用男子!K$27,ROW(),"")),"")</f>
        <v/>
      </c>
      <c r="BI388" s="58" t="str">
        <f>IF(O388="男子",IF($AF388&gt;100,"",IF($M388=プロ用男子!D$52,ROW(),"")),"")</f>
        <v/>
      </c>
      <c r="BJ388" s="58" t="str">
        <f>IF(O388="男子",IF($AF388&gt;100,"",IF($M388=プロ用男子!K$52,ROW(),"")),"")</f>
        <v/>
      </c>
      <c r="BK388" s="58" t="str">
        <f>IF(O388="男子",IF($AF388&gt;100,"",IF($M388=プロ用男子!D$77,ROW(),"")),"")</f>
        <v/>
      </c>
      <c r="BL388" s="58" t="str">
        <f>IF(O388="男子",IF($AF388&gt;100,"",IF($M388=プロ用男子!K$77,ROW(),"")),"")</f>
        <v/>
      </c>
      <c r="BM388" s="58" t="str">
        <f>IF(O388="男子",IF($AF388&gt;100,"",IF($M388=プロ用男子!D$102,ROW(),"")),"")</f>
        <v/>
      </c>
      <c r="BN388" s="58" t="str">
        <f>IF(O388="男子",IF($AF388&gt;100,"",IF($M388=プロ用男子!K$102,ROW(),"")),"")</f>
        <v/>
      </c>
      <c r="BO388" s="58" t="str">
        <f>IF(O388="男子",IF($AF388&gt;100,"",IF($M388=プロ用男子!D$127,ROW(),"")),"")</f>
        <v/>
      </c>
      <c r="BP388" s="58" t="str">
        <f>IF(O388="男子",IF($AF388&gt;100,"",IF($M388=プロ用男子!K$127,ROW(),"")),"")</f>
        <v/>
      </c>
      <c r="BQ388" s="58" t="str">
        <f>IF(O388="男子",IF($AF388&gt;100,"",IF($M388=プロ用男子!D$152,ROW(),"")),"")</f>
        <v/>
      </c>
      <c r="BR388" s="58" t="str">
        <f>IF(O388="男子",IF($AF388&gt;100,"",IF($M388=プロ用男子!K$152,ROW(),"")),"")</f>
        <v/>
      </c>
      <c r="BS388" s="58" t="str">
        <f>IF(O388="男子",IF($AF388&gt;100,"",IF($M388=プロ用男子!D$177,ROW(),"")),"")</f>
        <v/>
      </c>
      <c r="BT388" s="58" t="str">
        <f>IF(O388="男子",IF($AF388&gt;100,"",IF($M388=プロ用男子!K$177,ROW(),"")),"")</f>
        <v/>
      </c>
      <c r="BU388" s="58" t="str">
        <f>IF(O388="男子",IF($AF388&gt;100,"",IF($M388=プロ用男子!D$202,ROW(),"")),"")</f>
        <v/>
      </c>
      <c r="BV388" s="58" t="str">
        <f>IF(O388="男子",IF($AF388&gt;100,"",IF($M388=プロ用男子!K$202,ROW(),"")),"")</f>
        <v/>
      </c>
      <c r="BW388" s="58" t="str">
        <f>IF(O388="男子",IF($AF388&gt;100,"",IF($M388=プロ用男子!D$227,ROW(),"")),"")</f>
        <v/>
      </c>
      <c r="BX388" s="58" t="str">
        <f>IF(O388="男子",IF($AF388&gt;100,"",IF($M388=プロ用男子!K$227,ROW(),"")),"")</f>
        <v/>
      </c>
      <c r="BY388" s="58" t="str">
        <f>IF(O388="女子",IF(AF388&gt;100,"",IF(M388=プロ用女子!D$2,ROW(),"")),"")</f>
        <v/>
      </c>
      <c r="BZ388" s="58" t="str">
        <f>IF(O388="女子",IF($AF388&gt;100,"",IF($M388=プロ用女子!K$2,ROW(),"")),"")</f>
        <v/>
      </c>
      <c r="CA388" s="58" t="str">
        <f>IF(O388="女子",IF($AF388&gt;100,"",IF($M388=プロ用女子!D$27,ROW(),"")),"")</f>
        <v/>
      </c>
      <c r="CB388" s="58" t="str">
        <f>IF(O388="女子",IF($AF388&gt;100,"",IF($M388=プロ用女子!K$27,ROW(),"")),"")</f>
        <v/>
      </c>
      <c r="CC388" s="58" t="str">
        <f>IF(O388="女子",IF($AF388&gt;100,"",IF($M388=プロ用女子!D$52,ROW(),"")),"")</f>
        <v/>
      </c>
      <c r="CD388" s="58" t="str">
        <f>IF(O388="女子",IF($AF388&gt;100,"",IF($M388=プロ用女子!K$52,ROW(),"")),"")</f>
        <v/>
      </c>
      <c r="CE388" s="58">
        <f>IF(O388="女子",IF($AF388&gt;100,"",IF($M388=プロ用女子!D$77,ROW(),"")),"")</f>
        <v>388</v>
      </c>
      <c r="CF388" s="58" t="str">
        <f>IF(O388="女子",IF($AF388&gt;100,"",IF($M388=プロ用女子!K$77,ROW(),"")),"")</f>
        <v/>
      </c>
      <c r="CG388" s="58" t="str">
        <f>IF(O388="女子",IF($AF388&gt;100,"",IF($M388=プロ用女子!D$102,ROW(),"")),"")</f>
        <v/>
      </c>
      <c r="CH388" s="58" t="str">
        <f>IF(O388="女子",IF($AF388&gt;100,"",IF($M388=プロ用女子!K$102,ROW(),"")),"")</f>
        <v/>
      </c>
      <c r="CI388" s="58" t="str">
        <f>IF(O388="女子",IF($AF388&gt;100,"",IF($M388=プロ用女子!D$127,ROW(),"")),"")</f>
        <v/>
      </c>
      <c r="CJ388" s="58" t="str">
        <f>IF(O388="女子",IF($AF388&gt;100,"",IF($M388=プロ用女子!K$127,ROW(),"")),"")</f>
        <v/>
      </c>
      <c r="CK388" s="58" t="str">
        <f>IF(O388="女子",IF($AF388&gt;100,"",IF($M388=プロ用女子!D$152,ROW(),"")),"")</f>
        <v/>
      </c>
      <c r="CL388" s="58" t="str">
        <f>IF(O388="女子",IF($AF388&gt;100,"",IF($M388=プロ用女子!K$152,ROW(),"")),"")</f>
        <v/>
      </c>
      <c r="CM388" s="58" t="str">
        <f>IF(O388="女子",IF($AF388&gt;100,"",IF($M388=プロ用女子!D$177,ROW(),"")),"")</f>
        <v/>
      </c>
      <c r="CN388" s="58" t="str">
        <f>IF(O388="女子",IF($AF388&gt;100,"",IF($M388=プロ用女子!K$177,ROW(),"")),"")</f>
        <v/>
      </c>
      <c r="CO388" s="58" t="str">
        <f>IF(O388="女子",IF($AF388&gt;100,"",IF($M388=プロ用女子!D$202,ROW(),"")),"")</f>
        <v/>
      </c>
      <c r="CP388" s="58" t="str">
        <f>IF(O388="女子",IF($AF388&gt;100,"",IF($M388=プロ用女子!K$202,ROW(),"")),"")</f>
        <v/>
      </c>
      <c r="CQ388" s="58" t="str">
        <f>IF(O388="女子",IF($AF388&gt;100,"",IF($M388=プロ用女子!D$227,ROW(),"")),"")</f>
        <v/>
      </c>
      <c r="CR388" s="58" t="str">
        <f>IF(O388="女子",IF($AF388&gt;100,"",IF($M388=プロ用女子!K$227,ROW(),"")),"")</f>
        <v/>
      </c>
    </row>
    <row r="389" spans="1:96" x14ac:dyDescent="0.15">
      <c r="A389" s="41">
        <v>46172</v>
      </c>
      <c r="B389" s="41">
        <v>46180</v>
      </c>
      <c r="C389" t="s">
        <v>70</v>
      </c>
      <c r="D389" t="s">
        <v>162</v>
      </c>
      <c r="E389" t="s">
        <v>169</v>
      </c>
      <c r="F389" t="s">
        <v>171</v>
      </c>
      <c r="G389" t="s">
        <v>165</v>
      </c>
      <c r="H389" t="s">
        <v>71</v>
      </c>
      <c r="I389" t="s">
        <v>166</v>
      </c>
      <c r="J389" t="s">
        <v>99</v>
      </c>
      <c r="L389" t="s">
        <v>1571</v>
      </c>
      <c r="M389" t="s">
        <v>1498</v>
      </c>
      <c r="N389" t="s">
        <v>1499</v>
      </c>
      <c r="O389" t="s">
        <v>113</v>
      </c>
      <c r="Y389" t="s">
        <v>101</v>
      </c>
      <c r="Z389">
        <v>1</v>
      </c>
      <c r="AA389" t="s">
        <v>1572</v>
      </c>
      <c r="AB389" t="s">
        <v>1573</v>
      </c>
      <c r="AC389" t="s">
        <v>1574</v>
      </c>
      <c r="AD389" t="s">
        <v>102</v>
      </c>
      <c r="AF389">
        <v>16</v>
      </c>
      <c r="AG389" s="40">
        <v>22276</v>
      </c>
      <c r="AN389">
        <v>150</v>
      </c>
      <c r="AO389">
        <v>47</v>
      </c>
      <c r="AP389" t="s">
        <v>103</v>
      </c>
      <c r="AV389" t="s">
        <v>104</v>
      </c>
      <c r="AY389" t="s">
        <v>157</v>
      </c>
      <c r="BB389">
        <f t="shared" si="19"/>
        <v>63</v>
      </c>
      <c r="BC389" t="str">
        <f t="shared" si="20"/>
        <v>役員</v>
      </c>
      <c r="BD389" t="str">
        <f t="shared" si="21"/>
        <v>右</v>
      </c>
      <c r="BE389" s="58" t="str">
        <f>IF(O389="男子",IF($AF389&gt;100,"",IF(M389=プロ用男子!D$2,ROW(),"")),"")</f>
        <v/>
      </c>
      <c r="BF389" s="58" t="str">
        <f>IF(O389="男子",IF($AF389&gt;100,"",IF($M389=プロ用男子!K$2,ROW(),"")),"")</f>
        <v/>
      </c>
      <c r="BG389" s="58" t="str">
        <f>IF(O389="男子",IF($AF389&gt;100,"",IF($M389=プロ用男子!D$27,ROW(),"")),"")</f>
        <v/>
      </c>
      <c r="BH389" s="58" t="str">
        <f>IF(O389="男子",IF($AF389&gt;100,"",IF($M389=プロ用男子!K$27,ROW(),"")),"")</f>
        <v/>
      </c>
      <c r="BI389" s="58" t="str">
        <f>IF(O389="男子",IF($AF389&gt;100,"",IF($M389=プロ用男子!D$52,ROW(),"")),"")</f>
        <v/>
      </c>
      <c r="BJ389" s="58" t="str">
        <f>IF(O389="男子",IF($AF389&gt;100,"",IF($M389=プロ用男子!K$52,ROW(),"")),"")</f>
        <v/>
      </c>
      <c r="BK389" s="58" t="str">
        <f>IF(O389="男子",IF($AF389&gt;100,"",IF($M389=プロ用男子!D$77,ROW(),"")),"")</f>
        <v/>
      </c>
      <c r="BL389" s="58" t="str">
        <f>IF(O389="男子",IF($AF389&gt;100,"",IF($M389=プロ用男子!K$77,ROW(),"")),"")</f>
        <v/>
      </c>
      <c r="BM389" s="58" t="str">
        <f>IF(O389="男子",IF($AF389&gt;100,"",IF($M389=プロ用男子!D$102,ROW(),"")),"")</f>
        <v/>
      </c>
      <c r="BN389" s="58" t="str">
        <f>IF(O389="男子",IF($AF389&gt;100,"",IF($M389=プロ用男子!K$102,ROW(),"")),"")</f>
        <v/>
      </c>
      <c r="BO389" s="58" t="str">
        <f>IF(O389="男子",IF($AF389&gt;100,"",IF($M389=プロ用男子!D$127,ROW(),"")),"")</f>
        <v/>
      </c>
      <c r="BP389" s="58" t="str">
        <f>IF(O389="男子",IF($AF389&gt;100,"",IF($M389=プロ用男子!K$127,ROW(),"")),"")</f>
        <v/>
      </c>
      <c r="BQ389" s="58" t="str">
        <f>IF(O389="男子",IF($AF389&gt;100,"",IF($M389=プロ用男子!D$152,ROW(),"")),"")</f>
        <v/>
      </c>
      <c r="BR389" s="58" t="str">
        <f>IF(O389="男子",IF($AF389&gt;100,"",IF($M389=プロ用男子!K$152,ROW(),"")),"")</f>
        <v/>
      </c>
      <c r="BS389" s="58" t="str">
        <f>IF(O389="男子",IF($AF389&gt;100,"",IF($M389=プロ用男子!D$177,ROW(),"")),"")</f>
        <v/>
      </c>
      <c r="BT389" s="58" t="str">
        <f>IF(O389="男子",IF($AF389&gt;100,"",IF($M389=プロ用男子!K$177,ROW(),"")),"")</f>
        <v/>
      </c>
      <c r="BU389" s="58" t="str">
        <f>IF(O389="男子",IF($AF389&gt;100,"",IF($M389=プロ用男子!D$202,ROW(),"")),"")</f>
        <v/>
      </c>
      <c r="BV389" s="58" t="str">
        <f>IF(O389="男子",IF($AF389&gt;100,"",IF($M389=プロ用男子!K$202,ROW(),"")),"")</f>
        <v/>
      </c>
      <c r="BW389" s="58" t="str">
        <f>IF(O389="男子",IF($AF389&gt;100,"",IF($M389=プロ用男子!D$227,ROW(),"")),"")</f>
        <v/>
      </c>
      <c r="BX389" s="58" t="str">
        <f>IF(O389="男子",IF($AF389&gt;100,"",IF($M389=プロ用男子!K$227,ROW(),"")),"")</f>
        <v/>
      </c>
      <c r="BY389" s="58" t="str">
        <f>IF(O389="女子",IF(AF389&gt;100,"",IF(M389=プロ用女子!D$2,ROW(),"")),"")</f>
        <v/>
      </c>
      <c r="BZ389" s="58" t="str">
        <f>IF(O389="女子",IF($AF389&gt;100,"",IF($M389=プロ用女子!K$2,ROW(),"")),"")</f>
        <v/>
      </c>
      <c r="CA389" s="58" t="str">
        <f>IF(O389="女子",IF($AF389&gt;100,"",IF($M389=プロ用女子!D$27,ROW(),"")),"")</f>
        <v/>
      </c>
      <c r="CB389" s="58" t="str">
        <f>IF(O389="女子",IF($AF389&gt;100,"",IF($M389=プロ用女子!K$27,ROW(),"")),"")</f>
        <v/>
      </c>
      <c r="CC389" s="58" t="str">
        <f>IF(O389="女子",IF($AF389&gt;100,"",IF($M389=プロ用女子!D$52,ROW(),"")),"")</f>
        <v/>
      </c>
      <c r="CD389" s="58" t="str">
        <f>IF(O389="女子",IF($AF389&gt;100,"",IF($M389=プロ用女子!K$52,ROW(),"")),"")</f>
        <v/>
      </c>
      <c r="CE389" s="58">
        <f>IF(O389="女子",IF($AF389&gt;100,"",IF($M389=プロ用女子!D$77,ROW(),"")),"")</f>
        <v>389</v>
      </c>
      <c r="CF389" s="58" t="str">
        <f>IF(O389="女子",IF($AF389&gt;100,"",IF($M389=プロ用女子!K$77,ROW(),"")),"")</f>
        <v/>
      </c>
      <c r="CG389" s="58" t="str">
        <f>IF(O389="女子",IF($AF389&gt;100,"",IF($M389=プロ用女子!D$102,ROW(),"")),"")</f>
        <v/>
      </c>
      <c r="CH389" s="58" t="str">
        <f>IF(O389="女子",IF($AF389&gt;100,"",IF($M389=プロ用女子!K$102,ROW(),"")),"")</f>
        <v/>
      </c>
      <c r="CI389" s="58" t="str">
        <f>IF(O389="女子",IF($AF389&gt;100,"",IF($M389=プロ用女子!D$127,ROW(),"")),"")</f>
        <v/>
      </c>
      <c r="CJ389" s="58" t="str">
        <f>IF(O389="女子",IF($AF389&gt;100,"",IF($M389=プロ用女子!K$127,ROW(),"")),"")</f>
        <v/>
      </c>
      <c r="CK389" s="58" t="str">
        <f>IF(O389="女子",IF($AF389&gt;100,"",IF($M389=プロ用女子!D$152,ROW(),"")),"")</f>
        <v/>
      </c>
      <c r="CL389" s="58" t="str">
        <f>IF(O389="女子",IF($AF389&gt;100,"",IF($M389=プロ用女子!K$152,ROW(),"")),"")</f>
        <v/>
      </c>
      <c r="CM389" s="58" t="str">
        <f>IF(O389="女子",IF($AF389&gt;100,"",IF($M389=プロ用女子!D$177,ROW(),"")),"")</f>
        <v/>
      </c>
      <c r="CN389" s="58" t="str">
        <f>IF(O389="女子",IF($AF389&gt;100,"",IF($M389=プロ用女子!K$177,ROW(),"")),"")</f>
        <v/>
      </c>
      <c r="CO389" s="58" t="str">
        <f>IF(O389="女子",IF($AF389&gt;100,"",IF($M389=プロ用女子!D$202,ROW(),"")),"")</f>
        <v/>
      </c>
      <c r="CP389" s="58" t="str">
        <f>IF(O389="女子",IF($AF389&gt;100,"",IF($M389=プロ用女子!K$202,ROW(),"")),"")</f>
        <v/>
      </c>
      <c r="CQ389" s="58" t="str">
        <f>IF(O389="女子",IF($AF389&gt;100,"",IF($M389=プロ用女子!D$227,ROW(),"")),"")</f>
        <v/>
      </c>
      <c r="CR389" s="58" t="str">
        <f>IF(O389="女子",IF($AF389&gt;100,"",IF($M389=プロ用女子!K$227,ROW(),"")),"")</f>
        <v/>
      </c>
    </row>
    <row r="390" spans="1:96" x14ac:dyDescent="0.15">
      <c r="L390" t="s">
        <v>2387</v>
      </c>
      <c r="M390" t="s">
        <v>1498</v>
      </c>
      <c r="N390" t="s">
        <v>1499</v>
      </c>
      <c r="O390" t="s">
        <v>113</v>
      </c>
      <c r="Y390" t="s">
        <v>101</v>
      </c>
      <c r="AA390" t="s">
        <v>2388</v>
      </c>
      <c r="AB390" t="s">
        <v>2389</v>
      </c>
      <c r="AC390" t="s">
        <v>2390</v>
      </c>
      <c r="AD390" t="s">
        <v>102</v>
      </c>
      <c r="AF390">
        <v>101</v>
      </c>
      <c r="AG390" s="40">
        <v>26276</v>
      </c>
      <c r="AN390">
        <v>163</v>
      </c>
      <c r="AO390">
        <v>53</v>
      </c>
      <c r="AP390" t="s">
        <v>103</v>
      </c>
      <c r="BB390">
        <f t="shared" si="19"/>
        <v>52</v>
      </c>
      <c r="BC390" t="str">
        <f t="shared" si="20"/>
        <v>役員</v>
      </c>
      <c r="BD390" t="str">
        <f t="shared" si="21"/>
        <v>右</v>
      </c>
      <c r="BE390" s="58" t="str">
        <f>IF(O390="男子",IF($AF390&gt;100,"",IF(M390=プロ用男子!D$2,ROW(),"")),"")</f>
        <v/>
      </c>
      <c r="BF390" s="58" t="str">
        <f>IF(O390="男子",IF($AF390&gt;100,"",IF($M390=プロ用男子!K$2,ROW(),"")),"")</f>
        <v/>
      </c>
      <c r="BG390" s="58" t="str">
        <f>IF(O390="男子",IF($AF390&gt;100,"",IF($M390=プロ用男子!D$27,ROW(),"")),"")</f>
        <v/>
      </c>
      <c r="BH390" s="58" t="str">
        <f>IF(O390="男子",IF($AF390&gt;100,"",IF($M390=プロ用男子!K$27,ROW(),"")),"")</f>
        <v/>
      </c>
      <c r="BI390" s="58" t="str">
        <f>IF(O390="男子",IF($AF390&gt;100,"",IF($M390=プロ用男子!D$52,ROW(),"")),"")</f>
        <v/>
      </c>
      <c r="BJ390" s="58" t="str">
        <f>IF(O390="男子",IF($AF390&gt;100,"",IF($M390=プロ用男子!K$52,ROW(),"")),"")</f>
        <v/>
      </c>
      <c r="BK390" s="58" t="str">
        <f>IF(O390="男子",IF($AF390&gt;100,"",IF($M390=プロ用男子!D$77,ROW(),"")),"")</f>
        <v/>
      </c>
      <c r="BL390" s="58" t="str">
        <f>IF(O390="男子",IF($AF390&gt;100,"",IF($M390=プロ用男子!K$77,ROW(),"")),"")</f>
        <v/>
      </c>
      <c r="BM390" s="58" t="str">
        <f>IF(O390="男子",IF($AF390&gt;100,"",IF($M390=プロ用男子!D$102,ROW(),"")),"")</f>
        <v/>
      </c>
      <c r="BN390" s="58" t="str">
        <f>IF(O390="男子",IF($AF390&gt;100,"",IF($M390=プロ用男子!K$102,ROW(),"")),"")</f>
        <v/>
      </c>
      <c r="BO390" s="58" t="str">
        <f>IF(O390="男子",IF($AF390&gt;100,"",IF($M390=プロ用男子!D$127,ROW(),"")),"")</f>
        <v/>
      </c>
      <c r="BP390" s="58" t="str">
        <f>IF(O390="男子",IF($AF390&gt;100,"",IF($M390=プロ用男子!K$127,ROW(),"")),"")</f>
        <v/>
      </c>
      <c r="BQ390" s="58" t="str">
        <f>IF(O390="男子",IF($AF390&gt;100,"",IF($M390=プロ用男子!D$152,ROW(),"")),"")</f>
        <v/>
      </c>
      <c r="BR390" s="58" t="str">
        <f>IF(O390="男子",IF($AF390&gt;100,"",IF($M390=プロ用男子!K$152,ROW(),"")),"")</f>
        <v/>
      </c>
      <c r="BS390" s="58" t="str">
        <f>IF(O390="男子",IF($AF390&gt;100,"",IF($M390=プロ用男子!D$177,ROW(),"")),"")</f>
        <v/>
      </c>
      <c r="BT390" s="58" t="str">
        <f>IF(O390="男子",IF($AF390&gt;100,"",IF($M390=プロ用男子!K$177,ROW(),"")),"")</f>
        <v/>
      </c>
      <c r="BU390" s="58" t="str">
        <f>IF(O390="男子",IF($AF390&gt;100,"",IF($M390=プロ用男子!D$202,ROW(),"")),"")</f>
        <v/>
      </c>
      <c r="BV390" s="58" t="str">
        <f>IF(O390="男子",IF($AF390&gt;100,"",IF($M390=プロ用男子!K$202,ROW(),"")),"")</f>
        <v/>
      </c>
      <c r="BW390" s="58" t="str">
        <f>IF(O390="男子",IF($AF390&gt;100,"",IF($M390=プロ用男子!D$227,ROW(),"")),"")</f>
        <v/>
      </c>
      <c r="BX390" s="58" t="str">
        <f>IF(O390="男子",IF($AF390&gt;100,"",IF($M390=プロ用男子!K$227,ROW(),"")),"")</f>
        <v/>
      </c>
      <c r="BY390" s="58" t="str">
        <f>IF(O390="女子",IF(AF390&gt;100,"",IF(M390=プロ用女子!D$2,ROW(),"")),"")</f>
        <v/>
      </c>
      <c r="BZ390" s="58" t="str">
        <f>IF(O390="女子",IF($AF390&gt;100,"",IF($M390=プロ用女子!K$2,ROW(),"")),"")</f>
        <v/>
      </c>
      <c r="CA390" s="58" t="str">
        <f>IF(O390="女子",IF($AF390&gt;100,"",IF($M390=プロ用女子!D$27,ROW(),"")),"")</f>
        <v/>
      </c>
      <c r="CB390" s="58" t="str">
        <f>IF(O390="女子",IF($AF390&gt;100,"",IF($M390=プロ用女子!K$27,ROW(),"")),"")</f>
        <v/>
      </c>
      <c r="CC390" s="58" t="str">
        <f>IF(O390="女子",IF($AF390&gt;100,"",IF($M390=プロ用女子!D$52,ROW(),"")),"")</f>
        <v/>
      </c>
      <c r="CD390" s="58" t="str">
        <f>IF(O390="女子",IF($AF390&gt;100,"",IF($M390=プロ用女子!K$52,ROW(),"")),"")</f>
        <v/>
      </c>
      <c r="CE390" s="58" t="str">
        <f>IF(O390="女子",IF($AF390&gt;100,"",IF($M390=プロ用女子!D$77,ROW(),"")),"")</f>
        <v/>
      </c>
      <c r="CF390" s="58" t="str">
        <f>IF(O390="女子",IF($AF390&gt;100,"",IF($M390=プロ用女子!K$77,ROW(),"")),"")</f>
        <v/>
      </c>
      <c r="CG390" s="58" t="str">
        <f>IF(O390="女子",IF($AF390&gt;100,"",IF($M390=プロ用女子!D$102,ROW(),"")),"")</f>
        <v/>
      </c>
      <c r="CH390" s="58" t="str">
        <f>IF(O390="女子",IF($AF390&gt;100,"",IF($M390=プロ用女子!K$102,ROW(),"")),"")</f>
        <v/>
      </c>
      <c r="CI390" s="58" t="str">
        <f>IF(O390="女子",IF($AF390&gt;100,"",IF($M390=プロ用女子!D$127,ROW(),"")),"")</f>
        <v/>
      </c>
      <c r="CJ390" s="58" t="str">
        <f>IF(O390="女子",IF($AF390&gt;100,"",IF($M390=プロ用女子!K$127,ROW(),"")),"")</f>
        <v/>
      </c>
      <c r="CK390" s="58" t="str">
        <f>IF(O390="女子",IF($AF390&gt;100,"",IF($M390=プロ用女子!D$152,ROW(),"")),"")</f>
        <v/>
      </c>
      <c r="CL390" s="58" t="str">
        <f>IF(O390="女子",IF($AF390&gt;100,"",IF($M390=プロ用女子!K$152,ROW(),"")),"")</f>
        <v/>
      </c>
      <c r="CM390" s="58" t="str">
        <f>IF(O390="女子",IF($AF390&gt;100,"",IF($M390=プロ用女子!D$177,ROW(),"")),"")</f>
        <v/>
      </c>
      <c r="CN390" s="58" t="str">
        <f>IF(O390="女子",IF($AF390&gt;100,"",IF($M390=プロ用女子!K$177,ROW(),"")),"")</f>
        <v/>
      </c>
      <c r="CO390" s="58" t="str">
        <f>IF(O390="女子",IF($AF390&gt;100,"",IF($M390=プロ用女子!D$202,ROW(),"")),"")</f>
        <v/>
      </c>
      <c r="CP390" s="58" t="str">
        <f>IF(O390="女子",IF($AF390&gt;100,"",IF($M390=プロ用女子!K$202,ROW(),"")),"")</f>
        <v/>
      </c>
      <c r="CQ390" s="58" t="str">
        <f>IF(O390="女子",IF($AF390&gt;100,"",IF($M390=プロ用女子!D$227,ROW(),"")),"")</f>
        <v/>
      </c>
      <c r="CR390" s="58" t="str">
        <f>IF(O390="女子",IF($AF390&gt;100,"",IF($M390=プロ用女子!K$227,ROW(),"")),"")</f>
        <v/>
      </c>
    </row>
    <row r="391" spans="1:96" x14ac:dyDescent="0.15">
      <c r="L391" t="s">
        <v>2391</v>
      </c>
      <c r="M391" t="s">
        <v>1498</v>
      </c>
      <c r="N391" t="s">
        <v>1499</v>
      </c>
      <c r="O391" t="s">
        <v>113</v>
      </c>
      <c r="Y391" t="s">
        <v>101</v>
      </c>
      <c r="AA391" t="s">
        <v>2392</v>
      </c>
      <c r="AB391" t="s">
        <v>2393</v>
      </c>
      <c r="AC391" t="s">
        <v>2394</v>
      </c>
      <c r="AD391" t="s">
        <v>102</v>
      </c>
      <c r="AF391">
        <v>102</v>
      </c>
      <c r="AG391" s="40">
        <v>22276</v>
      </c>
      <c r="AN391">
        <v>153</v>
      </c>
      <c r="AO391">
        <v>49</v>
      </c>
      <c r="AP391" t="s">
        <v>103</v>
      </c>
      <c r="BB391">
        <f t="shared" si="19"/>
        <v>63</v>
      </c>
      <c r="BC391" t="str">
        <f t="shared" si="20"/>
        <v>役員</v>
      </c>
      <c r="BD391" t="str">
        <f t="shared" si="21"/>
        <v>右</v>
      </c>
      <c r="BE391" s="58" t="str">
        <f>IF(O391="男子",IF($AF391&gt;100,"",IF(M391=プロ用男子!D$2,ROW(),"")),"")</f>
        <v/>
      </c>
      <c r="BF391" s="58" t="str">
        <f>IF(O391="男子",IF($AF391&gt;100,"",IF($M391=プロ用男子!K$2,ROW(),"")),"")</f>
        <v/>
      </c>
      <c r="BG391" s="58" t="str">
        <f>IF(O391="男子",IF($AF391&gt;100,"",IF($M391=プロ用男子!D$27,ROW(),"")),"")</f>
        <v/>
      </c>
      <c r="BH391" s="58" t="str">
        <f>IF(O391="男子",IF($AF391&gt;100,"",IF($M391=プロ用男子!K$27,ROW(),"")),"")</f>
        <v/>
      </c>
      <c r="BI391" s="58" t="str">
        <f>IF(O391="男子",IF($AF391&gt;100,"",IF($M391=プロ用男子!D$52,ROW(),"")),"")</f>
        <v/>
      </c>
      <c r="BJ391" s="58" t="str">
        <f>IF(O391="男子",IF($AF391&gt;100,"",IF($M391=プロ用男子!K$52,ROW(),"")),"")</f>
        <v/>
      </c>
      <c r="BK391" s="58" t="str">
        <f>IF(O391="男子",IF($AF391&gt;100,"",IF($M391=プロ用男子!D$77,ROW(),"")),"")</f>
        <v/>
      </c>
      <c r="BL391" s="58" t="str">
        <f>IF(O391="男子",IF($AF391&gt;100,"",IF($M391=プロ用男子!K$77,ROW(),"")),"")</f>
        <v/>
      </c>
      <c r="BM391" s="58" t="str">
        <f>IF(O391="男子",IF($AF391&gt;100,"",IF($M391=プロ用男子!D$102,ROW(),"")),"")</f>
        <v/>
      </c>
      <c r="BN391" s="58" t="str">
        <f>IF(O391="男子",IF($AF391&gt;100,"",IF($M391=プロ用男子!K$102,ROW(),"")),"")</f>
        <v/>
      </c>
      <c r="BO391" s="58" t="str">
        <f>IF(O391="男子",IF($AF391&gt;100,"",IF($M391=プロ用男子!D$127,ROW(),"")),"")</f>
        <v/>
      </c>
      <c r="BP391" s="58" t="str">
        <f>IF(O391="男子",IF($AF391&gt;100,"",IF($M391=プロ用男子!K$127,ROW(),"")),"")</f>
        <v/>
      </c>
      <c r="BQ391" s="58" t="str">
        <f>IF(O391="男子",IF($AF391&gt;100,"",IF($M391=プロ用男子!D$152,ROW(),"")),"")</f>
        <v/>
      </c>
      <c r="BR391" s="58" t="str">
        <f>IF(O391="男子",IF($AF391&gt;100,"",IF($M391=プロ用男子!K$152,ROW(),"")),"")</f>
        <v/>
      </c>
      <c r="BS391" s="58" t="str">
        <f>IF(O391="男子",IF($AF391&gt;100,"",IF($M391=プロ用男子!D$177,ROW(),"")),"")</f>
        <v/>
      </c>
      <c r="BT391" s="58" t="str">
        <f>IF(O391="男子",IF($AF391&gt;100,"",IF($M391=プロ用男子!K$177,ROW(),"")),"")</f>
        <v/>
      </c>
      <c r="BU391" s="58" t="str">
        <f>IF(O391="男子",IF($AF391&gt;100,"",IF($M391=プロ用男子!D$202,ROW(),"")),"")</f>
        <v/>
      </c>
      <c r="BV391" s="58" t="str">
        <f>IF(O391="男子",IF($AF391&gt;100,"",IF($M391=プロ用男子!K$202,ROW(),"")),"")</f>
        <v/>
      </c>
      <c r="BW391" s="58" t="str">
        <f>IF(O391="男子",IF($AF391&gt;100,"",IF($M391=プロ用男子!D$227,ROW(),"")),"")</f>
        <v/>
      </c>
      <c r="BX391" s="58" t="str">
        <f>IF(O391="男子",IF($AF391&gt;100,"",IF($M391=プロ用男子!K$227,ROW(),"")),"")</f>
        <v/>
      </c>
      <c r="BY391" s="58" t="str">
        <f>IF(O391="女子",IF(AF391&gt;100,"",IF(M391=プロ用女子!D$2,ROW(),"")),"")</f>
        <v/>
      </c>
      <c r="BZ391" s="58" t="str">
        <f>IF(O391="女子",IF($AF391&gt;100,"",IF($M391=プロ用女子!K$2,ROW(),"")),"")</f>
        <v/>
      </c>
      <c r="CA391" s="58" t="str">
        <f>IF(O391="女子",IF($AF391&gt;100,"",IF($M391=プロ用女子!D$27,ROW(),"")),"")</f>
        <v/>
      </c>
      <c r="CB391" s="58" t="str">
        <f>IF(O391="女子",IF($AF391&gt;100,"",IF($M391=プロ用女子!K$27,ROW(),"")),"")</f>
        <v/>
      </c>
      <c r="CC391" s="58" t="str">
        <f>IF(O391="女子",IF($AF391&gt;100,"",IF($M391=プロ用女子!D$52,ROW(),"")),"")</f>
        <v/>
      </c>
      <c r="CD391" s="58" t="str">
        <f>IF(O391="女子",IF($AF391&gt;100,"",IF($M391=プロ用女子!K$52,ROW(),"")),"")</f>
        <v/>
      </c>
      <c r="CE391" s="58" t="str">
        <f>IF(O391="女子",IF($AF391&gt;100,"",IF($M391=プロ用女子!D$77,ROW(),"")),"")</f>
        <v/>
      </c>
      <c r="CF391" s="58" t="str">
        <f>IF(O391="女子",IF($AF391&gt;100,"",IF($M391=プロ用女子!K$77,ROW(),"")),"")</f>
        <v/>
      </c>
      <c r="CG391" s="58" t="str">
        <f>IF(O391="女子",IF($AF391&gt;100,"",IF($M391=プロ用女子!D$102,ROW(),"")),"")</f>
        <v/>
      </c>
      <c r="CH391" s="58" t="str">
        <f>IF(O391="女子",IF($AF391&gt;100,"",IF($M391=プロ用女子!K$102,ROW(),"")),"")</f>
        <v/>
      </c>
      <c r="CI391" s="58" t="str">
        <f>IF(O391="女子",IF($AF391&gt;100,"",IF($M391=プロ用女子!D$127,ROW(),"")),"")</f>
        <v/>
      </c>
      <c r="CJ391" s="58" t="str">
        <f>IF(O391="女子",IF($AF391&gt;100,"",IF($M391=プロ用女子!K$127,ROW(),"")),"")</f>
        <v/>
      </c>
      <c r="CK391" s="58" t="str">
        <f>IF(O391="女子",IF($AF391&gt;100,"",IF($M391=プロ用女子!D$152,ROW(),"")),"")</f>
        <v/>
      </c>
      <c r="CL391" s="58" t="str">
        <f>IF(O391="女子",IF($AF391&gt;100,"",IF($M391=プロ用女子!K$152,ROW(),"")),"")</f>
        <v/>
      </c>
      <c r="CM391" s="58" t="str">
        <f>IF(O391="女子",IF($AF391&gt;100,"",IF($M391=プロ用女子!D$177,ROW(),"")),"")</f>
        <v/>
      </c>
      <c r="CN391" s="58" t="str">
        <f>IF(O391="女子",IF($AF391&gt;100,"",IF($M391=プロ用女子!K$177,ROW(),"")),"")</f>
        <v/>
      </c>
      <c r="CO391" s="58" t="str">
        <f>IF(O391="女子",IF($AF391&gt;100,"",IF($M391=プロ用女子!D$202,ROW(),"")),"")</f>
        <v/>
      </c>
      <c r="CP391" s="58" t="str">
        <f>IF(O391="女子",IF($AF391&gt;100,"",IF($M391=プロ用女子!K$202,ROW(),"")),"")</f>
        <v/>
      </c>
      <c r="CQ391" s="58" t="str">
        <f>IF(O391="女子",IF($AF391&gt;100,"",IF($M391=プロ用女子!D$227,ROW(),"")),"")</f>
        <v/>
      </c>
      <c r="CR391" s="58" t="str">
        <f>IF(O391="女子",IF($AF391&gt;100,"",IF($M391=プロ用女子!K$227,ROW(),"")),"")</f>
        <v/>
      </c>
    </row>
    <row r="392" spans="1:96" x14ac:dyDescent="0.15">
      <c r="L392" t="s">
        <v>2395</v>
      </c>
      <c r="M392" t="s">
        <v>1498</v>
      </c>
      <c r="N392" t="s">
        <v>1499</v>
      </c>
      <c r="O392" t="s">
        <v>113</v>
      </c>
      <c r="Y392" t="s">
        <v>101</v>
      </c>
      <c r="AA392" t="s">
        <v>2396</v>
      </c>
      <c r="AB392" t="s">
        <v>2397</v>
      </c>
      <c r="AC392" t="s">
        <v>2398</v>
      </c>
      <c r="AD392" t="s">
        <v>102</v>
      </c>
      <c r="AF392">
        <v>103</v>
      </c>
      <c r="AG392" s="40">
        <v>26276</v>
      </c>
      <c r="AN392">
        <v>160</v>
      </c>
      <c r="AO392">
        <v>48</v>
      </c>
      <c r="AP392" t="s">
        <v>103</v>
      </c>
      <c r="BB392">
        <f t="shared" si="19"/>
        <v>52</v>
      </c>
      <c r="BC392" t="str">
        <f t="shared" si="20"/>
        <v>役員</v>
      </c>
      <c r="BD392" t="str">
        <f t="shared" si="21"/>
        <v>右</v>
      </c>
      <c r="BE392" s="58" t="str">
        <f>IF(O392="男子",IF($AF392&gt;100,"",IF(M392=プロ用男子!D$2,ROW(),"")),"")</f>
        <v/>
      </c>
      <c r="BF392" s="58" t="str">
        <f>IF(O392="男子",IF($AF392&gt;100,"",IF($M392=プロ用男子!K$2,ROW(),"")),"")</f>
        <v/>
      </c>
      <c r="BG392" s="58" t="str">
        <f>IF(O392="男子",IF($AF392&gt;100,"",IF($M392=プロ用男子!D$27,ROW(),"")),"")</f>
        <v/>
      </c>
      <c r="BH392" s="58" t="str">
        <f>IF(O392="男子",IF($AF392&gt;100,"",IF($M392=プロ用男子!K$27,ROW(),"")),"")</f>
        <v/>
      </c>
      <c r="BI392" s="58" t="str">
        <f>IF(O392="男子",IF($AF392&gt;100,"",IF($M392=プロ用男子!D$52,ROW(),"")),"")</f>
        <v/>
      </c>
      <c r="BJ392" s="58" t="str">
        <f>IF(O392="男子",IF($AF392&gt;100,"",IF($M392=プロ用男子!K$52,ROW(),"")),"")</f>
        <v/>
      </c>
      <c r="BK392" s="58" t="str">
        <f>IF(O392="男子",IF($AF392&gt;100,"",IF($M392=プロ用男子!D$77,ROW(),"")),"")</f>
        <v/>
      </c>
      <c r="BL392" s="58" t="str">
        <f>IF(O392="男子",IF($AF392&gt;100,"",IF($M392=プロ用男子!K$77,ROW(),"")),"")</f>
        <v/>
      </c>
      <c r="BM392" s="58" t="str">
        <f>IF(O392="男子",IF($AF392&gt;100,"",IF($M392=プロ用男子!D$102,ROW(),"")),"")</f>
        <v/>
      </c>
      <c r="BN392" s="58" t="str">
        <f>IF(O392="男子",IF($AF392&gt;100,"",IF($M392=プロ用男子!K$102,ROW(),"")),"")</f>
        <v/>
      </c>
      <c r="BO392" s="58" t="str">
        <f>IF(O392="男子",IF($AF392&gt;100,"",IF($M392=プロ用男子!D$127,ROW(),"")),"")</f>
        <v/>
      </c>
      <c r="BP392" s="58" t="str">
        <f>IF(O392="男子",IF($AF392&gt;100,"",IF($M392=プロ用男子!K$127,ROW(),"")),"")</f>
        <v/>
      </c>
      <c r="BQ392" s="58" t="str">
        <f>IF(O392="男子",IF($AF392&gt;100,"",IF($M392=プロ用男子!D$152,ROW(),"")),"")</f>
        <v/>
      </c>
      <c r="BR392" s="58" t="str">
        <f>IF(O392="男子",IF($AF392&gt;100,"",IF($M392=プロ用男子!K$152,ROW(),"")),"")</f>
        <v/>
      </c>
      <c r="BS392" s="58" t="str">
        <f>IF(O392="男子",IF($AF392&gt;100,"",IF($M392=プロ用男子!D$177,ROW(),"")),"")</f>
        <v/>
      </c>
      <c r="BT392" s="58" t="str">
        <f>IF(O392="男子",IF($AF392&gt;100,"",IF($M392=プロ用男子!K$177,ROW(),"")),"")</f>
        <v/>
      </c>
      <c r="BU392" s="58" t="str">
        <f>IF(O392="男子",IF($AF392&gt;100,"",IF($M392=プロ用男子!D$202,ROW(),"")),"")</f>
        <v/>
      </c>
      <c r="BV392" s="58" t="str">
        <f>IF(O392="男子",IF($AF392&gt;100,"",IF($M392=プロ用男子!K$202,ROW(),"")),"")</f>
        <v/>
      </c>
      <c r="BW392" s="58" t="str">
        <f>IF(O392="男子",IF($AF392&gt;100,"",IF($M392=プロ用男子!D$227,ROW(),"")),"")</f>
        <v/>
      </c>
      <c r="BX392" s="58" t="str">
        <f>IF(O392="男子",IF($AF392&gt;100,"",IF($M392=プロ用男子!K$227,ROW(),"")),"")</f>
        <v/>
      </c>
      <c r="BY392" s="58" t="str">
        <f>IF(O392="女子",IF(AF392&gt;100,"",IF(M392=プロ用女子!D$2,ROW(),"")),"")</f>
        <v/>
      </c>
      <c r="BZ392" s="58" t="str">
        <f>IF(O392="女子",IF($AF392&gt;100,"",IF($M392=プロ用女子!K$2,ROW(),"")),"")</f>
        <v/>
      </c>
      <c r="CA392" s="58" t="str">
        <f>IF(O392="女子",IF($AF392&gt;100,"",IF($M392=プロ用女子!D$27,ROW(),"")),"")</f>
        <v/>
      </c>
      <c r="CB392" s="58" t="str">
        <f>IF(O392="女子",IF($AF392&gt;100,"",IF($M392=プロ用女子!K$27,ROW(),"")),"")</f>
        <v/>
      </c>
      <c r="CC392" s="58" t="str">
        <f>IF(O392="女子",IF($AF392&gt;100,"",IF($M392=プロ用女子!D$52,ROW(),"")),"")</f>
        <v/>
      </c>
      <c r="CD392" s="58" t="str">
        <f>IF(O392="女子",IF($AF392&gt;100,"",IF($M392=プロ用女子!K$52,ROW(),"")),"")</f>
        <v/>
      </c>
      <c r="CE392" s="58" t="str">
        <f>IF(O392="女子",IF($AF392&gt;100,"",IF($M392=プロ用女子!D$77,ROW(),"")),"")</f>
        <v/>
      </c>
      <c r="CF392" s="58" t="str">
        <f>IF(O392="女子",IF($AF392&gt;100,"",IF($M392=プロ用女子!K$77,ROW(),"")),"")</f>
        <v/>
      </c>
      <c r="CG392" s="58" t="str">
        <f>IF(O392="女子",IF($AF392&gt;100,"",IF($M392=プロ用女子!D$102,ROW(),"")),"")</f>
        <v/>
      </c>
      <c r="CH392" s="58" t="str">
        <f>IF(O392="女子",IF($AF392&gt;100,"",IF($M392=プロ用女子!K$102,ROW(),"")),"")</f>
        <v/>
      </c>
      <c r="CI392" s="58" t="str">
        <f>IF(O392="女子",IF($AF392&gt;100,"",IF($M392=プロ用女子!D$127,ROW(),"")),"")</f>
        <v/>
      </c>
      <c r="CJ392" s="58" t="str">
        <f>IF(O392="女子",IF($AF392&gt;100,"",IF($M392=プロ用女子!K$127,ROW(),"")),"")</f>
        <v/>
      </c>
      <c r="CK392" s="58" t="str">
        <f>IF(O392="女子",IF($AF392&gt;100,"",IF($M392=プロ用女子!D$152,ROW(),"")),"")</f>
        <v/>
      </c>
      <c r="CL392" s="58" t="str">
        <f>IF(O392="女子",IF($AF392&gt;100,"",IF($M392=プロ用女子!K$152,ROW(),"")),"")</f>
        <v/>
      </c>
      <c r="CM392" s="58" t="str">
        <f>IF(O392="女子",IF($AF392&gt;100,"",IF($M392=プロ用女子!D$177,ROW(),"")),"")</f>
        <v/>
      </c>
      <c r="CN392" s="58" t="str">
        <f>IF(O392="女子",IF($AF392&gt;100,"",IF($M392=プロ用女子!K$177,ROW(),"")),"")</f>
        <v/>
      </c>
      <c r="CO392" s="58" t="str">
        <f>IF(O392="女子",IF($AF392&gt;100,"",IF($M392=プロ用女子!D$202,ROW(),"")),"")</f>
        <v/>
      </c>
      <c r="CP392" s="58" t="str">
        <f>IF(O392="女子",IF($AF392&gt;100,"",IF($M392=プロ用女子!K$202,ROW(),"")),"")</f>
        <v/>
      </c>
      <c r="CQ392" s="58" t="str">
        <f>IF(O392="女子",IF($AF392&gt;100,"",IF($M392=プロ用女子!D$227,ROW(),"")),"")</f>
        <v/>
      </c>
      <c r="CR392" s="58" t="str">
        <f>IF(O392="女子",IF($AF392&gt;100,"",IF($M392=プロ用女子!K$227,ROW(),"")),"")</f>
        <v/>
      </c>
    </row>
    <row r="393" spans="1:96" x14ac:dyDescent="0.15">
      <c r="L393" t="s">
        <v>2399</v>
      </c>
      <c r="M393" t="s">
        <v>1498</v>
      </c>
      <c r="N393" t="s">
        <v>1499</v>
      </c>
      <c r="O393" t="s">
        <v>113</v>
      </c>
      <c r="Y393" t="s">
        <v>101</v>
      </c>
      <c r="AA393" t="s">
        <v>2400</v>
      </c>
      <c r="AB393" t="s">
        <v>2401</v>
      </c>
      <c r="AC393" t="s">
        <v>2402</v>
      </c>
      <c r="AD393" t="s">
        <v>102</v>
      </c>
      <c r="AF393">
        <v>104</v>
      </c>
      <c r="AG393" s="40">
        <v>22276</v>
      </c>
      <c r="AN393">
        <v>162</v>
      </c>
      <c r="AO393">
        <v>48</v>
      </c>
      <c r="AP393" t="s">
        <v>103</v>
      </c>
      <c r="BB393">
        <f t="shared" si="19"/>
        <v>63</v>
      </c>
      <c r="BC393" t="str">
        <f t="shared" si="20"/>
        <v>役員</v>
      </c>
      <c r="BD393" t="str">
        <f t="shared" si="21"/>
        <v>右</v>
      </c>
      <c r="BE393" s="58" t="str">
        <f>IF(O393="男子",IF($AF393&gt;100,"",IF(M393=プロ用男子!D$2,ROW(),"")),"")</f>
        <v/>
      </c>
      <c r="BF393" s="58" t="str">
        <f>IF(O393="男子",IF($AF393&gt;100,"",IF($M393=プロ用男子!K$2,ROW(),"")),"")</f>
        <v/>
      </c>
      <c r="BG393" s="58" t="str">
        <f>IF(O393="男子",IF($AF393&gt;100,"",IF($M393=プロ用男子!D$27,ROW(),"")),"")</f>
        <v/>
      </c>
      <c r="BH393" s="58" t="str">
        <f>IF(O393="男子",IF($AF393&gt;100,"",IF($M393=プロ用男子!K$27,ROW(),"")),"")</f>
        <v/>
      </c>
      <c r="BI393" s="58" t="str">
        <f>IF(O393="男子",IF($AF393&gt;100,"",IF($M393=プロ用男子!D$52,ROW(),"")),"")</f>
        <v/>
      </c>
      <c r="BJ393" s="58" t="str">
        <f>IF(O393="男子",IF($AF393&gt;100,"",IF($M393=プロ用男子!K$52,ROW(),"")),"")</f>
        <v/>
      </c>
      <c r="BK393" s="58" t="str">
        <f>IF(O393="男子",IF($AF393&gt;100,"",IF($M393=プロ用男子!D$77,ROW(),"")),"")</f>
        <v/>
      </c>
      <c r="BL393" s="58" t="str">
        <f>IF(O393="男子",IF($AF393&gt;100,"",IF($M393=プロ用男子!K$77,ROW(),"")),"")</f>
        <v/>
      </c>
      <c r="BM393" s="58" t="str">
        <f>IF(O393="男子",IF($AF393&gt;100,"",IF($M393=プロ用男子!D$102,ROW(),"")),"")</f>
        <v/>
      </c>
      <c r="BN393" s="58" t="str">
        <f>IF(O393="男子",IF($AF393&gt;100,"",IF($M393=プロ用男子!K$102,ROW(),"")),"")</f>
        <v/>
      </c>
      <c r="BO393" s="58" t="str">
        <f>IF(O393="男子",IF($AF393&gt;100,"",IF($M393=プロ用男子!D$127,ROW(),"")),"")</f>
        <v/>
      </c>
      <c r="BP393" s="58" t="str">
        <f>IF(O393="男子",IF($AF393&gt;100,"",IF($M393=プロ用男子!K$127,ROW(),"")),"")</f>
        <v/>
      </c>
      <c r="BQ393" s="58" t="str">
        <f>IF(O393="男子",IF($AF393&gt;100,"",IF($M393=プロ用男子!D$152,ROW(),"")),"")</f>
        <v/>
      </c>
      <c r="BR393" s="58" t="str">
        <f>IF(O393="男子",IF($AF393&gt;100,"",IF($M393=プロ用男子!K$152,ROW(),"")),"")</f>
        <v/>
      </c>
      <c r="BS393" s="58" t="str">
        <f>IF(O393="男子",IF($AF393&gt;100,"",IF($M393=プロ用男子!D$177,ROW(),"")),"")</f>
        <v/>
      </c>
      <c r="BT393" s="58" t="str">
        <f>IF(O393="男子",IF($AF393&gt;100,"",IF($M393=プロ用男子!K$177,ROW(),"")),"")</f>
        <v/>
      </c>
      <c r="BU393" s="58" t="str">
        <f>IF(O393="男子",IF($AF393&gt;100,"",IF($M393=プロ用男子!D$202,ROW(),"")),"")</f>
        <v/>
      </c>
      <c r="BV393" s="58" t="str">
        <f>IF(O393="男子",IF($AF393&gt;100,"",IF($M393=プロ用男子!K$202,ROW(),"")),"")</f>
        <v/>
      </c>
      <c r="BW393" s="58" t="str">
        <f>IF(O393="男子",IF($AF393&gt;100,"",IF($M393=プロ用男子!D$227,ROW(),"")),"")</f>
        <v/>
      </c>
      <c r="BX393" s="58" t="str">
        <f>IF(O393="男子",IF($AF393&gt;100,"",IF($M393=プロ用男子!K$227,ROW(),"")),"")</f>
        <v/>
      </c>
      <c r="BY393" s="58" t="str">
        <f>IF(O393="女子",IF(AF393&gt;100,"",IF(M393=プロ用女子!D$2,ROW(),"")),"")</f>
        <v/>
      </c>
      <c r="BZ393" s="58" t="str">
        <f>IF(O393="女子",IF($AF393&gt;100,"",IF($M393=プロ用女子!K$2,ROW(),"")),"")</f>
        <v/>
      </c>
      <c r="CA393" s="58" t="str">
        <f>IF(O393="女子",IF($AF393&gt;100,"",IF($M393=プロ用女子!D$27,ROW(),"")),"")</f>
        <v/>
      </c>
      <c r="CB393" s="58" t="str">
        <f>IF(O393="女子",IF($AF393&gt;100,"",IF($M393=プロ用女子!K$27,ROW(),"")),"")</f>
        <v/>
      </c>
      <c r="CC393" s="58" t="str">
        <f>IF(O393="女子",IF($AF393&gt;100,"",IF($M393=プロ用女子!D$52,ROW(),"")),"")</f>
        <v/>
      </c>
      <c r="CD393" s="58" t="str">
        <f>IF(O393="女子",IF($AF393&gt;100,"",IF($M393=プロ用女子!K$52,ROW(),"")),"")</f>
        <v/>
      </c>
      <c r="CE393" s="58" t="str">
        <f>IF(O393="女子",IF($AF393&gt;100,"",IF($M393=プロ用女子!D$77,ROW(),"")),"")</f>
        <v/>
      </c>
      <c r="CF393" s="58" t="str">
        <f>IF(O393="女子",IF($AF393&gt;100,"",IF($M393=プロ用女子!K$77,ROW(),"")),"")</f>
        <v/>
      </c>
      <c r="CG393" s="58" t="str">
        <f>IF(O393="女子",IF($AF393&gt;100,"",IF($M393=プロ用女子!D$102,ROW(),"")),"")</f>
        <v/>
      </c>
      <c r="CH393" s="58" t="str">
        <f>IF(O393="女子",IF($AF393&gt;100,"",IF($M393=プロ用女子!K$102,ROW(),"")),"")</f>
        <v/>
      </c>
      <c r="CI393" s="58" t="str">
        <f>IF(O393="女子",IF($AF393&gt;100,"",IF($M393=プロ用女子!D$127,ROW(),"")),"")</f>
        <v/>
      </c>
      <c r="CJ393" s="58" t="str">
        <f>IF(O393="女子",IF($AF393&gt;100,"",IF($M393=プロ用女子!K$127,ROW(),"")),"")</f>
        <v/>
      </c>
      <c r="CK393" s="58" t="str">
        <f>IF(O393="女子",IF($AF393&gt;100,"",IF($M393=プロ用女子!D$152,ROW(),"")),"")</f>
        <v/>
      </c>
      <c r="CL393" s="58" t="str">
        <f>IF(O393="女子",IF($AF393&gt;100,"",IF($M393=プロ用女子!K$152,ROW(),"")),"")</f>
        <v/>
      </c>
      <c r="CM393" s="58" t="str">
        <f>IF(O393="女子",IF($AF393&gt;100,"",IF($M393=プロ用女子!D$177,ROW(),"")),"")</f>
        <v/>
      </c>
      <c r="CN393" s="58" t="str">
        <f>IF(O393="女子",IF($AF393&gt;100,"",IF($M393=プロ用女子!K$177,ROW(),"")),"")</f>
        <v/>
      </c>
      <c r="CO393" s="58" t="str">
        <f>IF(O393="女子",IF($AF393&gt;100,"",IF($M393=プロ用女子!D$202,ROW(),"")),"")</f>
        <v/>
      </c>
      <c r="CP393" s="58" t="str">
        <f>IF(O393="女子",IF($AF393&gt;100,"",IF($M393=プロ用女子!K$202,ROW(),"")),"")</f>
        <v/>
      </c>
      <c r="CQ393" s="58" t="str">
        <f>IF(O393="女子",IF($AF393&gt;100,"",IF($M393=プロ用女子!D$227,ROW(),"")),"")</f>
        <v/>
      </c>
      <c r="CR393" s="58" t="str">
        <f>IF(O393="女子",IF($AF393&gt;100,"",IF($M393=プロ用女子!K$227,ROW(),"")),"")</f>
        <v/>
      </c>
    </row>
    <row r="394" spans="1:96" x14ac:dyDescent="0.15">
      <c r="A394">
        <v>46172</v>
      </c>
      <c r="B394">
        <v>46180</v>
      </c>
      <c r="C394" t="s">
        <v>70</v>
      </c>
      <c r="D394" t="s">
        <v>162</v>
      </c>
      <c r="E394" t="s">
        <v>169</v>
      </c>
      <c r="F394" t="s">
        <v>171</v>
      </c>
      <c r="G394" t="s">
        <v>165</v>
      </c>
      <c r="H394" t="s">
        <v>71</v>
      </c>
      <c r="I394" t="s">
        <v>166</v>
      </c>
      <c r="J394" t="s">
        <v>99</v>
      </c>
      <c r="L394" t="s">
        <v>1659</v>
      </c>
      <c r="M394" t="s">
        <v>1660</v>
      </c>
      <c r="N394" t="s">
        <v>1661</v>
      </c>
      <c r="O394" t="s">
        <v>113</v>
      </c>
      <c r="Y394" t="s">
        <v>101</v>
      </c>
      <c r="AA394" t="s">
        <v>1662</v>
      </c>
      <c r="AB394" t="s">
        <v>1663</v>
      </c>
      <c r="AC394" t="s">
        <v>1664</v>
      </c>
      <c r="AD394" t="s">
        <v>102</v>
      </c>
      <c r="AF394">
        <v>1</v>
      </c>
      <c r="AG394" s="40">
        <v>39137</v>
      </c>
      <c r="AN394">
        <v>160</v>
      </c>
      <c r="AO394">
        <v>51</v>
      </c>
      <c r="AP394" t="s">
        <v>103</v>
      </c>
      <c r="AV394" t="s">
        <v>104</v>
      </c>
      <c r="AY394" t="s">
        <v>156</v>
      </c>
      <c r="BB394">
        <f t="shared" si="19"/>
        <v>17</v>
      </c>
      <c r="BC394">
        <f t="shared" si="20"/>
        <v>3</v>
      </c>
      <c r="BD394" t="str">
        <f t="shared" si="21"/>
        <v>右</v>
      </c>
      <c r="BE394" s="58" t="str">
        <f>IF(O394="男子",IF($AF394&gt;100,"",IF(M394=プロ用男子!D$2,ROW(),"")),"")</f>
        <v/>
      </c>
      <c r="BF394" s="58" t="str">
        <f>IF(O394="男子",IF($AF394&gt;100,"",IF($M394=プロ用男子!K$2,ROW(),"")),"")</f>
        <v/>
      </c>
      <c r="BG394" s="58" t="str">
        <f>IF(O394="男子",IF($AF394&gt;100,"",IF($M394=プロ用男子!D$27,ROW(),"")),"")</f>
        <v/>
      </c>
      <c r="BH394" s="58" t="str">
        <f>IF(O394="男子",IF($AF394&gt;100,"",IF($M394=プロ用男子!K$27,ROW(),"")),"")</f>
        <v/>
      </c>
      <c r="BI394" s="58" t="str">
        <f>IF(O394="男子",IF($AF394&gt;100,"",IF($M394=プロ用男子!D$52,ROW(),"")),"")</f>
        <v/>
      </c>
      <c r="BJ394" s="58" t="str">
        <f>IF(O394="男子",IF($AF394&gt;100,"",IF($M394=プロ用男子!K$52,ROW(),"")),"")</f>
        <v/>
      </c>
      <c r="BK394" s="58" t="str">
        <f>IF(O394="男子",IF($AF394&gt;100,"",IF($M394=プロ用男子!D$77,ROW(),"")),"")</f>
        <v/>
      </c>
      <c r="BL394" s="58" t="str">
        <f>IF(O394="男子",IF($AF394&gt;100,"",IF($M394=プロ用男子!K$77,ROW(),"")),"")</f>
        <v/>
      </c>
      <c r="BM394" s="58" t="str">
        <f>IF(O394="男子",IF($AF394&gt;100,"",IF($M394=プロ用男子!D$102,ROW(),"")),"")</f>
        <v/>
      </c>
      <c r="BN394" s="58" t="str">
        <f>IF(O394="男子",IF($AF394&gt;100,"",IF($M394=プロ用男子!K$102,ROW(),"")),"")</f>
        <v/>
      </c>
      <c r="BO394" s="58" t="str">
        <f>IF(O394="男子",IF($AF394&gt;100,"",IF($M394=プロ用男子!D$127,ROW(),"")),"")</f>
        <v/>
      </c>
      <c r="BP394" s="58" t="str">
        <f>IF(O394="男子",IF($AF394&gt;100,"",IF($M394=プロ用男子!K$127,ROW(),"")),"")</f>
        <v/>
      </c>
      <c r="BQ394" s="58" t="str">
        <f>IF(O394="男子",IF($AF394&gt;100,"",IF($M394=プロ用男子!D$152,ROW(),"")),"")</f>
        <v/>
      </c>
      <c r="BR394" s="58" t="str">
        <f>IF(O394="男子",IF($AF394&gt;100,"",IF($M394=プロ用男子!K$152,ROW(),"")),"")</f>
        <v/>
      </c>
      <c r="BS394" s="58" t="str">
        <f>IF(O394="男子",IF($AF394&gt;100,"",IF($M394=プロ用男子!D$177,ROW(),"")),"")</f>
        <v/>
      </c>
      <c r="BT394" s="58" t="str">
        <f>IF(O394="男子",IF($AF394&gt;100,"",IF($M394=プロ用男子!K$177,ROW(),"")),"")</f>
        <v/>
      </c>
      <c r="BU394" s="58" t="str">
        <f>IF(O394="男子",IF($AF394&gt;100,"",IF($M394=プロ用男子!D$202,ROW(),"")),"")</f>
        <v/>
      </c>
      <c r="BV394" s="58" t="str">
        <f>IF(O394="男子",IF($AF394&gt;100,"",IF($M394=プロ用男子!K$202,ROW(),"")),"")</f>
        <v/>
      </c>
      <c r="BW394" s="58" t="str">
        <f>IF(O394="男子",IF($AF394&gt;100,"",IF($M394=プロ用男子!D$227,ROW(),"")),"")</f>
        <v/>
      </c>
      <c r="BX394" s="58" t="str">
        <f>IF(O394="男子",IF($AF394&gt;100,"",IF($M394=プロ用男子!K$227,ROW(),"")),"")</f>
        <v/>
      </c>
      <c r="BY394" s="58" t="str">
        <f>IF(O394="女子",IF(AF394&gt;100,"",IF(M394=プロ用女子!D$2,ROW(),"")),"")</f>
        <v/>
      </c>
      <c r="BZ394" s="58" t="str">
        <f>IF(O394="女子",IF($AF394&gt;100,"",IF($M394=プロ用女子!K$2,ROW(),"")),"")</f>
        <v/>
      </c>
      <c r="CA394" s="58">
        <f>IF(O394="女子",IF($AF394&gt;100,"",IF($M394=プロ用女子!D$27,ROW(),"")),"")</f>
        <v>394</v>
      </c>
      <c r="CB394" s="58" t="str">
        <f>IF(O394="女子",IF($AF394&gt;100,"",IF($M394=プロ用女子!K$27,ROW(),"")),"")</f>
        <v/>
      </c>
      <c r="CC394" s="58" t="str">
        <f>IF(O394="女子",IF($AF394&gt;100,"",IF($M394=プロ用女子!D$52,ROW(),"")),"")</f>
        <v/>
      </c>
      <c r="CD394" s="58" t="str">
        <f>IF(O394="女子",IF($AF394&gt;100,"",IF($M394=プロ用女子!K$52,ROW(),"")),"")</f>
        <v/>
      </c>
      <c r="CE394" s="58" t="str">
        <f>IF(O394="女子",IF($AF394&gt;100,"",IF($M394=プロ用女子!D$77,ROW(),"")),"")</f>
        <v/>
      </c>
      <c r="CF394" s="58" t="str">
        <f>IF(O394="女子",IF($AF394&gt;100,"",IF($M394=プロ用女子!K$77,ROW(),"")),"")</f>
        <v/>
      </c>
      <c r="CG394" s="58" t="str">
        <f>IF(O394="女子",IF($AF394&gt;100,"",IF($M394=プロ用女子!D$102,ROW(),"")),"")</f>
        <v/>
      </c>
      <c r="CH394" s="58" t="str">
        <f>IF(O394="女子",IF($AF394&gt;100,"",IF($M394=プロ用女子!K$102,ROW(),"")),"")</f>
        <v/>
      </c>
      <c r="CI394" s="58" t="str">
        <f>IF(O394="女子",IF($AF394&gt;100,"",IF($M394=プロ用女子!D$127,ROW(),"")),"")</f>
        <v/>
      </c>
      <c r="CJ394" s="58" t="str">
        <f>IF(O394="女子",IF($AF394&gt;100,"",IF($M394=プロ用女子!K$127,ROW(),"")),"")</f>
        <v/>
      </c>
      <c r="CK394" s="58" t="str">
        <f>IF(O394="女子",IF($AF394&gt;100,"",IF($M394=プロ用女子!D$152,ROW(),"")),"")</f>
        <v/>
      </c>
      <c r="CL394" s="58" t="str">
        <f>IF(O394="女子",IF($AF394&gt;100,"",IF($M394=プロ用女子!K$152,ROW(),"")),"")</f>
        <v/>
      </c>
      <c r="CM394" s="58" t="str">
        <f>IF(O394="女子",IF($AF394&gt;100,"",IF($M394=プロ用女子!D$177,ROW(),"")),"")</f>
        <v/>
      </c>
      <c r="CN394" s="58" t="str">
        <f>IF(O394="女子",IF($AF394&gt;100,"",IF($M394=プロ用女子!K$177,ROW(),"")),"")</f>
        <v/>
      </c>
      <c r="CO394" s="58" t="str">
        <f>IF(O394="女子",IF($AF394&gt;100,"",IF($M394=プロ用女子!D$202,ROW(),"")),"")</f>
        <v/>
      </c>
      <c r="CP394" s="58" t="str">
        <f>IF(O394="女子",IF($AF394&gt;100,"",IF($M394=プロ用女子!K$202,ROW(),"")),"")</f>
        <v/>
      </c>
      <c r="CQ394" s="58" t="str">
        <f>IF(O394="女子",IF($AF394&gt;100,"",IF($M394=プロ用女子!D$227,ROW(),"")),"")</f>
        <v/>
      </c>
      <c r="CR394" s="58" t="str">
        <f>IF(O394="女子",IF($AF394&gt;100,"",IF($M394=プロ用女子!K$227,ROW(),"")),"")</f>
        <v/>
      </c>
    </row>
    <row r="395" spans="1:96" x14ac:dyDescent="0.15">
      <c r="A395">
        <v>46172</v>
      </c>
      <c r="B395">
        <v>46180</v>
      </c>
      <c r="C395" t="s">
        <v>70</v>
      </c>
      <c r="D395" t="s">
        <v>162</v>
      </c>
      <c r="E395" t="s">
        <v>169</v>
      </c>
      <c r="F395" t="s">
        <v>171</v>
      </c>
      <c r="G395" t="s">
        <v>165</v>
      </c>
      <c r="H395" t="s">
        <v>71</v>
      </c>
      <c r="I395" t="s">
        <v>166</v>
      </c>
      <c r="J395" t="s">
        <v>99</v>
      </c>
      <c r="L395" t="s">
        <v>1667</v>
      </c>
      <c r="M395" t="s">
        <v>1660</v>
      </c>
      <c r="N395" t="s">
        <v>1661</v>
      </c>
      <c r="O395" t="s">
        <v>113</v>
      </c>
      <c r="Y395" t="s">
        <v>101</v>
      </c>
      <c r="AA395" t="s">
        <v>1668</v>
      </c>
      <c r="AB395" t="s">
        <v>1669</v>
      </c>
      <c r="AC395" t="s">
        <v>1670</v>
      </c>
      <c r="AD395" t="s">
        <v>102</v>
      </c>
      <c r="AF395">
        <v>2</v>
      </c>
      <c r="AG395" s="40">
        <v>39438</v>
      </c>
      <c r="AN395">
        <v>156</v>
      </c>
      <c r="AO395">
        <v>49</v>
      </c>
      <c r="AP395" t="s">
        <v>103</v>
      </c>
      <c r="AV395" t="s">
        <v>104</v>
      </c>
      <c r="AY395" t="s">
        <v>156</v>
      </c>
      <c r="BB395">
        <f t="shared" si="19"/>
        <v>16</v>
      </c>
      <c r="BC395">
        <f t="shared" si="20"/>
        <v>2</v>
      </c>
      <c r="BD395" t="str">
        <f t="shared" si="21"/>
        <v>右</v>
      </c>
      <c r="BE395" s="58" t="str">
        <f>IF(O395="男子",IF($AF395&gt;100,"",IF(M395=プロ用男子!D$2,ROW(),"")),"")</f>
        <v/>
      </c>
      <c r="BF395" s="58" t="str">
        <f>IF(O395="男子",IF($AF395&gt;100,"",IF($M395=プロ用男子!K$2,ROW(),"")),"")</f>
        <v/>
      </c>
      <c r="BG395" s="58" t="str">
        <f>IF(O395="男子",IF($AF395&gt;100,"",IF($M395=プロ用男子!D$27,ROW(),"")),"")</f>
        <v/>
      </c>
      <c r="BH395" s="58" t="str">
        <f>IF(O395="男子",IF($AF395&gt;100,"",IF($M395=プロ用男子!K$27,ROW(),"")),"")</f>
        <v/>
      </c>
      <c r="BI395" s="58" t="str">
        <f>IF(O395="男子",IF($AF395&gt;100,"",IF($M395=プロ用男子!D$52,ROW(),"")),"")</f>
        <v/>
      </c>
      <c r="BJ395" s="58" t="str">
        <f>IF(O395="男子",IF($AF395&gt;100,"",IF($M395=プロ用男子!K$52,ROW(),"")),"")</f>
        <v/>
      </c>
      <c r="BK395" s="58" t="str">
        <f>IF(O395="男子",IF($AF395&gt;100,"",IF($M395=プロ用男子!D$77,ROW(),"")),"")</f>
        <v/>
      </c>
      <c r="BL395" s="58" t="str">
        <f>IF(O395="男子",IF($AF395&gt;100,"",IF($M395=プロ用男子!K$77,ROW(),"")),"")</f>
        <v/>
      </c>
      <c r="BM395" s="58" t="str">
        <f>IF(O395="男子",IF($AF395&gt;100,"",IF($M395=プロ用男子!D$102,ROW(),"")),"")</f>
        <v/>
      </c>
      <c r="BN395" s="58" t="str">
        <f>IF(O395="男子",IF($AF395&gt;100,"",IF($M395=プロ用男子!K$102,ROW(),"")),"")</f>
        <v/>
      </c>
      <c r="BO395" s="58" t="str">
        <f>IF(O395="男子",IF($AF395&gt;100,"",IF($M395=プロ用男子!D$127,ROW(),"")),"")</f>
        <v/>
      </c>
      <c r="BP395" s="58" t="str">
        <f>IF(O395="男子",IF($AF395&gt;100,"",IF($M395=プロ用男子!K$127,ROW(),"")),"")</f>
        <v/>
      </c>
      <c r="BQ395" s="58" t="str">
        <f>IF(O395="男子",IF($AF395&gt;100,"",IF($M395=プロ用男子!D$152,ROW(),"")),"")</f>
        <v/>
      </c>
      <c r="BR395" s="58" t="str">
        <f>IF(O395="男子",IF($AF395&gt;100,"",IF($M395=プロ用男子!K$152,ROW(),"")),"")</f>
        <v/>
      </c>
      <c r="BS395" s="58" t="str">
        <f>IF(O395="男子",IF($AF395&gt;100,"",IF($M395=プロ用男子!D$177,ROW(),"")),"")</f>
        <v/>
      </c>
      <c r="BT395" s="58" t="str">
        <f>IF(O395="男子",IF($AF395&gt;100,"",IF($M395=プロ用男子!K$177,ROW(),"")),"")</f>
        <v/>
      </c>
      <c r="BU395" s="58" t="str">
        <f>IF(O395="男子",IF($AF395&gt;100,"",IF($M395=プロ用男子!D$202,ROW(),"")),"")</f>
        <v/>
      </c>
      <c r="BV395" s="58" t="str">
        <f>IF(O395="男子",IF($AF395&gt;100,"",IF($M395=プロ用男子!K$202,ROW(),"")),"")</f>
        <v/>
      </c>
      <c r="BW395" s="58" t="str">
        <f>IF(O395="男子",IF($AF395&gt;100,"",IF($M395=プロ用男子!D$227,ROW(),"")),"")</f>
        <v/>
      </c>
      <c r="BX395" s="58" t="str">
        <f>IF(O395="男子",IF($AF395&gt;100,"",IF($M395=プロ用男子!K$227,ROW(),"")),"")</f>
        <v/>
      </c>
      <c r="BY395" s="58" t="str">
        <f>IF(O395="女子",IF(AF395&gt;100,"",IF(M395=プロ用女子!D$2,ROW(),"")),"")</f>
        <v/>
      </c>
      <c r="BZ395" s="58" t="str">
        <f>IF(O395="女子",IF($AF395&gt;100,"",IF($M395=プロ用女子!K$2,ROW(),"")),"")</f>
        <v/>
      </c>
      <c r="CA395" s="58">
        <f>IF(O395="女子",IF($AF395&gt;100,"",IF($M395=プロ用女子!D$27,ROW(),"")),"")</f>
        <v>395</v>
      </c>
      <c r="CB395" s="58" t="str">
        <f>IF(O395="女子",IF($AF395&gt;100,"",IF($M395=プロ用女子!K$27,ROW(),"")),"")</f>
        <v/>
      </c>
      <c r="CC395" s="58" t="str">
        <f>IF(O395="女子",IF($AF395&gt;100,"",IF($M395=プロ用女子!D$52,ROW(),"")),"")</f>
        <v/>
      </c>
      <c r="CD395" s="58" t="str">
        <f>IF(O395="女子",IF($AF395&gt;100,"",IF($M395=プロ用女子!K$52,ROW(),"")),"")</f>
        <v/>
      </c>
      <c r="CE395" s="58" t="str">
        <f>IF(O395="女子",IF($AF395&gt;100,"",IF($M395=プロ用女子!D$77,ROW(),"")),"")</f>
        <v/>
      </c>
      <c r="CF395" s="58" t="str">
        <f>IF(O395="女子",IF($AF395&gt;100,"",IF($M395=プロ用女子!K$77,ROW(),"")),"")</f>
        <v/>
      </c>
      <c r="CG395" s="58" t="str">
        <f>IF(O395="女子",IF($AF395&gt;100,"",IF($M395=プロ用女子!D$102,ROW(),"")),"")</f>
        <v/>
      </c>
      <c r="CH395" s="58" t="str">
        <f>IF(O395="女子",IF($AF395&gt;100,"",IF($M395=プロ用女子!K$102,ROW(),"")),"")</f>
        <v/>
      </c>
      <c r="CI395" s="58" t="str">
        <f>IF(O395="女子",IF($AF395&gt;100,"",IF($M395=プロ用女子!D$127,ROW(),"")),"")</f>
        <v/>
      </c>
      <c r="CJ395" s="58" t="str">
        <f>IF(O395="女子",IF($AF395&gt;100,"",IF($M395=プロ用女子!K$127,ROW(),"")),"")</f>
        <v/>
      </c>
      <c r="CK395" s="58" t="str">
        <f>IF(O395="女子",IF($AF395&gt;100,"",IF($M395=プロ用女子!D$152,ROW(),"")),"")</f>
        <v/>
      </c>
      <c r="CL395" s="58" t="str">
        <f>IF(O395="女子",IF($AF395&gt;100,"",IF($M395=プロ用女子!K$152,ROW(),"")),"")</f>
        <v/>
      </c>
      <c r="CM395" s="58" t="str">
        <f>IF(O395="女子",IF($AF395&gt;100,"",IF($M395=プロ用女子!D$177,ROW(),"")),"")</f>
        <v/>
      </c>
      <c r="CN395" s="58" t="str">
        <f>IF(O395="女子",IF($AF395&gt;100,"",IF($M395=プロ用女子!K$177,ROW(),"")),"")</f>
        <v/>
      </c>
      <c r="CO395" s="58" t="str">
        <f>IF(O395="女子",IF($AF395&gt;100,"",IF($M395=プロ用女子!D$202,ROW(),"")),"")</f>
        <v/>
      </c>
      <c r="CP395" s="58" t="str">
        <f>IF(O395="女子",IF($AF395&gt;100,"",IF($M395=プロ用女子!K$202,ROW(),"")),"")</f>
        <v/>
      </c>
      <c r="CQ395" s="58" t="str">
        <f>IF(O395="女子",IF($AF395&gt;100,"",IF($M395=プロ用女子!D$227,ROW(),"")),"")</f>
        <v/>
      </c>
      <c r="CR395" s="58" t="str">
        <f>IF(O395="女子",IF($AF395&gt;100,"",IF($M395=プロ用女子!K$227,ROW(),"")),"")</f>
        <v/>
      </c>
    </row>
    <row r="396" spans="1:96" x14ac:dyDescent="0.15">
      <c r="A396" s="41">
        <v>46172</v>
      </c>
      <c r="B396" s="41">
        <v>46180</v>
      </c>
      <c r="C396" t="s">
        <v>70</v>
      </c>
      <c r="D396" t="s">
        <v>162</v>
      </c>
      <c r="E396" t="s">
        <v>169</v>
      </c>
      <c r="F396" t="s">
        <v>171</v>
      </c>
      <c r="G396" t="s">
        <v>165</v>
      </c>
      <c r="H396" t="s">
        <v>71</v>
      </c>
      <c r="I396" t="s">
        <v>166</v>
      </c>
      <c r="J396" t="s">
        <v>99</v>
      </c>
      <c r="L396" t="s">
        <v>1671</v>
      </c>
      <c r="M396" t="s">
        <v>1660</v>
      </c>
      <c r="N396" t="s">
        <v>1661</v>
      </c>
      <c r="O396" t="s">
        <v>113</v>
      </c>
      <c r="Y396" t="s">
        <v>101</v>
      </c>
      <c r="AA396" t="s">
        <v>1672</v>
      </c>
      <c r="AB396" t="s">
        <v>1673</v>
      </c>
      <c r="AC396" t="s">
        <v>1674</v>
      </c>
      <c r="AD396" t="s">
        <v>102</v>
      </c>
      <c r="AF396">
        <v>3</v>
      </c>
      <c r="AG396" s="40">
        <v>39441</v>
      </c>
      <c r="AN396">
        <v>155</v>
      </c>
      <c r="AO396">
        <v>46</v>
      </c>
      <c r="AP396" t="s">
        <v>103</v>
      </c>
      <c r="AV396" t="s">
        <v>104</v>
      </c>
      <c r="AY396" t="s">
        <v>156</v>
      </c>
      <c r="BB396">
        <f t="shared" si="19"/>
        <v>16</v>
      </c>
      <c r="BC396">
        <f t="shared" si="20"/>
        <v>2</v>
      </c>
      <c r="BD396" t="str">
        <f t="shared" si="21"/>
        <v>右</v>
      </c>
      <c r="BE396" s="58" t="str">
        <f>IF(O396="男子",IF($AF396&gt;100,"",IF(M396=プロ用男子!D$2,ROW(),"")),"")</f>
        <v/>
      </c>
      <c r="BF396" s="58" t="str">
        <f>IF(O396="男子",IF($AF396&gt;100,"",IF($M396=プロ用男子!K$2,ROW(),"")),"")</f>
        <v/>
      </c>
      <c r="BG396" s="58" t="str">
        <f>IF(O396="男子",IF($AF396&gt;100,"",IF($M396=プロ用男子!D$27,ROW(),"")),"")</f>
        <v/>
      </c>
      <c r="BH396" s="58" t="str">
        <f>IF(O396="男子",IF($AF396&gt;100,"",IF($M396=プロ用男子!K$27,ROW(),"")),"")</f>
        <v/>
      </c>
      <c r="BI396" s="58" t="str">
        <f>IF(O396="男子",IF($AF396&gt;100,"",IF($M396=プロ用男子!D$52,ROW(),"")),"")</f>
        <v/>
      </c>
      <c r="BJ396" s="58" t="str">
        <f>IF(O396="男子",IF($AF396&gt;100,"",IF($M396=プロ用男子!K$52,ROW(),"")),"")</f>
        <v/>
      </c>
      <c r="BK396" s="58" t="str">
        <f>IF(O396="男子",IF($AF396&gt;100,"",IF($M396=プロ用男子!D$77,ROW(),"")),"")</f>
        <v/>
      </c>
      <c r="BL396" s="58" t="str">
        <f>IF(O396="男子",IF($AF396&gt;100,"",IF($M396=プロ用男子!K$77,ROW(),"")),"")</f>
        <v/>
      </c>
      <c r="BM396" s="58" t="str">
        <f>IF(O396="男子",IF($AF396&gt;100,"",IF($M396=プロ用男子!D$102,ROW(),"")),"")</f>
        <v/>
      </c>
      <c r="BN396" s="58" t="str">
        <f>IF(O396="男子",IF($AF396&gt;100,"",IF($M396=プロ用男子!K$102,ROW(),"")),"")</f>
        <v/>
      </c>
      <c r="BO396" s="58" t="str">
        <f>IF(O396="男子",IF($AF396&gt;100,"",IF($M396=プロ用男子!D$127,ROW(),"")),"")</f>
        <v/>
      </c>
      <c r="BP396" s="58" t="str">
        <f>IF(O396="男子",IF($AF396&gt;100,"",IF($M396=プロ用男子!K$127,ROW(),"")),"")</f>
        <v/>
      </c>
      <c r="BQ396" s="58" t="str">
        <f>IF(O396="男子",IF($AF396&gt;100,"",IF($M396=プロ用男子!D$152,ROW(),"")),"")</f>
        <v/>
      </c>
      <c r="BR396" s="58" t="str">
        <f>IF(O396="男子",IF($AF396&gt;100,"",IF($M396=プロ用男子!K$152,ROW(),"")),"")</f>
        <v/>
      </c>
      <c r="BS396" s="58" t="str">
        <f>IF(O396="男子",IF($AF396&gt;100,"",IF($M396=プロ用男子!D$177,ROW(),"")),"")</f>
        <v/>
      </c>
      <c r="BT396" s="58" t="str">
        <f>IF(O396="男子",IF($AF396&gt;100,"",IF($M396=プロ用男子!K$177,ROW(),"")),"")</f>
        <v/>
      </c>
      <c r="BU396" s="58" t="str">
        <f>IF(O396="男子",IF($AF396&gt;100,"",IF($M396=プロ用男子!D$202,ROW(),"")),"")</f>
        <v/>
      </c>
      <c r="BV396" s="58" t="str">
        <f>IF(O396="男子",IF($AF396&gt;100,"",IF($M396=プロ用男子!K$202,ROW(),"")),"")</f>
        <v/>
      </c>
      <c r="BW396" s="58" t="str">
        <f>IF(O396="男子",IF($AF396&gt;100,"",IF($M396=プロ用男子!D$227,ROW(),"")),"")</f>
        <v/>
      </c>
      <c r="BX396" s="58" t="str">
        <f>IF(O396="男子",IF($AF396&gt;100,"",IF($M396=プロ用男子!K$227,ROW(),"")),"")</f>
        <v/>
      </c>
      <c r="BY396" s="58" t="str">
        <f>IF(O396="女子",IF(AF396&gt;100,"",IF(M396=プロ用女子!D$2,ROW(),"")),"")</f>
        <v/>
      </c>
      <c r="BZ396" s="58" t="str">
        <f>IF(O396="女子",IF($AF396&gt;100,"",IF($M396=プロ用女子!K$2,ROW(),"")),"")</f>
        <v/>
      </c>
      <c r="CA396" s="58">
        <f>IF(O396="女子",IF($AF396&gt;100,"",IF($M396=プロ用女子!D$27,ROW(),"")),"")</f>
        <v>396</v>
      </c>
      <c r="CB396" s="58" t="str">
        <f>IF(O396="女子",IF($AF396&gt;100,"",IF($M396=プロ用女子!K$27,ROW(),"")),"")</f>
        <v/>
      </c>
      <c r="CC396" s="58" t="str">
        <f>IF(O396="女子",IF($AF396&gt;100,"",IF($M396=プロ用女子!D$52,ROW(),"")),"")</f>
        <v/>
      </c>
      <c r="CD396" s="58" t="str">
        <f>IF(O396="女子",IF($AF396&gt;100,"",IF($M396=プロ用女子!K$52,ROW(),"")),"")</f>
        <v/>
      </c>
      <c r="CE396" s="58" t="str">
        <f>IF(O396="女子",IF($AF396&gt;100,"",IF($M396=プロ用女子!D$77,ROW(),"")),"")</f>
        <v/>
      </c>
      <c r="CF396" s="58" t="str">
        <f>IF(O396="女子",IF($AF396&gt;100,"",IF($M396=プロ用女子!K$77,ROW(),"")),"")</f>
        <v/>
      </c>
      <c r="CG396" s="58" t="str">
        <f>IF(O396="女子",IF($AF396&gt;100,"",IF($M396=プロ用女子!D$102,ROW(),"")),"")</f>
        <v/>
      </c>
      <c r="CH396" s="58" t="str">
        <f>IF(O396="女子",IF($AF396&gt;100,"",IF($M396=プロ用女子!K$102,ROW(),"")),"")</f>
        <v/>
      </c>
      <c r="CI396" s="58" t="str">
        <f>IF(O396="女子",IF($AF396&gt;100,"",IF($M396=プロ用女子!D$127,ROW(),"")),"")</f>
        <v/>
      </c>
      <c r="CJ396" s="58" t="str">
        <f>IF(O396="女子",IF($AF396&gt;100,"",IF($M396=プロ用女子!K$127,ROW(),"")),"")</f>
        <v/>
      </c>
      <c r="CK396" s="58" t="str">
        <f>IF(O396="女子",IF($AF396&gt;100,"",IF($M396=プロ用女子!D$152,ROW(),"")),"")</f>
        <v/>
      </c>
      <c r="CL396" s="58" t="str">
        <f>IF(O396="女子",IF($AF396&gt;100,"",IF($M396=プロ用女子!K$152,ROW(),"")),"")</f>
        <v/>
      </c>
      <c r="CM396" s="58" t="str">
        <f>IF(O396="女子",IF($AF396&gt;100,"",IF($M396=プロ用女子!D$177,ROW(),"")),"")</f>
        <v/>
      </c>
      <c r="CN396" s="58" t="str">
        <f>IF(O396="女子",IF($AF396&gt;100,"",IF($M396=プロ用女子!K$177,ROW(),"")),"")</f>
        <v/>
      </c>
      <c r="CO396" s="58" t="str">
        <f>IF(O396="女子",IF($AF396&gt;100,"",IF($M396=プロ用女子!D$202,ROW(),"")),"")</f>
        <v/>
      </c>
      <c r="CP396" s="58" t="str">
        <f>IF(O396="女子",IF($AF396&gt;100,"",IF($M396=プロ用女子!K$202,ROW(),"")),"")</f>
        <v/>
      </c>
      <c r="CQ396" s="58" t="str">
        <f>IF(O396="女子",IF($AF396&gt;100,"",IF($M396=プロ用女子!D$227,ROW(),"")),"")</f>
        <v/>
      </c>
      <c r="CR396" s="58" t="str">
        <f>IF(O396="女子",IF($AF396&gt;100,"",IF($M396=プロ用女子!K$227,ROW(),"")),"")</f>
        <v/>
      </c>
    </row>
    <row r="397" spans="1:96" x14ac:dyDescent="0.15">
      <c r="A397">
        <v>46172</v>
      </c>
      <c r="B397">
        <v>46180</v>
      </c>
      <c r="C397" t="s">
        <v>70</v>
      </c>
      <c r="D397" t="s">
        <v>162</v>
      </c>
      <c r="E397" t="s">
        <v>169</v>
      </c>
      <c r="F397" t="s">
        <v>171</v>
      </c>
      <c r="G397" t="s">
        <v>165</v>
      </c>
      <c r="H397" t="s">
        <v>71</v>
      </c>
      <c r="I397" t="s">
        <v>166</v>
      </c>
      <c r="J397" t="s">
        <v>99</v>
      </c>
      <c r="L397" t="s">
        <v>1675</v>
      </c>
      <c r="M397" t="s">
        <v>1660</v>
      </c>
      <c r="N397" t="s">
        <v>1661</v>
      </c>
      <c r="O397" t="s">
        <v>113</v>
      </c>
      <c r="Y397" t="s">
        <v>101</v>
      </c>
      <c r="AA397" t="s">
        <v>1676</v>
      </c>
      <c r="AB397" t="s">
        <v>1677</v>
      </c>
      <c r="AC397" t="s">
        <v>1677</v>
      </c>
      <c r="AD397" t="s">
        <v>102</v>
      </c>
      <c r="AE397" t="s">
        <v>105</v>
      </c>
      <c r="AF397">
        <v>4</v>
      </c>
      <c r="AG397" s="40">
        <v>38975</v>
      </c>
      <c r="AN397">
        <v>160</v>
      </c>
      <c r="AO397">
        <v>48</v>
      </c>
      <c r="AP397" t="s">
        <v>103</v>
      </c>
      <c r="AV397" t="s">
        <v>104</v>
      </c>
      <c r="AY397" t="s">
        <v>155</v>
      </c>
      <c r="BB397">
        <f t="shared" si="19"/>
        <v>17</v>
      </c>
      <c r="BC397">
        <f t="shared" si="20"/>
        <v>3</v>
      </c>
      <c r="BD397" t="str">
        <f t="shared" si="21"/>
        <v>右</v>
      </c>
      <c r="BE397" s="58" t="str">
        <f>IF(O397="男子",IF($AF397&gt;100,"",IF(M397=プロ用男子!D$2,ROW(),"")),"")</f>
        <v/>
      </c>
      <c r="BF397" s="58" t="str">
        <f>IF(O397="男子",IF($AF397&gt;100,"",IF($M397=プロ用男子!K$2,ROW(),"")),"")</f>
        <v/>
      </c>
      <c r="BG397" s="58" t="str">
        <f>IF(O397="男子",IF($AF397&gt;100,"",IF($M397=プロ用男子!D$27,ROW(),"")),"")</f>
        <v/>
      </c>
      <c r="BH397" s="58" t="str">
        <f>IF(O397="男子",IF($AF397&gt;100,"",IF($M397=プロ用男子!K$27,ROW(),"")),"")</f>
        <v/>
      </c>
      <c r="BI397" s="58" t="str">
        <f>IF(O397="男子",IF($AF397&gt;100,"",IF($M397=プロ用男子!D$52,ROW(),"")),"")</f>
        <v/>
      </c>
      <c r="BJ397" s="58" t="str">
        <f>IF(O397="男子",IF($AF397&gt;100,"",IF($M397=プロ用男子!K$52,ROW(),"")),"")</f>
        <v/>
      </c>
      <c r="BK397" s="58" t="str">
        <f>IF(O397="男子",IF($AF397&gt;100,"",IF($M397=プロ用男子!D$77,ROW(),"")),"")</f>
        <v/>
      </c>
      <c r="BL397" s="58" t="str">
        <f>IF(O397="男子",IF($AF397&gt;100,"",IF($M397=プロ用男子!K$77,ROW(),"")),"")</f>
        <v/>
      </c>
      <c r="BM397" s="58" t="str">
        <f>IF(O397="男子",IF($AF397&gt;100,"",IF($M397=プロ用男子!D$102,ROW(),"")),"")</f>
        <v/>
      </c>
      <c r="BN397" s="58" t="str">
        <f>IF(O397="男子",IF($AF397&gt;100,"",IF($M397=プロ用男子!K$102,ROW(),"")),"")</f>
        <v/>
      </c>
      <c r="BO397" s="58" t="str">
        <f>IF(O397="男子",IF($AF397&gt;100,"",IF($M397=プロ用男子!D$127,ROW(),"")),"")</f>
        <v/>
      </c>
      <c r="BP397" s="58" t="str">
        <f>IF(O397="男子",IF($AF397&gt;100,"",IF($M397=プロ用男子!K$127,ROW(),"")),"")</f>
        <v/>
      </c>
      <c r="BQ397" s="58" t="str">
        <f>IF(O397="男子",IF($AF397&gt;100,"",IF($M397=プロ用男子!D$152,ROW(),"")),"")</f>
        <v/>
      </c>
      <c r="BR397" s="58" t="str">
        <f>IF(O397="男子",IF($AF397&gt;100,"",IF($M397=プロ用男子!K$152,ROW(),"")),"")</f>
        <v/>
      </c>
      <c r="BS397" s="58" t="str">
        <f>IF(O397="男子",IF($AF397&gt;100,"",IF($M397=プロ用男子!D$177,ROW(),"")),"")</f>
        <v/>
      </c>
      <c r="BT397" s="58" t="str">
        <f>IF(O397="男子",IF($AF397&gt;100,"",IF($M397=プロ用男子!K$177,ROW(),"")),"")</f>
        <v/>
      </c>
      <c r="BU397" s="58" t="str">
        <f>IF(O397="男子",IF($AF397&gt;100,"",IF($M397=プロ用男子!D$202,ROW(),"")),"")</f>
        <v/>
      </c>
      <c r="BV397" s="58" t="str">
        <f>IF(O397="男子",IF($AF397&gt;100,"",IF($M397=プロ用男子!K$202,ROW(),"")),"")</f>
        <v/>
      </c>
      <c r="BW397" s="58" t="str">
        <f>IF(O397="男子",IF($AF397&gt;100,"",IF($M397=プロ用男子!D$227,ROW(),"")),"")</f>
        <v/>
      </c>
      <c r="BX397" s="58" t="str">
        <f>IF(O397="男子",IF($AF397&gt;100,"",IF($M397=プロ用男子!K$227,ROW(),"")),"")</f>
        <v/>
      </c>
      <c r="BY397" s="58" t="str">
        <f>IF(O397="女子",IF(AF397&gt;100,"",IF(M397=プロ用女子!D$2,ROW(),"")),"")</f>
        <v/>
      </c>
      <c r="BZ397" s="58" t="str">
        <f>IF(O397="女子",IF($AF397&gt;100,"",IF($M397=プロ用女子!K$2,ROW(),"")),"")</f>
        <v/>
      </c>
      <c r="CA397" s="58">
        <f>IF(O397="女子",IF($AF397&gt;100,"",IF($M397=プロ用女子!D$27,ROW(),"")),"")</f>
        <v>397</v>
      </c>
      <c r="CB397" s="58" t="str">
        <f>IF(O397="女子",IF($AF397&gt;100,"",IF($M397=プロ用女子!K$27,ROW(),"")),"")</f>
        <v/>
      </c>
      <c r="CC397" s="58" t="str">
        <f>IF(O397="女子",IF($AF397&gt;100,"",IF($M397=プロ用女子!D$52,ROW(),"")),"")</f>
        <v/>
      </c>
      <c r="CD397" s="58" t="str">
        <f>IF(O397="女子",IF($AF397&gt;100,"",IF($M397=プロ用女子!K$52,ROW(),"")),"")</f>
        <v/>
      </c>
      <c r="CE397" s="58" t="str">
        <f>IF(O397="女子",IF($AF397&gt;100,"",IF($M397=プロ用女子!D$77,ROW(),"")),"")</f>
        <v/>
      </c>
      <c r="CF397" s="58" t="str">
        <f>IF(O397="女子",IF($AF397&gt;100,"",IF($M397=プロ用女子!K$77,ROW(),"")),"")</f>
        <v/>
      </c>
      <c r="CG397" s="58" t="str">
        <f>IF(O397="女子",IF($AF397&gt;100,"",IF($M397=プロ用女子!D$102,ROW(),"")),"")</f>
        <v/>
      </c>
      <c r="CH397" s="58" t="str">
        <f>IF(O397="女子",IF($AF397&gt;100,"",IF($M397=プロ用女子!K$102,ROW(),"")),"")</f>
        <v/>
      </c>
      <c r="CI397" s="58" t="str">
        <f>IF(O397="女子",IF($AF397&gt;100,"",IF($M397=プロ用女子!D$127,ROW(),"")),"")</f>
        <v/>
      </c>
      <c r="CJ397" s="58" t="str">
        <f>IF(O397="女子",IF($AF397&gt;100,"",IF($M397=プロ用女子!K$127,ROW(),"")),"")</f>
        <v/>
      </c>
      <c r="CK397" s="58" t="str">
        <f>IF(O397="女子",IF($AF397&gt;100,"",IF($M397=プロ用女子!D$152,ROW(),"")),"")</f>
        <v/>
      </c>
      <c r="CL397" s="58" t="str">
        <f>IF(O397="女子",IF($AF397&gt;100,"",IF($M397=プロ用女子!K$152,ROW(),"")),"")</f>
        <v/>
      </c>
      <c r="CM397" s="58" t="str">
        <f>IF(O397="女子",IF($AF397&gt;100,"",IF($M397=プロ用女子!D$177,ROW(),"")),"")</f>
        <v/>
      </c>
      <c r="CN397" s="58" t="str">
        <f>IF(O397="女子",IF($AF397&gt;100,"",IF($M397=プロ用女子!K$177,ROW(),"")),"")</f>
        <v/>
      </c>
      <c r="CO397" s="58" t="str">
        <f>IF(O397="女子",IF($AF397&gt;100,"",IF($M397=プロ用女子!D$202,ROW(),"")),"")</f>
        <v/>
      </c>
      <c r="CP397" s="58" t="str">
        <f>IF(O397="女子",IF($AF397&gt;100,"",IF($M397=プロ用女子!K$202,ROW(),"")),"")</f>
        <v/>
      </c>
      <c r="CQ397" s="58" t="str">
        <f>IF(O397="女子",IF($AF397&gt;100,"",IF($M397=プロ用女子!D$227,ROW(),"")),"")</f>
        <v/>
      </c>
      <c r="CR397" s="58" t="str">
        <f>IF(O397="女子",IF($AF397&gt;100,"",IF($M397=プロ用女子!K$227,ROW(),"")),"")</f>
        <v/>
      </c>
    </row>
    <row r="398" spans="1:96" x14ac:dyDescent="0.15">
      <c r="A398">
        <v>46172</v>
      </c>
      <c r="B398">
        <v>46180</v>
      </c>
      <c r="C398" t="s">
        <v>70</v>
      </c>
      <c r="D398" t="s">
        <v>162</v>
      </c>
      <c r="E398" t="s">
        <v>169</v>
      </c>
      <c r="F398" t="s">
        <v>171</v>
      </c>
      <c r="G398" t="s">
        <v>165</v>
      </c>
      <c r="H398" t="s">
        <v>71</v>
      </c>
      <c r="I398" t="s">
        <v>166</v>
      </c>
      <c r="J398" t="s">
        <v>99</v>
      </c>
      <c r="L398" t="s">
        <v>1678</v>
      </c>
      <c r="M398" t="s">
        <v>1660</v>
      </c>
      <c r="N398" t="s">
        <v>1661</v>
      </c>
      <c r="O398" t="s">
        <v>113</v>
      </c>
      <c r="Y398" t="s">
        <v>101</v>
      </c>
      <c r="AA398" t="s">
        <v>1679</v>
      </c>
      <c r="AB398" t="s">
        <v>1680</v>
      </c>
      <c r="AC398" t="s">
        <v>1681</v>
      </c>
      <c r="AD398" t="s">
        <v>102</v>
      </c>
      <c r="AF398">
        <v>5</v>
      </c>
      <c r="AG398" s="40">
        <v>39224</v>
      </c>
      <c r="AN398">
        <v>150</v>
      </c>
      <c r="AO398">
        <v>40</v>
      </c>
      <c r="AP398" t="s">
        <v>103</v>
      </c>
      <c r="AV398" t="s">
        <v>104</v>
      </c>
      <c r="AY398" t="s">
        <v>155</v>
      </c>
      <c r="BB398">
        <f t="shared" si="19"/>
        <v>16</v>
      </c>
      <c r="BC398">
        <f t="shared" si="20"/>
        <v>2</v>
      </c>
      <c r="BD398" t="str">
        <f t="shared" si="21"/>
        <v>右</v>
      </c>
      <c r="BE398" s="58" t="str">
        <f>IF(O398="男子",IF($AF398&gt;100,"",IF(M398=プロ用男子!D$2,ROW(),"")),"")</f>
        <v/>
      </c>
      <c r="BF398" s="58" t="str">
        <f>IF(O398="男子",IF($AF398&gt;100,"",IF($M398=プロ用男子!K$2,ROW(),"")),"")</f>
        <v/>
      </c>
      <c r="BG398" s="58" t="str">
        <f>IF(O398="男子",IF($AF398&gt;100,"",IF($M398=プロ用男子!D$27,ROW(),"")),"")</f>
        <v/>
      </c>
      <c r="BH398" s="58" t="str">
        <f>IF(O398="男子",IF($AF398&gt;100,"",IF($M398=プロ用男子!K$27,ROW(),"")),"")</f>
        <v/>
      </c>
      <c r="BI398" s="58" t="str">
        <f>IF(O398="男子",IF($AF398&gt;100,"",IF($M398=プロ用男子!D$52,ROW(),"")),"")</f>
        <v/>
      </c>
      <c r="BJ398" s="58" t="str">
        <f>IF(O398="男子",IF($AF398&gt;100,"",IF($M398=プロ用男子!K$52,ROW(),"")),"")</f>
        <v/>
      </c>
      <c r="BK398" s="58" t="str">
        <f>IF(O398="男子",IF($AF398&gt;100,"",IF($M398=プロ用男子!D$77,ROW(),"")),"")</f>
        <v/>
      </c>
      <c r="BL398" s="58" t="str">
        <f>IF(O398="男子",IF($AF398&gt;100,"",IF($M398=プロ用男子!K$77,ROW(),"")),"")</f>
        <v/>
      </c>
      <c r="BM398" s="58" t="str">
        <f>IF(O398="男子",IF($AF398&gt;100,"",IF($M398=プロ用男子!D$102,ROW(),"")),"")</f>
        <v/>
      </c>
      <c r="BN398" s="58" t="str">
        <f>IF(O398="男子",IF($AF398&gt;100,"",IF($M398=プロ用男子!K$102,ROW(),"")),"")</f>
        <v/>
      </c>
      <c r="BO398" s="58" t="str">
        <f>IF(O398="男子",IF($AF398&gt;100,"",IF($M398=プロ用男子!D$127,ROW(),"")),"")</f>
        <v/>
      </c>
      <c r="BP398" s="58" t="str">
        <f>IF(O398="男子",IF($AF398&gt;100,"",IF($M398=プロ用男子!K$127,ROW(),"")),"")</f>
        <v/>
      </c>
      <c r="BQ398" s="58" t="str">
        <f>IF(O398="男子",IF($AF398&gt;100,"",IF($M398=プロ用男子!D$152,ROW(),"")),"")</f>
        <v/>
      </c>
      <c r="BR398" s="58" t="str">
        <f>IF(O398="男子",IF($AF398&gt;100,"",IF($M398=プロ用男子!K$152,ROW(),"")),"")</f>
        <v/>
      </c>
      <c r="BS398" s="58" t="str">
        <f>IF(O398="男子",IF($AF398&gt;100,"",IF($M398=プロ用男子!D$177,ROW(),"")),"")</f>
        <v/>
      </c>
      <c r="BT398" s="58" t="str">
        <f>IF(O398="男子",IF($AF398&gt;100,"",IF($M398=プロ用男子!K$177,ROW(),"")),"")</f>
        <v/>
      </c>
      <c r="BU398" s="58" t="str">
        <f>IF(O398="男子",IF($AF398&gt;100,"",IF($M398=プロ用男子!D$202,ROW(),"")),"")</f>
        <v/>
      </c>
      <c r="BV398" s="58" t="str">
        <f>IF(O398="男子",IF($AF398&gt;100,"",IF($M398=プロ用男子!K$202,ROW(),"")),"")</f>
        <v/>
      </c>
      <c r="BW398" s="58" t="str">
        <f>IF(O398="男子",IF($AF398&gt;100,"",IF($M398=プロ用男子!D$227,ROW(),"")),"")</f>
        <v/>
      </c>
      <c r="BX398" s="58" t="str">
        <f>IF(O398="男子",IF($AF398&gt;100,"",IF($M398=プロ用男子!K$227,ROW(),"")),"")</f>
        <v/>
      </c>
      <c r="BY398" s="58" t="str">
        <f>IF(O398="女子",IF(AF398&gt;100,"",IF(M398=プロ用女子!D$2,ROW(),"")),"")</f>
        <v/>
      </c>
      <c r="BZ398" s="58" t="str">
        <f>IF(O398="女子",IF($AF398&gt;100,"",IF($M398=プロ用女子!K$2,ROW(),"")),"")</f>
        <v/>
      </c>
      <c r="CA398" s="58">
        <f>IF(O398="女子",IF($AF398&gt;100,"",IF($M398=プロ用女子!D$27,ROW(),"")),"")</f>
        <v>398</v>
      </c>
      <c r="CB398" s="58" t="str">
        <f>IF(O398="女子",IF($AF398&gt;100,"",IF($M398=プロ用女子!K$27,ROW(),"")),"")</f>
        <v/>
      </c>
      <c r="CC398" s="58" t="str">
        <f>IF(O398="女子",IF($AF398&gt;100,"",IF($M398=プロ用女子!D$52,ROW(),"")),"")</f>
        <v/>
      </c>
      <c r="CD398" s="58" t="str">
        <f>IF(O398="女子",IF($AF398&gt;100,"",IF($M398=プロ用女子!K$52,ROW(),"")),"")</f>
        <v/>
      </c>
      <c r="CE398" s="58" t="str">
        <f>IF(O398="女子",IF($AF398&gt;100,"",IF($M398=プロ用女子!D$77,ROW(),"")),"")</f>
        <v/>
      </c>
      <c r="CF398" s="58" t="str">
        <f>IF(O398="女子",IF($AF398&gt;100,"",IF($M398=プロ用女子!K$77,ROW(),"")),"")</f>
        <v/>
      </c>
      <c r="CG398" s="58" t="str">
        <f>IF(O398="女子",IF($AF398&gt;100,"",IF($M398=プロ用女子!D$102,ROW(),"")),"")</f>
        <v/>
      </c>
      <c r="CH398" s="58" t="str">
        <f>IF(O398="女子",IF($AF398&gt;100,"",IF($M398=プロ用女子!K$102,ROW(),"")),"")</f>
        <v/>
      </c>
      <c r="CI398" s="58" t="str">
        <f>IF(O398="女子",IF($AF398&gt;100,"",IF($M398=プロ用女子!D$127,ROW(),"")),"")</f>
        <v/>
      </c>
      <c r="CJ398" s="58" t="str">
        <f>IF(O398="女子",IF($AF398&gt;100,"",IF($M398=プロ用女子!K$127,ROW(),"")),"")</f>
        <v/>
      </c>
      <c r="CK398" s="58" t="str">
        <f>IF(O398="女子",IF($AF398&gt;100,"",IF($M398=プロ用女子!D$152,ROW(),"")),"")</f>
        <v/>
      </c>
      <c r="CL398" s="58" t="str">
        <f>IF(O398="女子",IF($AF398&gt;100,"",IF($M398=プロ用女子!K$152,ROW(),"")),"")</f>
        <v/>
      </c>
      <c r="CM398" s="58" t="str">
        <f>IF(O398="女子",IF($AF398&gt;100,"",IF($M398=プロ用女子!D$177,ROW(),"")),"")</f>
        <v/>
      </c>
      <c r="CN398" s="58" t="str">
        <f>IF(O398="女子",IF($AF398&gt;100,"",IF($M398=プロ用女子!K$177,ROW(),"")),"")</f>
        <v/>
      </c>
      <c r="CO398" s="58" t="str">
        <f>IF(O398="女子",IF($AF398&gt;100,"",IF($M398=プロ用女子!D$202,ROW(),"")),"")</f>
        <v/>
      </c>
      <c r="CP398" s="58" t="str">
        <f>IF(O398="女子",IF($AF398&gt;100,"",IF($M398=プロ用女子!K$202,ROW(),"")),"")</f>
        <v/>
      </c>
      <c r="CQ398" s="58" t="str">
        <f>IF(O398="女子",IF($AF398&gt;100,"",IF($M398=プロ用女子!D$227,ROW(),"")),"")</f>
        <v/>
      </c>
      <c r="CR398" s="58" t="str">
        <f>IF(O398="女子",IF($AF398&gt;100,"",IF($M398=プロ用女子!K$227,ROW(),"")),"")</f>
        <v/>
      </c>
    </row>
    <row r="399" spans="1:96" x14ac:dyDescent="0.15">
      <c r="A399" s="41">
        <v>46172</v>
      </c>
      <c r="B399" s="41">
        <v>46180</v>
      </c>
      <c r="C399" t="s">
        <v>70</v>
      </c>
      <c r="D399" t="s">
        <v>162</v>
      </c>
      <c r="E399" t="s">
        <v>169</v>
      </c>
      <c r="F399" t="s">
        <v>170</v>
      </c>
      <c r="G399" t="s">
        <v>165</v>
      </c>
      <c r="H399" t="s">
        <v>71</v>
      </c>
      <c r="I399" t="s">
        <v>166</v>
      </c>
      <c r="J399" t="s">
        <v>99</v>
      </c>
      <c r="L399" t="s">
        <v>1682</v>
      </c>
      <c r="M399" t="s">
        <v>1660</v>
      </c>
      <c r="N399" t="s">
        <v>1661</v>
      </c>
      <c r="O399" t="s">
        <v>113</v>
      </c>
      <c r="Y399" t="s">
        <v>101</v>
      </c>
      <c r="AA399" t="s">
        <v>1683</v>
      </c>
      <c r="AB399" t="s">
        <v>1684</v>
      </c>
      <c r="AC399" t="s">
        <v>1685</v>
      </c>
      <c r="AD399" t="s">
        <v>102</v>
      </c>
      <c r="AF399">
        <v>6</v>
      </c>
      <c r="AG399" s="40">
        <v>39188</v>
      </c>
      <c r="AN399">
        <v>158</v>
      </c>
      <c r="AO399">
        <v>55</v>
      </c>
      <c r="AP399" t="s">
        <v>103</v>
      </c>
      <c r="AV399" t="s">
        <v>108</v>
      </c>
      <c r="AW399" t="s">
        <v>111</v>
      </c>
      <c r="AY399" t="s">
        <v>158</v>
      </c>
      <c r="BB399">
        <f t="shared" si="19"/>
        <v>16</v>
      </c>
      <c r="BC399">
        <f t="shared" si="20"/>
        <v>2</v>
      </c>
      <c r="BD399" t="str">
        <f t="shared" si="21"/>
        <v>右</v>
      </c>
      <c r="BE399" s="58" t="str">
        <f>IF(O399="男子",IF($AF399&gt;100,"",IF(M399=プロ用男子!D$2,ROW(),"")),"")</f>
        <v/>
      </c>
      <c r="BF399" s="58" t="str">
        <f>IF(O399="男子",IF($AF399&gt;100,"",IF($M399=プロ用男子!K$2,ROW(),"")),"")</f>
        <v/>
      </c>
      <c r="BG399" s="58" t="str">
        <f>IF(O399="男子",IF($AF399&gt;100,"",IF($M399=プロ用男子!D$27,ROW(),"")),"")</f>
        <v/>
      </c>
      <c r="BH399" s="58" t="str">
        <f>IF(O399="男子",IF($AF399&gt;100,"",IF($M399=プロ用男子!K$27,ROW(),"")),"")</f>
        <v/>
      </c>
      <c r="BI399" s="58" t="str">
        <f>IF(O399="男子",IF($AF399&gt;100,"",IF($M399=プロ用男子!D$52,ROW(),"")),"")</f>
        <v/>
      </c>
      <c r="BJ399" s="58" t="str">
        <f>IF(O399="男子",IF($AF399&gt;100,"",IF($M399=プロ用男子!K$52,ROW(),"")),"")</f>
        <v/>
      </c>
      <c r="BK399" s="58" t="str">
        <f>IF(O399="男子",IF($AF399&gt;100,"",IF($M399=プロ用男子!D$77,ROW(),"")),"")</f>
        <v/>
      </c>
      <c r="BL399" s="58" t="str">
        <f>IF(O399="男子",IF($AF399&gt;100,"",IF($M399=プロ用男子!K$77,ROW(),"")),"")</f>
        <v/>
      </c>
      <c r="BM399" s="58" t="str">
        <f>IF(O399="男子",IF($AF399&gt;100,"",IF($M399=プロ用男子!D$102,ROW(),"")),"")</f>
        <v/>
      </c>
      <c r="BN399" s="58" t="str">
        <f>IF(O399="男子",IF($AF399&gt;100,"",IF($M399=プロ用男子!K$102,ROW(),"")),"")</f>
        <v/>
      </c>
      <c r="BO399" s="58" t="str">
        <f>IF(O399="男子",IF($AF399&gt;100,"",IF($M399=プロ用男子!D$127,ROW(),"")),"")</f>
        <v/>
      </c>
      <c r="BP399" s="58" t="str">
        <f>IF(O399="男子",IF($AF399&gt;100,"",IF($M399=プロ用男子!K$127,ROW(),"")),"")</f>
        <v/>
      </c>
      <c r="BQ399" s="58" t="str">
        <f>IF(O399="男子",IF($AF399&gt;100,"",IF($M399=プロ用男子!D$152,ROW(),"")),"")</f>
        <v/>
      </c>
      <c r="BR399" s="58" t="str">
        <f>IF(O399="男子",IF($AF399&gt;100,"",IF($M399=プロ用男子!K$152,ROW(),"")),"")</f>
        <v/>
      </c>
      <c r="BS399" s="58" t="str">
        <f>IF(O399="男子",IF($AF399&gt;100,"",IF($M399=プロ用男子!D$177,ROW(),"")),"")</f>
        <v/>
      </c>
      <c r="BT399" s="58" t="str">
        <f>IF(O399="男子",IF($AF399&gt;100,"",IF($M399=プロ用男子!K$177,ROW(),"")),"")</f>
        <v/>
      </c>
      <c r="BU399" s="58" t="str">
        <f>IF(O399="男子",IF($AF399&gt;100,"",IF($M399=プロ用男子!D$202,ROW(),"")),"")</f>
        <v/>
      </c>
      <c r="BV399" s="58" t="str">
        <f>IF(O399="男子",IF($AF399&gt;100,"",IF($M399=プロ用男子!K$202,ROW(),"")),"")</f>
        <v/>
      </c>
      <c r="BW399" s="58" t="str">
        <f>IF(O399="男子",IF($AF399&gt;100,"",IF($M399=プロ用男子!D$227,ROW(),"")),"")</f>
        <v/>
      </c>
      <c r="BX399" s="58" t="str">
        <f>IF(O399="男子",IF($AF399&gt;100,"",IF($M399=プロ用男子!K$227,ROW(),"")),"")</f>
        <v/>
      </c>
      <c r="BY399" s="58" t="str">
        <f>IF(O399="女子",IF(AF399&gt;100,"",IF(M399=プロ用女子!D$2,ROW(),"")),"")</f>
        <v/>
      </c>
      <c r="BZ399" s="58" t="str">
        <f>IF(O399="女子",IF($AF399&gt;100,"",IF($M399=プロ用女子!K$2,ROW(),"")),"")</f>
        <v/>
      </c>
      <c r="CA399" s="58">
        <f>IF(O399="女子",IF($AF399&gt;100,"",IF($M399=プロ用女子!D$27,ROW(),"")),"")</f>
        <v>399</v>
      </c>
      <c r="CB399" s="58" t="str">
        <f>IF(O399="女子",IF($AF399&gt;100,"",IF($M399=プロ用女子!K$27,ROW(),"")),"")</f>
        <v/>
      </c>
      <c r="CC399" s="58" t="str">
        <f>IF(O399="女子",IF($AF399&gt;100,"",IF($M399=プロ用女子!D$52,ROW(),"")),"")</f>
        <v/>
      </c>
      <c r="CD399" s="58" t="str">
        <f>IF(O399="女子",IF($AF399&gt;100,"",IF($M399=プロ用女子!K$52,ROW(),"")),"")</f>
        <v/>
      </c>
      <c r="CE399" s="58" t="str">
        <f>IF(O399="女子",IF($AF399&gt;100,"",IF($M399=プロ用女子!D$77,ROW(),"")),"")</f>
        <v/>
      </c>
      <c r="CF399" s="58" t="str">
        <f>IF(O399="女子",IF($AF399&gt;100,"",IF($M399=プロ用女子!K$77,ROW(),"")),"")</f>
        <v/>
      </c>
      <c r="CG399" s="58" t="str">
        <f>IF(O399="女子",IF($AF399&gt;100,"",IF($M399=プロ用女子!D$102,ROW(),"")),"")</f>
        <v/>
      </c>
      <c r="CH399" s="58" t="str">
        <f>IF(O399="女子",IF($AF399&gt;100,"",IF($M399=プロ用女子!K$102,ROW(),"")),"")</f>
        <v/>
      </c>
      <c r="CI399" s="58" t="str">
        <f>IF(O399="女子",IF($AF399&gt;100,"",IF($M399=プロ用女子!D$127,ROW(),"")),"")</f>
        <v/>
      </c>
      <c r="CJ399" s="58" t="str">
        <f>IF(O399="女子",IF($AF399&gt;100,"",IF($M399=プロ用女子!K$127,ROW(),"")),"")</f>
        <v/>
      </c>
      <c r="CK399" s="58" t="str">
        <f>IF(O399="女子",IF($AF399&gt;100,"",IF($M399=プロ用女子!D$152,ROW(),"")),"")</f>
        <v/>
      </c>
      <c r="CL399" s="58" t="str">
        <f>IF(O399="女子",IF($AF399&gt;100,"",IF($M399=プロ用女子!K$152,ROW(),"")),"")</f>
        <v/>
      </c>
      <c r="CM399" s="58" t="str">
        <f>IF(O399="女子",IF($AF399&gt;100,"",IF($M399=プロ用女子!D$177,ROW(),"")),"")</f>
        <v/>
      </c>
      <c r="CN399" s="58" t="str">
        <f>IF(O399="女子",IF($AF399&gt;100,"",IF($M399=プロ用女子!K$177,ROW(),"")),"")</f>
        <v/>
      </c>
      <c r="CO399" s="58" t="str">
        <f>IF(O399="女子",IF($AF399&gt;100,"",IF($M399=プロ用女子!D$202,ROW(),"")),"")</f>
        <v/>
      </c>
      <c r="CP399" s="58" t="str">
        <f>IF(O399="女子",IF($AF399&gt;100,"",IF($M399=プロ用女子!K$202,ROW(),"")),"")</f>
        <v/>
      </c>
      <c r="CQ399" s="58" t="str">
        <f>IF(O399="女子",IF($AF399&gt;100,"",IF($M399=プロ用女子!D$227,ROW(),"")),"")</f>
        <v/>
      </c>
      <c r="CR399" s="58" t="str">
        <f>IF(O399="女子",IF($AF399&gt;100,"",IF($M399=プロ用女子!K$227,ROW(),"")),"")</f>
        <v/>
      </c>
    </row>
    <row r="400" spans="1:96" x14ac:dyDescent="0.15">
      <c r="A400">
        <v>46172</v>
      </c>
      <c r="B400">
        <v>46180</v>
      </c>
      <c r="C400" t="s">
        <v>70</v>
      </c>
      <c r="D400" t="s">
        <v>162</v>
      </c>
      <c r="E400" t="s">
        <v>169</v>
      </c>
      <c r="F400" t="s">
        <v>171</v>
      </c>
      <c r="G400" t="s">
        <v>165</v>
      </c>
      <c r="H400" t="s">
        <v>71</v>
      </c>
      <c r="I400" t="s">
        <v>166</v>
      </c>
      <c r="J400" t="s">
        <v>99</v>
      </c>
      <c r="L400" t="s">
        <v>1686</v>
      </c>
      <c r="M400" t="s">
        <v>1660</v>
      </c>
      <c r="N400" t="s">
        <v>1661</v>
      </c>
      <c r="O400" t="s">
        <v>113</v>
      </c>
      <c r="Y400" t="s">
        <v>101</v>
      </c>
      <c r="AA400" t="s">
        <v>1687</v>
      </c>
      <c r="AB400" t="s">
        <v>1688</v>
      </c>
      <c r="AC400" t="s">
        <v>1689</v>
      </c>
      <c r="AD400" t="s">
        <v>102</v>
      </c>
      <c r="AF400">
        <v>7</v>
      </c>
      <c r="AG400" s="40">
        <v>39379</v>
      </c>
      <c r="AN400">
        <v>150</v>
      </c>
      <c r="AO400">
        <v>50</v>
      </c>
      <c r="AP400" t="s">
        <v>103</v>
      </c>
      <c r="AV400" t="s">
        <v>108</v>
      </c>
      <c r="AW400" t="s">
        <v>111</v>
      </c>
      <c r="AY400" t="s">
        <v>158</v>
      </c>
      <c r="BB400">
        <f t="shared" si="19"/>
        <v>16</v>
      </c>
      <c r="BC400">
        <f t="shared" si="20"/>
        <v>2</v>
      </c>
      <c r="BD400" t="str">
        <f t="shared" si="21"/>
        <v>右</v>
      </c>
      <c r="BE400" s="58" t="str">
        <f>IF(O400="男子",IF($AF400&gt;100,"",IF(M400=プロ用男子!D$2,ROW(),"")),"")</f>
        <v/>
      </c>
      <c r="BF400" s="58" t="str">
        <f>IF(O400="男子",IF($AF400&gt;100,"",IF($M400=プロ用男子!K$2,ROW(),"")),"")</f>
        <v/>
      </c>
      <c r="BG400" s="58" t="str">
        <f>IF(O400="男子",IF($AF400&gt;100,"",IF($M400=プロ用男子!D$27,ROW(),"")),"")</f>
        <v/>
      </c>
      <c r="BH400" s="58" t="str">
        <f>IF(O400="男子",IF($AF400&gt;100,"",IF($M400=プロ用男子!K$27,ROW(),"")),"")</f>
        <v/>
      </c>
      <c r="BI400" s="58" t="str">
        <f>IF(O400="男子",IF($AF400&gt;100,"",IF($M400=プロ用男子!D$52,ROW(),"")),"")</f>
        <v/>
      </c>
      <c r="BJ400" s="58" t="str">
        <f>IF(O400="男子",IF($AF400&gt;100,"",IF($M400=プロ用男子!K$52,ROW(),"")),"")</f>
        <v/>
      </c>
      <c r="BK400" s="58" t="str">
        <f>IF(O400="男子",IF($AF400&gt;100,"",IF($M400=プロ用男子!D$77,ROW(),"")),"")</f>
        <v/>
      </c>
      <c r="BL400" s="58" t="str">
        <f>IF(O400="男子",IF($AF400&gt;100,"",IF($M400=プロ用男子!K$77,ROW(),"")),"")</f>
        <v/>
      </c>
      <c r="BM400" s="58" t="str">
        <f>IF(O400="男子",IF($AF400&gt;100,"",IF($M400=プロ用男子!D$102,ROW(),"")),"")</f>
        <v/>
      </c>
      <c r="BN400" s="58" t="str">
        <f>IF(O400="男子",IF($AF400&gt;100,"",IF($M400=プロ用男子!K$102,ROW(),"")),"")</f>
        <v/>
      </c>
      <c r="BO400" s="58" t="str">
        <f>IF(O400="男子",IF($AF400&gt;100,"",IF($M400=プロ用男子!D$127,ROW(),"")),"")</f>
        <v/>
      </c>
      <c r="BP400" s="58" t="str">
        <f>IF(O400="男子",IF($AF400&gt;100,"",IF($M400=プロ用男子!K$127,ROW(),"")),"")</f>
        <v/>
      </c>
      <c r="BQ400" s="58" t="str">
        <f>IF(O400="男子",IF($AF400&gt;100,"",IF($M400=プロ用男子!D$152,ROW(),"")),"")</f>
        <v/>
      </c>
      <c r="BR400" s="58" t="str">
        <f>IF(O400="男子",IF($AF400&gt;100,"",IF($M400=プロ用男子!K$152,ROW(),"")),"")</f>
        <v/>
      </c>
      <c r="BS400" s="58" t="str">
        <f>IF(O400="男子",IF($AF400&gt;100,"",IF($M400=プロ用男子!D$177,ROW(),"")),"")</f>
        <v/>
      </c>
      <c r="BT400" s="58" t="str">
        <f>IF(O400="男子",IF($AF400&gt;100,"",IF($M400=プロ用男子!K$177,ROW(),"")),"")</f>
        <v/>
      </c>
      <c r="BU400" s="58" t="str">
        <f>IF(O400="男子",IF($AF400&gt;100,"",IF($M400=プロ用男子!D$202,ROW(),"")),"")</f>
        <v/>
      </c>
      <c r="BV400" s="58" t="str">
        <f>IF(O400="男子",IF($AF400&gt;100,"",IF($M400=プロ用男子!K$202,ROW(),"")),"")</f>
        <v/>
      </c>
      <c r="BW400" s="58" t="str">
        <f>IF(O400="男子",IF($AF400&gt;100,"",IF($M400=プロ用男子!D$227,ROW(),"")),"")</f>
        <v/>
      </c>
      <c r="BX400" s="58" t="str">
        <f>IF(O400="男子",IF($AF400&gt;100,"",IF($M400=プロ用男子!K$227,ROW(),"")),"")</f>
        <v/>
      </c>
      <c r="BY400" s="58" t="str">
        <f>IF(O400="女子",IF(AF400&gt;100,"",IF(M400=プロ用女子!D$2,ROW(),"")),"")</f>
        <v/>
      </c>
      <c r="BZ400" s="58" t="str">
        <f>IF(O400="女子",IF($AF400&gt;100,"",IF($M400=プロ用女子!K$2,ROW(),"")),"")</f>
        <v/>
      </c>
      <c r="CA400" s="58">
        <f>IF(O400="女子",IF($AF400&gt;100,"",IF($M400=プロ用女子!D$27,ROW(),"")),"")</f>
        <v>400</v>
      </c>
      <c r="CB400" s="58" t="str">
        <f>IF(O400="女子",IF($AF400&gt;100,"",IF($M400=プロ用女子!K$27,ROW(),"")),"")</f>
        <v/>
      </c>
      <c r="CC400" s="58" t="str">
        <f>IF(O400="女子",IF($AF400&gt;100,"",IF($M400=プロ用女子!D$52,ROW(),"")),"")</f>
        <v/>
      </c>
      <c r="CD400" s="58" t="str">
        <f>IF(O400="女子",IF($AF400&gt;100,"",IF($M400=プロ用女子!K$52,ROW(),"")),"")</f>
        <v/>
      </c>
      <c r="CE400" s="58" t="str">
        <f>IF(O400="女子",IF($AF400&gt;100,"",IF($M400=プロ用女子!D$77,ROW(),"")),"")</f>
        <v/>
      </c>
      <c r="CF400" s="58" t="str">
        <f>IF(O400="女子",IF($AF400&gt;100,"",IF($M400=プロ用女子!K$77,ROW(),"")),"")</f>
        <v/>
      </c>
      <c r="CG400" s="58" t="str">
        <f>IF(O400="女子",IF($AF400&gt;100,"",IF($M400=プロ用女子!D$102,ROW(),"")),"")</f>
        <v/>
      </c>
      <c r="CH400" s="58" t="str">
        <f>IF(O400="女子",IF($AF400&gt;100,"",IF($M400=プロ用女子!K$102,ROW(),"")),"")</f>
        <v/>
      </c>
      <c r="CI400" s="58" t="str">
        <f>IF(O400="女子",IF($AF400&gt;100,"",IF($M400=プロ用女子!D$127,ROW(),"")),"")</f>
        <v/>
      </c>
      <c r="CJ400" s="58" t="str">
        <f>IF(O400="女子",IF($AF400&gt;100,"",IF($M400=プロ用女子!K$127,ROW(),"")),"")</f>
        <v/>
      </c>
      <c r="CK400" s="58" t="str">
        <f>IF(O400="女子",IF($AF400&gt;100,"",IF($M400=プロ用女子!D$152,ROW(),"")),"")</f>
        <v/>
      </c>
      <c r="CL400" s="58" t="str">
        <f>IF(O400="女子",IF($AF400&gt;100,"",IF($M400=プロ用女子!K$152,ROW(),"")),"")</f>
        <v/>
      </c>
      <c r="CM400" s="58" t="str">
        <f>IF(O400="女子",IF($AF400&gt;100,"",IF($M400=プロ用女子!D$177,ROW(),"")),"")</f>
        <v/>
      </c>
      <c r="CN400" s="58" t="str">
        <f>IF(O400="女子",IF($AF400&gt;100,"",IF($M400=プロ用女子!K$177,ROW(),"")),"")</f>
        <v/>
      </c>
      <c r="CO400" s="58" t="str">
        <f>IF(O400="女子",IF($AF400&gt;100,"",IF($M400=プロ用女子!D$202,ROW(),"")),"")</f>
        <v/>
      </c>
      <c r="CP400" s="58" t="str">
        <f>IF(O400="女子",IF($AF400&gt;100,"",IF($M400=プロ用女子!K$202,ROW(),"")),"")</f>
        <v/>
      </c>
      <c r="CQ400" s="58" t="str">
        <f>IF(O400="女子",IF($AF400&gt;100,"",IF($M400=プロ用女子!D$227,ROW(),"")),"")</f>
        <v/>
      </c>
      <c r="CR400" s="58" t="str">
        <f>IF(O400="女子",IF($AF400&gt;100,"",IF($M400=プロ用女子!K$227,ROW(),"")),"")</f>
        <v/>
      </c>
    </row>
    <row r="401" spans="1:96" x14ac:dyDescent="0.15">
      <c r="A401" s="41">
        <v>46172</v>
      </c>
      <c r="B401" s="41">
        <v>46180</v>
      </c>
      <c r="C401" t="s">
        <v>70</v>
      </c>
      <c r="D401" t="s">
        <v>162</v>
      </c>
      <c r="E401" t="s">
        <v>169</v>
      </c>
      <c r="F401" t="s">
        <v>170</v>
      </c>
      <c r="G401" t="s">
        <v>165</v>
      </c>
      <c r="H401" t="s">
        <v>71</v>
      </c>
      <c r="I401" t="s">
        <v>166</v>
      </c>
      <c r="J401" t="s">
        <v>99</v>
      </c>
      <c r="L401" t="s">
        <v>1690</v>
      </c>
      <c r="M401" t="s">
        <v>1660</v>
      </c>
      <c r="N401" t="s">
        <v>1661</v>
      </c>
      <c r="O401" t="s">
        <v>113</v>
      </c>
      <c r="Y401" t="s">
        <v>101</v>
      </c>
      <c r="AA401" t="s">
        <v>1691</v>
      </c>
      <c r="AB401" t="s">
        <v>1692</v>
      </c>
      <c r="AC401" t="s">
        <v>1693</v>
      </c>
      <c r="AD401" t="s">
        <v>102</v>
      </c>
      <c r="AF401">
        <v>8</v>
      </c>
      <c r="AG401" s="40">
        <v>39496</v>
      </c>
      <c r="AN401">
        <v>157</v>
      </c>
      <c r="AO401">
        <v>48</v>
      </c>
      <c r="AP401" t="s">
        <v>103</v>
      </c>
      <c r="AV401" t="s">
        <v>108</v>
      </c>
      <c r="AY401" t="s">
        <v>158</v>
      </c>
      <c r="BB401">
        <f t="shared" ref="BB401" si="22">IF(AG401="","",DATEDIF(AG401,DATE(BB$1,4,1),"y"))</f>
        <v>16</v>
      </c>
      <c r="BC401">
        <f t="shared" ref="BC401" si="23">IF(BB401="","",IF(BB401=15,1,IF(BB401=16,2,IF(BB401=17,3,"役員"))))</f>
        <v>2</v>
      </c>
      <c r="BD401" t="str">
        <f t="shared" ref="BD401" si="24">LEFT(AP401,1)</f>
        <v>右</v>
      </c>
      <c r="BE401" s="58" t="str">
        <f>IF(O401="男子",IF($AF401&gt;100,"",IF(M401=プロ用男子!D$2,ROW(),"")),"")</f>
        <v/>
      </c>
      <c r="BF401" s="58" t="str">
        <f>IF(O401="男子",IF($AF401&gt;100,"",IF($M401=プロ用男子!K$2,ROW(),"")),"")</f>
        <v/>
      </c>
      <c r="BG401" s="58" t="str">
        <f>IF(O401="男子",IF($AF401&gt;100,"",IF($M401=プロ用男子!D$27,ROW(),"")),"")</f>
        <v/>
      </c>
      <c r="BH401" s="58" t="str">
        <f>IF(O401="男子",IF($AF401&gt;100,"",IF($M401=プロ用男子!K$27,ROW(),"")),"")</f>
        <v/>
      </c>
      <c r="BI401" s="58" t="str">
        <f>IF(O401="男子",IF($AF401&gt;100,"",IF($M401=プロ用男子!D$52,ROW(),"")),"")</f>
        <v/>
      </c>
      <c r="BJ401" s="58" t="str">
        <f>IF(O401="男子",IF($AF401&gt;100,"",IF($M401=プロ用男子!K$52,ROW(),"")),"")</f>
        <v/>
      </c>
      <c r="BK401" s="58" t="str">
        <f>IF(O401="男子",IF($AF401&gt;100,"",IF($M401=プロ用男子!D$77,ROW(),"")),"")</f>
        <v/>
      </c>
      <c r="BL401" s="58" t="str">
        <f>IF(O401="男子",IF($AF401&gt;100,"",IF($M401=プロ用男子!K$77,ROW(),"")),"")</f>
        <v/>
      </c>
      <c r="BM401" s="58" t="str">
        <f>IF(O401="男子",IF($AF401&gt;100,"",IF($M401=プロ用男子!D$102,ROW(),"")),"")</f>
        <v/>
      </c>
      <c r="BN401" s="58" t="str">
        <f>IF(O401="男子",IF($AF401&gt;100,"",IF($M401=プロ用男子!K$102,ROW(),"")),"")</f>
        <v/>
      </c>
      <c r="BO401" s="58" t="str">
        <f>IF(O401="男子",IF($AF401&gt;100,"",IF($M401=プロ用男子!D$127,ROW(),"")),"")</f>
        <v/>
      </c>
      <c r="BP401" s="58" t="str">
        <f>IF(O401="男子",IF($AF401&gt;100,"",IF($M401=プロ用男子!K$127,ROW(),"")),"")</f>
        <v/>
      </c>
      <c r="BQ401" s="58" t="str">
        <f>IF(O401="男子",IF($AF401&gt;100,"",IF($M401=プロ用男子!D$152,ROW(),"")),"")</f>
        <v/>
      </c>
      <c r="BR401" s="58" t="str">
        <f>IF(O401="男子",IF($AF401&gt;100,"",IF($M401=プロ用男子!K$152,ROW(),"")),"")</f>
        <v/>
      </c>
      <c r="BS401" s="58" t="str">
        <f>IF(O401="男子",IF($AF401&gt;100,"",IF($M401=プロ用男子!D$177,ROW(),"")),"")</f>
        <v/>
      </c>
      <c r="BT401" s="58" t="str">
        <f>IF(O401="男子",IF($AF401&gt;100,"",IF($M401=プロ用男子!K$177,ROW(),"")),"")</f>
        <v/>
      </c>
      <c r="BU401" s="58" t="str">
        <f>IF(O401="男子",IF($AF401&gt;100,"",IF($M401=プロ用男子!D$202,ROW(),"")),"")</f>
        <v/>
      </c>
      <c r="BV401" s="58" t="str">
        <f>IF(O401="男子",IF($AF401&gt;100,"",IF($M401=プロ用男子!K$202,ROW(),"")),"")</f>
        <v/>
      </c>
      <c r="BW401" s="58" t="str">
        <f>IF(O401="男子",IF($AF401&gt;100,"",IF($M401=プロ用男子!D$227,ROW(),"")),"")</f>
        <v/>
      </c>
      <c r="BX401" s="58" t="str">
        <f>IF(O401="男子",IF($AF401&gt;100,"",IF($M401=プロ用男子!K$227,ROW(),"")),"")</f>
        <v/>
      </c>
      <c r="BY401" s="58" t="str">
        <f>IF(O401="女子",IF(AF401&gt;100,"",IF(M401=プロ用女子!D$2,ROW(),"")),"")</f>
        <v/>
      </c>
      <c r="BZ401" s="58" t="str">
        <f>IF(O401="女子",IF($AF401&gt;100,"",IF($M401=プロ用女子!K$2,ROW(),"")),"")</f>
        <v/>
      </c>
      <c r="CA401" s="58">
        <f>IF(O401="女子",IF($AF401&gt;100,"",IF($M401=プロ用女子!D$27,ROW(),"")),"")</f>
        <v>401</v>
      </c>
      <c r="CB401" s="58" t="str">
        <f>IF(O401="女子",IF($AF401&gt;100,"",IF($M401=プロ用女子!K$27,ROW(),"")),"")</f>
        <v/>
      </c>
      <c r="CC401" s="58" t="str">
        <f>IF(O401="女子",IF($AF401&gt;100,"",IF($M401=プロ用女子!D$52,ROW(),"")),"")</f>
        <v/>
      </c>
      <c r="CD401" s="58" t="str">
        <f>IF(O401="女子",IF($AF401&gt;100,"",IF($M401=プロ用女子!K$52,ROW(),"")),"")</f>
        <v/>
      </c>
      <c r="CE401" s="58" t="str">
        <f>IF(O401="女子",IF($AF401&gt;100,"",IF($M401=プロ用女子!D$77,ROW(),"")),"")</f>
        <v/>
      </c>
      <c r="CF401" s="58" t="str">
        <f>IF(O401="女子",IF($AF401&gt;100,"",IF($M401=プロ用女子!K$77,ROW(),"")),"")</f>
        <v/>
      </c>
      <c r="CG401" s="58" t="str">
        <f>IF(O401="女子",IF($AF401&gt;100,"",IF($M401=プロ用女子!D$102,ROW(),"")),"")</f>
        <v/>
      </c>
      <c r="CH401" s="58" t="str">
        <f>IF(O401="女子",IF($AF401&gt;100,"",IF($M401=プロ用女子!K$102,ROW(),"")),"")</f>
        <v/>
      </c>
      <c r="CI401" s="58" t="str">
        <f>IF(O401="女子",IF($AF401&gt;100,"",IF($M401=プロ用女子!D$127,ROW(),"")),"")</f>
        <v/>
      </c>
      <c r="CJ401" s="58" t="str">
        <f>IF(O401="女子",IF($AF401&gt;100,"",IF($M401=プロ用女子!K$127,ROW(),"")),"")</f>
        <v/>
      </c>
      <c r="CK401" s="58" t="str">
        <f>IF(O401="女子",IF($AF401&gt;100,"",IF($M401=プロ用女子!D$152,ROW(),"")),"")</f>
        <v/>
      </c>
      <c r="CL401" s="58" t="str">
        <f>IF(O401="女子",IF($AF401&gt;100,"",IF($M401=プロ用女子!K$152,ROW(),"")),"")</f>
        <v/>
      </c>
      <c r="CM401" s="58" t="str">
        <f>IF(O401="女子",IF($AF401&gt;100,"",IF($M401=プロ用女子!D$177,ROW(),"")),"")</f>
        <v/>
      </c>
      <c r="CN401" s="58" t="str">
        <f>IF(O401="女子",IF($AF401&gt;100,"",IF($M401=プロ用女子!K$177,ROW(),"")),"")</f>
        <v/>
      </c>
      <c r="CO401" s="58" t="str">
        <f>IF(O401="女子",IF($AF401&gt;100,"",IF($M401=プロ用女子!D$202,ROW(),"")),"")</f>
        <v/>
      </c>
      <c r="CP401" s="58" t="str">
        <f>IF(O401="女子",IF($AF401&gt;100,"",IF($M401=プロ用女子!K$202,ROW(),"")),"")</f>
        <v/>
      </c>
      <c r="CQ401" s="58" t="str">
        <f>IF(O401="女子",IF($AF401&gt;100,"",IF($M401=プロ用女子!D$227,ROW(),"")),"")</f>
        <v/>
      </c>
      <c r="CR401" s="58" t="str">
        <f>IF(O401="女子",IF($AF401&gt;100,"",IF($M401=プロ用女子!K$227,ROW(),"")),"")</f>
        <v/>
      </c>
    </row>
    <row r="402" spans="1:96" x14ac:dyDescent="0.15">
      <c r="A402">
        <v>46172</v>
      </c>
      <c r="B402">
        <v>46180</v>
      </c>
      <c r="C402" t="s">
        <v>70</v>
      </c>
      <c r="D402" t="s">
        <v>162</v>
      </c>
      <c r="E402" t="s">
        <v>169</v>
      </c>
      <c r="F402" t="s">
        <v>171</v>
      </c>
      <c r="G402" t="s">
        <v>165</v>
      </c>
      <c r="H402" t="s">
        <v>71</v>
      </c>
      <c r="I402" t="s">
        <v>166</v>
      </c>
      <c r="J402" t="s">
        <v>99</v>
      </c>
      <c r="L402" t="s">
        <v>1694</v>
      </c>
      <c r="M402" t="s">
        <v>1660</v>
      </c>
      <c r="N402" t="s">
        <v>1661</v>
      </c>
      <c r="O402" t="s">
        <v>113</v>
      </c>
      <c r="Y402" t="s">
        <v>101</v>
      </c>
      <c r="AA402" t="s">
        <v>1695</v>
      </c>
      <c r="AB402" t="s">
        <v>1696</v>
      </c>
      <c r="AC402" t="s">
        <v>1697</v>
      </c>
      <c r="AD402" t="s">
        <v>102</v>
      </c>
      <c r="AF402">
        <v>9</v>
      </c>
      <c r="AG402" s="40">
        <v>38942</v>
      </c>
      <c r="AN402">
        <v>158</v>
      </c>
      <c r="AO402">
        <v>48</v>
      </c>
      <c r="AP402" t="s">
        <v>103</v>
      </c>
      <c r="AV402" t="s">
        <v>108</v>
      </c>
      <c r="AY402" t="s">
        <v>158</v>
      </c>
      <c r="BB402">
        <f t="shared" ref="BB402:BB465" si="25">IF(AG402="","",DATEDIF(AG402,DATE(BB$1,4,1),"y"))</f>
        <v>17</v>
      </c>
      <c r="BC402">
        <f t="shared" ref="BC402:BC465" si="26">IF(BB402="","",IF(BB402=15,1,IF(BB402=16,2,IF(BB402=17,3,"役員"))))</f>
        <v>3</v>
      </c>
      <c r="BD402" t="str">
        <f t="shared" ref="BD402:BD465" si="27">LEFT(AP402,1)</f>
        <v>右</v>
      </c>
      <c r="BE402" s="58" t="str">
        <f>IF(O402="男子",IF($AF402&gt;100,"",IF(M402=プロ用男子!D$2,ROW(),"")),"")</f>
        <v/>
      </c>
      <c r="BF402" s="58" t="str">
        <f>IF(O402="男子",IF($AF402&gt;100,"",IF($M402=プロ用男子!K$2,ROW(),"")),"")</f>
        <v/>
      </c>
      <c r="BG402" s="58" t="str">
        <f>IF(O402="男子",IF($AF402&gt;100,"",IF($M402=プロ用男子!D$27,ROW(),"")),"")</f>
        <v/>
      </c>
      <c r="BH402" s="58" t="str">
        <f>IF(O402="男子",IF($AF402&gt;100,"",IF($M402=プロ用男子!K$27,ROW(),"")),"")</f>
        <v/>
      </c>
      <c r="BI402" s="58" t="str">
        <f>IF(O402="男子",IF($AF402&gt;100,"",IF($M402=プロ用男子!D$52,ROW(),"")),"")</f>
        <v/>
      </c>
      <c r="BJ402" s="58" t="str">
        <f>IF(O402="男子",IF($AF402&gt;100,"",IF($M402=プロ用男子!K$52,ROW(),"")),"")</f>
        <v/>
      </c>
      <c r="BK402" s="58" t="str">
        <f>IF(O402="男子",IF($AF402&gt;100,"",IF($M402=プロ用男子!D$77,ROW(),"")),"")</f>
        <v/>
      </c>
      <c r="BL402" s="58" t="str">
        <f>IF(O402="男子",IF($AF402&gt;100,"",IF($M402=プロ用男子!K$77,ROW(),"")),"")</f>
        <v/>
      </c>
      <c r="BM402" s="58" t="str">
        <f>IF(O402="男子",IF($AF402&gt;100,"",IF($M402=プロ用男子!D$102,ROW(),"")),"")</f>
        <v/>
      </c>
      <c r="BN402" s="58" t="str">
        <f>IF(O402="男子",IF($AF402&gt;100,"",IF($M402=プロ用男子!K$102,ROW(),"")),"")</f>
        <v/>
      </c>
      <c r="BO402" s="58" t="str">
        <f>IF(O402="男子",IF($AF402&gt;100,"",IF($M402=プロ用男子!D$127,ROW(),"")),"")</f>
        <v/>
      </c>
      <c r="BP402" s="58" t="str">
        <f>IF(O402="男子",IF($AF402&gt;100,"",IF($M402=プロ用男子!K$127,ROW(),"")),"")</f>
        <v/>
      </c>
      <c r="BQ402" s="58" t="str">
        <f>IF(O402="男子",IF($AF402&gt;100,"",IF($M402=プロ用男子!D$152,ROW(),"")),"")</f>
        <v/>
      </c>
      <c r="BR402" s="58" t="str">
        <f>IF(O402="男子",IF($AF402&gt;100,"",IF($M402=プロ用男子!K$152,ROW(),"")),"")</f>
        <v/>
      </c>
      <c r="BS402" s="58" t="str">
        <f>IF(O402="男子",IF($AF402&gt;100,"",IF($M402=プロ用男子!D$177,ROW(),"")),"")</f>
        <v/>
      </c>
      <c r="BT402" s="58" t="str">
        <f>IF(O402="男子",IF($AF402&gt;100,"",IF($M402=プロ用男子!K$177,ROW(),"")),"")</f>
        <v/>
      </c>
      <c r="BU402" s="58" t="str">
        <f>IF(O402="男子",IF($AF402&gt;100,"",IF($M402=プロ用男子!D$202,ROW(),"")),"")</f>
        <v/>
      </c>
      <c r="BV402" s="58" t="str">
        <f>IF(O402="男子",IF($AF402&gt;100,"",IF($M402=プロ用男子!K$202,ROW(),"")),"")</f>
        <v/>
      </c>
      <c r="BW402" s="58" t="str">
        <f>IF(O402="男子",IF($AF402&gt;100,"",IF($M402=プロ用男子!D$227,ROW(),"")),"")</f>
        <v/>
      </c>
      <c r="BX402" s="58" t="str">
        <f>IF(O402="男子",IF($AF402&gt;100,"",IF($M402=プロ用男子!K$227,ROW(),"")),"")</f>
        <v/>
      </c>
      <c r="BY402" s="58" t="str">
        <f>IF(O402="女子",IF(AF402&gt;100,"",IF(M402=プロ用女子!D$2,ROW(),"")),"")</f>
        <v/>
      </c>
      <c r="BZ402" s="58" t="str">
        <f>IF(O402="女子",IF($AF402&gt;100,"",IF($M402=プロ用女子!K$2,ROW(),"")),"")</f>
        <v/>
      </c>
      <c r="CA402" s="58">
        <f>IF(O402="女子",IF($AF402&gt;100,"",IF($M402=プロ用女子!D$27,ROW(),"")),"")</f>
        <v>402</v>
      </c>
      <c r="CB402" s="58" t="str">
        <f>IF(O402="女子",IF($AF402&gt;100,"",IF($M402=プロ用女子!K$27,ROW(),"")),"")</f>
        <v/>
      </c>
      <c r="CC402" s="58" t="str">
        <f>IF(O402="女子",IF($AF402&gt;100,"",IF($M402=プロ用女子!D$52,ROW(),"")),"")</f>
        <v/>
      </c>
      <c r="CD402" s="58" t="str">
        <f>IF(O402="女子",IF($AF402&gt;100,"",IF($M402=プロ用女子!K$52,ROW(),"")),"")</f>
        <v/>
      </c>
      <c r="CE402" s="58" t="str">
        <f>IF(O402="女子",IF($AF402&gt;100,"",IF($M402=プロ用女子!D$77,ROW(),"")),"")</f>
        <v/>
      </c>
      <c r="CF402" s="58" t="str">
        <f>IF(O402="女子",IF($AF402&gt;100,"",IF($M402=プロ用女子!K$77,ROW(),"")),"")</f>
        <v/>
      </c>
      <c r="CG402" s="58" t="str">
        <f>IF(O402="女子",IF($AF402&gt;100,"",IF($M402=プロ用女子!D$102,ROW(),"")),"")</f>
        <v/>
      </c>
      <c r="CH402" s="58" t="str">
        <f>IF(O402="女子",IF($AF402&gt;100,"",IF($M402=プロ用女子!K$102,ROW(),"")),"")</f>
        <v/>
      </c>
      <c r="CI402" s="58" t="str">
        <f>IF(O402="女子",IF($AF402&gt;100,"",IF($M402=プロ用女子!D$127,ROW(),"")),"")</f>
        <v/>
      </c>
      <c r="CJ402" s="58" t="str">
        <f>IF(O402="女子",IF($AF402&gt;100,"",IF($M402=プロ用女子!K$127,ROW(),"")),"")</f>
        <v/>
      </c>
      <c r="CK402" s="58" t="str">
        <f>IF(O402="女子",IF($AF402&gt;100,"",IF($M402=プロ用女子!D$152,ROW(),"")),"")</f>
        <v/>
      </c>
      <c r="CL402" s="58" t="str">
        <f>IF(O402="女子",IF($AF402&gt;100,"",IF($M402=プロ用女子!K$152,ROW(),"")),"")</f>
        <v/>
      </c>
      <c r="CM402" s="58" t="str">
        <f>IF(O402="女子",IF($AF402&gt;100,"",IF($M402=プロ用女子!D$177,ROW(),"")),"")</f>
        <v/>
      </c>
      <c r="CN402" s="58" t="str">
        <f>IF(O402="女子",IF($AF402&gt;100,"",IF($M402=プロ用女子!K$177,ROW(),"")),"")</f>
        <v/>
      </c>
      <c r="CO402" s="58" t="str">
        <f>IF(O402="女子",IF($AF402&gt;100,"",IF($M402=プロ用女子!D$202,ROW(),"")),"")</f>
        <v/>
      </c>
      <c r="CP402" s="58" t="str">
        <f>IF(O402="女子",IF($AF402&gt;100,"",IF($M402=プロ用女子!K$202,ROW(),"")),"")</f>
        <v/>
      </c>
      <c r="CQ402" s="58" t="str">
        <f>IF(O402="女子",IF($AF402&gt;100,"",IF($M402=プロ用女子!D$227,ROW(),"")),"")</f>
        <v/>
      </c>
      <c r="CR402" s="58" t="str">
        <f>IF(O402="女子",IF($AF402&gt;100,"",IF($M402=プロ用女子!K$227,ROW(),"")),"")</f>
        <v/>
      </c>
    </row>
    <row r="403" spans="1:96" x14ac:dyDescent="0.15">
      <c r="A403">
        <v>46172</v>
      </c>
      <c r="B403">
        <v>46180</v>
      </c>
      <c r="C403" t="s">
        <v>70</v>
      </c>
      <c r="D403" t="s">
        <v>162</v>
      </c>
      <c r="E403" t="s">
        <v>169</v>
      </c>
      <c r="F403" t="s">
        <v>171</v>
      </c>
      <c r="G403" t="s">
        <v>165</v>
      </c>
      <c r="H403" t="s">
        <v>71</v>
      </c>
      <c r="I403" t="s">
        <v>166</v>
      </c>
      <c r="J403" t="s">
        <v>99</v>
      </c>
      <c r="L403" t="s">
        <v>1698</v>
      </c>
      <c r="M403" t="s">
        <v>1660</v>
      </c>
      <c r="N403" t="s">
        <v>1661</v>
      </c>
      <c r="O403" t="s">
        <v>113</v>
      </c>
      <c r="Y403" t="s">
        <v>101</v>
      </c>
      <c r="AA403" t="s">
        <v>1699</v>
      </c>
      <c r="AB403" t="s">
        <v>1700</v>
      </c>
      <c r="AC403" t="s">
        <v>1701</v>
      </c>
      <c r="AD403" t="s">
        <v>102</v>
      </c>
      <c r="AF403">
        <v>10</v>
      </c>
      <c r="AG403" s="40">
        <v>39283</v>
      </c>
      <c r="AN403">
        <v>160</v>
      </c>
      <c r="AO403">
        <v>52</v>
      </c>
      <c r="AP403" t="s">
        <v>103</v>
      </c>
      <c r="AV403" t="s">
        <v>104</v>
      </c>
      <c r="AW403" t="s">
        <v>112</v>
      </c>
      <c r="AY403" t="s">
        <v>157</v>
      </c>
      <c r="BB403">
        <f t="shared" si="25"/>
        <v>16</v>
      </c>
      <c r="BC403">
        <f t="shared" si="26"/>
        <v>2</v>
      </c>
      <c r="BD403" t="str">
        <f t="shared" si="27"/>
        <v>右</v>
      </c>
      <c r="BE403" s="58" t="str">
        <f>IF(O403="男子",IF($AF403&gt;100,"",IF(M403=プロ用男子!D$2,ROW(),"")),"")</f>
        <v/>
      </c>
      <c r="BF403" s="58" t="str">
        <f>IF(O403="男子",IF($AF403&gt;100,"",IF($M403=プロ用男子!K$2,ROW(),"")),"")</f>
        <v/>
      </c>
      <c r="BG403" s="58" t="str">
        <f>IF(O403="男子",IF($AF403&gt;100,"",IF($M403=プロ用男子!D$27,ROW(),"")),"")</f>
        <v/>
      </c>
      <c r="BH403" s="58" t="str">
        <f>IF(O403="男子",IF($AF403&gt;100,"",IF($M403=プロ用男子!K$27,ROW(),"")),"")</f>
        <v/>
      </c>
      <c r="BI403" s="58" t="str">
        <f>IF(O403="男子",IF($AF403&gt;100,"",IF($M403=プロ用男子!D$52,ROW(),"")),"")</f>
        <v/>
      </c>
      <c r="BJ403" s="58" t="str">
        <f>IF(O403="男子",IF($AF403&gt;100,"",IF($M403=プロ用男子!K$52,ROW(),"")),"")</f>
        <v/>
      </c>
      <c r="BK403" s="58" t="str">
        <f>IF(O403="男子",IF($AF403&gt;100,"",IF($M403=プロ用男子!D$77,ROW(),"")),"")</f>
        <v/>
      </c>
      <c r="BL403" s="58" t="str">
        <f>IF(O403="男子",IF($AF403&gt;100,"",IF($M403=プロ用男子!K$77,ROW(),"")),"")</f>
        <v/>
      </c>
      <c r="BM403" s="58" t="str">
        <f>IF(O403="男子",IF($AF403&gt;100,"",IF($M403=プロ用男子!D$102,ROW(),"")),"")</f>
        <v/>
      </c>
      <c r="BN403" s="58" t="str">
        <f>IF(O403="男子",IF($AF403&gt;100,"",IF($M403=プロ用男子!K$102,ROW(),"")),"")</f>
        <v/>
      </c>
      <c r="BO403" s="58" t="str">
        <f>IF(O403="男子",IF($AF403&gt;100,"",IF($M403=プロ用男子!D$127,ROW(),"")),"")</f>
        <v/>
      </c>
      <c r="BP403" s="58" t="str">
        <f>IF(O403="男子",IF($AF403&gt;100,"",IF($M403=プロ用男子!K$127,ROW(),"")),"")</f>
        <v/>
      </c>
      <c r="BQ403" s="58" t="str">
        <f>IF(O403="男子",IF($AF403&gt;100,"",IF($M403=プロ用男子!D$152,ROW(),"")),"")</f>
        <v/>
      </c>
      <c r="BR403" s="58" t="str">
        <f>IF(O403="男子",IF($AF403&gt;100,"",IF($M403=プロ用男子!K$152,ROW(),"")),"")</f>
        <v/>
      </c>
      <c r="BS403" s="58" t="str">
        <f>IF(O403="男子",IF($AF403&gt;100,"",IF($M403=プロ用男子!D$177,ROW(),"")),"")</f>
        <v/>
      </c>
      <c r="BT403" s="58" t="str">
        <f>IF(O403="男子",IF($AF403&gt;100,"",IF($M403=プロ用男子!K$177,ROW(),"")),"")</f>
        <v/>
      </c>
      <c r="BU403" s="58" t="str">
        <f>IF(O403="男子",IF($AF403&gt;100,"",IF($M403=プロ用男子!D$202,ROW(),"")),"")</f>
        <v/>
      </c>
      <c r="BV403" s="58" t="str">
        <f>IF(O403="男子",IF($AF403&gt;100,"",IF($M403=プロ用男子!K$202,ROW(),"")),"")</f>
        <v/>
      </c>
      <c r="BW403" s="58" t="str">
        <f>IF(O403="男子",IF($AF403&gt;100,"",IF($M403=プロ用男子!D$227,ROW(),"")),"")</f>
        <v/>
      </c>
      <c r="BX403" s="58" t="str">
        <f>IF(O403="男子",IF($AF403&gt;100,"",IF($M403=プロ用男子!K$227,ROW(),"")),"")</f>
        <v/>
      </c>
      <c r="BY403" s="58" t="str">
        <f>IF(O403="女子",IF(AF403&gt;100,"",IF(M403=プロ用女子!D$2,ROW(),"")),"")</f>
        <v/>
      </c>
      <c r="BZ403" s="58" t="str">
        <f>IF(O403="女子",IF($AF403&gt;100,"",IF($M403=プロ用女子!K$2,ROW(),"")),"")</f>
        <v/>
      </c>
      <c r="CA403" s="58">
        <f>IF(O403="女子",IF($AF403&gt;100,"",IF($M403=プロ用女子!D$27,ROW(),"")),"")</f>
        <v>403</v>
      </c>
      <c r="CB403" s="58" t="str">
        <f>IF(O403="女子",IF($AF403&gt;100,"",IF($M403=プロ用女子!K$27,ROW(),"")),"")</f>
        <v/>
      </c>
      <c r="CC403" s="58" t="str">
        <f>IF(O403="女子",IF($AF403&gt;100,"",IF($M403=プロ用女子!D$52,ROW(),"")),"")</f>
        <v/>
      </c>
      <c r="CD403" s="58" t="str">
        <f>IF(O403="女子",IF($AF403&gt;100,"",IF($M403=プロ用女子!K$52,ROW(),"")),"")</f>
        <v/>
      </c>
      <c r="CE403" s="58" t="str">
        <f>IF(O403="女子",IF($AF403&gt;100,"",IF($M403=プロ用女子!D$77,ROW(),"")),"")</f>
        <v/>
      </c>
      <c r="CF403" s="58" t="str">
        <f>IF(O403="女子",IF($AF403&gt;100,"",IF($M403=プロ用女子!K$77,ROW(),"")),"")</f>
        <v/>
      </c>
      <c r="CG403" s="58" t="str">
        <f>IF(O403="女子",IF($AF403&gt;100,"",IF($M403=プロ用女子!D$102,ROW(),"")),"")</f>
        <v/>
      </c>
      <c r="CH403" s="58" t="str">
        <f>IF(O403="女子",IF($AF403&gt;100,"",IF($M403=プロ用女子!K$102,ROW(),"")),"")</f>
        <v/>
      </c>
      <c r="CI403" s="58" t="str">
        <f>IF(O403="女子",IF($AF403&gt;100,"",IF($M403=プロ用女子!D$127,ROW(),"")),"")</f>
        <v/>
      </c>
      <c r="CJ403" s="58" t="str">
        <f>IF(O403="女子",IF($AF403&gt;100,"",IF($M403=プロ用女子!K$127,ROW(),"")),"")</f>
        <v/>
      </c>
      <c r="CK403" s="58" t="str">
        <f>IF(O403="女子",IF($AF403&gt;100,"",IF($M403=プロ用女子!D$152,ROW(),"")),"")</f>
        <v/>
      </c>
      <c r="CL403" s="58" t="str">
        <f>IF(O403="女子",IF($AF403&gt;100,"",IF($M403=プロ用女子!K$152,ROW(),"")),"")</f>
        <v/>
      </c>
      <c r="CM403" s="58" t="str">
        <f>IF(O403="女子",IF($AF403&gt;100,"",IF($M403=プロ用女子!D$177,ROW(),"")),"")</f>
        <v/>
      </c>
      <c r="CN403" s="58" t="str">
        <f>IF(O403="女子",IF($AF403&gt;100,"",IF($M403=プロ用女子!K$177,ROW(),"")),"")</f>
        <v/>
      </c>
      <c r="CO403" s="58" t="str">
        <f>IF(O403="女子",IF($AF403&gt;100,"",IF($M403=プロ用女子!D$202,ROW(),"")),"")</f>
        <v/>
      </c>
      <c r="CP403" s="58" t="str">
        <f>IF(O403="女子",IF($AF403&gt;100,"",IF($M403=プロ用女子!K$202,ROW(),"")),"")</f>
        <v/>
      </c>
      <c r="CQ403" s="58" t="str">
        <f>IF(O403="女子",IF($AF403&gt;100,"",IF($M403=プロ用女子!D$227,ROW(),"")),"")</f>
        <v/>
      </c>
      <c r="CR403" s="58" t="str">
        <f>IF(O403="女子",IF($AF403&gt;100,"",IF($M403=プロ用女子!K$227,ROW(),"")),"")</f>
        <v/>
      </c>
    </row>
    <row r="404" spans="1:96" x14ac:dyDescent="0.15">
      <c r="A404" s="41">
        <v>46172</v>
      </c>
      <c r="B404" s="41">
        <v>46180</v>
      </c>
      <c r="C404" t="s">
        <v>70</v>
      </c>
      <c r="D404" t="s">
        <v>162</v>
      </c>
      <c r="E404" t="s">
        <v>169</v>
      </c>
      <c r="F404" t="s">
        <v>171</v>
      </c>
      <c r="G404" t="s">
        <v>165</v>
      </c>
      <c r="H404" t="s">
        <v>71</v>
      </c>
      <c r="I404" t="s">
        <v>166</v>
      </c>
      <c r="J404" t="s">
        <v>99</v>
      </c>
      <c r="L404" t="s">
        <v>1702</v>
      </c>
      <c r="M404" t="s">
        <v>1660</v>
      </c>
      <c r="N404" t="s">
        <v>1661</v>
      </c>
      <c r="O404" t="s">
        <v>113</v>
      </c>
      <c r="Y404" t="s">
        <v>101</v>
      </c>
      <c r="AA404" t="s">
        <v>1703</v>
      </c>
      <c r="AB404" t="s">
        <v>1704</v>
      </c>
      <c r="AC404" t="s">
        <v>1705</v>
      </c>
      <c r="AD404" t="s">
        <v>102</v>
      </c>
      <c r="AF404">
        <v>11</v>
      </c>
      <c r="AG404" s="40">
        <v>39349</v>
      </c>
      <c r="AN404">
        <v>153</v>
      </c>
      <c r="AO404">
        <v>49</v>
      </c>
      <c r="AP404" t="s">
        <v>103</v>
      </c>
      <c r="AV404" t="s">
        <v>104</v>
      </c>
      <c r="AY404" t="s">
        <v>156</v>
      </c>
      <c r="BB404">
        <f t="shared" si="25"/>
        <v>16</v>
      </c>
      <c r="BC404">
        <f t="shared" si="26"/>
        <v>2</v>
      </c>
      <c r="BD404" t="str">
        <f t="shared" si="27"/>
        <v>右</v>
      </c>
      <c r="BE404" s="58" t="str">
        <f>IF(O404="男子",IF($AF404&gt;100,"",IF(M404=プロ用男子!D$2,ROW(),"")),"")</f>
        <v/>
      </c>
      <c r="BF404" s="58" t="str">
        <f>IF(O404="男子",IF($AF404&gt;100,"",IF($M404=プロ用男子!K$2,ROW(),"")),"")</f>
        <v/>
      </c>
      <c r="BG404" s="58" t="str">
        <f>IF(O404="男子",IF($AF404&gt;100,"",IF($M404=プロ用男子!D$27,ROW(),"")),"")</f>
        <v/>
      </c>
      <c r="BH404" s="58" t="str">
        <f>IF(O404="男子",IF($AF404&gt;100,"",IF($M404=プロ用男子!K$27,ROW(),"")),"")</f>
        <v/>
      </c>
      <c r="BI404" s="58" t="str">
        <f>IF(O404="男子",IF($AF404&gt;100,"",IF($M404=プロ用男子!D$52,ROW(),"")),"")</f>
        <v/>
      </c>
      <c r="BJ404" s="58" t="str">
        <f>IF(O404="男子",IF($AF404&gt;100,"",IF($M404=プロ用男子!K$52,ROW(),"")),"")</f>
        <v/>
      </c>
      <c r="BK404" s="58" t="str">
        <f>IF(O404="男子",IF($AF404&gt;100,"",IF($M404=プロ用男子!D$77,ROW(),"")),"")</f>
        <v/>
      </c>
      <c r="BL404" s="58" t="str">
        <f>IF(O404="男子",IF($AF404&gt;100,"",IF($M404=プロ用男子!K$77,ROW(),"")),"")</f>
        <v/>
      </c>
      <c r="BM404" s="58" t="str">
        <f>IF(O404="男子",IF($AF404&gt;100,"",IF($M404=プロ用男子!D$102,ROW(),"")),"")</f>
        <v/>
      </c>
      <c r="BN404" s="58" t="str">
        <f>IF(O404="男子",IF($AF404&gt;100,"",IF($M404=プロ用男子!K$102,ROW(),"")),"")</f>
        <v/>
      </c>
      <c r="BO404" s="58" t="str">
        <f>IF(O404="男子",IF($AF404&gt;100,"",IF($M404=プロ用男子!D$127,ROW(),"")),"")</f>
        <v/>
      </c>
      <c r="BP404" s="58" t="str">
        <f>IF(O404="男子",IF($AF404&gt;100,"",IF($M404=プロ用男子!K$127,ROW(),"")),"")</f>
        <v/>
      </c>
      <c r="BQ404" s="58" t="str">
        <f>IF(O404="男子",IF($AF404&gt;100,"",IF($M404=プロ用男子!D$152,ROW(),"")),"")</f>
        <v/>
      </c>
      <c r="BR404" s="58" t="str">
        <f>IF(O404="男子",IF($AF404&gt;100,"",IF($M404=プロ用男子!K$152,ROW(),"")),"")</f>
        <v/>
      </c>
      <c r="BS404" s="58" t="str">
        <f>IF(O404="男子",IF($AF404&gt;100,"",IF($M404=プロ用男子!D$177,ROW(),"")),"")</f>
        <v/>
      </c>
      <c r="BT404" s="58" t="str">
        <f>IF(O404="男子",IF($AF404&gt;100,"",IF($M404=プロ用男子!K$177,ROW(),"")),"")</f>
        <v/>
      </c>
      <c r="BU404" s="58" t="str">
        <f>IF(O404="男子",IF($AF404&gt;100,"",IF($M404=プロ用男子!D$202,ROW(),"")),"")</f>
        <v/>
      </c>
      <c r="BV404" s="58" t="str">
        <f>IF(O404="男子",IF($AF404&gt;100,"",IF($M404=プロ用男子!K$202,ROW(),"")),"")</f>
        <v/>
      </c>
      <c r="BW404" s="58" t="str">
        <f>IF(O404="男子",IF($AF404&gt;100,"",IF($M404=プロ用男子!D$227,ROW(),"")),"")</f>
        <v/>
      </c>
      <c r="BX404" s="58" t="str">
        <f>IF(O404="男子",IF($AF404&gt;100,"",IF($M404=プロ用男子!K$227,ROW(),"")),"")</f>
        <v/>
      </c>
      <c r="BY404" s="58" t="str">
        <f>IF(O404="女子",IF(AF404&gt;100,"",IF(M404=プロ用女子!D$2,ROW(),"")),"")</f>
        <v/>
      </c>
      <c r="BZ404" s="58" t="str">
        <f>IF(O404="女子",IF($AF404&gt;100,"",IF($M404=プロ用女子!K$2,ROW(),"")),"")</f>
        <v/>
      </c>
      <c r="CA404" s="58">
        <f>IF(O404="女子",IF($AF404&gt;100,"",IF($M404=プロ用女子!D$27,ROW(),"")),"")</f>
        <v>404</v>
      </c>
      <c r="CB404" s="58" t="str">
        <f>IF(O404="女子",IF($AF404&gt;100,"",IF($M404=プロ用女子!K$27,ROW(),"")),"")</f>
        <v/>
      </c>
      <c r="CC404" s="58" t="str">
        <f>IF(O404="女子",IF($AF404&gt;100,"",IF($M404=プロ用女子!D$52,ROW(),"")),"")</f>
        <v/>
      </c>
      <c r="CD404" s="58" t="str">
        <f>IF(O404="女子",IF($AF404&gt;100,"",IF($M404=プロ用女子!K$52,ROW(),"")),"")</f>
        <v/>
      </c>
      <c r="CE404" s="58" t="str">
        <f>IF(O404="女子",IF($AF404&gt;100,"",IF($M404=プロ用女子!D$77,ROW(),"")),"")</f>
        <v/>
      </c>
      <c r="CF404" s="58" t="str">
        <f>IF(O404="女子",IF($AF404&gt;100,"",IF($M404=プロ用女子!K$77,ROW(),"")),"")</f>
        <v/>
      </c>
      <c r="CG404" s="58" t="str">
        <f>IF(O404="女子",IF($AF404&gt;100,"",IF($M404=プロ用女子!D$102,ROW(),"")),"")</f>
        <v/>
      </c>
      <c r="CH404" s="58" t="str">
        <f>IF(O404="女子",IF($AF404&gt;100,"",IF($M404=プロ用女子!K$102,ROW(),"")),"")</f>
        <v/>
      </c>
      <c r="CI404" s="58" t="str">
        <f>IF(O404="女子",IF($AF404&gt;100,"",IF($M404=プロ用女子!D$127,ROW(),"")),"")</f>
        <v/>
      </c>
      <c r="CJ404" s="58" t="str">
        <f>IF(O404="女子",IF($AF404&gt;100,"",IF($M404=プロ用女子!K$127,ROW(),"")),"")</f>
        <v/>
      </c>
      <c r="CK404" s="58" t="str">
        <f>IF(O404="女子",IF($AF404&gt;100,"",IF($M404=プロ用女子!D$152,ROW(),"")),"")</f>
        <v/>
      </c>
      <c r="CL404" s="58" t="str">
        <f>IF(O404="女子",IF($AF404&gt;100,"",IF($M404=プロ用女子!K$152,ROW(),"")),"")</f>
        <v/>
      </c>
      <c r="CM404" s="58" t="str">
        <f>IF(O404="女子",IF($AF404&gt;100,"",IF($M404=プロ用女子!D$177,ROW(),"")),"")</f>
        <v/>
      </c>
      <c r="CN404" s="58" t="str">
        <f>IF(O404="女子",IF($AF404&gt;100,"",IF($M404=プロ用女子!K$177,ROW(),"")),"")</f>
        <v/>
      </c>
      <c r="CO404" s="58" t="str">
        <f>IF(O404="女子",IF($AF404&gt;100,"",IF($M404=プロ用女子!D$202,ROW(),"")),"")</f>
        <v/>
      </c>
      <c r="CP404" s="58" t="str">
        <f>IF(O404="女子",IF($AF404&gt;100,"",IF($M404=プロ用女子!K$202,ROW(),"")),"")</f>
        <v/>
      </c>
      <c r="CQ404" s="58" t="str">
        <f>IF(O404="女子",IF($AF404&gt;100,"",IF($M404=プロ用女子!D$227,ROW(),"")),"")</f>
        <v/>
      </c>
      <c r="CR404" s="58" t="str">
        <f>IF(O404="女子",IF($AF404&gt;100,"",IF($M404=プロ用女子!K$227,ROW(),"")),"")</f>
        <v/>
      </c>
    </row>
    <row r="405" spans="1:96" x14ac:dyDescent="0.15">
      <c r="L405" t="s">
        <v>2084</v>
      </c>
      <c r="M405" t="s">
        <v>1660</v>
      </c>
      <c r="N405" t="s">
        <v>1661</v>
      </c>
      <c r="O405" t="s">
        <v>113</v>
      </c>
      <c r="Y405" t="s">
        <v>101</v>
      </c>
      <c r="AA405" t="s">
        <v>2085</v>
      </c>
      <c r="AB405" t="s">
        <v>2086</v>
      </c>
      <c r="AC405" t="s">
        <v>2087</v>
      </c>
      <c r="AD405" t="s">
        <v>102</v>
      </c>
      <c r="AF405">
        <v>101</v>
      </c>
      <c r="AG405" s="40">
        <v>23410</v>
      </c>
      <c r="AN405">
        <v>190</v>
      </c>
      <c r="AO405">
        <v>82</v>
      </c>
      <c r="AP405" t="s">
        <v>103</v>
      </c>
      <c r="BB405">
        <f t="shared" si="25"/>
        <v>60</v>
      </c>
      <c r="BC405" t="str">
        <f t="shared" si="26"/>
        <v>役員</v>
      </c>
      <c r="BD405" t="str">
        <f t="shared" si="27"/>
        <v>右</v>
      </c>
      <c r="BE405" s="58" t="str">
        <f>IF(O405="男子",IF($AF405&gt;100,"",IF(M405=プロ用男子!D$2,ROW(),"")),"")</f>
        <v/>
      </c>
      <c r="BF405" s="58" t="str">
        <f>IF(O405="男子",IF($AF405&gt;100,"",IF($M405=プロ用男子!K$2,ROW(),"")),"")</f>
        <v/>
      </c>
      <c r="BG405" s="58" t="str">
        <f>IF(O405="男子",IF($AF405&gt;100,"",IF($M405=プロ用男子!D$27,ROW(),"")),"")</f>
        <v/>
      </c>
      <c r="BH405" s="58" t="str">
        <f>IF(O405="男子",IF($AF405&gt;100,"",IF($M405=プロ用男子!K$27,ROW(),"")),"")</f>
        <v/>
      </c>
      <c r="BI405" s="58" t="str">
        <f>IF(O405="男子",IF($AF405&gt;100,"",IF($M405=プロ用男子!D$52,ROW(),"")),"")</f>
        <v/>
      </c>
      <c r="BJ405" s="58" t="str">
        <f>IF(O405="男子",IF($AF405&gt;100,"",IF($M405=プロ用男子!K$52,ROW(),"")),"")</f>
        <v/>
      </c>
      <c r="BK405" s="58" t="str">
        <f>IF(O405="男子",IF($AF405&gt;100,"",IF($M405=プロ用男子!D$77,ROW(),"")),"")</f>
        <v/>
      </c>
      <c r="BL405" s="58" t="str">
        <f>IF(O405="男子",IF($AF405&gt;100,"",IF($M405=プロ用男子!K$77,ROW(),"")),"")</f>
        <v/>
      </c>
      <c r="BM405" s="58" t="str">
        <f>IF(O405="男子",IF($AF405&gt;100,"",IF($M405=プロ用男子!D$102,ROW(),"")),"")</f>
        <v/>
      </c>
      <c r="BN405" s="58" t="str">
        <f>IF(O405="男子",IF($AF405&gt;100,"",IF($M405=プロ用男子!K$102,ROW(),"")),"")</f>
        <v/>
      </c>
      <c r="BO405" s="58" t="str">
        <f>IF(O405="男子",IF($AF405&gt;100,"",IF($M405=プロ用男子!D$127,ROW(),"")),"")</f>
        <v/>
      </c>
      <c r="BP405" s="58" t="str">
        <f>IF(O405="男子",IF($AF405&gt;100,"",IF($M405=プロ用男子!K$127,ROW(),"")),"")</f>
        <v/>
      </c>
      <c r="BQ405" s="58" t="str">
        <f>IF(O405="男子",IF($AF405&gt;100,"",IF($M405=プロ用男子!D$152,ROW(),"")),"")</f>
        <v/>
      </c>
      <c r="BR405" s="58" t="str">
        <f>IF(O405="男子",IF($AF405&gt;100,"",IF($M405=プロ用男子!K$152,ROW(),"")),"")</f>
        <v/>
      </c>
      <c r="BS405" s="58" t="str">
        <f>IF(O405="男子",IF($AF405&gt;100,"",IF($M405=プロ用男子!D$177,ROW(),"")),"")</f>
        <v/>
      </c>
      <c r="BT405" s="58" t="str">
        <f>IF(O405="男子",IF($AF405&gt;100,"",IF($M405=プロ用男子!K$177,ROW(),"")),"")</f>
        <v/>
      </c>
      <c r="BU405" s="58" t="str">
        <f>IF(O405="男子",IF($AF405&gt;100,"",IF($M405=プロ用男子!D$202,ROW(),"")),"")</f>
        <v/>
      </c>
      <c r="BV405" s="58" t="str">
        <f>IF(O405="男子",IF($AF405&gt;100,"",IF($M405=プロ用男子!K$202,ROW(),"")),"")</f>
        <v/>
      </c>
      <c r="BW405" s="58" t="str">
        <f>IF(O405="男子",IF($AF405&gt;100,"",IF($M405=プロ用男子!D$227,ROW(),"")),"")</f>
        <v/>
      </c>
      <c r="BX405" s="58" t="str">
        <f>IF(O405="男子",IF($AF405&gt;100,"",IF($M405=プロ用男子!K$227,ROW(),"")),"")</f>
        <v/>
      </c>
      <c r="BY405" s="58" t="str">
        <f>IF(O405="女子",IF(AF405&gt;100,"",IF(M405=プロ用女子!D$2,ROW(),"")),"")</f>
        <v/>
      </c>
      <c r="BZ405" s="58" t="str">
        <f>IF(O405="女子",IF($AF405&gt;100,"",IF($M405=プロ用女子!K$2,ROW(),"")),"")</f>
        <v/>
      </c>
      <c r="CA405" s="58" t="str">
        <f>IF(O405="女子",IF($AF405&gt;100,"",IF($M405=プロ用女子!D$27,ROW(),"")),"")</f>
        <v/>
      </c>
      <c r="CB405" s="58" t="str">
        <f>IF(O405="女子",IF($AF405&gt;100,"",IF($M405=プロ用女子!K$27,ROW(),"")),"")</f>
        <v/>
      </c>
      <c r="CC405" s="58" t="str">
        <f>IF(O405="女子",IF($AF405&gt;100,"",IF($M405=プロ用女子!D$52,ROW(),"")),"")</f>
        <v/>
      </c>
      <c r="CD405" s="58" t="str">
        <f>IF(O405="女子",IF($AF405&gt;100,"",IF($M405=プロ用女子!K$52,ROW(),"")),"")</f>
        <v/>
      </c>
      <c r="CE405" s="58" t="str">
        <f>IF(O405="女子",IF($AF405&gt;100,"",IF($M405=プロ用女子!D$77,ROW(),"")),"")</f>
        <v/>
      </c>
      <c r="CF405" s="58" t="str">
        <f>IF(O405="女子",IF($AF405&gt;100,"",IF($M405=プロ用女子!K$77,ROW(),"")),"")</f>
        <v/>
      </c>
      <c r="CG405" s="58" t="str">
        <f>IF(O405="女子",IF($AF405&gt;100,"",IF($M405=プロ用女子!D$102,ROW(),"")),"")</f>
        <v/>
      </c>
      <c r="CH405" s="58" t="str">
        <f>IF(O405="女子",IF($AF405&gt;100,"",IF($M405=プロ用女子!K$102,ROW(),"")),"")</f>
        <v/>
      </c>
      <c r="CI405" s="58" t="str">
        <f>IF(O405="女子",IF($AF405&gt;100,"",IF($M405=プロ用女子!D$127,ROW(),"")),"")</f>
        <v/>
      </c>
      <c r="CJ405" s="58" t="str">
        <f>IF(O405="女子",IF($AF405&gt;100,"",IF($M405=プロ用女子!K$127,ROW(),"")),"")</f>
        <v/>
      </c>
      <c r="CK405" s="58" t="str">
        <f>IF(O405="女子",IF($AF405&gt;100,"",IF($M405=プロ用女子!D$152,ROW(),"")),"")</f>
        <v/>
      </c>
      <c r="CL405" s="58" t="str">
        <f>IF(O405="女子",IF($AF405&gt;100,"",IF($M405=プロ用女子!K$152,ROW(),"")),"")</f>
        <v/>
      </c>
      <c r="CM405" s="58" t="str">
        <f>IF(O405="女子",IF($AF405&gt;100,"",IF($M405=プロ用女子!D$177,ROW(),"")),"")</f>
        <v/>
      </c>
      <c r="CN405" s="58" t="str">
        <f>IF(O405="女子",IF($AF405&gt;100,"",IF($M405=プロ用女子!K$177,ROW(),"")),"")</f>
        <v/>
      </c>
      <c r="CO405" s="58" t="str">
        <f>IF(O405="女子",IF($AF405&gt;100,"",IF($M405=プロ用女子!D$202,ROW(),"")),"")</f>
        <v/>
      </c>
      <c r="CP405" s="58" t="str">
        <f>IF(O405="女子",IF($AF405&gt;100,"",IF($M405=プロ用女子!K$202,ROW(),"")),"")</f>
        <v/>
      </c>
      <c r="CQ405" s="58" t="str">
        <f>IF(O405="女子",IF($AF405&gt;100,"",IF($M405=プロ用女子!D$227,ROW(),"")),"")</f>
        <v/>
      </c>
      <c r="CR405" s="58" t="str">
        <f>IF(O405="女子",IF($AF405&gt;100,"",IF($M405=プロ用女子!K$227,ROW(),"")),"")</f>
        <v/>
      </c>
    </row>
    <row r="406" spans="1:96" x14ac:dyDescent="0.15">
      <c r="L406" t="s">
        <v>2180</v>
      </c>
      <c r="M406" t="s">
        <v>2181</v>
      </c>
      <c r="N406" t="s">
        <v>348</v>
      </c>
      <c r="O406" t="s">
        <v>0</v>
      </c>
      <c r="Y406" t="s">
        <v>101</v>
      </c>
      <c r="AA406" t="s">
        <v>2182</v>
      </c>
      <c r="AB406" t="s">
        <v>2183</v>
      </c>
      <c r="AC406" t="s">
        <v>2184</v>
      </c>
      <c r="AD406" t="s">
        <v>102</v>
      </c>
      <c r="AF406">
        <v>3</v>
      </c>
      <c r="AG406" s="40">
        <v>38892</v>
      </c>
      <c r="AN406">
        <v>155</v>
      </c>
      <c r="AO406">
        <v>47</v>
      </c>
      <c r="AP406" t="s">
        <v>103</v>
      </c>
      <c r="BB406">
        <f t="shared" si="25"/>
        <v>17</v>
      </c>
      <c r="BC406">
        <f t="shared" si="26"/>
        <v>3</v>
      </c>
      <c r="BD406" t="str">
        <f t="shared" si="27"/>
        <v>右</v>
      </c>
      <c r="BE406" s="58" t="str">
        <f>IF(O406="男子",IF($AF406&gt;100,"",IF(M406=プロ用男子!D$2,ROW(),"")),"")</f>
        <v/>
      </c>
      <c r="BF406" s="58" t="str">
        <f>IF(O406="男子",IF($AF406&gt;100,"",IF($M406=プロ用男子!K$2,ROW(),"")),"")</f>
        <v/>
      </c>
      <c r="BG406" s="58" t="str">
        <f>IF(O406="男子",IF($AF406&gt;100,"",IF($M406=プロ用男子!D$27,ROW(),"")),"")</f>
        <v/>
      </c>
      <c r="BH406" s="58" t="str">
        <f>IF(O406="男子",IF($AF406&gt;100,"",IF($M406=プロ用男子!K$27,ROW(),"")),"")</f>
        <v/>
      </c>
      <c r="BI406" s="58" t="str">
        <f>IF(O406="男子",IF($AF406&gt;100,"",IF($M406=プロ用男子!D$52,ROW(),"")),"")</f>
        <v/>
      </c>
      <c r="BJ406" s="58" t="str">
        <f>IF(O406="男子",IF($AF406&gt;100,"",IF($M406=プロ用男子!K$52,ROW(),"")),"")</f>
        <v/>
      </c>
      <c r="BK406" s="58" t="str">
        <f>IF(O406="男子",IF($AF406&gt;100,"",IF($M406=プロ用男子!D$77,ROW(),"")),"")</f>
        <v/>
      </c>
      <c r="BL406" s="58" t="str">
        <f>IF(O406="男子",IF($AF406&gt;100,"",IF($M406=プロ用男子!K$77,ROW(),"")),"")</f>
        <v/>
      </c>
      <c r="BM406" s="58" t="str">
        <f>IF(O406="男子",IF($AF406&gt;100,"",IF($M406=プロ用男子!D$102,ROW(),"")),"")</f>
        <v/>
      </c>
      <c r="BN406" s="58" t="str">
        <f>IF(O406="男子",IF($AF406&gt;100,"",IF($M406=プロ用男子!K$102,ROW(),"")),"")</f>
        <v/>
      </c>
      <c r="BO406" s="58" t="str">
        <f>IF(O406="男子",IF($AF406&gt;100,"",IF($M406=プロ用男子!D$127,ROW(),"")),"")</f>
        <v/>
      </c>
      <c r="BP406" s="58" t="str">
        <f>IF(O406="男子",IF($AF406&gt;100,"",IF($M406=プロ用男子!K$127,ROW(),"")),"")</f>
        <v/>
      </c>
      <c r="BQ406" s="58" t="str">
        <f>IF(O406="男子",IF($AF406&gt;100,"",IF($M406=プロ用男子!D$152,ROW(),"")),"")</f>
        <v/>
      </c>
      <c r="BR406" s="58" t="str">
        <f>IF(O406="男子",IF($AF406&gt;100,"",IF($M406=プロ用男子!K$152,ROW(),"")),"")</f>
        <v/>
      </c>
      <c r="BS406" s="58" t="str">
        <f>IF(O406="男子",IF($AF406&gt;100,"",IF($M406=プロ用男子!D$177,ROW(),"")),"")</f>
        <v/>
      </c>
      <c r="BT406" s="58" t="str">
        <f>IF(O406="男子",IF($AF406&gt;100,"",IF($M406=プロ用男子!K$177,ROW(),"")),"")</f>
        <v/>
      </c>
      <c r="BU406" s="58" t="str">
        <f>IF(O406="男子",IF($AF406&gt;100,"",IF($M406=プロ用男子!D$202,ROW(),"")),"")</f>
        <v/>
      </c>
      <c r="BV406" s="58" t="str">
        <f>IF(O406="男子",IF($AF406&gt;100,"",IF($M406=プロ用男子!K$202,ROW(),"")),"")</f>
        <v/>
      </c>
      <c r="BW406" s="58" t="str">
        <f>IF(O406="男子",IF($AF406&gt;100,"",IF($M406=プロ用男子!D$227,ROW(),"")),"")</f>
        <v/>
      </c>
      <c r="BX406" s="58" t="str">
        <f>IF(O406="男子",IF($AF406&gt;100,"",IF($M406=プロ用男子!K$227,ROW(),"")),"")</f>
        <v/>
      </c>
      <c r="BY406" s="58" t="str">
        <f>IF(O406="女子",IF(AF406&gt;100,"",IF(M406=プロ用女子!D$2,ROW(),"")),"")</f>
        <v/>
      </c>
      <c r="BZ406" s="58" t="str">
        <f>IF(O406="女子",IF($AF406&gt;100,"",IF($M406=プロ用女子!K$2,ROW(),"")),"")</f>
        <v/>
      </c>
      <c r="CA406" s="58" t="str">
        <f>IF(O406="女子",IF($AF406&gt;100,"",IF($M406=プロ用女子!D$27,ROW(),"")),"")</f>
        <v/>
      </c>
      <c r="CB406" s="58" t="str">
        <f>IF(O406="女子",IF($AF406&gt;100,"",IF($M406=プロ用女子!K$27,ROW(),"")),"")</f>
        <v/>
      </c>
      <c r="CC406" s="58" t="str">
        <f>IF(O406="女子",IF($AF406&gt;100,"",IF($M406=プロ用女子!D$52,ROW(),"")),"")</f>
        <v/>
      </c>
      <c r="CD406" s="58" t="str">
        <f>IF(O406="女子",IF($AF406&gt;100,"",IF($M406=プロ用女子!K$52,ROW(),"")),"")</f>
        <v/>
      </c>
      <c r="CE406" s="58" t="str">
        <f>IF(O406="女子",IF($AF406&gt;100,"",IF($M406=プロ用女子!D$77,ROW(),"")),"")</f>
        <v/>
      </c>
      <c r="CF406" s="58" t="str">
        <f>IF(O406="女子",IF($AF406&gt;100,"",IF($M406=プロ用女子!K$77,ROW(),"")),"")</f>
        <v/>
      </c>
      <c r="CG406" s="58" t="str">
        <f>IF(O406="女子",IF($AF406&gt;100,"",IF($M406=プロ用女子!D$102,ROW(),"")),"")</f>
        <v/>
      </c>
      <c r="CH406" s="58" t="str">
        <f>IF(O406="女子",IF($AF406&gt;100,"",IF($M406=プロ用女子!K$102,ROW(),"")),"")</f>
        <v/>
      </c>
      <c r="CI406" s="58" t="str">
        <f>IF(O406="女子",IF($AF406&gt;100,"",IF($M406=プロ用女子!D$127,ROW(),"")),"")</f>
        <v/>
      </c>
      <c r="CJ406" s="58" t="str">
        <f>IF(O406="女子",IF($AF406&gt;100,"",IF($M406=プロ用女子!K$127,ROW(),"")),"")</f>
        <v/>
      </c>
      <c r="CK406" s="58" t="str">
        <f>IF(O406="女子",IF($AF406&gt;100,"",IF($M406=プロ用女子!D$152,ROW(),"")),"")</f>
        <v/>
      </c>
      <c r="CL406" s="58" t="str">
        <f>IF(O406="女子",IF($AF406&gt;100,"",IF($M406=プロ用女子!K$152,ROW(),"")),"")</f>
        <v/>
      </c>
      <c r="CM406" s="58" t="str">
        <f>IF(O406="女子",IF($AF406&gt;100,"",IF($M406=プロ用女子!D$177,ROW(),"")),"")</f>
        <v/>
      </c>
      <c r="CN406" s="58" t="str">
        <f>IF(O406="女子",IF($AF406&gt;100,"",IF($M406=プロ用女子!K$177,ROW(),"")),"")</f>
        <v/>
      </c>
      <c r="CO406" s="58" t="str">
        <f>IF(O406="女子",IF($AF406&gt;100,"",IF($M406=プロ用女子!D$202,ROW(),"")),"")</f>
        <v/>
      </c>
      <c r="CP406" s="58" t="str">
        <f>IF(O406="女子",IF($AF406&gt;100,"",IF($M406=プロ用女子!K$202,ROW(),"")),"")</f>
        <v/>
      </c>
      <c r="CQ406" s="58" t="str">
        <f>IF(O406="女子",IF($AF406&gt;100,"",IF($M406=プロ用女子!D$227,ROW(),"")),"")</f>
        <v/>
      </c>
      <c r="CR406" s="58" t="str">
        <f>IF(O406="女子",IF($AF406&gt;100,"",IF($M406=プロ用女子!K$227,ROW(),"")),"")</f>
        <v/>
      </c>
    </row>
    <row r="407" spans="1:96" x14ac:dyDescent="0.15">
      <c r="L407" t="s">
        <v>2185</v>
      </c>
      <c r="M407" t="s">
        <v>2181</v>
      </c>
      <c r="N407" t="s">
        <v>348</v>
      </c>
      <c r="O407" t="s">
        <v>0</v>
      </c>
      <c r="Y407" t="s">
        <v>101</v>
      </c>
      <c r="AA407" t="s">
        <v>2186</v>
      </c>
      <c r="AB407" t="s">
        <v>2187</v>
      </c>
      <c r="AC407" t="s">
        <v>2188</v>
      </c>
      <c r="AD407" t="s">
        <v>102</v>
      </c>
      <c r="AF407">
        <v>4</v>
      </c>
      <c r="AG407" s="40">
        <v>39148</v>
      </c>
      <c r="AN407">
        <v>165.8</v>
      </c>
      <c r="AO407">
        <v>62.8</v>
      </c>
      <c r="AP407" t="s">
        <v>103</v>
      </c>
      <c r="BB407">
        <f t="shared" si="25"/>
        <v>17</v>
      </c>
      <c r="BC407">
        <f t="shared" si="26"/>
        <v>3</v>
      </c>
      <c r="BD407" t="str">
        <f t="shared" si="27"/>
        <v>右</v>
      </c>
      <c r="BE407" s="58" t="str">
        <f>IF(O407="男子",IF($AF407&gt;100,"",IF(M407=プロ用男子!D$2,ROW(),"")),"")</f>
        <v/>
      </c>
      <c r="BF407" s="58" t="str">
        <f>IF(O407="男子",IF($AF407&gt;100,"",IF($M407=プロ用男子!K$2,ROW(),"")),"")</f>
        <v/>
      </c>
      <c r="BG407" s="58" t="str">
        <f>IF(O407="男子",IF($AF407&gt;100,"",IF($M407=プロ用男子!D$27,ROW(),"")),"")</f>
        <v/>
      </c>
      <c r="BH407" s="58" t="str">
        <f>IF(O407="男子",IF($AF407&gt;100,"",IF($M407=プロ用男子!K$27,ROW(),"")),"")</f>
        <v/>
      </c>
      <c r="BI407" s="58" t="str">
        <f>IF(O407="男子",IF($AF407&gt;100,"",IF($M407=プロ用男子!D$52,ROW(),"")),"")</f>
        <v/>
      </c>
      <c r="BJ407" s="58" t="str">
        <f>IF(O407="男子",IF($AF407&gt;100,"",IF($M407=プロ用男子!K$52,ROW(),"")),"")</f>
        <v/>
      </c>
      <c r="BK407" s="58" t="str">
        <f>IF(O407="男子",IF($AF407&gt;100,"",IF($M407=プロ用男子!D$77,ROW(),"")),"")</f>
        <v/>
      </c>
      <c r="BL407" s="58" t="str">
        <f>IF(O407="男子",IF($AF407&gt;100,"",IF($M407=プロ用男子!K$77,ROW(),"")),"")</f>
        <v/>
      </c>
      <c r="BM407" s="58" t="str">
        <f>IF(O407="男子",IF($AF407&gt;100,"",IF($M407=プロ用男子!D$102,ROW(),"")),"")</f>
        <v/>
      </c>
      <c r="BN407" s="58" t="str">
        <f>IF(O407="男子",IF($AF407&gt;100,"",IF($M407=プロ用男子!K$102,ROW(),"")),"")</f>
        <v/>
      </c>
      <c r="BO407" s="58" t="str">
        <f>IF(O407="男子",IF($AF407&gt;100,"",IF($M407=プロ用男子!D$127,ROW(),"")),"")</f>
        <v/>
      </c>
      <c r="BP407" s="58" t="str">
        <f>IF(O407="男子",IF($AF407&gt;100,"",IF($M407=プロ用男子!K$127,ROW(),"")),"")</f>
        <v/>
      </c>
      <c r="BQ407" s="58" t="str">
        <f>IF(O407="男子",IF($AF407&gt;100,"",IF($M407=プロ用男子!D$152,ROW(),"")),"")</f>
        <v/>
      </c>
      <c r="BR407" s="58" t="str">
        <f>IF(O407="男子",IF($AF407&gt;100,"",IF($M407=プロ用男子!K$152,ROW(),"")),"")</f>
        <v/>
      </c>
      <c r="BS407" s="58" t="str">
        <f>IF(O407="男子",IF($AF407&gt;100,"",IF($M407=プロ用男子!D$177,ROW(),"")),"")</f>
        <v/>
      </c>
      <c r="BT407" s="58" t="str">
        <f>IF(O407="男子",IF($AF407&gt;100,"",IF($M407=プロ用男子!K$177,ROW(),"")),"")</f>
        <v/>
      </c>
      <c r="BU407" s="58" t="str">
        <f>IF(O407="男子",IF($AF407&gt;100,"",IF($M407=プロ用男子!D$202,ROW(),"")),"")</f>
        <v/>
      </c>
      <c r="BV407" s="58" t="str">
        <f>IF(O407="男子",IF($AF407&gt;100,"",IF($M407=プロ用男子!K$202,ROW(),"")),"")</f>
        <v/>
      </c>
      <c r="BW407" s="58" t="str">
        <f>IF(O407="男子",IF($AF407&gt;100,"",IF($M407=プロ用男子!D$227,ROW(),"")),"")</f>
        <v/>
      </c>
      <c r="BX407" s="58" t="str">
        <f>IF(O407="男子",IF($AF407&gt;100,"",IF($M407=プロ用男子!K$227,ROW(),"")),"")</f>
        <v/>
      </c>
      <c r="BY407" s="58" t="str">
        <f>IF(O407="女子",IF(AF407&gt;100,"",IF(M407=プロ用女子!D$2,ROW(),"")),"")</f>
        <v/>
      </c>
      <c r="BZ407" s="58" t="str">
        <f>IF(O407="女子",IF($AF407&gt;100,"",IF($M407=プロ用女子!K$2,ROW(),"")),"")</f>
        <v/>
      </c>
      <c r="CA407" s="58" t="str">
        <f>IF(O407="女子",IF($AF407&gt;100,"",IF($M407=プロ用女子!D$27,ROW(),"")),"")</f>
        <v/>
      </c>
      <c r="CB407" s="58" t="str">
        <f>IF(O407="女子",IF($AF407&gt;100,"",IF($M407=プロ用女子!K$27,ROW(),"")),"")</f>
        <v/>
      </c>
      <c r="CC407" s="58" t="str">
        <f>IF(O407="女子",IF($AF407&gt;100,"",IF($M407=プロ用女子!D$52,ROW(),"")),"")</f>
        <v/>
      </c>
      <c r="CD407" s="58" t="str">
        <f>IF(O407="女子",IF($AF407&gt;100,"",IF($M407=プロ用女子!K$52,ROW(),"")),"")</f>
        <v/>
      </c>
      <c r="CE407" s="58" t="str">
        <f>IF(O407="女子",IF($AF407&gt;100,"",IF($M407=プロ用女子!D$77,ROW(),"")),"")</f>
        <v/>
      </c>
      <c r="CF407" s="58" t="str">
        <f>IF(O407="女子",IF($AF407&gt;100,"",IF($M407=プロ用女子!K$77,ROW(),"")),"")</f>
        <v/>
      </c>
      <c r="CG407" s="58" t="str">
        <f>IF(O407="女子",IF($AF407&gt;100,"",IF($M407=プロ用女子!D$102,ROW(),"")),"")</f>
        <v/>
      </c>
      <c r="CH407" s="58" t="str">
        <f>IF(O407="女子",IF($AF407&gt;100,"",IF($M407=プロ用女子!K$102,ROW(),"")),"")</f>
        <v/>
      </c>
      <c r="CI407" s="58" t="str">
        <f>IF(O407="女子",IF($AF407&gt;100,"",IF($M407=プロ用女子!D$127,ROW(),"")),"")</f>
        <v/>
      </c>
      <c r="CJ407" s="58" t="str">
        <f>IF(O407="女子",IF($AF407&gt;100,"",IF($M407=プロ用女子!K$127,ROW(),"")),"")</f>
        <v/>
      </c>
      <c r="CK407" s="58" t="str">
        <f>IF(O407="女子",IF($AF407&gt;100,"",IF($M407=プロ用女子!D$152,ROW(),"")),"")</f>
        <v/>
      </c>
      <c r="CL407" s="58" t="str">
        <f>IF(O407="女子",IF($AF407&gt;100,"",IF($M407=プロ用女子!K$152,ROW(),"")),"")</f>
        <v/>
      </c>
      <c r="CM407" s="58" t="str">
        <f>IF(O407="女子",IF($AF407&gt;100,"",IF($M407=プロ用女子!D$177,ROW(),"")),"")</f>
        <v/>
      </c>
      <c r="CN407" s="58" t="str">
        <f>IF(O407="女子",IF($AF407&gt;100,"",IF($M407=プロ用女子!K$177,ROW(),"")),"")</f>
        <v/>
      </c>
      <c r="CO407" s="58" t="str">
        <f>IF(O407="女子",IF($AF407&gt;100,"",IF($M407=プロ用女子!D$202,ROW(),"")),"")</f>
        <v/>
      </c>
      <c r="CP407" s="58" t="str">
        <f>IF(O407="女子",IF($AF407&gt;100,"",IF($M407=プロ用女子!K$202,ROW(),"")),"")</f>
        <v/>
      </c>
      <c r="CQ407" s="58" t="str">
        <f>IF(O407="女子",IF($AF407&gt;100,"",IF($M407=プロ用女子!D$227,ROW(),"")),"")</f>
        <v/>
      </c>
      <c r="CR407" s="58" t="str">
        <f>IF(O407="女子",IF($AF407&gt;100,"",IF($M407=プロ用女子!K$227,ROW(),"")),"")</f>
        <v/>
      </c>
    </row>
    <row r="408" spans="1:96" x14ac:dyDescent="0.15">
      <c r="L408" t="s">
        <v>2189</v>
      </c>
      <c r="M408" t="s">
        <v>2181</v>
      </c>
      <c r="N408" t="s">
        <v>348</v>
      </c>
      <c r="O408" t="s">
        <v>0</v>
      </c>
      <c r="Y408" t="s">
        <v>101</v>
      </c>
      <c r="AA408" t="s">
        <v>2190</v>
      </c>
      <c r="AB408" t="s">
        <v>2191</v>
      </c>
      <c r="AC408" t="s">
        <v>2192</v>
      </c>
      <c r="AD408" t="s">
        <v>102</v>
      </c>
      <c r="AF408">
        <v>5</v>
      </c>
      <c r="AG408" s="40">
        <v>39331</v>
      </c>
      <c r="AN408">
        <v>157</v>
      </c>
      <c r="AO408">
        <v>48</v>
      </c>
      <c r="AP408" t="s">
        <v>103</v>
      </c>
      <c r="BB408">
        <f t="shared" si="25"/>
        <v>16</v>
      </c>
      <c r="BC408">
        <f t="shared" si="26"/>
        <v>2</v>
      </c>
      <c r="BD408" t="str">
        <f t="shared" si="27"/>
        <v>右</v>
      </c>
      <c r="BE408" s="58" t="str">
        <f>IF(O408="男子",IF($AF408&gt;100,"",IF(M408=プロ用男子!D$2,ROW(),"")),"")</f>
        <v/>
      </c>
      <c r="BF408" s="58" t="str">
        <f>IF(O408="男子",IF($AF408&gt;100,"",IF($M408=プロ用男子!K$2,ROW(),"")),"")</f>
        <v/>
      </c>
      <c r="BG408" s="58" t="str">
        <f>IF(O408="男子",IF($AF408&gt;100,"",IF($M408=プロ用男子!D$27,ROW(),"")),"")</f>
        <v/>
      </c>
      <c r="BH408" s="58" t="str">
        <f>IF(O408="男子",IF($AF408&gt;100,"",IF($M408=プロ用男子!K$27,ROW(),"")),"")</f>
        <v/>
      </c>
      <c r="BI408" s="58" t="str">
        <f>IF(O408="男子",IF($AF408&gt;100,"",IF($M408=プロ用男子!D$52,ROW(),"")),"")</f>
        <v/>
      </c>
      <c r="BJ408" s="58" t="str">
        <f>IF(O408="男子",IF($AF408&gt;100,"",IF($M408=プロ用男子!K$52,ROW(),"")),"")</f>
        <v/>
      </c>
      <c r="BK408" s="58" t="str">
        <f>IF(O408="男子",IF($AF408&gt;100,"",IF($M408=プロ用男子!D$77,ROW(),"")),"")</f>
        <v/>
      </c>
      <c r="BL408" s="58" t="str">
        <f>IF(O408="男子",IF($AF408&gt;100,"",IF($M408=プロ用男子!K$77,ROW(),"")),"")</f>
        <v/>
      </c>
      <c r="BM408" s="58" t="str">
        <f>IF(O408="男子",IF($AF408&gt;100,"",IF($M408=プロ用男子!D$102,ROW(),"")),"")</f>
        <v/>
      </c>
      <c r="BN408" s="58" t="str">
        <f>IF(O408="男子",IF($AF408&gt;100,"",IF($M408=プロ用男子!K$102,ROW(),"")),"")</f>
        <v/>
      </c>
      <c r="BO408" s="58" t="str">
        <f>IF(O408="男子",IF($AF408&gt;100,"",IF($M408=プロ用男子!D$127,ROW(),"")),"")</f>
        <v/>
      </c>
      <c r="BP408" s="58" t="str">
        <f>IF(O408="男子",IF($AF408&gt;100,"",IF($M408=プロ用男子!K$127,ROW(),"")),"")</f>
        <v/>
      </c>
      <c r="BQ408" s="58" t="str">
        <f>IF(O408="男子",IF($AF408&gt;100,"",IF($M408=プロ用男子!D$152,ROW(),"")),"")</f>
        <v/>
      </c>
      <c r="BR408" s="58" t="str">
        <f>IF(O408="男子",IF($AF408&gt;100,"",IF($M408=プロ用男子!K$152,ROW(),"")),"")</f>
        <v/>
      </c>
      <c r="BS408" s="58" t="str">
        <f>IF(O408="男子",IF($AF408&gt;100,"",IF($M408=プロ用男子!D$177,ROW(),"")),"")</f>
        <v/>
      </c>
      <c r="BT408" s="58" t="str">
        <f>IF(O408="男子",IF($AF408&gt;100,"",IF($M408=プロ用男子!K$177,ROW(),"")),"")</f>
        <v/>
      </c>
      <c r="BU408" s="58" t="str">
        <f>IF(O408="男子",IF($AF408&gt;100,"",IF($M408=プロ用男子!D$202,ROW(),"")),"")</f>
        <v/>
      </c>
      <c r="BV408" s="58" t="str">
        <f>IF(O408="男子",IF($AF408&gt;100,"",IF($M408=プロ用男子!K$202,ROW(),"")),"")</f>
        <v/>
      </c>
      <c r="BW408" s="58" t="str">
        <f>IF(O408="男子",IF($AF408&gt;100,"",IF($M408=プロ用男子!D$227,ROW(),"")),"")</f>
        <v/>
      </c>
      <c r="BX408" s="58" t="str">
        <f>IF(O408="男子",IF($AF408&gt;100,"",IF($M408=プロ用男子!K$227,ROW(),"")),"")</f>
        <v/>
      </c>
      <c r="BY408" s="58" t="str">
        <f>IF(O408="女子",IF(AF408&gt;100,"",IF(M408=プロ用女子!D$2,ROW(),"")),"")</f>
        <v/>
      </c>
      <c r="BZ408" s="58" t="str">
        <f>IF(O408="女子",IF($AF408&gt;100,"",IF($M408=プロ用女子!K$2,ROW(),"")),"")</f>
        <v/>
      </c>
      <c r="CA408" s="58" t="str">
        <f>IF(O408="女子",IF($AF408&gt;100,"",IF($M408=プロ用女子!D$27,ROW(),"")),"")</f>
        <v/>
      </c>
      <c r="CB408" s="58" t="str">
        <f>IF(O408="女子",IF($AF408&gt;100,"",IF($M408=プロ用女子!K$27,ROW(),"")),"")</f>
        <v/>
      </c>
      <c r="CC408" s="58" t="str">
        <f>IF(O408="女子",IF($AF408&gt;100,"",IF($M408=プロ用女子!D$52,ROW(),"")),"")</f>
        <v/>
      </c>
      <c r="CD408" s="58" t="str">
        <f>IF(O408="女子",IF($AF408&gt;100,"",IF($M408=プロ用女子!K$52,ROW(),"")),"")</f>
        <v/>
      </c>
      <c r="CE408" s="58" t="str">
        <f>IF(O408="女子",IF($AF408&gt;100,"",IF($M408=プロ用女子!D$77,ROW(),"")),"")</f>
        <v/>
      </c>
      <c r="CF408" s="58" t="str">
        <f>IF(O408="女子",IF($AF408&gt;100,"",IF($M408=プロ用女子!K$77,ROW(),"")),"")</f>
        <v/>
      </c>
      <c r="CG408" s="58" t="str">
        <f>IF(O408="女子",IF($AF408&gt;100,"",IF($M408=プロ用女子!D$102,ROW(),"")),"")</f>
        <v/>
      </c>
      <c r="CH408" s="58" t="str">
        <f>IF(O408="女子",IF($AF408&gt;100,"",IF($M408=プロ用女子!K$102,ROW(),"")),"")</f>
        <v/>
      </c>
      <c r="CI408" s="58" t="str">
        <f>IF(O408="女子",IF($AF408&gt;100,"",IF($M408=プロ用女子!D$127,ROW(),"")),"")</f>
        <v/>
      </c>
      <c r="CJ408" s="58" t="str">
        <f>IF(O408="女子",IF($AF408&gt;100,"",IF($M408=プロ用女子!K$127,ROW(),"")),"")</f>
        <v/>
      </c>
      <c r="CK408" s="58" t="str">
        <f>IF(O408="女子",IF($AF408&gt;100,"",IF($M408=プロ用女子!D$152,ROW(),"")),"")</f>
        <v/>
      </c>
      <c r="CL408" s="58" t="str">
        <f>IF(O408="女子",IF($AF408&gt;100,"",IF($M408=プロ用女子!K$152,ROW(),"")),"")</f>
        <v/>
      </c>
      <c r="CM408" s="58" t="str">
        <f>IF(O408="女子",IF($AF408&gt;100,"",IF($M408=プロ用女子!D$177,ROW(),"")),"")</f>
        <v/>
      </c>
      <c r="CN408" s="58" t="str">
        <f>IF(O408="女子",IF($AF408&gt;100,"",IF($M408=プロ用女子!K$177,ROW(),"")),"")</f>
        <v/>
      </c>
      <c r="CO408" s="58" t="str">
        <f>IF(O408="女子",IF($AF408&gt;100,"",IF($M408=プロ用女子!D$202,ROW(),"")),"")</f>
        <v/>
      </c>
      <c r="CP408" s="58" t="str">
        <f>IF(O408="女子",IF($AF408&gt;100,"",IF($M408=プロ用女子!K$202,ROW(),"")),"")</f>
        <v/>
      </c>
      <c r="CQ408" s="58" t="str">
        <f>IF(O408="女子",IF($AF408&gt;100,"",IF($M408=プロ用女子!D$227,ROW(),"")),"")</f>
        <v/>
      </c>
      <c r="CR408" s="58" t="str">
        <f>IF(O408="女子",IF($AF408&gt;100,"",IF($M408=プロ用女子!K$227,ROW(),"")),"")</f>
        <v/>
      </c>
    </row>
    <row r="409" spans="1:96" x14ac:dyDescent="0.15">
      <c r="L409" t="s">
        <v>2193</v>
      </c>
      <c r="M409" t="s">
        <v>2181</v>
      </c>
      <c r="N409" t="s">
        <v>348</v>
      </c>
      <c r="O409" t="s">
        <v>0</v>
      </c>
      <c r="Y409" t="s">
        <v>101</v>
      </c>
      <c r="AA409" t="s">
        <v>2194</v>
      </c>
      <c r="AB409" t="s">
        <v>763</v>
      </c>
      <c r="AC409" t="s">
        <v>764</v>
      </c>
      <c r="AD409" t="s">
        <v>102</v>
      </c>
      <c r="AE409" t="s">
        <v>388</v>
      </c>
      <c r="AF409">
        <v>6</v>
      </c>
      <c r="AG409" s="40">
        <v>39368</v>
      </c>
      <c r="AN409">
        <v>164</v>
      </c>
      <c r="AO409">
        <v>55</v>
      </c>
      <c r="AP409" t="s">
        <v>103</v>
      </c>
      <c r="BB409">
        <f t="shared" si="25"/>
        <v>16</v>
      </c>
      <c r="BC409">
        <f t="shared" si="26"/>
        <v>2</v>
      </c>
      <c r="BD409" t="str">
        <f t="shared" si="27"/>
        <v>右</v>
      </c>
      <c r="BE409" s="58" t="str">
        <f>IF(O409="男子",IF($AF409&gt;100,"",IF(M409=プロ用男子!D$2,ROW(),"")),"")</f>
        <v/>
      </c>
      <c r="BF409" s="58" t="str">
        <f>IF(O409="男子",IF($AF409&gt;100,"",IF($M409=プロ用男子!K$2,ROW(),"")),"")</f>
        <v/>
      </c>
      <c r="BG409" s="58" t="str">
        <f>IF(O409="男子",IF($AF409&gt;100,"",IF($M409=プロ用男子!D$27,ROW(),"")),"")</f>
        <v/>
      </c>
      <c r="BH409" s="58" t="str">
        <f>IF(O409="男子",IF($AF409&gt;100,"",IF($M409=プロ用男子!K$27,ROW(),"")),"")</f>
        <v/>
      </c>
      <c r="BI409" s="58" t="str">
        <f>IF(O409="男子",IF($AF409&gt;100,"",IF($M409=プロ用男子!D$52,ROW(),"")),"")</f>
        <v/>
      </c>
      <c r="BJ409" s="58" t="str">
        <f>IF(O409="男子",IF($AF409&gt;100,"",IF($M409=プロ用男子!K$52,ROW(),"")),"")</f>
        <v/>
      </c>
      <c r="BK409" s="58" t="str">
        <f>IF(O409="男子",IF($AF409&gt;100,"",IF($M409=プロ用男子!D$77,ROW(),"")),"")</f>
        <v/>
      </c>
      <c r="BL409" s="58" t="str">
        <f>IF(O409="男子",IF($AF409&gt;100,"",IF($M409=プロ用男子!K$77,ROW(),"")),"")</f>
        <v/>
      </c>
      <c r="BM409" s="58" t="str">
        <f>IF(O409="男子",IF($AF409&gt;100,"",IF($M409=プロ用男子!D$102,ROW(),"")),"")</f>
        <v/>
      </c>
      <c r="BN409" s="58" t="str">
        <f>IF(O409="男子",IF($AF409&gt;100,"",IF($M409=プロ用男子!K$102,ROW(),"")),"")</f>
        <v/>
      </c>
      <c r="BO409" s="58" t="str">
        <f>IF(O409="男子",IF($AF409&gt;100,"",IF($M409=プロ用男子!D$127,ROW(),"")),"")</f>
        <v/>
      </c>
      <c r="BP409" s="58" t="str">
        <f>IF(O409="男子",IF($AF409&gt;100,"",IF($M409=プロ用男子!K$127,ROW(),"")),"")</f>
        <v/>
      </c>
      <c r="BQ409" s="58" t="str">
        <f>IF(O409="男子",IF($AF409&gt;100,"",IF($M409=プロ用男子!D$152,ROW(),"")),"")</f>
        <v/>
      </c>
      <c r="BR409" s="58" t="str">
        <f>IF(O409="男子",IF($AF409&gt;100,"",IF($M409=プロ用男子!K$152,ROW(),"")),"")</f>
        <v/>
      </c>
      <c r="BS409" s="58" t="str">
        <f>IF(O409="男子",IF($AF409&gt;100,"",IF($M409=プロ用男子!D$177,ROW(),"")),"")</f>
        <v/>
      </c>
      <c r="BT409" s="58" t="str">
        <f>IF(O409="男子",IF($AF409&gt;100,"",IF($M409=プロ用男子!K$177,ROW(),"")),"")</f>
        <v/>
      </c>
      <c r="BU409" s="58" t="str">
        <f>IF(O409="男子",IF($AF409&gt;100,"",IF($M409=プロ用男子!D$202,ROW(),"")),"")</f>
        <v/>
      </c>
      <c r="BV409" s="58" t="str">
        <f>IF(O409="男子",IF($AF409&gt;100,"",IF($M409=プロ用男子!K$202,ROW(),"")),"")</f>
        <v/>
      </c>
      <c r="BW409" s="58" t="str">
        <f>IF(O409="男子",IF($AF409&gt;100,"",IF($M409=プロ用男子!D$227,ROW(),"")),"")</f>
        <v/>
      </c>
      <c r="BX409" s="58" t="str">
        <f>IF(O409="男子",IF($AF409&gt;100,"",IF($M409=プロ用男子!K$227,ROW(),"")),"")</f>
        <v/>
      </c>
      <c r="BY409" s="58" t="str">
        <f>IF(O409="女子",IF(AF409&gt;100,"",IF(M409=プロ用女子!D$2,ROW(),"")),"")</f>
        <v/>
      </c>
      <c r="BZ409" s="58" t="str">
        <f>IF(O409="女子",IF($AF409&gt;100,"",IF($M409=プロ用女子!K$2,ROW(),"")),"")</f>
        <v/>
      </c>
      <c r="CA409" s="58" t="str">
        <f>IF(O409="女子",IF($AF409&gt;100,"",IF($M409=プロ用女子!D$27,ROW(),"")),"")</f>
        <v/>
      </c>
      <c r="CB409" s="58" t="str">
        <f>IF(O409="女子",IF($AF409&gt;100,"",IF($M409=プロ用女子!K$27,ROW(),"")),"")</f>
        <v/>
      </c>
      <c r="CC409" s="58" t="str">
        <f>IF(O409="女子",IF($AF409&gt;100,"",IF($M409=プロ用女子!D$52,ROW(),"")),"")</f>
        <v/>
      </c>
      <c r="CD409" s="58" t="str">
        <f>IF(O409="女子",IF($AF409&gt;100,"",IF($M409=プロ用女子!K$52,ROW(),"")),"")</f>
        <v/>
      </c>
      <c r="CE409" s="58" t="str">
        <f>IF(O409="女子",IF($AF409&gt;100,"",IF($M409=プロ用女子!D$77,ROW(),"")),"")</f>
        <v/>
      </c>
      <c r="CF409" s="58" t="str">
        <f>IF(O409="女子",IF($AF409&gt;100,"",IF($M409=プロ用女子!K$77,ROW(),"")),"")</f>
        <v/>
      </c>
      <c r="CG409" s="58" t="str">
        <f>IF(O409="女子",IF($AF409&gt;100,"",IF($M409=プロ用女子!D$102,ROW(),"")),"")</f>
        <v/>
      </c>
      <c r="CH409" s="58" t="str">
        <f>IF(O409="女子",IF($AF409&gt;100,"",IF($M409=プロ用女子!K$102,ROW(),"")),"")</f>
        <v/>
      </c>
      <c r="CI409" s="58" t="str">
        <f>IF(O409="女子",IF($AF409&gt;100,"",IF($M409=プロ用女子!D$127,ROW(),"")),"")</f>
        <v/>
      </c>
      <c r="CJ409" s="58" t="str">
        <f>IF(O409="女子",IF($AF409&gt;100,"",IF($M409=プロ用女子!K$127,ROW(),"")),"")</f>
        <v/>
      </c>
      <c r="CK409" s="58" t="str">
        <f>IF(O409="女子",IF($AF409&gt;100,"",IF($M409=プロ用女子!D$152,ROW(),"")),"")</f>
        <v/>
      </c>
      <c r="CL409" s="58" t="str">
        <f>IF(O409="女子",IF($AF409&gt;100,"",IF($M409=プロ用女子!K$152,ROW(),"")),"")</f>
        <v/>
      </c>
      <c r="CM409" s="58" t="str">
        <f>IF(O409="女子",IF($AF409&gt;100,"",IF($M409=プロ用女子!D$177,ROW(),"")),"")</f>
        <v/>
      </c>
      <c r="CN409" s="58" t="str">
        <f>IF(O409="女子",IF($AF409&gt;100,"",IF($M409=プロ用女子!K$177,ROW(),"")),"")</f>
        <v/>
      </c>
      <c r="CO409" s="58" t="str">
        <f>IF(O409="女子",IF($AF409&gt;100,"",IF($M409=プロ用女子!D$202,ROW(),"")),"")</f>
        <v/>
      </c>
      <c r="CP409" s="58" t="str">
        <f>IF(O409="女子",IF($AF409&gt;100,"",IF($M409=プロ用女子!K$202,ROW(),"")),"")</f>
        <v/>
      </c>
      <c r="CQ409" s="58" t="str">
        <f>IF(O409="女子",IF($AF409&gt;100,"",IF($M409=プロ用女子!D$227,ROW(),"")),"")</f>
        <v/>
      </c>
      <c r="CR409" s="58" t="str">
        <f>IF(O409="女子",IF($AF409&gt;100,"",IF($M409=プロ用女子!K$227,ROW(),"")),"")</f>
        <v/>
      </c>
    </row>
    <row r="410" spans="1:96" x14ac:dyDescent="0.15">
      <c r="L410" t="s">
        <v>2195</v>
      </c>
      <c r="M410" t="s">
        <v>2181</v>
      </c>
      <c r="N410" t="s">
        <v>348</v>
      </c>
      <c r="O410" t="s">
        <v>0</v>
      </c>
      <c r="Y410" t="s">
        <v>101</v>
      </c>
      <c r="AA410" t="s">
        <v>2196</v>
      </c>
      <c r="AB410" t="s">
        <v>2197</v>
      </c>
      <c r="AC410" t="s">
        <v>2198</v>
      </c>
      <c r="AD410" t="s">
        <v>102</v>
      </c>
      <c r="AF410">
        <v>7</v>
      </c>
      <c r="AG410" s="40">
        <v>39345</v>
      </c>
      <c r="AN410">
        <v>163</v>
      </c>
      <c r="AO410">
        <v>45.4</v>
      </c>
      <c r="AP410" t="s">
        <v>103</v>
      </c>
      <c r="BB410">
        <f t="shared" si="25"/>
        <v>16</v>
      </c>
      <c r="BC410">
        <f t="shared" si="26"/>
        <v>2</v>
      </c>
      <c r="BD410" t="str">
        <f t="shared" si="27"/>
        <v>右</v>
      </c>
      <c r="BE410" s="58" t="str">
        <f>IF(O410="男子",IF($AF410&gt;100,"",IF(M410=プロ用男子!D$2,ROW(),"")),"")</f>
        <v/>
      </c>
      <c r="BF410" s="58" t="str">
        <f>IF(O410="男子",IF($AF410&gt;100,"",IF($M410=プロ用男子!K$2,ROW(),"")),"")</f>
        <v/>
      </c>
      <c r="BG410" s="58" t="str">
        <f>IF(O410="男子",IF($AF410&gt;100,"",IF($M410=プロ用男子!D$27,ROW(),"")),"")</f>
        <v/>
      </c>
      <c r="BH410" s="58" t="str">
        <f>IF(O410="男子",IF($AF410&gt;100,"",IF($M410=プロ用男子!K$27,ROW(),"")),"")</f>
        <v/>
      </c>
      <c r="BI410" s="58" t="str">
        <f>IF(O410="男子",IF($AF410&gt;100,"",IF($M410=プロ用男子!D$52,ROW(),"")),"")</f>
        <v/>
      </c>
      <c r="BJ410" s="58" t="str">
        <f>IF(O410="男子",IF($AF410&gt;100,"",IF($M410=プロ用男子!K$52,ROW(),"")),"")</f>
        <v/>
      </c>
      <c r="BK410" s="58" t="str">
        <f>IF(O410="男子",IF($AF410&gt;100,"",IF($M410=プロ用男子!D$77,ROW(),"")),"")</f>
        <v/>
      </c>
      <c r="BL410" s="58" t="str">
        <f>IF(O410="男子",IF($AF410&gt;100,"",IF($M410=プロ用男子!K$77,ROW(),"")),"")</f>
        <v/>
      </c>
      <c r="BM410" s="58" t="str">
        <f>IF(O410="男子",IF($AF410&gt;100,"",IF($M410=プロ用男子!D$102,ROW(),"")),"")</f>
        <v/>
      </c>
      <c r="BN410" s="58" t="str">
        <f>IF(O410="男子",IF($AF410&gt;100,"",IF($M410=プロ用男子!K$102,ROW(),"")),"")</f>
        <v/>
      </c>
      <c r="BO410" s="58" t="str">
        <f>IF(O410="男子",IF($AF410&gt;100,"",IF($M410=プロ用男子!D$127,ROW(),"")),"")</f>
        <v/>
      </c>
      <c r="BP410" s="58" t="str">
        <f>IF(O410="男子",IF($AF410&gt;100,"",IF($M410=プロ用男子!K$127,ROW(),"")),"")</f>
        <v/>
      </c>
      <c r="BQ410" s="58" t="str">
        <f>IF(O410="男子",IF($AF410&gt;100,"",IF($M410=プロ用男子!D$152,ROW(),"")),"")</f>
        <v/>
      </c>
      <c r="BR410" s="58" t="str">
        <f>IF(O410="男子",IF($AF410&gt;100,"",IF($M410=プロ用男子!K$152,ROW(),"")),"")</f>
        <v/>
      </c>
      <c r="BS410" s="58" t="str">
        <f>IF(O410="男子",IF($AF410&gt;100,"",IF($M410=プロ用男子!D$177,ROW(),"")),"")</f>
        <v/>
      </c>
      <c r="BT410" s="58" t="str">
        <f>IF(O410="男子",IF($AF410&gt;100,"",IF($M410=プロ用男子!K$177,ROW(),"")),"")</f>
        <v/>
      </c>
      <c r="BU410" s="58" t="str">
        <f>IF(O410="男子",IF($AF410&gt;100,"",IF($M410=プロ用男子!D$202,ROW(),"")),"")</f>
        <v/>
      </c>
      <c r="BV410" s="58" t="str">
        <f>IF(O410="男子",IF($AF410&gt;100,"",IF($M410=プロ用男子!K$202,ROW(),"")),"")</f>
        <v/>
      </c>
      <c r="BW410" s="58" t="str">
        <f>IF(O410="男子",IF($AF410&gt;100,"",IF($M410=プロ用男子!D$227,ROW(),"")),"")</f>
        <v/>
      </c>
      <c r="BX410" s="58" t="str">
        <f>IF(O410="男子",IF($AF410&gt;100,"",IF($M410=プロ用男子!K$227,ROW(),"")),"")</f>
        <v/>
      </c>
      <c r="BY410" s="58" t="str">
        <f>IF(O410="女子",IF(AF410&gt;100,"",IF(M410=プロ用女子!D$2,ROW(),"")),"")</f>
        <v/>
      </c>
      <c r="BZ410" s="58" t="str">
        <f>IF(O410="女子",IF($AF410&gt;100,"",IF($M410=プロ用女子!K$2,ROW(),"")),"")</f>
        <v/>
      </c>
      <c r="CA410" s="58" t="str">
        <f>IF(O410="女子",IF($AF410&gt;100,"",IF($M410=プロ用女子!D$27,ROW(),"")),"")</f>
        <v/>
      </c>
      <c r="CB410" s="58" t="str">
        <f>IF(O410="女子",IF($AF410&gt;100,"",IF($M410=プロ用女子!K$27,ROW(),"")),"")</f>
        <v/>
      </c>
      <c r="CC410" s="58" t="str">
        <f>IF(O410="女子",IF($AF410&gt;100,"",IF($M410=プロ用女子!D$52,ROW(),"")),"")</f>
        <v/>
      </c>
      <c r="CD410" s="58" t="str">
        <f>IF(O410="女子",IF($AF410&gt;100,"",IF($M410=プロ用女子!K$52,ROW(),"")),"")</f>
        <v/>
      </c>
      <c r="CE410" s="58" t="str">
        <f>IF(O410="女子",IF($AF410&gt;100,"",IF($M410=プロ用女子!D$77,ROW(),"")),"")</f>
        <v/>
      </c>
      <c r="CF410" s="58" t="str">
        <f>IF(O410="女子",IF($AF410&gt;100,"",IF($M410=プロ用女子!K$77,ROW(),"")),"")</f>
        <v/>
      </c>
      <c r="CG410" s="58" t="str">
        <f>IF(O410="女子",IF($AF410&gt;100,"",IF($M410=プロ用女子!D$102,ROW(),"")),"")</f>
        <v/>
      </c>
      <c r="CH410" s="58" t="str">
        <f>IF(O410="女子",IF($AF410&gt;100,"",IF($M410=プロ用女子!K$102,ROW(),"")),"")</f>
        <v/>
      </c>
      <c r="CI410" s="58" t="str">
        <f>IF(O410="女子",IF($AF410&gt;100,"",IF($M410=プロ用女子!D$127,ROW(),"")),"")</f>
        <v/>
      </c>
      <c r="CJ410" s="58" t="str">
        <f>IF(O410="女子",IF($AF410&gt;100,"",IF($M410=プロ用女子!K$127,ROW(),"")),"")</f>
        <v/>
      </c>
      <c r="CK410" s="58" t="str">
        <f>IF(O410="女子",IF($AF410&gt;100,"",IF($M410=プロ用女子!D$152,ROW(),"")),"")</f>
        <v/>
      </c>
      <c r="CL410" s="58" t="str">
        <f>IF(O410="女子",IF($AF410&gt;100,"",IF($M410=プロ用女子!K$152,ROW(),"")),"")</f>
        <v/>
      </c>
      <c r="CM410" s="58" t="str">
        <f>IF(O410="女子",IF($AF410&gt;100,"",IF($M410=プロ用女子!D$177,ROW(),"")),"")</f>
        <v/>
      </c>
      <c r="CN410" s="58" t="str">
        <f>IF(O410="女子",IF($AF410&gt;100,"",IF($M410=プロ用女子!K$177,ROW(),"")),"")</f>
        <v/>
      </c>
      <c r="CO410" s="58" t="str">
        <f>IF(O410="女子",IF($AF410&gt;100,"",IF($M410=プロ用女子!D$202,ROW(),"")),"")</f>
        <v/>
      </c>
      <c r="CP410" s="58" t="str">
        <f>IF(O410="女子",IF($AF410&gt;100,"",IF($M410=プロ用女子!K$202,ROW(),"")),"")</f>
        <v/>
      </c>
      <c r="CQ410" s="58" t="str">
        <f>IF(O410="女子",IF($AF410&gt;100,"",IF($M410=プロ用女子!D$227,ROW(),"")),"")</f>
        <v/>
      </c>
      <c r="CR410" s="58" t="str">
        <f>IF(O410="女子",IF($AF410&gt;100,"",IF($M410=プロ用女子!K$227,ROW(),"")),"")</f>
        <v/>
      </c>
    </row>
    <row r="411" spans="1:96" x14ac:dyDescent="0.15">
      <c r="L411" t="s">
        <v>2199</v>
      </c>
      <c r="M411" t="s">
        <v>2181</v>
      </c>
      <c r="N411" t="s">
        <v>348</v>
      </c>
      <c r="O411" t="s">
        <v>0</v>
      </c>
      <c r="Y411" t="s">
        <v>101</v>
      </c>
      <c r="AA411" t="s">
        <v>2200</v>
      </c>
      <c r="AB411" t="s">
        <v>2201</v>
      </c>
      <c r="AC411" t="s">
        <v>2202</v>
      </c>
      <c r="AD411" t="s">
        <v>102</v>
      </c>
      <c r="AF411">
        <v>10</v>
      </c>
      <c r="AG411" s="40">
        <v>38823</v>
      </c>
      <c r="AN411">
        <v>150</v>
      </c>
      <c r="AO411">
        <v>47</v>
      </c>
      <c r="AP411" t="s">
        <v>103</v>
      </c>
      <c r="BB411">
        <f t="shared" si="25"/>
        <v>17</v>
      </c>
      <c r="BC411">
        <f t="shared" si="26"/>
        <v>3</v>
      </c>
      <c r="BD411" t="str">
        <f t="shared" si="27"/>
        <v>右</v>
      </c>
      <c r="BE411" s="58" t="str">
        <f>IF(O411="男子",IF($AF411&gt;100,"",IF(M411=プロ用男子!D$2,ROW(),"")),"")</f>
        <v/>
      </c>
      <c r="BF411" s="58" t="str">
        <f>IF(O411="男子",IF($AF411&gt;100,"",IF($M411=プロ用男子!K$2,ROW(),"")),"")</f>
        <v/>
      </c>
      <c r="BG411" s="58" t="str">
        <f>IF(O411="男子",IF($AF411&gt;100,"",IF($M411=プロ用男子!D$27,ROW(),"")),"")</f>
        <v/>
      </c>
      <c r="BH411" s="58" t="str">
        <f>IF(O411="男子",IF($AF411&gt;100,"",IF($M411=プロ用男子!K$27,ROW(),"")),"")</f>
        <v/>
      </c>
      <c r="BI411" s="58" t="str">
        <f>IF(O411="男子",IF($AF411&gt;100,"",IF($M411=プロ用男子!D$52,ROW(),"")),"")</f>
        <v/>
      </c>
      <c r="BJ411" s="58" t="str">
        <f>IF(O411="男子",IF($AF411&gt;100,"",IF($M411=プロ用男子!K$52,ROW(),"")),"")</f>
        <v/>
      </c>
      <c r="BK411" s="58" t="str">
        <f>IF(O411="男子",IF($AF411&gt;100,"",IF($M411=プロ用男子!D$77,ROW(),"")),"")</f>
        <v/>
      </c>
      <c r="BL411" s="58" t="str">
        <f>IF(O411="男子",IF($AF411&gt;100,"",IF($M411=プロ用男子!K$77,ROW(),"")),"")</f>
        <v/>
      </c>
      <c r="BM411" s="58" t="str">
        <f>IF(O411="男子",IF($AF411&gt;100,"",IF($M411=プロ用男子!D$102,ROW(),"")),"")</f>
        <v/>
      </c>
      <c r="BN411" s="58" t="str">
        <f>IF(O411="男子",IF($AF411&gt;100,"",IF($M411=プロ用男子!K$102,ROW(),"")),"")</f>
        <v/>
      </c>
      <c r="BO411" s="58" t="str">
        <f>IF(O411="男子",IF($AF411&gt;100,"",IF($M411=プロ用男子!D$127,ROW(),"")),"")</f>
        <v/>
      </c>
      <c r="BP411" s="58" t="str">
        <f>IF(O411="男子",IF($AF411&gt;100,"",IF($M411=プロ用男子!K$127,ROW(),"")),"")</f>
        <v/>
      </c>
      <c r="BQ411" s="58" t="str">
        <f>IF(O411="男子",IF($AF411&gt;100,"",IF($M411=プロ用男子!D$152,ROW(),"")),"")</f>
        <v/>
      </c>
      <c r="BR411" s="58" t="str">
        <f>IF(O411="男子",IF($AF411&gt;100,"",IF($M411=プロ用男子!K$152,ROW(),"")),"")</f>
        <v/>
      </c>
      <c r="BS411" s="58" t="str">
        <f>IF(O411="男子",IF($AF411&gt;100,"",IF($M411=プロ用男子!D$177,ROW(),"")),"")</f>
        <v/>
      </c>
      <c r="BT411" s="58" t="str">
        <f>IF(O411="男子",IF($AF411&gt;100,"",IF($M411=プロ用男子!K$177,ROW(),"")),"")</f>
        <v/>
      </c>
      <c r="BU411" s="58" t="str">
        <f>IF(O411="男子",IF($AF411&gt;100,"",IF($M411=プロ用男子!D$202,ROW(),"")),"")</f>
        <v/>
      </c>
      <c r="BV411" s="58" t="str">
        <f>IF(O411="男子",IF($AF411&gt;100,"",IF($M411=プロ用男子!K$202,ROW(),"")),"")</f>
        <v/>
      </c>
      <c r="BW411" s="58" t="str">
        <f>IF(O411="男子",IF($AF411&gt;100,"",IF($M411=プロ用男子!D$227,ROW(),"")),"")</f>
        <v/>
      </c>
      <c r="BX411" s="58" t="str">
        <f>IF(O411="男子",IF($AF411&gt;100,"",IF($M411=プロ用男子!K$227,ROW(),"")),"")</f>
        <v/>
      </c>
      <c r="BY411" s="58" t="str">
        <f>IF(O411="女子",IF(AF411&gt;100,"",IF(M411=プロ用女子!D$2,ROW(),"")),"")</f>
        <v/>
      </c>
      <c r="BZ411" s="58" t="str">
        <f>IF(O411="女子",IF($AF411&gt;100,"",IF($M411=プロ用女子!K$2,ROW(),"")),"")</f>
        <v/>
      </c>
      <c r="CA411" s="58" t="str">
        <f>IF(O411="女子",IF($AF411&gt;100,"",IF($M411=プロ用女子!D$27,ROW(),"")),"")</f>
        <v/>
      </c>
      <c r="CB411" s="58" t="str">
        <f>IF(O411="女子",IF($AF411&gt;100,"",IF($M411=プロ用女子!K$27,ROW(),"")),"")</f>
        <v/>
      </c>
      <c r="CC411" s="58" t="str">
        <f>IF(O411="女子",IF($AF411&gt;100,"",IF($M411=プロ用女子!D$52,ROW(),"")),"")</f>
        <v/>
      </c>
      <c r="CD411" s="58" t="str">
        <f>IF(O411="女子",IF($AF411&gt;100,"",IF($M411=プロ用女子!K$52,ROW(),"")),"")</f>
        <v/>
      </c>
      <c r="CE411" s="58" t="str">
        <f>IF(O411="女子",IF($AF411&gt;100,"",IF($M411=プロ用女子!D$77,ROW(),"")),"")</f>
        <v/>
      </c>
      <c r="CF411" s="58" t="str">
        <f>IF(O411="女子",IF($AF411&gt;100,"",IF($M411=プロ用女子!K$77,ROW(),"")),"")</f>
        <v/>
      </c>
      <c r="CG411" s="58" t="str">
        <f>IF(O411="女子",IF($AF411&gt;100,"",IF($M411=プロ用女子!D$102,ROW(),"")),"")</f>
        <v/>
      </c>
      <c r="CH411" s="58" t="str">
        <f>IF(O411="女子",IF($AF411&gt;100,"",IF($M411=プロ用女子!K$102,ROW(),"")),"")</f>
        <v/>
      </c>
      <c r="CI411" s="58" t="str">
        <f>IF(O411="女子",IF($AF411&gt;100,"",IF($M411=プロ用女子!D$127,ROW(),"")),"")</f>
        <v/>
      </c>
      <c r="CJ411" s="58" t="str">
        <f>IF(O411="女子",IF($AF411&gt;100,"",IF($M411=プロ用女子!K$127,ROW(),"")),"")</f>
        <v/>
      </c>
      <c r="CK411" s="58" t="str">
        <f>IF(O411="女子",IF($AF411&gt;100,"",IF($M411=プロ用女子!D$152,ROW(),"")),"")</f>
        <v/>
      </c>
      <c r="CL411" s="58" t="str">
        <f>IF(O411="女子",IF($AF411&gt;100,"",IF($M411=プロ用女子!K$152,ROW(),"")),"")</f>
        <v/>
      </c>
      <c r="CM411" s="58" t="str">
        <f>IF(O411="女子",IF($AF411&gt;100,"",IF($M411=プロ用女子!D$177,ROW(),"")),"")</f>
        <v/>
      </c>
      <c r="CN411" s="58" t="str">
        <f>IF(O411="女子",IF($AF411&gt;100,"",IF($M411=プロ用女子!K$177,ROW(),"")),"")</f>
        <v/>
      </c>
      <c r="CO411" s="58" t="str">
        <f>IF(O411="女子",IF($AF411&gt;100,"",IF($M411=プロ用女子!D$202,ROW(),"")),"")</f>
        <v/>
      </c>
      <c r="CP411" s="58" t="str">
        <f>IF(O411="女子",IF($AF411&gt;100,"",IF($M411=プロ用女子!K$202,ROW(),"")),"")</f>
        <v/>
      </c>
      <c r="CQ411" s="58" t="str">
        <f>IF(O411="女子",IF($AF411&gt;100,"",IF($M411=プロ用女子!D$227,ROW(),"")),"")</f>
        <v/>
      </c>
      <c r="CR411" s="58" t="str">
        <f>IF(O411="女子",IF($AF411&gt;100,"",IF($M411=プロ用女子!K$227,ROW(),"")),"")</f>
        <v/>
      </c>
    </row>
    <row r="412" spans="1:96" x14ac:dyDescent="0.15">
      <c r="L412" t="s">
        <v>2203</v>
      </c>
      <c r="M412" t="s">
        <v>2181</v>
      </c>
      <c r="N412" t="s">
        <v>348</v>
      </c>
      <c r="O412" t="s">
        <v>0</v>
      </c>
      <c r="Y412" t="s">
        <v>101</v>
      </c>
      <c r="AA412" t="s">
        <v>2204</v>
      </c>
      <c r="AB412" t="s">
        <v>2205</v>
      </c>
      <c r="AC412" t="s">
        <v>2206</v>
      </c>
      <c r="AD412" t="s">
        <v>102</v>
      </c>
      <c r="AF412">
        <v>12</v>
      </c>
      <c r="AG412" s="40">
        <v>39263</v>
      </c>
      <c r="AN412">
        <v>163</v>
      </c>
      <c r="AO412">
        <v>53</v>
      </c>
      <c r="AP412" t="s">
        <v>103</v>
      </c>
      <c r="BB412">
        <f t="shared" si="25"/>
        <v>16</v>
      </c>
      <c r="BC412">
        <f t="shared" si="26"/>
        <v>2</v>
      </c>
      <c r="BD412" t="str">
        <f t="shared" si="27"/>
        <v>右</v>
      </c>
      <c r="BE412" s="58" t="str">
        <f>IF(O412="男子",IF($AF412&gt;100,"",IF(M412=プロ用男子!D$2,ROW(),"")),"")</f>
        <v/>
      </c>
      <c r="BF412" s="58" t="str">
        <f>IF(O412="男子",IF($AF412&gt;100,"",IF($M412=プロ用男子!K$2,ROW(),"")),"")</f>
        <v/>
      </c>
      <c r="BG412" s="58" t="str">
        <f>IF(O412="男子",IF($AF412&gt;100,"",IF($M412=プロ用男子!D$27,ROW(),"")),"")</f>
        <v/>
      </c>
      <c r="BH412" s="58" t="str">
        <f>IF(O412="男子",IF($AF412&gt;100,"",IF($M412=プロ用男子!K$27,ROW(),"")),"")</f>
        <v/>
      </c>
      <c r="BI412" s="58" t="str">
        <f>IF(O412="男子",IF($AF412&gt;100,"",IF($M412=プロ用男子!D$52,ROW(),"")),"")</f>
        <v/>
      </c>
      <c r="BJ412" s="58" t="str">
        <f>IF(O412="男子",IF($AF412&gt;100,"",IF($M412=プロ用男子!K$52,ROW(),"")),"")</f>
        <v/>
      </c>
      <c r="BK412" s="58" t="str">
        <f>IF(O412="男子",IF($AF412&gt;100,"",IF($M412=プロ用男子!D$77,ROW(),"")),"")</f>
        <v/>
      </c>
      <c r="BL412" s="58" t="str">
        <f>IF(O412="男子",IF($AF412&gt;100,"",IF($M412=プロ用男子!K$77,ROW(),"")),"")</f>
        <v/>
      </c>
      <c r="BM412" s="58" t="str">
        <f>IF(O412="男子",IF($AF412&gt;100,"",IF($M412=プロ用男子!D$102,ROW(),"")),"")</f>
        <v/>
      </c>
      <c r="BN412" s="58" t="str">
        <f>IF(O412="男子",IF($AF412&gt;100,"",IF($M412=プロ用男子!K$102,ROW(),"")),"")</f>
        <v/>
      </c>
      <c r="BO412" s="58" t="str">
        <f>IF(O412="男子",IF($AF412&gt;100,"",IF($M412=プロ用男子!D$127,ROW(),"")),"")</f>
        <v/>
      </c>
      <c r="BP412" s="58" t="str">
        <f>IF(O412="男子",IF($AF412&gt;100,"",IF($M412=プロ用男子!K$127,ROW(),"")),"")</f>
        <v/>
      </c>
      <c r="BQ412" s="58" t="str">
        <f>IF(O412="男子",IF($AF412&gt;100,"",IF($M412=プロ用男子!D$152,ROW(),"")),"")</f>
        <v/>
      </c>
      <c r="BR412" s="58" t="str">
        <f>IF(O412="男子",IF($AF412&gt;100,"",IF($M412=プロ用男子!K$152,ROW(),"")),"")</f>
        <v/>
      </c>
      <c r="BS412" s="58" t="str">
        <f>IF(O412="男子",IF($AF412&gt;100,"",IF($M412=プロ用男子!D$177,ROW(),"")),"")</f>
        <v/>
      </c>
      <c r="BT412" s="58" t="str">
        <f>IF(O412="男子",IF($AF412&gt;100,"",IF($M412=プロ用男子!K$177,ROW(),"")),"")</f>
        <v/>
      </c>
      <c r="BU412" s="58" t="str">
        <f>IF(O412="男子",IF($AF412&gt;100,"",IF($M412=プロ用男子!D$202,ROW(),"")),"")</f>
        <v/>
      </c>
      <c r="BV412" s="58" t="str">
        <f>IF(O412="男子",IF($AF412&gt;100,"",IF($M412=プロ用男子!K$202,ROW(),"")),"")</f>
        <v/>
      </c>
      <c r="BW412" s="58" t="str">
        <f>IF(O412="男子",IF($AF412&gt;100,"",IF($M412=プロ用男子!D$227,ROW(),"")),"")</f>
        <v/>
      </c>
      <c r="BX412" s="58" t="str">
        <f>IF(O412="男子",IF($AF412&gt;100,"",IF($M412=プロ用男子!K$227,ROW(),"")),"")</f>
        <v/>
      </c>
      <c r="BY412" s="58" t="str">
        <f>IF(O412="女子",IF(AF412&gt;100,"",IF(M412=プロ用女子!D$2,ROW(),"")),"")</f>
        <v/>
      </c>
      <c r="BZ412" s="58" t="str">
        <f>IF(O412="女子",IF($AF412&gt;100,"",IF($M412=プロ用女子!K$2,ROW(),"")),"")</f>
        <v/>
      </c>
      <c r="CA412" s="58" t="str">
        <f>IF(O412="女子",IF($AF412&gt;100,"",IF($M412=プロ用女子!D$27,ROW(),"")),"")</f>
        <v/>
      </c>
      <c r="CB412" s="58" t="str">
        <f>IF(O412="女子",IF($AF412&gt;100,"",IF($M412=プロ用女子!K$27,ROW(),"")),"")</f>
        <v/>
      </c>
      <c r="CC412" s="58" t="str">
        <f>IF(O412="女子",IF($AF412&gt;100,"",IF($M412=プロ用女子!D$52,ROW(),"")),"")</f>
        <v/>
      </c>
      <c r="CD412" s="58" t="str">
        <f>IF(O412="女子",IF($AF412&gt;100,"",IF($M412=プロ用女子!K$52,ROW(),"")),"")</f>
        <v/>
      </c>
      <c r="CE412" s="58" t="str">
        <f>IF(O412="女子",IF($AF412&gt;100,"",IF($M412=プロ用女子!D$77,ROW(),"")),"")</f>
        <v/>
      </c>
      <c r="CF412" s="58" t="str">
        <f>IF(O412="女子",IF($AF412&gt;100,"",IF($M412=プロ用女子!K$77,ROW(),"")),"")</f>
        <v/>
      </c>
      <c r="CG412" s="58" t="str">
        <f>IF(O412="女子",IF($AF412&gt;100,"",IF($M412=プロ用女子!D$102,ROW(),"")),"")</f>
        <v/>
      </c>
      <c r="CH412" s="58" t="str">
        <f>IF(O412="女子",IF($AF412&gt;100,"",IF($M412=プロ用女子!K$102,ROW(),"")),"")</f>
        <v/>
      </c>
      <c r="CI412" s="58" t="str">
        <f>IF(O412="女子",IF($AF412&gt;100,"",IF($M412=プロ用女子!D$127,ROW(),"")),"")</f>
        <v/>
      </c>
      <c r="CJ412" s="58" t="str">
        <f>IF(O412="女子",IF($AF412&gt;100,"",IF($M412=プロ用女子!K$127,ROW(),"")),"")</f>
        <v/>
      </c>
      <c r="CK412" s="58" t="str">
        <f>IF(O412="女子",IF($AF412&gt;100,"",IF($M412=プロ用女子!D$152,ROW(),"")),"")</f>
        <v/>
      </c>
      <c r="CL412" s="58" t="str">
        <f>IF(O412="女子",IF($AF412&gt;100,"",IF($M412=プロ用女子!K$152,ROW(),"")),"")</f>
        <v/>
      </c>
      <c r="CM412" s="58" t="str">
        <f>IF(O412="女子",IF($AF412&gt;100,"",IF($M412=プロ用女子!D$177,ROW(),"")),"")</f>
        <v/>
      </c>
      <c r="CN412" s="58" t="str">
        <f>IF(O412="女子",IF($AF412&gt;100,"",IF($M412=プロ用女子!K$177,ROW(),"")),"")</f>
        <v/>
      </c>
      <c r="CO412" s="58" t="str">
        <f>IF(O412="女子",IF($AF412&gt;100,"",IF($M412=プロ用女子!D$202,ROW(),"")),"")</f>
        <v/>
      </c>
      <c r="CP412" s="58" t="str">
        <f>IF(O412="女子",IF($AF412&gt;100,"",IF($M412=プロ用女子!K$202,ROW(),"")),"")</f>
        <v/>
      </c>
      <c r="CQ412" s="58" t="str">
        <f>IF(O412="女子",IF($AF412&gt;100,"",IF($M412=プロ用女子!D$227,ROW(),"")),"")</f>
        <v/>
      </c>
      <c r="CR412" s="58" t="str">
        <f>IF(O412="女子",IF($AF412&gt;100,"",IF($M412=プロ用女子!K$227,ROW(),"")),"")</f>
        <v/>
      </c>
    </row>
    <row r="413" spans="1:96" x14ac:dyDescent="0.15">
      <c r="L413" t="s">
        <v>2207</v>
      </c>
      <c r="M413" t="s">
        <v>2181</v>
      </c>
      <c r="N413" t="s">
        <v>348</v>
      </c>
      <c r="O413" t="s">
        <v>0</v>
      </c>
      <c r="Y413" t="s">
        <v>101</v>
      </c>
      <c r="AA413" t="s">
        <v>2208</v>
      </c>
      <c r="AB413" t="s">
        <v>2209</v>
      </c>
      <c r="AC413" t="s">
        <v>2210</v>
      </c>
      <c r="AD413" t="s">
        <v>102</v>
      </c>
      <c r="AF413">
        <v>13</v>
      </c>
      <c r="AG413" s="40">
        <v>39032</v>
      </c>
      <c r="AN413">
        <v>156.69999999999999</v>
      </c>
      <c r="AO413">
        <v>54.2</v>
      </c>
      <c r="AP413" t="s">
        <v>103</v>
      </c>
      <c r="BB413">
        <f t="shared" si="25"/>
        <v>17</v>
      </c>
      <c r="BC413">
        <f t="shared" si="26"/>
        <v>3</v>
      </c>
      <c r="BD413" t="str">
        <f t="shared" si="27"/>
        <v>右</v>
      </c>
      <c r="BE413" s="58" t="str">
        <f>IF(O413="男子",IF($AF413&gt;100,"",IF(M413=プロ用男子!D$2,ROW(),"")),"")</f>
        <v/>
      </c>
      <c r="BF413" s="58" t="str">
        <f>IF(O413="男子",IF($AF413&gt;100,"",IF($M413=プロ用男子!K$2,ROW(),"")),"")</f>
        <v/>
      </c>
      <c r="BG413" s="58" t="str">
        <f>IF(O413="男子",IF($AF413&gt;100,"",IF($M413=プロ用男子!D$27,ROW(),"")),"")</f>
        <v/>
      </c>
      <c r="BH413" s="58" t="str">
        <f>IF(O413="男子",IF($AF413&gt;100,"",IF($M413=プロ用男子!K$27,ROW(),"")),"")</f>
        <v/>
      </c>
      <c r="BI413" s="58" t="str">
        <f>IF(O413="男子",IF($AF413&gt;100,"",IF($M413=プロ用男子!D$52,ROW(),"")),"")</f>
        <v/>
      </c>
      <c r="BJ413" s="58" t="str">
        <f>IF(O413="男子",IF($AF413&gt;100,"",IF($M413=プロ用男子!K$52,ROW(),"")),"")</f>
        <v/>
      </c>
      <c r="BK413" s="58" t="str">
        <f>IF(O413="男子",IF($AF413&gt;100,"",IF($M413=プロ用男子!D$77,ROW(),"")),"")</f>
        <v/>
      </c>
      <c r="BL413" s="58" t="str">
        <f>IF(O413="男子",IF($AF413&gt;100,"",IF($M413=プロ用男子!K$77,ROW(),"")),"")</f>
        <v/>
      </c>
      <c r="BM413" s="58" t="str">
        <f>IF(O413="男子",IF($AF413&gt;100,"",IF($M413=プロ用男子!D$102,ROW(),"")),"")</f>
        <v/>
      </c>
      <c r="BN413" s="58" t="str">
        <f>IF(O413="男子",IF($AF413&gt;100,"",IF($M413=プロ用男子!K$102,ROW(),"")),"")</f>
        <v/>
      </c>
      <c r="BO413" s="58" t="str">
        <f>IF(O413="男子",IF($AF413&gt;100,"",IF($M413=プロ用男子!D$127,ROW(),"")),"")</f>
        <v/>
      </c>
      <c r="BP413" s="58" t="str">
        <f>IF(O413="男子",IF($AF413&gt;100,"",IF($M413=プロ用男子!K$127,ROW(),"")),"")</f>
        <v/>
      </c>
      <c r="BQ413" s="58" t="str">
        <f>IF(O413="男子",IF($AF413&gt;100,"",IF($M413=プロ用男子!D$152,ROW(),"")),"")</f>
        <v/>
      </c>
      <c r="BR413" s="58" t="str">
        <f>IF(O413="男子",IF($AF413&gt;100,"",IF($M413=プロ用男子!K$152,ROW(),"")),"")</f>
        <v/>
      </c>
      <c r="BS413" s="58" t="str">
        <f>IF(O413="男子",IF($AF413&gt;100,"",IF($M413=プロ用男子!D$177,ROW(),"")),"")</f>
        <v/>
      </c>
      <c r="BT413" s="58" t="str">
        <f>IF(O413="男子",IF($AF413&gt;100,"",IF($M413=プロ用男子!K$177,ROW(),"")),"")</f>
        <v/>
      </c>
      <c r="BU413" s="58" t="str">
        <f>IF(O413="男子",IF($AF413&gt;100,"",IF($M413=プロ用男子!D$202,ROW(),"")),"")</f>
        <v/>
      </c>
      <c r="BV413" s="58" t="str">
        <f>IF(O413="男子",IF($AF413&gt;100,"",IF($M413=プロ用男子!K$202,ROW(),"")),"")</f>
        <v/>
      </c>
      <c r="BW413" s="58" t="str">
        <f>IF(O413="男子",IF($AF413&gt;100,"",IF($M413=プロ用男子!D$227,ROW(),"")),"")</f>
        <v/>
      </c>
      <c r="BX413" s="58" t="str">
        <f>IF(O413="男子",IF($AF413&gt;100,"",IF($M413=プロ用男子!K$227,ROW(),"")),"")</f>
        <v/>
      </c>
      <c r="BY413" s="58" t="str">
        <f>IF(O413="女子",IF(AF413&gt;100,"",IF(M413=プロ用女子!D$2,ROW(),"")),"")</f>
        <v/>
      </c>
      <c r="BZ413" s="58" t="str">
        <f>IF(O413="女子",IF($AF413&gt;100,"",IF($M413=プロ用女子!K$2,ROW(),"")),"")</f>
        <v/>
      </c>
      <c r="CA413" s="58" t="str">
        <f>IF(O413="女子",IF($AF413&gt;100,"",IF($M413=プロ用女子!D$27,ROW(),"")),"")</f>
        <v/>
      </c>
      <c r="CB413" s="58" t="str">
        <f>IF(O413="女子",IF($AF413&gt;100,"",IF($M413=プロ用女子!K$27,ROW(),"")),"")</f>
        <v/>
      </c>
      <c r="CC413" s="58" t="str">
        <f>IF(O413="女子",IF($AF413&gt;100,"",IF($M413=プロ用女子!D$52,ROW(),"")),"")</f>
        <v/>
      </c>
      <c r="CD413" s="58" t="str">
        <f>IF(O413="女子",IF($AF413&gt;100,"",IF($M413=プロ用女子!K$52,ROW(),"")),"")</f>
        <v/>
      </c>
      <c r="CE413" s="58" t="str">
        <f>IF(O413="女子",IF($AF413&gt;100,"",IF($M413=プロ用女子!D$77,ROW(),"")),"")</f>
        <v/>
      </c>
      <c r="CF413" s="58" t="str">
        <f>IF(O413="女子",IF($AF413&gt;100,"",IF($M413=プロ用女子!K$77,ROW(),"")),"")</f>
        <v/>
      </c>
      <c r="CG413" s="58" t="str">
        <f>IF(O413="女子",IF($AF413&gt;100,"",IF($M413=プロ用女子!D$102,ROW(),"")),"")</f>
        <v/>
      </c>
      <c r="CH413" s="58" t="str">
        <f>IF(O413="女子",IF($AF413&gt;100,"",IF($M413=プロ用女子!K$102,ROW(),"")),"")</f>
        <v/>
      </c>
      <c r="CI413" s="58" t="str">
        <f>IF(O413="女子",IF($AF413&gt;100,"",IF($M413=プロ用女子!D$127,ROW(),"")),"")</f>
        <v/>
      </c>
      <c r="CJ413" s="58" t="str">
        <f>IF(O413="女子",IF($AF413&gt;100,"",IF($M413=プロ用女子!K$127,ROW(),"")),"")</f>
        <v/>
      </c>
      <c r="CK413" s="58" t="str">
        <f>IF(O413="女子",IF($AF413&gt;100,"",IF($M413=プロ用女子!D$152,ROW(),"")),"")</f>
        <v/>
      </c>
      <c r="CL413" s="58" t="str">
        <f>IF(O413="女子",IF($AF413&gt;100,"",IF($M413=プロ用女子!K$152,ROW(),"")),"")</f>
        <v/>
      </c>
      <c r="CM413" s="58" t="str">
        <f>IF(O413="女子",IF($AF413&gt;100,"",IF($M413=プロ用女子!D$177,ROW(),"")),"")</f>
        <v/>
      </c>
      <c r="CN413" s="58" t="str">
        <f>IF(O413="女子",IF($AF413&gt;100,"",IF($M413=プロ用女子!K$177,ROW(),"")),"")</f>
        <v/>
      </c>
      <c r="CO413" s="58" t="str">
        <f>IF(O413="女子",IF($AF413&gt;100,"",IF($M413=プロ用女子!D$202,ROW(),"")),"")</f>
        <v/>
      </c>
      <c r="CP413" s="58" t="str">
        <f>IF(O413="女子",IF($AF413&gt;100,"",IF($M413=プロ用女子!K$202,ROW(),"")),"")</f>
        <v/>
      </c>
      <c r="CQ413" s="58" t="str">
        <f>IF(O413="女子",IF($AF413&gt;100,"",IF($M413=プロ用女子!D$227,ROW(),"")),"")</f>
        <v/>
      </c>
      <c r="CR413" s="58" t="str">
        <f>IF(O413="女子",IF($AF413&gt;100,"",IF($M413=プロ用女子!K$227,ROW(),"")),"")</f>
        <v/>
      </c>
    </row>
    <row r="414" spans="1:96" x14ac:dyDescent="0.15">
      <c r="L414" t="s">
        <v>2468</v>
      </c>
      <c r="M414" t="s">
        <v>2181</v>
      </c>
      <c r="N414" t="s">
        <v>348</v>
      </c>
      <c r="O414" t="s">
        <v>0</v>
      </c>
      <c r="Y414" t="s">
        <v>101</v>
      </c>
      <c r="Z414">
        <v>1</v>
      </c>
      <c r="AA414" t="s">
        <v>2469</v>
      </c>
      <c r="AB414" t="s">
        <v>2470</v>
      </c>
      <c r="AC414" t="s">
        <v>2471</v>
      </c>
      <c r="AD414" t="s">
        <v>102</v>
      </c>
      <c r="AF414">
        <v>101</v>
      </c>
      <c r="AG414" s="40">
        <v>36853</v>
      </c>
      <c r="AN414">
        <v>153</v>
      </c>
      <c r="AO414">
        <v>49</v>
      </c>
      <c r="AP414" t="s">
        <v>103</v>
      </c>
      <c r="BB414">
        <f t="shared" si="25"/>
        <v>23</v>
      </c>
      <c r="BC414" t="str">
        <f t="shared" si="26"/>
        <v>役員</v>
      </c>
      <c r="BD414" t="str">
        <f t="shared" si="27"/>
        <v>右</v>
      </c>
      <c r="BE414" s="58" t="str">
        <f>IF(O414="男子",IF($AF414&gt;100,"",IF(M414=プロ用男子!D$2,ROW(),"")),"")</f>
        <v/>
      </c>
      <c r="BF414" s="58" t="str">
        <f>IF(O414="男子",IF($AF414&gt;100,"",IF($M414=プロ用男子!K$2,ROW(),"")),"")</f>
        <v/>
      </c>
      <c r="BG414" s="58" t="str">
        <f>IF(O414="男子",IF($AF414&gt;100,"",IF($M414=プロ用男子!D$27,ROW(),"")),"")</f>
        <v/>
      </c>
      <c r="BH414" s="58" t="str">
        <f>IF(O414="男子",IF($AF414&gt;100,"",IF($M414=プロ用男子!K$27,ROW(),"")),"")</f>
        <v/>
      </c>
      <c r="BI414" s="58" t="str">
        <f>IF(O414="男子",IF($AF414&gt;100,"",IF($M414=プロ用男子!D$52,ROW(),"")),"")</f>
        <v/>
      </c>
      <c r="BJ414" s="58" t="str">
        <f>IF(O414="男子",IF($AF414&gt;100,"",IF($M414=プロ用男子!K$52,ROW(),"")),"")</f>
        <v/>
      </c>
      <c r="BK414" s="58" t="str">
        <f>IF(O414="男子",IF($AF414&gt;100,"",IF($M414=プロ用男子!D$77,ROW(),"")),"")</f>
        <v/>
      </c>
      <c r="BL414" s="58" t="str">
        <f>IF(O414="男子",IF($AF414&gt;100,"",IF($M414=プロ用男子!K$77,ROW(),"")),"")</f>
        <v/>
      </c>
      <c r="BM414" s="58" t="str">
        <f>IF(O414="男子",IF($AF414&gt;100,"",IF($M414=プロ用男子!D$102,ROW(),"")),"")</f>
        <v/>
      </c>
      <c r="BN414" s="58" t="str">
        <f>IF(O414="男子",IF($AF414&gt;100,"",IF($M414=プロ用男子!K$102,ROW(),"")),"")</f>
        <v/>
      </c>
      <c r="BO414" s="58" t="str">
        <f>IF(O414="男子",IF($AF414&gt;100,"",IF($M414=プロ用男子!D$127,ROW(),"")),"")</f>
        <v/>
      </c>
      <c r="BP414" s="58" t="str">
        <f>IF(O414="男子",IF($AF414&gt;100,"",IF($M414=プロ用男子!K$127,ROW(),"")),"")</f>
        <v/>
      </c>
      <c r="BQ414" s="58" t="str">
        <f>IF(O414="男子",IF($AF414&gt;100,"",IF($M414=プロ用男子!D$152,ROW(),"")),"")</f>
        <v/>
      </c>
      <c r="BR414" s="58" t="str">
        <f>IF(O414="男子",IF($AF414&gt;100,"",IF($M414=プロ用男子!K$152,ROW(),"")),"")</f>
        <v/>
      </c>
      <c r="BS414" s="58" t="str">
        <f>IF(O414="男子",IF($AF414&gt;100,"",IF($M414=プロ用男子!D$177,ROW(),"")),"")</f>
        <v/>
      </c>
      <c r="BT414" s="58" t="str">
        <f>IF(O414="男子",IF($AF414&gt;100,"",IF($M414=プロ用男子!K$177,ROW(),"")),"")</f>
        <v/>
      </c>
      <c r="BU414" s="58" t="str">
        <f>IF(O414="男子",IF($AF414&gt;100,"",IF($M414=プロ用男子!D$202,ROW(),"")),"")</f>
        <v/>
      </c>
      <c r="BV414" s="58" t="str">
        <f>IF(O414="男子",IF($AF414&gt;100,"",IF($M414=プロ用男子!K$202,ROW(),"")),"")</f>
        <v/>
      </c>
      <c r="BW414" s="58" t="str">
        <f>IF(O414="男子",IF($AF414&gt;100,"",IF($M414=プロ用男子!D$227,ROW(),"")),"")</f>
        <v/>
      </c>
      <c r="BX414" s="58" t="str">
        <f>IF(O414="男子",IF($AF414&gt;100,"",IF($M414=プロ用男子!K$227,ROW(),"")),"")</f>
        <v/>
      </c>
      <c r="BY414" s="58" t="str">
        <f>IF(O414="女子",IF(AF414&gt;100,"",IF(M414=プロ用女子!D$2,ROW(),"")),"")</f>
        <v/>
      </c>
      <c r="BZ414" s="58" t="str">
        <f>IF(O414="女子",IF($AF414&gt;100,"",IF($M414=プロ用女子!K$2,ROW(),"")),"")</f>
        <v/>
      </c>
      <c r="CA414" s="58" t="str">
        <f>IF(O414="女子",IF($AF414&gt;100,"",IF($M414=プロ用女子!D$27,ROW(),"")),"")</f>
        <v/>
      </c>
      <c r="CB414" s="58" t="str">
        <f>IF(O414="女子",IF($AF414&gt;100,"",IF($M414=プロ用女子!K$27,ROW(),"")),"")</f>
        <v/>
      </c>
      <c r="CC414" s="58" t="str">
        <f>IF(O414="女子",IF($AF414&gt;100,"",IF($M414=プロ用女子!D$52,ROW(),"")),"")</f>
        <v/>
      </c>
      <c r="CD414" s="58" t="str">
        <f>IF(O414="女子",IF($AF414&gt;100,"",IF($M414=プロ用女子!K$52,ROW(),"")),"")</f>
        <v/>
      </c>
      <c r="CE414" s="58" t="str">
        <f>IF(O414="女子",IF($AF414&gt;100,"",IF($M414=プロ用女子!D$77,ROW(),"")),"")</f>
        <v/>
      </c>
      <c r="CF414" s="58" t="str">
        <f>IF(O414="女子",IF($AF414&gt;100,"",IF($M414=プロ用女子!K$77,ROW(),"")),"")</f>
        <v/>
      </c>
      <c r="CG414" s="58" t="str">
        <f>IF(O414="女子",IF($AF414&gt;100,"",IF($M414=プロ用女子!D$102,ROW(),"")),"")</f>
        <v/>
      </c>
      <c r="CH414" s="58" t="str">
        <f>IF(O414="女子",IF($AF414&gt;100,"",IF($M414=プロ用女子!K$102,ROW(),"")),"")</f>
        <v/>
      </c>
      <c r="CI414" s="58" t="str">
        <f>IF(O414="女子",IF($AF414&gt;100,"",IF($M414=プロ用女子!D$127,ROW(),"")),"")</f>
        <v/>
      </c>
      <c r="CJ414" s="58" t="str">
        <f>IF(O414="女子",IF($AF414&gt;100,"",IF($M414=プロ用女子!K$127,ROW(),"")),"")</f>
        <v/>
      </c>
      <c r="CK414" s="58" t="str">
        <f>IF(O414="女子",IF($AF414&gt;100,"",IF($M414=プロ用女子!D$152,ROW(),"")),"")</f>
        <v/>
      </c>
      <c r="CL414" s="58" t="str">
        <f>IF(O414="女子",IF($AF414&gt;100,"",IF($M414=プロ用女子!K$152,ROW(),"")),"")</f>
        <v/>
      </c>
      <c r="CM414" s="58" t="str">
        <f>IF(O414="女子",IF($AF414&gt;100,"",IF($M414=プロ用女子!D$177,ROW(),"")),"")</f>
        <v/>
      </c>
      <c r="CN414" s="58" t="str">
        <f>IF(O414="女子",IF($AF414&gt;100,"",IF($M414=プロ用女子!K$177,ROW(),"")),"")</f>
        <v/>
      </c>
      <c r="CO414" s="58" t="str">
        <f>IF(O414="女子",IF($AF414&gt;100,"",IF($M414=プロ用女子!D$202,ROW(),"")),"")</f>
        <v/>
      </c>
      <c r="CP414" s="58" t="str">
        <f>IF(O414="女子",IF($AF414&gt;100,"",IF($M414=プロ用女子!K$202,ROW(),"")),"")</f>
        <v/>
      </c>
      <c r="CQ414" s="58" t="str">
        <f>IF(O414="女子",IF($AF414&gt;100,"",IF($M414=プロ用女子!D$227,ROW(),"")),"")</f>
        <v/>
      </c>
      <c r="CR414" s="58" t="str">
        <f>IF(O414="女子",IF($AF414&gt;100,"",IF($M414=プロ用女子!K$227,ROW(),"")),"")</f>
        <v/>
      </c>
    </row>
    <row r="415" spans="1:96" x14ac:dyDescent="0.15">
      <c r="L415" t="s">
        <v>2472</v>
      </c>
      <c r="M415" t="s">
        <v>2181</v>
      </c>
      <c r="N415" t="s">
        <v>348</v>
      </c>
      <c r="O415" t="s">
        <v>0</v>
      </c>
      <c r="Y415" t="s">
        <v>101</v>
      </c>
      <c r="Z415">
        <v>1</v>
      </c>
      <c r="AA415" t="s">
        <v>2473</v>
      </c>
      <c r="AB415" t="s">
        <v>2474</v>
      </c>
      <c r="AC415" t="s">
        <v>2475</v>
      </c>
      <c r="AD415" t="s">
        <v>102</v>
      </c>
      <c r="AF415">
        <v>102</v>
      </c>
      <c r="AG415" s="40">
        <v>31255</v>
      </c>
      <c r="AN415">
        <v>160</v>
      </c>
      <c r="AO415">
        <v>48</v>
      </c>
      <c r="AP415" t="s">
        <v>103</v>
      </c>
      <c r="BB415">
        <f t="shared" si="25"/>
        <v>38</v>
      </c>
      <c r="BC415" t="str">
        <f t="shared" si="26"/>
        <v>役員</v>
      </c>
      <c r="BD415" t="str">
        <f t="shared" si="27"/>
        <v>右</v>
      </c>
      <c r="BE415" s="58" t="str">
        <f>IF(O415="男子",IF($AF415&gt;100,"",IF(M415=プロ用男子!D$2,ROW(),"")),"")</f>
        <v/>
      </c>
      <c r="BF415" s="58" t="str">
        <f>IF(O415="男子",IF($AF415&gt;100,"",IF($M415=プロ用男子!K$2,ROW(),"")),"")</f>
        <v/>
      </c>
      <c r="BG415" s="58" t="str">
        <f>IF(O415="男子",IF($AF415&gt;100,"",IF($M415=プロ用男子!D$27,ROW(),"")),"")</f>
        <v/>
      </c>
      <c r="BH415" s="58" t="str">
        <f>IF(O415="男子",IF($AF415&gt;100,"",IF($M415=プロ用男子!K$27,ROW(),"")),"")</f>
        <v/>
      </c>
      <c r="BI415" s="58" t="str">
        <f>IF(O415="男子",IF($AF415&gt;100,"",IF($M415=プロ用男子!D$52,ROW(),"")),"")</f>
        <v/>
      </c>
      <c r="BJ415" s="58" t="str">
        <f>IF(O415="男子",IF($AF415&gt;100,"",IF($M415=プロ用男子!K$52,ROW(),"")),"")</f>
        <v/>
      </c>
      <c r="BK415" s="58" t="str">
        <f>IF(O415="男子",IF($AF415&gt;100,"",IF($M415=プロ用男子!D$77,ROW(),"")),"")</f>
        <v/>
      </c>
      <c r="BL415" s="58" t="str">
        <f>IF(O415="男子",IF($AF415&gt;100,"",IF($M415=プロ用男子!K$77,ROW(),"")),"")</f>
        <v/>
      </c>
      <c r="BM415" s="58" t="str">
        <f>IF(O415="男子",IF($AF415&gt;100,"",IF($M415=プロ用男子!D$102,ROW(),"")),"")</f>
        <v/>
      </c>
      <c r="BN415" s="58" t="str">
        <f>IF(O415="男子",IF($AF415&gt;100,"",IF($M415=プロ用男子!K$102,ROW(),"")),"")</f>
        <v/>
      </c>
      <c r="BO415" s="58" t="str">
        <f>IF(O415="男子",IF($AF415&gt;100,"",IF($M415=プロ用男子!D$127,ROW(),"")),"")</f>
        <v/>
      </c>
      <c r="BP415" s="58" t="str">
        <f>IF(O415="男子",IF($AF415&gt;100,"",IF($M415=プロ用男子!K$127,ROW(),"")),"")</f>
        <v/>
      </c>
      <c r="BQ415" s="58" t="str">
        <f>IF(O415="男子",IF($AF415&gt;100,"",IF($M415=プロ用男子!D$152,ROW(),"")),"")</f>
        <v/>
      </c>
      <c r="BR415" s="58" t="str">
        <f>IF(O415="男子",IF($AF415&gt;100,"",IF($M415=プロ用男子!K$152,ROW(),"")),"")</f>
        <v/>
      </c>
      <c r="BS415" s="58" t="str">
        <f>IF(O415="男子",IF($AF415&gt;100,"",IF($M415=プロ用男子!D$177,ROW(),"")),"")</f>
        <v/>
      </c>
      <c r="BT415" s="58" t="str">
        <f>IF(O415="男子",IF($AF415&gt;100,"",IF($M415=プロ用男子!K$177,ROW(),"")),"")</f>
        <v/>
      </c>
      <c r="BU415" s="58" t="str">
        <f>IF(O415="男子",IF($AF415&gt;100,"",IF($M415=プロ用男子!D$202,ROW(),"")),"")</f>
        <v/>
      </c>
      <c r="BV415" s="58" t="str">
        <f>IF(O415="男子",IF($AF415&gt;100,"",IF($M415=プロ用男子!K$202,ROW(),"")),"")</f>
        <v/>
      </c>
      <c r="BW415" s="58" t="str">
        <f>IF(O415="男子",IF($AF415&gt;100,"",IF($M415=プロ用男子!D$227,ROW(),"")),"")</f>
        <v/>
      </c>
      <c r="BX415" s="58" t="str">
        <f>IF(O415="男子",IF($AF415&gt;100,"",IF($M415=プロ用男子!K$227,ROW(),"")),"")</f>
        <v/>
      </c>
      <c r="BY415" s="58" t="str">
        <f>IF(O415="女子",IF(AF415&gt;100,"",IF(M415=プロ用女子!D$2,ROW(),"")),"")</f>
        <v/>
      </c>
      <c r="BZ415" s="58" t="str">
        <f>IF(O415="女子",IF($AF415&gt;100,"",IF($M415=プロ用女子!K$2,ROW(),"")),"")</f>
        <v/>
      </c>
      <c r="CA415" s="58" t="str">
        <f>IF(O415="女子",IF($AF415&gt;100,"",IF($M415=プロ用女子!D$27,ROW(),"")),"")</f>
        <v/>
      </c>
      <c r="CB415" s="58" t="str">
        <f>IF(O415="女子",IF($AF415&gt;100,"",IF($M415=プロ用女子!K$27,ROW(),"")),"")</f>
        <v/>
      </c>
      <c r="CC415" s="58" t="str">
        <f>IF(O415="女子",IF($AF415&gt;100,"",IF($M415=プロ用女子!D$52,ROW(),"")),"")</f>
        <v/>
      </c>
      <c r="CD415" s="58" t="str">
        <f>IF(O415="女子",IF($AF415&gt;100,"",IF($M415=プロ用女子!K$52,ROW(),"")),"")</f>
        <v/>
      </c>
      <c r="CE415" s="58" t="str">
        <f>IF(O415="女子",IF($AF415&gt;100,"",IF($M415=プロ用女子!D$77,ROW(),"")),"")</f>
        <v/>
      </c>
      <c r="CF415" s="58" t="str">
        <f>IF(O415="女子",IF($AF415&gt;100,"",IF($M415=プロ用女子!K$77,ROW(),"")),"")</f>
        <v/>
      </c>
      <c r="CG415" s="58" t="str">
        <f>IF(O415="女子",IF($AF415&gt;100,"",IF($M415=プロ用女子!D$102,ROW(),"")),"")</f>
        <v/>
      </c>
      <c r="CH415" s="58" t="str">
        <f>IF(O415="女子",IF($AF415&gt;100,"",IF($M415=プロ用女子!K$102,ROW(),"")),"")</f>
        <v/>
      </c>
      <c r="CI415" s="58" t="str">
        <f>IF(O415="女子",IF($AF415&gt;100,"",IF($M415=プロ用女子!D$127,ROW(),"")),"")</f>
        <v/>
      </c>
      <c r="CJ415" s="58" t="str">
        <f>IF(O415="女子",IF($AF415&gt;100,"",IF($M415=プロ用女子!K$127,ROW(),"")),"")</f>
        <v/>
      </c>
      <c r="CK415" s="58" t="str">
        <f>IF(O415="女子",IF($AF415&gt;100,"",IF($M415=プロ用女子!D$152,ROW(),"")),"")</f>
        <v/>
      </c>
      <c r="CL415" s="58" t="str">
        <f>IF(O415="女子",IF($AF415&gt;100,"",IF($M415=プロ用女子!K$152,ROW(),"")),"")</f>
        <v/>
      </c>
      <c r="CM415" s="58" t="str">
        <f>IF(O415="女子",IF($AF415&gt;100,"",IF($M415=プロ用女子!D$177,ROW(),"")),"")</f>
        <v/>
      </c>
      <c r="CN415" s="58" t="str">
        <f>IF(O415="女子",IF($AF415&gt;100,"",IF($M415=プロ用女子!K$177,ROW(),"")),"")</f>
        <v/>
      </c>
      <c r="CO415" s="58" t="str">
        <f>IF(O415="女子",IF($AF415&gt;100,"",IF($M415=プロ用女子!D$202,ROW(),"")),"")</f>
        <v/>
      </c>
      <c r="CP415" s="58" t="str">
        <f>IF(O415="女子",IF($AF415&gt;100,"",IF($M415=プロ用女子!K$202,ROW(),"")),"")</f>
        <v/>
      </c>
      <c r="CQ415" s="58" t="str">
        <f>IF(O415="女子",IF($AF415&gt;100,"",IF($M415=プロ用女子!D$227,ROW(),"")),"")</f>
        <v/>
      </c>
      <c r="CR415" s="58" t="str">
        <f>IF(O415="女子",IF($AF415&gt;100,"",IF($M415=プロ用女子!K$227,ROW(),"")),"")</f>
        <v/>
      </c>
    </row>
    <row r="416" spans="1:96" x14ac:dyDescent="0.15">
      <c r="L416" t="s">
        <v>2476</v>
      </c>
      <c r="M416" t="s">
        <v>2181</v>
      </c>
      <c r="N416" t="s">
        <v>348</v>
      </c>
      <c r="O416" t="s">
        <v>0</v>
      </c>
      <c r="Y416" t="s">
        <v>101</v>
      </c>
      <c r="AA416" t="s">
        <v>2477</v>
      </c>
      <c r="AB416" t="s">
        <v>2478</v>
      </c>
      <c r="AC416" t="s">
        <v>2479</v>
      </c>
      <c r="AD416" t="s">
        <v>102</v>
      </c>
      <c r="AF416">
        <v>103</v>
      </c>
      <c r="AG416" s="40">
        <v>38931</v>
      </c>
      <c r="AN416">
        <v>162</v>
      </c>
      <c r="AO416">
        <v>48</v>
      </c>
      <c r="AP416" t="s">
        <v>103</v>
      </c>
      <c r="BB416">
        <f t="shared" si="25"/>
        <v>17</v>
      </c>
      <c r="BC416">
        <f t="shared" si="26"/>
        <v>3</v>
      </c>
      <c r="BD416" t="str">
        <f t="shared" si="27"/>
        <v>右</v>
      </c>
      <c r="BE416" s="58" t="str">
        <f>IF(O416="男子",IF($AF416&gt;100,"",IF(M416=プロ用男子!D$2,ROW(),"")),"")</f>
        <v/>
      </c>
      <c r="BF416" s="58" t="str">
        <f>IF(O416="男子",IF($AF416&gt;100,"",IF($M416=プロ用男子!K$2,ROW(),"")),"")</f>
        <v/>
      </c>
      <c r="BG416" s="58" t="str">
        <f>IF(O416="男子",IF($AF416&gt;100,"",IF($M416=プロ用男子!D$27,ROW(),"")),"")</f>
        <v/>
      </c>
      <c r="BH416" s="58" t="str">
        <f>IF(O416="男子",IF($AF416&gt;100,"",IF($M416=プロ用男子!K$27,ROW(),"")),"")</f>
        <v/>
      </c>
      <c r="BI416" s="58" t="str">
        <f>IF(O416="男子",IF($AF416&gt;100,"",IF($M416=プロ用男子!D$52,ROW(),"")),"")</f>
        <v/>
      </c>
      <c r="BJ416" s="58" t="str">
        <f>IF(O416="男子",IF($AF416&gt;100,"",IF($M416=プロ用男子!K$52,ROW(),"")),"")</f>
        <v/>
      </c>
      <c r="BK416" s="58" t="str">
        <f>IF(O416="男子",IF($AF416&gt;100,"",IF($M416=プロ用男子!D$77,ROW(),"")),"")</f>
        <v/>
      </c>
      <c r="BL416" s="58" t="str">
        <f>IF(O416="男子",IF($AF416&gt;100,"",IF($M416=プロ用男子!K$77,ROW(),"")),"")</f>
        <v/>
      </c>
      <c r="BM416" s="58" t="str">
        <f>IF(O416="男子",IF($AF416&gt;100,"",IF($M416=プロ用男子!D$102,ROW(),"")),"")</f>
        <v/>
      </c>
      <c r="BN416" s="58" t="str">
        <f>IF(O416="男子",IF($AF416&gt;100,"",IF($M416=プロ用男子!K$102,ROW(),"")),"")</f>
        <v/>
      </c>
      <c r="BO416" s="58" t="str">
        <f>IF(O416="男子",IF($AF416&gt;100,"",IF($M416=プロ用男子!D$127,ROW(),"")),"")</f>
        <v/>
      </c>
      <c r="BP416" s="58" t="str">
        <f>IF(O416="男子",IF($AF416&gt;100,"",IF($M416=プロ用男子!K$127,ROW(),"")),"")</f>
        <v/>
      </c>
      <c r="BQ416" s="58" t="str">
        <f>IF(O416="男子",IF($AF416&gt;100,"",IF($M416=プロ用男子!D$152,ROW(),"")),"")</f>
        <v/>
      </c>
      <c r="BR416" s="58" t="str">
        <f>IF(O416="男子",IF($AF416&gt;100,"",IF($M416=プロ用男子!K$152,ROW(),"")),"")</f>
        <v/>
      </c>
      <c r="BS416" s="58" t="str">
        <f>IF(O416="男子",IF($AF416&gt;100,"",IF($M416=プロ用男子!D$177,ROW(),"")),"")</f>
        <v/>
      </c>
      <c r="BT416" s="58" t="str">
        <f>IF(O416="男子",IF($AF416&gt;100,"",IF($M416=プロ用男子!K$177,ROW(),"")),"")</f>
        <v/>
      </c>
      <c r="BU416" s="58" t="str">
        <f>IF(O416="男子",IF($AF416&gt;100,"",IF($M416=プロ用男子!D$202,ROW(),"")),"")</f>
        <v/>
      </c>
      <c r="BV416" s="58" t="str">
        <f>IF(O416="男子",IF($AF416&gt;100,"",IF($M416=プロ用男子!K$202,ROW(),"")),"")</f>
        <v/>
      </c>
      <c r="BW416" s="58" t="str">
        <f>IF(O416="男子",IF($AF416&gt;100,"",IF($M416=プロ用男子!D$227,ROW(),"")),"")</f>
        <v/>
      </c>
      <c r="BX416" s="58" t="str">
        <f>IF(O416="男子",IF($AF416&gt;100,"",IF($M416=プロ用男子!K$227,ROW(),"")),"")</f>
        <v/>
      </c>
      <c r="BY416" s="58" t="str">
        <f>IF(O416="女子",IF(AF416&gt;100,"",IF(M416=プロ用女子!D$2,ROW(),"")),"")</f>
        <v/>
      </c>
      <c r="BZ416" s="58" t="str">
        <f>IF(O416="女子",IF($AF416&gt;100,"",IF($M416=プロ用女子!K$2,ROW(),"")),"")</f>
        <v/>
      </c>
      <c r="CA416" s="58" t="str">
        <f>IF(O416="女子",IF($AF416&gt;100,"",IF($M416=プロ用女子!D$27,ROW(),"")),"")</f>
        <v/>
      </c>
      <c r="CB416" s="58" t="str">
        <f>IF(O416="女子",IF($AF416&gt;100,"",IF($M416=プロ用女子!K$27,ROW(),"")),"")</f>
        <v/>
      </c>
      <c r="CC416" s="58" t="str">
        <f>IF(O416="女子",IF($AF416&gt;100,"",IF($M416=プロ用女子!D$52,ROW(),"")),"")</f>
        <v/>
      </c>
      <c r="CD416" s="58" t="str">
        <f>IF(O416="女子",IF($AF416&gt;100,"",IF($M416=プロ用女子!K$52,ROW(),"")),"")</f>
        <v/>
      </c>
      <c r="CE416" s="58" t="str">
        <f>IF(O416="女子",IF($AF416&gt;100,"",IF($M416=プロ用女子!D$77,ROW(),"")),"")</f>
        <v/>
      </c>
      <c r="CF416" s="58" t="str">
        <f>IF(O416="女子",IF($AF416&gt;100,"",IF($M416=プロ用女子!K$77,ROW(),"")),"")</f>
        <v/>
      </c>
      <c r="CG416" s="58" t="str">
        <f>IF(O416="女子",IF($AF416&gt;100,"",IF($M416=プロ用女子!D$102,ROW(),"")),"")</f>
        <v/>
      </c>
      <c r="CH416" s="58" t="str">
        <f>IF(O416="女子",IF($AF416&gt;100,"",IF($M416=プロ用女子!K$102,ROW(),"")),"")</f>
        <v/>
      </c>
      <c r="CI416" s="58" t="str">
        <f>IF(O416="女子",IF($AF416&gt;100,"",IF($M416=プロ用女子!D$127,ROW(),"")),"")</f>
        <v/>
      </c>
      <c r="CJ416" s="58" t="str">
        <f>IF(O416="女子",IF($AF416&gt;100,"",IF($M416=プロ用女子!K$127,ROW(),"")),"")</f>
        <v/>
      </c>
      <c r="CK416" s="58" t="str">
        <f>IF(O416="女子",IF($AF416&gt;100,"",IF($M416=プロ用女子!D$152,ROW(),"")),"")</f>
        <v/>
      </c>
      <c r="CL416" s="58" t="str">
        <f>IF(O416="女子",IF($AF416&gt;100,"",IF($M416=プロ用女子!K$152,ROW(),"")),"")</f>
        <v/>
      </c>
      <c r="CM416" s="58" t="str">
        <f>IF(O416="女子",IF($AF416&gt;100,"",IF($M416=プロ用女子!D$177,ROW(),"")),"")</f>
        <v/>
      </c>
      <c r="CN416" s="58" t="str">
        <f>IF(O416="女子",IF($AF416&gt;100,"",IF($M416=プロ用女子!K$177,ROW(),"")),"")</f>
        <v/>
      </c>
      <c r="CO416" s="58" t="str">
        <f>IF(O416="女子",IF($AF416&gt;100,"",IF($M416=プロ用女子!D$202,ROW(),"")),"")</f>
        <v/>
      </c>
      <c r="CP416" s="58" t="str">
        <f>IF(O416="女子",IF($AF416&gt;100,"",IF($M416=プロ用女子!K$202,ROW(),"")),"")</f>
        <v/>
      </c>
      <c r="CQ416" s="58" t="str">
        <f>IF(O416="女子",IF($AF416&gt;100,"",IF($M416=プロ用女子!D$227,ROW(),"")),"")</f>
        <v/>
      </c>
      <c r="CR416" s="58" t="str">
        <f>IF(O416="女子",IF($AF416&gt;100,"",IF($M416=プロ用女子!K$227,ROW(),"")),"")</f>
        <v/>
      </c>
    </row>
    <row r="417" spans="1:96" x14ac:dyDescent="0.15">
      <c r="L417" t="s">
        <v>2480</v>
      </c>
      <c r="M417" t="s">
        <v>2181</v>
      </c>
      <c r="N417" t="s">
        <v>348</v>
      </c>
      <c r="O417" t="s">
        <v>0</v>
      </c>
      <c r="Y417" t="s">
        <v>101</v>
      </c>
      <c r="AA417" t="s">
        <v>2481</v>
      </c>
      <c r="AB417" t="s">
        <v>2482</v>
      </c>
      <c r="AC417" t="s">
        <v>2483</v>
      </c>
      <c r="AD417" t="s">
        <v>102</v>
      </c>
      <c r="AF417">
        <v>104</v>
      </c>
      <c r="AG417" s="40">
        <v>39032</v>
      </c>
      <c r="AN417">
        <v>153</v>
      </c>
      <c r="AO417">
        <v>44</v>
      </c>
      <c r="AP417" t="s">
        <v>103</v>
      </c>
      <c r="BB417">
        <f t="shared" si="25"/>
        <v>17</v>
      </c>
      <c r="BC417">
        <f t="shared" si="26"/>
        <v>3</v>
      </c>
      <c r="BD417" t="str">
        <f t="shared" si="27"/>
        <v>右</v>
      </c>
      <c r="BE417" s="58" t="str">
        <f>IF(O417="男子",IF($AF417&gt;100,"",IF(M417=プロ用男子!D$2,ROW(),"")),"")</f>
        <v/>
      </c>
      <c r="BF417" s="58" t="str">
        <f>IF(O417="男子",IF($AF417&gt;100,"",IF($M417=プロ用男子!K$2,ROW(),"")),"")</f>
        <v/>
      </c>
      <c r="BG417" s="58" t="str">
        <f>IF(O417="男子",IF($AF417&gt;100,"",IF($M417=プロ用男子!D$27,ROW(),"")),"")</f>
        <v/>
      </c>
      <c r="BH417" s="58" t="str">
        <f>IF(O417="男子",IF($AF417&gt;100,"",IF($M417=プロ用男子!K$27,ROW(),"")),"")</f>
        <v/>
      </c>
      <c r="BI417" s="58" t="str">
        <f>IF(O417="男子",IF($AF417&gt;100,"",IF($M417=プロ用男子!D$52,ROW(),"")),"")</f>
        <v/>
      </c>
      <c r="BJ417" s="58" t="str">
        <f>IF(O417="男子",IF($AF417&gt;100,"",IF($M417=プロ用男子!K$52,ROW(),"")),"")</f>
        <v/>
      </c>
      <c r="BK417" s="58" t="str">
        <f>IF(O417="男子",IF($AF417&gt;100,"",IF($M417=プロ用男子!D$77,ROW(),"")),"")</f>
        <v/>
      </c>
      <c r="BL417" s="58" t="str">
        <f>IF(O417="男子",IF($AF417&gt;100,"",IF($M417=プロ用男子!K$77,ROW(),"")),"")</f>
        <v/>
      </c>
      <c r="BM417" s="58" t="str">
        <f>IF(O417="男子",IF($AF417&gt;100,"",IF($M417=プロ用男子!D$102,ROW(),"")),"")</f>
        <v/>
      </c>
      <c r="BN417" s="58" t="str">
        <f>IF(O417="男子",IF($AF417&gt;100,"",IF($M417=プロ用男子!K$102,ROW(),"")),"")</f>
        <v/>
      </c>
      <c r="BO417" s="58" t="str">
        <f>IF(O417="男子",IF($AF417&gt;100,"",IF($M417=プロ用男子!D$127,ROW(),"")),"")</f>
        <v/>
      </c>
      <c r="BP417" s="58" t="str">
        <f>IF(O417="男子",IF($AF417&gt;100,"",IF($M417=プロ用男子!K$127,ROW(),"")),"")</f>
        <v/>
      </c>
      <c r="BQ417" s="58" t="str">
        <f>IF(O417="男子",IF($AF417&gt;100,"",IF($M417=プロ用男子!D$152,ROW(),"")),"")</f>
        <v/>
      </c>
      <c r="BR417" s="58" t="str">
        <f>IF(O417="男子",IF($AF417&gt;100,"",IF($M417=プロ用男子!K$152,ROW(),"")),"")</f>
        <v/>
      </c>
      <c r="BS417" s="58" t="str">
        <f>IF(O417="男子",IF($AF417&gt;100,"",IF($M417=プロ用男子!D$177,ROW(),"")),"")</f>
        <v/>
      </c>
      <c r="BT417" s="58" t="str">
        <f>IF(O417="男子",IF($AF417&gt;100,"",IF($M417=プロ用男子!K$177,ROW(),"")),"")</f>
        <v/>
      </c>
      <c r="BU417" s="58" t="str">
        <f>IF(O417="男子",IF($AF417&gt;100,"",IF($M417=プロ用男子!D$202,ROW(),"")),"")</f>
        <v/>
      </c>
      <c r="BV417" s="58" t="str">
        <f>IF(O417="男子",IF($AF417&gt;100,"",IF($M417=プロ用男子!K$202,ROW(),"")),"")</f>
        <v/>
      </c>
      <c r="BW417" s="58" t="str">
        <f>IF(O417="男子",IF($AF417&gt;100,"",IF($M417=プロ用男子!D$227,ROW(),"")),"")</f>
        <v/>
      </c>
      <c r="BX417" s="58" t="str">
        <f>IF(O417="男子",IF($AF417&gt;100,"",IF($M417=プロ用男子!K$227,ROW(),"")),"")</f>
        <v/>
      </c>
      <c r="BY417" s="58" t="str">
        <f>IF(O417="女子",IF(AF417&gt;100,"",IF(M417=プロ用女子!D$2,ROW(),"")),"")</f>
        <v/>
      </c>
      <c r="BZ417" s="58" t="str">
        <f>IF(O417="女子",IF($AF417&gt;100,"",IF($M417=プロ用女子!K$2,ROW(),"")),"")</f>
        <v/>
      </c>
      <c r="CA417" s="58" t="str">
        <f>IF(O417="女子",IF($AF417&gt;100,"",IF($M417=プロ用女子!D$27,ROW(),"")),"")</f>
        <v/>
      </c>
      <c r="CB417" s="58" t="str">
        <f>IF(O417="女子",IF($AF417&gt;100,"",IF($M417=プロ用女子!K$27,ROW(),"")),"")</f>
        <v/>
      </c>
      <c r="CC417" s="58" t="str">
        <f>IF(O417="女子",IF($AF417&gt;100,"",IF($M417=プロ用女子!D$52,ROW(),"")),"")</f>
        <v/>
      </c>
      <c r="CD417" s="58" t="str">
        <f>IF(O417="女子",IF($AF417&gt;100,"",IF($M417=プロ用女子!K$52,ROW(),"")),"")</f>
        <v/>
      </c>
      <c r="CE417" s="58" t="str">
        <f>IF(O417="女子",IF($AF417&gt;100,"",IF($M417=プロ用女子!D$77,ROW(),"")),"")</f>
        <v/>
      </c>
      <c r="CF417" s="58" t="str">
        <f>IF(O417="女子",IF($AF417&gt;100,"",IF($M417=プロ用女子!K$77,ROW(),"")),"")</f>
        <v/>
      </c>
      <c r="CG417" s="58" t="str">
        <f>IF(O417="女子",IF($AF417&gt;100,"",IF($M417=プロ用女子!D$102,ROW(),"")),"")</f>
        <v/>
      </c>
      <c r="CH417" s="58" t="str">
        <f>IF(O417="女子",IF($AF417&gt;100,"",IF($M417=プロ用女子!K$102,ROW(),"")),"")</f>
        <v/>
      </c>
      <c r="CI417" s="58" t="str">
        <f>IF(O417="女子",IF($AF417&gt;100,"",IF($M417=プロ用女子!D$127,ROW(),"")),"")</f>
        <v/>
      </c>
      <c r="CJ417" s="58" t="str">
        <f>IF(O417="女子",IF($AF417&gt;100,"",IF($M417=プロ用女子!K$127,ROW(),"")),"")</f>
        <v/>
      </c>
      <c r="CK417" s="58" t="str">
        <f>IF(O417="女子",IF($AF417&gt;100,"",IF($M417=プロ用女子!D$152,ROW(),"")),"")</f>
        <v/>
      </c>
      <c r="CL417" s="58" t="str">
        <f>IF(O417="女子",IF($AF417&gt;100,"",IF($M417=プロ用女子!K$152,ROW(),"")),"")</f>
        <v/>
      </c>
      <c r="CM417" s="58" t="str">
        <f>IF(O417="女子",IF($AF417&gt;100,"",IF($M417=プロ用女子!D$177,ROW(),"")),"")</f>
        <v/>
      </c>
      <c r="CN417" s="58" t="str">
        <f>IF(O417="女子",IF($AF417&gt;100,"",IF($M417=プロ用女子!K$177,ROW(),"")),"")</f>
        <v/>
      </c>
      <c r="CO417" s="58" t="str">
        <f>IF(O417="女子",IF($AF417&gt;100,"",IF($M417=プロ用女子!D$202,ROW(),"")),"")</f>
        <v/>
      </c>
      <c r="CP417" s="58" t="str">
        <f>IF(O417="女子",IF($AF417&gt;100,"",IF($M417=プロ用女子!K$202,ROW(),"")),"")</f>
        <v/>
      </c>
      <c r="CQ417" s="58" t="str">
        <f>IF(O417="女子",IF($AF417&gt;100,"",IF($M417=プロ用女子!D$227,ROW(),"")),"")</f>
        <v/>
      </c>
      <c r="CR417" s="58" t="str">
        <f>IF(O417="女子",IF($AF417&gt;100,"",IF($M417=プロ用女子!K$227,ROW(),"")),"")</f>
        <v/>
      </c>
    </row>
    <row r="418" spans="1:96" x14ac:dyDescent="0.15">
      <c r="A418" s="41">
        <v>46172</v>
      </c>
      <c r="B418" s="41">
        <v>46180</v>
      </c>
      <c r="C418" t="s">
        <v>70</v>
      </c>
      <c r="D418" t="s">
        <v>162</v>
      </c>
      <c r="E418" t="s">
        <v>169</v>
      </c>
      <c r="F418" t="s">
        <v>170</v>
      </c>
      <c r="G418" t="s">
        <v>165</v>
      </c>
      <c r="H418" t="s">
        <v>71</v>
      </c>
      <c r="I418" t="s">
        <v>166</v>
      </c>
      <c r="J418" t="s">
        <v>99</v>
      </c>
      <c r="L418" t="s">
        <v>866</v>
      </c>
      <c r="M418" t="s">
        <v>867</v>
      </c>
      <c r="N418" t="s">
        <v>868</v>
      </c>
      <c r="O418" t="s">
        <v>0</v>
      </c>
      <c r="Y418" t="s">
        <v>101</v>
      </c>
      <c r="AA418" t="s">
        <v>869</v>
      </c>
      <c r="AB418" t="s">
        <v>870</v>
      </c>
      <c r="AC418" t="s">
        <v>871</v>
      </c>
      <c r="AD418" t="s">
        <v>102</v>
      </c>
      <c r="AF418">
        <v>1</v>
      </c>
      <c r="AG418" s="40">
        <v>39129</v>
      </c>
      <c r="AN418">
        <v>169.2</v>
      </c>
      <c r="AO418">
        <v>62.3</v>
      </c>
      <c r="AP418" t="s">
        <v>103</v>
      </c>
      <c r="AV418" t="s">
        <v>108</v>
      </c>
      <c r="AW418" t="s">
        <v>112</v>
      </c>
      <c r="AY418" t="s">
        <v>156</v>
      </c>
      <c r="BB418">
        <f t="shared" si="25"/>
        <v>17</v>
      </c>
      <c r="BC418">
        <f t="shared" si="26"/>
        <v>3</v>
      </c>
      <c r="BD418" t="str">
        <f t="shared" si="27"/>
        <v>右</v>
      </c>
      <c r="BE418" s="58" t="str">
        <f>IF(O418="男子",IF($AF418&gt;100,"",IF(M418=プロ用男子!D$2,ROW(),"")),"")</f>
        <v/>
      </c>
      <c r="BF418" s="58" t="str">
        <f>IF(O418="男子",IF($AF418&gt;100,"",IF($M418=プロ用男子!K$2,ROW(),"")),"")</f>
        <v/>
      </c>
      <c r="BG418" s="58" t="str">
        <f>IF(O418="男子",IF($AF418&gt;100,"",IF($M418=プロ用男子!D$27,ROW(),"")),"")</f>
        <v/>
      </c>
      <c r="BH418" s="58" t="str">
        <f>IF(O418="男子",IF($AF418&gt;100,"",IF($M418=プロ用男子!K$27,ROW(),"")),"")</f>
        <v/>
      </c>
      <c r="BI418" s="58" t="str">
        <f>IF(O418="男子",IF($AF418&gt;100,"",IF($M418=プロ用男子!D$52,ROW(),"")),"")</f>
        <v/>
      </c>
      <c r="BJ418" s="58" t="str">
        <f>IF(O418="男子",IF($AF418&gt;100,"",IF($M418=プロ用男子!K$52,ROW(),"")),"")</f>
        <v/>
      </c>
      <c r="BK418" s="58" t="str">
        <f>IF(O418="男子",IF($AF418&gt;100,"",IF($M418=プロ用男子!D$77,ROW(),"")),"")</f>
        <v/>
      </c>
      <c r="BL418" s="58" t="str">
        <f>IF(O418="男子",IF($AF418&gt;100,"",IF($M418=プロ用男子!K$77,ROW(),"")),"")</f>
        <v/>
      </c>
      <c r="BM418" s="58" t="str">
        <f>IF(O418="男子",IF($AF418&gt;100,"",IF($M418=プロ用男子!D$102,ROW(),"")),"")</f>
        <v/>
      </c>
      <c r="BN418" s="58" t="str">
        <f>IF(O418="男子",IF($AF418&gt;100,"",IF($M418=プロ用男子!K$102,ROW(),"")),"")</f>
        <v/>
      </c>
      <c r="BO418" s="58" t="str">
        <f>IF(O418="男子",IF($AF418&gt;100,"",IF($M418=プロ用男子!D$127,ROW(),"")),"")</f>
        <v/>
      </c>
      <c r="BP418" s="58" t="str">
        <f>IF(O418="男子",IF($AF418&gt;100,"",IF($M418=プロ用男子!K$127,ROW(),"")),"")</f>
        <v/>
      </c>
      <c r="BQ418" s="58" t="str">
        <f>IF(O418="男子",IF($AF418&gt;100,"",IF($M418=プロ用男子!D$152,ROW(),"")),"")</f>
        <v/>
      </c>
      <c r="BR418" s="58" t="str">
        <f>IF(O418="男子",IF($AF418&gt;100,"",IF($M418=プロ用男子!K$152,ROW(),"")),"")</f>
        <v/>
      </c>
      <c r="BS418" s="58" t="str">
        <f>IF(O418="男子",IF($AF418&gt;100,"",IF($M418=プロ用男子!D$177,ROW(),"")),"")</f>
        <v/>
      </c>
      <c r="BT418" s="58" t="str">
        <f>IF(O418="男子",IF($AF418&gt;100,"",IF($M418=プロ用男子!K$177,ROW(),"")),"")</f>
        <v/>
      </c>
      <c r="BU418" s="58">
        <f>IF(O418="男子",IF($AF418&gt;100,"",IF($M418=プロ用男子!D$202,ROW(),"")),"")</f>
        <v>418</v>
      </c>
      <c r="BV418" s="58" t="str">
        <f>IF(O418="男子",IF($AF418&gt;100,"",IF($M418=プロ用男子!K$202,ROW(),"")),"")</f>
        <v/>
      </c>
      <c r="BW418" s="58" t="str">
        <f>IF(O418="男子",IF($AF418&gt;100,"",IF($M418=プロ用男子!D$227,ROW(),"")),"")</f>
        <v/>
      </c>
      <c r="BX418" s="58" t="str">
        <f>IF(O418="男子",IF($AF418&gt;100,"",IF($M418=プロ用男子!K$227,ROW(),"")),"")</f>
        <v/>
      </c>
      <c r="BY418" s="58" t="str">
        <f>IF(O418="女子",IF(AF418&gt;100,"",IF(M418=プロ用女子!D$2,ROW(),"")),"")</f>
        <v/>
      </c>
      <c r="BZ418" s="58" t="str">
        <f>IF(O418="女子",IF($AF418&gt;100,"",IF($M418=プロ用女子!K$2,ROW(),"")),"")</f>
        <v/>
      </c>
      <c r="CA418" s="58" t="str">
        <f>IF(O418="女子",IF($AF418&gt;100,"",IF($M418=プロ用女子!D$27,ROW(),"")),"")</f>
        <v/>
      </c>
      <c r="CB418" s="58" t="str">
        <f>IF(O418="女子",IF($AF418&gt;100,"",IF($M418=プロ用女子!K$27,ROW(),"")),"")</f>
        <v/>
      </c>
      <c r="CC418" s="58" t="str">
        <f>IF(O418="女子",IF($AF418&gt;100,"",IF($M418=プロ用女子!D$52,ROW(),"")),"")</f>
        <v/>
      </c>
      <c r="CD418" s="58" t="str">
        <f>IF(O418="女子",IF($AF418&gt;100,"",IF($M418=プロ用女子!K$52,ROW(),"")),"")</f>
        <v/>
      </c>
      <c r="CE418" s="58" t="str">
        <f>IF(O418="女子",IF($AF418&gt;100,"",IF($M418=プロ用女子!D$77,ROW(),"")),"")</f>
        <v/>
      </c>
      <c r="CF418" s="58" t="str">
        <f>IF(O418="女子",IF($AF418&gt;100,"",IF($M418=プロ用女子!K$77,ROW(),"")),"")</f>
        <v/>
      </c>
      <c r="CG418" s="58" t="str">
        <f>IF(O418="女子",IF($AF418&gt;100,"",IF($M418=プロ用女子!D$102,ROW(),"")),"")</f>
        <v/>
      </c>
      <c r="CH418" s="58" t="str">
        <f>IF(O418="女子",IF($AF418&gt;100,"",IF($M418=プロ用女子!K$102,ROW(),"")),"")</f>
        <v/>
      </c>
      <c r="CI418" s="58" t="str">
        <f>IF(O418="女子",IF($AF418&gt;100,"",IF($M418=プロ用女子!D$127,ROW(),"")),"")</f>
        <v/>
      </c>
      <c r="CJ418" s="58" t="str">
        <f>IF(O418="女子",IF($AF418&gt;100,"",IF($M418=プロ用女子!K$127,ROW(),"")),"")</f>
        <v/>
      </c>
      <c r="CK418" s="58" t="str">
        <f>IF(O418="女子",IF($AF418&gt;100,"",IF($M418=プロ用女子!D$152,ROW(),"")),"")</f>
        <v/>
      </c>
      <c r="CL418" s="58" t="str">
        <f>IF(O418="女子",IF($AF418&gt;100,"",IF($M418=プロ用女子!K$152,ROW(),"")),"")</f>
        <v/>
      </c>
      <c r="CM418" s="58" t="str">
        <f>IF(O418="女子",IF($AF418&gt;100,"",IF($M418=プロ用女子!D$177,ROW(),"")),"")</f>
        <v/>
      </c>
      <c r="CN418" s="58" t="str">
        <f>IF(O418="女子",IF($AF418&gt;100,"",IF($M418=プロ用女子!K$177,ROW(),"")),"")</f>
        <v/>
      </c>
      <c r="CO418" s="58" t="str">
        <f>IF(O418="女子",IF($AF418&gt;100,"",IF($M418=プロ用女子!D$202,ROW(),"")),"")</f>
        <v/>
      </c>
      <c r="CP418" s="58" t="str">
        <f>IF(O418="女子",IF($AF418&gt;100,"",IF($M418=プロ用女子!K$202,ROW(),"")),"")</f>
        <v/>
      </c>
      <c r="CQ418" s="58" t="str">
        <f>IF(O418="女子",IF($AF418&gt;100,"",IF($M418=プロ用女子!D$227,ROW(),"")),"")</f>
        <v/>
      </c>
      <c r="CR418" s="58" t="str">
        <f>IF(O418="女子",IF($AF418&gt;100,"",IF($M418=プロ用女子!K$227,ROW(),"")),"")</f>
        <v/>
      </c>
    </row>
    <row r="419" spans="1:96" x14ac:dyDescent="0.15">
      <c r="A419" s="41">
        <v>46172</v>
      </c>
      <c r="B419" s="41">
        <v>46180</v>
      </c>
      <c r="C419" t="s">
        <v>70</v>
      </c>
      <c r="D419" t="s">
        <v>162</v>
      </c>
      <c r="E419" t="s">
        <v>169</v>
      </c>
      <c r="F419" t="s">
        <v>170</v>
      </c>
      <c r="G419" t="s">
        <v>165</v>
      </c>
      <c r="H419" t="s">
        <v>71</v>
      </c>
      <c r="I419" t="s">
        <v>166</v>
      </c>
      <c r="J419" t="s">
        <v>99</v>
      </c>
      <c r="L419" t="s">
        <v>872</v>
      </c>
      <c r="M419" t="s">
        <v>867</v>
      </c>
      <c r="N419" t="s">
        <v>868</v>
      </c>
      <c r="O419" t="s">
        <v>0</v>
      </c>
      <c r="Y419" t="s">
        <v>101</v>
      </c>
      <c r="AA419" t="s">
        <v>873</v>
      </c>
      <c r="AB419" t="s">
        <v>874</v>
      </c>
      <c r="AC419" t="s">
        <v>875</v>
      </c>
      <c r="AD419" t="s">
        <v>102</v>
      </c>
      <c r="AF419">
        <v>2</v>
      </c>
      <c r="AG419" s="40">
        <v>39151</v>
      </c>
      <c r="AN419">
        <v>173</v>
      </c>
      <c r="AO419">
        <v>62</v>
      </c>
      <c r="AP419" t="s">
        <v>103</v>
      </c>
      <c r="AV419" t="s">
        <v>104</v>
      </c>
      <c r="AY419" t="s">
        <v>157</v>
      </c>
      <c r="BB419">
        <f t="shared" si="25"/>
        <v>17</v>
      </c>
      <c r="BC419">
        <f t="shared" si="26"/>
        <v>3</v>
      </c>
      <c r="BD419" t="str">
        <f t="shared" si="27"/>
        <v>右</v>
      </c>
      <c r="BE419" s="58" t="str">
        <f>IF(O419="男子",IF($AF419&gt;100,"",IF(M419=プロ用男子!D$2,ROW(),"")),"")</f>
        <v/>
      </c>
      <c r="BF419" s="58" t="str">
        <f>IF(O419="男子",IF($AF419&gt;100,"",IF($M419=プロ用男子!K$2,ROW(),"")),"")</f>
        <v/>
      </c>
      <c r="BG419" s="58" t="str">
        <f>IF(O419="男子",IF($AF419&gt;100,"",IF($M419=プロ用男子!D$27,ROW(),"")),"")</f>
        <v/>
      </c>
      <c r="BH419" s="58" t="str">
        <f>IF(O419="男子",IF($AF419&gt;100,"",IF($M419=プロ用男子!K$27,ROW(),"")),"")</f>
        <v/>
      </c>
      <c r="BI419" s="58" t="str">
        <f>IF(O419="男子",IF($AF419&gt;100,"",IF($M419=プロ用男子!D$52,ROW(),"")),"")</f>
        <v/>
      </c>
      <c r="BJ419" s="58" t="str">
        <f>IF(O419="男子",IF($AF419&gt;100,"",IF($M419=プロ用男子!K$52,ROW(),"")),"")</f>
        <v/>
      </c>
      <c r="BK419" s="58" t="str">
        <f>IF(O419="男子",IF($AF419&gt;100,"",IF($M419=プロ用男子!D$77,ROW(),"")),"")</f>
        <v/>
      </c>
      <c r="BL419" s="58" t="str">
        <f>IF(O419="男子",IF($AF419&gt;100,"",IF($M419=プロ用男子!K$77,ROW(),"")),"")</f>
        <v/>
      </c>
      <c r="BM419" s="58" t="str">
        <f>IF(O419="男子",IF($AF419&gt;100,"",IF($M419=プロ用男子!D$102,ROW(),"")),"")</f>
        <v/>
      </c>
      <c r="BN419" s="58" t="str">
        <f>IF(O419="男子",IF($AF419&gt;100,"",IF($M419=プロ用男子!K$102,ROW(),"")),"")</f>
        <v/>
      </c>
      <c r="BO419" s="58" t="str">
        <f>IF(O419="男子",IF($AF419&gt;100,"",IF($M419=プロ用男子!D$127,ROW(),"")),"")</f>
        <v/>
      </c>
      <c r="BP419" s="58" t="str">
        <f>IF(O419="男子",IF($AF419&gt;100,"",IF($M419=プロ用男子!K$127,ROW(),"")),"")</f>
        <v/>
      </c>
      <c r="BQ419" s="58" t="str">
        <f>IF(O419="男子",IF($AF419&gt;100,"",IF($M419=プロ用男子!D$152,ROW(),"")),"")</f>
        <v/>
      </c>
      <c r="BR419" s="58" t="str">
        <f>IF(O419="男子",IF($AF419&gt;100,"",IF($M419=プロ用男子!K$152,ROW(),"")),"")</f>
        <v/>
      </c>
      <c r="BS419" s="58" t="str">
        <f>IF(O419="男子",IF($AF419&gt;100,"",IF($M419=プロ用男子!D$177,ROW(),"")),"")</f>
        <v/>
      </c>
      <c r="BT419" s="58" t="str">
        <f>IF(O419="男子",IF($AF419&gt;100,"",IF($M419=プロ用男子!K$177,ROW(),"")),"")</f>
        <v/>
      </c>
      <c r="BU419" s="58">
        <f>IF(O419="男子",IF($AF419&gt;100,"",IF($M419=プロ用男子!D$202,ROW(),"")),"")</f>
        <v>419</v>
      </c>
      <c r="BV419" s="58" t="str">
        <f>IF(O419="男子",IF($AF419&gt;100,"",IF($M419=プロ用男子!K$202,ROW(),"")),"")</f>
        <v/>
      </c>
      <c r="BW419" s="58" t="str">
        <f>IF(O419="男子",IF($AF419&gt;100,"",IF($M419=プロ用男子!D$227,ROW(),"")),"")</f>
        <v/>
      </c>
      <c r="BX419" s="58" t="str">
        <f>IF(O419="男子",IF($AF419&gt;100,"",IF($M419=プロ用男子!K$227,ROW(),"")),"")</f>
        <v/>
      </c>
      <c r="BY419" s="58" t="str">
        <f>IF(O419="女子",IF(AF419&gt;100,"",IF(M419=プロ用女子!D$2,ROW(),"")),"")</f>
        <v/>
      </c>
      <c r="BZ419" s="58" t="str">
        <f>IF(O419="女子",IF($AF419&gt;100,"",IF($M419=プロ用女子!K$2,ROW(),"")),"")</f>
        <v/>
      </c>
      <c r="CA419" s="58" t="str">
        <f>IF(O419="女子",IF($AF419&gt;100,"",IF($M419=プロ用女子!D$27,ROW(),"")),"")</f>
        <v/>
      </c>
      <c r="CB419" s="58" t="str">
        <f>IF(O419="女子",IF($AF419&gt;100,"",IF($M419=プロ用女子!K$27,ROW(),"")),"")</f>
        <v/>
      </c>
      <c r="CC419" s="58" t="str">
        <f>IF(O419="女子",IF($AF419&gt;100,"",IF($M419=プロ用女子!D$52,ROW(),"")),"")</f>
        <v/>
      </c>
      <c r="CD419" s="58" t="str">
        <f>IF(O419="女子",IF($AF419&gt;100,"",IF($M419=プロ用女子!K$52,ROW(),"")),"")</f>
        <v/>
      </c>
      <c r="CE419" s="58" t="str">
        <f>IF(O419="女子",IF($AF419&gt;100,"",IF($M419=プロ用女子!D$77,ROW(),"")),"")</f>
        <v/>
      </c>
      <c r="CF419" s="58" t="str">
        <f>IF(O419="女子",IF($AF419&gt;100,"",IF($M419=プロ用女子!K$77,ROW(),"")),"")</f>
        <v/>
      </c>
      <c r="CG419" s="58" t="str">
        <f>IF(O419="女子",IF($AF419&gt;100,"",IF($M419=プロ用女子!D$102,ROW(),"")),"")</f>
        <v/>
      </c>
      <c r="CH419" s="58" t="str">
        <f>IF(O419="女子",IF($AF419&gt;100,"",IF($M419=プロ用女子!K$102,ROW(),"")),"")</f>
        <v/>
      </c>
      <c r="CI419" s="58" t="str">
        <f>IF(O419="女子",IF($AF419&gt;100,"",IF($M419=プロ用女子!D$127,ROW(),"")),"")</f>
        <v/>
      </c>
      <c r="CJ419" s="58" t="str">
        <f>IF(O419="女子",IF($AF419&gt;100,"",IF($M419=プロ用女子!K$127,ROW(),"")),"")</f>
        <v/>
      </c>
      <c r="CK419" s="58" t="str">
        <f>IF(O419="女子",IF($AF419&gt;100,"",IF($M419=プロ用女子!D$152,ROW(),"")),"")</f>
        <v/>
      </c>
      <c r="CL419" s="58" t="str">
        <f>IF(O419="女子",IF($AF419&gt;100,"",IF($M419=プロ用女子!K$152,ROW(),"")),"")</f>
        <v/>
      </c>
      <c r="CM419" s="58" t="str">
        <f>IF(O419="女子",IF($AF419&gt;100,"",IF($M419=プロ用女子!D$177,ROW(),"")),"")</f>
        <v/>
      </c>
      <c r="CN419" s="58" t="str">
        <f>IF(O419="女子",IF($AF419&gt;100,"",IF($M419=プロ用女子!K$177,ROW(),"")),"")</f>
        <v/>
      </c>
      <c r="CO419" s="58" t="str">
        <f>IF(O419="女子",IF($AF419&gt;100,"",IF($M419=プロ用女子!D$202,ROW(),"")),"")</f>
        <v/>
      </c>
      <c r="CP419" s="58" t="str">
        <f>IF(O419="女子",IF($AF419&gt;100,"",IF($M419=プロ用女子!K$202,ROW(),"")),"")</f>
        <v/>
      </c>
      <c r="CQ419" s="58" t="str">
        <f>IF(O419="女子",IF($AF419&gt;100,"",IF($M419=プロ用女子!D$227,ROW(),"")),"")</f>
        <v/>
      </c>
      <c r="CR419" s="58" t="str">
        <f>IF(O419="女子",IF($AF419&gt;100,"",IF($M419=プロ用女子!K$227,ROW(),"")),"")</f>
        <v/>
      </c>
    </row>
    <row r="420" spans="1:96" x14ac:dyDescent="0.15">
      <c r="A420" s="41">
        <v>46172</v>
      </c>
      <c r="B420" s="41">
        <v>46180</v>
      </c>
      <c r="C420" t="s">
        <v>70</v>
      </c>
      <c r="D420" t="s">
        <v>162</v>
      </c>
      <c r="E420" t="s">
        <v>169</v>
      </c>
      <c r="F420" t="s">
        <v>170</v>
      </c>
      <c r="G420" t="s">
        <v>165</v>
      </c>
      <c r="H420" t="s">
        <v>71</v>
      </c>
      <c r="I420" t="s">
        <v>166</v>
      </c>
      <c r="J420" t="s">
        <v>99</v>
      </c>
      <c r="L420" t="s">
        <v>894</v>
      </c>
      <c r="M420" t="s">
        <v>867</v>
      </c>
      <c r="N420" t="s">
        <v>868</v>
      </c>
      <c r="O420" t="s">
        <v>0</v>
      </c>
      <c r="Y420" t="s">
        <v>101</v>
      </c>
      <c r="AA420" t="s">
        <v>895</v>
      </c>
      <c r="AB420" t="s">
        <v>896</v>
      </c>
      <c r="AC420" t="s">
        <v>897</v>
      </c>
      <c r="AD420" t="s">
        <v>102</v>
      </c>
      <c r="AF420">
        <v>3</v>
      </c>
      <c r="AG420" s="40">
        <v>38872</v>
      </c>
      <c r="AN420">
        <v>155</v>
      </c>
      <c r="AO420">
        <v>47</v>
      </c>
      <c r="AP420" t="s">
        <v>103</v>
      </c>
      <c r="AV420" t="s">
        <v>104</v>
      </c>
      <c r="AY420" t="s">
        <v>156</v>
      </c>
      <c r="BB420">
        <f t="shared" si="25"/>
        <v>17</v>
      </c>
      <c r="BC420">
        <f t="shared" si="26"/>
        <v>3</v>
      </c>
      <c r="BD420" t="str">
        <f t="shared" si="27"/>
        <v>右</v>
      </c>
      <c r="BE420" s="58" t="str">
        <f>IF(O420="男子",IF($AF420&gt;100,"",IF(M420=プロ用男子!D$2,ROW(),"")),"")</f>
        <v/>
      </c>
      <c r="BF420" s="58" t="str">
        <f>IF(O420="男子",IF($AF420&gt;100,"",IF($M420=プロ用男子!K$2,ROW(),"")),"")</f>
        <v/>
      </c>
      <c r="BG420" s="58" t="str">
        <f>IF(O420="男子",IF($AF420&gt;100,"",IF($M420=プロ用男子!D$27,ROW(),"")),"")</f>
        <v/>
      </c>
      <c r="BH420" s="58" t="str">
        <f>IF(O420="男子",IF($AF420&gt;100,"",IF($M420=プロ用男子!K$27,ROW(),"")),"")</f>
        <v/>
      </c>
      <c r="BI420" s="58" t="str">
        <f>IF(O420="男子",IF($AF420&gt;100,"",IF($M420=プロ用男子!D$52,ROW(),"")),"")</f>
        <v/>
      </c>
      <c r="BJ420" s="58" t="str">
        <f>IF(O420="男子",IF($AF420&gt;100,"",IF($M420=プロ用男子!K$52,ROW(),"")),"")</f>
        <v/>
      </c>
      <c r="BK420" s="58" t="str">
        <f>IF(O420="男子",IF($AF420&gt;100,"",IF($M420=プロ用男子!D$77,ROW(),"")),"")</f>
        <v/>
      </c>
      <c r="BL420" s="58" t="str">
        <f>IF(O420="男子",IF($AF420&gt;100,"",IF($M420=プロ用男子!K$77,ROW(),"")),"")</f>
        <v/>
      </c>
      <c r="BM420" s="58" t="str">
        <f>IF(O420="男子",IF($AF420&gt;100,"",IF($M420=プロ用男子!D$102,ROW(),"")),"")</f>
        <v/>
      </c>
      <c r="BN420" s="58" t="str">
        <f>IF(O420="男子",IF($AF420&gt;100,"",IF($M420=プロ用男子!K$102,ROW(),"")),"")</f>
        <v/>
      </c>
      <c r="BO420" s="58" t="str">
        <f>IF(O420="男子",IF($AF420&gt;100,"",IF($M420=プロ用男子!D$127,ROW(),"")),"")</f>
        <v/>
      </c>
      <c r="BP420" s="58" t="str">
        <f>IF(O420="男子",IF($AF420&gt;100,"",IF($M420=プロ用男子!K$127,ROW(),"")),"")</f>
        <v/>
      </c>
      <c r="BQ420" s="58" t="str">
        <f>IF(O420="男子",IF($AF420&gt;100,"",IF($M420=プロ用男子!D$152,ROW(),"")),"")</f>
        <v/>
      </c>
      <c r="BR420" s="58" t="str">
        <f>IF(O420="男子",IF($AF420&gt;100,"",IF($M420=プロ用男子!K$152,ROW(),"")),"")</f>
        <v/>
      </c>
      <c r="BS420" s="58" t="str">
        <f>IF(O420="男子",IF($AF420&gt;100,"",IF($M420=プロ用男子!D$177,ROW(),"")),"")</f>
        <v/>
      </c>
      <c r="BT420" s="58" t="str">
        <f>IF(O420="男子",IF($AF420&gt;100,"",IF($M420=プロ用男子!K$177,ROW(),"")),"")</f>
        <v/>
      </c>
      <c r="BU420" s="58">
        <f>IF(O420="男子",IF($AF420&gt;100,"",IF($M420=プロ用男子!D$202,ROW(),"")),"")</f>
        <v>420</v>
      </c>
      <c r="BV420" s="58" t="str">
        <f>IF(O420="男子",IF($AF420&gt;100,"",IF($M420=プロ用男子!K$202,ROW(),"")),"")</f>
        <v/>
      </c>
      <c r="BW420" s="58" t="str">
        <f>IF(O420="男子",IF($AF420&gt;100,"",IF($M420=プロ用男子!D$227,ROW(),"")),"")</f>
        <v/>
      </c>
      <c r="BX420" s="58" t="str">
        <f>IF(O420="男子",IF($AF420&gt;100,"",IF($M420=プロ用男子!K$227,ROW(),"")),"")</f>
        <v/>
      </c>
      <c r="BY420" s="58" t="str">
        <f>IF(O420="女子",IF(AF420&gt;100,"",IF(M420=プロ用女子!D$2,ROW(),"")),"")</f>
        <v/>
      </c>
      <c r="BZ420" s="58" t="str">
        <f>IF(O420="女子",IF($AF420&gt;100,"",IF($M420=プロ用女子!K$2,ROW(),"")),"")</f>
        <v/>
      </c>
      <c r="CA420" s="58" t="str">
        <f>IF(O420="女子",IF($AF420&gt;100,"",IF($M420=プロ用女子!D$27,ROW(),"")),"")</f>
        <v/>
      </c>
      <c r="CB420" s="58" t="str">
        <f>IF(O420="女子",IF($AF420&gt;100,"",IF($M420=プロ用女子!K$27,ROW(),"")),"")</f>
        <v/>
      </c>
      <c r="CC420" s="58" t="str">
        <f>IF(O420="女子",IF($AF420&gt;100,"",IF($M420=プロ用女子!D$52,ROW(),"")),"")</f>
        <v/>
      </c>
      <c r="CD420" s="58" t="str">
        <f>IF(O420="女子",IF($AF420&gt;100,"",IF($M420=プロ用女子!K$52,ROW(),"")),"")</f>
        <v/>
      </c>
      <c r="CE420" s="58" t="str">
        <f>IF(O420="女子",IF($AF420&gt;100,"",IF($M420=プロ用女子!D$77,ROW(),"")),"")</f>
        <v/>
      </c>
      <c r="CF420" s="58" t="str">
        <f>IF(O420="女子",IF($AF420&gt;100,"",IF($M420=プロ用女子!K$77,ROW(),"")),"")</f>
        <v/>
      </c>
      <c r="CG420" s="58" t="str">
        <f>IF(O420="女子",IF($AF420&gt;100,"",IF($M420=プロ用女子!D$102,ROW(),"")),"")</f>
        <v/>
      </c>
      <c r="CH420" s="58" t="str">
        <f>IF(O420="女子",IF($AF420&gt;100,"",IF($M420=プロ用女子!K$102,ROW(),"")),"")</f>
        <v/>
      </c>
      <c r="CI420" s="58" t="str">
        <f>IF(O420="女子",IF($AF420&gt;100,"",IF($M420=プロ用女子!D$127,ROW(),"")),"")</f>
        <v/>
      </c>
      <c r="CJ420" s="58" t="str">
        <f>IF(O420="女子",IF($AF420&gt;100,"",IF($M420=プロ用女子!K$127,ROW(),"")),"")</f>
        <v/>
      </c>
      <c r="CK420" s="58" t="str">
        <f>IF(O420="女子",IF($AF420&gt;100,"",IF($M420=プロ用女子!D$152,ROW(),"")),"")</f>
        <v/>
      </c>
      <c r="CL420" s="58" t="str">
        <f>IF(O420="女子",IF($AF420&gt;100,"",IF($M420=プロ用女子!K$152,ROW(),"")),"")</f>
        <v/>
      </c>
      <c r="CM420" s="58" t="str">
        <f>IF(O420="女子",IF($AF420&gt;100,"",IF($M420=プロ用女子!D$177,ROW(),"")),"")</f>
        <v/>
      </c>
      <c r="CN420" s="58" t="str">
        <f>IF(O420="女子",IF($AF420&gt;100,"",IF($M420=プロ用女子!K$177,ROW(),"")),"")</f>
        <v/>
      </c>
      <c r="CO420" s="58" t="str">
        <f>IF(O420="女子",IF($AF420&gt;100,"",IF($M420=プロ用女子!D$202,ROW(),"")),"")</f>
        <v/>
      </c>
      <c r="CP420" s="58" t="str">
        <f>IF(O420="女子",IF($AF420&gt;100,"",IF($M420=プロ用女子!K$202,ROW(),"")),"")</f>
        <v/>
      </c>
      <c r="CQ420" s="58" t="str">
        <f>IF(O420="女子",IF($AF420&gt;100,"",IF($M420=プロ用女子!D$227,ROW(),"")),"")</f>
        <v/>
      </c>
      <c r="CR420" s="58" t="str">
        <f>IF(O420="女子",IF($AF420&gt;100,"",IF($M420=プロ用女子!K$227,ROW(),"")),"")</f>
        <v/>
      </c>
    </row>
    <row r="421" spans="1:96" x14ac:dyDescent="0.15">
      <c r="A421" s="41">
        <v>46172</v>
      </c>
      <c r="B421" s="41">
        <v>46180</v>
      </c>
      <c r="C421" t="s">
        <v>70</v>
      </c>
      <c r="D421" t="s">
        <v>162</v>
      </c>
      <c r="E421" t="s">
        <v>169</v>
      </c>
      <c r="F421" t="s">
        <v>170</v>
      </c>
      <c r="G421" t="s">
        <v>165</v>
      </c>
      <c r="H421" t="s">
        <v>71</v>
      </c>
      <c r="I421" t="s">
        <v>166</v>
      </c>
      <c r="J421" t="s">
        <v>99</v>
      </c>
      <c r="L421" t="s">
        <v>898</v>
      </c>
      <c r="M421" t="s">
        <v>867</v>
      </c>
      <c r="N421" t="s">
        <v>868</v>
      </c>
      <c r="O421" t="s">
        <v>0</v>
      </c>
      <c r="Y421" t="s">
        <v>101</v>
      </c>
      <c r="AA421" t="s">
        <v>899</v>
      </c>
      <c r="AB421" t="s">
        <v>900</v>
      </c>
      <c r="AC421" t="s">
        <v>901</v>
      </c>
      <c r="AD421" t="s">
        <v>102</v>
      </c>
      <c r="AF421">
        <v>5</v>
      </c>
      <c r="AG421" s="40">
        <v>39058</v>
      </c>
      <c r="AN421">
        <v>165.8</v>
      </c>
      <c r="AO421">
        <v>62.8</v>
      </c>
      <c r="AP421" t="s">
        <v>103</v>
      </c>
      <c r="AV421" t="s">
        <v>104</v>
      </c>
      <c r="AY421" t="s">
        <v>156</v>
      </c>
      <c r="BB421">
        <f t="shared" si="25"/>
        <v>17</v>
      </c>
      <c r="BC421">
        <f t="shared" si="26"/>
        <v>3</v>
      </c>
      <c r="BD421" t="str">
        <f t="shared" si="27"/>
        <v>右</v>
      </c>
      <c r="BE421" s="58" t="str">
        <f>IF(O421="男子",IF($AF421&gt;100,"",IF(M421=プロ用男子!D$2,ROW(),"")),"")</f>
        <v/>
      </c>
      <c r="BF421" s="58" t="str">
        <f>IF(O421="男子",IF($AF421&gt;100,"",IF($M421=プロ用男子!K$2,ROW(),"")),"")</f>
        <v/>
      </c>
      <c r="BG421" s="58" t="str">
        <f>IF(O421="男子",IF($AF421&gt;100,"",IF($M421=プロ用男子!D$27,ROW(),"")),"")</f>
        <v/>
      </c>
      <c r="BH421" s="58" t="str">
        <f>IF(O421="男子",IF($AF421&gt;100,"",IF($M421=プロ用男子!K$27,ROW(),"")),"")</f>
        <v/>
      </c>
      <c r="BI421" s="58" t="str">
        <f>IF(O421="男子",IF($AF421&gt;100,"",IF($M421=プロ用男子!D$52,ROW(),"")),"")</f>
        <v/>
      </c>
      <c r="BJ421" s="58" t="str">
        <f>IF(O421="男子",IF($AF421&gt;100,"",IF($M421=プロ用男子!K$52,ROW(),"")),"")</f>
        <v/>
      </c>
      <c r="BK421" s="58" t="str">
        <f>IF(O421="男子",IF($AF421&gt;100,"",IF($M421=プロ用男子!D$77,ROW(),"")),"")</f>
        <v/>
      </c>
      <c r="BL421" s="58" t="str">
        <f>IF(O421="男子",IF($AF421&gt;100,"",IF($M421=プロ用男子!K$77,ROW(),"")),"")</f>
        <v/>
      </c>
      <c r="BM421" s="58" t="str">
        <f>IF(O421="男子",IF($AF421&gt;100,"",IF($M421=プロ用男子!D$102,ROW(),"")),"")</f>
        <v/>
      </c>
      <c r="BN421" s="58" t="str">
        <f>IF(O421="男子",IF($AF421&gt;100,"",IF($M421=プロ用男子!K$102,ROW(),"")),"")</f>
        <v/>
      </c>
      <c r="BO421" s="58" t="str">
        <f>IF(O421="男子",IF($AF421&gt;100,"",IF($M421=プロ用男子!D$127,ROW(),"")),"")</f>
        <v/>
      </c>
      <c r="BP421" s="58" t="str">
        <f>IF(O421="男子",IF($AF421&gt;100,"",IF($M421=プロ用男子!K$127,ROW(),"")),"")</f>
        <v/>
      </c>
      <c r="BQ421" s="58" t="str">
        <f>IF(O421="男子",IF($AF421&gt;100,"",IF($M421=プロ用男子!D$152,ROW(),"")),"")</f>
        <v/>
      </c>
      <c r="BR421" s="58" t="str">
        <f>IF(O421="男子",IF($AF421&gt;100,"",IF($M421=プロ用男子!K$152,ROW(),"")),"")</f>
        <v/>
      </c>
      <c r="BS421" s="58" t="str">
        <f>IF(O421="男子",IF($AF421&gt;100,"",IF($M421=プロ用男子!D$177,ROW(),"")),"")</f>
        <v/>
      </c>
      <c r="BT421" s="58" t="str">
        <f>IF(O421="男子",IF($AF421&gt;100,"",IF($M421=プロ用男子!K$177,ROW(),"")),"")</f>
        <v/>
      </c>
      <c r="BU421" s="58">
        <f>IF(O421="男子",IF($AF421&gt;100,"",IF($M421=プロ用男子!D$202,ROW(),"")),"")</f>
        <v>421</v>
      </c>
      <c r="BV421" s="58" t="str">
        <f>IF(O421="男子",IF($AF421&gt;100,"",IF($M421=プロ用男子!K$202,ROW(),"")),"")</f>
        <v/>
      </c>
      <c r="BW421" s="58" t="str">
        <f>IF(O421="男子",IF($AF421&gt;100,"",IF($M421=プロ用男子!D$227,ROW(),"")),"")</f>
        <v/>
      </c>
      <c r="BX421" s="58" t="str">
        <f>IF(O421="男子",IF($AF421&gt;100,"",IF($M421=プロ用男子!K$227,ROW(),"")),"")</f>
        <v/>
      </c>
      <c r="BY421" s="58" t="str">
        <f>IF(O421="女子",IF(AF421&gt;100,"",IF(M421=プロ用女子!D$2,ROW(),"")),"")</f>
        <v/>
      </c>
      <c r="BZ421" s="58" t="str">
        <f>IF(O421="女子",IF($AF421&gt;100,"",IF($M421=プロ用女子!K$2,ROW(),"")),"")</f>
        <v/>
      </c>
      <c r="CA421" s="58" t="str">
        <f>IF(O421="女子",IF($AF421&gt;100,"",IF($M421=プロ用女子!D$27,ROW(),"")),"")</f>
        <v/>
      </c>
      <c r="CB421" s="58" t="str">
        <f>IF(O421="女子",IF($AF421&gt;100,"",IF($M421=プロ用女子!K$27,ROW(),"")),"")</f>
        <v/>
      </c>
      <c r="CC421" s="58" t="str">
        <f>IF(O421="女子",IF($AF421&gt;100,"",IF($M421=プロ用女子!D$52,ROW(),"")),"")</f>
        <v/>
      </c>
      <c r="CD421" s="58" t="str">
        <f>IF(O421="女子",IF($AF421&gt;100,"",IF($M421=プロ用女子!K$52,ROW(),"")),"")</f>
        <v/>
      </c>
      <c r="CE421" s="58" t="str">
        <f>IF(O421="女子",IF($AF421&gt;100,"",IF($M421=プロ用女子!D$77,ROW(),"")),"")</f>
        <v/>
      </c>
      <c r="CF421" s="58" t="str">
        <f>IF(O421="女子",IF($AF421&gt;100,"",IF($M421=プロ用女子!K$77,ROW(),"")),"")</f>
        <v/>
      </c>
      <c r="CG421" s="58" t="str">
        <f>IF(O421="女子",IF($AF421&gt;100,"",IF($M421=プロ用女子!D$102,ROW(),"")),"")</f>
        <v/>
      </c>
      <c r="CH421" s="58" t="str">
        <f>IF(O421="女子",IF($AF421&gt;100,"",IF($M421=プロ用女子!K$102,ROW(),"")),"")</f>
        <v/>
      </c>
      <c r="CI421" s="58" t="str">
        <f>IF(O421="女子",IF($AF421&gt;100,"",IF($M421=プロ用女子!D$127,ROW(),"")),"")</f>
        <v/>
      </c>
      <c r="CJ421" s="58" t="str">
        <f>IF(O421="女子",IF($AF421&gt;100,"",IF($M421=プロ用女子!K$127,ROW(),"")),"")</f>
        <v/>
      </c>
      <c r="CK421" s="58" t="str">
        <f>IF(O421="女子",IF($AF421&gt;100,"",IF($M421=プロ用女子!D$152,ROW(),"")),"")</f>
        <v/>
      </c>
      <c r="CL421" s="58" t="str">
        <f>IF(O421="女子",IF($AF421&gt;100,"",IF($M421=プロ用女子!K$152,ROW(),"")),"")</f>
        <v/>
      </c>
      <c r="CM421" s="58" t="str">
        <f>IF(O421="女子",IF($AF421&gt;100,"",IF($M421=プロ用女子!D$177,ROW(),"")),"")</f>
        <v/>
      </c>
      <c r="CN421" s="58" t="str">
        <f>IF(O421="女子",IF($AF421&gt;100,"",IF($M421=プロ用女子!K$177,ROW(),"")),"")</f>
        <v/>
      </c>
      <c r="CO421" s="58" t="str">
        <f>IF(O421="女子",IF($AF421&gt;100,"",IF($M421=プロ用女子!D$202,ROW(),"")),"")</f>
        <v/>
      </c>
      <c r="CP421" s="58" t="str">
        <f>IF(O421="女子",IF($AF421&gt;100,"",IF($M421=プロ用女子!K$202,ROW(),"")),"")</f>
        <v/>
      </c>
      <c r="CQ421" s="58" t="str">
        <f>IF(O421="女子",IF($AF421&gt;100,"",IF($M421=プロ用女子!D$227,ROW(),"")),"")</f>
        <v/>
      </c>
      <c r="CR421" s="58" t="str">
        <f>IF(O421="女子",IF($AF421&gt;100,"",IF($M421=プロ用女子!K$227,ROW(),"")),"")</f>
        <v/>
      </c>
    </row>
    <row r="422" spans="1:96" x14ac:dyDescent="0.15">
      <c r="A422">
        <v>46172</v>
      </c>
      <c r="B422">
        <v>46180</v>
      </c>
      <c r="C422" t="s">
        <v>70</v>
      </c>
      <c r="D422" t="s">
        <v>162</v>
      </c>
      <c r="E422" t="s">
        <v>169</v>
      </c>
      <c r="F422" t="s">
        <v>170</v>
      </c>
      <c r="G422" t="s">
        <v>165</v>
      </c>
      <c r="H422" t="s">
        <v>71</v>
      </c>
      <c r="I422" t="s">
        <v>166</v>
      </c>
      <c r="J422" t="s">
        <v>99</v>
      </c>
      <c r="L422" t="s">
        <v>902</v>
      </c>
      <c r="M422" t="s">
        <v>867</v>
      </c>
      <c r="N422" t="s">
        <v>868</v>
      </c>
      <c r="O422" t="s">
        <v>0</v>
      </c>
      <c r="Y422" t="s">
        <v>101</v>
      </c>
      <c r="AA422" t="s">
        <v>903</v>
      </c>
      <c r="AB422" t="s">
        <v>904</v>
      </c>
      <c r="AC422" t="s">
        <v>905</v>
      </c>
      <c r="AD422" t="s">
        <v>102</v>
      </c>
      <c r="AE422" t="s">
        <v>105</v>
      </c>
      <c r="AF422">
        <v>6</v>
      </c>
      <c r="AG422" s="40">
        <v>38932</v>
      </c>
      <c r="AN422">
        <v>157</v>
      </c>
      <c r="AO422">
        <v>48</v>
      </c>
      <c r="AP422" t="s">
        <v>103</v>
      </c>
      <c r="AV422" t="s">
        <v>104</v>
      </c>
      <c r="AY422" t="s">
        <v>156</v>
      </c>
      <c r="BB422">
        <f t="shared" si="25"/>
        <v>17</v>
      </c>
      <c r="BC422">
        <f t="shared" si="26"/>
        <v>3</v>
      </c>
      <c r="BD422" t="str">
        <f t="shared" si="27"/>
        <v>右</v>
      </c>
      <c r="BE422" s="58" t="str">
        <f>IF(O422="男子",IF($AF422&gt;100,"",IF(M422=プロ用男子!D$2,ROW(),"")),"")</f>
        <v/>
      </c>
      <c r="BF422" s="58" t="str">
        <f>IF(O422="男子",IF($AF422&gt;100,"",IF($M422=プロ用男子!K$2,ROW(),"")),"")</f>
        <v/>
      </c>
      <c r="BG422" s="58" t="str">
        <f>IF(O422="男子",IF($AF422&gt;100,"",IF($M422=プロ用男子!D$27,ROW(),"")),"")</f>
        <v/>
      </c>
      <c r="BH422" s="58" t="str">
        <f>IF(O422="男子",IF($AF422&gt;100,"",IF($M422=プロ用男子!K$27,ROW(),"")),"")</f>
        <v/>
      </c>
      <c r="BI422" s="58" t="str">
        <f>IF(O422="男子",IF($AF422&gt;100,"",IF($M422=プロ用男子!D$52,ROW(),"")),"")</f>
        <v/>
      </c>
      <c r="BJ422" s="58" t="str">
        <f>IF(O422="男子",IF($AF422&gt;100,"",IF($M422=プロ用男子!K$52,ROW(),"")),"")</f>
        <v/>
      </c>
      <c r="BK422" s="58" t="str">
        <f>IF(O422="男子",IF($AF422&gt;100,"",IF($M422=プロ用男子!D$77,ROW(),"")),"")</f>
        <v/>
      </c>
      <c r="BL422" s="58" t="str">
        <f>IF(O422="男子",IF($AF422&gt;100,"",IF($M422=プロ用男子!K$77,ROW(),"")),"")</f>
        <v/>
      </c>
      <c r="BM422" s="58" t="str">
        <f>IF(O422="男子",IF($AF422&gt;100,"",IF($M422=プロ用男子!D$102,ROW(),"")),"")</f>
        <v/>
      </c>
      <c r="BN422" s="58" t="str">
        <f>IF(O422="男子",IF($AF422&gt;100,"",IF($M422=プロ用男子!K$102,ROW(),"")),"")</f>
        <v/>
      </c>
      <c r="BO422" s="58" t="str">
        <f>IF(O422="男子",IF($AF422&gt;100,"",IF($M422=プロ用男子!D$127,ROW(),"")),"")</f>
        <v/>
      </c>
      <c r="BP422" s="58" t="str">
        <f>IF(O422="男子",IF($AF422&gt;100,"",IF($M422=プロ用男子!K$127,ROW(),"")),"")</f>
        <v/>
      </c>
      <c r="BQ422" s="58" t="str">
        <f>IF(O422="男子",IF($AF422&gt;100,"",IF($M422=プロ用男子!D$152,ROW(),"")),"")</f>
        <v/>
      </c>
      <c r="BR422" s="58" t="str">
        <f>IF(O422="男子",IF($AF422&gt;100,"",IF($M422=プロ用男子!K$152,ROW(),"")),"")</f>
        <v/>
      </c>
      <c r="BS422" s="58" t="str">
        <f>IF(O422="男子",IF($AF422&gt;100,"",IF($M422=プロ用男子!D$177,ROW(),"")),"")</f>
        <v/>
      </c>
      <c r="BT422" s="58" t="str">
        <f>IF(O422="男子",IF($AF422&gt;100,"",IF($M422=プロ用男子!K$177,ROW(),"")),"")</f>
        <v/>
      </c>
      <c r="BU422" s="58">
        <f>IF(O422="男子",IF($AF422&gt;100,"",IF($M422=プロ用男子!D$202,ROW(),"")),"")</f>
        <v>422</v>
      </c>
      <c r="BV422" s="58" t="str">
        <f>IF(O422="男子",IF($AF422&gt;100,"",IF($M422=プロ用男子!K$202,ROW(),"")),"")</f>
        <v/>
      </c>
      <c r="BW422" s="58" t="str">
        <f>IF(O422="男子",IF($AF422&gt;100,"",IF($M422=プロ用男子!D$227,ROW(),"")),"")</f>
        <v/>
      </c>
      <c r="BX422" s="58" t="str">
        <f>IF(O422="男子",IF($AF422&gt;100,"",IF($M422=プロ用男子!K$227,ROW(),"")),"")</f>
        <v/>
      </c>
      <c r="BY422" s="58" t="str">
        <f>IF(O422="女子",IF(AF422&gt;100,"",IF(M422=プロ用女子!D$2,ROW(),"")),"")</f>
        <v/>
      </c>
      <c r="BZ422" s="58" t="str">
        <f>IF(O422="女子",IF($AF422&gt;100,"",IF($M422=プロ用女子!K$2,ROW(),"")),"")</f>
        <v/>
      </c>
      <c r="CA422" s="58" t="str">
        <f>IF(O422="女子",IF($AF422&gt;100,"",IF($M422=プロ用女子!D$27,ROW(),"")),"")</f>
        <v/>
      </c>
      <c r="CB422" s="58" t="str">
        <f>IF(O422="女子",IF($AF422&gt;100,"",IF($M422=プロ用女子!K$27,ROW(),"")),"")</f>
        <v/>
      </c>
      <c r="CC422" s="58" t="str">
        <f>IF(O422="女子",IF($AF422&gt;100,"",IF($M422=プロ用女子!D$52,ROW(),"")),"")</f>
        <v/>
      </c>
      <c r="CD422" s="58" t="str">
        <f>IF(O422="女子",IF($AF422&gt;100,"",IF($M422=プロ用女子!K$52,ROW(),"")),"")</f>
        <v/>
      </c>
      <c r="CE422" s="58" t="str">
        <f>IF(O422="女子",IF($AF422&gt;100,"",IF($M422=プロ用女子!D$77,ROW(),"")),"")</f>
        <v/>
      </c>
      <c r="CF422" s="58" t="str">
        <f>IF(O422="女子",IF($AF422&gt;100,"",IF($M422=プロ用女子!K$77,ROW(),"")),"")</f>
        <v/>
      </c>
      <c r="CG422" s="58" t="str">
        <f>IF(O422="女子",IF($AF422&gt;100,"",IF($M422=プロ用女子!D$102,ROW(),"")),"")</f>
        <v/>
      </c>
      <c r="CH422" s="58" t="str">
        <f>IF(O422="女子",IF($AF422&gt;100,"",IF($M422=プロ用女子!K$102,ROW(),"")),"")</f>
        <v/>
      </c>
      <c r="CI422" s="58" t="str">
        <f>IF(O422="女子",IF($AF422&gt;100,"",IF($M422=プロ用女子!D$127,ROW(),"")),"")</f>
        <v/>
      </c>
      <c r="CJ422" s="58" t="str">
        <f>IF(O422="女子",IF($AF422&gt;100,"",IF($M422=プロ用女子!K$127,ROW(),"")),"")</f>
        <v/>
      </c>
      <c r="CK422" s="58" t="str">
        <f>IF(O422="女子",IF($AF422&gt;100,"",IF($M422=プロ用女子!D$152,ROW(),"")),"")</f>
        <v/>
      </c>
      <c r="CL422" s="58" t="str">
        <f>IF(O422="女子",IF($AF422&gt;100,"",IF($M422=プロ用女子!K$152,ROW(),"")),"")</f>
        <v/>
      </c>
      <c r="CM422" s="58" t="str">
        <f>IF(O422="女子",IF($AF422&gt;100,"",IF($M422=プロ用女子!D$177,ROW(),"")),"")</f>
        <v/>
      </c>
      <c r="CN422" s="58" t="str">
        <f>IF(O422="女子",IF($AF422&gt;100,"",IF($M422=プロ用女子!K$177,ROW(),"")),"")</f>
        <v/>
      </c>
      <c r="CO422" s="58" t="str">
        <f>IF(O422="女子",IF($AF422&gt;100,"",IF($M422=プロ用女子!D$202,ROW(),"")),"")</f>
        <v/>
      </c>
      <c r="CP422" s="58" t="str">
        <f>IF(O422="女子",IF($AF422&gt;100,"",IF($M422=プロ用女子!K$202,ROW(),"")),"")</f>
        <v/>
      </c>
      <c r="CQ422" s="58" t="str">
        <f>IF(O422="女子",IF($AF422&gt;100,"",IF($M422=プロ用女子!D$227,ROW(),"")),"")</f>
        <v/>
      </c>
      <c r="CR422" s="58" t="str">
        <f>IF(O422="女子",IF($AF422&gt;100,"",IF($M422=プロ用女子!K$227,ROW(),"")),"")</f>
        <v/>
      </c>
    </row>
    <row r="423" spans="1:96" x14ac:dyDescent="0.15">
      <c r="A423" s="41">
        <v>46172</v>
      </c>
      <c r="B423" s="41">
        <v>46180</v>
      </c>
      <c r="C423" t="s">
        <v>70</v>
      </c>
      <c r="D423" t="s">
        <v>162</v>
      </c>
      <c r="E423" t="s">
        <v>169</v>
      </c>
      <c r="F423" t="s">
        <v>170</v>
      </c>
      <c r="G423" t="s">
        <v>165</v>
      </c>
      <c r="H423" t="s">
        <v>71</v>
      </c>
      <c r="I423" t="s">
        <v>166</v>
      </c>
      <c r="J423" t="s">
        <v>99</v>
      </c>
      <c r="L423" t="s">
        <v>906</v>
      </c>
      <c r="M423" t="s">
        <v>867</v>
      </c>
      <c r="N423" t="s">
        <v>868</v>
      </c>
      <c r="O423" t="s">
        <v>0</v>
      </c>
      <c r="Y423" t="s">
        <v>101</v>
      </c>
      <c r="AA423" t="s">
        <v>907</v>
      </c>
      <c r="AB423" t="s">
        <v>908</v>
      </c>
      <c r="AC423" t="s">
        <v>909</v>
      </c>
      <c r="AD423" t="s">
        <v>102</v>
      </c>
      <c r="AF423">
        <v>7</v>
      </c>
      <c r="AG423" s="40">
        <v>39388</v>
      </c>
      <c r="AN423">
        <v>164</v>
      </c>
      <c r="AO423">
        <v>55</v>
      </c>
      <c r="AP423" t="s">
        <v>103</v>
      </c>
      <c r="AV423" t="s">
        <v>104</v>
      </c>
      <c r="BB423">
        <f t="shared" si="25"/>
        <v>16</v>
      </c>
      <c r="BC423">
        <f t="shared" si="26"/>
        <v>2</v>
      </c>
      <c r="BD423" t="str">
        <f t="shared" si="27"/>
        <v>右</v>
      </c>
      <c r="BE423" s="58" t="str">
        <f>IF(O423="男子",IF($AF423&gt;100,"",IF(M423=プロ用男子!D$2,ROW(),"")),"")</f>
        <v/>
      </c>
      <c r="BF423" s="58" t="str">
        <f>IF(O423="男子",IF($AF423&gt;100,"",IF($M423=プロ用男子!K$2,ROW(),"")),"")</f>
        <v/>
      </c>
      <c r="BG423" s="58" t="str">
        <f>IF(O423="男子",IF($AF423&gt;100,"",IF($M423=プロ用男子!D$27,ROW(),"")),"")</f>
        <v/>
      </c>
      <c r="BH423" s="58" t="str">
        <f>IF(O423="男子",IF($AF423&gt;100,"",IF($M423=プロ用男子!K$27,ROW(),"")),"")</f>
        <v/>
      </c>
      <c r="BI423" s="58" t="str">
        <f>IF(O423="男子",IF($AF423&gt;100,"",IF($M423=プロ用男子!D$52,ROW(),"")),"")</f>
        <v/>
      </c>
      <c r="BJ423" s="58" t="str">
        <f>IF(O423="男子",IF($AF423&gt;100,"",IF($M423=プロ用男子!K$52,ROW(),"")),"")</f>
        <v/>
      </c>
      <c r="BK423" s="58" t="str">
        <f>IF(O423="男子",IF($AF423&gt;100,"",IF($M423=プロ用男子!D$77,ROW(),"")),"")</f>
        <v/>
      </c>
      <c r="BL423" s="58" t="str">
        <f>IF(O423="男子",IF($AF423&gt;100,"",IF($M423=プロ用男子!K$77,ROW(),"")),"")</f>
        <v/>
      </c>
      <c r="BM423" s="58" t="str">
        <f>IF(O423="男子",IF($AF423&gt;100,"",IF($M423=プロ用男子!D$102,ROW(),"")),"")</f>
        <v/>
      </c>
      <c r="BN423" s="58" t="str">
        <f>IF(O423="男子",IF($AF423&gt;100,"",IF($M423=プロ用男子!K$102,ROW(),"")),"")</f>
        <v/>
      </c>
      <c r="BO423" s="58" t="str">
        <f>IF(O423="男子",IF($AF423&gt;100,"",IF($M423=プロ用男子!D$127,ROW(),"")),"")</f>
        <v/>
      </c>
      <c r="BP423" s="58" t="str">
        <f>IF(O423="男子",IF($AF423&gt;100,"",IF($M423=プロ用男子!K$127,ROW(),"")),"")</f>
        <v/>
      </c>
      <c r="BQ423" s="58" t="str">
        <f>IF(O423="男子",IF($AF423&gt;100,"",IF($M423=プロ用男子!D$152,ROW(),"")),"")</f>
        <v/>
      </c>
      <c r="BR423" s="58" t="str">
        <f>IF(O423="男子",IF($AF423&gt;100,"",IF($M423=プロ用男子!K$152,ROW(),"")),"")</f>
        <v/>
      </c>
      <c r="BS423" s="58" t="str">
        <f>IF(O423="男子",IF($AF423&gt;100,"",IF($M423=プロ用男子!D$177,ROW(),"")),"")</f>
        <v/>
      </c>
      <c r="BT423" s="58" t="str">
        <f>IF(O423="男子",IF($AF423&gt;100,"",IF($M423=プロ用男子!K$177,ROW(),"")),"")</f>
        <v/>
      </c>
      <c r="BU423" s="58">
        <f>IF(O423="男子",IF($AF423&gt;100,"",IF($M423=プロ用男子!D$202,ROW(),"")),"")</f>
        <v>423</v>
      </c>
      <c r="BV423" s="58" t="str">
        <f>IF(O423="男子",IF($AF423&gt;100,"",IF($M423=プロ用男子!K$202,ROW(),"")),"")</f>
        <v/>
      </c>
      <c r="BW423" s="58" t="str">
        <f>IF(O423="男子",IF($AF423&gt;100,"",IF($M423=プロ用男子!D$227,ROW(),"")),"")</f>
        <v/>
      </c>
      <c r="BX423" s="58" t="str">
        <f>IF(O423="男子",IF($AF423&gt;100,"",IF($M423=プロ用男子!K$227,ROW(),"")),"")</f>
        <v/>
      </c>
      <c r="BY423" s="58" t="str">
        <f>IF(O423="女子",IF(AF423&gt;100,"",IF(M423=プロ用女子!D$2,ROW(),"")),"")</f>
        <v/>
      </c>
      <c r="BZ423" s="58" t="str">
        <f>IF(O423="女子",IF($AF423&gt;100,"",IF($M423=プロ用女子!K$2,ROW(),"")),"")</f>
        <v/>
      </c>
      <c r="CA423" s="58" t="str">
        <f>IF(O423="女子",IF($AF423&gt;100,"",IF($M423=プロ用女子!D$27,ROW(),"")),"")</f>
        <v/>
      </c>
      <c r="CB423" s="58" t="str">
        <f>IF(O423="女子",IF($AF423&gt;100,"",IF($M423=プロ用女子!K$27,ROW(),"")),"")</f>
        <v/>
      </c>
      <c r="CC423" s="58" t="str">
        <f>IF(O423="女子",IF($AF423&gt;100,"",IF($M423=プロ用女子!D$52,ROW(),"")),"")</f>
        <v/>
      </c>
      <c r="CD423" s="58" t="str">
        <f>IF(O423="女子",IF($AF423&gt;100,"",IF($M423=プロ用女子!K$52,ROW(),"")),"")</f>
        <v/>
      </c>
      <c r="CE423" s="58" t="str">
        <f>IF(O423="女子",IF($AF423&gt;100,"",IF($M423=プロ用女子!D$77,ROW(),"")),"")</f>
        <v/>
      </c>
      <c r="CF423" s="58" t="str">
        <f>IF(O423="女子",IF($AF423&gt;100,"",IF($M423=プロ用女子!K$77,ROW(),"")),"")</f>
        <v/>
      </c>
      <c r="CG423" s="58" t="str">
        <f>IF(O423="女子",IF($AF423&gt;100,"",IF($M423=プロ用女子!D$102,ROW(),"")),"")</f>
        <v/>
      </c>
      <c r="CH423" s="58" t="str">
        <f>IF(O423="女子",IF($AF423&gt;100,"",IF($M423=プロ用女子!K$102,ROW(),"")),"")</f>
        <v/>
      </c>
      <c r="CI423" s="58" t="str">
        <f>IF(O423="女子",IF($AF423&gt;100,"",IF($M423=プロ用女子!D$127,ROW(),"")),"")</f>
        <v/>
      </c>
      <c r="CJ423" s="58" t="str">
        <f>IF(O423="女子",IF($AF423&gt;100,"",IF($M423=プロ用女子!K$127,ROW(),"")),"")</f>
        <v/>
      </c>
      <c r="CK423" s="58" t="str">
        <f>IF(O423="女子",IF($AF423&gt;100,"",IF($M423=プロ用女子!D$152,ROW(),"")),"")</f>
        <v/>
      </c>
      <c r="CL423" s="58" t="str">
        <f>IF(O423="女子",IF($AF423&gt;100,"",IF($M423=プロ用女子!K$152,ROW(),"")),"")</f>
        <v/>
      </c>
      <c r="CM423" s="58" t="str">
        <f>IF(O423="女子",IF($AF423&gt;100,"",IF($M423=プロ用女子!D$177,ROW(),"")),"")</f>
        <v/>
      </c>
      <c r="CN423" s="58" t="str">
        <f>IF(O423="女子",IF($AF423&gt;100,"",IF($M423=プロ用女子!K$177,ROW(),"")),"")</f>
        <v/>
      </c>
      <c r="CO423" s="58" t="str">
        <f>IF(O423="女子",IF($AF423&gt;100,"",IF($M423=プロ用女子!D$202,ROW(),"")),"")</f>
        <v/>
      </c>
      <c r="CP423" s="58" t="str">
        <f>IF(O423="女子",IF($AF423&gt;100,"",IF($M423=プロ用女子!K$202,ROW(),"")),"")</f>
        <v/>
      </c>
      <c r="CQ423" s="58" t="str">
        <f>IF(O423="女子",IF($AF423&gt;100,"",IF($M423=プロ用女子!D$227,ROW(),"")),"")</f>
        <v/>
      </c>
      <c r="CR423" s="58" t="str">
        <f>IF(O423="女子",IF($AF423&gt;100,"",IF($M423=プロ用女子!K$227,ROW(),"")),"")</f>
        <v/>
      </c>
    </row>
    <row r="424" spans="1:96" x14ac:dyDescent="0.15">
      <c r="A424" s="41">
        <v>46172</v>
      </c>
      <c r="B424" s="41">
        <v>46180</v>
      </c>
      <c r="C424" t="s">
        <v>70</v>
      </c>
      <c r="D424" t="s">
        <v>162</v>
      </c>
      <c r="E424" t="s">
        <v>169</v>
      </c>
      <c r="F424" t="s">
        <v>170</v>
      </c>
      <c r="G424" t="s">
        <v>165</v>
      </c>
      <c r="H424" t="s">
        <v>71</v>
      </c>
      <c r="I424" t="s">
        <v>166</v>
      </c>
      <c r="J424" t="s">
        <v>99</v>
      </c>
      <c r="L424" t="s">
        <v>910</v>
      </c>
      <c r="M424" t="s">
        <v>867</v>
      </c>
      <c r="N424" t="s">
        <v>868</v>
      </c>
      <c r="O424" t="s">
        <v>0</v>
      </c>
      <c r="Y424" t="s">
        <v>101</v>
      </c>
      <c r="AA424" t="s">
        <v>911</v>
      </c>
      <c r="AB424" t="s">
        <v>912</v>
      </c>
      <c r="AC424" t="s">
        <v>913</v>
      </c>
      <c r="AD424" t="s">
        <v>102</v>
      </c>
      <c r="AF424">
        <v>8</v>
      </c>
      <c r="AG424" s="40">
        <v>39239</v>
      </c>
      <c r="AN424">
        <v>163</v>
      </c>
      <c r="AO424">
        <v>45.4</v>
      </c>
      <c r="AP424" t="s">
        <v>103</v>
      </c>
      <c r="AV424" t="s">
        <v>104</v>
      </c>
      <c r="BB424">
        <f t="shared" si="25"/>
        <v>16</v>
      </c>
      <c r="BC424">
        <f t="shared" si="26"/>
        <v>2</v>
      </c>
      <c r="BD424" t="str">
        <f t="shared" si="27"/>
        <v>右</v>
      </c>
      <c r="BE424" s="58" t="str">
        <f>IF(O424="男子",IF($AF424&gt;100,"",IF(M424=プロ用男子!D$2,ROW(),"")),"")</f>
        <v/>
      </c>
      <c r="BF424" s="58" t="str">
        <f>IF(O424="男子",IF($AF424&gt;100,"",IF($M424=プロ用男子!K$2,ROW(),"")),"")</f>
        <v/>
      </c>
      <c r="BG424" s="58" t="str">
        <f>IF(O424="男子",IF($AF424&gt;100,"",IF($M424=プロ用男子!D$27,ROW(),"")),"")</f>
        <v/>
      </c>
      <c r="BH424" s="58" t="str">
        <f>IF(O424="男子",IF($AF424&gt;100,"",IF($M424=プロ用男子!K$27,ROW(),"")),"")</f>
        <v/>
      </c>
      <c r="BI424" s="58" t="str">
        <f>IF(O424="男子",IF($AF424&gt;100,"",IF($M424=プロ用男子!D$52,ROW(),"")),"")</f>
        <v/>
      </c>
      <c r="BJ424" s="58" t="str">
        <f>IF(O424="男子",IF($AF424&gt;100,"",IF($M424=プロ用男子!K$52,ROW(),"")),"")</f>
        <v/>
      </c>
      <c r="BK424" s="58" t="str">
        <f>IF(O424="男子",IF($AF424&gt;100,"",IF($M424=プロ用男子!D$77,ROW(),"")),"")</f>
        <v/>
      </c>
      <c r="BL424" s="58" t="str">
        <f>IF(O424="男子",IF($AF424&gt;100,"",IF($M424=プロ用男子!K$77,ROW(),"")),"")</f>
        <v/>
      </c>
      <c r="BM424" s="58" t="str">
        <f>IF(O424="男子",IF($AF424&gt;100,"",IF($M424=プロ用男子!D$102,ROW(),"")),"")</f>
        <v/>
      </c>
      <c r="BN424" s="58" t="str">
        <f>IF(O424="男子",IF($AF424&gt;100,"",IF($M424=プロ用男子!K$102,ROW(),"")),"")</f>
        <v/>
      </c>
      <c r="BO424" s="58" t="str">
        <f>IF(O424="男子",IF($AF424&gt;100,"",IF($M424=プロ用男子!D$127,ROW(),"")),"")</f>
        <v/>
      </c>
      <c r="BP424" s="58" t="str">
        <f>IF(O424="男子",IF($AF424&gt;100,"",IF($M424=プロ用男子!K$127,ROW(),"")),"")</f>
        <v/>
      </c>
      <c r="BQ424" s="58" t="str">
        <f>IF(O424="男子",IF($AF424&gt;100,"",IF($M424=プロ用男子!D$152,ROW(),"")),"")</f>
        <v/>
      </c>
      <c r="BR424" s="58" t="str">
        <f>IF(O424="男子",IF($AF424&gt;100,"",IF($M424=プロ用男子!K$152,ROW(),"")),"")</f>
        <v/>
      </c>
      <c r="BS424" s="58" t="str">
        <f>IF(O424="男子",IF($AF424&gt;100,"",IF($M424=プロ用男子!D$177,ROW(),"")),"")</f>
        <v/>
      </c>
      <c r="BT424" s="58" t="str">
        <f>IF(O424="男子",IF($AF424&gt;100,"",IF($M424=プロ用男子!K$177,ROW(),"")),"")</f>
        <v/>
      </c>
      <c r="BU424" s="58">
        <f>IF(O424="男子",IF($AF424&gt;100,"",IF($M424=プロ用男子!D$202,ROW(),"")),"")</f>
        <v>424</v>
      </c>
      <c r="BV424" s="58" t="str">
        <f>IF(O424="男子",IF($AF424&gt;100,"",IF($M424=プロ用男子!K$202,ROW(),"")),"")</f>
        <v/>
      </c>
      <c r="BW424" s="58" t="str">
        <f>IF(O424="男子",IF($AF424&gt;100,"",IF($M424=プロ用男子!D$227,ROW(),"")),"")</f>
        <v/>
      </c>
      <c r="BX424" s="58" t="str">
        <f>IF(O424="男子",IF($AF424&gt;100,"",IF($M424=プロ用男子!K$227,ROW(),"")),"")</f>
        <v/>
      </c>
      <c r="BY424" s="58" t="str">
        <f>IF(O424="女子",IF(AF424&gt;100,"",IF(M424=プロ用女子!D$2,ROW(),"")),"")</f>
        <v/>
      </c>
      <c r="BZ424" s="58" t="str">
        <f>IF(O424="女子",IF($AF424&gt;100,"",IF($M424=プロ用女子!K$2,ROW(),"")),"")</f>
        <v/>
      </c>
      <c r="CA424" s="58" t="str">
        <f>IF(O424="女子",IF($AF424&gt;100,"",IF($M424=プロ用女子!D$27,ROW(),"")),"")</f>
        <v/>
      </c>
      <c r="CB424" s="58" t="str">
        <f>IF(O424="女子",IF($AF424&gt;100,"",IF($M424=プロ用女子!K$27,ROW(),"")),"")</f>
        <v/>
      </c>
      <c r="CC424" s="58" t="str">
        <f>IF(O424="女子",IF($AF424&gt;100,"",IF($M424=プロ用女子!D$52,ROW(),"")),"")</f>
        <v/>
      </c>
      <c r="CD424" s="58" t="str">
        <f>IF(O424="女子",IF($AF424&gt;100,"",IF($M424=プロ用女子!K$52,ROW(),"")),"")</f>
        <v/>
      </c>
      <c r="CE424" s="58" t="str">
        <f>IF(O424="女子",IF($AF424&gt;100,"",IF($M424=プロ用女子!D$77,ROW(),"")),"")</f>
        <v/>
      </c>
      <c r="CF424" s="58" t="str">
        <f>IF(O424="女子",IF($AF424&gt;100,"",IF($M424=プロ用女子!K$77,ROW(),"")),"")</f>
        <v/>
      </c>
      <c r="CG424" s="58" t="str">
        <f>IF(O424="女子",IF($AF424&gt;100,"",IF($M424=プロ用女子!D$102,ROW(),"")),"")</f>
        <v/>
      </c>
      <c r="CH424" s="58" t="str">
        <f>IF(O424="女子",IF($AF424&gt;100,"",IF($M424=プロ用女子!K$102,ROW(),"")),"")</f>
        <v/>
      </c>
      <c r="CI424" s="58" t="str">
        <f>IF(O424="女子",IF($AF424&gt;100,"",IF($M424=プロ用女子!D$127,ROW(),"")),"")</f>
        <v/>
      </c>
      <c r="CJ424" s="58" t="str">
        <f>IF(O424="女子",IF($AF424&gt;100,"",IF($M424=プロ用女子!K$127,ROW(),"")),"")</f>
        <v/>
      </c>
      <c r="CK424" s="58" t="str">
        <f>IF(O424="女子",IF($AF424&gt;100,"",IF($M424=プロ用女子!D$152,ROW(),"")),"")</f>
        <v/>
      </c>
      <c r="CL424" s="58" t="str">
        <f>IF(O424="女子",IF($AF424&gt;100,"",IF($M424=プロ用女子!K$152,ROW(),"")),"")</f>
        <v/>
      </c>
      <c r="CM424" s="58" t="str">
        <f>IF(O424="女子",IF($AF424&gt;100,"",IF($M424=プロ用女子!D$177,ROW(),"")),"")</f>
        <v/>
      </c>
      <c r="CN424" s="58" t="str">
        <f>IF(O424="女子",IF($AF424&gt;100,"",IF($M424=プロ用女子!K$177,ROW(),"")),"")</f>
        <v/>
      </c>
      <c r="CO424" s="58" t="str">
        <f>IF(O424="女子",IF($AF424&gt;100,"",IF($M424=プロ用女子!D$202,ROW(),"")),"")</f>
        <v/>
      </c>
      <c r="CP424" s="58" t="str">
        <f>IF(O424="女子",IF($AF424&gt;100,"",IF($M424=プロ用女子!K$202,ROW(),"")),"")</f>
        <v/>
      </c>
      <c r="CQ424" s="58" t="str">
        <f>IF(O424="女子",IF($AF424&gt;100,"",IF($M424=プロ用女子!D$227,ROW(),"")),"")</f>
        <v/>
      </c>
      <c r="CR424" s="58" t="str">
        <f>IF(O424="女子",IF($AF424&gt;100,"",IF($M424=プロ用女子!K$227,ROW(),"")),"")</f>
        <v/>
      </c>
    </row>
    <row r="425" spans="1:96" x14ac:dyDescent="0.15">
      <c r="L425" t="s">
        <v>2317</v>
      </c>
      <c r="M425" t="s">
        <v>867</v>
      </c>
      <c r="N425" t="s">
        <v>868</v>
      </c>
      <c r="O425" t="s">
        <v>0</v>
      </c>
      <c r="Y425" t="s">
        <v>101</v>
      </c>
      <c r="AA425" t="s">
        <v>2318</v>
      </c>
      <c r="AB425" t="s">
        <v>2319</v>
      </c>
      <c r="AC425" t="s">
        <v>2320</v>
      </c>
      <c r="AD425" t="s">
        <v>102</v>
      </c>
      <c r="AF425">
        <v>101</v>
      </c>
      <c r="AG425" s="40">
        <v>39314</v>
      </c>
      <c r="AN425">
        <v>150</v>
      </c>
      <c r="AO425">
        <v>47</v>
      </c>
      <c r="AP425" t="s">
        <v>103</v>
      </c>
      <c r="BB425">
        <f t="shared" si="25"/>
        <v>16</v>
      </c>
      <c r="BC425">
        <f t="shared" si="26"/>
        <v>2</v>
      </c>
      <c r="BD425" t="str">
        <f t="shared" si="27"/>
        <v>右</v>
      </c>
      <c r="BE425" s="58" t="str">
        <f>IF(O425="男子",IF($AF425&gt;100,"",IF(M425=プロ用男子!D$2,ROW(),"")),"")</f>
        <v/>
      </c>
      <c r="BF425" s="58" t="str">
        <f>IF(O425="男子",IF($AF425&gt;100,"",IF($M425=プロ用男子!K$2,ROW(),"")),"")</f>
        <v/>
      </c>
      <c r="BG425" s="58" t="str">
        <f>IF(O425="男子",IF($AF425&gt;100,"",IF($M425=プロ用男子!D$27,ROW(),"")),"")</f>
        <v/>
      </c>
      <c r="BH425" s="58" t="str">
        <f>IF(O425="男子",IF($AF425&gt;100,"",IF($M425=プロ用男子!K$27,ROW(),"")),"")</f>
        <v/>
      </c>
      <c r="BI425" s="58" t="str">
        <f>IF(O425="男子",IF($AF425&gt;100,"",IF($M425=プロ用男子!D$52,ROW(),"")),"")</f>
        <v/>
      </c>
      <c r="BJ425" s="58" t="str">
        <f>IF(O425="男子",IF($AF425&gt;100,"",IF($M425=プロ用男子!K$52,ROW(),"")),"")</f>
        <v/>
      </c>
      <c r="BK425" s="58" t="str">
        <f>IF(O425="男子",IF($AF425&gt;100,"",IF($M425=プロ用男子!D$77,ROW(),"")),"")</f>
        <v/>
      </c>
      <c r="BL425" s="58" t="str">
        <f>IF(O425="男子",IF($AF425&gt;100,"",IF($M425=プロ用男子!K$77,ROW(),"")),"")</f>
        <v/>
      </c>
      <c r="BM425" s="58" t="str">
        <f>IF(O425="男子",IF($AF425&gt;100,"",IF($M425=プロ用男子!D$102,ROW(),"")),"")</f>
        <v/>
      </c>
      <c r="BN425" s="58" t="str">
        <f>IF(O425="男子",IF($AF425&gt;100,"",IF($M425=プロ用男子!K$102,ROW(),"")),"")</f>
        <v/>
      </c>
      <c r="BO425" s="58" t="str">
        <f>IF(O425="男子",IF($AF425&gt;100,"",IF($M425=プロ用男子!D$127,ROW(),"")),"")</f>
        <v/>
      </c>
      <c r="BP425" s="58" t="str">
        <f>IF(O425="男子",IF($AF425&gt;100,"",IF($M425=プロ用男子!K$127,ROW(),"")),"")</f>
        <v/>
      </c>
      <c r="BQ425" s="58" t="str">
        <f>IF(O425="男子",IF($AF425&gt;100,"",IF($M425=プロ用男子!D$152,ROW(),"")),"")</f>
        <v/>
      </c>
      <c r="BR425" s="58" t="str">
        <f>IF(O425="男子",IF($AF425&gt;100,"",IF($M425=プロ用男子!K$152,ROW(),"")),"")</f>
        <v/>
      </c>
      <c r="BS425" s="58" t="str">
        <f>IF(O425="男子",IF($AF425&gt;100,"",IF($M425=プロ用男子!D$177,ROW(),"")),"")</f>
        <v/>
      </c>
      <c r="BT425" s="58" t="str">
        <f>IF(O425="男子",IF($AF425&gt;100,"",IF($M425=プロ用男子!K$177,ROW(),"")),"")</f>
        <v/>
      </c>
      <c r="BU425" s="58" t="str">
        <f>IF(O425="男子",IF($AF425&gt;100,"",IF($M425=プロ用男子!D$202,ROW(),"")),"")</f>
        <v/>
      </c>
      <c r="BV425" s="58" t="str">
        <f>IF(O425="男子",IF($AF425&gt;100,"",IF($M425=プロ用男子!K$202,ROW(),"")),"")</f>
        <v/>
      </c>
      <c r="BW425" s="58" t="str">
        <f>IF(O425="男子",IF($AF425&gt;100,"",IF($M425=プロ用男子!D$227,ROW(),"")),"")</f>
        <v/>
      </c>
      <c r="BX425" s="58" t="str">
        <f>IF(O425="男子",IF($AF425&gt;100,"",IF($M425=プロ用男子!K$227,ROW(),"")),"")</f>
        <v/>
      </c>
      <c r="BY425" s="58" t="str">
        <f>IF(O425="女子",IF(AF425&gt;100,"",IF(M425=プロ用女子!D$2,ROW(),"")),"")</f>
        <v/>
      </c>
      <c r="BZ425" s="58" t="str">
        <f>IF(O425="女子",IF($AF425&gt;100,"",IF($M425=プロ用女子!K$2,ROW(),"")),"")</f>
        <v/>
      </c>
      <c r="CA425" s="58" t="str">
        <f>IF(O425="女子",IF($AF425&gt;100,"",IF($M425=プロ用女子!D$27,ROW(),"")),"")</f>
        <v/>
      </c>
      <c r="CB425" s="58" t="str">
        <f>IF(O425="女子",IF($AF425&gt;100,"",IF($M425=プロ用女子!K$27,ROW(),"")),"")</f>
        <v/>
      </c>
      <c r="CC425" s="58" t="str">
        <f>IF(O425="女子",IF($AF425&gt;100,"",IF($M425=プロ用女子!D$52,ROW(),"")),"")</f>
        <v/>
      </c>
      <c r="CD425" s="58" t="str">
        <f>IF(O425="女子",IF($AF425&gt;100,"",IF($M425=プロ用女子!K$52,ROW(),"")),"")</f>
        <v/>
      </c>
      <c r="CE425" s="58" t="str">
        <f>IF(O425="女子",IF($AF425&gt;100,"",IF($M425=プロ用女子!D$77,ROW(),"")),"")</f>
        <v/>
      </c>
      <c r="CF425" s="58" t="str">
        <f>IF(O425="女子",IF($AF425&gt;100,"",IF($M425=プロ用女子!K$77,ROW(),"")),"")</f>
        <v/>
      </c>
      <c r="CG425" s="58" t="str">
        <f>IF(O425="女子",IF($AF425&gt;100,"",IF($M425=プロ用女子!D$102,ROW(),"")),"")</f>
        <v/>
      </c>
      <c r="CH425" s="58" t="str">
        <f>IF(O425="女子",IF($AF425&gt;100,"",IF($M425=プロ用女子!K$102,ROW(),"")),"")</f>
        <v/>
      </c>
      <c r="CI425" s="58" t="str">
        <f>IF(O425="女子",IF($AF425&gt;100,"",IF($M425=プロ用女子!D$127,ROW(),"")),"")</f>
        <v/>
      </c>
      <c r="CJ425" s="58" t="str">
        <f>IF(O425="女子",IF($AF425&gt;100,"",IF($M425=プロ用女子!K$127,ROW(),"")),"")</f>
        <v/>
      </c>
      <c r="CK425" s="58" t="str">
        <f>IF(O425="女子",IF($AF425&gt;100,"",IF($M425=プロ用女子!D$152,ROW(),"")),"")</f>
        <v/>
      </c>
      <c r="CL425" s="58" t="str">
        <f>IF(O425="女子",IF($AF425&gt;100,"",IF($M425=プロ用女子!K$152,ROW(),"")),"")</f>
        <v/>
      </c>
      <c r="CM425" s="58" t="str">
        <f>IF(O425="女子",IF($AF425&gt;100,"",IF($M425=プロ用女子!D$177,ROW(),"")),"")</f>
        <v/>
      </c>
      <c r="CN425" s="58" t="str">
        <f>IF(O425="女子",IF($AF425&gt;100,"",IF($M425=プロ用女子!K$177,ROW(),"")),"")</f>
        <v/>
      </c>
      <c r="CO425" s="58" t="str">
        <f>IF(O425="女子",IF($AF425&gt;100,"",IF($M425=プロ用女子!D$202,ROW(),"")),"")</f>
        <v/>
      </c>
      <c r="CP425" s="58" t="str">
        <f>IF(O425="女子",IF($AF425&gt;100,"",IF($M425=プロ用女子!K$202,ROW(),"")),"")</f>
        <v/>
      </c>
      <c r="CQ425" s="58" t="str">
        <f>IF(O425="女子",IF($AF425&gt;100,"",IF($M425=プロ用女子!D$227,ROW(),"")),"")</f>
        <v/>
      </c>
      <c r="CR425" s="58" t="str">
        <f>IF(O425="女子",IF($AF425&gt;100,"",IF($M425=プロ用女子!K$227,ROW(),"")),"")</f>
        <v/>
      </c>
    </row>
    <row r="426" spans="1:96" x14ac:dyDescent="0.15">
      <c r="L426" t="s">
        <v>2433</v>
      </c>
      <c r="M426" t="s">
        <v>2434</v>
      </c>
      <c r="N426" t="s">
        <v>2435</v>
      </c>
      <c r="O426" t="s">
        <v>0</v>
      </c>
      <c r="Y426" t="s">
        <v>101</v>
      </c>
      <c r="Z426">
        <v>1</v>
      </c>
      <c r="AA426" t="s">
        <v>2436</v>
      </c>
      <c r="AB426" t="s">
        <v>2435</v>
      </c>
      <c r="AC426" t="s">
        <v>2437</v>
      </c>
      <c r="AD426" t="s">
        <v>102</v>
      </c>
      <c r="AF426">
        <v>101</v>
      </c>
      <c r="AG426" s="40">
        <v>36853</v>
      </c>
      <c r="AN426">
        <v>165</v>
      </c>
      <c r="AO426">
        <v>59</v>
      </c>
      <c r="AP426" t="s">
        <v>103</v>
      </c>
      <c r="BB426">
        <f t="shared" si="25"/>
        <v>23</v>
      </c>
      <c r="BC426" t="str">
        <f t="shared" si="26"/>
        <v>役員</v>
      </c>
      <c r="BD426" t="str">
        <f t="shared" si="27"/>
        <v>右</v>
      </c>
      <c r="BE426" s="58" t="str">
        <f>IF(O426="男子",IF($AF426&gt;100,"",IF(M426=プロ用男子!D$2,ROW(),"")),"")</f>
        <v/>
      </c>
      <c r="BF426" s="58" t="str">
        <f>IF(O426="男子",IF($AF426&gt;100,"",IF($M426=プロ用男子!K$2,ROW(),"")),"")</f>
        <v/>
      </c>
      <c r="BG426" s="58" t="str">
        <f>IF(O426="男子",IF($AF426&gt;100,"",IF($M426=プロ用男子!D$27,ROW(),"")),"")</f>
        <v/>
      </c>
      <c r="BH426" s="58" t="str">
        <f>IF(O426="男子",IF($AF426&gt;100,"",IF($M426=プロ用男子!K$27,ROW(),"")),"")</f>
        <v/>
      </c>
      <c r="BI426" s="58" t="str">
        <f>IF(O426="男子",IF($AF426&gt;100,"",IF($M426=プロ用男子!D$52,ROW(),"")),"")</f>
        <v/>
      </c>
      <c r="BJ426" s="58" t="str">
        <f>IF(O426="男子",IF($AF426&gt;100,"",IF($M426=プロ用男子!K$52,ROW(),"")),"")</f>
        <v/>
      </c>
      <c r="BK426" s="58" t="str">
        <f>IF(O426="男子",IF($AF426&gt;100,"",IF($M426=プロ用男子!D$77,ROW(),"")),"")</f>
        <v/>
      </c>
      <c r="BL426" s="58" t="str">
        <f>IF(O426="男子",IF($AF426&gt;100,"",IF($M426=プロ用男子!K$77,ROW(),"")),"")</f>
        <v/>
      </c>
      <c r="BM426" s="58" t="str">
        <f>IF(O426="男子",IF($AF426&gt;100,"",IF($M426=プロ用男子!D$102,ROW(),"")),"")</f>
        <v/>
      </c>
      <c r="BN426" s="58" t="str">
        <f>IF(O426="男子",IF($AF426&gt;100,"",IF($M426=プロ用男子!K$102,ROW(),"")),"")</f>
        <v/>
      </c>
      <c r="BO426" s="58" t="str">
        <f>IF(O426="男子",IF($AF426&gt;100,"",IF($M426=プロ用男子!D$127,ROW(),"")),"")</f>
        <v/>
      </c>
      <c r="BP426" s="58" t="str">
        <f>IF(O426="男子",IF($AF426&gt;100,"",IF($M426=プロ用男子!K$127,ROW(),"")),"")</f>
        <v/>
      </c>
      <c r="BQ426" s="58" t="str">
        <f>IF(O426="男子",IF($AF426&gt;100,"",IF($M426=プロ用男子!D$152,ROW(),"")),"")</f>
        <v/>
      </c>
      <c r="BR426" s="58" t="str">
        <f>IF(O426="男子",IF($AF426&gt;100,"",IF($M426=プロ用男子!K$152,ROW(),"")),"")</f>
        <v/>
      </c>
      <c r="BS426" s="58" t="str">
        <f>IF(O426="男子",IF($AF426&gt;100,"",IF($M426=プロ用男子!D$177,ROW(),"")),"")</f>
        <v/>
      </c>
      <c r="BT426" s="58" t="str">
        <f>IF(O426="男子",IF($AF426&gt;100,"",IF($M426=プロ用男子!K$177,ROW(),"")),"")</f>
        <v/>
      </c>
      <c r="BU426" s="58" t="str">
        <f>IF(O426="男子",IF($AF426&gt;100,"",IF($M426=プロ用男子!D$202,ROW(),"")),"")</f>
        <v/>
      </c>
      <c r="BV426" s="58" t="str">
        <f>IF(O426="男子",IF($AF426&gt;100,"",IF($M426=プロ用男子!K$202,ROW(),"")),"")</f>
        <v/>
      </c>
      <c r="BW426" s="58" t="str">
        <f>IF(O426="男子",IF($AF426&gt;100,"",IF($M426=プロ用男子!D$227,ROW(),"")),"")</f>
        <v/>
      </c>
      <c r="BX426" s="58" t="str">
        <f>IF(O426="男子",IF($AF426&gt;100,"",IF($M426=プロ用男子!K$227,ROW(),"")),"")</f>
        <v/>
      </c>
      <c r="BY426" s="58" t="str">
        <f>IF(O426="女子",IF(AF426&gt;100,"",IF(M426=プロ用女子!D$2,ROW(),"")),"")</f>
        <v/>
      </c>
      <c r="BZ426" s="58" t="str">
        <f>IF(O426="女子",IF($AF426&gt;100,"",IF($M426=プロ用女子!K$2,ROW(),"")),"")</f>
        <v/>
      </c>
      <c r="CA426" s="58" t="str">
        <f>IF(O426="女子",IF($AF426&gt;100,"",IF($M426=プロ用女子!D$27,ROW(),"")),"")</f>
        <v/>
      </c>
      <c r="CB426" s="58" t="str">
        <f>IF(O426="女子",IF($AF426&gt;100,"",IF($M426=プロ用女子!K$27,ROW(),"")),"")</f>
        <v/>
      </c>
      <c r="CC426" s="58" t="str">
        <f>IF(O426="女子",IF($AF426&gt;100,"",IF($M426=プロ用女子!D$52,ROW(),"")),"")</f>
        <v/>
      </c>
      <c r="CD426" s="58" t="str">
        <f>IF(O426="女子",IF($AF426&gt;100,"",IF($M426=プロ用女子!K$52,ROW(),"")),"")</f>
        <v/>
      </c>
      <c r="CE426" s="58" t="str">
        <f>IF(O426="女子",IF($AF426&gt;100,"",IF($M426=プロ用女子!D$77,ROW(),"")),"")</f>
        <v/>
      </c>
      <c r="CF426" s="58" t="str">
        <f>IF(O426="女子",IF($AF426&gt;100,"",IF($M426=プロ用女子!K$77,ROW(),"")),"")</f>
        <v/>
      </c>
      <c r="CG426" s="58" t="str">
        <f>IF(O426="女子",IF($AF426&gt;100,"",IF($M426=プロ用女子!D$102,ROW(),"")),"")</f>
        <v/>
      </c>
      <c r="CH426" s="58" t="str">
        <f>IF(O426="女子",IF($AF426&gt;100,"",IF($M426=プロ用女子!K$102,ROW(),"")),"")</f>
        <v/>
      </c>
      <c r="CI426" s="58" t="str">
        <f>IF(O426="女子",IF($AF426&gt;100,"",IF($M426=プロ用女子!D$127,ROW(),"")),"")</f>
        <v/>
      </c>
      <c r="CJ426" s="58" t="str">
        <f>IF(O426="女子",IF($AF426&gt;100,"",IF($M426=プロ用女子!K$127,ROW(),"")),"")</f>
        <v/>
      </c>
      <c r="CK426" s="58" t="str">
        <f>IF(O426="女子",IF($AF426&gt;100,"",IF($M426=プロ用女子!D$152,ROW(),"")),"")</f>
        <v/>
      </c>
      <c r="CL426" s="58" t="str">
        <f>IF(O426="女子",IF($AF426&gt;100,"",IF($M426=プロ用女子!K$152,ROW(),"")),"")</f>
        <v/>
      </c>
      <c r="CM426" s="58" t="str">
        <f>IF(O426="女子",IF($AF426&gt;100,"",IF($M426=プロ用女子!D$177,ROW(),"")),"")</f>
        <v/>
      </c>
      <c r="CN426" s="58" t="str">
        <f>IF(O426="女子",IF($AF426&gt;100,"",IF($M426=プロ用女子!K$177,ROW(),"")),"")</f>
        <v/>
      </c>
      <c r="CO426" s="58" t="str">
        <f>IF(O426="女子",IF($AF426&gt;100,"",IF($M426=プロ用女子!D$202,ROW(),"")),"")</f>
        <v/>
      </c>
      <c r="CP426" s="58" t="str">
        <f>IF(O426="女子",IF($AF426&gt;100,"",IF($M426=プロ用女子!K$202,ROW(),"")),"")</f>
        <v/>
      </c>
      <c r="CQ426" s="58" t="str">
        <f>IF(O426="女子",IF($AF426&gt;100,"",IF($M426=プロ用女子!D$227,ROW(),"")),"")</f>
        <v/>
      </c>
      <c r="CR426" s="58" t="str">
        <f>IF(O426="女子",IF($AF426&gt;100,"",IF($M426=プロ用女子!K$227,ROW(),"")),"")</f>
        <v/>
      </c>
    </row>
    <row r="427" spans="1:96" x14ac:dyDescent="0.15">
      <c r="L427" t="s">
        <v>2727</v>
      </c>
      <c r="M427" t="s">
        <v>2434</v>
      </c>
      <c r="N427" t="s">
        <v>2435</v>
      </c>
      <c r="O427" t="s">
        <v>0</v>
      </c>
      <c r="Y427" t="s">
        <v>101</v>
      </c>
      <c r="AA427" t="s">
        <v>2728</v>
      </c>
      <c r="AB427" t="s">
        <v>2729</v>
      </c>
      <c r="AC427" t="s">
        <v>2730</v>
      </c>
      <c r="AD427" t="s">
        <v>102</v>
      </c>
      <c r="AE427" t="s">
        <v>388</v>
      </c>
      <c r="AF427">
        <v>3</v>
      </c>
      <c r="AG427" s="40">
        <v>38892</v>
      </c>
      <c r="AN427">
        <v>156.69999999999999</v>
      </c>
      <c r="AO427">
        <v>54.2</v>
      </c>
      <c r="AP427" t="s">
        <v>103</v>
      </c>
      <c r="BB427">
        <f t="shared" si="25"/>
        <v>17</v>
      </c>
      <c r="BC427">
        <f t="shared" si="26"/>
        <v>3</v>
      </c>
      <c r="BD427" t="str">
        <f t="shared" si="27"/>
        <v>右</v>
      </c>
      <c r="BE427" s="58" t="str">
        <f>IF(O427="男子",IF($AF427&gt;100,"",IF(M427=プロ用男子!D$2,ROW(),"")),"")</f>
        <v/>
      </c>
      <c r="BF427" s="58" t="str">
        <f>IF(O427="男子",IF($AF427&gt;100,"",IF($M427=プロ用男子!K$2,ROW(),"")),"")</f>
        <v/>
      </c>
      <c r="BG427" s="58" t="str">
        <f>IF(O427="男子",IF($AF427&gt;100,"",IF($M427=プロ用男子!D$27,ROW(),"")),"")</f>
        <v/>
      </c>
      <c r="BH427" s="58" t="str">
        <f>IF(O427="男子",IF($AF427&gt;100,"",IF($M427=プロ用男子!K$27,ROW(),"")),"")</f>
        <v/>
      </c>
      <c r="BI427" s="58" t="str">
        <f>IF(O427="男子",IF($AF427&gt;100,"",IF($M427=プロ用男子!D$52,ROW(),"")),"")</f>
        <v/>
      </c>
      <c r="BJ427" s="58" t="str">
        <f>IF(O427="男子",IF($AF427&gt;100,"",IF($M427=プロ用男子!K$52,ROW(),"")),"")</f>
        <v/>
      </c>
      <c r="BK427" s="58" t="str">
        <f>IF(O427="男子",IF($AF427&gt;100,"",IF($M427=プロ用男子!D$77,ROW(),"")),"")</f>
        <v/>
      </c>
      <c r="BL427" s="58" t="str">
        <f>IF(O427="男子",IF($AF427&gt;100,"",IF($M427=プロ用男子!K$77,ROW(),"")),"")</f>
        <v/>
      </c>
      <c r="BM427" s="58" t="str">
        <f>IF(O427="男子",IF($AF427&gt;100,"",IF($M427=プロ用男子!D$102,ROW(),"")),"")</f>
        <v/>
      </c>
      <c r="BN427" s="58" t="str">
        <f>IF(O427="男子",IF($AF427&gt;100,"",IF($M427=プロ用男子!K$102,ROW(),"")),"")</f>
        <v/>
      </c>
      <c r="BO427" s="58" t="str">
        <f>IF(O427="男子",IF($AF427&gt;100,"",IF($M427=プロ用男子!D$127,ROW(),"")),"")</f>
        <v/>
      </c>
      <c r="BP427" s="58" t="str">
        <f>IF(O427="男子",IF($AF427&gt;100,"",IF($M427=プロ用男子!K$127,ROW(),"")),"")</f>
        <v/>
      </c>
      <c r="BQ427" s="58" t="str">
        <f>IF(O427="男子",IF($AF427&gt;100,"",IF($M427=プロ用男子!D$152,ROW(),"")),"")</f>
        <v/>
      </c>
      <c r="BR427" s="58" t="str">
        <f>IF(O427="男子",IF($AF427&gt;100,"",IF($M427=プロ用男子!K$152,ROW(),"")),"")</f>
        <v/>
      </c>
      <c r="BS427" s="58" t="str">
        <f>IF(O427="男子",IF($AF427&gt;100,"",IF($M427=プロ用男子!D$177,ROW(),"")),"")</f>
        <v/>
      </c>
      <c r="BT427" s="58" t="str">
        <f>IF(O427="男子",IF($AF427&gt;100,"",IF($M427=プロ用男子!K$177,ROW(),"")),"")</f>
        <v/>
      </c>
      <c r="BU427" s="58" t="str">
        <f>IF(O427="男子",IF($AF427&gt;100,"",IF($M427=プロ用男子!D$202,ROW(),"")),"")</f>
        <v/>
      </c>
      <c r="BV427" s="58" t="str">
        <f>IF(O427="男子",IF($AF427&gt;100,"",IF($M427=プロ用男子!K$202,ROW(),"")),"")</f>
        <v/>
      </c>
      <c r="BW427" s="58">
        <f>IF(O427="男子",IF($AF427&gt;100,"",IF($M427=プロ用男子!D$227,ROW(),"")),"")</f>
        <v>427</v>
      </c>
      <c r="BX427" s="58" t="str">
        <f>IF(O427="男子",IF($AF427&gt;100,"",IF($M427=プロ用男子!K$227,ROW(),"")),"")</f>
        <v/>
      </c>
      <c r="BY427" s="58" t="str">
        <f>IF(O427="女子",IF(AF427&gt;100,"",IF(M427=プロ用女子!D$2,ROW(),"")),"")</f>
        <v/>
      </c>
      <c r="BZ427" s="58" t="str">
        <f>IF(O427="女子",IF($AF427&gt;100,"",IF($M427=プロ用女子!K$2,ROW(),"")),"")</f>
        <v/>
      </c>
      <c r="CA427" s="58" t="str">
        <f>IF(O427="女子",IF($AF427&gt;100,"",IF($M427=プロ用女子!D$27,ROW(),"")),"")</f>
        <v/>
      </c>
      <c r="CB427" s="58" t="str">
        <f>IF(O427="女子",IF($AF427&gt;100,"",IF($M427=プロ用女子!K$27,ROW(),"")),"")</f>
        <v/>
      </c>
      <c r="CC427" s="58" t="str">
        <f>IF(O427="女子",IF($AF427&gt;100,"",IF($M427=プロ用女子!D$52,ROW(),"")),"")</f>
        <v/>
      </c>
      <c r="CD427" s="58" t="str">
        <f>IF(O427="女子",IF($AF427&gt;100,"",IF($M427=プロ用女子!K$52,ROW(),"")),"")</f>
        <v/>
      </c>
      <c r="CE427" s="58" t="str">
        <f>IF(O427="女子",IF($AF427&gt;100,"",IF($M427=プロ用女子!D$77,ROW(),"")),"")</f>
        <v/>
      </c>
      <c r="CF427" s="58" t="str">
        <f>IF(O427="女子",IF($AF427&gt;100,"",IF($M427=プロ用女子!K$77,ROW(),"")),"")</f>
        <v/>
      </c>
      <c r="CG427" s="58" t="str">
        <f>IF(O427="女子",IF($AF427&gt;100,"",IF($M427=プロ用女子!D$102,ROW(),"")),"")</f>
        <v/>
      </c>
      <c r="CH427" s="58" t="str">
        <f>IF(O427="女子",IF($AF427&gt;100,"",IF($M427=プロ用女子!K$102,ROW(),"")),"")</f>
        <v/>
      </c>
      <c r="CI427" s="58" t="str">
        <f>IF(O427="女子",IF($AF427&gt;100,"",IF($M427=プロ用女子!D$127,ROW(),"")),"")</f>
        <v/>
      </c>
      <c r="CJ427" s="58" t="str">
        <f>IF(O427="女子",IF($AF427&gt;100,"",IF($M427=プロ用女子!K$127,ROW(),"")),"")</f>
        <v/>
      </c>
      <c r="CK427" s="58" t="str">
        <f>IF(O427="女子",IF($AF427&gt;100,"",IF($M427=プロ用女子!D$152,ROW(),"")),"")</f>
        <v/>
      </c>
      <c r="CL427" s="58" t="str">
        <f>IF(O427="女子",IF($AF427&gt;100,"",IF($M427=プロ用女子!K$152,ROW(),"")),"")</f>
        <v/>
      </c>
      <c r="CM427" s="58" t="str">
        <f>IF(O427="女子",IF($AF427&gt;100,"",IF($M427=プロ用女子!D$177,ROW(),"")),"")</f>
        <v/>
      </c>
      <c r="CN427" s="58" t="str">
        <f>IF(O427="女子",IF($AF427&gt;100,"",IF($M427=プロ用女子!K$177,ROW(),"")),"")</f>
        <v/>
      </c>
      <c r="CO427" s="58" t="str">
        <f>IF(O427="女子",IF($AF427&gt;100,"",IF($M427=プロ用女子!D$202,ROW(),"")),"")</f>
        <v/>
      </c>
      <c r="CP427" s="58" t="str">
        <f>IF(O427="女子",IF($AF427&gt;100,"",IF($M427=プロ用女子!K$202,ROW(),"")),"")</f>
        <v/>
      </c>
      <c r="CQ427" s="58" t="str">
        <f>IF(O427="女子",IF($AF427&gt;100,"",IF($M427=プロ用女子!D$227,ROW(),"")),"")</f>
        <v/>
      </c>
      <c r="CR427" s="58" t="str">
        <f>IF(O427="女子",IF($AF427&gt;100,"",IF($M427=プロ用女子!K$227,ROW(),"")),"")</f>
        <v/>
      </c>
    </row>
    <row r="428" spans="1:96" x14ac:dyDescent="0.15">
      <c r="L428" t="s">
        <v>2731</v>
      </c>
      <c r="M428" t="s">
        <v>2434</v>
      </c>
      <c r="N428" t="s">
        <v>2435</v>
      </c>
      <c r="O428" t="s">
        <v>0</v>
      </c>
      <c r="Y428" t="s">
        <v>101</v>
      </c>
      <c r="AA428" t="s">
        <v>2732</v>
      </c>
      <c r="AB428" t="s">
        <v>2733</v>
      </c>
      <c r="AC428" t="s">
        <v>2734</v>
      </c>
      <c r="AD428" t="s">
        <v>102</v>
      </c>
      <c r="AF428">
        <v>4</v>
      </c>
      <c r="AG428" s="40">
        <v>39148</v>
      </c>
      <c r="AN428">
        <v>162</v>
      </c>
      <c r="AO428">
        <v>65</v>
      </c>
      <c r="AP428" t="s">
        <v>103</v>
      </c>
      <c r="BB428">
        <f t="shared" si="25"/>
        <v>17</v>
      </c>
      <c r="BC428">
        <f t="shared" si="26"/>
        <v>3</v>
      </c>
      <c r="BD428" t="str">
        <f t="shared" si="27"/>
        <v>右</v>
      </c>
      <c r="BE428" s="58" t="str">
        <f>IF(O428="男子",IF($AF428&gt;100,"",IF(M428=プロ用男子!D$2,ROW(),"")),"")</f>
        <v/>
      </c>
      <c r="BF428" s="58" t="str">
        <f>IF(O428="男子",IF($AF428&gt;100,"",IF($M428=プロ用男子!K$2,ROW(),"")),"")</f>
        <v/>
      </c>
      <c r="BG428" s="58" t="str">
        <f>IF(O428="男子",IF($AF428&gt;100,"",IF($M428=プロ用男子!D$27,ROW(),"")),"")</f>
        <v/>
      </c>
      <c r="BH428" s="58" t="str">
        <f>IF(O428="男子",IF($AF428&gt;100,"",IF($M428=プロ用男子!K$27,ROW(),"")),"")</f>
        <v/>
      </c>
      <c r="BI428" s="58" t="str">
        <f>IF(O428="男子",IF($AF428&gt;100,"",IF($M428=プロ用男子!D$52,ROW(),"")),"")</f>
        <v/>
      </c>
      <c r="BJ428" s="58" t="str">
        <f>IF(O428="男子",IF($AF428&gt;100,"",IF($M428=プロ用男子!K$52,ROW(),"")),"")</f>
        <v/>
      </c>
      <c r="BK428" s="58" t="str">
        <f>IF(O428="男子",IF($AF428&gt;100,"",IF($M428=プロ用男子!D$77,ROW(),"")),"")</f>
        <v/>
      </c>
      <c r="BL428" s="58" t="str">
        <f>IF(O428="男子",IF($AF428&gt;100,"",IF($M428=プロ用男子!K$77,ROW(),"")),"")</f>
        <v/>
      </c>
      <c r="BM428" s="58" t="str">
        <f>IF(O428="男子",IF($AF428&gt;100,"",IF($M428=プロ用男子!D$102,ROW(),"")),"")</f>
        <v/>
      </c>
      <c r="BN428" s="58" t="str">
        <f>IF(O428="男子",IF($AF428&gt;100,"",IF($M428=プロ用男子!K$102,ROW(),"")),"")</f>
        <v/>
      </c>
      <c r="BO428" s="58" t="str">
        <f>IF(O428="男子",IF($AF428&gt;100,"",IF($M428=プロ用男子!D$127,ROW(),"")),"")</f>
        <v/>
      </c>
      <c r="BP428" s="58" t="str">
        <f>IF(O428="男子",IF($AF428&gt;100,"",IF($M428=プロ用男子!K$127,ROW(),"")),"")</f>
        <v/>
      </c>
      <c r="BQ428" s="58" t="str">
        <f>IF(O428="男子",IF($AF428&gt;100,"",IF($M428=プロ用男子!D$152,ROW(),"")),"")</f>
        <v/>
      </c>
      <c r="BR428" s="58" t="str">
        <f>IF(O428="男子",IF($AF428&gt;100,"",IF($M428=プロ用男子!K$152,ROW(),"")),"")</f>
        <v/>
      </c>
      <c r="BS428" s="58" t="str">
        <f>IF(O428="男子",IF($AF428&gt;100,"",IF($M428=プロ用男子!D$177,ROW(),"")),"")</f>
        <v/>
      </c>
      <c r="BT428" s="58" t="str">
        <f>IF(O428="男子",IF($AF428&gt;100,"",IF($M428=プロ用男子!K$177,ROW(),"")),"")</f>
        <v/>
      </c>
      <c r="BU428" s="58" t="str">
        <f>IF(O428="男子",IF($AF428&gt;100,"",IF($M428=プロ用男子!D$202,ROW(),"")),"")</f>
        <v/>
      </c>
      <c r="BV428" s="58" t="str">
        <f>IF(O428="男子",IF($AF428&gt;100,"",IF($M428=プロ用男子!K$202,ROW(),"")),"")</f>
        <v/>
      </c>
      <c r="BW428" s="58">
        <f>IF(O428="男子",IF($AF428&gt;100,"",IF($M428=プロ用男子!D$227,ROW(),"")),"")</f>
        <v>428</v>
      </c>
      <c r="BX428" s="58" t="str">
        <f>IF(O428="男子",IF($AF428&gt;100,"",IF($M428=プロ用男子!K$227,ROW(),"")),"")</f>
        <v/>
      </c>
      <c r="BY428" s="58" t="str">
        <f>IF(O428="女子",IF(AF428&gt;100,"",IF(M428=プロ用女子!D$2,ROW(),"")),"")</f>
        <v/>
      </c>
      <c r="BZ428" s="58" t="str">
        <f>IF(O428="女子",IF($AF428&gt;100,"",IF($M428=プロ用女子!K$2,ROW(),"")),"")</f>
        <v/>
      </c>
      <c r="CA428" s="58" t="str">
        <f>IF(O428="女子",IF($AF428&gt;100,"",IF($M428=プロ用女子!D$27,ROW(),"")),"")</f>
        <v/>
      </c>
      <c r="CB428" s="58" t="str">
        <f>IF(O428="女子",IF($AF428&gt;100,"",IF($M428=プロ用女子!K$27,ROW(),"")),"")</f>
        <v/>
      </c>
      <c r="CC428" s="58" t="str">
        <f>IF(O428="女子",IF($AF428&gt;100,"",IF($M428=プロ用女子!D$52,ROW(),"")),"")</f>
        <v/>
      </c>
      <c r="CD428" s="58" t="str">
        <f>IF(O428="女子",IF($AF428&gt;100,"",IF($M428=プロ用女子!K$52,ROW(),"")),"")</f>
        <v/>
      </c>
      <c r="CE428" s="58" t="str">
        <f>IF(O428="女子",IF($AF428&gt;100,"",IF($M428=プロ用女子!D$77,ROW(),"")),"")</f>
        <v/>
      </c>
      <c r="CF428" s="58" t="str">
        <f>IF(O428="女子",IF($AF428&gt;100,"",IF($M428=プロ用女子!K$77,ROW(),"")),"")</f>
        <v/>
      </c>
      <c r="CG428" s="58" t="str">
        <f>IF(O428="女子",IF($AF428&gt;100,"",IF($M428=プロ用女子!D$102,ROW(),"")),"")</f>
        <v/>
      </c>
      <c r="CH428" s="58" t="str">
        <f>IF(O428="女子",IF($AF428&gt;100,"",IF($M428=プロ用女子!K$102,ROW(),"")),"")</f>
        <v/>
      </c>
      <c r="CI428" s="58" t="str">
        <f>IF(O428="女子",IF($AF428&gt;100,"",IF($M428=プロ用女子!D$127,ROW(),"")),"")</f>
        <v/>
      </c>
      <c r="CJ428" s="58" t="str">
        <f>IF(O428="女子",IF($AF428&gt;100,"",IF($M428=プロ用女子!K$127,ROW(),"")),"")</f>
        <v/>
      </c>
      <c r="CK428" s="58" t="str">
        <f>IF(O428="女子",IF($AF428&gt;100,"",IF($M428=プロ用女子!D$152,ROW(),"")),"")</f>
        <v/>
      </c>
      <c r="CL428" s="58" t="str">
        <f>IF(O428="女子",IF($AF428&gt;100,"",IF($M428=プロ用女子!K$152,ROW(),"")),"")</f>
        <v/>
      </c>
      <c r="CM428" s="58" t="str">
        <f>IF(O428="女子",IF($AF428&gt;100,"",IF($M428=プロ用女子!D$177,ROW(),"")),"")</f>
        <v/>
      </c>
      <c r="CN428" s="58" t="str">
        <f>IF(O428="女子",IF($AF428&gt;100,"",IF($M428=プロ用女子!K$177,ROW(),"")),"")</f>
        <v/>
      </c>
      <c r="CO428" s="58" t="str">
        <f>IF(O428="女子",IF($AF428&gt;100,"",IF($M428=プロ用女子!D$202,ROW(),"")),"")</f>
        <v/>
      </c>
      <c r="CP428" s="58" t="str">
        <f>IF(O428="女子",IF($AF428&gt;100,"",IF($M428=プロ用女子!K$202,ROW(),"")),"")</f>
        <v/>
      </c>
      <c r="CQ428" s="58" t="str">
        <f>IF(O428="女子",IF($AF428&gt;100,"",IF($M428=プロ用女子!D$227,ROW(),"")),"")</f>
        <v/>
      </c>
      <c r="CR428" s="58" t="str">
        <f>IF(O428="女子",IF($AF428&gt;100,"",IF($M428=プロ用女子!K$227,ROW(),"")),"")</f>
        <v/>
      </c>
    </row>
    <row r="429" spans="1:96" x14ac:dyDescent="0.15">
      <c r="L429" t="s">
        <v>2735</v>
      </c>
      <c r="M429" t="s">
        <v>2434</v>
      </c>
      <c r="N429" t="s">
        <v>2435</v>
      </c>
      <c r="O429" t="s">
        <v>0</v>
      </c>
      <c r="Y429" t="s">
        <v>101</v>
      </c>
      <c r="AA429" t="s">
        <v>2736</v>
      </c>
      <c r="AB429" t="s">
        <v>2737</v>
      </c>
      <c r="AC429" t="s">
        <v>2738</v>
      </c>
      <c r="AD429" t="s">
        <v>102</v>
      </c>
      <c r="AF429">
        <v>5</v>
      </c>
      <c r="AG429" s="40">
        <v>39331</v>
      </c>
      <c r="AN429">
        <v>153</v>
      </c>
      <c r="AO429">
        <v>43.2</v>
      </c>
      <c r="AP429" t="s">
        <v>103</v>
      </c>
      <c r="BB429">
        <f t="shared" si="25"/>
        <v>16</v>
      </c>
      <c r="BC429">
        <f t="shared" si="26"/>
        <v>2</v>
      </c>
      <c r="BD429" t="str">
        <f t="shared" si="27"/>
        <v>右</v>
      </c>
      <c r="BE429" s="58" t="str">
        <f>IF(O429="男子",IF($AF429&gt;100,"",IF(M429=プロ用男子!D$2,ROW(),"")),"")</f>
        <v/>
      </c>
      <c r="BF429" s="58" t="str">
        <f>IF(O429="男子",IF($AF429&gt;100,"",IF($M429=プロ用男子!K$2,ROW(),"")),"")</f>
        <v/>
      </c>
      <c r="BG429" s="58" t="str">
        <f>IF(O429="男子",IF($AF429&gt;100,"",IF($M429=プロ用男子!D$27,ROW(),"")),"")</f>
        <v/>
      </c>
      <c r="BH429" s="58" t="str">
        <f>IF(O429="男子",IF($AF429&gt;100,"",IF($M429=プロ用男子!K$27,ROW(),"")),"")</f>
        <v/>
      </c>
      <c r="BI429" s="58" t="str">
        <f>IF(O429="男子",IF($AF429&gt;100,"",IF($M429=プロ用男子!D$52,ROW(),"")),"")</f>
        <v/>
      </c>
      <c r="BJ429" s="58" t="str">
        <f>IF(O429="男子",IF($AF429&gt;100,"",IF($M429=プロ用男子!K$52,ROW(),"")),"")</f>
        <v/>
      </c>
      <c r="BK429" s="58" t="str">
        <f>IF(O429="男子",IF($AF429&gt;100,"",IF($M429=プロ用男子!D$77,ROW(),"")),"")</f>
        <v/>
      </c>
      <c r="BL429" s="58" t="str">
        <f>IF(O429="男子",IF($AF429&gt;100,"",IF($M429=プロ用男子!K$77,ROW(),"")),"")</f>
        <v/>
      </c>
      <c r="BM429" s="58" t="str">
        <f>IF(O429="男子",IF($AF429&gt;100,"",IF($M429=プロ用男子!D$102,ROW(),"")),"")</f>
        <v/>
      </c>
      <c r="BN429" s="58" t="str">
        <f>IF(O429="男子",IF($AF429&gt;100,"",IF($M429=プロ用男子!K$102,ROW(),"")),"")</f>
        <v/>
      </c>
      <c r="BO429" s="58" t="str">
        <f>IF(O429="男子",IF($AF429&gt;100,"",IF($M429=プロ用男子!D$127,ROW(),"")),"")</f>
        <v/>
      </c>
      <c r="BP429" s="58" t="str">
        <f>IF(O429="男子",IF($AF429&gt;100,"",IF($M429=プロ用男子!K$127,ROW(),"")),"")</f>
        <v/>
      </c>
      <c r="BQ429" s="58" t="str">
        <f>IF(O429="男子",IF($AF429&gt;100,"",IF($M429=プロ用男子!D$152,ROW(),"")),"")</f>
        <v/>
      </c>
      <c r="BR429" s="58" t="str">
        <f>IF(O429="男子",IF($AF429&gt;100,"",IF($M429=プロ用男子!K$152,ROW(),"")),"")</f>
        <v/>
      </c>
      <c r="BS429" s="58" t="str">
        <f>IF(O429="男子",IF($AF429&gt;100,"",IF($M429=プロ用男子!D$177,ROW(),"")),"")</f>
        <v/>
      </c>
      <c r="BT429" s="58" t="str">
        <f>IF(O429="男子",IF($AF429&gt;100,"",IF($M429=プロ用男子!K$177,ROW(),"")),"")</f>
        <v/>
      </c>
      <c r="BU429" s="58" t="str">
        <f>IF(O429="男子",IF($AF429&gt;100,"",IF($M429=プロ用男子!D$202,ROW(),"")),"")</f>
        <v/>
      </c>
      <c r="BV429" s="58" t="str">
        <f>IF(O429="男子",IF($AF429&gt;100,"",IF($M429=プロ用男子!K$202,ROW(),"")),"")</f>
        <v/>
      </c>
      <c r="BW429" s="58">
        <f>IF(O429="男子",IF($AF429&gt;100,"",IF($M429=プロ用男子!D$227,ROW(),"")),"")</f>
        <v>429</v>
      </c>
      <c r="BX429" s="58" t="str">
        <f>IF(O429="男子",IF($AF429&gt;100,"",IF($M429=プロ用男子!K$227,ROW(),"")),"")</f>
        <v/>
      </c>
      <c r="BY429" s="58" t="str">
        <f>IF(O429="女子",IF(AF429&gt;100,"",IF(M429=プロ用女子!D$2,ROW(),"")),"")</f>
        <v/>
      </c>
      <c r="BZ429" s="58" t="str">
        <f>IF(O429="女子",IF($AF429&gt;100,"",IF($M429=プロ用女子!K$2,ROW(),"")),"")</f>
        <v/>
      </c>
      <c r="CA429" s="58" t="str">
        <f>IF(O429="女子",IF($AF429&gt;100,"",IF($M429=プロ用女子!D$27,ROW(),"")),"")</f>
        <v/>
      </c>
      <c r="CB429" s="58" t="str">
        <f>IF(O429="女子",IF($AF429&gt;100,"",IF($M429=プロ用女子!K$27,ROW(),"")),"")</f>
        <v/>
      </c>
      <c r="CC429" s="58" t="str">
        <f>IF(O429="女子",IF($AF429&gt;100,"",IF($M429=プロ用女子!D$52,ROW(),"")),"")</f>
        <v/>
      </c>
      <c r="CD429" s="58" t="str">
        <f>IF(O429="女子",IF($AF429&gt;100,"",IF($M429=プロ用女子!K$52,ROW(),"")),"")</f>
        <v/>
      </c>
      <c r="CE429" s="58" t="str">
        <f>IF(O429="女子",IF($AF429&gt;100,"",IF($M429=プロ用女子!D$77,ROW(),"")),"")</f>
        <v/>
      </c>
      <c r="CF429" s="58" t="str">
        <f>IF(O429="女子",IF($AF429&gt;100,"",IF($M429=プロ用女子!K$77,ROW(),"")),"")</f>
        <v/>
      </c>
      <c r="CG429" s="58" t="str">
        <f>IF(O429="女子",IF($AF429&gt;100,"",IF($M429=プロ用女子!D$102,ROW(),"")),"")</f>
        <v/>
      </c>
      <c r="CH429" s="58" t="str">
        <f>IF(O429="女子",IF($AF429&gt;100,"",IF($M429=プロ用女子!K$102,ROW(),"")),"")</f>
        <v/>
      </c>
      <c r="CI429" s="58" t="str">
        <f>IF(O429="女子",IF($AF429&gt;100,"",IF($M429=プロ用女子!D$127,ROW(),"")),"")</f>
        <v/>
      </c>
      <c r="CJ429" s="58" t="str">
        <f>IF(O429="女子",IF($AF429&gt;100,"",IF($M429=プロ用女子!K$127,ROW(),"")),"")</f>
        <v/>
      </c>
      <c r="CK429" s="58" t="str">
        <f>IF(O429="女子",IF($AF429&gt;100,"",IF($M429=プロ用女子!D$152,ROW(),"")),"")</f>
        <v/>
      </c>
      <c r="CL429" s="58" t="str">
        <f>IF(O429="女子",IF($AF429&gt;100,"",IF($M429=プロ用女子!K$152,ROW(),"")),"")</f>
        <v/>
      </c>
      <c r="CM429" s="58" t="str">
        <f>IF(O429="女子",IF($AF429&gt;100,"",IF($M429=プロ用女子!D$177,ROW(),"")),"")</f>
        <v/>
      </c>
      <c r="CN429" s="58" t="str">
        <f>IF(O429="女子",IF($AF429&gt;100,"",IF($M429=プロ用女子!K$177,ROW(),"")),"")</f>
        <v/>
      </c>
      <c r="CO429" s="58" t="str">
        <f>IF(O429="女子",IF($AF429&gt;100,"",IF($M429=プロ用女子!D$202,ROW(),"")),"")</f>
        <v/>
      </c>
      <c r="CP429" s="58" t="str">
        <f>IF(O429="女子",IF($AF429&gt;100,"",IF($M429=プロ用女子!K$202,ROW(),"")),"")</f>
        <v/>
      </c>
      <c r="CQ429" s="58" t="str">
        <f>IF(O429="女子",IF($AF429&gt;100,"",IF($M429=プロ用女子!D$227,ROW(),"")),"")</f>
        <v/>
      </c>
      <c r="CR429" s="58" t="str">
        <f>IF(O429="女子",IF($AF429&gt;100,"",IF($M429=プロ用女子!K$227,ROW(),"")),"")</f>
        <v/>
      </c>
    </row>
    <row r="430" spans="1:96" x14ac:dyDescent="0.15">
      <c r="L430" t="s">
        <v>2739</v>
      </c>
      <c r="M430" t="s">
        <v>2434</v>
      </c>
      <c r="N430" t="s">
        <v>2435</v>
      </c>
      <c r="O430" t="s">
        <v>0</v>
      </c>
      <c r="Y430" t="s">
        <v>101</v>
      </c>
      <c r="AA430" t="s">
        <v>2740</v>
      </c>
      <c r="AB430" t="s">
        <v>2741</v>
      </c>
      <c r="AC430" t="s">
        <v>2742</v>
      </c>
      <c r="AD430" t="s">
        <v>102</v>
      </c>
      <c r="AF430">
        <v>6</v>
      </c>
      <c r="AG430" s="40">
        <v>39368</v>
      </c>
      <c r="AN430">
        <v>151</v>
      </c>
      <c r="AO430">
        <v>43</v>
      </c>
      <c r="AP430" t="s">
        <v>103</v>
      </c>
      <c r="BB430">
        <f t="shared" si="25"/>
        <v>16</v>
      </c>
      <c r="BC430">
        <f t="shared" si="26"/>
        <v>2</v>
      </c>
      <c r="BD430" t="str">
        <f t="shared" si="27"/>
        <v>右</v>
      </c>
      <c r="BE430" s="58" t="str">
        <f>IF(O430="男子",IF($AF430&gt;100,"",IF(M430=プロ用男子!D$2,ROW(),"")),"")</f>
        <v/>
      </c>
      <c r="BF430" s="58" t="str">
        <f>IF(O430="男子",IF($AF430&gt;100,"",IF($M430=プロ用男子!K$2,ROW(),"")),"")</f>
        <v/>
      </c>
      <c r="BG430" s="58" t="str">
        <f>IF(O430="男子",IF($AF430&gt;100,"",IF($M430=プロ用男子!D$27,ROW(),"")),"")</f>
        <v/>
      </c>
      <c r="BH430" s="58" t="str">
        <f>IF(O430="男子",IF($AF430&gt;100,"",IF($M430=プロ用男子!K$27,ROW(),"")),"")</f>
        <v/>
      </c>
      <c r="BI430" s="58" t="str">
        <f>IF(O430="男子",IF($AF430&gt;100,"",IF($M430=プロ用男子!D$52,ROW(),"")),"")</f>
        <v/>
      </c>
      <c r="BJ430" s="58" t="str">
        <f>IF(O430="男子",IF($AF430&gt;100,"",IF($M430=プロ用男子!K$52,ROW(),"")),"")</f>
        <v/>
      </c>
      <c r="BK430" s="58" t="str">
        <f>IF(O430="男子",IF($AF430&gt;100,"",IF($M430=プロ用男子!D$77,ROW(),"")),"")</f>
        <v/>
      </c>
      <c r="BL430" s="58" t="str">
        <f>IF(O430="男子",IF($AF430&gt;100,"",IF($M430=プロ用男子!K$77,ROW(),"")),"")</f>
        <v/>
      </c>
      <c r="BM430" s="58" t="str">
        <f>IF(O430="男子",IF($AF430&gt;100,"",IF($M430=プロ用男子!D$102,ROW(),"")),"")</f>
        <v/>
      </c>
      <c r="BN430" s="58" t="str">
        <f>IF(O430="男子",IF($AF430&gt;100,"",IF($M430=プロ用男子!K$102,ROW(),"")),"")</f>
        <v/>
      </c>
      <c r="BO430" s="58" t="str">
        <f>IF(O430="男子",IF($AF430&gt;100,"",IF($M430=プロ用男子!D$127,ROW(),"")),"")</f>
        <v/>
      </c>
      <c r="BP430" s="58" t="str">
        <f>IF(O430="男子",IF($AF430&gt;100,"",IF($M430=プロ用男子!K$127,ROW(),"")),"")</f>
        <v/>
      </c>
      <c r="BQ430" s="58" t="str">
        <f>IF(O430="男子",IF($AF430&gt;100,"",IF($M430=プロ用男子!D$152,ROW(),"")),"")</f>
        <v/>
      </c>
      <c r="BR430" s="58" t="str">
        <f>IF(O430="男子",IF($AF430&gt;100,"",IF($M430=プロ用男子!K$152,ROW(),"")),"")</f>
        <v/>
      </c>
      <c r="BS430" s="58" t="str">
        <f>IF(O430="男子",IF($AF430&gt;100,"",IF($M430=プロ用男子!D$177,ROW(),"")),"")</f>
        <v/>
      </c>
      <c r="BT430" s="58" t="str">
        <f>IF(O430="男子",IF($AF430&gt;100,"",IF($M430=プロ用男子!K$177,ROW(),"")),"")</f>
        <v/>
      </c>
      <c r="BU430" s="58" t="str">
        <f>IF(O430="男子",IF($AF430&gt;100,"",IF($M430=プロ用男子!D$202,ROW(),"")),"")</f>
        <v/>
      </c>
      <c r="BV430" s="58" t="str">
        <f>IF(O430="男子",IF($AF430&gt;100,"",IF($M430=プロ用男子!K$202,ROW(),"")),"")</f>
        <v/>
      </c>
      <c r="BW430" s="58">
        <f>IF(O430="男子",IF($AF430&gt;100,"",IF($M430=プロ用男子!D$227,ROW(),"")),"")</f>
        <v>430</v>
      </c>
      <c r="BX430" s="58" t="str">
        <f>IF(O430="男子",IF($AF430&gt;100,"",IF($M430=プロ用男子!K$227,ROW(),"")),"")</f>
        <v/>
      </c>
      <c r="BY430" s="58" t="str">
        <f>IF(O430="女子",IF(AF430&gt;100,"",IF(M430=プロ用女子!D$2,ROW(),"")),"")</f>
        <v/>
      </c>
      <c r="BZ430" s="58" t="str">
        <f>IF(O430="女子",IF($AF430&gt;100,"",IF($M430=プロ用女子!K$2,ROW(),"")),"")</f>
        <v/>
      </c>
      <c r="CA430" s="58" t="str">
        <f>IF(O430="女子",IF($AF430&gt;100,"",IF($M430=プロ用女子!D$27,ROW(),"")),"")</f>
        <v/>
      </c>
      <c r="CB430" s="58" t="str">
        <f>IF(O430="女子",IF($AF430&gt;100,"",IF($M430=プロ用女子!K$27,ROW(),"")),"")</f>
        <v/>
      </c>
      <c r="CC430" s="58" t="str">
        <f>IF(O430="女子",IF($AF430&gt;100,"",IF($M430=プロ用女子!D$52,ROW(),"")),"")</f>
        <v/>
      </c>
      <c r="CD430" s="58" t="str">
        <f>IF(O430="女子",IF($AF430&gt;100,"",IF($M430=プロ用女子!K$52,ROW(),"")),"")</f>
        <v/>
      </c>
      <c r="CE430" s="58" t="str">
        <f>IF(O430="女子",IF($AF430&gt;100,"",IF($M430=プロ用女子!D$77,ROW(),"")),"")</f>
        <v/>
      </c>
      <c r="CF430" s="58" t="str">
        <f>IF(O430="女子",IF($AF430&gt;100,"",IF($M430=プロ用女子!K$77,ROW(),"")),"")</f>
        <v/>
      </c>
      <c r="CG430" s="58" t="str">
        <f>IF(O430="女子",IF($AF430&gt;100,"",IF($M430=プロ用女子!D$102,ROW(),"")),"")</f>
        <v/>
      </c>
      <c r="CH430" s="58" t="str">
        <f>IF(O430="女子",IF($AF430&gt;100,"",IF($M430=プロ用女子!K$102,ROW(),"")),"")</f>
        <v/>
      </c>
      <c r="CI430" s="58" t="str">
        <f>IF(O430="女子",IF($AF430&gt;100,"",IF($M430=プロ用女子!D$127,ROW(),"")),"")</f>
        <v/>
      </c>
      <c r="CJ430" s="58" t="str">
        <f>IF(O430="女子",IF($AF430&gt;100,"",IF($M430=プロ用女子!K$127,ROW(),"")),"")</f>
        <v/>
      </c>
      <c r="CK430" s="58" t="str">
        <f>IF(O430="女子",IF($AF430&gt;100,"",IF($M430=プロ用女子!D$152,ROW(),"")),"")</f>
        <v/>
      </c>
      <c r="CL430" s="58" t="str">
        <f>IF(O430="女子",IF($AF430&gt;100,"",IF($M430=プロ用女子!K$152,ROW(),"")),"")</f>
        <v/>
      </c>
      <c r="CM430" s="58" t="str">
        <f>IF(O430="女子",IF($AF430&gt;100,"",IF($M430=プロ用女子!D$177,ROW(),"")),"")</f>
        <v/>
      </c>
      <c r="CN430" s="58" t="str">
        <f>IF(O430="女子",IF($AF430&gt;100,"",IF($M430=プロ用女子!K$177,ROW(),"")),"")</f>
        <v/>
      </c>
      <c r="CO430" s="58" t="str">
        <f>IF(O430="女子",IF($AF430&gt;100,"",IF($M430=プロ用女子!D$202,ROW(),"")),"")</f>
        <v/>
      </c>
      <c r="CP430" s="58" t="str">
        <f>IF(O430="女子",IF($AF430&gt;100,"",IF($M430=プロ用女子!K$202,ROW(),"")),"")</f>
        <v/>
      </c>
      <c r="CQ430" s="58" t="str">
        <f>IF(O430="女子",IF($AF430&gt;100,"",IF($M430=プロ用女子!D$227,ROW(),"")),"")</f>
        <v/>
      </c>
      <c r="CR430" s="58" t="str">
        <f>IF(O430="女子",IF($AF430&gt;100,"",IF($M430=プロ用女子!K$227,ROW(),"")),"")</f>
        <v/>
      </c>
    </row>
    <row r="431" spans="1:96" x14ac:dyDescent="0.15">
      <c r="L431" t="s">
        <v>2743</v>
      </c>
      <c r="M431" t="s">
        <v>2434</v>
      </c>
      <c r="N431" t="s">
        <v>2435</v>
      </c>
      <c r="O431" t="s">
        <v>0</v>
      </c>
      <c r="Y431" t="s">
        <v>101</v>
      </c>
      <c r="AA431" t="s">
        <v>2744</v>
      </c>
      <c r="AB431" t="s">
        <v>2745</v>
      </c>
      <c r="AC431" t="s">
        <v>2746</v>
      </c>
      <c r="AD431" t="s">
        <v>102</v>
      </c>
      <c r="AF431">
        <v>7</v>
      </c>
      <c r="AG431" s="40">
        <v>39345</v>
      </c>
      <c r="AN431">
        <v>169.2</v>
      </c>
      <c r="AO431">
        <v>62.3</v>
      </c>
      <c r="AP431" t="s">
        <v>103</v>
      </c>
      <c r="BB431">
        <f t="shared" si="25"/>
        <v>16</v>
      </c>
      <c r="BC431">
        <f t="shared" si="26"/>
        <v>2</v>
      </c>
      <c r="BD431" t="str">
        <f t="shared" si="27"/>
        <v>右</v>
      </c>
      <c r="BE431" s="58" t="str">
        <f>IF(O431="男子",IF($AF431&gt;100,"",IF(M431=プロ用男子!D$2,ROW(),"")),"")</f>
        <v/>
      </c>
      <c r="BF431" s="58" t="str">
        <f>IF(O431="男子",IF($AF431&gt;100,"",IF($M431=プロ用男子!K$2,ROW(),"")),"")</f>
        <v/>
      </c>
      <c r="BG431" s="58" t="str">
        <f>IF(O431="男子",IF($AF431&gt;100,"",IF($M431=プロ用男子!D$27,ROW(),"")),"")</f>
        <v/>
      </c>
      <c r="BH431" s="58" t="str">
        <f>IF(O431="男子",IF($AF431&gt;100,"",IF($M431=プロ用男子!K$27,ROW(),"")),"")</f>
        <v/>
      </c>
      <c r="BI431" s="58" t="str">
        <f>IF(O431="男子",IF($AF431&gt;100,"",IF($M431=プロ用男子!D$52,ROW(),"")),"")</f>
        <v/>
      </c>
      <c r="BJ431" s="58" t="str">
        <f>IF(O431="男子",IF($AF431&gt;100,"",IF($M431=プロ用男子!K$52,ROW(),"")),"")</f>
        <v/>
      </c>
      <c r="BK431" s="58" t="str">
        <f>IF(O431="男子",IF($AF431&gt;100,"",IF($M431=プロ用男子!D$77,ROW(),"")),"")</f>
        <v/>
      </c>
      <c r="BL431" s="58" t="str">
        <f>IF(O431="男子",IF($AF431&gt;100,"",IF($M431=プロ用男子!K$77,ROW(),"")),"")</f>
        <v/>
      </c>
      <c r="BM431" s="58" t="str">
        <f>IF(O431="男子",IF($AF431&gt;100,"",IF($M431=プロ用男子!D$102,ROW(),"")),"")</f>
        <v/>
      </c>
      <c r="BN431" s="58" t="str">
        <f>IF(O431="男子",IF($AF431&gt;100,"",IF($M431=プロ用男子!K$102,ROW(),"")),"")</f>
        <v/>
      </c>
      <c r="BO431" s="58" t="str">
        <f>IF(O431="男子",IF($AF431&gt;100,"",IF($M431=プロ用男子!D$127,ROW(),"")),"")</f>
        <v/>
      </c>
      <c r="BP431" s="58" t="str">
        <f>IF(O431="男子",IF($AF431&gt;100,"",IF($M431=プロ用男子!K$127,ROW(),"")),"")</f>
        <v/>
      </c>
      <c r="BQ431" s="58" t="str">
        <f>IF(O431="男子",IF($AF431&gt;100,"",IF($M431=プロ用男子!D$152,ROW(),"")),"")</f>
        <v/>
      </c>
      <c r="BR431" s="58" t="str">
        <f>IF(O431="男子",IF($AF431&gt;100,"",IF($M431=プロ用男子!K$152,ROW(),"")),"")</f>
        <v/>
      </c>
      <c r="BS431" s="58" t="str">
        <f>IF(O431="男子",IF($AF431&gt;100,"",IF($M431=プロ用男子!D$177,ROW(),"")),"")</f>
        <v/>
      </c>
      <c r="BT431" s="58" t="str">
        <f>IF(O431="男子",IF($AF431&gt;100,"",IF($M431=プロ用男子!K$177,ROW(),"")),"")</f>
        <v/>
      </c>
      <c r="BU431" s="58" t="str">
        <f>IF(O431="男子",IF($AF431&gt;100,"",IF($M431=プロ用男子!D$202,ROW(),"")),"")</f>
        <v/>
      </c>
      <c r="BV431" s="58" t="str">
        <f>IF(O431="男子",IF($AF431&gt;100,"",IF($M431=プロ用男子!K$202,ROW(),"")),"")</f>
        <v/>
      </c>
      <c r="BW431" s="58">
        <f>IF(O431="男子",IF($AF431&gt;100,"",IF($M431=プロ用男子!D$227,ROW(),"")),"")</f>
        <v>431</v>
      </c>
      <c r="BX431" s="58" t="str">
        <f>IF(O431="男子",IF($AF431&gt;100,"",IF($M431=プロ用男子!K$227,ROW(),"")),"")</f>
        <v/>
      </c>
      <c r="BY431" s="58" t="str">
        <f>IF(O431="女子",IF(AF431&gt;100,"",IF(M431=プロ用女子!D$2,ROW(),"")),"")</f>
        <v/>
      </c>
      <c r="BZ431" s="58" t="str">
        <f>IF(O431="女子",IF($AF431&gt;100,"",IF($M431=プロ用女子!K$2,ROW(),"")),"")</f>
        <v/>
      </c>
      <c r="CA431" s="58" t="str">
        <f>IF(O431="女子",IF($AF431&gt;100,"",IF($M431=プロ用女子!D$27,ROW(),"")),"")</f>
        <v/>
      </c>
      <c r="CB431" s="58" t="str">
        <f>IF(O431="女子",IF($AF431&gt;100,"",IF($M431=プロ用女子!K$27,ROW(),"")),"")</f>
        <v/>
      </c>
      <c r="CC431" s="58" t="str">
        <f>IF(O431="女子",IF($AF431&gt;100,"",IF($M431=プロ用女子!D$52,ROW(),"")),"")</f>
        <v/>
      </c>
      <c r="CD431" s="58" t="str">
        <f>IF(O431="女子",IF($AF431&gt;100,"",IF($M431=プロ用女子!K$52,ROW(),"")),"")</f>
        <v/>
      </c>
      <c r="CE431" s="58" t="str">
        <f>IF(O431="女子",IF($AF431&gt;100,"",IF($M431=プロ用女子!D$77,ROW(),"")),"")</f>
        <v/>
      </c>
      <c r="CF431" s="58" t="str">
        <f>IF(O431="女子",IF($AF431&gt;100,"",IF($M431=プロ用女子!K$77,ROW(),"")),"")</f>
        <v/>
      </c>
      <c r="CG431" s="58" t="str">
        <f>IF(O431="女子",IF($AF431&gt;100,"",IF($M431=プロ用女子!D$102,ROW(),"")),"")</f>
        <v/>
      </c>
      <c r="CH431" s="58" t="str">
        <f>IF(O431="女子",IF($AF431&gt;100,"",IF($M431=プロ用女子!K$102,ROW(),"")),"")</f>
        <v/>
      </c>
      <c r="CI431" s="58" t="str">
        <f>IF(O431="女子",IF($AF431&gt;100,"",IF($M431=プロ用女子!D$127,ROW(),"")),"")</f>
        <v/>
      </c>
      <c r="CJ431" s="58" t="str">
        <f>IF(O431="女子",IF($AF431&gt;100,"",IF($M431=プロ用女子!K$127,ROW(),"")),"")</f>
        <v/>
      </c>
      <c r="CK431" s="58" t="str">
        <f>IF(O431="女子",IF($AF431&gt;100,"",IF($M431=プロ用女子!D$152,ROW(),"")),"")</f>
        <v/>
      </c>
      <c r="CL431" s="58" t="str">
        <f>IF(O431="女子",IF($AF431&gt;100,"",IF($M431=プロ用女子!K$152,ROW(),"")),"")</f>
        <v/>
      </c>
      <c r="CM431" s="58" t="str">
        <f>IF(O431="女子",IF($AF431&gt;100,"",IF($M431=プロ用女子!D$177,ROW(),"")),"")</f>
        <v/>
      </c>
      <c r="CN431" s="58" t="str">
        <f>IF(O431="女子",IF($AF431&gt;100,"",IF($M431=プロ用女子!K$177,ROW(),"")),"")</f>
        <v/>
      </c>
      <c r="CO431" s="58" t="str">
        <f>IF(O431="女子",IF($AF431&gt;100,"",IF($M431=プロ用女子!D$202,ROW(),"")),"")</f>
        <v/>
      </c>
      <c r="CP431" s="58" t="str">
        <f>IF(O431="女子",IF($AF431&gt;100,"",IF($M431=プロ用女子!K$202,ROW(),"")),"")</f>
        <v/>
      </c>
      <c r="CQ431" s="58" t="str">
        <f>IF(O431="女子",IF($AF431&gt;100,"",IF($M431=プロ用女子!D$227,ROW(),"")),"")</f>
        <v/>
      </c>
      <c r="CR431" s="58" t="str">
        <f>IF(O431="女子",IF($AF431&gt;100,"",IF($M431=プロ用女子!K$227,ROW(),"")),"")</f>
        <v/>
      </c>
    </row>
    <row r="432" spans="1:96" x14ac:dyDescent="0.15">
      <c r="L432" t="s">
        <v>2747</v>
      </c>
      <c r="M432" t="s">
        <v>2434</v>
      </c>
      <c r="N432" t="s">
        <v>2435</v>
      </c>
      <c r="O432" t="s">
        <v>0</v>
      </c>
      <c r="Y432" t="s">
        <v>101</v>
      </c>
      <c r="AA432" t="s">
        <v>2748</v>
      </c>
      <c r="AB432" t="s">
        <v>2749</v>
      </c>
      <c r="AC432" t="s">
        <v>2750</v>
      </c>
      <c r="AD432" t="s">
        <v>102</v>
      </c>
      <c r="AF432">
        <v>10</v>
      </c>
      <c r="AG432" s="40">
        <v>38823</v>
      </c>
      <c r="AN432">
        <v>173</v>
      </c>
      <c r="AO432">
        <v>62</v>
      </c>
      <c r="AP432" t="s">
        <v>103</v>
      </c>
      <c r="BB432">
        <f t="shared" si="25"/>
        <v>17</v>
      </c>
      <c r="BC432">
        <f t="shared" si="26"/>
        <v>3</v>
      </c>
      <c r="BD432" t="str">
        <f t="shared" si="27"/>
        <v>右</v>
      </c>
      <c r="BE432" s="58" t="str">
        <f>IF(O432="男子",IF($AF432&gt;100,"",IF(M432=プロ用男子!D$2,ROW(),"")),"")</f>
        <v/>
      </c>
      <c r="BF432" s="58" t="str">
        <f>IF(O432="男子",IF($AF432&gt;100,"",IF($M432=プロ用男子!K$2,ROW(),"")),"")</f>
        <v/>
      </c>
      <c r="BG432" s="58" t="str">
        <f>IF(O432="男子",IF($AF432&gt;100,"",IF($M432=プロ用男子!D$27,ROW(),"")),"")</f>
        <v/>
      </c>
      <c r="BH432" s="58" t="str">
        <f>IF(O432="男子",IF($AF432&gt;100,"",IF($M432=プロ用男子!K$27,ROW(),"")),"")</f>
        <v/>
      </c>
      <c r="BI432" s="58" t="str">
        <f>IF(O432="男子",IF($AF432&gt;100,"",IF($M432=プロ用男子!D$52,ROW(),"")),"")</f>
        <v/>
      </c>
      <c r="BJ432" s="58" t="str">
        <f>IF(O432="男子",IF($AF432&gt;100,"",IF($M432=プロ用男子!K$52,ROW(),"")),"")</f>
        <v/>
      </c>
      <c r="BK432" s="58" t="str">
        <f>IF(O432="男子",IF($AF432&gt;100,"",IF($M432=プロ用男子!D$77,ROW(),"")),"")</f>
        <v/>
      </c>
      <c r="BL432" s="58" t="str">
        <f>IF(O432="男子",IF($AF432&gt;100,"",IF($M432=プロ用男子!K$77,ROW(),"")),"")</f>
        <v/>
      </c>
      <c r="BM432" s="58" t="str">
        <f>IF(O432="男子",IF($AF432&gt;100,"",IF($M432=プロ用男子!D$102,ROW(),"")),"")</f>
        <v/>
      </c>
      <c r="BN432" s="58" t="str">
        <f>IF(O432="男子",IF($AF432&gt;100,"",IF($M432=プロ用男子!K$102,ROW(),"")),"")</f>
        <v/>
      </c>
      <c r="BO432" s="58" t="str">
        <f>IF(O432="男子",IF($AF432&gt;100,"",IF($M432=プロ用男子!D$127,ROW(),"")),"")</f>
        <v/>
      </c>
      <c r="BP432" s="58" t="str">
        <f>IF(O432="男子",IF($AF432&gt;100,"",IF($M432=プロ用男子!K$127,ROW(),"")),"")</f>
        <v/>
      </c>
      <c r="BQ432" s="58" t="str">
        <f>IF(O432="男子",IF($AF432&gt;100,"",IF($M432=プロ用男子!D$152,ROW(),"")),"")</f>
        <v/>
      </c>
      <c r="BR432" s="58" t="str">
        <f>IF(O432="男子",IF($AF432&gt;100,"",IF($M432=プロ用男子!K$152,ROW(),"")),"")</f>
        <v/>
      </c>
      <c r="BS432" s="58" t="str">
        <f>IF(O432="男子",IF($AF432&gt;100,"",IF($M432=プロ用男子!D$177,ROW(),"")),"")</f>
        <v/>
      </c>
      <c r="BT432" s="58" t="str">
        <f>IF(O432="男子",IF($AF432&gt;100,"",IF($M432=プロ用男子!K$177,ROW(),"")),"")</f>
        <v/>
      </c>
      <c r="BU432" s="58" t="str">
        <f>IF(O432="男子",IF($AF432&gt;100,"",IF($M432=プロ用男子!D$202,ROW(),"")),"")</f>
        <v/>
      </c>
      <c r="BV432" s="58" t="str">
        <f>IF(O432="男子",IF($AF432&gt;100,"",IF($M432=プロ用男子!K$202,ROW(),"")),"")</f>
        <v/>
      </c>
      <c r="BW432" s="58">
        <f>IF(O432="男子",IF($AF432&gt;100,"",IF($M432=プロ用男子!D$227,ROW(),"")),"")</f>
        <v>432</v>
      </c>
      <c r="BX432" s="58" t="str">
        <f>IF(O432="男子",IF($AF432&gt;100,"",IF($M432=プロ用男子!K$227,ROW(),"")),"")</f>
        <v/>
      </c>
      <c r="BY432" s="58" t="str">
        <f>IF(O432="女子",IF(AF432&gt;100,"",IF(M432=プロ用女子!D$2,ROW(),"")),"")</f>
        <v/>
      </c>
      <c r="BZ432" s="58" t="str">
        <f>IF(O432="女子",IF($AF432&gt;100,"",IF($M432=プロ用女子!K$2,ROW(),"")),"")</f>
        <v/>
      </c>
      <c r="CA432" s="58" t="str">
        <f>IF(O432="女子",IF($AF432&gt;100,"",IF($M432=プロ用女子!D$27,ROW(),"")),"")</f>
        <v/>
      </c>
      <c r="CB432" s="58" t="str">
        <f>IF(O432="女子",IF($AF432&gt;100,"",IF($M432=プロ用女子!K$27,ROW(),"")),"")</f>
        <v/>
      </c>
      <c r="CC432" s="58" t="str">
        <f>IF(O432="女子",IF($AF432&gt;100,"",IF($M432=プロ用女子!D$52,ROW(),"")),"")</f>
        <v/>
      </c>
      <c r="CD432" s="58" t="str">
        <f>IF(O432="女子",IF($AF432&gt;100,"",IF($M432=プロ用女子!K$52,ROW(),"")),"")</f>
        <v/>
      </c>
      <c r="CE432" s="58" t="str">
        <f>IF(O432="女子",IF($AF432&gt;100,"",IF($M432=プロ用女子!D$77,ROW(),"")),"")</f>
        <v/>
      </c>
      <c r="CF432" s="58" t="str">
        <f>IF(O432="女子",IF($AF432&gt;100,"",IF($M432=プロ用女子!K$77,ROW(),"")),"")</f>
        <v/>
      </c>
      <c r="CG432" s="58" t="str">
        <f>IF(O432="女子",IF($AF432&gt;100,"",IF($M432=プロ用女子!D$102,ROW(),"")),"")</f>
        <v/>
      </c>
      <c r="CH432" s="58" t="str">
        <f>IF(O432="女子",IF($AF432&gt;100,"",IF($M432=プロ用女子!K$102,ROW(),"")),"")</f>
        <v/>
      </c>
      <c r="CI432" s="58" t="str">
        <f>IF(O432="女子",IF($AF432&gt;100,"",IF($M432=プロ用女子!D$127,ROW(),"")),"")</f>
        <v/>
      </c>
      <c r="CJ432" s="58" t="str">
        <f>IF(O432="女子",IF($AF432&gt;100,"",IF($M432=プロ用女子!K$127,ROW(),"")),"")</f>
        <v/>
      </c>
      <c r="CK432" s="58" t="str">
        <f>IF(O432="女子",IF($AF432&gt;100,"",IF($M432=プロ用女子!D$152,ROW(),"")),"")</f>
        <v/>
      </c>
      <c r="CL432" s="58" t="str">
        <f>IF(O432="女子",IF($AF432&gt;100,"",IF($M432=プロ用女子!K$152,ROW(),"")),"")</f>
        <v/>
      </c>
      <c r="CM432" s="58" t="str">
        <f>IF(O432="女子",IF($AF432&gt;100,"",IF($M432=プロ用女子!D$177,ROW(),"")),"")</f>
        <v/>
      </c>
      <c r="CN432" s="58" t="str">
        <f>IF(O432="女子",IF($AF432&gt;100,"",IF($M432=プロ用女子!K$177,ROW(),"")),"")</f>
        <v/>
      </c>
      <c r="CO432" s="58" t="str">
        <f>IF(O432="女子",IF($AF432&gt;100,"",IF($M432=プロ用女子!D$202,ROW(),"")),"")</f>
        <v/>
      </c>
      <c r="CP432" s="58" t="str">
        <f>IF(O432="女子",IF($AF432&gt;100,"",IF($M432=プロ用女子!K$202,ROW(),"")),"")</f>
        <v/>
      </c>
      <c r="CQ432" s="58" t="str">
        <f>IF(O432="女子",IF($AF432&gt;100,"",IF($M432=プロ用女子!D$227,ROW(),"")),"")</f>
        <v/>
      </c>
      <c r="CR432" s="58" t="str">
        <f>IF(O432="女子",IF($AF432&gt;100,"",IF($M432=プロ用女子!K$227,ROW(),"")),"")</f>
        <v/>
      </c>
    </row>
    <row r="433" spans="1:96" x14ac:dyDescent="0.15">
      <c r="L433" t="s">
        <v>2751</v>
      </c>
      <c r="M433" t="s">
        <v>2434</v>
      </c>
      <c r="N433" t="s">
        <v>2435</v>
      </c>
      <c r="O433" t="s">
        <v>0</v>
      </c>
      <c r="Y433" t="s">
        <v>101</v>
      </c>
      <c r="AA433" t="s">
        <v>2752</v>
      </c>
      <c r="AB433" t="s">
        <v>2753</v>
      </c>
      <c r="AC433" t="s">
        <v>2754</v>
      </c>
      <c r="AD433" t="s">
        <v>102</v>
      </c>
      <c r="AF433">
        <v>12</v>
      </c>
      <c r="AG433" s="40">
        <v>39263</v>
      </c>
      <c r="AN433">
        <v>163</v>
      </c>
      <c r="AO433">
        <v>0</v>
      </c>
      <c r="AP433" t="s">
        <v>103</v>
      </c>
      <c r="BB433">
        <f t="shared" si="25"/>
        <v>16</v>
      </c>
      <c r="BC433">
        <f t="shared" si="26"/>
        <v>2</v>
      </c>
      <c r="BD433" t="str">
        <f t="shared" si="27"/>
        <v>右</v>
      </c>
      <c r="BE433" s="58" t="str">
        <f>IF(O433="男子",IF($AF433&gt;100,"",IF(M433=プロ用男子!D$2,ROW(),"")),"")</f>
        <v/>
      </c>
      <c r="BF433" s="58" t="str">
        <f>IF(O433="男子",IF($AF433&gt;100,"",IF($M433=プロ用男子!K$2,ROW(),"")),"")</f>
        <v/>
      </c>
      <c r="BG433" s="58" t="str">
        <f>IF(O433="男子",IF($AF433&gt;100,"",IF($M433=プロ用男子!D$27,ROW(),"")),"")</f>
        <v/>
      </c>
      <c r="BH433" s="58" t="str">
        <f>IF(O433="男子",IF($AF433&gt;100,"",IF($M433=プロ用男子!K$27,ROW(),"")),"")</f>
        <v/>
      </c>
      <c r="BI433" s="58" t="str">
        <f>IF(O433="男子",IF($AF433&gt;100,"",IF($M433=プロ用男子!D$52,ROW(),"")),"")</f>
        <v/>
      </c>
      <c r="BJ433" s="58" t="str">
        <f>IF(O433="男子",IF($AF433&gt;100,"",IF($M433=プロ用男子!K$52,ROW(),"")),"")</f>
        <v/>
      </c>
      <c r="BK433" s="58" t="str">
        <f>IF(O433="男子",IF($AF433&gt;100,"",IF($M433=プロ用男子!D$77,ROW(),"")),"")</f>
        <v/>
      </c>
      <c r="BL433" s="58" t="str">
        <f>IF(O433="男子",IF($AF433&gt;100,"",IF($M433=プロ用男子!K$77,ROW(),"")),"")</f>
        <v/>
      </c>
      <c r="BM433" s="58" t="str">
        <f>IF(O433="男子",IF($AF433&gt;100,"",IF($M433=プロ用男子!D$102,ROW(),"")),"")</f>
        <v/>
      </c>
      <c r="BN433" s="58" t="str">
        <f>IF(O433="男子",IF($AF433&gt;100,"",IF($M433=プロ用男子!K$102,ROW(),"")),"")</f>
        <v/>
      </c>
      <c r="BO433" s="58" t="str">
        <f>IF(O433="男子",IF($AF433&gt;100,"",IF($M433=プロ用男子!D$127,ROW(),"")),"")</f>
        <v/>
      </c>
      <c r="BP433" s="58" t="str">
        <f>IF(O433="男子",IF($AF433&gt;100,"",IF($M433=プロ用男子!K$127,ROW(),"")),"")</f>
        <v/>
      </c>
      <c r="BQ433" s="58" t="str">
        <f>IF(O433="男子",IF($AF433&gt;100,"",IF($M433=プロ用男子!D$152,ROW(),"")),"")</f>
        <v/>
      </c>
      <c r="BR433" s="58" t="str">
        <f>IF(O433="男子",IF($AF433&gt;100,"",IF($M433=プロ用男子!K$152,ROW(),"")),"")</f>
        <v/>
      </c>
      <c r="BS433" s="58" t="str">
        <f>IF(O433="男子",IF($AF433&gt;100,"",IF($M433=プロ用男子!D$177,ROW(),"")),"")</f>
        <v/>
      </c>
      <c r="BT433" s="58" t="str">
        <f>IF(O433="男子",IF($AF433&gt;100,"",IF($M433=プロ用男子!K$177,ROW(),"")),"")</f>
        <v/>
      </c>
      <c r="BU433" s="58" t="str">
        <f>IF(O433="男子",IF($AF433&gt;100,"",IF($M433=プロ用男子!D$202,ROW(),"")),"")</f>
        <v/>
      </c>
      <c r="BV433" s="58" t="str">
        <f>IF(O433="男子",IF($AF433&gt;100,"",IF($M433=プロ用男子!K$202,ROW(),"")),"")</f>
        <v/>
      </c>
      <c r="BW433" s="58">
        <f>IF(O433="男子",IF($AF433&gt;100,"",IF($M433=プロ用男子!D$227,ROW(),"")),"")</f>
        <v>433</v>
      </c>
      <c r="BX433" s="58" t="str">
        <f>IF(O433="男子",IF($AF433&gt;100,"",IF($M433=プロ用男子!K$227,ROW(),"")),"")</f>
        <v/>
      </c>
      <c r="BY433" s="58" t="str">
        <f>IF(O433="女子",IF(AF433&gt;100,"",IF(M433=プロ用女子!D$2,ROW(),"")),"")</f>
        <v/>
      </c>
      <c r="BZ433" s="58" t="str">
        <f>IF(O433="女子",IF($AF433&gt;100,"",IF($M433=プロ用女子!K$2,ROW(),"")),"")</f>
        <v/>
      </c>
      <c r="CA433" s="58" t="str">
        <f>IF(O433="女子",IF($AF433&gt;100,"",IF($M433=プロ用女子!D$27,ROW(),"")),"")</f>
        <v/>
      </c>
      <c r="CB433" s="58" t="str">
        <f>IF(O433="女子",IF($AF433&gt;100,"",IF($M433=プロ用女子!K$27,ROW(),"")),"")</f>
        <v/>
      </c>
      <c r="CC433" s="58" t="str">
        <f>IF(O433="女子",IF($AF433&gt;100,"",IF($M433=プロ用女子!D$52,ROW(),"")),"")</f>
        <v/>
      </c>
      <c r="CD433" s="58" t="str">
        <f>IF(O433="女子",IF($AF433&gt;100,"",IF($M433=プロ用女子!K$52,ROW(),"")),"")</f>
        <v/>
      </c>
      <c r="CE433" s="58" t="str">
        <f>IF(O433="女子",IF($AF433&gt;100,"",IF($M433=プロ用女子!D$77,ROW(),"")),"")</f>
        <v/>
      </c>
      <c r="CF433" s="58" t="str">
        <f>IF(O433="女子",IF($AF433&gt;100,"",IF($M433=プロ用女子!K$77,ROW(),"")),"")</f>
        <v/>
      </c>
      <c r="CG433" s="58" t="str">
        <f>IF(O433="女子",IF($AF433&gt;100,"",IF($M433=プロ用女子!D$102,ROW(),"")),"")</f>
        <v/>
      </c>
      <c r="CH433" s="58" t="str">
        <f>IF(O433="女子",IF($AF433&gt;100,"",IF($M433=プロ用女子!K$102,ROW(),"")),"")</f>
        <v/>
      </c>
      <c r="CI433" s="58" t="str">
        <f>IF(O433="女子",IF($AF433&gt;100,"",IF($M433=プロ用女子!D$127,ROW(),"")),"")</f>
        <v/>
      </c>
      <c r="CJ433" s="58" t="str">
        <f>IF(O433="女子",IF($AF433&gt;100,"",IF($M433=プロ用女子!K$127,ROW(),"")),"")</f>
        <v/>
      </c>
      <c r="CK433" s="58" t="str">
        <f>IF(O433="女子",IF($AF433&gt;100,"",IF($M433=プロ用女子!D$152,ROW(),"")),"")</f>
        <v/>
      </c>
      <c r="CL433" s="58" t="str">
        <f>IF(O433="女子",IF($AF433&gt;100,"",IF($M433=プロ用女子!K$152,ROW(),"")),"")</f>
        <v/>
      </c>
      <c r="CM433" s="58" t="str">
        <f>IF(O433="女子",IF($AF433&gt;100,"",IF($M433=プロ用女子!D$177,ROW(),"")),"")</f>
        <v/>
      </c>
      <c r="CN433" s="58" t="str">
        <f>IF(O433="女子",IF($AF433&gt;100,"",IF($M433=プロ用女子!K$177,ROW(),"")),"")</f>
        <v/>
      </c>
      <c r="CO433" s="58" t="str">
        <f>IF(O433="女子",IF($AF433&gt;100,"",IF($M433=プロ用女子!D$202,ROW(),"")),"")</f>
        <v/>
      </c>
      <c r="CP433" s="58" t="str">
        <f>IF(O433="女子",IF($AF433&gt;100,"",IF($M433=プロ用女子!K$202,ROW(),"")),"")</f>
        <v/>
      </c>
      <c r="CQ433" s="58" t="str">
        <f>IF(O433="女子",IF($AF433&gt;100,"",IF($M433=プロ用女子!D$227,ROW(),"")),"")</f>
        <v/>
      </c>
      <c r="CR433" s="58" t="str">
        <f>IF(O433="女子",IF($AF433&gt;100,"",IF($M433=プロ用女子!K$227,ROW(),"")),"")</f>
        <v/>
      </c>
    </row>
    <row r="434" spans="1:96" x14ac:dyDescent="0.15">
      <c r="A434" s="41">
        <v>46172</v>
      </c>
      <c r="B434" s="41">
        <v>46180</v>
      </c>
      <c r="C434" t="s">
        <v>70</v>
      </c>
      <c r="D434" t="s">
        <v>162</v>
      </c>
      <c r="E434" t="s">
        <v>169</v>
      </c>
      <c r="F434" t="s">
        <v>171</v>
      </c>
      <c r="G434" t="s">
        <v>165</v>
      </c>
      <c r="H434" t="s">
        <v>71</v>
      </c>
      <c r="I434" t="s">
        <v>166</v>
      </c>
      <c r="J434" t="s">
        <v>99</v>
      </c>
      <c r="L434" t="s">
        <v>1706</v>
      </c>
      <c r="M434" t="s">
        <v>1707</v>
      </c>
      <c r="N434" t="s">
        <v>1708</v>
      </c>
      <c r="O434" t="s">
        <v>17</v>
      </c>
      <c r="Y434" t="s">
        <v>101</v>
      </c>
      <c r="AA434" t="s">
        <v>1709</v>
      </c>
      <c r="AB434" t="s">
        <v>1710</v>
      </c>
      <c r="AC434" t="s">
        <v>1711</v>
      </c>
      <c r="AD434" t="s">
        <v>102</v>
      </c>
      <c r="AF434">
        <v>1</v>
      </c>
      <c r="AG434" s="40">
        <v>38928</v>
      </c>
      <c r="AN434">
        <v>164</v>
      </c>
      <c r="AO434">
        <v>50</v>
      </c>
      <c r="AP434" t="s">
        <v>103</v>
      </c>
      <c r="AV434" t="s">
        <v>104</v>
      </c>
      <c r="AY434" t="s">
        <v>156</v>
      </c>
      <c r="BB434">
        <f t="shared" si="25"/>
        <v>17</v>
      </c>
      <c r="BC434">
        <f t="shared" si="26"/>
        <v>3</v>
      </c>
      <c r="BD434" t="str">
        <f t="shared" si="27"/>
        <v>右</v>
      </c>
      <c r="BE434" s="58" t="str">
        <f>IF(O434="男子",IF($AF434&gt;100,"",IF(M434=プロ用男子!D$2,ROW(),"")),"")</f>
        <v/>
      </c>
      <c r="BF434" s="58" t="str">
        <f>IF(O434="男子",IF($AF434&gt;100,"",IF($M434=プロ用男子!K$2,ROW(),"")),"")</f>
        <v/>
      </c>
      <c r="BG434" s="58" t="str">
        <f>IF(O434="男子",IF($AF434&gt;100,"",IF($M434=プロ用男子!D$27,ROW(),"")),"")</f>
        <v/>
      </c>
      <c r="BH434" s="58" t="str">
        <f>IF(O434="男子",IF($AF434&gt;100,"",IF($M434=プロ用男子!K$27,ROW(),"")),"")</f>
        <v/>
      </c>
      <c r="BI434" s="58" t="str">
        <f>IF(O434="男子",IF($AF434&gt;100,"",IF($M434=プロ用男子!D$52,ROW(),"")),"")</f>
        <v/>
      </c>
      <c r="BJ434" s="58" t="str">
        <f>IF(O434="男子",IF($AF434&gt;100,"",IF($M434=プロ用男子!K$52,ROW(),"")),"")</f>
        <v/>
      </c>
      <c r="BK434" s="58" t="str">
        <f>IF(O434="男子",IF($AF434&gt;100,"",IF($M434=プロ用男子!D$77,ROW(),"")),"")</f>
        <v/>
      </c>
      <c r="BL434" s="58" t="str">
        <f>IF(O434="男子",IF($AF434&gt;100,"",IF($M434=プロ用男子!K$77,ROW(),"")),"")</f>
        <v/>
      </c>
      <c r="BM434" s="58" t="str">
        <f>IF(O434="男子",IF($AF434&gt;100,"",IF($M434=プロ用男子!D$102,ROW(),"")),"")</f>
        <v/>
      </c>
      <c r="BN434" s="58" t="str">
        <f>IF(O434="男子",IF($AF434&gt;100,"",IF($M434=プロ用男子!K$102,ROW(),"")),"")</f>
        <v/>
      </c>
      <c r="BO434" s="58" t="str">
        <f>IF(O434="男子",IF($AF434&gt;100,"",IF($M434=プロ用男子!D$127,ROW(),"")),"")</f>
        <v/>
      </c>
      <c r="BP434" s="58" t="str">
        <f>IF(O434="男子",IF($AF434&gt;100,"",IF($M434=プロ用男子!K$127,ROW(),"")),"")</f>
        <v/>
      </c>
      <c r="BQ434" s="58" t="str">
        <f>IF(O434="男子",IF($AF434&gt;100,"",IF($M434=プロ用男子!D$152,ROW(),"")),"")</f>
        <v/>
      </c>
      <c r="BR434" s="58" t="str">
        <f>IF(O434="男子",IF($AF434&gt;100,"",IF($M434=プロ用男子!K$152,ROW(),"")),"")</f>
        <v/>
      </c>
      <c r="BS434" s="58" t="str">
        <f>IF(O434="男子",IF($AF434&gt;100,"",IF($M434=プロ用男子!D$177,ROW(),"")),"")</f>
        <v/>
      </c>
      <c r="BT434" s="58" t="str">
        <f>IF(O434="男子",IF($AF434&gt;100,"",IF($M434=プロ用男子!K$177,ROW(),"")),"")</f>
        <v/>
      </c>
      <c r="BU434" s="58" t="str">
        <f>IF(O434="男子",IF($AF434&gt;100,"",IF($M434=プロ用男子!D$202,ROW(),"")),"")</f>
        <v/>
      </c>
      <c r="BV434" s="58" t="str">
        <f>IF(O434="男子",IF($AF434&gt;100,"",IF($M434=プロ用男子!K$202,ROW(),"")),"")</f>
        <v/>
      </c>
      <c r="BW434" s="58" t="str">
        <f>IF(O434="男子",IF($AF434&gt;100,"",IF($M434=プロ用男子!D$227,ROW(),"")),"")</f>
        <v/>
      </c>
      <c r="BX434" s="58" t="str">
        <f>IF(O434="男子",IF($AF434&gt;100,"",IF($M434=プロ用男子!K$227,ROW(),"")),"")</f>
        <v/>
      </c>
      <c r="BY434" s="58" t="str">
        <f>IF(O434="女子",IF(AF434&gt;100,"",IF(M434=プロ用女子!D$2,ROW(),"")),"")</f>
        <v/>
      </c>
      <c r="BZ434" s="58" t="str">
        <f>IF(O434="女子",IF($AF434&gt;100,"",IF($M434=プロ用女子!K$2,ROW(),"")),"")</f>
        <v/>
      </c>
      <c r="CA434" s="58" t="str">
        <f>IF(O434="女子",IF($AF434&gt;100,"",IF($M434=プロ用女子!D$27,ROW(),"")),"")</f>
        <v/>
      </c>
      <c r="CB434" s="58" t="str">
        <f>IF(O434="女子",IF($AF434&gt;100,"",IF($M434=プロ用女子!K$27,ROW(),"")),"")</f>
        <v/>
      </c>
      <c r="CC434" s="58" t="str">
        <f>IF(O434="女子",IF($AF434&gt;100,"",IF($M434=プロ用女子!D$52,ROW(),"")),"")</f>
        <v/>
      </c>
      <c r="CD434" s="58" t="str">
        <f>IF(O434="女子",IF($AF434&gt;100,"",IF($M434=プロ用女子!K$52,ROW(),"")),"")</f>
        <v/>
      </c>
      <c r="CE434" s="58" t="str">
        <f>IF(O434="女子",IF($AF434&gt;100,"",IF($M434=プロ用女子!D$77,ROW(),"")),"")</f>
        <v/>
      </c>
      <c r="CF434" s="58" t="str">
        <f>IF(O434="女子",IF($AF434&gt;100,"",IF($M434=プロ用女子!K$77,ROW(),"")),"")</f>
        <v/>
      </c>
      <c r="CG434" s="58" t="str">
        <f>IF(O434="女子",IF($AF434&gt;100,"",IF($M434=プロ用女子!D$102,ROW(),"")),"")</f>
        <v/>
      </c>
      <c r="CH434" s="58" t="str">
        <f>IF(O434="女子",IF($AF434&gt;100,"",IF($M434=プロ用女子!K$102,ROW(),"")),"")</f>
        <v/>
      </c>
      <c r="CI434" s="58" t="str">
        <f>IF(O434="女子",IF($AF434&gt;100,"",IF($M434=プロ用女子!D$127,ROW(),"")),"")</f>
        <v/>
      </c>
      <c r="CJ434" s="58">
        <f>IF(O434="女子",IF($AF434&gt;100,"",IF($M434=プロ用女子!K$127,ROW(),"")),"")</f>
        <v>434</v>
      </c>
      <c r="CK434" s="58" t="str">
        <f>IF(O434="女子",IF($AF434&gt;100,"",IF($M434=プロ用女子!D$152,ROW(),"")),"")</f>
        <v/>
      </c>
      <c r="CL434" s="58" t="str">
        <f>IF(O434="女子",IF($AF434&gt;100,"",IF($M434=プロ用女子!K$152,ROW(),"")),"")</f>
        <v/>
      </c>
      <c r="CM434" s="58" t="str">
        <f>IF(O434="女子",IF($AF434&gt;100,"",IF($M434=プロ用女子!D$177,ROW(),"")),"")</f>
        <v/>
      </c>
      <c r="CN434" s="58" t="str">
        <f>IF(O434="女子",IF($AF434&gt;100,"",IF($M434=プロ用女子!K$177,ROW(),"")),"")</f>
        <v/>
      </c>
      <c r="CO434" s="58" t="str">
        <f>IF(O434="女子",IF($AF434&gt;100,"",IF($M434=プロ用女子!D$202,ROW(),"")),"")</f>
        <v/>
      </c>
      <c r="CP434" s="58" t="str">
        <f>IF(O434="女子",IF($AF434&gt;100,"",IF($M434=プロ用女子!K$202,ROW(),"")),"")</f>
        <v/>
      </c>
      <c r="CQ434" s="58" t="str">
        <f>IF(O434="女子",IF($AF434&gt;100,"",IF($M434=プロ用女子!D$227,ROW(),"")),"")</f>
        <v/>
      </c>
      <c r="CR434" s="58" t="str">
        <f>IF(O434="女子",IF($AF434&gt;100,"",IF($M434=プロ用女子!K$227,ROW(),"")),"")</f>
        <v/>
      </c>
    </row>
    <row r="435" spans="1:96" x14ac:dyDescent="0.15">
      <c r="A435" s="41">
        <v>46172</v>
      </c>
      <c r="B435" s="41">
        <v>46180</v>
      </c>
      <c r="C435" t="s">
        <v>70</v>
      </c>
      <c r="D435" t="s">
        <v>162</v>
      </c>
      <c r="E435" t="s">
        <v>169</v>
      </c>
      <c r="F435" t="s">
        <v>171</v>
      </c>
      <c r="G435" t="s">
        <v>165</v>
      </c>
      <c r="H435" t="s">
        <v>71</v>
      </c>
      <c r="I435" t="s">
        <v>166</v>
      </c>
      <c r="J435" t="s">
        <v>99</v>
      </c>
      <c r="L435" t="s">
        <v>1712</v>
      </c>
      <c r="M435" t="s">
        <v>1707</v>
      </c>
      <c r="N435" t="s">
        <v>1708</v>
      </c>
      <c r="O435" t="s">
        <v>17</v>
      </c>
      <c r="Y435" t="s">
        <v>101</v>
      </c>
      <c r="AA435" t="s">
        <v>1713</v>
      </c>
      <c r="AB435" t="s">
        <v>1714</v>
      </c>
      <c r="AC435" t="s">
        <v>1715</v>
      </c>
      <c r="AD435" t="s">
        <v>102</v>
      </c>
      <c r="AF435">
        <v>2</v>
      </c>
      <c r="AG435" s="40">
        <v>39011</v>
      </c>
      <c r="AN435">
        <v>162.80000000000001</v>
      </c>
      <c r="AO435">
        <v>55.5</v>
      </c>
      <c r="AP435" t="s">
        <v>103</v>
      </c>
      <c r="AV435" t="s">
        <v>104</v>
      </c>
      <c r="AY435" t="s">
        <v>156</v>
      </c>
      <c r="BB435">
        <f t="shared" si="25"/>
        <v>17</v>
      </c>
      <c r="BC435">
        <f t="shared" si="26"/>
        <v>3</v>
      </c>
      <c r="BD435" t="str">
        <f t="shared" si="27"/>
        <v>右</v>
      </c>
      <c r="BE435" s="58" t="str">
        <f>IF(O435="男子",IF($AF435&gt;100,"",IF(M435=プロ用男子!D$2,ROW(),"")),"")</f>
        <v/>
      </c>
      <c r="BF435" s="58" t="str">
        <f>IF(O435="男子",IF($AF435&gt;100,"",IF($M435=プロ用男子!K$2,ROW(),"")),"")</f>
        <v/>
      </c>
      <c r="BG435" s="58" t="str">
        <f>IF(O435="男子",IF($AF435&gt;100,"",IF($M435=プロ用男子!D$27,ROW(),"")),"")</f>
        <v/>
      </c>
      <c r="BH435" s="58" t="str">
        <f>IF(O435="男子",IF($AF435&gt;100,"",IF($M435=プロ用男子!K$27,ROW(),"")),"")</f>
        <v/>
      </c>
      <c r="BI435" s="58" t="str">
        <f>IF(O435="男子",IF($AF435&gt;100,"",IF($M435=プロ用男子!D$52,ROW(),"")),"")</f>
        <v/>
      </c>
      <c r="BJ435" s="58" t="str">
        <f>IF(O435="男子",IF($AF435&gt;100,"",IF($M435=プロ用男子!K$52,ROW(),"")),"")</f>
        <v/>
      </c>
      <c r="BK435" s="58" t="str">
        <f>IF(O435="男子",IF($AF435&gt;100,"",IF($M435=プロ用男子!D$77,ROW(),"")),"")</f>
        <v/>
      </c>
      <c r="BL435" s="58" t="str">
        <f>IF(O435="男子",IF($AF435&gt;100,"",IF($M435=プロ用男子!K$77,ROW(),"")),"")</f>
        <v/>
      </c>
      <c r="BM435" s="58" t="str">
        <f>IF(O435="男子",IF($AF435&gt;100,"",IF($M435=プロ用男子!D$102,ROW(),"")),"")</f>
        <v/>
      </c>
      <c r="BN435" s="58" t="str">
        <f>IF(O435="男子",IF($AF435&gt;100,"",IF($M435=プロ用男子!K$102,ROW(),"")),"")</f>
        <v/>
      </c>
      <c r="BO435" s="58" t="str">
        <f>IF(O435="男子",IF($AF435&gt;100,"",IF($M435=プロ用男子!D$127,ROW(),"")),"")</f>
        <v/>
      </c>
      <c r="BP435" s="58" t="str">
        <f>IF(O435="男子",IF($AF435&gt;100,"",IF($M435=プロ用男子!K$127,ROW(),"")),"")</f>
        <v/>
      </c>
      <c r="BQ435" s="58" t="str">
        <f>IF(O435="男子",IF($AF435&gt;100,"",IF($M435=プロ用男子!D$152,ROW(),"")),"")</f>
        <v/>
      </c>
      <c r="BR435" s="58" t="str">
        <f>IF(O435="男子",IF($AF435&gt;100,"",IF($M435=プロ用男子!K$152,ROW(),"")),"")</f>
        <v/>
      </c>
      <c r="BS435" s="58" t="str">
        <f>IF(O435="男子",IF($AF435&gt;100,"",IF($M435=プロ用男子!D$177,ROW(),"")),"")</f>
        <v/>
      </c>
      <c r="BT435" s="58" t="str">
        <f>IF(O435="男子",IF($AF435&gt;100,"",IF($M435=プロ用男子!K$177,ROW(),"")),"")</f>
        <v/>
      </c>
      <c r="BU435" s="58" t="str">
        <f>IF(O435="男子",IF($AF435&gt;100,"",IF($M435=プロ用男子!D$202,ROW(),"")),"")</f>
        <v/>
      </c>
      <c r="BV435" s="58" t="str">
        <f>IF(O435="男子",IF($AF435&gt;100,"",IF($M435=プロ用男子!K$202,ROW(),"")),"")</f>
        <v/>
      </c>
      <c r="BW435" s="58" t="str">
        <f>IF(O435="男子",IF($AF435&gt;100,"",IF($M435=プロ用男子!D$227,ROW(),"")),"")</f>
        <v/>
      </c>
      <c r="BX435" s="58" t="str">
        <f>IF(O435="男子",IF($AF435&gt;100,"",IF($M435=プロ用男子!K$227,ROW(),"")),"")</f>
        <v/>
      </c>
      <c r="BY435" s="58" t="str">
        <f>IF(O435="女子",IF(AF435&gt;100,"",IF(M435=プロ用女子!D$2,ROW(),"")),"")</f>
        <v/>
      </c>
      <c r="BZ435" s="58" t="str">
        <f>IF(O435="女子",IF($AF435&gt;100,"",IF($M435=プロ用女子!K$2,ROW(),"")),"")</f>
        <v/>
      </c>
      <c r="CA435" s="58" t="str">
        <f>IF(O435="女子",IF($AF435&gt;100,"",IF($M435=プロ用女子!D$27,ROW(),"")),"")</f>
        <v/>
      </c>
      <c r="CB435" s="58" t="str">
        <f>IF(O435="女子",IF($AF435&gt;100,"",IF($M435=プロ用女子!K$27,ROW(),"")),"")</f>
        <v/>
      </c>
      <c r="CC435" s="58" t="str">
        <f>IF(O435="女子",IF($AF435&gt;100,"",IF($M435=プロ用女子!D$52,ROW(),"")),"")</f>
        <v/>
      </c>
      <c r="CD435" s="58" t="str">
        <f>IF(O435="女子",IF($AF435&gt;100,"",IF($M435=プロ用女子!K$52,ROW(),"")),"")</f>
        <v/>
      </c>
      <c r="CE435" s="58" t="str">
        <f>IF(O435="女子",IF($AF435&gt;100,"",IF($M435=プロ用女子!D$77,ROW(),"")),"")</f>
        <v/>
      </c>
      <c r="CF435" s="58" t="str">
        <f>IF(O435="女子",IF($AF435&gt;100,"",IF($M435=プロ用女子!K$77,ROW(),"")),"")</f>
        <v/>
      </c>
      <c r="CG435" s="58" t="str">
        <f>IF(O435="女子",IF($AF435&gt;100,"",IF($M435=プロ用女子!D$102,ROW(),"")),"")</f>
        <v/>
      </c>
      <c r="CH435" s="58" t="str">
        <f>IF(O435="女子",IF($AF435&gt;100,"",IF($M435=プロ用女子!K$102,ROW(),"")),"")</f>
        <v/>
      </c>
      <c r="CI435" s="58" t="str">
        <f>IF(O435="女子",IF($AF435&gt;100,"",IF($M435=プロ用女子!D$127,ROW(),"")),"")</f>
        <v/>
      </c>
      <c r="CJ435" s="58">
        <f>IF(O435="女子",IF($AF435&gt;100,"",IF($M435=プロ用女子!K$127,ROW(),"")),"")</f>
        <v>435</v>
      </c>
      <c r="CK435" s="58" t="str">
        <f>IF(O435="女子",IF($AF435&gt;100,"",IF($M435=プロ用女子!D$152,ROW(),"")),"")</f>
        <v/>
      </c>
      <c r="CL435" s="58" t="str">
        <f>IF(O435="女子",IF($AF435&gt;100,"",IF($M435=プロ用女子!K$152,ROW(),"")),"")</f>
        <v/>
      </c>
      <c r="CM435" s="58" t="str">
        <f>IF(O435="女子",IF($AF435&gt;100,"",IF($M435=プロ用女子!D$177,ROW(),"")),"")</f>
        <v/>
      </c>
      <c r="CN435" s="58" t="str">
        <f>IF(O435="女子",IF($AF435&gt;100,"",IF($M435=プロ用女子!K$177,ROW(),"")),"")</f>
        <v/>
      </c>
      <c r="CO435" s="58" t="str">
        <f>IF(O435="女子",IF($AF435&gt;100,"",IF($M435=プロ用女子!D$202,ROW(),"")),"")</f>
        <v/>
      </c>
      <c r="CP435" s="58" t="str">
        <f>IF(O435="女子",IF($AF435&gt;100,"",IF($M435=プロ用女子!K$202,ROW(),"")),"")</f>
        <v/>
      </c>
      <c r="CQ435" s="58" t="str">
        <f>IF(O435="女子",IF($AF435&gt;100,"",IF($M435=プロ用女子!D$227,ROW(),"")),"")</f>
        <v/>
      </c>
      <c r="CR435" s="58" t="str">
        <f>IF(O435="女子",IF($AF435&gt;100,"",IF($M435=プロ用女子!K$227,ROW(),"")),"")</f>
        <v/>
      </c>
    </row>
    <row r="436" spans="1:96" x14ac:dyDescent="0.15">
      <c r="A436">
        <v>46172</v>
      </c>
      <c r="B436">
        <v>46180</v>
      </c>
      <c r="C436" t="s">
        <v>70</v>
      </c>
      <c r="D436" t="s">
        <v>162</v>
      </c>
      <c r="E436" t="s">
        <v>169</v>
      </c>
      <c r="F436" t="s">
        <v>171</v>
      </c>
      <c r="G436" t="s">
        <v>165</v>
      </c>
      <c r="H436" t="s">
        <v>71</v>
      </c>
      <c r="I436" t="s">
        <v>166</v>
      </c>
      <c r="J436" t="s">
        <v>99</v>
      </c>
      <c r="L436" t="s">
        <v>1716</v>
      </c>
      <c r="M436" t="s">
        <v>1707</v>
      </c>
      <c r="N436" t="s">
        <v>1708</v>
      </c>
      <c r="O436" t="s">
        <v>17</v>
      </c>
      <c r="Y436" t="s">
        <v>101</v>
      </c>
      <c r="AA436" t="s">
        <v>1717</v>
      </c>
      <c r="AB436" t="s">
        <v>1718</v>
      </c>
      <c r="AC436" t="s">
        <v>1719</v>
      </c>
      <c r="AD436" t="s">
        <v>102</v>
      </c>
      <c r="AF436">
        <v>3</v>
      </c>
      <c r="AG436" s="40">
        <v>38849</v>
      </c>
      <c r="AN436">
        <v>170.2</v>
      </c>
      <c r="AO436">
        <v>59.2</v>
      </c>
      <c r="AP436" t="s">
        <v>103</v>
      </c>
      <c r="AV436" t="s">
        <v>104</v>
      </c>
      <c r="AY436" t="s">
        <v>156</v>
      </c>
      <c r="BB436">
        <f t="shared" si="25"/>
        <v>17</v>
      </c>
      <c r="BC436">
        <f t="shared" si="26"/>
        <v>3</v>
      </c>
      <c r="BD436" t="str">
        <f t="shared" si="27"/>
        <v>右</v>
      </c>
      <c r="BE436" s="58" t="str">
        <f>IF(O436="男子",IF($AF436&gt;100,"",IF(M436=プロ用男子!D$2,ROW(),"")),"")</f>
        <v/>
      </c>
      <c r="BF436" s="58" t="str">
        <f>IF(O436="男子",IF($AF436&gt;100,"",IF($M436=プロ用男子!K$2,ROW(),"")),"")</f>
        <v/>
      </c>
      <c r="BG436" s="58" t="str">
        <f>IF(O436="男子",IF($AF436&gt;100,"",IF($M436=プロ用男子!D$27,ROW(),"")),"")</f>
        <v/>
      </c>
      <c r="BH436" s="58" t="str">
        <f>IF(O436="男子",IF($AF436&gt;100,"",IF($M436=プロ用男子!K$27,ROW(),"")),"")</f>
        <v/>
      </c>
      <c r="BI436" s="58" t="str">
        <f>IF(O436="男子",IF($AF436&gt;100,"",IF($M436=プロ用男子!D$52,ROW(),"")),"")</f>
        <v/>
      </c>
      <c r="BJ436" s="58" t="str">
        <f>IF(O436="男子",IF($AF436&gt;100,"",IF($M436=プロ用男子!K$52,ROW(),"")),"")</f>
        <v/>
      </c>
      <c r="BK436" s="58" t="str">
        <f>IF(O436="男子",IF($AF436&gt;100,"",IF($M436=プロ用男子!D$77,ROW(),"")),"")</f>
        <v/>
      </c>
      <c r="BL436" s="58" t="str">
        <f>IF(O436="男子",IF($AF436&gt;100,"",IF($M436=プロ用男子!K$77,ROW(),"")),"")</f>
        <v/>
      </c>
      <c r="BM436" s="58" t="str">
        <f>IF(O436="男子",IF($AF436&gt;100,"",IF($M436=プロ用男子!D$102,ROW(),"")),"")</f>
        <v/>
      </c>
      <c r="BN436" s="58" t="str">
        <f>IF(O436="男子",IF($AF436&gt;100,"",IF($M436=プロ用男子!K$102,ROW(),"")),"")</f>
        <v/>
      </c>
      <c r="BO436" s="58" t="str">
        <f>IF(O436="男子",IF($AF436&gt;100,"",IF($M436=プロ用男子!D$127,ROW(),"")),"")</f>
        <v/>
      </c>
      <c r="BP436" s="58" t="str">
        <f>IF(O436="男子",IF($AF436&gt;100,"",IF($M436=プロ用男子!K$127,ROW(),"")),"")</f>
        <v/>
      </c>
      <c r="BQ436" s="58" t="str">
        <f>IF(O436="男子",IF($AF436&gt;100,"",IF($M436=プロ用男子!D$152,ROW(),"")),"")</f>
        <v/>
      </c>
      <c r="BR436" s="58" t="str">
        <f>IF(O436="男子",IF($AF436&gt;100,"",IF($M436=プロ用男子!K$152,ROW(),"")),"")</f>
        <v/>
      </c>
      <c r="BS436" s="58" t="str">
        <f>IF(O436="男子",IF($AF436&gt;100,"",IF($M436=プロ用男子!D$177,ROW(),"")),"")</f>
        <v/>
      </c>
      <c r="BT436" s="58" t="str">
        <f>IF(O436="男子",IF($AF436&gt;100,"",IF($M436=プロ用男子!K$177,ROW(),"")),"")</f>
        <v/>
      </c>
      <c r="BU436" s="58" t="str">
        <f>IF(O436="男子",IF($AF436&gt;100,"",IF($M436=プロ用男子!D$202,ROW(),"")),"")</f>
        <v/>
      </c>
      <c r="BV436" s="58" t="str">
        <f>IF(O436="男子",IF($AF436&gt;100,"",IF($M436=プロ用男子!K$202,ROW(),"")),"")</f>
        <v/>
      </c>
      <c r="BW436" s="58" t="str">
        <f>IF(O436="男子",IF($AF436&gt;100,"",IF($M436=プロ用男子!D$227,ROW(),"")),"")</f>
        <v/>
      </c>
      <c r="BX436" s="58" t="str">
        <f>IF(O436="男子",IF($AF436&gt;100,"",IF($M436=プロ用男子!K$227,ROW(),"")),"")</f>
        <v/>
      </c>
      <c r="BY436" s="58" t="str">
        <f>IF(O436="女子",IF(AF436&gt;100,"",IF(M436=プロ用女子!D$2,ROW(),"")),"")</f>
        <v/>
      </c>
      <c r="BZ436" s="58" t="str">
        <f>IF(O436="女子",IF($AF436&gt;100,"",IF($M436=プロ用女子!K$2,ROW(),"")),"")</f>
        <v/>
      </c>
      <c r="CA436" s="58" t="str">
        <f>IF(O436="女子",IF($AF436&gt;100,"",IF($M436=プロ用女子!D$27,ROW(),"")),"")</f>
        <v/>
      </c>
      <c r="CB436" s="58" t="str">
        <f>IF(O436="女子",IF($AF436&gt;100,"",IF($M436=プロ用女子!K$27,ROW(),"")),"")</f>
        <v/>
      </c>
      <c r="CC436" s="58" t="str">
        <f>IF(O436="女子",IF($AF436&gt;100,"",IF($M436=プロ用女子!D$52,ROW(),"")),"")</f>
        <v/>
      </c>
      <c r="CD436" s="58" t="str">
        <f>IF(O436="女子",IF($AF436&gt;100,"",IF($M436=プロ用女子!K$52,ROW(),"")),"")</f>
        <v/>
      </c>
      <c r="CE436" s="58" t="str">
        <f>IF(O436="女子",IF($AF436&gt;100,"",IF($M436=プロ用女子!D$77,ROW(),"")),"")</f>
        <v/>
      </c>
      <c r="CF436" s="58" t="str">
        <f>IF(O436="女子",IF($AF436&gt;100,"",IF($M436=プロ用女子!K$77,ROW(),"")),"")</f>
        <v/>
      </c>
      <c r="CG436" s="58" t="str">
        <f>IF(O436="女子",IF($AF436&gt;100,"",IF($M436=プロ用女子!D$102,ROW(),"")),"")</f>
        <v/>
      </c>
      <c r="CH436" s="58" t="str">
        <f>IF(O436="女子",IF($AF436&gt;100,"",IF($M436=プロ用女子!K$102,ROW(),"")),"")</f>
        <v/>
      </c>
      <c r="CI436" s="58" t="str">
        <f>IF(O436="女子",IF($AF436&gt;100,"",IF($M436=プロ用女子!D$127,ROW(),"")),"")</f>
        <v/>
      </c>
      <c r="CJ436" s="58">
        <f>IF(O436="女子",IF($AF436&gt;100,"",IF($M436=プロ用女子!K$127,ROW(),"")),"")</f>
        <v>436</v>
      </c>
      <c r="CK436" s="58" t="str">
        <f>IF(O436="女子",IF($AF436&gt;100,"",IF($M436=プロ用女子!D$152,ROW(),"")),"")</f>
        <v/>
      </c>
      <c r="CL436" s="58" t="str">
        <f>IF(O436="女子",IF($AF436&gt;100,"",IF($M436=プロ用女子!K$152,ROW(),"")),"")</f>
        <v/>
      </c>
      <c r="CM436" s="58" t="str">
        <f>IF(O436="女子",IF($AF436&gt;100,"",IF($M436=プロ用女子!D$177,ROW(),"")),"")</f>
        <v/>
      </c>
      <c r="CN436" s="58" t="str">
        <f>IF(O436="女子",IF($AF436&gt;100,"",IF($M436=プロ用女子!K$177,ROW(),"")),"")</f>
        <v/>
      </c>
      <c r="CO436" s="58" t="str">
        <f>IF(O436="女子",IF($AF436&gt;100,"",IF($M436=プロ用女子!D$202,ROW(),"")),"")</f>
        <v/>
      </c>
      <c r="CP436" s="58" t="str">
        <f>IF(O436="女子",IF($AF436&gt;100,"",IF($M436=プロ用女子!K$202,ROW(),"")),"")</f>
        <v/>
      </c>
      <c r="CQ436" s="58" t="str">
        <f>IF(O436="女子",IF($AF436&gt;100,"",IF($M436=プロ用女子!D$227,ROW(),"")),"")</f>
        <v/>
      </c>
      <c r="CR436" s="58" t="str">
        <f>IF(O436="女子",IF($AF436&gt;100,"",IF($M436=プロ用女子!K$227,ROW(),"")),"")</f>
        <v/>
      </c>
    </row>
    <row r="437" spans="1:96" x14ac:dyDescent="0.15">
      <c r="A437">
        <v>46172</v>
      </c>
      <c r="B437">
        <v>46180</v>
      </c>
      <c r="C437" t="s">
        <v>70</v>
      </c>
      <c r="D437" t="s">
        <v>162</v>
      </c>
      <c r="E437" t="s">
        <v>169</v>
      </c>
      <c r="F437" t="s">
        <v>171</v>
      </c>
      <c r="G437" t="s">
        <v>165</v>
      </c>
      <c r="H437" t="s">
        <v>71</v>
      </c>
      <c r="I437" t="s">
        <v>166</v>
      </c>
      <c r="J437" t="s">
        <v>99</v>
      </c>
      <c r="L437" t="s">
        <v>1720</v>
      </c>
      <c r="M437" t="s">
        <v>1707</v>
      </c>
      <c r="N437" t="s">
        <v>1708</v>
      </c>
      <c r="O437" t="s">
        <v>17</v>
      </c>
      <c r="Y437" t="s">
        <v>101</v>
      </c>
      <c r="AA437" t="s">
        <v>1721</v>
      </c>
      <c r="AB437" t="s">
        <v>1722</v>
      </c>
      <c r="AC437" t="s">
        <v>1723</v>
      </c>
      <c r="AD437" t="s">
        <v>102</v>
      </c>
      <c r="AF437">
        <v>101</v>
      </c>
      <c r="AG437" s="40">
        <v>39497</v>
      </c>
      <c r="AN437">
        <v>162.80000000000001</v>
      </c>
      <c r="AO437">
        <v>55.5</v>
      </c>
      <c r="AP437" t="s">
        <v>103</v>
      </c>
      <c r="AV437" t="s">
        <v>104</v>
      </c>
      <c r="AY437" t="s">
        <v>156</v>
      </c>
      <c r="BB437">
        <f t="shared" si="25"/>
        <v>16</v>
      </c>
      <c r="BC437">
        <f t="shared" si="26"/>
        <v>2</v>
      </c>
      <c r="BD437" t="str">
        <f t="shared" si="27"/>
        <v>右</v>
      </c>
      <c r="BE437" s="58" t="str">
        <f>IF(O437="男子",IF($AF437&gt;100,"",IF(M437=プロ用男子!D$2,ROW(),"")),"")</f>
        <v/>
      </c>
      <c r="BF437" s="58" t="str">
        <f>IF(O437="男子",IF($AF437&gt;100,"",IF($M437=プロ用男子!K$2,ROW(),"")),"")</f>
        <v/>
      </c>
      <c r="BG437" s="58" t="str">
        <f>IF(O437="男子",IF($AF437&gt;100,"",IF($M437=プロ用男子!D$27,ROW(),"")),"")</f>
        <v/>
      </c>
      <c r="BH437" s="58" t="str">
        <f>IF(O437="男子",IF($AF437&gt;100,"",IF($M437=プロ用男子!K$27,ROW(),"")),"")</f>
        <v/>
      </c>
      <c r="BI437" s="58" t="str">
        <f>IF(O437="男子",IF($AF437&gt;100,"",IF($M437=プロ用男子!D$52,ROW(),"")),"")</f>
        <v/>
      </c>
      <c r="BJ437" s="58" t="str">
        <f>IF(O437="男子",IF($AF437&gt;100,"",IF($M437=プロ用男子!K$52,ROW(),"")),"")</f>
        <v/>
      </c>
      <c r="BK437" s="58" t="str">
        <f>IF(O437="男子",IF($AF437&gt;100,"",IF($M437=プロ用男子!D$77,ROW(),"")),"")</f>
        <v/>
      </c>
      <c r="BL437" s="58" t="str">
        <f>IF(O437="男子",IF($AF437&gt;100,"",IF($M437=プロ用男子!K$77,ROW(),"")),"")</f>
        <v/>
      </c>
      <c r="BM437" s="58" t="str">
        <f>IF(O437="男子",IF($AF437&gt;100,"",IF($M437=プロ用男子!D$102,ROW(),"")),"")</f>
        <v/>
      </c>
      <c r="BN437" s="58" t="str">
        <f>IF(O437="男子",IF($AF437&gt;100,"",IF($M437=プロ用男子!K$102,ROW(),"")),"")</f>
        <v/>
      </c>
      <c r="BO437" s="58" t="str">
        <f>IF(O437="男子",IF($AF437&gt;100,"",IF($M437=プロ用男子!D$127,ROW(),"")),"")</f>
        <v/>
      </c>
      <c r="BP437" s="58" t="str">
        <f>IF(O437="男子",IF($AF437&gt;100,"",IF($M437=プロ用男子!K$127,ROW(),"")),"")</f>
        <v/>
      </c>
      <c r="BQ437" s="58" t="str">
        <f>IF(O437="男子",IF($AF437&gt;100,"",IF($M437=プロ用男子!D$152,ROW(),"")),"")</f>
        <v/>
      </c>
      <c r="BR437" s="58" t="str">
        <f>IF(O437="男子",IF($AF437&gt;100,"",IF($M437=プロ用男子!K$152,ROW(),"")),"")</f>
        <v/>
      </c>
      <c r="BS437" s="58" t="str">
        <f>IF(O437="男子",IF($AF437&gt;100,"",IF($M437=プロ用男子!D$177,ROW(),"")),"")</f>
        <v/>
      </c>
      <c r="BT437" s="58" t="str">
        <f>IF(O437="男子",IF($AF437&gt;100,"",IF($M437=プロ用男子!K$177,ROW(),"")),"")</f>
        <v/>
      </c>
      <c r="BU437" s="58" t="str">
        <f>IF(O437="男子",IF($AF437&gt;100,"",IF($M437=プロ用男子!D$202,ROW(),"")),"")</f>
        <v/>
      </c>
      <c r="BV437" s="58" t="str">
        <f>IF(O437="男子",IF($AF437&gt;100,"",IF($M437=プロ用男子!K$202,ROW(),"")),"")</f>
        <v/>
      </c>
      <c r="BW437" s="58" t="str">
        <f>IF(O437="男子",IF($AF437&gt;100,"",IF($M437=プロ用男子!D$227,ROW(),"")),"")</f>
        <v/>
      </c>
      <c r="BX437" s="58" t="str">
        <f>IF(O437="男子",IF($AF437&gt;100,"",IF($M437=プロ用男子!K$227,ROW(),"")),"")</f>
        <v/>
      </c>
      <c r="BY437" s="58" t="str">
        <f>IF(O437="女子",IF(AF437&gt;100,"",IF(M437=プロ用女子!D$2,ROW(),"")),"")</f>
        <v/>
      </c>
      <c r="BZ437" s="58" t="str">
        <f>IF(O437="女子",IF($AF437&gt;100,"",IF($M437=プロ用女子!K$2,ROW(),"")),"")</f>
        <v/>
      </c>
      <c r="CA437" s="58" t="str">
        <f>IF(O437="女子",IF($AF437&gt;100,"",IF($M437=プロ用女子!D$27,ROW(),"")),"")</f>
        <v/>
      </c>
      <c r="CB437" s="58" t="str">
        <f>IF(O437="女子",IF($AF437&gt;100,"",IF($M437=プロ用女子!K$27,ROW(),"")),"")</f>
        <v/>
      </c>
      <c r="CC437" s="58" t="str">
        <f>IF(O437="女子",IF($AF437&gt;100,"",IF($M437=プロ用女子!D$52,ROW(),"")),"")</f>
        <v/>
      </c>
      <c r="CD437" s="58" t="str">
        <f>IF(O437="女子",IF($AF437&gt;100,"",IF($M437=プロ用女子!K$52,ROW(),"")),"")</f>
        <v/>
      </c>
      <c r="CE437" s="58" t="str">
        <f>IF(O437="女子",IF($AF437&gt;100,"",IF($M437=プロ用女子!D$77,ROW(),"")),"")</f>
        <v/>
      </c>
      <c r="CF437" s="58" t="str">
        <f>IF(O437="女子",IF($AF437&gt;100,"",IF($M437=プロ用女子!K$77,ROW(),"")),"")</f>
        <v/>
      </c>
      <c r="CG437" s="58" t="str">
        <f>IF(O437="女子",IF($AF437&gt;100,"",IF($M437=プロ用女子!D$102,ROW(),"")),"")</f>
        <v/>
      </c>
      <c r="CH437" s="58" t="str">
        <f>IF(O437="女子",IF($AF437&gt;100,"",IF($M437=プロ用女子!K$102,ROW(),"")),"")</f>
        <v/>
      </c>
      <c r="CI437" s="58" t="str">
        <f>IF(O437="女子",IF($AF437&gt;100,"",IF($M437=プロ用女子!D$127,ROW(),"")),"")</f>
        <v/>
      </c>
      <c r="CJ437" s="58" t="str">
        <f>IF(O437="女子",IF($AF437&gt;100,"",IF($M437=プロ用女子!K$127,ROW(),"")),"")</f>
        <v/>
      </c>
      <c r="CK437" s="58" t="str">
        <f>IF(O437="女子",IF($AF437&gt;100,"",IF($M437=プロ用女子!D$152,ROW(),"")),"")</f>
        <v/>
      </c>
      <c r="CL437" s="58" t="str">
        <f>IF(O437="女子",IF($AF437&gt;100,"",IF($M437=プロ用女子!K$152,ROW(),"")),"")</f>
        <v/>
      </c>
      <c r="CM437" s="58" t="str">
        <f>IF(O437="女子",IF($AF437&gt;100,"",IF($M437=プロ用女子!D$177,ROW(),"")),"")</f>
        <v/>
      </c>
      <c r="CN437" s="58" t="str">
        <f>IF(O437="女子",IF($AF437&gt;100,"",IF($M437=プロ用女子!K$177,ROW(),"")),"")</f>
        <v/>
      </c>
      <c r="CO437" s="58" t="str">
        <f>IF(O437="女子",IF($AF437&gt;100,"",IF($M437=プロ用女子!D$202,ROW(),"")),"")</f>
        <v/>
      </c>
      <c r="CP437" s="58" t="str">
        <f>IF(O437="女子",IF($AF437&gt;100,"",IF($M437=プロ用女子!K$202,ROW(),"")),"")</f>
        <v/>
      </c>
      <c r="CQ437" s="58" t="str">
        <f>IF(O437="女子",IF($AF437&gt;100,"",IF($M437=プロ用女子!D$227,ROW(),"")),"")</f>
        <v/>
      </c>
      <c r="CR437" s="58" t="str">
        <f>IF(O437="女子",IF($AF437&gt;100,"",IF($M437=プロ用女子!K$227,ROW(),"")),"")</f>
        <v/>
      </c>
    </row>
    <row r="438" spans="1:96" x14ac:dyDescent="0.15">
      <c r="A438" s="41">
        <v>46172</v>
      </c>
      <c r="B438" s="41">
        <v>46180</v>
      </c>
      <c r="C438" t="s">
        <v>70</v>
      </c>
      <c r="D438" t="s">
        <v>162</v>
      </c>
      <c r="E438" t="s">
        <v>169</v>
      </c>
      <c r="F438" t="s">
        <v>171</v>
      </c>
      <c r="G438" t="s">
        <v>165</v>
      </c>
      <c r="H438" t="s">
        <v>71</v>
      </c>
      <c r="I438" t="s">
        <v>166</v>
      </c>
      <c r="J438" t="s">
        <v>99</v>
      </c>
      <c r="L438" t="s">
        <v>1724</v>
      </c>
      <c r="M438" t="s">
        <v>1707</v>
      </c>
      <c r="N438" t="s">
        <v>1708</v>
      </c>
      <c r="O438" t="s">
        <v>17</v>
      </c>
      <c r="Y438" t="s">
        <v>101</v>
      </c>
      <c r="AA438" t="s">
        <v>1725</v>
      </c>
      <c r="AB438" t="s">
        <v>1726</v>
      </c>
      <c r="AC438" t="s">
        <v>1727</v>
      </c>
      <c r="AD438" t="s">
        <v>102</v>
      </c>
      <c r="AF438">
        <v>102</v>
      </c>
      <c r="AG438" s="40">
        <v>39471</v>
      </c>
      <c r="AN438">
        <v>170.2</v>
      </c>
      <c r="AO438">
        <v>59.2</v>
      </c>
      <c r="AP438" t="s">
        <v>103</v>
      </c>
      <c r="AV438" t="s">
        <v>104</v>
      </c>
      <c r="AY438" t="s">
        <v>157</v>
      </c>
      <c r="BB438">
        <f t="shared" si="25"/>
        <v>16</v>
      </c>
      <c r="BC438">
        <f t="shared" si="26"/>
        <v>2</v>
      </c>
      <c r="BD438" t="str">
        <f t="shared" si="27"/>
        <v>右</v>
      </c>
      <c r="BE438" s="58" t="str">
        <f>IF(O438="男子",IF($AF438&gt;100,"",IF(M438=プロ用男子!D$2,ROW(),"")),"")</f>
        <v/>
      </c>
      <c r="BF438" s="58" t="str">
        <f>IF(O438="男子",IF($AF438&gt;100,"",IF($M438=プロ用男子!K$2,ROW(),"")),"")</f>
        <v/>
      </c>
      <c r="BG438" s="58" t="str">
        <f>IF(O438="男子",IF($AF438&gt;100,"",IF($M438=プロ用男子!D$27,ROW(),"")),"")</f>
        <v/>
      </c>
      <c r="BH438" s="58" t="str">
        <f>IF(O438="男子",IF($AF438&gt;100,"",IF($M438=プロ用男子!K$27,ROW(),"")),"")</f>
        <v/>
      </c>
      <c r="BI438" s="58" t="str">
        <f>IF(O438="男子",IF($AF438&gt;100,"",IF($M438=プロ用男子!D$52,ROW(),"")),"")</f>
        <v/>
      </c>
      <c r="BJ438" s="58" t="str">
        <f>IF(O438="男子",IF($AF438&gt;100,"",IF($M438=プロ用男子!K$52,ROW(),"")),"")</f>
        <v/>
      </c>
      <c r="BK438" s="58" t="str">
        <f>IF(O438="男子",IF($AF438&gt;100,"",IF($M438=プロ用男子!D$77,ROW(),"")),"")</f>
        <v/>
      </c>
      <c r="BL438" s="58" t="str">
        <f>IF(O438="男子",IF($AF438&gt;100,"",IF($M438=プロ用男子!K$77,ROW(),"")),"")</f>
        <v/>
      </c>
      <c r="BM438" s="58" t="str">
        <f>IF(O438="男子",IF($AF438&gt;100,"",IF($M438=プロ用男子!D$102,ROW(),"")),"")</f>
        <v/>
      </c>
      <c r="BN438" s="58" t="str">
        <f>IF(O438="男子",IF($AF438&gt;100,"",IF($M438=プロ用男子!K$102,ROW(),"")),"")</f>
        <v/>
      </c>
      <c r="BO438" s="58" t="str">
        <f>IF(O438="男子",IF($AF438&gt;100,"",IF($M438=プロ用男子!D$127,ROW(),"")),"")</f>
        <v/>
      </c>
      <c r="BP438" s="58" t="str">
        <f>IF(O438="男子",IF($AF438&gt;100,"",IF($M438=プロ用男子!K$127,ROW(),"")),"")</f>
        <v/>
      </c>
      <c r="BQ438" s="58" t="str">
        <f>IF(O438="男子",IF($AF438&gt;100,"",IF($M438=プロ用男子!D$152,ROW(),"")),"")</f>
        <v/>
      </c>
      <c r="BR438" s="58" t="str">
        <f>IF(O438="男子",IF($AF438&gt;100,"",IF($M438=プロ用男子!K$152,ROW(),"")),"")</f>
        <v/>
      </c>
      <c r="BS438" s="58" t="str">
        <f>IF(O438="男子",IF($AF438&gt;100,"",IF($M438=プロ用男子!D$177,ROW(),"")),"")</f>
        <v/>
      </c>
      <c r="BT438" s="58" t="str">
        <f>IF(O438="男子",IF($AF438&gt;100,"",IF($M438=プロ用男子!K$177,ROW(),"")),"")</f>
        <v/>
      </c>
      <c r="BU438" s="58" t="str">
        <f>IF(O438="男子",IF($AF438&gt;100,"",IF($M438=プロ用男子!D$202,ROW(),"")),"")</f>
        <v/>
      </c>
      <c r="BV438" s="58" t="str">
        <f>IF(O438="男子",IF($AF438&gt;100,"",IF($M438=プロ用男子!K$202,ROW(),"")),"")</f>
        <v/>
      </c>
      <c r="BW438" s="58" t="str">
        <f>IF(O438="男子",IF($AF438&gt;100,"",IF($M438=プロ用男子!D$227,ROW(),"")),"")</f>
        <v/>
      </c>
      <c r="BX438" s="58" t="str">
        <f>IF(O438="男子",IF($AF438&gt;100,"",IF($M438=プロ用男子!K$227,ROW(),"")),"")</f>
        <v/>
      </c>
      <c r="BY438" s="58" t="str">
        <f>IF(O438="女子",IF(AF438&gt;100,"",IF(M438=プロ用女子!D$2,ROW(),"")),"")</f>
        <v/>
      </c>
      <c r="BZ438" s="58" t="str">
        <f>IF(O438="女子",IF($AF438&gt;100,"",IF($M438=プロ用女子!K$2,ROW(),"")),"")</f>
        <v/>
      </c>
      <c r="CA438" s="58" t="str">
        <f>IF(O438="女子",IF($AF438&gt;100,"",IF($M438=プロ用女子!D$27,ROW(),"")),"")</f>
        <v/>
      </c>
      <c r="CB438" s="58" t="str">
        <f>IF(O438="女子",IF($AF438&gt;100,"",IF($M438=プロ用女子!K$27,ROW(),"")),"")</f>
        <v/>
      </c>
      <c r="CC438" s="58" t="str">
        <f>IF(O438="女子",IF($AF438&gt;100,"",IF($M438=プロ用女子!D$52,ROW(),"")),"")</f>
        <v/>
      </c>
      <c r="CD438" s="58" t="str">
        <f>IF(O438="女子",IF($AF438&gt;100,"",IF($M438=プロ用女子!K$52,ROW(),"")),"")</f>
        <v/>
      </c>
      <c r="CE438" s="58" t="str">
        <f>IF(O438="女子",IF($AF438&gt;100,"",IF($M438=プロ用女子!D$77,ROW(),"")),"")</f>
        <v/>
      </c>
      <c r="CF438" s="58" t="str">
        <f>IF(O438="女子",IF($AF438&gt;100,"",IF($M438=プロ用女子!K$77,ROW(),"")),"")</f>
        <v/>
      </c>
      <c r="CG438" s="58" t="str">
        <f>IF(O438="女子",IF($AF438&gt;100,"",IF($M438=プロ用女子!D$102,ROW(),"")),"")</f>
        <v/>
      </c>
      <c r="CH438" s="58" t="str">
        <f>IF(O438="女子",IF($AF438&gt;100,"",IF($M438=プロ用女子!K$102,ROW(),"")),"")</f>
        <v/>
      </c>
      <c r="CI438" s="58" t="str">
        <f>IF(O438="女子",IF($AF438&gt;100,"",IF($M438=プロ用女子!D$127,ROW(),"")),"")</f>
        <v/>
      </c>
      <c r="CJ438" s="58" t="str">
        <f>IF(O438="女子",IF($AF438&gt;100,"",IF($M438=プロ用女子!K$127,ROW(),"")),"")</f>
        <v/>
      </c>
      <c r="CK438" s="58" t="str">
        <f>IF(O438="女子",IF($AF438&gt;100,"",IF($M438=プロ用女子!D$152,ROW(),"")),"")</f>
        <v/>
      </c>
      <c r="CL438" s="58" t="str">
        <f>IF(O438="女子",IF($AF438&gt;100,"",IF($M438=プロ用女子!K$152,ROW(),"")),"")</f>
        <v/>
      </c>
      <c r="CM438" s="58" t="str">
        <f>IF(O438="女子",IF($AF438&gt;100,"",IF($M438=プロ用女子!D$177,ROW(),"")),"")</f>
        <v/>
      </c>
      <c r="CN438" s="58" t="str">
        <f>IF(O438="女子",IF($AF438&gt;100,"",IF($M438=プロ用女子!K$177,ROW(),"")),"")</f>
        <v/>
      </c>
      <c r="CO438" s="58" t="str">
        <f>IF(O438="女子",IF($AF438&gt;100,"",IF($M438=プロ用女子!D$202,ROW(),"")),"")</f>
        <v/>
      </c>
      <c r="CP438" s="58" t="str">
        <f>IF(O438="女子",IF($AF438&gt;100,"",IF($M438=プロ用女子!K$202,ROW(),"")),"")</f>
        <v/>
      </c>
      <c r="CQ438" s="58" t="str">
        <f>IF(O438="女子",IF($AF438&gt;100,"",IF($M438=プロ用女子!D$227,ROW(),"")),"")</f>
        <v/>
      </c>
      <c r="CR438" s="58" t="str">
        <f>IF(O438="女子",IF($AF438&gt;100,"",IF($M438=プロ用女子!K$227,ROW(),"")),"")</f>
        <v/>
      </c>
    </row>
    <row r="439" spans="1:96" x14ac:dyDescent="0.15">
      <c r="A439" s="41">
        <v>46172</v>
      </c>
      <c r="B439" s="41">
        <v>46180</v>
      </c>
      <c r="C439" t="s">
        <v>70</v>
      </c>
      <c r="D439" t="s">
        <v>162</v>
      </c>
      <c r="E439" t="s">
        <v>169</v>
      </c>
      <c r="F439" t="s">
        <v>171</v>
      </c>
      <c r="G439" t="s">
        <v>165</v>
      </c>
      <c r="H439" t="s">
        <v>71</v>
      </c>
      <c r="I439" t="s">
        <v>166</v>
      </c>
      <c r="J439" t="s">
        <v>99</v>
      </c>
      <c r="L439" t="s">
        <v>1730</v>
      </c>
      <c r="M439" t="s">
        <v>1707</v>
      </c>
      <c r="N439" t="s">
        <v>1708</v>
      </c>
      <c r="O439" t="s">
        <v>17</v>
      </c>
      <c r="Y439" t="s">
        <v>101</v>
      </c>
      <c r="AA439" t="s">
        <v>1731</v>
      </c>
      <c r="AB439" t="s">
        <v>1732</v>
      </c>
      <c r="AC439" t="s">
        <v>1733</v>
      </c>
      <c r="AD439" t="s">
        <v>102</v>
      </c>
      <c r="AF439">
        <v>4</v>
      </c>
      <c r="AG439" s="40">
        <v>38994</v>
      </c>
      <c r="AN439">
        <v>172</v>
      </c>
      <c r="AO439">
        <v>54</v>
      </c>
      <c r="AP439" t="s">
        <v>103</v>
      </c>
      <c r="AV439" t="s">
        <v>104</v>
      </c>
      <c r="AY439" t="s">
        <v>156</v>
      </c>
      <c r="BB439">
        <f t="shared" si="25"/>
        <v>17</v>
      </c>
      <c r="BC439">
        <f t="shared" si="26"/>
        <v>3</v>
      </c>
      <c r="BD439" t="str">
        <f t="shared" si="27"/>
        <v>右</v>
      </c>
      <c r="BE439" s="58" t="str">
        <f>IF(O439="男子",IF($AF439&gt;100,"",IF(M439=プロ用男子!D$2,ROW(),"")),"")</f>
        <v/>
      </c>
      <c r="BF439" s="58" t="str">
        <f>IF(O439="男子",IF($AF439&gt;100,"",IF($M439=プロ用男子!K$2,ROW(),"")),"")</f>
        <v/>
      </c>
      <c r="BG439" s="58" t="str">
        <f>IF(O439="男子",IF($AF439&gt;100,"",IF($M439=プロ用男子!D$27,ROW(),"")),"")</f>
        <v/>
      </c>
      <c r="BH439" s="58" t="str">
        <f>IF(O439="男子",IF($AF439&gt;100,"",IF($M439=プロ用男子!K$27,ROW(),"")),"")</f>
        <v/>
      </c>
      <c r="BI439" s="58" t="str">
        <f>IF(O439="男子",IF($AF439&gt;100,"",IF($M439=プロ用男子!D$52,ROW(),"")),"")</f>
        <v/>
      </c>
      <c r="BJ439" s="58" t="str">
        <f>IF(O439="男子",IF($AF439&gt;100,"",IF($M439=プロ用男子!K$52,ROW(),"")),"")</f>
        <v/>
      </c>
      <c r="BK439" s="58" t="str">
        <f>IF(O439="男子",IF($AF439&gt;100,"",IF($M439=プロ用男子!D$77,ROW(),"")),"")</f>
        <v/>
      </c>
      <c r="BL439" s="58" t="str">
        <f>IF(O439="男子",IF($AF439&gt;100,"",IF($M439=プロ用男子!K$77,ROW(),"")),"")</f>
        <v/>
      </c>
      <c r="BM439" s="58" t="str">
        <f>IF(O439="男子",IF($AF439&gt;100,"",IF($M439=プロ用男子!D$102,ROW(),"")),"")</f>
        <v/>
      </c>
      <c r="BN439" s="58" t="str">
        <f>IF(O439="男子",IF($AF439&gt;100,"",IF($M439=プロ用男子!K$102,ROW(),"")),"")</f>
        <v/>
      </c>
      <c r="BO439" s="58" t="str">
        <f>IF(O439="男子",IF($AF439&gt;100,"",IF($M439=プロ用男子!D$127,ROW(),"")),"")</f>
        <v/>
      </c>
      <c r="BP439" s="58" t="str">
        <f>IF(O439="男子",IF($AF439&gt;100,"",IF($M439=プロ用男子!K$127,ROW(),"")),"")</f>
        <v/>
      </c>
      <c r="BQ439" s="58" t="str">
        <f>IF(O439="男子",IF($AF439&gt;100,"",IF($M439=プロ用男子!D$152,ROW(),"")),"")</f>
        <v/>
      </c>
      <c r="BR439" s="58" t="str">
        <f>IF(O439="男子",IF($AF439&gt;100,"",IF($M439=プロ用男子!K$152,ROW(),"")),"")</f>
        <v/>
      </c>
      <c r="BS439" s="58" t="str">
        <f>IF(O439="男子",IF($AF439&gt;100,"",IF($M439=プロ用男子!D$177,ROW(),"")),"")</f>
        <v/>
      </c>
      <c r="BT439" s="58" t="str">
        <f>IF(O439="男子",IF($AF439&gt;100,"",IF($M439=プロ用男子!K$177,ROW(),"")),"")</f>
        <v/>
      </c>
      <c r="BU439" s="58" t="str">
        <f>IF(O439="男子",IF($AF439&gt;100,"",IF($M439=プロ用男子!D$202,ROW(),"")),"")</f>
        <v/>
      </c>
      <c r="BV439" s="58" t="str">
        <f>IF(O439="男子",IF($AF439&gt;100,"",IF($M439=プロ用男子!K$202,ROW(),"")),"")</f>
        <v/>
      </c>
      <c r="BW439" s="58" t="str">
        <f>IF(O439="男子",IF($AF439&gt;100,"",IF($M439=プロ用男子!D$227,ROW(),"")),"")</f>
        <v/>
      </c>
      <c r="BX439" s="58" t="str">
        <f>IF(O439="男子",IF($AF439&gt;100,"",IF($M439=プロ用男子!K$227,ROW(),"")),"")</f>
        <v/>
      </c>
      <c r="BY439" s="58" t="str">
        <f>IF(O439="女子",IF(AF439&gt;100,"",IF(M439=プロ用女子!D$2,ROW(),"")),"")</f>
        <v/>
      </c>
      <c r="BZ439" s="58" t="str">
        <f>IF(O439="女子",IF($AF439&gt;100,"",IF($M439=プロ用女子!K$2,ROW(),"")),"")</f>
        <v/>
      </c>
      <c r="CA439" s="58" t="str">
        <f>IF(O439="女子",IF($AF439&gt;100,"",IF($M439=プロ用女子!D$27,ROW(),"")),"")</f>
        <v/>
      </c>
      <c r="CB439" s="58" t="str">
        <f>IF(O439="女子",IF($AF439&gt;100,"",IF($M439=プロ用女子!K$27,ROW(),"")),"")</f>
        <v/>
      </c>
      <c r="CC439" s="58" t="str">
        <f>IF(O439="女子",IF($AF439&gt;100,"",IF($M439=プロ用女子!D$52,ROW(),"")),"")</f>
        <v/>
      </c>
      <c r="CD439" s="58" t="str">
        <f>IF(O439="女子",IF($AF439&gt;100,"",IF($M439=プロ用女子!K$52,ROW(),"")),"")</f>
        <v/>
      </c>
      <c r="CE439" s="58" t="str">
        <f>IF(O439="女子",IF($AF439&gt;100,"",IF($M439=プロ用女子!D$77,ROW(),"")),"")</f>
        <v/>
      </c>
      <c r="CF439" s="58" t="str">
        <f>IF(O439="女子",IF($AF439&gt;100,"",IF($M439=プロ用女子!K$77,ROW(),"")),"")</f>
        <v/>
      </c>
      <c r="CG439" s="58" t="str">
        <f>IF(O439="女子",IF($AF439&gt;100,"",IF($M439=プロ用女子!D$102,ROW(),"")),"")</f>
        <v/>
      </c>
      <c r="CH439" s="58" t="str">
        <f>IF(O439="女子",IF($AF439&gt;100,"",IF($M439=プロ用女子!K$102,ROW(),"")),"")</f>
        <v/>
      </c>
      <c r="CI439" s="58" t="str">
        <f>IF(O439="女子",IF($AF439&gt;100,"",IF($M439=プロ用女子!D$127,ROW(),"")),"")</f>
        <v/>
      </c>
      <c r="CJ439" s="58">
        <f>IF(O439="女子",IF($AF439&gt;100,"",IF($M439=プロ用女子!K$127,ROW(),"")),"")</f>
        <v>439</v>
      </c>
      <c r="CK439" s="58" t="str">
        <f>IF(O439="女子",IF($AF439&gt;100,"",IF($M439=プロ用女子!D$152,ROW(),"")),"")</f>
        <v/>
      </c>
      <c r="CL439" s="58" t="str">
        <f>IF(O439="女子",IF($AF439&gt;100,"",IF($M439=プロ用女子!K$152,ROW(),"")),"")</f>
        <v/>
      </c>
      <c r="CM439" s="58" t="str">
        <f>IF(O439="女子",IF($AF439&gt;100,"",IF($M439=プロ用女子!D$177,ROW(),"")),"")</f>
        <v/>
      </c>
      <c r="CN439" s="58" t="str">
        <f>IF(O439="女子",IF($AF439&gt;100,"",IF($M439=プロ用女子!K$177,ROW(),"")),"")</f>
        <v/>
      </c>
      <c r="CO439" s="58" t="str">
        <f>IF(O439="女子",IF($AF439&gt;100,"",IF($M439=プロ用女子!D$202,ROW(),"")),"")</f>
        <v/>
      </c>
      <c r="CP439" s="58" t="str">
        <f>IF(O439="女子",IF($AF439&gt;100,"",IF($M439=プロ用女子!K$202,ROW(),"")),"")</f>
        <v/>
      </c>
      <c r="CQ439" s="58" t="str">
        <f>IF(O439="女子",IF($AF439&gt;100,"",IF($M439=プロ用女子!D$227,ROW(),"")),"")</f>
        <v/>
      </c>
      <c r="CR439" s="58" t="str">
        <f>IF(O439="女子",IF($AF439&gt;100,"",IF($M439=プロ用女子!K$227,ROW(),"")),"")</f>
        <v/>
      </c>
    </row>
    <row r="440" spans="1:96" x14ac:dyDescent="0.15">
      <c r="A440" s="41">
        <v>46172</v>
      </c>
      <c r="B440" s="41">
        <v>46180</v>
      </c>
      <c r="C440" t="s">
        <v>70</v>
      </c>
      <c r="D440" t="s">
        <v>162</v>
      </c>
      <c r="E440" t="s">
        <v>169</v>
      </c>
      <c r="F440" t="s">
        <v>171</v>
      </c>
      <c r="G440" t="s">
        <v>165</v>
      </c>
      <c r="H440" t="s">
        <v>71</v>
      </c>
      <c r="I440" t="s">
        <v>166</v>
      </c>
      <c r="J440" t="s">
        <v>99</v>
      </c>
      <c r="L440" t="s">
        <v>1734</v>
      </c>
      <c r="M440" t="s">
        <v>1707</v>
      </c>
      <c r="N440" t="s">
        <v>1708</v>
      </c>
      <c r="O440" t="s">
        <v>17</v>
      </c>
      <c r="Y440" t="s">
        <v>101</v>
      </c>
      <c r="AA440" t="s">
        <v>1735</v>
      </c>
      <c r="AB440" t="s">
        <v>1736</v>
      </c>
      <c r="AC440" t="s">
        <v>1737</v>
      </c>
      <c r="AD440" t="s">
        <v>102</v>
      </c>
      <c r="AF440">
        <v>5</v>
      </c>
      <c r="AG440">
        <v>38824</v>
      </c>
      <c r="AN440">
        <v>164</v>
      </c>
      <c r="AO440">
        <v>50</v>
      </c>
      <c r="AP440" t="s">
        <v>103</v>
      </c>
      <c r="AV440" t="s">
        <v>104</v>
      </c>
      <c r="AY440" t="s">
        <v>156</v>
      </c>
      <c r="BB440">
        <f t="shared" si="25"/>
        <v>17</v>
      </c>
      <c r="BC440">
        <f t="shared" si="26"/>
        <v>3</v>
      </c>
      <c r="BD440" t="str">
        <f t="shared" si="27"/>
        <v>右</v>
      </c>
      <c r="BE440" s="58" t="str">
        <f>IF(O440="男子",IF($AF440&gt;100,"",IF(M440=プロ用男子!D$2,ROW(),"")),"")</f>
        <v/>
      </c>
      <c r="BF440" s="58" t="str">
        <f>IF(O440="男子",IF($AF440&gt;100,"",IF($M440=プロ用男子!K$2,ROW(),"")),"")</f>
        <v/>
      </c>
      <c r="BG440" s="58" t="str">
        <f>IF(O440="男子",IF($AF440&gt;100,"",IF($M440=プロ用男子!D$27,ROW(),"")),"")</f>
        <v/>
      </c>
      <c r="BH440" s="58" t="str">
        <f>IF(O440="男子",IF($AF440&gt;100,"",IF($M440=プロ用男子!K$27,ROW(),"")),"")</f>
        <v/>
      </c>
      <c r="BI440" s="58" t="str">
        <f>IF(O440="男子",IF($AF440&gt;100,"",IF($M440=プロ用男子!D$52,ROW(),"")),"")</f>
        <v/>
      </c>
      <c r="BJ440" s="58" t="str">
        <f>IF(O440="男子",IF($AF440&gt;100,"",IF($M440=プロ用男子!K$52,ROW(),"")),"")</f>
        <v/>
      </c>
      <c r="BK440" s="58" t="str">
        <f>IF(O440="男子",IF($AF440&gt;100,"",IF($M440=プロ用男子!D$77,ROW(),"")),"")</f>
        <v/>
      </c>
      <c r="BL440" s="58" t="str">
        <f>IF(O440="男子",IF($AF440&gt;100,"",IF($M440=プロ用男子!K$77,ROW(),"")),"")</f>
        <v/>
      </c>
      <c r="BM440" s="58" t="str">
        <f>IF(O440="男子",IF($AF440&gt;100,"",IF($M440=プロ用男子!D$102,ROW(),"")),"")</f>
        <v/>
      </c>
      <c r="BN440" s="58" t="str">
        <f>IF(O440="男子",IF($AF440&gt;100,"",IF($M440=プロ用男子!K$102,ROW(),"")),"")</f>
        <v/>
      </c>
      <c r="BO440" s="58" t="str">
        <f>IF(O440="男子",IF($AF440&gt;100,"",IF($M440=プロ用男子!D$127,ROW(),"")),"")</f>
        <v/>
      </c>
      <c r="BP440" s="58" t="str">
        <f>IF(O440="男子",IF($AF440&gt;100,"",IF($M440=プロ用男子!K$127,ROW(),"")),"")</f>
        <v/>
      </c>
      <c r="BQ440" s="58" t="str">
        <f>IF(O440="男子",IF($AF440&gt;100,"",IF($M440=プロ用男子!D$152,ROW(),"")),"")</f>
        <v/>
      </c>
      <c r="BR440" s="58" t="str">
        <f>IF(O440="男子",IF($AF440&gt;100,"",IF($M440=プロ用男子!K$152,ROW(),"")),"")</f>
        <v/>
      </c>
      <c r="BS440" s="58" t="str">
        <f>IF(O440="男子",IF($AF440&gt;100,"",IF($M440=プロ用男子!D$177,ROW(),"")),"")</f>
        <v/>
      </c>
      <c r="BT440" s="58" t="str">
        <f>IF(O440="男子",IF($AF440&gt;100,"",IF($M440=プロ用男子!K$177,ROW(),"")),"")</f>
        <v/>
      </c>
      <c r="BU440" s="58" t="str">
        <f>IF(O440="男子",IF($AF440&gt;100,"",IF($M440=プロ用男子!D$202,ROW(),"")),"")</f>
        <v/>
      </c>
      <c r="BV440" s="58" t="str">
        <f>IF(O440="男子",IF($AF440&gt;100,"",IF($M440=プロ用男子!K$202,ROW(),"")),"")</f>
        <v/>
      </c>
      <c r="BW440" s="58" t="str">
        <f>IF(O440="男子",IF($AF440&gt;100,"",IF($M440=プロ用男子!D$227,ROW(),"")),"")</f>
        <v/>
      </c>
      <c r="BX440" s="58" t="str">
        <f>IF(O440="男子",IF($AF440&gt;100,"",IF($M440=プロ用男子!K$227,ROW(),"")),"")</f>
        <v/>
      </c>
      <c r="BY440" s="58" t="str">
        <f>IF(O440="女子",IF(AF440&gt;100,"",IF(M440=プロ用女子!D$2,ROW(),"")),"")</f>
        <v/>
      </c>
      <c r="BZ440" s="58" t="str">
        <f>IF(O440="女子",IF($AF440&gt;100,"",IF($M440=プロ用女子!K$2,ROW(),"")),"")</f>
        <v/>
      </c>
      <c r="CA440" s="58" t="str">
        <f>IF(O440="女子",IF($AF440&gt;100,"",IF($M440=プロ用女子!D$27,ROW(),"")),"")</f>
        <v/>
      </c>
      <c r="CB440" s="58" t="str">
        <f>IF(O440="女子",IF($AF440&gt;100,"",IF($M440=プロ用女子!K$27,ROW(),"")),"")</f>
        <v/>
      </c>
      <c r="CC440" s="58" t="str">
        <f>IF(O440="女子",IF($AF440&gt;100,"",IF($M440=プロ用女子!D$52,ROW(),"")),"")</f>
        <v/>
      </c>
      <c r="CD440" s="58" t="str">
        <f>IF(O440="女子",IF($AF440&gt;100,"",IF($M440=プロ用女子!K$52,ROW(),"")),"")</f>
        <v/>
      </c>
      <c r="CE440" s="58" t="str">
        <f>IF(O440="女子",IF($AF440&gt;100,"",IF($M440=プロ用女子!D$77,ROW(),"")),"")</f>
        <v/>
      </c>
      <c r="CF440" s="58" t="str">
        <f>IF(O440="女子",IF($AF440&gt;100,"",IF($M440=プロ用女子!K$77,ROW(),"")),"")</f>
        <v/>
      </c>
      <c r="CG440" s="58" t="str">
        <f>IF(O440="女子",IF($AF440&gt;100,"",IF($M440=プロ用女子!D$102,ROW(),"")),"")</f>
        <v/>
      </c>
      <c r="CH440" s="58" t="str">
        <f>IF(O440="女子",IF($AF440&gt;100,"",IF($M440=プロ用女子!K$102,ROW(),"")),"")</f>
        <v/>
      </c>
      <c r="CI440" s="58" t="str">
        <f>IF(O440="女子",IF($AF440&gt;100,"",IF($M440=プロ用女子!D$127,ROW(),"")),"")</f>
        <v/>
      </c>
      <c r="CJ440" s="58">
        <f>IF(O440="女子",IF($AF440&gt;100,"",IF($M440=プロ用女子!K$127,ROW(),"")),"")</f>
        <v>440</v>
      </c>
      <c r="CK440" s="58" t="str">
        <f>IF(O440="女子",IF($AF440&gt;100,"",IF($M440=プロ用女子!D$152,ROW(),"")),"")</f>
        <v/>
      </c>
      <c r="CL440" s="58" t="str">
        <f>IF(O440="女子",IF($AF440&gt;100,"",IF($M440=プロ用女子!K$152,ROW(),"")),"")</f>
        <v/>
      </c>
      <c r="CM440" s="58" t="str">
        <f>IF(O440="女子",IF($AF440&gt;100,"",IF($M440=プロ用女子!D$177,ROW(),"")),"")</f>
        <v/>
      </c>
      <c r="CN440" s="58" t="str">
        <f>IF(O440="女子",IF($AF440&gt;100,"",IF($M440=プロ用女子!K$177,ROW(),"")),"")</f>
        <v/>
      </c>
      <c r="CO440" s="58" t="str">
        <f>IF(O440="女子",IF($AF440&gt;100,"",IF($M440=プロ用女子!D$202,ROW(),"")),"")</f>
        <v/>
      </c>
      <c r="CP440" s="58" t="str">
        <f>IF(O440="女子",IF($AF440&gt;100,"",IF($M440=プロ用女子!K$202,ROW(),"")),"")</f>
        <v/>
      </c>
      <c r="CQ440" s="58" t="str">
        <f>IF(O440="女子",IF($AF440&gt;100,"",IF($M440=プロ用女子!D$227,ROW(),"")),"")</f>
        <v/>
      </c>
      <c r="CR440" s="58" t="str">
        <f>IF(O440="女子",IF($AF440&gt;100,"",IF($M440=プロ用女子!K$227,ROW(),"")),"")</f>
        <v/>
      </c>
    </row>
    <row r="441" spans="1:96" x14ac:dyDescent="0.15">
      <c r="A441" s="41">
        <v>46172</v>
      </c>
      <c r="B441" s="41">
        <v>46180</v>
      </c>
      <c r="C441" t="s">
        <v>70</v>
      </c>
      <c r="D441" t="s">
        <v>162</v>
      </c>
      <c r="E441" t="s">
        <v>169</v>
      </c>
      <c r="F441" t="s">
        <v>171</v>
      </c>
      <c r="G441" t="s">
        <v>165</v>
      </c>
      <c r="H441" t="s">
        <v>71</v>
      </c>
      <c r="I441" t="s">
        <v>166</v>
      </c>
      <c r="J441" t="s">
        <v>99</v>
      </c>
      <c r="L441" t="s">
        <v>1738</v>
      </c>
      <c r="M441" t="s">
        <v>1707</v>
      </c>
      <c r="N441" t="s">
        <v>1708</v>
      </c>
      <c r="O441" t="s">
        <v>17</v>
      </c>
      <c r="Y441" t="s">
        <v>101</v>
      </c>
      <c r="AA441" t="s">
        <v>1739</v>
      </c>
      <c r="AB441" t="s">
        <v>1740</v>
      </c>
      <c r="AC441" t="s">
        <v>1741</v>
      </c>
      <c r="AD441" t="s">
        <v>102</v>
      </c>
      <c r="AF441">
        <v>6</v>
      </c>
      <c r="AG441" s="40">
        <v>38932</v>
      </c>
      <c r="AN441">
        <v>162.80000000000001</v>
      </c>
      <c r="AO441">
        <v>55.5</v>
      </c>
      <c r="AP441" t="s">
        <v>103</v>
      </c>
      <c r="AV441" t="s">
        <v>104</v>
      </c>
      <c r="AY441" t="s">
        <v>155</v>
      </c>
      <c r="BB441">
        <f t="shared" si="25"/>
        <v>17</v>
      </c>
      <c r="BC441">
        <f t="shared" si="26"/>
        <v>3</v>
      </c>
      <c r="BD441" t="str">
        <f t="shared" si="27"/>
        <v>右</v>
      </c>
      <c r="BE441" s="58" t="str">
        <f>IF(O441="男子",IF($AF441&gt;100,"",IF(M441=プロ用男子!D$2,ROW(),"")),"")</f>
        <v/>
      </c>
      <c r="BF441" s="58" t="str">
        <f>IF(O441="男子",IF($AF441&gt;100,"",IF($M441=プロ用男子!K$2,ROW(),"")),"")</f>
        <v/>
      </c>
      <c r="BG441" s="58" t="str">
        <f>IF(O441="男子",IF($AF441&gt;100,"",IF($M441=プロ用男子!D$27,ROW(),"")),"")</f>
        <v/>
      </c>
      <c r="BH441" s="58" t="str">
        <f>IF(O441="男子",IF($AF441&gt;100,"",IF($M441=プロ用男子!K$27,ROW(),"")),"")</f>
        <v/>
      </c>
      <c r="BI441" s="58" t="str">
        <f>IF(O441="男子",IF($AF441&gt;100,"",IF($M441=プロ用男子!D$52,ROW(),"")),"")</f>
        <v/>
      </c>
      <c r="BJ441" s="58" t="str">
        <f>IF(O441="男子",IF($AF441&gt;100,"",IF($M441=プロ用男子!K$52,ROW(),"")),"")</f>
        <v/>
      </c>
      <c r="BK441" s="58" t="str">
        <f>IF(O441="男子",IF($AF441&gt;100,"",IF($M441=プロ用男子!D$77,ROW(),"")),"")</f>
        <v/>
      </c>
      <c r="BL441" s="58" t="str">
        <f>IF(O441="男子",IF($AF441&gt;100,"",IF($M441=プロ用男子!K$77,ROW(),"")),"")</f>
        <v/>
      </c>
      <c r="BM441" s="58" t="str">
        <f>IF(O441="男子",IF($AF441&gt;100,"",IF($M441=プロ用男子!D$102,ROW(),"")),"")</f>
        <v/>
      </c>
      <c r="BN441" s="58" t="str">
        <f>IF(O441="男子",IF($AF441&gt;100,"",IF($M441=プロ用男子!K$102,ROW(),"")),"")</f>
        <v/>
      </c>
      <c r="BO441" s="58" t="str">
        <f>IF(O441="男子",IF($AF441&gt;100,"",IF($M441=プロ用男子!D$127,ROW(),"")),"")</f>
        <v/>
      </c>
      <c r="BP441" s="58" t="str">
        <f>IF(O441="男子",IF($AF441&gt;100,"",IF($M441=プロ用男子!K$127,ROW(),"")),"")</f>
        <v/>
      </c>
      <c r="BQ441" s="58" t="str">
        <f>IF(O441="男子",IF($AF441&gt;100,"",IF($M441=プロ用男子!D$152,ROW(),"")),"")</f>
        <v/>
      </c>
      <c r="BR441" s="58" t="str">
        <f>IF(O441="男子",IF($AF441&gt;100,"",IF($M441=プロ用男子!K$152,ROW(),"")),"")</f>
        <v/>
      </c>
      <c r="BS441" s="58" t="str">
        <f>IF(O441="男子",IF($AF441&gt;100,"",IF($M441=プロ用男子!D$177,ROW(),"")),"")</f>
        <v/>
      </c>
      <c r="BT441" s="58" t="str">
        <f>IF(O441="男子",IF($AF441&gt;100,"",IF($M441=プロ用男子!K$177,ROW(),"")),"")</f>
        <v/>
      </c>
      <c r="BU441" s="58" t="str">
        <f>IF(O441="男子",IF($AF441&gt;100,"",IF($M441=プロ用男子!D$202,ROW(),"")),"")</f>
        <v/>
      </c>
      <c r="BV441" s="58" t="str">
        <f>IF(O441="男子",IF($AF441&gt;100,"",IF($M441=プロ用男子!K$202,ROW(),"")),"")</f>
        <v/>
      </c>
      <c r="BW441" s="58" t="str">
        <f>IF(O441="男子",IF($AF441&gt;100,"",IF($M441=プロ用男子!D$227,ROW(),"")),"")</f>
        <v/>
      </c>
      <c r="BX441" s="58" t="str">
        <f>IF(O441="男子",IF($AF441&gt;100,"",IF($M441=プロ用男子!K$227,ROW(),"")),"")</f>
        <v/>
      </c>
      <c r="BY441" s="58" t="str">
        <f>IF(O441="女子",IF(AF441&gt;100,"",IF(M441=プロ用女子!D$2,ROW(),"")),"")</f>
        <v/>
      </c>
      <c r="BZ441" s="58" t="str">
        <f>IF(O441="女子",IF($AF441&gt;100,"",IF($M441=プロ用女子!K$2,ROW(),"")),"")</f>
        <v/>
      </c>
      <c r="CA441" s="58" t="str">
        <f>IF(O441="女子",IF($AF441&gt;100,"",IF($M441=プロ用女子!D$27,ROW(),"")),"")</f>
        <v/>
      </c>
      <c r="CB441" s="58" t="str">
        <f>IF(O441="女子",IF($AF441&gt;100,"",IF($M441=プロ用女子!K$27,ROW(),"")),"")</f>
        <v/>
      </c>
      <c r="CC441" s="58" t="str">
        <f>IF(O441="女子",IF($AF441&gt;100,"",IF($M441=プロ用女子!D$52,ROW(),"")),"")</f>
        <v/>
      </c>
      <c r="CD441" s="58" t="str">
        <f>IF(O441="女子",IF($AF441&gt;100,"",IF($M441=プロ用女子!K$52,ROW(),"")),"")</f>
        <v/>
      </c>
      <c r="CE441" s="58" t="str">
        <f>IF(O441="女子",IF($AF441&gt;100,"",IF($M441=プロ用女子!D$77,ROW(),"")),"")</f>
        <v/>
      </c>
      <c r="CF441" s="58" t="str">
        <f>IF(O441="女子",IF($AF441&gt;100,"",IF($M441=プロ用女子!K$77,ROW(),"")),"")</f>
        <v/>
      </c>
      <c r="CG441" s="58" t="str">
        <f>IF(O441="女子",IF($AF441&gt;100,"",IF($M441=プロ用女子!D$102,ROW(),"")),"")</f>
        <v/>
      </c>
      <c r="CH441" s="58" t="str">
        <f>IF(O441="女子",IF($AF441&gt;100,"",IF($M441=プロ用女子!K$102,ROW(),"")),"")</f>
        <v/>
      </c>
      <c r="CI441" s="58" t="str">
        <f>IF(O441="女子",IF($AF441&gt;100,"",IF($M441=プロ用女子!D$127,ROW(),"")),"")</f>
        <v/>
      </c>
      <c r="CJ441" s="58">
        <f>IF(O441="女子",IF($AF441&gt;100,"",IF($M441=プロ用女子!K$127,ROW(),"")),"")</f>
        <v>441</v>
      </c>
      <c r="CK441" s="58" t="str">
        <f>IF(O441="女子",IF($AF441&gt;100,"",IF($M441=プロ用女子!D$152,ROW(),"")),"")</f>
        <v/>
      </c>
      <c r="CL441" s="58" t="str">
        <f>IF(O441="女子",IF($AF441&gt;100,"",IF($M441=プロ用女子!K$152,ROW(),"")),"")</f>
        <v/>
      </c>
      <c r="CM441" s="58" t="str">
        <f>IF(O441="女子",IF($AF441&gt;100,"",IF($M441=プロ用女子!D$177,ROW(),"")),"")</f>
        <v/>
      </c>
      <c r="CN441" s="58" t="str">
        <f>IF(O441="女子",IF($AF441&gt;100,"",IF($M441=プロ用女子!K$177,ROW(),"")),"")</f>
        <v/>
      </c>
      <c r="CO441" s="58" t="str">
        <f>IF(O441="女子",IF($AF441&gt;100,"",IF($M441=プロ用女子!D$202,ROW(),"")),"")</f>
        <v/>
      </c>
      <c r="CP441" s="58" t="str">
        <f>IF(O441="女子",IF($AF441&gt;100,"",IF($M441=プロ用女子!K$202,ROW(),"")),"")</f>
        <v/>
      </c>
      <c r="CQ441" s="58" t="str">
        <f>IF(O441="女子",IF($AF441&gt;100,"",IF($M441=プロ用女子!D$227,ROW(),"")),"")</f>
        <v/>
      </c>
      <c r="CR441" s="58" t="str">
        <f>IF(O441="女子",IF($AF441&gt;100,"",IF($M441=プロ用女子!K$227,ROW(),"")),"")</f>
        <v/>
      </c>
    </row>
    <row r="442" spans="1:96" x14ac:dyDescent="0.15">
      <c r="A442" s="41">
        <v>46172</v>
      </c>
      <c r="B442" s="41">
        <v>46180</v>
      </c>
      <c r="C442" t="s">
        <v>70</v>
      </c>
      <c r="D442" t="s">
        <v>162</v>
      </c>
      <c r="E442" t="s">
        <v>169</v>
      </c>
      <c r="F442" t="s">
        <v>171</v>
      </c>
      <c r="G442" t="s">
        <v>165</v>
      </c>
      <c r="H442" t="s">
        <v>71</v>
      </c>
      <c r="I442" t="s">
        <v>166</v>
      </c>
      <c r="J442" t="s">
        <v>99</v>
      </c>
      <c r="L442" t="s">
        <v>1742</v>
      </c>
      <c r="M442" t="s">
        <v>1707</v>
      </c>
      <c r="N442" t="s">
        <v>1708</v>
      </c>
      <c r="O442" t="s">
        <v>17</v>
      </c>
      <c r="Y442" t="s">
        <v>101</v>
      </c>
      <c r="AA442" t="s">
        <v>1743</v>
      </c>
      <c r="AB442" t="s">
        <v>1744</v>
      </c>
      <c r="AC442" t="s">
        <v>1745</v>
      </c>
      <c r="AD442" t="s">
        <v>102</v>
      </c>
      <c r="AF442">
        <v>7</v>
      </c>
      <c r="AG442" s="40">
        <v>39037</v>
      </c>
      <c r="AN442">
        <v>170.2</v>
      </c>
      <c r="AO442">
        <v>59.2</v>
      </c>
      <c r="AP442" t="s">
        <v>103</v>
      </c>
      <c r="AV442" t="s">
        <v>104</v>
      </c>
      <c r="AY442" t="s">
        <v>155</v>
      </c>
      <c r="BB442">
        <f t="shared" si="25"/>
        <v>17</v>
      </c>
      <c r="BC442">
        <f t="shared" si="26"/>
        <v>3</v>
      </c>
      <c r="BD442" t="str">
        <f t="shared" si="27"/>
        <v>右</v>
      </c>
      <c r="BE442" s="58" t="str">
        <f>IF(O442="男子",IF($AF442&gt;100,"",IF(M442=プロ用男子!D$2,ROW(),"")),"")</f>
        <v/>
      </c>
      <c r="BF442" s="58" t="str">
        <f>IF(O442="男子",IF($AF442&gt;100,"",IF($M442=プロ用男子!K$2,ROW(),"")),"")</f>
        <v/>
      </c>
      <c r="BG442" s="58" t="str">
        <f>IF(O442="男子",IF($AF442&gt;100,"",IF($M442=プロ用男子!D$27,ROW(),"")),"")</f>
        <v/>
      </c>
      <c r="BH442" s="58" t="str">
        <f>IF(O442="男子",IF($AF442&gt;100,"",IF($M442=プロ用男子!K$27,ROW(),"")),"")</f>
        <v/>
      </c>
      <c r="BI442" s="58" t="str">
        <f>IF(O442="男子",IF($AF442&gt;100,"",IF($M442=プロ用男子!D$52,ROW(),"")),"")</f>
        <v/>
      </c>
      <c r="BJ442" s="58" t="str">
        <f>IF(O442="男子",IF($AF442&gt;100,"",IF($M442=プロ用男子!K$52,ROW(),"")),"")</f>
        <v/>
      </c>
      <c r="BK442" s="58" t="str">
        <f>IF(O442="男子",IF($AF442&gt;100,"",IF($M442=プロ用男子!D$77,ROW(),"")),"")</f>
        <v/>
      </c>
      <c r="BL442" s="58" t="str">
        <f>IF(O442="男子",IF($AF442&gt;100,"",IF($M442=プロ用男子!K$77,ROW(),"")),"")</f>
        <v/>
      </c>
      <c r="BM442" s="58" t="str">
        <f>IF(O442="男子",IF($AF442&gt;100,"",IF($M442=プロ用男子!D$102,ROW(),"")),"")</f>
        <v/>
      </c>
      <c r="BN442" s="58" t="str">
        <f>IF(O442="男子",IF($AF442&gt;100,"",IF($M442=プロ用男子!K$102,ROW(),"")),"")</f>
        <v/>
      </c>
      <c r="BO442" s="58" t="str">
        <f>IF(O442="男子",IF($AF442&gt;100,"",IF($M442=プロ用男子!D$127,ROW(),"")),"")</f>
        <v/>
      </c>
      <c r="BP442" s="58" t="str">
        <f>IF(O442="男子",IF($AF442&gt;100,"",IF($M442=プロ用男子!K$127,ROW(),"")),"")</f>
        <v/>
      </c>
      <c r="BQ442" s="58" t="str">
        <f>IF(O442="男子",IF($AF442&gt;100,"",IF($M442=プロ用男子!D$152,ROW(),"")),"")</f>
        <v/>
      </c>
      <c r="BR442" s="58" t="str">
        <f>IF(O442="男子",IF($AF442&gt;100,"",IF($M442=プロ用男子!K$152,ROW(),"")),"")</f>
        <v/>
      </c>
      <c r="BS442" s="58" t="str">
        <f>IF(O442="男子",IF($AF442&gt;100,"",IF($M442=プロ用男子!D$177,ROW(),"")),"")</f>
        <v/>
      </c>
      <c r="BT442" s="58" t="str">
        <f>IF(O442="男子",IF($AF442&gt;100,"",IF($M442=プロ用男子!K$177,ROW(),"")),"")</f>
        <v/>
      </c>
      <c r="BU442" s="58" t="str">
        <f>IF(O442="男子",IF($AF442&gt;100,"",IF($M442=プロ用男子!D$202,ROW(),"")),"")</f>
        <v/>
      </c>
      <c r="BV442" s="58" t="str">
        <f>IF(O442="男子",IF($AF442&gt;100,"",IF($M442=プロ用男子!K$202,ROW(),"")),"")</f>
        <v/>
      </c>
      <c r="BW442" s="58" t="str">
        <f>IF(O442="男子",IF($AF442&gt;100,"",IF($M442=プロ用男子!D$227,ROW(),"")),"")</f>
        <v/>
      </c>
      <c r="BX442" s="58" t="str">
        <f>IF(O442="男子",IF($AF442&gt;100,"",IF($M442=プロ用男子!K$227,ROW(),"")),"")</f>
        <v/>
      </c>
      <c r="BY442" s="58" t="str">
        <f>IF(O442="女子",IF(AF442&gt;100,"",IF(M442=プロ用女子!D$2,ROW(),"")),"")</f>
        <v/>
      </c>
      <c r="BZ442" s="58" t="str">
        <f>IF(O442="女子",IF($AF442&gt;100,"",IF($M442=プロ用女子!K$2,ROW(),"")),"")</f>
        <v/>
      </c>
      <c r="CA442" s="58" t="str">
        <f>IF(O442="女子",IF($AF442&gt;100,"",IF($M442=プロ用女子!D$27,ROW(),"")),"")</f>
        <v/>
      </c>
      <c r="CB442" s="58" t="str">
        <f>IF(O442="女子",IF($AF442&gt;100,"",IF($M442=プロ用女子!K$27,ROW(),"")),"")</f>
        <v/>
      </c>
      <c r="CC442" s="58" t="str">
        <f>IF(O442="女子",IF($AF442&gt;100,"",IF($M442=プロ用女子!D$52,ROW(),"")),"")</f>
        <v/>
      </c>
      <c r="CD442" s="58" t="str">
        <f>IF(O442="女子",IF($AF442&gt;100,"",IF($M442=プロ用女子!K$52,ROW(),"")),"")</f>
        <v/>
      </c>
      <c r="CE442" s="58" t="str">
        <f>IF(O442="女子",IF($AF442&gt;100,"",IF($M442=プロ用女子!D$77,ROW(),"")),"")</f>
        <v/>
      </c>
      <c r="CF442" s="58" t="str">
        <f>IF(O442="女子",IF($AF442&gt;100,"",IF($M442=プロ用女子!K$77,ROW(),"")),"")</f>
        <v/>
      </c>
      <c r="CG442" s="58" t="str">
        <f>IF(O442="女子",IF($AF442&gt;100,"",IF($M442=プロ用女子!D$102,ROW(),"")),"")</f>
        <v/>
      </c>
      <c r="CH442" s="58" t="str">
        <f>IF(O442="女子",IF($AF442&gt;100,"",IF($M442=プロ用女子!K$102,ROW(),"")),"")</f>
        <v/>
      </c>
      <c r="CI442" s="58" t="str">
        <f>IF(O442="女子",IF($AF442&gt;100,"",IF($M442=プロ用女子!D$127,ROW(),"")),"")</f>
        <v/>
      </c>
      <c r="CJ442" s="58">
        <f>IF(O442="女子",IF($AF442&gt;100,"",IF($M442=プロ用女子!K$127,ROW(),"")),"")</f>
        <v>442</v>
      </c>
      <c r="CK442" s="58" t="str">
        <f>IF(O442="女子",IF($AF442&gt;100,"",IF($M442=プロ用女子!D$152,ROW(),"")),"")</f>
        <v/>
      </c>
      <c r="CL442" s="58" t="str">
        <f>IF(O442="女子",IF($AF442&gt;100,"",IF($M442=プロ用女子!K$152,ROW(),"")),"")</f>
        <v/>
      </c>
      <c r="CM442" s="58" t="str">
        <f>IF(O442="女子",IF($AF442&gt;100,"",IF($M442=プロ用女子!D$177,ROW(),"")),"")</f>
        <v/>
      </c>
      <c r="CN442" s="58" t="str">
        <f>IF(O442="女子",IF($AF442&gt;100,"",IF($M442=プロ用女子!K$177,ROW(),"")),"")</f>
        <v/>
      </c>
      <c r="CO442" s="58" t="str">
        <f>IF(O442="女子",IF($AF442&gt;100,"",IF($M442=プロ用女子!D$202,ROW(),"")),"")</f>
        <v/>
      </c>
      <c r="CP442" s="58" t="str">
        <f>IF(O442="女子",IF($AF442&gt;100,"",IF($M442=プロ用女子!K$202,ROW(),"")),"")</f>
        <v/>
      </c>
      <c r="CQ442" s="58" t="str">
        <f>IF(O442="女子",IF($AF442&gt;100,"",IF($M442=プロ用女子!D$227,ROW(),"")),"")</f>
        <v/>
      </c>
      <c r="CR442" s="58" t="str">
        <f>IF(O442="女子",IF($AF442&gt;100,"",IF($M442=プロ用女子!K$227,ROW(),"")),"")</f>
        <v/>
      </c>
    </row>
    <row r="443" spans="1:96" x14ac:dyDescent="0.15">
      <c r="A443" s="41">
        <v>46172</v>
      </c>
      <c r="B443" s="41">
        <v>46180</v>
      </c>
      <c r="C443" t="s">
        <v>70</v>
      </c>
      <c r="D443" t="s">
        <v>162</v>
      </c>
      <c r="E443" t="s">
        <v>169</v>
      </c>
      <c r="F443" t="s">
        <v>171</v>
      </c>
      <c r="G443" t="s">
        <v>165</v>
      </c>
      <c r="H443" t="s">
        <v>71</v>
      </c>
      <c r="I443" t="s">
        <v>166</v>
      </c>
      <c r="J443" t="s">
        <v>99</v>
      </c>
      <c r="L443" t="s">
        <v>1746</v>
      </c>
      <c r="M443" t="s">
        <v>1707</v>
      </c>
      <c r="N443" t="s">
        <v>1708</v>
      </c>
      <c r="O443" t="s">
        <v>17</v>
      </c>
      <c r="Y443" t="s">
        <v>101</v>
      </c>
      <c r="AA443" t="s">
        <v>1747</v>
      </c>
      <c r="AB443" t="s">
        <v>1748</v>
      </c>
      <c r="AC443" t="s">
        <v>1749</v>
      </c>
      <c r="AD443" t="s">
        <v>102</v>
      </c>
      <c r="AE443" t="s">
        <v>105</v>
      </c>
      <c r="AF443">
        <v>8</v>
      </c>
      <c r="AG443" s="40">
        <v>38889</v>
      </c>
      <c r="AN443">
        <v>172</v>
      </c>
      <c r="AO443">
        <v>54</v>
      </c>
      <c r="AP443" t="s">
        <v>103</v>
      </c>
      <c r="AV443" t="s">
        <v>104</v>
      </c>
      <c r="AY443" t="s">
        <v>155</v>
      </c>
      <c r="BB443">
        <f t="shared" si="25"/>
        <v>17</v>
      </c>
      <c r="BC443">
        <f t="shared" si="26"/>
        <v>3</v>
      </c>
      <c r="BD443" t="str">
        <f t="shared" si="27"/>
        <v>右</v>
      </c>
      <c r="BE443" s="58" t="str">
        <f>IF(O443="男子",IF($AF443&gt;100,"",IF(M443=プロ用男子!D$2,ROW(),"")),"")</f>
        <v/>
      </c>
      <c r="BF443" s="58" t="str">
        <f>IF(O443="男子",IF($AF443&gt;100,"",IF($M443=プロ用男子!K$2,ROW(),"")),"")</f>
        <v/>
      </c>
      <c r="BG443" s="58" t="str">
        <f>IF(O443="男子",IF($AF443&gt;100,"",IF($M443=プロ用男子!D$27,ROW(),"")),"")</f>
        <v/>
      </c>
      <c r="BH443" s="58" t="str">
        <f>IF(O443="男子",IF($AF443&gt;100,"",IF($M443=プロ用男子!K$27,ROW(),"")),"")</f>
        <v/>
      </c>
      <c r="BI443" s="58" t="str">
        <f>IF(O443="男子",IF($AF443&gt;100,"",IF($M443=プロ用男子!D$52,ROW(),"")),"")</f>
        <v/>
      </c>
      <c r="BJ443" s="58" t="str">
        <f>IF(O443="男子",IF($AF443&gt;100,"",IF($M443=プロ用男子!K$52,ROW(),"")),"")</f>
        <v/>
      </c>
      <c r="BK443" s="58" t="str">
        <f>IF(O443="男子",IF($AF443&gt;100,"",IF($M443=プロ用男子!D$77,ROW(),"")),"")</f>
        <v/>
      </c>
      <c r="BL443" s="58" t="str">
        <f>IF(O443="男子",IF($AF443&gt;100,"",IF($M443=プロ用男子!K$77,ROW(),"")),"")</f>
        <v/>
      </c>
      <c r="BM443" s="58" t="str">
        <f>IF(O443="男子",IF($AF443&gt;100,"",IF($M443=プロ用男子!D$102,ROW(),"")),"")</f>
        <v/>
      </c>
      <c r="BN443" s="58" t="str">
        <f>IF(O443="男子",IF($AF443&gt;100,"",IF($M443=プロ用男子!K$102,ROW(),"")),"")</f>
        <v/>
      </c>
      <c r="BO443" s="58" t="str">
        <f>IF(O443="男子",IF($AF443&gt;100,"",IF($M443=プロ用男子!D$127,ROW(),"")),"")</f>
        <v/>
      </c>
      <c r="BP443" s="58" t="str">
        <f>IF(O443="男子",IF($AF443&gt;100,"",IF($M443=プロ用男子!K$127,ROW(),"")),"")</f>
        <v/>
      </c>
      <c r="BQ443" s="58" t="str">
        <f>IF(O443="男子",IF($AF443&gt;100,"",IF($M443=プロ用男子!D$152,ROW(),"")),"")</f>
        <v/>
      </c>
      <c r="BR443" s="58" t="str">
        <f>IF(O443="男子",IF($AF443&gt;100,"",IF($M443=プロ用男子!K$152,ROW(),"")),"")</f>
        <v/>
      </c>
      <c r="BS443" s="58" t="str">
        <f>IF(O443="男子",IF($AF443&gt;100,"",IF($M443=プロ用男子!D$177,ROW(),"")),"")</f>
        <v/>
      </c>
      <c r="BT443" s="58" t="str">
        <f>IF(O443="男子",IF($AF443&gt;100,"",IF($M443=プロ用男子!K$177,ROW(),"")),"")</f>
        <v/>
      </c>
      <c r="BU443" s="58" t="str">
        <f>IF(O443="男子",IF($AF443&gt;100,"",IF($M443=プロ用男子!D$202,ROW(),"")),"")</f>
        <v/>
      </c>
      <c r="BV443" s="58" t="str">
        <f>IF(O443="男子",IF($AF443&gt;100,"",IF($M443=プロ用男子!K$202,ROW(),"")),"")</f>
        <v/>
      </c>
      <c r="BW443" s="58" t="str">
        <f>IF(O443="男子",IF($AF443&gt;100,"",IF($M443=プロ用男子!D$227,ROW(),"")),"")</f>
        <v/>
      </c>
      <c r="BX443" s="58" t="str">
        <f>IF(O443="男子",IF($AF443&gt;100,"",IF($M443=プロ用男子!K$227,ROW(),"")),"")</f>
        <v/>
      </c>
      <c r="BY443" s="58" t="str">
        <f>IF(O443="女子",IF(AF443&gt;100,"",IF(M443=プロ用女子!D$2,ROW(),"")),"")</f>
        <v/>
      </c>
      <c r="BZ443" s="58" t="str">
        <f>IF(O443="女子",IF($AF443&gt;100,"",IF($M443=プロ用女子!K$2,ROW(),"")),"")</f>
        <v/>
      </c>
      <c r="CA443" s="58" t="str">
        <f>IF(O443="女子",IF($AF443&gt;100,"",IF($M443=プロ用女子!D$27,ROW(),"")),"")</f>
        <v/>
      </c>
      <c r="CB443" s="58" t="str">
        <f>IF(O443="女子",IF($AF443&gt;100,"",IF($M443=プロ用女子!K$27,ROW(),"")),"")</f>
        <v/>
      </c>
      <c r="CC443" s="58" t="str">
        <f>IF(O443="女子",IF($AF443&gt;100,"",IF($M443=プロ用女子!D$52,ROW(),"")),"")</f>
        <v/>
      </c>
      <c r="CD443" s="58" t="str">
        <f>IF(O443="女子",IF($AF443&gt;100,"",IF($M443=プロ用女子!K$52,ROW(),"")),"")</f>
        <v/>
      </c>
      <c r="CE443" s="58" t="str">
        <f>IF(O443="女子",IF($AF443&gt;100,"",IF($M443=プロ用女子!D$77,ROW(),"")),"")</f>
        <v/>
      </c>
      <c r="CF443" s="58" t="str">
        <f>IF(O443="女子",IF($AF443&gt;100,"",IF($M443=プロ用女子!K$77,ROW(),"")),"")</f>
        <v/>
      </c>
      <c r="CG443" s="58" t="str">
        <f>IF(O443="女子",IF($AF443&gt;100,"",IF($M443=プロ用女子!D$102,ROW(),"")),"")</f>
        <v/>
      </c>
      <c r="CH443" s="58" t="str">
        <f>IF(O443="女子",IF($AF443&gt;100,"",IF($M443=プロ用女子!K$102,ROW(),"")),"")</f>
        <v/>
      </c>
      <c r="CI443" s="58" t="str">
        <f>IF(O443="女子",IF($AF443&gt;100,"",IF($M443=プロ用女子!D$127,ROW(),"")),"")</f>
        <v/>
      </c>
      <c r="CJ443" s="58">
        <f>IF(O443="女子",IF($AF443&gt;100,"",IF($M443=プロ用女子!K$127,ROW(),"")),"")</f>
        <v>443</v>
      </c>
      <c r="CK443" s="58" t="str">
        <f>IF(O443="女子",IF($AF443&gt;100,"",IF($M443=プロ用女子!D$152,ROW(),"")),"")</f>
        <v/>
      </c>
      <c r="CL443" s="58" t="str">
        <f>IF(O443="女子",IF($AF443&gt;100,"",IF($M443=プロ用女子!K$152,ROW(),"")),"")</f>
        <v/>
      </c>
      <c r="CM443" s="58" t="str">
        <f>IF(O443="女子",IF($AF443&gt;100,"",IF($M443=プロ用女子!D$177,ROW(),"")),"")</f>
        <v/>
      </c>
      <c r="CN443" s="58" t="str">
        <f>IF(O443="女子",IF($AF443&gt;100,"",IF($M443=プロ用女子!K$177,ROW(),"")),"")</f>
        <v/>
      </c>
      <c r="CO443" s="58" t="str">
        <f>IF(O443="女子",IF($AF443&gt;100,"",IF($M443=プロ用女子!D$202,ROW(),"")),"")</f>
        <v/>
      </c>
      <c r="CP443" s="58" t="str">
        <f>IF(O443="女子",IF($AF443&gt;100,"",IF($M443=プロ用女子!K$202,ROW(),"")),"")</f>
        <v/>
      </c>
      <c r="CQ443" s="58" t="str">
        <f>IF(O443="女子",IF($AF443&gt;100,"",IF($M443=プロ用女子!D$227,ROW(),"")),"")</f>
        <v/>
      </c>
      <c r="CR443" s="58" t="str">
        <f>IF(O443="女子",IF($AF443&gt;100,"",IF($M443=プロ用女子!K$227,ROW(),"")),"")</f>
        <v/>
      </c>
    </row>
    <row r="444" spans="1:96" x14ac:dyDescent="0.15">
      <c r="A444" s="41">
        <v>46172</v>
      </c>
      <c r="B444" s="41">
        <v>46180</v>
      </c>
      <c r="C444" t="s">
        <v>70</v>
      </c>
      <c r="D444" t="s">
        <v>162</v>
      </c>
      <c r="E444" t="s">
        <v>169</v>
      </c>
      <c r="F444" t="s">
        <v>171</v>
      </c>
      <c r="G444" t="s">
        <v>165</v>
      </c>
      <c r="H444" t="s">
        <v>71</v>
      </c>
      <c r="I444" t="s">
        <v>166</v>
      </c>
      <c r="J444" t="s">
        <v>99</v>
      </c>
      <c r="L444" t="s">
        <v>1750</v>
      </c>
      <c r="M444" t="s">
        <v>1707</v>
      </c>
      <c r="N444" t="s">
        <v>1708</v>
      </c>
      <c r="O444" t="s">
        <v>17</v>
      </c>
      <c r="Y444" t="s">
        <v>101</v>
      </c>
      <c r="AA444" t="s">
        <v>1751</v>
      </c>
      <c r="AB444" t="s">
        <v>1752</v>
      </c>
      <c r="AC444" t="s">
        <v>1753</v>
      </c>
      <c r="AD444" t="s">
        <v>102</v>
      </c>
      <c r="AF444">
        <v>9</v>
      </c>
      <c r="AG444" s="40">
        <v>39168</v>
      </c>
      <c r="AN444">
        <v>164</v>
      </c>
      <c r="AO444">
        <v>50</v>
      </c>
      <c r="AP444" t="s">
        <v>103</v>
      </c>
      <c r="AV444" t="s">
        <v>167</v>
      </c>
      <c r="BB444">
        <f t="shared" si="25"/>
        <v>17</v>
      </c>
      <c r="BC444">
        <f t="shared" si="26"/>
        <v>3</v>
      </c>
      <c r="BD444" t="str">
        <f t="shared" si="27"/>
        <v>右</v>
      </c>
      <c r="BE444" s="58" t="str">
        <f>IF(O444="男子",IF($AF444&gt;100,"",IF(M444=プロ用男子!D$2,ROW(),"")),"")</f>
        <v/>
      </c>
      <c r="BF444" s="58" t="str">
        <f>IF(O444="男子",IF($AF444&gt;100,"",IF($M444=プロ用男子!K$2,ROW(),"")),"")</f>
        <v/>
      </c>
      <c r="BG444" s="58" t="str">
        <f>IF(O444="男子",IF($AF444&gt;100,"",IF($M444=プロ用男子!D$27,ROW(),"")),"")</f>
        <v/>
      </c>
      <c r="BH444" s="58" t="str">
        <f>IF(O444="男子",IF($AF444&gt;100,"",IF($M444=プロ用男子!K$27,ROW(),"")),"")</f>
        <v/>
      </c>
      <c r="BI444" s="58" t="str">
        <f>IF(O444="男子",IF($AF444&gt;100,"",IF($M444=プロ用男子!D$52,ROW(),"")),"")</f>
        <v/>
      </c>
      <c r="BJ444" s="58" t="str">
        <f>IF(O444="男子",IF($AF444&gt;100,"",IF($M444=プロ用男子!K$52,ROW(),"")),"")</f>
        <v/>
      </c>
      <c r="BK444" s="58" t="str">
        <f>IF(O444="男子",IF($AF444&gt;100,"",IF($M444=プロ用男子!D$77,ROW(),"")),"")</f>
        <v/>
      </c>
      <c r="BL444" s="58" t="str">
        <f>IF(O444="男子",IF($AF444&gt;100,"",IF($M444=プロ用男子!K$77,ROW(),"")),"")</f>
        <v/>
      </c>
      <c r="BM444" s="58" t="str">
        <f>IF(O444="男子",IF($AF444&gt;100,"",IF($M444=プロ用男子!D$102,ROW(),"")),"")</f>
        <v/>
      </c>
      <c r="BN444" s="58" t="str">
        <f>IF(O444="男子",IF($AF444&gt;100,"",IF($M444=プロ用男子!K$102,ROW(),"")),"")</f>
        <v/>
      </c>
      <c r="BO444" s="58" t="str">
        <f>IF(O444="男子",IF($AF444&gt;100,"",IF($M444=プロ用男子!D$127,ROW(),"")),"")</f>
        <v/>
      </c>
      <c r="BP444" s="58" t="str">
        <f>IF(O444="男子",IF($AF444&gt;100,"",IF($M444=プロ用男子!K$127,ROW(),"")),"")</f>
        <v/>
      </c>
      <c r="BQ444" s="58" t="str">
        <f>IF(O444="男子",IF($AF444&gt;100,"",IF($M444=プロ用男子!D$152,ROW(),"")),"")</f>
        <v/>
      </c>
      <c r="BR444" s="58" t="str">
        <f>IF(O444="男子",IF($AF444&gt;100,"",IF($M444=プロ用男子!K$152,ROW(),"")),"")</f>
        <v/>
      </c>
      <c r="BS444" s="58" t="str">
        <f>IF(O444="男子",IF($AF444&gt;100,"",IF($M444=プロ用男子!D$177,ROW(),"")),"")</f>
        <v/>
      </c>
      <c r="BT444" s="58" t="str">
        <f>IF(O444="男子",IF($AF444&gt;100,"",IF($M444=プロ用男子!K$177,ROW(),"")),"")</f>
        <v/>
      </c>
      <c r="BU444" s="58" t="str">
        <f>IF(O444="男子",IF($AF444&gt;100,"",IF($M444=プロ用男子!D$202,ROW(),"")),"")</f>
        <v/>
      </c>
      <c r="BV444" s="58" t="str">
        <f>IF(O444="男子",IF($AF444&gt;100,"",IF($M444=プロ用男子!K$202,ROW(),"")),"")</f>
        <v/>
      </c>
      <c r="BW444" s="58" t="str">
        <f>IF(O444="男子",IF($AF444&gt;100,"",IF($M444=プロ用男子!D$227,ROW(),"")),"")</f>
        <v/>
      </c>
      <c r="BX444" s="58" t="str">
        <f>IF(O444="男子",IF($AF444&gt;100,"",IF($M444=プロ用男子!K$227,ROW(),"")),"")</f>
        <v/>
      </c>
      <c r="BY444" s="58" t="str">
        <f>IF(O444="女子",IF(AF444&gt;100,"",IF(M444=プロ用女子!D$2,ROW(),"")),"")</f>
        <v/>
      </c>
      <c r="BZ444" s="58" t="str">
        <f>IF(O444="女子",IF($AF444&gt;100,"",IF($M444=プロ用女子!K$2,ROW(),"")),"")</f>
        <v/>
      </c>
      <c r="CA444" s="58" t="str">
        <f>IF(O444="女子",IF($AF444&gt;100,"",IF($M444=プロ用女子!D$27,ROW(),"")),"")</f>
        <v/>
      </c>
      <c r="CB444" s="58" t="str">
        <f>IF(O444="女子",IF($AF444&gt;100,"",IF($M444=プロ用女子!K$27,ROW(),"")),"")</f>
        <v/>
      </c>
      <c r="CC444" s="58" t="str">
        <f>IF(O444="女子",IF($AF444&gt;100,"",IF($M444=プロ用女子!D$52,ROW(),"")),"")</f>
        <v/>
      </c>
      <c r="CD444" s="58" t="str">
        <f>IF(O444="女子",IF($AF444&gt;100,"",IF($M444=プロ用女子!K$52,ROW(),"")),"")</f>
        <v/>
      </c>
      <c r="CE444" s="58" t="str">
        <f>IF(O444="女子",IF($AF444&gt;100,"",IF($M444=プロ用女子!D$77,ROW(),"")),"")</f>
        <v/>
      </c>
      <c r="CF444" s="58" t="str">
        <f>IF(O444="女子",IF($AF444&gt;100,"",IF($M444=プロ用女子!K$77,ROW(),"")),"")</f>
        <v/>
      </c>
      <c r="CG444" s="58" t="str">
        <f>IF(O444="女子",IF($AF444&gt;100,"",IF($M444=プロ用女子!D$102,ROW(),"")),"")</f>
        <v/>
      </c>
      <c r="CH444" s="58" t="str">
        <f>IF(O444="女子",IF($AF444&gt;100,"",IF($M444=プロ用女子!K$102,ROW(),"")),"")</f>
        <v/>
      </c>
      <c r="CI444" s="58" t="str">
        <f>IF(O444="女子",IF($AF444&gt;100,"",IF($M444=プロ用女子!D$127,ROW(),"")),"")</f>
        <v/>
      </c>
      <c r="CJ444" s="58">
        <f>IF(O444="女子",IF($AF444&gt;100,"",IF($M444=プロ用女子!K$127,ROW(),"")),"")</f>
        <v>444</v>
      </c>
      <c r="CK444" s="58" t="str">
        <f>IF(O444="女子",IF($AF444&gt;100,"",IF($M444=プロ用女子!D$152,ROW(),"")),"")</f>
        <v/>
      </c>
      <c r="CL444" s="58" t="str">
        <f>IF(O444="女子",IF($AF444&gt;100,"",IF($M444=プロ用女子!K$152,ROW(),"")),"")</f>
        <v/>
      </c>
      <c r="CM444" s="58" t="str">
        <f>IF(O444="女子",IF($AF444&gt;100,"",IF($M444=プロ用女子!D$177,ROW(),"")),"")</f>
        <v/>
      </c>
      <c r="CN444" s="58" t="str">
        <f>IF(O444="女子",IF($AF444&gt;100,"",IF($M444=プロ用女子!K$177,ROW(),"")),"")</f>
        <v/>
      </c>
      <c r="CO444" s="58" t="str">
        <f>IF(O444="女子",IF($AF444&gt;100,"",IF($M444=プロ用女子!D$202,ROW(),"")),"")</f>
        <v/>
      </c>
      <c r="CP444" s="58" t="str">
        <f>IF(O444="女子",IF($AF444&gt;100,"",IF($M444=プロ用女子!K$202,ROW(),"")),"")</f>
        <v/>
      </c>
      <c r="CQ444" s="58" t="str">
        <f>IF(O444="女子",IF($AF444&gt;100,"",IF($M444=プロ用女子!D$227,ROW(),"")),"")</f>
        <v/>
      </c>
      <c r="CR444" s="58" t="str">
        <f>IF(O444="女子",IF($AF444&gt;100,"",IF($M444=プロ用女子!K$227,ROW(),"")),"")</f>
        <v/>
      </c>
    </row>
    <row r="445" spans="1:96" x14ac:dyDescent="0.15">
      <c r="A445" s="41">
        <v>46172</v>
      </c>
      <c r="B445" s="41">
        <v>46180</v>
      </c>
      <c r="C445" t="s">
        <v>70</v>
      </c>
      <c r="D445" t="s">
        <v>162</v>
      </c>
      <c r="E445" t="s">
        <v>169</v>
      </c>
      <c r="F445" t="s">
        <v>171</v>
      </c>
      <c r="G445" t="s">
        <v>165</v>
      </c>
      <c r="H445" t="s">
        <v>71</v>
      </c>
      <c r="I445" t="s">
        <v>166</v>
      </c>
      <c r="J445" t="s">
        <v>99</v>
      </c>
      <c r="L445" t="s">
        <v>1754</v>
      </c>
      <c r="M445" t="s">
        <v>1707</v>
      </c>
      <c r="N445" t="s">
        <v>1708</v>
      </c>
      <c r="O445" t="s">
        <v>17</v>
      </c>
      <c r="Y445" t="s">
        <v>101</v>
      </c>
      <c r="AA445" t="s">
        <v>1755</v>
      </c>
      <c r="AB445" t="s">
        <v>1756</v>
      </c>
      <c r="AC445" t="s">
        <v>1757</v>
      </c>
      <c r="AD445" t="s">
        <v>102</v>
      </c>
      <c r="AF445">
        <v>10</v>
      </c>
      <c r="AG445" s="40">
        <v>39193</v>
      </c>
      <c r="AN445">
        <v>162.80000000000001</v>
      </c>
      <c r="AO445">
        <v>55.5</v>
      </c>
      <c r="AP445" t="s">
        <v>103</v>
      </c>
      <c r="AV445" t="s">
        <v>167</v>
      </c>
      <c r="BB445">
        <f t="shared" si="25"/>
        <v>16</v>
      </c>
      <c r="BC445">
        <f t="shared" si="26"/>
        <v>2</v>
      </c>
      <c r="BD445" t="str">
        <f t="shared" si="27"/>
        <v>右</v>
      </c>
      <c r="BE445" s="58" t="str">
        <f>IF(O445="男子",IF($AF445&gt;100,"",IF(M445=プロ用男子!D$2,ROW(),"")),"")</f>
        <v/>
      </c>
      <c r="BF445" s="58" t="str">
        <f>IF(O445="男子",IF($AF445&gt;100,"",IF($M445=プロ用男子!K$2,ROW(),"")),"")</f>
        <v/>
      </c>
      <c r="BG445" s="58" t="str">
        <f>IF(O445="男子",IF($AF445&gt;100,"",IF($M445=プロ用男子!D$27,ROW(),"")),"")</f>
        <v/>
      </c>
      <c r="BH445" s="58" t="str">
        <f>IF(O445="男子",IF($AF445&gt;100,"",IF($M445=プロ用男子!K$27,ROW(),"")),"")</f>
        <v/>
      </c>
      <c r="BI445" s="58" t="str">
        <f>IF(O445="男子",IF($AF445&gt;100,"",IF($M445=プロ用男子!D$52,ROW(),"")),"")</f>
        <v/>
      </c>
      <c r="BJ445" s="58" t="str">
        <f>IF(O445="男子",IF($AF445&gt;100,"",IF($M445=プロ用男子!K$52,ROW(),"")),"")</f>
        <v/>
      </c>
      <c r="BK445" s="58" t="str">
        <f>IF(O445="男子",IF($AF445&gt;100,"",IF($M445=プロ用男子!D$77,ROW(),"")),"")</f>
        <v/>
      </c>
      <c r="BL445" s="58" t="str">
        <f>IF(O445="男子",IF($AF445&gt;100,"",IF($M445=プロ用男子!K$77,ROW(),"")),"")</f>
        <v/>
      </c>
      <c r="BM445" s="58" t="str">
        <f>IF(O445="男子",IF($AF445&gt;100,"",IF($M445=プロ用男子!D$102,ROW(),"")),"")</f>
        <v/>
      </c>
      <c r="BN445" s="58" t="str">
        <f>IF(O445="男子",IF($AF445&gt;100,"",IF($M445=プロ用男子!K$102,ROW(),"")),"")</f>
        <v/>
      </c>
      <c r="BO445" s="58" t="str">
        <f>IF(O445="男子",IF($AF445&gt;100,"",IF($M445=プロ用男子!D$127,ROW(),"")),"")</f>
        <v/>
      </c>
      <c r="BP445" s="58" t="str">
        <f>IF(O445="男子",IF($AF445&gt;100,"",IF($M445=プロ用男子!K$127,ROW(),"")),"")</f>
        <v/>
      </c>
      <c r="BQ445" s="58" t="str">
        <f>IF(O445="男子",IF($AF445&gt;100,"",IF($M445=プロ用男子!D$152,ROW(),"")),"")</f>
        <v/>
      </c>
      <c r="BR445" s="58" t="str">
        <f>IF(O445="男子",IF($AF445&gt;100,"",IF($M445=プロ用男子!K$152,ROW(),"")),"")</f>
        <v/>
      </c>
      <c r="BS445" s="58" t="str">
        <f>IF(O445="男子",IF($AF445&gt;100,"",IF($M445=プロ用男子!D$177,ROW(),"")),"")</f>
        <v/>
      </c>
      <c r="BT445" s="58" t="str">
        <f>IF(O445="男子",IF($AF445&gt;100,"",IF($M445=プロ用男子!K$177,ROW(),"")),"")</f>
        <v/>
      </c>
      <c r="BU445" s="58" t="str">
        <f>IF(O445="男子",IF($AF445&gt;100,"",IF($M445=プロ用男子!D$202,ROW(),"")),"")</f>
        <v/>
      </c>
      <c r="BV445" s="58" t="str">
        <f>IF(O445="男子",IF($AF445&gt;100,"",IF($M445=プロ用男子!K$202,ROW(),"")),"")</f>
        <v/>
      </c>
      <c r="BW445" s="58" t="str">
        <f>IF(O445="男子",IF($AF445&gt;100,"",IF($M445=プロ用男子!D$227,ROW(),"")),"")</f>
        <v/>
      </c>
      <c r="BX445" s="58" t="str">
        <f>IF(O445="男子",IF($AF445&gt;100,"",IF($M445=プロ用男子!K$227,ROW(),"")),"")</f>
        <v/>
      </c>
      <c r="BY445" s="58" t="str">
        <f>IF(O445="女子",IF(AF445&gt;100,"",IF(M445=プロ用女子!D$2,ROW(),"")),"")</f>
        <v/>
      </c>
      <c r="BZ445" s="58" t="str">
        <f>IF(O445="女子",IF($AF445&gt;100,"",IF($M445=プロ用女子!K$2,ROW(),"")),"")</f>
        <v/>
      </c>
      <c r="CA445" s="58" t="str">
        <f>IF(O445="女子",IF($AF445&gt;100,"",IF($M445=プロ用女子!D$27,ROW(),"")),"")</f>
        <v/>
      </c>
      <c r="CB445" s="58" t="str">
        <f>IF(O445="女子",IF($AF445&gt;100,"",IF($M445=プロ用女子!K$27,ROW(),"")),"")</f>
        <v/>
      </c>
      <c r="CC445" s="58" t="str">
        <f>IF(O445="女子",IF($AF445&gt;100,"",IF($M445=プロ用女子!D$52,ROW(),"")),"")</f>
        <v/>
      </c>
      <c r="CD445" s="58" t="str">
        <f>IF(O445="女子",IF($AF445&gt;100,"",IF($M445=プロ用女子!K$52,ROW(),"")),"")</f>
        <v/>
      </c>
      <c r="CE445" s="58" t="str">
        <f>IF(O445="女子",IF($AF445&gt;100,"",IF($M445=プロ用女子!D$77,ROW(),"")),"")</f>
        <v/>
      </c>
      <c r="CF445" s="58" t="str">
        <f>IF(O445="女子",IF($AF445&gt;100,"",IF($M445=プロ用女子!K$77,ROW(),"")),"")</f>
        <v/>
      </c>
      <c r="CG445" s="58" t="str">
        <f>IF(O445="女子",IF($AF445&gt;100,"",IF($M445=プロ用女子!D$102,ROW(),"")),"")</f>
        <v/>
      </c>
      <c r="CH445" s="58" t="str">
        <f>IF(O445="女子",IF($AF445&gt;100,"",IF($M445=プロ用女子!K$102,ROW(),"")),"")</f>
        <v/>
      </c>
      <c r="CI445" s="58" t="str">
        <f>IF(O445="女子",IF($AF445&gt;100,"",IF($M445=プロ用女子!D$127,ROW(),"")),"")</f>
        <v/>
      </c>
      <c r="CJ445" s="58">
        <f>IF(O445="女子",IF($AF445&gt;100,"",IF($M445=プロ用女子!K$127,ROW(),"")),"")</f>
        <v>445</v>
      </c>
      <c r="CK445" s="58" t="str">
        <f>IF(O445="女子",IF($AF445&gt;100,"",IF($M445=プロ用女子!D$152,ROW(),"")),"")</f>
        <v/>
      </c>
      <c r="CL445" s="58" t="str">
        <f>IF(O445="女子",IF($AF445&gt;100,"",IF($M445=プロ用女子!K$152,ROW(),"")),"")</f>
        <v/>
      </c>
      <c r="CM445" s="58" t="str">
        <f>IF(O445="女子",IF($AF445&gt;100,"",IF($M445=プロ用女子!D$177,ROW(),"")),"")</f>
        <v/>
      </c>
      <c r="CN445" s="58" t="str">
        <f>IF(O445="女子",IF($AF445&gt;100,"",IF($M445=プロ用女子!K$177,ROW(),"")),"")</f>
        <v/>
      </c>
      <c r="CO445" s="58" t="str">
        <f>IF(O445="女子",IF($AF445&gt;100,"",IF($M445=プロ用女子!D$202,ROW(),"")),"")</f>
        <v/>
      </c>
      <c r="CP445" s="58" t="str">
        <f>IF(O445="女子",IF($AF445&gt;100,"",IF($M445=プロ用女子!K$202,ROW(),"")),"")</f>
        <v/>
      </c>
      <c r="CQ445" s="58" t="str">
        <f>IF(O445="女子",IF($AF445&gt;100,"",IF($M445=プロ用女子!D$227,ROW(),"")),"")</f>
        <v/>
      </c>
      <c r="CR445" s="58" t="str">
        <f>IF(O445="女子",IF($AF445&gt;100,"",IF($M445=プロ用女子!K$227,ROW(),"")),"")</f>
        <v/>
      </c>
    </row>
    <row r="446" spans="1:96" x14ac:dyDescent="0.15">
      <c r="A446" s="41">
        <v>46172</v>
      </c>
      <c r="B446" s="41">
        <v>46180</v>
      </c>
      <c r="C446" t="s">
        <v>70</v>
      </c>
      <c r="D446" t="s">
        <v>162</v>
      </c>
      <c r="E446" t="s">
        <v>169</v>
      </c>
      <c r="F446" t="s">
        <v>171</v>
      </c>
      <c r="G446" t="s">
        <v>165</v>
      </c>
      <c r="H446" t="s">
        <v>71</v>
      </c>
      <c r="I446" t="s">
        <v>166</v>
      </c>
      <c r="J446" t="s">
        <v>99</v>
      </c>
      <c r="L446" t="s">
        <v>1758</v>
      </c>
      <c r="M446" t="s">
        <v>1707</v>
      </c>
      <c r="N446" t="s">
        <v>1708</v>
      </c>
      <c r="O446" t="s">
        <v>17</v>
      </c>
      <c r="Y446" t="s">
        <v>101</v>
      </c>
      <c r="AA446" t="s">
        <v>1759</v>
      </c>
      <c r="AB446" t="s">
        <v>1760</v>
      </c>
      <c r="AC446" t="s">
        <v>1761</v>
      </c>
      <c r="AD446" t="s">
        <v>102</v>
      </c>
      <c r="AF446">
        <v>11</v>
      </c>
      <c r="AG446" s="40">
        <v>39283</v>
      </c>
      <c r="AN446">
        <v>170.2</v>
      </c>
      <c r="AO446">
        <v>59.2</v>
      </c>
      <c r="AP446" t="s">
        <v>103</v>
      </c>
      <c r="AV446" t="s">
        <v>104</v>
      </c>
      <c r="AY446" t="s">
        <v>157</v>
      </c>
      <c r="BB446">
        <f t="shared" si="25"/>
        <v>16</v>
      </c>
      <c r="BC446">
        <f t="shared" si="26"/>
        <v>2</v>
      </c>
      <c r="BD446" t="str">
        <f t="shared" si="27"/>
        <v>右</v>
      </c>
      <c r="BE446" s="58" t="str">
        <f>IF(O446="男子",IF($AF446&gt;100,"",IF(M446=プロ用男子!D$2,ROW(),"")),"")</f>
        <v/>
      </c>
      <c r="BF446" s="58" t="str">
        <f>IF(O446="男子",IF($AF446&gt;100,"",IF($M446=プロ用男子!K$2,ROW(),"")),"")</f>
        <v/>
      </c>
      <c r="BG446" s="58" t="str">
        <f>IF(O446="男子",IF($AF446&gt;100,"",IF($M446=プロ用男子!D$27,ROW(),"")),"")</f>
        <v/>
      </c>
      <c r="BH446" s="58" t="str">
        <f>IF(O446="男子",IF($AF446&gt;100,"",IF($M446=プロ用男子!K$27,ROW(),"")),"")</f>
        <v/>
      </c>
      <c r="BI446" s="58" t="str">
        <f>IF(O446="男子",IF($AF446&gt;100,"",IF($M446=プロ用男子!D$52,ROW(),"")),"")</f>
        <v/>
      </c>
      <c r="BJ446" s="58" t="str">
        <f>IF(O446="男子",IF($AF446&gt;100,"",IF($M446=プロ用男子!K$52,ROW(),"")),"")</f>
        <v/>
      </c>
      <c r="BK446" s="58" t="str">
        <f>IF(O446="男子",IF($AF446&gt;100,"",IF($M446=プロ用男子!D$77,ROW(),"")),"")</f>
        <v/>
      </c>
      <c r="BL446" s="58" t="str">
        <f>IF(O446="男子",IF($AF446&gt;100,"",IF($M446=プロ用男子!K$77,ROW(),"")),"")</f>
        <v/>
      </c>
      <c r="BM446" s="58" t="str">
        <f>IF(O446="男子",IF($AF446&gt;100,"",IF($M446=プロ用男子!D$102,ROW(),"")),"")</f>
        <v/>
      </c>
      <c r="BN446" s="58" t="str">
        <f>IF(O446="男子",IF($AF446&gt;100,"",IF($M446=プロ用男子!K$102,ROW(),"")),"")</f>
        <v/>
      </c>
      <c r="BO446" s="58" t="str">
        <f>IF(O446="男子",IF($AF446&gt;100,"",IF($M446=プロ用男子!D$127,ROW(),"")),"")</f>
        <v/>
      </c>
      <c r="BP446" s="58" t="str">
        <f>IF(O446="男子",IF($AF446&gt;100,"",IF($M446=プロ用男子!K$127,ROW(),"")),"")</f>
        <v/>
      </c>
      <c r="BQ446" s="58" t="str">
        <f>IF(O446="男子",IF($AF446&gt;100,"",IF($M446=プロ用男子!D$152,ROW(),"")),"")</f>
        <v/>
      </c>
      <c r="BR446" s="58" t="str">
        <f>IF(O446="男子",IF($AF446&gt;100,"",IF($M446=プロ用男子!K$152,ROW(),"")),"")</f>
        <v/>
      </c>
      <c r="BS446" s="58" t="str">
        <f>IF(O446="男子",IF($AF446&gt;100,"",IF($M446=プロ用男子!D$177,ROW(),"")),"")</f>
        <v/>
      </c>
      <c r="BT446" s="58" t="str">
        <f>IF(O446="男子",IF($AF446&gt;100,"",IF($M446=プロ用男子!K$177,ROW(),"")),"")</f>
        <v/>
      </c>
      <c r="BU446" s="58" t="str">
        <f>IF(O446="男子",IF($AF446&gt;100,"",IF($M446=プロ用男子!D$202,ROW(),"")),"")</f>
        <v/>
      </c>
      <c r="BV446" s="58" t="str">
        <f>IF(O446="男子",IF($AF446&gt;100,"",IF($M446=プロ用男子!K$202,ROW(),"")),"")</f>
        <v/>
      </c>
      <c r="BW446" s="58" t="str">
        <f>IF(O446="男子",IF($AF446&gt;100,"",IF($M446=プロ用男子!D$227,ROW(),"")),"")</f>
        <v/>
      </c>
      <c r="BX446" s="58" t="str">
        <f>IF(O446="男子",IF($AF446&gt;100,"",IF($M446=プロ用男子!K$227,ROW(),"")),"")</f>
        <v/>
      </c>
      <c r="BY446" s="58" t="str">
        <f>IF(O446="女子",IF(AF446&gt;100,"",IF(M446=プロ用女子!D$2,ROW(),"")),"")</f>
        <v/>
      </c>
      <c r="BZ446" s="58" t="str">
        <f>IF(O446="女子",IF($AF446&gt;100,"",IF($M446=プロ用女子!K$2,ROW(),"")),"")</f>
        <v/>
      </c>
      <c r="CA446" s="58" t="str">
        <f>IF(O446="女子",IF($AF446&gt;100,"",IF($M446=プロ用女子!D$27,ROW(),"")),"")</f>
        <v/>
      </c>
      <c r="CB446" s="58" t="str">
        <f>IF(O446="女子",IF($AF446&gt;100,"",IF($M446=プロ用女子!K$27,ROW(),"")),"")</f>
        <v/>
      </c>
      <c r="CC446" s="58" t="str">
        <f>IF(O446="女子",IF($AF446&gt;100,"",IF($M446=プロ用女子!D$52,ROW(),"")),"")</f>
        <v/>
      </c>
      <c r="CD446" s="58" t="str">
        <f>IF(O446="女子",IF($AF446&gt;100,"",IF($M446=プロ用女子!K$52,ROW(),"")),"")</f>
        <v/>
      </c>
      <c r="CE446" s="58" t="str">
        <f>IF(O446="女子",IF($AF446&gt;100,"",IF($M446=プロ用女子!D$77,ROW(),"")),"")</f>
        <v/>
      </c>
      <c r="CF446" s="58" t="str">
        <f>IF(O446="女子",IF($AF446&gt;100,"",IF($M446=プロ用女子!K$77,ROW(),"")),"")</f>
        <v/>
      </c>
      <c r="CG446" s="58" t="str">
        <f>IF(O446="女子",IF($AF446&gt;100,"",IF($M446=プロ用女子!D$102,ROW(),"")),"")</f>
        <v/>
      </c>
      <c r="CH446" s="58" t="str">
        <f>IF(O446="女子",IF($AF446&gt;100,"",IF($M446=プロ用女子!K$102,ROW(),"")),"")</f>
        <v/>
      </c>
      <c r="CI446" s="58" t="str">
        <f>IF(O446="女子",IF($AF446&gt;100,"",IF($M446=プロ用女子!D$127,ROW(),"")),"")</f>
        <v/>
      </c>
      <c r="CJ446" s="58">
        <f>IF(O446="女子",IF($AF446&gt;100,"",IF($M446=プロ用女子!K$127,ROW(),"")),"")</f>
        <v>446</v>
      </c>
      <c r="CK446" s="58" t="str">
        <f>IF(O446="女子",IF($AF446&gt;100,"",IF($M446=プロ用女子!D$152,ROW(),"")),"")</f>
        <v/>
      </c>
      <c r="CL446" s="58" t="str">
        <f>IF(O446="女子",IF($AF446&gt;100,"",IF($M446=プロ用女子!K$152,ROW(),"")),"")</f>
        <v/>
      </c>
      <c r="CM446" s="58" t="str">
        <f>IF(O446="女子",IF($AF446&gt;100,"",IF($M446=プロ用女子!D$177,ROW(),"")),"")</f>
        <v/>
      </c>
      <c r="CN446" s="58" t="str">
        <f>IF(O446="女子",IF($AF446&gt;100,"",IF($M446=プロ用女子!K$177,ROW(),"")),"")</f>
        <v/>
      </c>
      <c r="CO446" s="58" t="str">
        <f>IF(O446="女子",IF($AF446&gt;100,"",IF($M446=プロ用女子!D$202,ROW(),"")),"")</f>
        <v/>
      </c>
      <c r="CP446" s="58" t="str">
        <f>IF(O446="女子",IF($AF446&gt;100,"",IF($M446=プロ用女子!K$202,ROW(),"")),"")</f>
        <v/>
      </c>
      <c r="CQ446" s="58" t="str">
        <f>IF(O446="女子",IF($AF446&gt;100,"",IF($M446=プロ用女子!D$227,ROW(),"")),"")</f>
        <v/>
      </c>
      <c r="CR446" s="58" t="str">
        <f>IF(O446="女子",IF($AF446&gt;100,"",IF($M446=プロ用女子!K$227,ROW(),"")),"")</f>
        <v/>
      </c>
    </row>
    <row r="447" spans="1:96" x14ac:dyDescent="0.15">
      <c r="A447" s="41">
        <v>46172</v>
      </c>
      <c r="B447" s="41">
        <v>46180</v>
      </c>
      <c r="C447" t="s">
        <v>70</v>
      </c>
      <c r="D447" t="s">
        <v>162</v>
      </c>
      <c r="E447" t="s">
        <v>169</v>
      </c>
      <c r="F447" t="s">
        <v>171</v>
      </c>
      <c r="G447" t="s">
        <v>165</v>
      </c>
      <c r="H447" t="s">
        <v>71</v>
      </c>
      <c r="I447" t="s">
        <v>166</v>
      </c>
      <c r="J447" t="s">
        <v>99</v>
      </c>
      <c r="L447" t="s">
        <v>1762</v>
      </c>
      <c r="M447" t="s">
        <v>1707</v>
      </c>
      <c r="N447" t="s">
        <v>1708</v>
      </c>
      <c r="O447" t="s">
        <v>17</v>
      </c>
      <c r="Y447" t="s">
        <v>101</v>
      </c>
      <c r="AA447" t="s">
        <v>1763</v>
      </c>
      <c r="AB447" t="s">
        <v>1764</v>
      </c>
      <c r="AC447" t="s">
        <v>1765</v>
      </c>
      <c r="AD447" t="s">
        <v>102</v>
      </c>
      <c r="AF447">
        <v>12</v>
      </c>
      <c r="AG447" s="40">
        <v>39245</v>
      </c>
      <c r="AN447">
        <v>172</v>
      </c>
      <c r="AO447">
        <v>54</v>
      </c>
      <c r="AP447" t="s">
        <v>103</v>
      </c>
      <c r="AV447" t="s">
        <v>104</v>
      </c>
      <c r="AY447" t="s">
        <v>157</v>
      </c>
      <c r="BB447">
        <f t="shared" si="25"/>
        <v>16</v>
      </c>
      <c r="BC447">
        <f t="shared" si="26"/>
        <v>2</v>
      </c>
      <c r="BD447" t="str">
        <f t="shared" si="27"/>
        <v>右</v>
      </c>
      <c r="BE447" s="58" t="str">
        <f>IF(O447="男子",IF($AF447&gt;100,"",IF(M447=プロ用男子!D$2,ROW(),"")),"")</f>
        <v/>
      </c>
      <c r="BF447" s="58" t="str">
        <f>IF(O447="男子",IF($AF447&gt;100,"",IF($M447=プロ用男子!K$2,ROW(),"")),"")</f>
        <v/>
      </c>
      <c r="BG447" s="58" t="str">
        <f>IF(O447="男子",IF($AF447&gt;100,"",IF($M447=プロ用男子!D$27,ROW(),"")),"")</f>
        <v/>
      </c>
      <c r="BH447" s="58" t="str">
        <f>IF(O447="男子",IF($AF447&gt;100,"",IF($M447=プロ用男子!K$27,ROW(),"")),"")</f>
        <v/>
      </c>
      <c r="BI447" s="58" t="str">
        <f>IF(O447="男子",IF($AF447&gt;100,"",IF($M447=プロ用男子!D$52,ROW(),"")),"")</f>
        <v/>
      </c>
      <c r="BJ447" s="58" t="str">
        <f>IF(O447="男子",IF($AF447&gt;100,"",IF($M447=プロ用男子!K$52,ROW(),"")),"")</f>
        <v/>
      </c>
      <c r="BK447" s="58" t="str">
        <f>IF(O447="男子",IF($AF447&gt;100,"",IF($M447=プロ用男子!D$77,ROW(),"")),"")</f>
        <v/>
      </c>
      <c r="BL447" s="58" t="str">
        <f>IF(O447="男子",IF($AF447&gt;100,"",IF($M447=プロ用男子!K$77,ROW(),"")),"")</f>
        <v/>
      </c>
      <c r="BM447" s="58" t="str">
        <f>IF(O447="男子",IF($AF447&gt;100,"",IF($M447=プロ用男子!D$102,ROW(),"")),"")</f>
        <v/>
      </c>
      <c r="BN447" s="58" t="str">
        <f>IF(O447="男子",IF($AF447&gt;100,"",IF($M447=プロ用男子!K$102,ROW(),"")),"")</f>
        <v/>
      </c>
      <c r="BO447" s="58" t="str">
        <f>IF(O447="男子",IF($AF447&gt;100,"",IF($M447=プロ用男子!D$127,ROW(),"")),"")</f>
        <v/>
      </c>
      <c r="BP447" s="58" t="str">
        <f>IF(O447="男子",IF($AF447&gt;100,"",IF($M447=プロ用男子!K$127,ROW(),"")),"")</f>
        <v/>
      </c>
      <c r="BQ447" s="58" t="str">
        <f>IF(O447="男子",IF($AF447&gt;100,"",IF($M447=プロ用男子!D$152,ROW(),"")),"")</f>
        <v/>
      </c>
      <c r="BR447" s="58" t="str">
        <f>IF(O447="男子",IF($AF447&gt;100,"",IF($M447=プロ用男子!K$152,ROW(),"")),"")</f>
        <v/>
      </c>
      <c r="BS447" s="58" t="str">
        <f>IF(O447="男子",IF($AF447&gt;100,"",IF($M447=プロ用男子!D$177,ROW(),"")),"")</f>
        <v/>
      </c>
      <c r="BT447" s="58" t="str">
        <f>IF(O447="男子",IF($AF447&gt;100,"",IF($M447=プロ用男子!K$177,ROW(),"")),"")</f>
        <v/>
      </c>
      <c r="BU447" s="58" t="str">
        <f>IF(O447="男子",IF($AF447&gt;100,"",IF($M447=プロ用男子!D$202,ROW(),"")),"")</f>
        <v/>
      </c>
      <c r="BV447" s="58" t="str">
        <f>IF(O447="男子",IF($AF447&gt;100,"",IF($M447=プロ用男子!K$202,ROW(),"")),"")</f>
        <v/>
      </c>
      <c r="BW447" s="58" t="str">
        <f>IF(O447="男子",IF($AF447&gt;100,"",IF($M447=プロ用男子!D$227,ROW(),"")),"")</f>
        <v/>
      </c>
      <c r="BX447" s="58" t="str">
        <f>IF(O447="男子",IF($AF447&gt;100,"",IF($M447=プロ用男子!K$227,ROW(),"")),"")</f>
        <v/>
      </c>
      <c r="BY447" s="58" t="str">
        <f>IF(O447="女子",IF(AF447&gt;100,"",IF(M447=プロ用女子!D$2,ROW(),"")),"")</f>
        <v/>
      </c>
      <c r="BZ447" s="58" t="str">
        <f>IF(O447="女子",IF($AF447&gt;100,"",IF($M447=プロ用女子!K$2,ROW(),"")),"")</f>
        <v/>
      </c>
      <c r="CA447" s="58" t="str">
        <f>IF(O447="女子",IF($AF447&gt;100,"",IF($M447=プロ用女子!D$27,ROW(),"")),"")</f>
        <v/>
      </c>
      <c r="CB447" s="58" t="str">
        <f>IF(O447="女子",IF($AF447&gt;100,"",IF($M447=プロ用女子!K$27,ROW(),"")),"")</f>
        <v/>
      </c>
      <c r="CC447" s="58" t="str">
        <f>IF(O447="女子",IF($AF447&gt;100,"",IF($M447=プロ用女子!D$52,ROW(),"")),"")</f>
        <v/>
      </c>
      <c r="CD447" s="58" t="str">
        <f>IF(O447="女子",IF($AF447&gt;100,"",IF($M447=プロ用女子!K$52,ROW(),"")),"")</f>
        <v/>
      </c>
      <c r="CE447" s="58" t="str">
        <f>IF(O447="女子",IF($AF447&gt;100,"",IF($M447=プロ用女子!D$77,ROW(),"")),"")</f>
        <v/>
      </c>
      <c r="CF447" s="58" t="str">
        <f>IF(O447="女子",IF($AF447&gt;100,"",IF($M447=プロ用女子!K$77,ROW(),"")),"")</f>
        <v/>
      </c>
      <c r="CG447" s="58" t="str">
        <f>IF(O447="女子",IF($AF447&gt;100,"",IF($M447=プロ用女子!D$102,ROW(),"")),"")</f>
        <v/>
      </c>
      <c r="CH447" s="58" t="str">
        <f>IF(O447="女子",IF($AF447&gt;100,"",IF($M447=プロ用女子!K$102,ROW(),"")),"")</f>
        <v/>
      </c>
      <c r="CI447" s="58" t="str">
        <f>IF(O447="女子",IF($AF447&gt;100,"",IF($M447=プロ用女子!D$127,ROW(),"")),"")</f>
        <v/>
      </c>
      <c r="CJ447" s="58">
        <f>IF(O447="女子",IF($AF447&gt;100,"",IF($M447=プロ用女子!K$127,ROW(),"")),"")</f>
        <v>447</v>
      </c>
      <c r="CK447" s="58" t="str">
        <f>IF(O447="女子",IF($AF447&gt;100,"",IF($M447=プロ用女子!D$152,ROW(),"")),"")</f>
        <v/>
      </c>
      <c r="CL447" s="58" t="str">
        <f>IF(O447="女子",IF($AF447&gt;100,"",IF($M447=プロ用女子!K$152,ROW(),"")),"")</f>
        <v/>
      </c>
      <c r="CM447" s="58" t="str">
        <f>IF(O447="女子",IF($AF447&gt;100,"",IF($M447=プロ用女子!D$177,ROW(),"")),"")</f>
        <v/>
      </c>
      <c r="CN447" s="58" t="str">
        <f>IF(O447="女子",IF($AF447&gt;100,"",IF($M447=プロ用女子!K$177,ROW(),"")),"")</f>
        <v/>
      </c>
      <c r="CO447" s="58" t="str">
        <f>IF(O447="女子",IF($AF447&gt;100,"",IF($M447=プロ用女子!D$202,ROW(),"")),"")</f>
        <v/>
      </c>
      <c r="CP447" s="58" t="str">
        <f>IF(O447="女子",IF($AF447&gt;100,"",IF($M447=プロ用女子!K$202,ROW(),"")),"")</f>
        <v/>
      </c>
      <c r="CQ447" s="58" t="str">
        <f>IF(O447="女子",IF($AF447&gt;100,"",IF($M447=プロ用女子!D$227,ROW(),"")),"")</f>
        <v/>
      </c>
      <c r="CR447" s="58" t="str">
        <f>IF(O447="女子",IF($AF447&gt;100,"",IF($M447=プロ用女子!K$227,ROW(),"")),"")</f>
        <v/>
      </c>
    </row>
    <row r="448" spans="1:96" x14ac:dyDescent="0.15">
      <c r="A448" s="41">
        <v>46172</v>
      </c>
      <c r="B448" s="41">
        <v>46180</v>
      </c>
      <c r="C448" t="s">
        <v>70</v>
      </c>
      <c r="D448" t="s">
        <v>162</v>
      </c>
      <c r="E448" t="s">
        <v>169</v>
      </c>
      <c r="F448" t="s">
        <v>171</v>
      </c>
      <c r="G448" t="s">
        <v>165</v>
      </c>
      <c r="H448" t="s">
        <v>71</v>
      </c>
      <c r="I448" t="s">
        <v>166</v>
      </c>
      <c r="J448" t="s">
        <v>99</v>
      </c>
      <c r="L448" t="s">
        <v>1766</v>
      </c>
      <c r="M448" t="s">
        <v>1707</v>
      </c>
      <c r="N448" t="s">
        <v>1708</v>
      </c>
      <c r="O448" t="s">
        <v>17</v>
      </c>
      <c r="Y448" t="s">
        <v>101</v>
      </c>
      <c r="AA448" t="s">
        <v>1767</v>
      </c>
      <c r="AB448" t="s">
        <v>1768</v>
      </c>
      <c r="AC448" t="s">
        <v>1769</v>
      </c>
      <c r="AD448" t="s">
        <v>102</v>
      </c>
      <c r="AF448">
        <v>13</v>
      </c>
      <c r="AG448" s="40">
        <v>39350</v>
      </c>
      <c r="AN448">
        <v>164</v>
      </c>
      <c r="AO448">
        <v>50</v>
      </c>
      <c r="AP448" t="s">
        <v>103</v>
      </c>
      <c r="AV448" t="s">
        <v>104</v>
      </c>
      <c r="AY448" t="s">
        <v>156</v>
      </c>
      <c r="BB448">
        <f t="shared" si="25"/>
        <v>16</v>
      </c>
      <c r="BC448">
        <f t="shared" si="26"/>
        <v>2</v>
      </c>
      <c r="BD448" t="str">
        <f t="shared" si="27"/>
        <v>右</v>
      </c>
      <c r="BE448" s="58" t="str">
        <f>IF(O448="男子",IF($AF448&gt;100,"",IF(M448=プロ用男子!D$2,ROW(),"")),"")</f>
        <v/>
      </c>
      <c r="BF448" s="58" t="str">
        <f>IF(O448="男子",IF($AF448&gt;100,"",IF($M448=プロ用男子!K$2,ROW(),"")),"")</f>
        <v/>
      </c>
      <c r="BG448" s="58" t="str">
        <f>IF(O448="男子",IF($AF448&gt;100,"",IF($M448=プロ用男子!D$27,ROW(),"")),"")</f>
        <v/>
      </c>
      <c r="BH448" s="58" t="str">
        <f>IF(O448="男子",IF($AF448&gt;100,"",IF($M448=プロ用男子!K$27,ROW(),"")),"")</f>
        <v/>
      </c>
      <c r="BI448" s="58" t="str">
        <f>IF(O448="男子",IF($AF448&gt;100,"",IF($M448=プロ用男子!D$52,ROW(),"")),"")</f>
        <v/>
      </c>
      <c r="BJ448" s="58" t="str">
        <f>IF(O448="男子",IF($AF448&gt;100,"",IF($M448=プロ用男子!K$52,ROW(),"")),"")</f>
        <v/>
      </c>
      <c r="BK448" s="58" t="str">
        <f>IF(O448="男子",IF($AF448&gt;100,"",IF($M448=プロ用男子!D$77,ROW(),"")),"")</f>
        <v/>
      </c>
      <c r="BL448" s="58" t="str">
        <f>IF(O448="男子",IF($AF448&gt;100,"",IF($M448=プロ用男子!K$77,ROW(),"")),"")</f>
        <v/>
      </c>
      <c r="BM448" s="58" t="str">
        <f>IF(O448="男子",IF($AF448&gt;100,"",IF($M448=プロ用男子!D$102,ROW(),"")),"")</f>
        <v/>
      </c>
      <c r="BN448" s="58" t="str">
        <f>IF(O448="男子",IF($AF448&gt;100,"",IF($M448=プロ用男子!K$102,ROW(),"")),"")</f>
        <v/>
      </c>
      <c r="BO448" s="58" t="str">
        <f>IF(O448="男子",IF($AF448&gt;100,"",IF($M448=プロ用男子!D$127,ROW(),"")),"")</f>
        <v/>
      </c>
      <c r="BP448" s="58" t="str">
        <f>IF(O448="男子",IF($AF448&gt;100,"",IF($M448=プロ用男子!K$127,ROW(),"")),"")</f>
        <v/>
      </c>
      <c r="BQ448" s="58" t="str">
        <f>IF(O448="男子",IF($AF448&gt;100,"",IF($M448=プロ用男子!D$152,ROW(),"")),"")</f>
        <v/>
      </c>
      <c r="BR448" s="58" t="str">
        <f>IF(O448="男子",IF($AF448&gt;100,"",IF($M448=プロ用男子!K$152,ROW(),"")),"")</f>
        <v/>
      </c>
      <c r="BS448" s="58" t="str">
        <f>IF(O448="男子",IF($AF448&gt;100,"",IF($M448=プロ用男子!D$177,ROW(),"")),"")</f>
        <v/>
      </c>
      <c r="BT448" s="58" t="str">
        <f>IF(O448="男子",IF($AF448&gt;100,"",IF($M448=プロ用男子!K$177,ROW(),"")),"")</f>
        <v/>
      </c>
      <c r="BU448" s="58" t="str">
        <f>IF(O448="男子",IF($AF448&gt;100,"",IF($M448=プロ用男子!D$202,ROW(),"")),"")</f>
        <v/>
      </c>
      <c r="BV448" s="58" t="str">
        <f>IF(O448="男子",IF($AF448&gt;100,"",IF($M448=プロ用男子!K$202,ROW(),"")),"")</f>
        <v/>
      </c>
      <c r="BW448" s="58" t="str">
        <f>IF(O448="男子",IF($AF448&gt;100,"",IF($M448=プロ用男子!D$227,ROW(),"")),"")</f>
        <v/>
      </c>
      <c r="BX448" s="58" t="str">
        <f>IF(O448="男子",IF($AF448&gt;100,"",IF($M448=プロ用男子!K$227,ROW(),"")),"")</f>
        <v/>
      </c>
      <c r="BY448" s="58" t="str">
        <f>IF(O448="女子",IF(AF448&gt;100,"",IF(M448=プロ用女子!D$2,ROW(),"")),"")</f>
        <v/>
      </c>
      <c r="BZ448" s="58" t="str">
        <f>IF(O448="女子",IF($AF448&gt;100,"",IF($M448=プロ用女子!K$2,ROW(),"")),"")</f>
        <v/>
      </c>
      <c r="CA448" s="58" t="str">
        <f>IF(O448="女子",IF($AF448&gt;100,"",IF($M448=プロ用女子!D$27,ROW(),"")),"")</f>
        <v/>
      </c>
      <c r="CB448" s="58" t="str">
        <f>IF(O448="女子",IF($AF448&gt;100,"",IF($M448=プロ用女子!K$27,ROW(),"")),"")</f>
        <v/>
      </c>
      <c r="CC448" s="58" t="str">
        <f>IF(O448="女子",IF($AF448&gt;100,"",IF($M448=プロ用女子!D$52,ROW(),"")),"")</f>
        <v/>
      </c>
      <c r="CD448" s="58" t="str">
        <f>IF(O448="女子",IF($AF448&gt;100,"",IF($M448=プロ用女子!K$52,ROW(),"")),"")</f>
        <v/>
      </c>
      <c r="CE448" s="58" t="str">
        <f>IF(O448="女子",IF($AF448&gt;100,"",IF($M448=プロ用女子!D$77,ROW(),"")),"")</f>
        <v/>
      </c>
      <c r="CF448" s="58" t="str">
        <f>IF(O448="女子",IF($AF448&gt;100,"",IF($M448=プロ用女子!K$77,ROW(),"")),"")</f>
        <v/>
      </c>
      <c r="CG448" s="58" t="str">
        <f>IF(O448="女子",IF($AF448&gt;100,"",IF($M448=プロ用女子!D$102,ROW(),"")),"")</f>
        <v/>
      </c>
      <c r="CH448" s="58" t="str">
        <f>IF(O448="女子",IF($AF448&gt;100,"",IF($M448=プロ用女子!K$102,ROW(),"")),"")</f>
        <v/>
      </c>
      <c r="CI448" s="58" t="str">
        <f>IF(O448="女子",IF($AF448&gt;100,"",IF($M448=プロ用女子!D$127,ROW(),"")),"")</f>
        <v/>
      </c>
      <c r="CJ448" s="58">
        <f>IF(O448="女子",IF($AF448&gt;100,"",IF($M448=プロ用女子!K$127,ROW(),"")),"")</f>
        <v>448</v>
      </c>
      <c r="CK448" s="58" t="str">
        <f>IF(O448="女子",IF($AF448&gt;100,"",IF($M448=プロ用女子!D$152,ROW(),"")),"")</f>
        <v/>
      </c>
      <c r="CL448" s="58" t="str">
        <f>IF(O448="女子",IF($AF448&gt;100,"",IF($M448=プロ用女子!K$152,ROW(),"")),"")</f>
        <v/>
      </c>
      <c r="CM448" s="58" t="str">
        <f>IF(O448="女子",IF($AF448&gt;100,"",IF($M448=プロ用女子!D$177,ROW(),"")),"")</f>
        <v/>
      </c>
      <c r="CN448" s="58" t="str">
        <f>IF(O448="女子",IF($AF448&gt;100,"",IF($M448=プロ用女子!K$177,ROW(),"")),"")</f>
        <v/>
      </c>
      <c r="CO448" s="58" t="str">
        <f>IF(O448="女子",IF($AF448&gt;100,"",IF($M448=プロ用女子!D$202,ROW(),"")),"")</f>
        <v/>
      </c>
      <c r="CP448" s="58" t="str">
        <f>IF(O448="女子",IF($AF448&gt;100,"",IF($M448=プロ用女子!K$202,ROW(),"")),"")</f>
        <v/>
      </c>
      <c r="CQ448" s="58" t="str">
        <f>IF(O448="女子",IF($AF448&gt;100,"",IF($M448=プロ用女子!D$227,ROW(),"")),"")</f>
        <v/>
      </c>
      <c r="CR448" s="58" t="str">
        <f>IF(O448="女子",IF($AF448&gt;100,"",IF($M448=プロ用女子!K$227,ROW(),"")),"")</f>
        <v/>
      </c>
    </row>
    <row r="449" spans="1:96" x14ac:dyDescent="0.15">
      <c r="A449" s="41">
        <v>46172</v>
      </c>
      <c r="B449" s="41">
        <v>46180</v>
      </c>
      <c r="C449" t="s">
        <v>70</v>
      </c>
      <c r="D449" t="s">
        <v>162</v>
      </c>
      <c r="E449" t="s">
        <v>169</v>
      </c>
      <c r="F449" t="s">
        <v>170</v>
      </c>
      <c r="G449" t="s">
        <v>165</v>
      </c>
      <c r="H449" t="s">
        <v>71</v>
      </c>
      <c r="I449" t="s">
        <v>166</v>
      </c>
      <c r="J449" t="s">
        <v>99</v>
      </c>
      <c r="L449" t="s">
        <v>393</v>
      </c>
      <c r="M449" t="s">
        <v>394</v>
      </c>
      <c r="N449" t="s">
        <v>395</v>
      </c>
      <c r="O449" t="s">
        <v>17</v>
      </c>
      <c r="Y449" t="s">
        <v>101</v>
      </c>
      <c r="AA449" t="s">
        <v>396</v>
      </c>
      <c r="AB449" t="s">
        <v>397</v>
      </c>
      <c r="AC449" t="s">
        <v>398</v>
      </c>
      <c r="AD449" t="s">
        <v>102</v>
      </c>
      <c r="AF449">
        <v>101</v>
      </c>
      <c r="AG449" s="40">
        <v>39078</v>
      </c>
      <c r="AN449">
        <v>178</v>
      </c>
      <c r="AO449">
        <v>51</v>
      </c>
      <c r="AP449" t="s">
        <v>103</v>
      </c>
      <c r="AV449" t="s">
        <v>107</v>
      </c>
      <c r="AY449" t="s">
        <v>157</v>
      </c>
      <c r="BB449">
        <f t="shared" si="25"/>
        <v>17</v>
      </c>
      <c r="BC449">
        <f t="shared" si="26"/>
        <v>3</v>
      </c>
      <c r="BD449" t="str">
        <f t="shared" si="27"/>
        <v>右</v>
      </c>
      <c r="BE449" s="58" t="str">
        <f>IF(O449="男子",IF($AF449&gt;100,"",IF(M449=プロ用男子!D$2,ROW(),"")),"")</f>
        <v/>
      </c>
      <c r="BF449" s="58" t="str">
        <f>IF(O449="男子",IF($AF449&gt;100,"",IF($M449=プロ用男子!K$2,ROW(),"")),"")</f>
        <v/>
      </c>
      <c r="BG449" s="58" t="str">
        <f>IF(O449="男子",IF($AF449&gt;100,"",IF($M449=プロ用男子!D$27,ROW(),"")),"")</f>
        <v/>
      </c>
      <c r="BH449" s="58" t="str">
        <f>IF(O449="男子",IF($AF449&gt;100,"",IF($M449=プロ用男子!K$27,ROW(),"")),"")</f>
        <v/>
      </c>
      <c r="BI449" s="58" t="str">
        <f>IF(O449="男子",IF($AF449&gt;100,"",IF($M449=プロ用男子!D$52,ROW(),"")),"")</f>
        <v/>
      </c>
      <c r="BJ449" s="58" t="str">
        <f>IF(O449="男子",IF($AF449&gt;100,"",IF($M449=プロ用男子!K$52,ROW(),"")),"")</f>
        <v/>
      </c>
      <c r="BK449" s="58" t="str">
        <f>IF(O449="男子",IF($AF449&gt;100,"",IF($M449=プロ用男子!D$77,ROW(),"")),"")</f>
        <v/>
      </c>
      <c r="BL449" s="58" t="str">
        <f>IF(O449="男子",IF($AF449&gt;100,"",IF($M449=プロ用男子!K$77,ROW(),"")),"")</f>
        <v/>
      </c>
      <c r="BM449" s="58" t="str">
        <f>IF(O449="男子",IF($AF449&gt;100,"",IF($M449=プロ用男子!D$102,ROW(),"")),"")</f>
        <v/>
      </c>
      <c r="BN449" s="58" t="str">
        <f>IF(O449="男子",IF($AF449&gt;100,"",IF($M449=プロ用男子!K$102,ROW(),"")),"")</f>
        <v/>
      </c>
      <c r="BO449" s="58" t="str">
        <f>IF(O449="男子",IF($AF449&gt;100,"",IF($M449=プロ用男子!D$127,ROW(),"")),"")</f>
        <v/>
      </c>
      <c r="BP449" s="58" t="str">
        <f>IF(O449="男子",IF($AF449&gt;100,"",IF($M449=プロ用男子!K$127,ROW(),"")),"")</f>
        <v/>
      </c>
      <c r="BQ449" s="58" t="str">
        <f>IF(O449="男子",IF($AF449&gt;100,"",IF($M449=プロ用男子!D$152,ROW(),"")),"")</f>
        <v/>
      </c>
      <c r="BR449" s="58" t="str">
        <f>IF(O449="男子",IF($AF449&gt;100,"",IF($M449=プロ用男子!K$152,ROW(),"")),"")</f>
        <v/>
      </c>
      <c r="BS449" s="58" t="str">
        <f>IF(O449="男子",IF($AF449&gt;100,"",IF($M449=プロ用男子!D$177,ROW(),"")),"")</f>
        <v/>
      </c>
      <c r="BT449" s="58" t="str">
        <f>IF(O449="男子",IF($AF449&gt;100,"",IF($M449=プロ用男子!K$177,ROW(),"")),"")</f>
        <v/>
      </c>
      <c r="BU449" s="58" t="str">
        <f>IF(O449="男子",IF($AF449&gt;100,"",IF($M449=プロ用男子!D$202,ROW(),"")),"")</f>
        <v/>
      </c>
      <c r="BV449" s="58" t="str">
        <f>IF(O449="男子",IF($AF449&gt;100,"",IF($M449=プロ用男子!K$202,ROW(),"")),"")</f>
        <v/>
      </c>
      <c r="BW449" s="58" t="str">
        <f>IF(O449="男子",IF($AF449&gt;100,"",IF($M449=プロ用男子!D$227,ROW(),"")),"")</f>
        <v/>
      </c>
      <c r="BX449" s="58" t="str">
        <f>IF(O449="男子",IF($AF449&gt;100,"",IF($M449=プロ用男子!K$227,ROW(),"")),"")</f>
        <v/>
      </c>
      <c r="BY449" s="58" t="str">
        <f>IF(O449="女子",IF(AF449&gt;100,"",IF(M449=プロ用女子!D$2,ROW(),"")),"")</f>
        <v/>
      </c>
      <c r="BZ449" s="58" t="str">
        <f>IF(O449="女子",IF($AF449&gt;100,"",IF($M449=プロ用女子!K$2,ROW(),"")),"")</f>
        <v/>
      </c>
      <c r="CA449" s="58" t="str">
        <f>IF(O449="女子",IF($AF449&gt;100,"",IF($M449=プロ用女子!D$27,ROW(),"")),"")</f>
        <v/>
      </c>
      <c r="CB449" s="58" t="str">
        <f>IF(O449="女子",IF($AF449&gt;100,"",IF($M449=プロ用女子!K$27,ROW(),"")),"")</f>
        <v/>
      </c>
      <c r="CC449" s="58" t="str">
        <f>IF(O449="女子",IF($AF449&gt;100,"",IF($M449=プロ用女子!D$52,ROW(),"")),"")</f>
        <v/>
      </c>
      <c r="CD449" s="58" t="str">
        <f>IF(O449="女子",IF($AF449&gt;100,"",IF($M449=プロ用女子!K$52,ROW(),"")),"")</f>
        <v/>
      </c>
      <c r="CE449" s="58" t="str">
        <f>IF(O449="女子",IF($AF449&gt;100,"",IF($M449=プロ用女子!D$77,ROW(),"")),"")</f>
        <v/>
      </c>
      <c r="CF449" s="58" t="str">
        <f>IF(O449="女子",IF($AF449&gt;100,"",IF($M449=プロ用女子!K$77,ROW(),"")),"")</f>
        <v/>
      </c>
      <c r="CG449" s="58" t="str">
        <f>IF(O449="女子",IF($AF449&gt;100,"",IF($M449=プロ用女子!D$102,ROW(),"")),"")</f>
        <v/>
      </c>
      <c r="CH449" s="58" t="str">
        <f>IF(O449="女子",IF($AF449&gt;100,"",IF($M449=プロ用女子!K$102,ROW(),"")),"")</f>
        <v/>
      </c>
      <c r="CI449" s="58" t="str">
        <f>IF(O449="女子",IF($AF449&gt;100,"",IF($M449=プロ用女子!D$127,ROW(),"")),"")</f>
        <v/>
      </c>
      <c r="CJ449" s="58" t="str">
        <f>IF(O449="女子",IF($AF449&gt;100,"",IF($M449=プロ用女子!K$127,ROW(),"")),"")</f>
        <v/>
      </c>
      <c r="CK449" s="58" t="str">
        <f>IF(O449="女子",IF($AF449&gt;100,"",IF($M449=プロ用女子!D$152,ROW(),"")),"")</f>
        <v/>
      </c>
      <c r="CL449" s="58" t="str">
        <f>IF(O449="女子",IF($AF449&gt;100,"",IF($M449=プロ用女子!K$152,ROW(),"")),"")</f>
        <v/>
      </c>
      <c r="CM449" s="58" t="str">
        <f>IF(O449="女子",IF($AF449&gt;100,"",IF($M449=プロ用女子!D$177,ROW(),"")),"")</f>
        <v/>
      </c>
      <c r="CN449" s="58" t="str">
        <f>IF(O449="女子",IF($AF449&gt;100,"",IF($M449=プロ用女子!K$177,ROW(),"")),"")</f>
        <v/>
      </c>
      <c r="CO449" s="58" t="str">
        <f>IF(O449="女子",IF($AF449&gt;100,"",IF($M449=プロ用女子!D$202,ROW(),"")),"")</f>
        <v/>
      </c>
      <c r="CP449" s="58" t="str">
        <f>IF(O449="女子",IF($AF449&gt;100,"",IF($M449=プロ用女子!K$202,ROW(),"")),"")</f>
        <v/>
      </c>
      <c r="CQ449" s="58" t="str">
        <f>IF(O449="女子",IF($AF449&gt;100,"",IF($M449=プロ用女子!D$227,ROW(),"")),"")</f>
        <v/>
      </c>
      <c r="CR449" s="58" t="str">
        <f>IF(O449="女子",IF($AF449&gt;100,"",IF($M449=プロ用女子!K$227,ROW(),"")),"")</f>
        <v/>
      </c>
    </row>
    <row r="450" spans="1:96" x14ac:dyDescent="0.15">
      <c r="A450" s="41">
        <v>46172</v>
      </c>
      <c r="B450" s="41">
        <v>46180</v>
      </c>
      <c r="C450" t="s">
        <v>70</v>
      </c>
      <c r="D450" t="s">
        <v>162</v>
      </c>
      <c r="E450" t="s">
        <v>169</v>
      </c>
      <c r="F450" t="s">
        <v>170</v>
      </c>
      <c r="G450" t="s">
        <v>165</v>
      </c>
      <c r="H450" t="s">
        <v>71</v>
      </c>
      <c r="I450" t="s">
        <v>166</v>
      </c>
      <c r="J450" t="s">
        <v>99</v>
      </c>
      <c r="L450" t="s">
        <v>399</v>
      </c>
      <c r="M450" t="s">
        <v>394</v>
      </c>
      <c r="N450" t="s">
        <v>395</v>
      </c>
      <c r="O450" t="s">
        <v>17</v>
      </c>
      <c r="Y450" t="s">
        <v>101</v>
      </c>
      <c r="AA450" t="s">
        <v>400</v>
      </c>
      <c r="AB450" t="s">
        <v>401</v>
      </c>
      <c r="AC450" t="s">
        <v>402</v>
      </c>
      <c r="AD450" t="s">
        <v>102</v>
      </c>
      <c r="AF450">
        <v>102</v>
      </c>
      <c r="AG450" s="40">
        <v>38961</v>
      </c>
      <c r="AP450" t="s">
        <v>103</v>
      </c>
      <c r="AV450" t="s">
        <v>107</v>
      </c>
      <c r="AY450" t="s">
        <v>156</v>
      </c>
      <c r="BB450">
        <f t="shared" si="25"/>
        <v>17</v>
      </c>
      <c r="BC450">
        <f t="shared" si="26"/>
        <v>3</v>
      </c>
      <c r="BD450" t="str">
        <f t="shared" si="27"/>
        <v>右</v>
      </c>
      <c r="BE450" s="58" t="str">
        <f>IF(O450="男子",IF($AF450&gt;100,"",IF(M450=プロ用男子!D$2,ROW(),"")),"")</f>
        <v/>
      </c>
      <c r="BF450" s="58" t="str">
        <f>IF(O450="男子",IF($AF450&gt;100,"",IF($M450=プロ用男子!K$2,ROW(),"")),"")</f>
        <v/>
      </c>
      <c r="BG450" s="58" t="str">
        <f>IF(O450="男子",IF($AF450&gt;100,"",IF($M450=プロ用男子!D$27,ROW(),"")),"")</f>
        <v/>
      </c>
      <c r="BH450" s="58" t="str">
        <f>IF(O450="男子",IF($AF450&gt;100,"",IF($M450=プロ用男子!K$27,ROW(),"")),"")</f>
        <v/>
      </c>
      <c r="BI450" s="58" t="str">
        <f>IF(O450="男子",IF($AF450&gt;100,"",IF($M450=プロ用男子!D$52,ROW(),"")),"")</f>
        <v/>
      </c>
      <c r="BJ450" s="58" t="str">
        <f>IF(O450="男子",IF($AF450&gt;100,"",IF($M450=プロ用男子!K$52,ROW(),"")),"")</f>
        <v/>
      </c>
      <c r="BK450" s="58" t="str">
        <f>IF(O450="男子",IF($AF450&gt;100,"",IF($M450=プロ用男子!D$77,ROW(),"")),"")</f>
        <v/>
      </c>
      <c r="BL450" s="58" t="str">
        <f>IF(O450="男子",IF($AF450&gt;100,"",IF($M450=プロ用男子!K$77,ROW(),"")),"")</f>
        <v/>
      </c>
      <c r="BM450" s="58" t="str">
        <f>IF(O450="男子",IF($AF450&gt;100,"",IF($M450=プロ用男子!D$102,ROW(),"")),"")</f>
        <v/>
      </c>
      <c r="BN450" s="58" t="str">
        <f>IF(O450="男子",IF($AF450&gt;100,"",IF($M450=プロ用男子!K$102,ROW(),"")),"")</f>
        <v/>
      </c>
      <c r="BO450" s="58" t="str">
        <f>IF(O450="男子",IF($AF450&gt;100,"",IF($M450=プロ用男子!D$127,ROW(),"")),"")</f>
        <v/>
      </c>
      <c r="BP450" s="58" t="str">
        <f>IF(O450="男子",IF($AF450&gt;100,"",IF($M450=プロ用男子!K$127,ROW(),"")),"")</f>
        <v/>
      </c>
      <c r="BQ450" s="58" t="str">
        <f>IF(O450="男子",IF($AF450&gt;100,"",IF($M450=プロ用男子!D$152,ROW(),"")),"")</f>
        <v/>
      </c>
      <c r="BR450" s="58" t="str">
        <f>IF(O450="男子",IF($AF450&gt;100,"",IF($M450=プロ用男子!K$152,ROW(),"")),"")</f>
        <v/>
      </c>
      <c r="BS450" s="58" t="str">
        <f>IF(O450="男子",IF($AF450&gt;100,"",IF($M450=プロ用男子!D$177,ROW(),"")),"")</f>
        <v/>
      </c>
      <c r="BT450" s="58" t="str">
        <f>IF(O450="男子",IF($AF450&gt;100,"",IF($M450=プロ用男子!K$177,ROW(),"")),"")</f>
        <v/>
      </c>
      <c r="BU450" s="58" t="str">
        <f>IF(O450="男子",IF($AF450&gt;100,"",IF($M450=プロ用男子!D$202,ROW(),"")),"")</f>
        <v/>
      </c>
      <c r="BV450" s="58" t="str">
        <f>IF(O450="男子",IF($AF450&gt;100,"",IF($M450=プロ用男子!K$202,ROW(),"")),"")</f>
        <v/>
      </c>
      <c r="BW450" s="58" t="str">
        <f>IF(O450="男子",IF($AF450&gt;100,"",IF($M450=プロ用男子!D$227,ROW(),"")),"")</f>
        <v/>
      </c>
      <c r="BX450" s="58" t="str">
        <f>IF(O450="男子",IF($AF450&gt;100,"",IF($M450=プロ用男子!K$227,ROW(),"")),"")</f>
        <v/>
      </c>
      <c r="BY450" s="58" t="str">
        <f>IF(O450="女子",IF(AF450&gt;100,"",IF(M450=プロ用女子!D$2,ROW(),"")),"")</f>
        <v/>
      </c>
      <c r="BZ450" s="58" t="str">
        <f>IF(O450="女子",IF($AF450&gt;100,"",IF($M450=プロ用女子!K$2,ROW(),"")),"")</f>
        <v/>
      </c>
      <c r="CA450" s="58" t="str">
        <f>IF(O450="女子",IF($AF450&gt;100,"",IF($M450=プロ用女子!D$27,ROW(),"")),"")</f>
        <v/>
      </c>
      <c r="CB450" s="58" t="str">
        <f>IF(O450="女子",IF($AF450&gt;100,"",IF($M450=プロ用女子!K$27,ROW(),"")),"")</f>
        <v/>
      </c>
      <c r="CC450" s="58" t="str">
        <f>IF(O450="女子",IF($AF450&gt;100,"",IF($M450=プロ用女子!D$52,ROW(),"")),"")</f>
        <v/>
      </c>
      <c r="CD450" s="58" t="str">
        <f>IF(O450="女子",IF($AF450&gt;100,"",IF($M450=プロ用女子!K$52,ROW(),"")),"")</f>
        <v/>
      </c>
      <c r="CE450" s="58" t="str">
        <f>IF(O450="女子",IF($AF450&gt;100,"",IF($M450=プロ用女子!D$77,ROW(),"")),"")</f>
        <v/>
      </c>
      <c r="CF450" s="58" t="str">
        <f>IF(O450="女子",IF($AF450&gt;100,"",IF($M450=プロ用女子!K$77,ROW(),"")),"")</f>
        <v/>
      </c>
      <c r="CG450" s="58" t="str">
        <f>IF(O450="女子",IF($AF450&gt;100,"",IF($M450=プロ用女子!D$102,ROW(),"")),"")</f>
        <v/>
      </c>
      <c r="CH450" s="58" t="str">
        <f>IF(O450="女子",IF($AF450&gt;100,"",IF($M450=プロ用女子!K$102,ROW(),"")),"")</f>
        <v/>
      </c>
      <c r="CI450" s="58" t="str">
        <f>IF(O450="女子",IF($AF450&gt;100,"",IF($M450=プロ用女子!D$127,ROW(),"")),"")</f>
        <v/>
      </c>
      <c r="CJ450" s="58" t="str">
        <f>IF(O450="女子",IF($AF450&gt;100,"",IF($M450=プロ用女子!K$127,ROW(),"")),"")</f>
        <v/>
      </c>
      <c r="CK450" s="58" t="str">
        <f>IF(O450="女子",IF($AF450&gt;100,"",IF($M450=プロ用女子!D$152,ROW(),"")),"")</f>
        <v/>
      </c>
      <c r="CL450" s="58" t="str">
        <f>IF(O450="女子",IF($AF450&gt;100,"",IF($M450=プロ用女子!K$152,ROW(),"")),"")</f>
        <v/>
      </c>
      <c r="CM450" s="58" t="str">
        <f>IF(O450="女子",IF($AF450&gt;100,"",IF($M450=プロ用女子!D$177,ROW(),"")),"")</f>
        <v/>
      </c>
      <c r="CN450" s="58" t="str">
        <f>IF(O450="女子",IF($AF450&gt;100,"",IF($M450=プロ用女子!K$177,ROW(),"")),"")</f>
        <v/>
      </c>
      <c r="CO450" s="58" t="str">
        <f>IF(O450="女子",IF($AF450&gt;100,"",IF($M450=プロ用女子!D$202,ROW(),"")),"")</f>
        <v/>
      </c>
      <c r="CP450" s="58" t="str">
        <f>IF(O450="女子",IF($AF450&gt;100,"",IF($M450=プロ用女子!K$202,ROW(),"")),"")</f>
        <v/>
      </c>
      <c r="CQ450" s="58" t="str">
        <f>IF(O450="女子",IF($AF450&gt;100,"",IF($M450=プロ用女子!D$227,ROW(),"")),"")</f>
        <v/>
      </c>
      <c r="CR450" s="58" t="str">
        <f>IF(O450="女子",IF($AF450&gt;100,"",IF($M450=プロ用女子!K$227,ROW(),"")),"")</f>
        <v/>
      </c>
    </row>
    <row r="451" spans="1:96" x14ac:dyDescent="0.15">
      <c r="A451">
        <v>46172</v>
      </c>
      <c r="B451">
        <v>46180</v>
      </c>
      <c r="C451" t="s">
        <v>70</v>
      </c>
      <c r="D451" t="s">
        <v>162</v>
      </c>
      <c r="E451" t="s">
        <v>169</v>
      </c>
      <c r="F451" t="s">
        <v>170</v>
      </c>
      <c r="G451" t="s">
        <v>165</v>
      </c>
      <c r="H451" t="s">
        <v>71</v>
      </c>
      <c r="I451" t="s">
        <v>166</v>
      </c>
      <c r="J451" t="s">
        <v>99</v>
      </c>
      <c r="L451" t="s">
        <v>440</v>
      </c>
      <c r="M451" t="s">
        <v>394</v>
      </c>
      <c r="N451" t="s">
        <v>395</v>
      </c>
      <c r="O451" t="s">
        <v>17</v>
      </c>
      <c r="Y451" t="s">
        <v>101</v>
      </c>
      <c r="AA451" t="s">
        <v>441</v>
      </c>
      <c r="AB451" t="s">
        <v>442</v>
      </c>
      <c r="AC451" t="s">
        <v>443</v>
      </c>
      <c r="AD451" t="s">
        <v>102</v>
      </c>
      <c r="AF451">
        <v>1</v>
      </c>
      <c r="AG451" s="40">
        <v>38878</v>
      </c>
      <c r="AN451">
        <v>177</v>
      </c>
      <c r="AO451">
        <v>56</v>
      </c>
      <c r="AP451" t="s">
        <v>103</v>
      </c>
      <c r="AV451" t="s">
        <v>104</v>
      </c>
      <c r="AY451" t="s">
        <v>157</v>
      </c>
      <c r="BB451">
        <f t="shared" si="25"/>
        <v>17</v>
      </c>
      <c r="BC451">
        <f t="shared" si="26"/>
        <v>3</v>
      </c>
      <c r="BD451" t="str">
        <f t="shared" si="27"/>
        <v>右</v>
      </c>
      <c r="BE451" s="58" t="str">
        <f>IF(O451="男子",IF($AF451&gt;100,"",IF(M451=プロ用男子!D$2,ROW(),"")),"")</f>
        <v/>
      </c>
      <c r="BF451" s="58" t="str">
        <f>IF(O451="男子",IF($AF451&gt;100,"",IF($M451=プロ用男子!K$2,ROW(),"")),"")</f>
        <v/>
      </c>
      <c r="BG451" s="58" t="str">
        <f>IF(O451="男子",IF($AF451&gt;100,"",IF($M451=プロ用男子!D$27,ROW(),"")),"")</f>
        <v/>
      </c>
      <c r="BH451" s="58" t="str">
        <f>IF(O451="男子",IF($AF451&gt;100,"",IF($M451=プロ用男子!K$27,ROW(),"")),"")</f>
        <v/>
      </c>
      <c r="BI451" s="58" t="str">
        <f>IF(O451="男子",IF($AF451&gt;100,"",IF($M451=プロ用男子!D$52,ROW(),"")),"")</f>
        <v/>
      </c>
      <c r="BJ451" s="58" t="str">
        <f>IF(O451="男子",IF($AF451&gt;100,"",IF($M451=プロ用男子!K$52,ROW(),"")),"")</f>
        <v/>
      </c>
      <c r="BK451" s="58" t="str">
        <f>IF(O451="男子",IF($AF451&gt;100,"",IF($M451=プロ用男子!D$77,ROW(),"")),"")</f>
        <v/>
      </c>
      <c r="BL451" s="58" t="str">
        <f>IF(O451="男子",IF($AF451&gt;100,"",IF($M451=プロ用男子!K$77,ROW(),"")),"")</f>
        <v/>
      </c>
      <c r="BM451" s="58" t="str">
        <f>IF(O451="男子",IF($AF451&gt;100,"",IF($M451=プロ用男子!D$102,ROW(),"")),"")</f>
        <v/>
      </c>
      <c r="BN451" s="58" t="str">
        <f>IF(O451="男子",IF($AF451&gt;100,"",IF($M451=プロ用男子!K$102,ROW(),"")),"")</f>
        <v/>
      </c>
      <c r="BO451" s="58" t="str">
        <f>IF(O451="男子",IF($AF451&gt;100,"",IF($M451=プロ用男子!D$127,ROW(),"")),"")</f>
        <v/>
      </c>
      <c r="BP451" s="58" t="str">
        <f>IF(O451="男子",IF($AF451&gt;100,"",IF($M451=プロ用男子!K$127,ROW(),"")),"")</f>
        <v/>
      </c>
      <c r="BQ451" s="58" t="str">
        <f>IF(O451="男子",IF($AF451&gt;100,"",IF($M451=プロ用男子!D$152,ROW(),"")),"")</f>
        <v/>
      </c>
      <c r="BR451" s="58" t="str">
        <f>IF(O451="男子",IF($AF451&gt;100,"",IF($M451=プロ用男子!K$152,ROW(),"")),"")</f>
        <v/>
      </c>
      <c r="BS451" s="58" t="str">
        <f>IF(O451="男子",IF($AF451&gt;100,"",IF($M451=プロ用男子!D$177,ROW(),"")),"")</f>
        <v/>
      </c>
      <c r="BT451" s="58" t="str">
        <f>IF(O451="男子",IF($AF451&gt;100,"",IF($M451=プロ用男子!K$177,ROW(),"")),"")</f>
        <v/>
      </c>
      <c r="BU451" s="58" t="str">
        <f>IF(O451="男子",IF($AF451&gt;100,"",IF($M451=プロ用男子!D$202,ROW(),"")),"")</f>
        <v/>
      </c>
      <c r="BV451" s="58" t="str">
        <f>IF(O451="男子",IF($AF451&gt;100,"",IF($M451=プロ用男子!K$202,ROW(),"")),"")</f>
        <v/>
      </c>
      <c r="BW451" s="58" t="str">
        <f>IF(O451="男子",IF($AF451&gt;100,"",IF($M451=プロ用男子!D$227,ROW(),"")),"")</f>
        <v/>
      </c>
      <c r="BX451" s="58" t="str">
        <f>IF(O451="男子",IF($AF451&gt;100,"",IF($M451=プロ用男子!K$227,ROW(),"")),"")</f>
        <v/>
      </c>
      <c r="BY451" s="58" t="str">
        <f>IF(O451="女子",IF(AF451&gt;100,"",IF(M451=プロ用女子!D$2,ROW(),"")),"")</f>
        <v/>
      </c>
      <c r="BZ451" s="58" t="str">
        <f>IF(O451="女子",IF($AF451&gt;100,"",IF($M451=プロ用女子!K$2,ROW(),"")),"")</f>
        <v/>
      </c>
      <c r="CA451" s="58" t="str">
        <f>IF(O451="女子",IF($AF451&gt;100,"",IF($M451=プロ用女子!D$27,ROW(),"")),"")</f>
        <v/>
      </c>
      <c r="CB451" s="58" t="str">
        <f>IF(O451="女子",IF($AF451&gt;100,"",IF($M451=プロ用女子!K$27,ROW(),"")),"")</f>
        <v/>
      </c>
      <c r="CC451" s="58" t="str">
        <f>IF(O451="女子",IF($AF451&gt;100,"",IF($M451=プロ用女子!D$52,ROW(),"")),"")</f>
        <v/>
      </c>
      <c r="CD451" s="58" t="str">
        <f>IF(O451="女子",IF($AF451&gt;100,"",IF($M451=プロ用女子!K$52,ROW(),"")),"")</f>
        <v/>
      </c>
      <c r="CE451" s="58" t="str">
        <f>IF(O451="女子",IF($AF451&gt;100,"",IF($M451=プロ用女子!D$77,ROW(),"")),"")</f>
        <v/>
      </c>
      <c r="CF451" s="58" t="str">
        <f>IF(O451="女子",IF($AF451&gt;100,"",IF($M451=プロ用女子!K$77,ROW(),"")),"")</f>
        <v/>
      </c>
      <c r="CG451" s="58" t="str">
        <f>IF(O451="女子",IF($AF451&gt;100,"",IF($M451=プロ用女子!D$102,ROW(),"")),"")</f>
        <v/>
      </c>
      <c r="CH451" s="58" t="str">
        <f>IF(O451="女子",IF($AF451&gt;100,"",IF($M451=プロ用女子!K$102,ROW(),"")),"")</f>
        <v/>
      </c>
      <c r="CI451" s="58" t="str">
        <f>IF(O451="女子",IF($AF451&gt;100,"",IF($M451=プロ用女子!D$127,ROW(),"")),"")</f>
        <v/>
      </c>
      <c r="CJ451" s="58" t="str">
        <f>IF(O451="女子",IF($AF451&gt;100,"",IF($M451=プロ用女子!K$127,ROW(),"")),"")</f>
        <v/>
      </c>
      <c r="CK451" s="58" t="str">
        <f>IF(O451="女子",IF($AF451&gt;100,"",IF($M451=プロ用女子!D$152,ROW(),"")),"")</f>
        <v/>
      </c>
      <c r="CL451" s="58">
        <f>IF(O451="女子",IF($AF451&gt;100,"",IF($M451=プロ用女子!K$152,ROW(),"")),"")</f>
        <v>451</v>
      </c>
      <c r="CM451" s="58" t="str">
        <f>IF(O451="女子",IF($AF451&gt;100,"",IF($M451=プロ用女子!D$177,ROW(),"")),"")</f>
        <v/>
      </c>
      <c r="CN451" s="58" t="str">
        <f>IF(O451="女子",IF($AF451&gt;100,"",IF($M451=プロ用女子!K$177,ROW(),"")),"")</f>
        <v/>
      </c>
      <c r="CO451" s="58" t="str">
        <f>IF(O451="女子",IF($AF451&gt;100,"",IF($M451=プロ用女子!D$202,ROW(),"")),"")</f>
        <v/>
      </c>
      <c r="CP451" s="58" t="str">
        <f>IF(O451="女子",IF($AF451&gt;100,"",IF($M451=プロ用女子!K$202,ROW(),"")),"")</f>
        <v/>
      </c>
      <c r="CQ451" s="58" t="str">
        <f>IF(O451="女子",IF($AF451&gt;100,"",IF($M451=プロ用女子!D$227,ROW(),"")),"")</f>
        <v/>
      </c>
      <c r="CR451" s="58" t="str">
        <f>IF(O451="女子",IF($AF451&gt;100,"",IF($M451=プロ用女子!K$227,ROW(),"")),"")</f>
        <v/>
      </c>
    </row>
    <row r="452" spans="1:96" x14ac:dyDescent="0.15">
      <c r="A452" s="41">
        <v>46172</v>
      </c>
      <c r="B452" s="41">
        <v>46180</v>
      </c>
      <c r="C452" t="s">
        <v>70</v>
      </c>
      <c r="D452" t="s">
        <v>162</v>
      </c>
      <c r="E452" t="s">
        <v>169</v>
      </c>
      <c r="F452" t="s">
        <v>170</v>
      </c>
      <c r="G452" t="s">
        <v>165</v>
      </c>
      <c r="H452" t="s">
        <v>71</v>
      </c>
      <c r="I452" t="s">
        <v>166</v>
      </c>
      <c r="J452" t="s">
        <v>99</v>
      </c>
      <c r="L452" t="s">
        <v>444</v>
      </c>
      <c r="M452" t="s">
        <v>394</v>
      </c>
      <c r="N452" t="s">
        <v>395</v>
      </c>
      <c r="O452" t="s">
        <v>17</v>
      </c>
      <c r="Y452" t="s">
        <v>101</v>
      </c>
      <c r="AA452" t="s">
        <v>445</v>
      </c>
      <c r="AB452" t="s">
        <v>446</v>
      </c>
      <c r="AC452" t="s">
        <v>447</v>
      </c>
      <c r="AD452" t="s">
        <v>102</v>
      </c>
      <c r="AF452">
        <v>2</v>
      </c>
      <c r="AG452" s="40">
        <v>39088</v>
      </c>
      <c r="AN452">
        <v>177</v>
      </c>
      <c r="AO452">
        <v>56</v>
      </c>
      <c r="AP452" t="s">
        <v>103</v>
      </c>
      <c r="AV452" t="s">
        <v>104</v>
      </c>
      <c r="AY452" t="s">
        <v>156</v>
      </c>
      <c r="BB452">
        <f t="shared" si="25"/>
        <v>17</v>
      </c>
      <c r="BC452">
        <f t="shared" si="26"/>
        <v>3</v>
      </c>
      <c r="BD452" t="str">
        <f t="shared" si="27"/>
        <v>右</v>
      </c>
      <c r="BE452" s="58" t="str">
        <f>IF(O452="男子",IF($AF452&gt;100,"",IF(M452=プロ用男子!D$2,ROW(),"")),"")</f>
        <v/>
      </c>
      <c r="BF452" s="58" t="str">
        <f>IF(O452="男子",IF($AF452&gt;100,"",IF($M452=プロ用男子!K$2,ROW(),"")),"")</f>
        <v/>
      </c>
      <c r="BG452" s="58" t="str">
        <f>IF(O452="男子",IF($AF452&gt;100,"",IF($M452=プロ用男子!D$27,ROW(),"")),"")</f>
        <v/>
      </c>
      <c r="BH452" s="58" t="str">
        <f>IF(O452="男子",IF($AF452&gt;100,"",IF($M452=プロ用男子!K$27,ROW(),"")),"")</f>
        <v/>
      </c>
      <c r="BI452" s="58" t="str">
        <f>IF(O452="男子",IF($AF452&gt;100,"",IF($M452=プロ用男子!D$52,ROW(),"")),"")</f>
        <v/>
      </c>
      <c r="BJ452" s="58" t="str">
        <f>IF(O452="男子",IF($AF452&gt;100,"",IF($M452=プロ用男子!K$52,ROW(),"")),"")</f>
        <v/>
      </c>
      <c r="BK452" s="58" t="str">
        <f>IF(O452="男子",IF($AF452&gt;100,"",IF($M452=プロ用男子!D$77,ROW(),"")),"")</f>
        <v/>
      </c>
      <c r="BL452" s="58" t="str">
        <f>IF(O452="男子",IF($AF452&gt;100,"",IF($M452=プロ用男子!K$77,ROW(),"")),"")</f>
        <v/>
      </c>
      <c r="BM452" s="58" t="str">
        <f>IF(O452="男子",IF($AF452&gt;100,"",IF($M452=プロ用男子!D$102,ROW(),"")),"")</f>
        <v/>
      </c>
      <c r="BN452" s="58" t="str">
        <f>IF(O452="男子",IF($AF452&gt;100,"",IF($M452=プロ用男子!K$102,ROW(),"")),"")</f>
        <v/>
      </c>
      <c r="BO452" s="58" t="str">
        <f>IF(O452="男子",IF($AF452&gt;100,"",IF($M452=プロ用男子!D$127,ROW(),"")),"")</f>
        <v/>
      </c>
      <c r="BP452" s="58" t="str">
        <f>IF(O452="男子",IF($AF452&gt;100,"",IF($M452=プロ用男子!K$127,ROW(),"")),"")</f>
        <v/>
      </c>
      <c r="BQ452" s="58" t="str">
        <f>IF(O452="男子",IF($AF452&gt;100,"",IF($M452=プロ用男子!D$152,ROW(),"")),"")</f>
        <v/>
      </c>
      <c r="BR452" s="58" t="str">
        <f>IF(O452="男子",IF($AF452&gt;100,"",IF($M452=プロ用男子!K$152,ROW(),"")),"")</f>
        <v/>
      </c>
      <c r="BS452" s="58" t="str">
        <f>IF(O452="男子",IF($AF452&gt;100,"",IF($M452=プロ用男子!D$177,ROW(),"")),"")</f>
        <v/>
      </c>
      <c r="BT452" s="58" t="str">
        <f>IF(O452="男子",IF($AF452&gt;100,"",IF($M452=プロ用男子!K$177,ROW(),"")),"")</f>
        <v/>
      </c>
      <c r="BU452" s="58" t="str">
        <f>IF(O452="男子",IF($AF452&gt;100,"",IF($M452=プロ用男子!D$202,ROW(),"")),"")</f>
        <v/>
      </c>
      <c r="BV452" s="58" t="str">
        <f>IF(O452="男子",IF($AF452&gt;100,"",IF($M452=プロ用男子!K$202,ROW(),"")),"")</f>
        <v/>
      </c>
      <c r="BW452" s="58" t="str">
        <f>IF(O452="男子",IF($AF452&gt;100,"",IF($M452=プロ用男子!D$227,ROW(),"")),"")</f>
        <v/>
      </c>
      <c r="BX452" s="58" t="str">
        <f>IF(O452="男子",IF($AF452&gt;100,"",IF($M452=プロ用男子!K$227,ROW(),"")),"")</f>
        <v/>
      </c>
      <c r="BY452" s="58" t="str">
        <f>IF(O452="女子",IF(AF452&gt;100,"",IF(M452=プロ用女子!D$2,ROW(),"")),"")</f>
        <v/>
      </c>
      <c r="BZ452" s="58" t="str">
        <f>IF(O452="女子",IF($AF452&gt;100,"",IF($M452=プロ用女子!K$2,ROW(),"")),"")</f>
        <v/>
      </c>
      <c r="CA452" s="58" t="str">
        <f>IF(O452="女子",IF($AF452&gt;100,"",IF($M452=プロ用女子!D$27,ROW(),"")),"")</f>
        <v/>
      </c>
      <c r="CB452" s="58" t="str">
        <f>IF(O452="女子",IF($AF452&gt;100,"",IF($M452=プロ用女子!K$27,ROW(),"")),"")</f>
        <v/>
      </c>
      <c r="CC452" s="58" t="str">
        <f>IF(O452="女子",IF($AF452&gt;100,"",IF($M452=プロ用女子!D$52,ROW(),"")),"")</f>
        <v/>
      </c>
      <c r="CD452" s="58" t="str">
        <f>IF(O452="女子",IF($AF452&gt;100,"",IF($M452=プロ用女子!K$52,ROW(),"")),"")</f>
        <v/>
      </c>
      <c r="CE452" s="58" t="str">
        <f>IF(O452="女子",IF($AF452&gt;100,"",IF($M452=プロ用女子!D$77,ROW(),"")),"")</f>
        <v/>
      </c>
      <c r="CF452" s="58" t="str">
        <f>IF(O452="女子",IF($AF452&gt;100,"",IF($M452=プロ用女子!K$77,ROW(),"")),"")</f>
        <v/>
      </c>
      <c r="CG452" s="58" t="str">
        <f>IF(O452="女子",IF($AF452&gt;100,"",IF($M452=プロ用女子!D$102,ROW(),"")),"")</f>
        <v/>
      </c>
      <c r="CH452" s="58" t="str">
        <f>IF(O452="女子",IF($AF452&gt;100,"",IF($M452=プロ用女子!K$102,ROW(),"")),"")</f>
        <v/>
      </c>
      <c r="CI452" s="58" t="str">
        <f>IF(O452="女子",IF($AF452&gt;100,"",IF($M452=プロ用女子!D$127,ROW(),"")),"")</f>
        <v/>
      </c>
      <c r="CJ452" s="58" t="str">
        <f>IF(O452="女子",IF($AF452&gt;100,"",IF($M452=プロ用女子!K$127,ROW(),"")),"")</f>
        <v/>
      </c>
      <c r="CK452" s="58" t="str">
        <f>IF(O452="女子",IF($AF452&gt;100,"",IF($M452=プロ用女子!D$152,ROW(),"")),"")</f>
        <v/>
      </c>
      <c r="CL452" s="58">
        <f>IF(O452="女子",IF($AF452&gt;100,"",IF($M452=プロ用女子!K$152,ROW(),"")),"")</f>
        <v>452</v>
      </c>
      <c r="CM452" s="58" t="str">
        <f>IF(O452="女子",IF($AF452&gt;100,"",IF($M452=プロ用女子!D$177,ROW(),"")),"")</f>
        <v/>
      </c>
      <c r="CN452" s="58" t="str">
        <f>IF(O452="女子",IF($AF452&gt;100,"",IF($M452=プロ用女子!K$177,ROW(),"")),"")</f>
        <v/>
      </c>
      <c r="CO452" s="58" t="str">
        <f>IF(O452="女子",IF($AF452&gt;100,"",IF($M452=プロ用女子!D$202,ROW(),"")),"")</f>
        <v/>
      </c>
      <c r="CP452" s="58" t="str">
        <f>IF(O452="女子",IF($AF452&gt;100,"",IF($M452=プロ用女子!K$202,ROW(),"")),"")</f>
        <v/>
      </c>
      <c r="CQ452" s="58" t="str">
        <f>IF(O452="女子",IF($AF452&gt;100,"",IF($M452=プロ用女子!D$227,ROW(),"")),"")</f>
        <v/>
      </c>
      <c r="CR452" s="58" t="str">
        <f>IF(O452="女子",IF($AF452&gt;100,"",IF($M452=プロ用女子!K$227,ROW(),"")),"")</f>
        <v/>
      </c>
    </row>
    <row r="453" spans="1:96" x14ac:dyDescent="0.15">
      <c r="A453">
        <v>46172</v>
      </c>
      <c r="B453">
        <v>46180</v>
      </c>
      <c r="C453" t="s">
        <v>70</v>
      </c>
      <c r="D453" t="s">
        <v>162</v>
      </c>
      <c r="E453" t="s">
        <v>169</v>
      </c>
      <c r="F453" t="s">
        <v>170</v>
      </c>
      <c r="G453" t="s">
        <v>165</v>
      </c>
      <c r="H453" t="s">
        <v>71</v>
      </c>
      <c r="I453" t="s">
        <v>166</v>
      </c>
      <c r="J453" t="s">
        <v>99</v>
      </c>
      <c r="L453" t="s">
        <v>448</v>
      </c>
      <c r="M453" t="s">
        <v>394</v>
      </c>
      <c r="N453" t="s">
        <v>395</v>
      </c>
      <c r="O453" t="s">
        <v>17</v>
      </c>
      <c r="Y453" t="s">
        <v>101</v>
      </c>
      <c r="AA453" t="s">
        <v>449</v>
      </c>
      <c r="AB453" t="s">
        <v>450</v>
      </c>
      <c r="AC453" t="s">
        <v>451</v>
      </c>
      <c r="AD453" t="s">
        <v>102</v>
      </c>
      <c r="AF453">
        <v>3</v>
      </c>
      <c r="AG453" s="40">
        <v>38955</v>
      </c>
      <c r="AN453">
        <v>172</v>
      </c>
      <c r="AO453">
        <v>58</v>
      </c>
      <c r="AP453" t="s">
        <v>103</v>
      </c>
      <c r="AV453" t="s">
        <v>104</v>
      </c>
      <c r="AY453" t="s">
        <v>156</v>
      </c>
      <c r="BB453">
        <f t="shared" si="25"/>
        <v>17</v>
      </c>
      <c r="BC453">
        <f t="shared" si="26"/>
        <v>3</v>
      </c>
      <c r="BD453" t="str">
        <f t="shared" si="27"/>
        <v>右</v>
      </c>
      <c r="BE453" s="58" t="str">
        <f>IF(O453="男子",IF($AF453&gt;100,"",IF(M453=プロ用男子!D$2,ROW(),"")),"")</f>
        <v/>
      </c>
      <c r="BF453" s="58" t="str">
        <f>IF(O453="男子",IF($AF453&gt;100,"",IF($M453=プロ用男子!K$2,ROW(),"")),"")</f>
        <v/>
      </c>
      <c r="BG453" s="58" t="str">
        <f>IF(O453="男子",IF($AF453&gt;100,"",IF($M453=プロ用男子!D$27,ROW(),"")),"")</f>
        <v/>
      </c>
      <c r="BH453" s="58" t="str">
        <f>IF(O453="男子",IF($AF453&gt;100,"",IF($M453=プロ用男子!K$27,ROW(),"")),"")</f>
        <v/>
      </c>
      <c r="BI453" s="58" t="str">
        <f>IF(O453="男子",IF($AF453&gt;100,"",IF($M453=プロ用男子!D$52,ROW(),"")),"")</f>
        <v/>
      </c>
      <c r="BJ453" s="58" t="str">
        <f>IF(O453="男子",IF($AF453&gt;100,"",IF($M453=プロ用男子!K$52,ROW(),"")),"")</f>
        <v/>
      </c>
      <c r="BK453" s="58" t="str">
        <f>IF(O453="男子",IF($AF453&gt;100,"",IF($M453=プロ用男子!D$77,ROW(),"")),"")</f>
        <v/>
      </c>
      <c r="BL453" s="58" t="str">
        <f>IF(O453="男子",IF($AF453&gt;100,"",IF($M453=プロ用男子!K$77,ROW(),"")),"")</f>
        <v/>
      </c>
      <c r="BM453" s="58" t="str">
        <f>IF(O453="男子",IF($AF453&gt;100,"",IF($M453=プロ用男子!D$102,ROW(),"")),"")</f>
        <v/>
      </c>
      <c r="BN453" s="58" t="str">
        <f>IF(O453="男子",IF($AF453&gt;100,"",IF($M453=プロ用男子!K$102,ROW(),"")),"")</f>
        <v/>
      </c>
      <c r="BO453" s="58" t="str">
        <f>IF(O453="男子",IF($AF453&gt;100,"",IF($M453=プロ用男子!D$127,ROW(),"")),"")</f>
        <v/>
      </c>
      <c r="BP453" s="58" t="str">
        <f>IF(O453="男子",IF($AF453&gt;100,"",IF($M453=プロ用男子!K$127,ROW(),"")),"")</f>
        <v/>
      </c>
      <c r="BQ453" s="58" t="str">
        <f>IF(O453="男子",IF($AF453&gt;100,"",IF($M453=プロ用男子!D$152,ROW(),"")),"")</f>
        <v/>
      </c>
      <c r="BR453" s="58" t="str">
        <f>IF(O453="男子",IF($AF453&gt;100,"",IF($M453=プロ用男子!K$152,ROW(),"")),"")</f>
        <v/>
      </c>
      <c r="BS453" s="58" t="str">
        <f>IF(O453="男子",IF($AF453&gt;100,"",IF($M453=プロ用男子!D$177,ROW(),"")),"")</f>
        <v/>
      </c>
      <c r="BT453" s="58" t="str">
        <f>IF(O453="男子",IF($AF453&gt;100,"",IF($M453=プロ用男子!K$177,ROW(),"")),"")</f>
        <v/>
      </c>
      <c r="BU453" s="58" t="str">
        <f>IF(O453="男子",IF($AF453&gt;100,"",IF($M453=プロ用男子!D$202,ROW(),"")),"")</f>
        <v/>
      </c>
      <c r="BV453" s="58" t="str">
        <f>IF(O453="男子",IF($AF453&gt;100,"",IF($M453=プロ用男子!K$202,ROW(),"")),"")</f>
        <v/>
      </c>
      <c r="BW453" s="58" t="str">
        <f>IF(O453="男子",IF($AF453&gt;100,"",IF($M453=プロ用男子!D$227,ROW(),"")),"")</f>
        <v/>
      </c>
      <c r="BX453" s="58" t="str">
        <f>IF(O453="男子",IF($AF453&gt;100,"",IF($M453=プロ用男子!K$227,ROW(),"")),"")</f>
        <v/>
      </c>
      <c r="BY453" s="58" t="str">
        <f>IF(O453="女子",IF(AF453&gt;100,"",IF(M453=プロ用女子!D$2,ROW(),"")),"")</f>
        <v/>
      </c>
      <c r="BZ453" s="58" t="str">
        <f>IF(O453="女子",IF($AF453&gt;100,"",IF($M453=プロ用女子!K$2,ROW(),"")),"")</f>
        <v/>
      </c>
      <c r="CA453" s="58" t="str">
        <f>IF(O453="女子",IF($AF453&gt;100,"",IF($M453=プロ用女子!D$27,ROW(),"")),"")</f>
        <v/>
      </c>
      <c r="CB453" s="58" t="str">
        <f>IF(O453="女子",IF($AF453&gt;100,"",IF($M453=プロ用女子!K$27,ROW(),"")),"")</f>
        <v/>
      </c>
      <c r="CC453" s="58" t="str">
        <f>IF(O453="女子",IF($AF453&gt;100,"",IF($M453=プロ用女子!D$52,ROW(),"")),"")</f>
        <v/>
      </c>
      <c r="CD453" s="58" t="str">
        <f>IF(O453="女子",IF($AF453&gt;100,"",IF($M453=プロ用女子!K$52,ROW(),"")),"")</f>
        <v/>
      </c>
      <c r="CE453" s="58" t="str">
        <f>IF(O453="女子",IF($AF453&gt;100,"",IF($M453=プロ用女子!D$77,ROW(),"")),"")</f>
        <v/>
      </c>
      <c r="CF453" s="58" t="str">
        <f>IF(O453="女子",IF($AF453&gt;100,"",IF($M453=プロ用女子!K$77,ROW(),"")),"")</f>
        <v/>
      </c>
      <c r="CG453" s="58" t="str">
        <f>IF(O453="女子",IF($AF453&gt;100,"",IF($M453=プロ用女子!D$102,ROW(),"")),"")</f>
        <v/>
      </c>
      <c r="CH453" s="58" t="str">
        <f>IF(O453="女子",IF($AF453&gt;100,"",IF($M453=プロ用女子!K$102,ROW(),"")),"")</f>
        <v/>
      </c>
      <c r="CI453" s="58" t="str">
        <f>IF(O453="女子",IF($AF453&gt;100,"",IF($M453=プロ用女子!D$127,ROW(),"")),"")</f>
        <v/>
      </c>
      <c r="CJ453" s="58" t="str">
        <f>IF(O453="女子",IF($AF453&gt;100,"",IF($M453=プロ用女子!K$127,ROW(),"")),"")</f>
        <v/>
      </c>
      <c r="CK453" s="58" t="str">
        <f>IF(O453="女子",IF($AF453&gt;100,"",IF($M453=プロ用女子!D$152,ROW(),"")),"")</f>
        <v/>
      </c>
      <c r="CL453" s="58">
        <f>IF(O453="女子",IF($AF453&gt;100,"",IF($M453=プロ用女子!K$152,ROW(),"")),"")</f>
        <v>453</v>
      </c>
      <c r="CM453" s="58" t="str">
        <f>IF(O453="女子",IF($AF453&gt;100,"",IF($M453=プロ用女子!D$177,ROW(),"")),"")</f>
        <v/>
      </c>
      <c r="CN453" s="58" t="str">
        <f>IF(O453="女子",IF($AF453&gt;100,"",IF($M453=プロ用女子!K$177,ROW(),"")),"")</f>
        <v/>
      </c>
      <c r="CO453" s="58" t="str">
        <f>IF(O453="女子",IF($AF453&gt;100,"",IF($M453=プロ用女子!D$202,ROW(),"")),"")</f>
        <v/>
      </c>
      <c r="CP453" s="58" t="str">
        <f>IF(O453="女子",IF($AF453&gt;100,"",IF($M453=プロ用女子!K$202,ROW(),"")),"")</f>
        <v/>
      </c>
      <c r="CQ453" s="58" t="str">
        <f>IF(O453="女子",IF($AF453&gt;100,"",IF($M453=プロ用女子!D$227,ROW(),"")),"")</f>
        <v/>
      </c>
      <c r="CR453" s="58" t="str">
        <f>IF(O453="女子",IF($AF453&gt;100,"",IF($M453=プロ用女子!K$227,ROW(),"")),"")</f>
        <v/>
      </c>
    </row>
    <row r="454" spans="1:96" x14ac:dyDescent="0.15">
      <c r="A454" s="41">
        <v>46172</v>
      </c>
      <c r="B454" s="41">
        <v>46180</v>
      </c>
      <c r="C454" t="s">
        <v>70</v>
      </c>
      <c r="D454" t="s">
        <v>162</v>
      </c>
      <c r="E454" t="s">
        <v>169</v>
      </c>
      <c r="F454" t="s">
        <v>170</v>
      </c>
      <c r="G454" t="s">
        <v>165</v>
      </c>
      <c r="H454" t="s">
        <v>71</v>
      </c>
      <c r="I454" t="s">
        <v>166</v>
      </c>
      <c r="J454" t="s">
        <v>99</v>
      </c>
      <c r="L454" t="s">
        <v>452</v>
      </c>
      <c r="M454" t="s">
        <v>394</v>
      </c>
      <c r="N454" t="s">
        <v>395</v>
      </c>
      <c r="O454" t="s">
        <v>17</v>
      </c>
      <c r="Y454" t="s">
        <v>101</v>
      </c>
      <c r="AA454" t="s">
        <v>453</v>
      </c>
      <c r="AB454" t="s">
        <v>454</v>
      </c>
      <c r="AC454" t="s">
        <v>455</v>
      </c>
      <c r="AD454" t="s">
        <v>102</v>
      </c>
      <c r="AF454">
        <v>4</v>
      </c>
      <c r="AG454" s="40">
        <v>38904</v>
      </c>
      <c r="AN454">
        <v>168</v>
      </c>
      <c r="AO454">
        <v>53</v>
      </c>
      <c r="AP454" t="s">
        <v>103</v>
      </c>
      <c r="AV454" t="s">
        <v>104</v>
      </c>
      <c r="AY454" t="s">
        <v>156</v>
      </c>
      <c r="BB454">
        <f t="shared" si="25"/>
        <v>17</v>
      </c>
      <c r="BC454">
        <f t="shared" si="26"/>
        <v>3</v>
      </c>
      <c r="BD454" t="str">
        <f t="shared" si="27"/>
        <v>右</v>
      </c>
      <c r="BE454" s="58" t="str">
        <f>IF(O454="男子",IF($AF454&gt;100,"",IF(M454=プロ用男子!D$2,ROW(),"")),"")</f>
        <v/>
      </c>
      <c r="BF454" s="58" t="str">
        <f>IF(O454="男子",IF($AF454&gt;100,"",IF($M454=プロ用男子!K$2,ROW(),"")),"")</f>
        <v/>
      </c>
      <c r="BG454" s="58" t="str">
        <f>IF(O454="男子",IF($AF454&gt;100,"",IF($M454=プロ用男子!D$27,ROW(),"")),"")</f>
        <v/>
      </c>
      <c r="BH454" s="58" t="str">
        <f>IF(O454="男子",IF($AF454&gt;100,"",IF($M454=プロ用男子!K$27,ROW(),"")),"")</f>
        <v/>
      </c>
      <c r="BI454" s="58" t="str">
        <f>IF(O454="男子",IF($AF454&gt;100,"",IF($M454=プロ用男子!D$52,ROW(),"")),"")</f>
        <v/>
      </c>
      <c r="BJ454" s="58" t="str">
        <f>IF(O454="男子",IF($AF454&gt;100,"",IF($M454=プロ用男子!K$52,ROW(),"")),"")</f>
        <v/>
      </c>
      <c r="BK454" s="58" t="str">
        <f>IF(O454="男子",IF($AF454&gt;100,"",IF($M454=プロ用男子!D$77,ROW(),"")),"")</f>
        <v/>
      </c>
      <c r="BL454" s="58" t="str">
        <f>IF(O454="男子",IF($AF454&gt;100,"",IF($M454=プロ用男子!K$77,ROW(),"")),"")</f>
        <v/>
      </c>
      <c r="BM454" s="58" t="str">
        <f>IF(O454="男子",IF($AF454&gt;100,"",IF($M454=プロ用男子!D$102,ROW(),"")),"")</f>
        <v/>
      </c>
      <c r="BN454" s="58" t="str">
        <f>IF(O454="男子",IF($AF454&gt;100,"",IF($M454=プロ用男子!K$102,ROW(),"")),"")</f>
        <v/>
      </c>
      <c r="BO454" s="58" t="str">
        <f>IF(O454="男子",IF($AF454&gt;100,"",IF($M454=プロ用男子!D$127,ROW(),"")),"")</f>
        <v/>
      </c>
      <c r="BP454" s="58" t="str">
        <f>IF(O454="男子",IF($AF454&gt;100,"",IF($M454=プロ用男子!K$127,ROW(),"")),"")</f>
        <v/>
      </c>
      <c r="BQ454" s="58" t="str">
        <f>IF(O454="男子",IF($AF454&gt;100,"",IF($M454=プロ用男子!D$152,ROW(),"")),"")</f>
        <v/>
      </c>
      <c r="BR454" s="58" t="str">
        <f>IF(O454="男子",IF($AF454&gt;100,"",IF($M454=プロ用男子!K$152,ROW(),"")),"")</f>
        <v/>
      </c>
      <c r="BS454" s="58" t="str">
        <f>IF(O454="男子",IF($AF454&gt;100,"",IF($M454=プロ用男子!D$177,ROW(),"")),"")</f>
        <v/>
      </c>
      <c r="BT454" s="58" t="str">
        <f>IF(O454="男子",IF($AF454&gt;100,"",IF($M454=プロ用男子!K$177,ROW(),"")),"")</f>
        <v/>
      </c>
      <c r="BU454" s="58" t="str">
        <f>IF(O454="男子",IF($AF454&gt;100,"",IF($M454=プロ用男子!D$202,ROW(),"")),"")</f>
        <v/>
      </c>
      <c r="BV454" s="58" t="str">
        <f>IF(O454="男子",IF($AF454&gt;100,"",IF($M454=プロ用男子!K$202,ROW(),"")),"")</f>
        <v/>
      </c>
      <c r="BW454" s="58" t="str">
        <f>IF(O454="男子",IF($AF454&gt;100,"",IF($M454=プロ用男子!D$227,ROW(),"")),"")</f>
        <v/>
      </c>
      <c r="BX454" s="58" t="str">
        <f>IF(O454="男子",IF($AF454&gt;100,"",IF($M454=プロ用男子!K$227,ROW(),"")),"")</f>
        <v/>
      </c>
      <c r="BY454" s="58" t="str">
        <f>IF(O454="女子",IF(AF454&gt;100,"",IF(M454=プロ用女子!D$2,ROW(),"")),"")</f>
        <v/>
      </c>
      <c r="BZ454" s="58" t="str">
        <f>IF(O454="女子",IF($AF454&gt;100,"",IF($M454=プロ用女子!K$2,ROW(),"")),"")</f>
        <v/>
      </c>
      <c r="CA454" s="58" t="str">
        <f>IF(O454="女子",IF($AF454&gt;100,"",IF($M454=プロ用女子!D$27,ROW(),"")),"")</f>
        <v/>
      </c>
      <c r="CB454" s="58" t="str">
        <f>IF(O454="女子",IF($AF454&gt;100,"",IF($M454=プロ用女子!K$27,ROW(),"")),"")</f>
        <v/>
      </c>
      <c r="CC454" s="58" t="str">
        <f>IF(O454="女子",IF($AF454&gt;100,"",IF($M454=プロ用女子!D$52,ROW(),"")),"")</f>
        <v/>
      </c>
      <c r="CD454" s="58" t="str">
        <f>IF(O454="女子",IF($AF454&gt;100,"",IF($M454=プロ用女子!K$52,ROW(),"")),"")</f>
        <v/>
      </c>
      <c r="CE454" s="58" t="str">
        <f>IF(O454="女子",IF($AF454&gt;100,"",IF($M454=プロ用女子!D$77,ROW(),"")),"")</f>
        <v/>
      </c>
      <c r="CF454" s="58" t="str">
        <f>IF(O454="女子",IF($AF454&gt;100,"",IF($M454=プロ用女子!K$77,ROW(),"")),"")</f>
        <v/>
      </c>
      <c r="CG454" s="58" t="str">
        <f>IF(O454="女子",IF($AF454&gt;100,"",IF($M454=プロ用女子!D$102,ROW(),"")),"")</f>
        <v/>
      </c>
      <c r="CH454" s="58" t="str">
        <f>IF(O454="女子",IF($AF454&gt;100,"",IF($M454=プロ用女子!K$102,ROW(),"")),"")</f>
        <v/>
      </c>
      <c r="CI454" s="58" t="str">
        <f>IF(O454="女子",IF($AF454&gt;100,"",IF($M454=プロ用女子!D$127,ROW(),"")),"")</f>
        <v/>
      </c>
      <c r="CJ454" s="58" t="str">
        <f>IF(O454="女子",IF($AF454&gt;100,"",IF($M454=プロ用女子!K$127,ROW(),"")),"")</f>
        <v/>
      </c>
      <c r="CK454" s="58" t="str">
        <f>IF(O454="女子",IF($AF454&gt;100,"",IF($M454=プロ用女子!D$152,ROW(),"")),"")</f>
        <v/>
      </c>
      <c r="CL454" s="58">
        <f>IF(O454="女子",IF($AF454&gt;100,"",IF($M454=プロ用女子!K$152,ROW(),"")),"")</f>
        <v>454</v>
      </c>
      <c r="CM454" s="58" t="str">
        <f>IF(O454="女子",IF($AF454&gt;100,"",IF($M454=プロ用女子!D$177,ROW(),"")),"")</f>
        <v/>
      </c>
      <c r="CN454" s="58" t="str">
        <f>IF(O454="女子",IF($AF454&gt;100,"",IF($M454=プロ用女子!K$177,ROW(),"")),"")</f>
        <v/>
      </c>
      <c r="CO454" s="58" t="str">
        <f>IF(O454="女子",IF($AF454&gt;100,"",IF($M454=プロ用女子!D$202,ROW(),"")),"")</f>
        <v/>
      </c>
      <c r="CP454" s="58" t="str">
        <f>IF(O454="女子",IF($AF454&gt;100,"",IF($M454=プロ用女子!K$202,ROW(),"")),"")</f>
        <v/>
      </c>
      <c r="CQ454" s="58" t="str">
        <f>IF(O454="女子",IF($AF454&gt;100,"",IF($M454=プロ用女子!D$227,ROW(),"")),"")</f>
        <v/>
      </c>
      <c r="CR454" s="58" t="str">
        <f>IF(O454="女子",IF($AF454&gt;100,"",IF($M454=プロ用女子!K$227,ROW(),"")),"")</f>
        <v/>
      </c>
    </row>
    <row r="455" spans="1:96" x14ac:dyDescent="0.15">
      <c r="A455">
        <v>46172</v>
      </c>
      <c r="B455">
        <v>46180</v>
      </c>
      <c r="C455" t="s">
        <v>70</v>
      </c>
      <c r="D455" t="s">
        <v>162</v>
      </c>
      <c r="E455" t="s">
        <v>169</v>
      </c>
      <c r="F455" t="s">
        <v>170</v>
      </c>
      <c r="G455" t="s">
        <v>165</v>
      </c>
      <c r="H455" t="s">
        <v>71</v>
      </c>
      <c r="I455" t="s">
        <v>166</v>
      </c>
      <c r="J455" t="s">
        <v>99</v>
      </c>
      <c r="L455" t="s">
        <v>478</v>
      </c>
      <c r="M455" t="s">
        <v>394</v>
      </c>
      <c r="N455" t="s">
        <v>395</v>
      </c>
      <c r="O455" t="s">
        <v>17</v>
      </c>
      <c r="Y455" t="s">
        <v>101</v>
      </c>
      <c r="AA455" t="s">
        <v>479</v>
      </c>
      <c r="AB455" t="s">
        <v>480</v>
      </c>
      <c r="AC455" t="s">
        <v>481</v>
      </c>
      <c r="AD455" t="s">
        <v>102</v>
      </c>
      <c r="AF455">
        <v>5</v>
      </c>
      <c r="AG455" s="40">
        <v>39078</v>
      </c>
      <c r="AN455">
        <v>173</v>
      </c>
      <c r="AO455">
        <v>57.1</v>
      </c>
      <c r="AP455" t="s">
        <v>103</v>
      </c>
      <c r="AV455" t="s">
        <v>104</v>
      </c>
      <c r="AY455" t="s">
        <v>155</v>
      </c>
      <c r="BB455">
        <f t="shared" si="25"/>
        <v>17</v>
      </c>
      <c r="BC455">
        <f t="shared" si="26"/>
        <v>3</v>
      </c>
      <c r="BD455" t="str">
        <f t="shared" si="27"/>
        <v>右</v>
      </c>
      <c r="BE455" s="58" t="str">
        <f>IF(O455="男子",IF($AF455&gt;100,"",IF(M455=プロ用男子!D$2,ROW(),"")),"")</f>
        <v/>
      </c>
      <c r="BF455" s="58" t="str">
        <f>IF(O455="男子",IF($AF455&gt;100,"",IF($M455=プロ用男子!K$2,ROW(),"")),"")</f>
        <v/>
      </c>
      <c r="BG455" s="58" t="str">
        <f>IF(O455="男子",IF($AF455&gt;100,"",IF($M455=プロ用男子!D$27,ROW(),"")),"")</f>
        <v/>
      </c>
      <c r="BH455" s="58" t="str">
        <f>IF(O455="男子",IF($AF455&gt;100,"",IF($M455=プロ用男子!K$27,ROW(),"")),"")</f>
        <v/>
      </c>
      <c r="BI455" s="58" t="str">
        <f>IF(O455="男子",IF($AF455&gt;100,"",IF($M455=プロ用男子!D$52,ROW(),"")),"")</f>
        <v/>
      </c>
      <c r="BJ455" s="58" t="str">
        <f>IF(O455="男子",IF($AF455&gt;100,"",IF($M455=プロ用男子!K$52,ROW(),"")),"")</f>
        <v/>
      </c>
      <c r="BK455" s="58" t="str">
        <f>IF(O455="男子",IF($AF455&gt;100,"",IF($M455=プロ用男子!D$77,ROW(),"")),"")</f>
        <v/>
      </c>
      <c r="BL455" s="58" t="str">
        <f>IF(O455="男子",IF($AF455&gt;100,"",IF($M455=プロ用男子!K$77,ROW(),"")),"")</f>
        <v/>
      </c>
      <c r="BM455" s="58" t="str">
        <f>IF(O455="男子",IF($AF455&gt;100,"",IF($M455=プロ用男子!D$102,ROW(),"")),"")</f>
        <v/>
      </c>
      <c r="BN455" s="58" t="str">
        <f>IF(O455="男子",IF($AF455&gt;100,"",IF($M455=プロ用男子!K$102,ROW(),"")),"")</f>
        <v/>
      </c>
      <c r="BO455" s="58" t="str">
        <f>IF(O455="男子",IF($AF455&gt;100,"",IF($M455=プロ用男子!D$127,ROW(),"")),"")</f>
        <v/>
      </c>
      <c r="BP455" s="58" t="str">
        <f>IF(O455="男子",IF($AF455&gt;100,"",IF($M455=プロ用男子!K$127,ROW(),"")),"")</f>
        <v/>
      </c>
      <c r="BQ455" s="58" t="str">
        <f>IF(O455="男子",IF($AF455&gt;100,"",IF($M455=プロ用男子!D$152,ROW(),"")),"")</f>
        <v/>
      </c>
      <c r="BR455" s="58" t="str">
        <f>IF(O455="男子",IF($AF455&gt;100,"",IF($M455=プロ用男子!K$152,ROW(),"")),"")</f>
        <v/>
      </c>
      <c r="BS455" s="58" t="str">
        <f>IF(O455="男子",IF($AF455&gt;100,"",IF($M455=プロ用男子!D$177,ROW(),"")),"")</f>
        <v/>
      </c>
      <c r="BT455" s="58" t="str">
        <f>IF(O455="男子",IF($AF455&gt;100,"",IF($M455=プロ用男子!K$177,ROW(),"")),"")</f>
        <v/>
      </c>
      <c r="BU455" s="58" t="str">
        <f>IF(O455="男子",IF($AF455&gt;100,"",IF($M455=プロ用男子!D$202,ROW(),"")),"")</f>
        <v/>
      </c>
      <c r="BV455" s="58" t="str">
        <f>IF(O455="男子",IF($AF455&gt;100,"",IF($M455=プロ用男子!K$202,ROW(),"")),"")</f>
        <v/>
      </c>
      <c r="BW455" s="58" t="str">
        <f>IF(O455="男子",IF($AF455&gt;100,"",IF($M455=プロ用男子!D$227,ROW(),"")),"")</f>
        <v/>
      </c>
      <c r="BX455" s="58" t="str">
        <f>IF(O455="男子",IF($AF455&gt;100,"",IF($M455=プロ用男子!K$227,ROW(),"")),"")</f>
        <v/>
      </c>
      <c r="BY455" s="58" t="str">
        <f>IF(O455="女子",IF(AF455&gt;100,"",IF(M455=プロ用女子!D$2,ROW(),"")),"")</f>
        <v/>
      </c>
      <c r="BZ455" s="58" t="str">
        <f>IF(O455="女子",IF($AF455&gt;100,"",IF($M455=プロ用女子!K$2,ROW(),"")),"")</f>
        <v/>
      </c>
      <c r="CA455" s="58" t="str">
        <f>IF(O455="女子",IF($AF455&gt;100,"",IF($M455=プロ用女子!D$27,ROW(),"")),"")</f>
        <v/>
      </c>
      <c r="CB455" s="58" t="str">
        <f>IF(O455="女子",IF($AF455&gt;100,"",IF($M455=プロ用女子!K$27,ROW(),"")),"")</f>
        <v/>
      </c>
      <c r="CC455" s="58" t="str">
        <f>IF(O455="女子",IF($AF455&gt;100,"",IF($M455=プロ用女子!D$52,ROW(),"")),"")</f>
        <v/>
      </c>
      <c r="CD455" s="58" t="str">
        <f>IF(O455="女子",IF($AF455&gt;100,"",IF($M455=プロ用女子!K$52,ROW(),"")),"")</f>
        <v/>
      </c>
      <c r="CE455" s="58" t="str">
        <f>IF(O455="女子",IF($AF455&gt;100,"",IF($M455=プロ用女子!D$77,ROW(),"")),"")</f>
        <v/>
      </c>
      <c r="CF455" s="58" t="str">
        <f>IF(O455="女子",IF($AF455&gt;100,"",IF($M455=プロ用女子!K$77,ROW(),"")),"")</f>
        <v/>
      </c>
      <c r="CG455" s="58" t="str">
        <f>IF(O455="女子",IF($AF455&gt;100,"",IF($M455=プロ用女子!D$102,ROW(),"")),"")</f>
        <v/>
      </c>
      <c r="CH455" s="58" t="str">
        <f>IF(O455="女子",IF($AF455&gt;100,"",IF($M455=プロ用女子!K$102,ROW(),"")),"")</f>
        <v/>
      </c>
      <c r="CI455" s="58" t="str">
        <f>IF(O455="女子",IF($AF455&gt;100,"",IF($M455=プロ用女子!D$127,ROW(),"")),"")</f>
        <v/>
      </c>
      <c r="CJ455" s="58" t="str">
        <f>IF(O455="女子",IF($AF455&gt;100,"",IF($M455=プロ用女子!K$127,ROW(),"")),"")</f>
        <v/>
      </c>
      <c r="CK455" s="58" t="str">
        <f>IF(O455="女子",IF($AF455&gt;100,"",IF($M455=プロ用女子!D$152,ROW(),"")),"")</f>
        <v/>
      </c>
      <c r="CL455" s="58">
        <f>IF(O455="女子",IF($AF455&gt;100,"",IF($M455=プロ用女子!K$152,ROW(),"")),"")</f>
        <v>455</v>
      </c>
      <c r="CM455" s="58" t="str">
        <f>IF(O455="女子",IF($AF455&gt;100,"",IF($M455=プロ用女子!D$177,ROW(),"")),"")</f>
        <v/>
      </c>
      <c r="CN455" s="58" t="str">
        <f>IF(O455="女子",IF($AF455&gt;100,"",IF($M455=プロ用女子!K$177,ROW(),"")),"")</f>
        <v/>
      </c>
      <c r="CO455" s="58" t="str">
        <f>IF(O455="女子",IF($AF455&gt;100,"",IF($M455=プロ用女子!D$202,ROW(),"")),"")</f>
        <v/>
      </c>
      <c r="CP455" s="58" t="str">
        <f>IF(O455="女子",IF($AF455&gt;100,"",IF($M455=プロ用女子!K$202,ROW(),"")),"")</f>
        <v/>
      </c>
      <c r="CQ455" s="58" t="str">
        <f>IF(O455="女子",IF($AF455&gt;100,"",IF($M455=プロ用女子!D$227,ROW(),"")),"")</f>
        <v/>
      </c>
      <c r="CR455" s="58" t="str">
        <f>IF(O455="女子",IF($AF455&gt;100,"",IF($M455=プロ用女子!K$227,ROW(),"")),"")</f>
        <v/>
      </c>
    </row>
    <row r="456" spans="1:96" x14ac:dyDescent="0.15">
      <c r="A456" s="41">
        <v>46172</v>
      </c>
      <c r="B456" s="41">
        <v>46180</v>
      </c>
      <c r="C456" t="s">
        <v>70</v>
      </c>
      <c r="D456" t="s">
        <v>162</v>
      </c>
      <c r="E456" t="s">
        <v>169</v>
      </c>
      <c r="F456" t="s">
        <v>170</v>
      </c>
      <c r="G456" t="s">
        <v>165</v>
      </c>
      <c r="H456" t="s">
        <v>71</v>
      </c>
      <c r="I456" t="s">
        <v>166</v>
      </c>
      <c r="J456" t="s">
        <v>99</v>
      </c>
      <c r="L456" t="s">
        <v>482</v>
      </c>
      <c r="M456" t="s">
        <v>394</v>
      </c>
      <c r="N456" t="s">
        <v>395</v>
      </c>
      <c r="O456" t="s">
        <v>17</v>
      </c>
      <c r="Y456" t="s">
        <v>101</v>
      </c>
      <c r="AA456" t="s">
        <v>483</v>
      </c>
      <c r="AB456" t="s">
        <v>484</v>
      </c>
      <c r="AC456" t="s">
        <v>485</v>
      </c>
      <c r="AD456" t="s">
        <v>102</v>
      </c>
      <c r="AF456">
        <v>6</v>
      </c>
      <c r="AG456" s="40">
        <v>38961</v>
      </c>
      <c r="AN456">
        <v>173</v>
      </c>
      <c r="AO456">
        <v>53</v>
      </c>
      <c r="AP456" t="s">
        <v>103</v>
      </c>
      <c r="AV456" t="s">
        <v>104</v>
      </c>
      <c r="AY456" t="s">
        <v>155</v>
      </c>
      <c r="BB456">
        <f t="shared" si="25"/>
        <v>17</v>
      </c>
      <c r="BC456">
        <f t="shared" si="26"/>
        <v>3</v>
      </c>
      <c r="BD456" t="str">
        <f t="shared" si="27"/>
        <v>右</v>
      </c>
      <c r="BE456" s="58" t="str">
        <f>IF(O456="男子",IF($AF456&gt;100,"",IF(M456=プロ用男子!D$2,ROW(),"")),"")</f>
        <v/>
      </c>
      <c r="BF456" s="58" t="str">
        <f>IF(O456="男子",IF($AF456&gt;100,"",IF($M456=プロ用男子!K$2,ROW(),"")),"")</f>
        <v/>
      </c>
      <c r="BG456" s="58" t="str">
        <f>IF(O456="男子",IF($AF456&gt;100,"",IF($M456=プロ用男子!D$27,ROW(),"")),"")</f>
        <v/>
      </c>
      <c r="BH456" s="58" t="str">
        <f>IF(O456="男子",IF($AF456&gt;100,"",IF($M456=プロ用男子!K$27,ROW(),"")),"")</f>
        <v/>
      </c>
      <c r="BI456" s="58" t="str">
        <f>IF(O456="男子",IF($AF456&gt;100,"",IF($M456=プロ用男子!D$52,ROW(),"")),"")</f>
        <v/>
      </c>
      <c r="BJ456" s="58" t="str">
        <f>IF(O456="男子",IF($AF456&gt;100,"",IF($M456=プロ用男子!K$52,ROW(),"")),"")</f>
        <v/>
      </c>
      <c r="BK456" s="58" t="str">
        <f>IF(O456="男子",IF($AF456&gt;100,"",IF($M456=プロ用男子!D$77,ROW(),"")),"")</f>
        <v/>
      </c>
      <c r="BL456" s="58" t="str">
        <f>IF(O456="男子",IF($AF456&gt;100,"",IF($M456=プロ用男子!K$77,ROW(),"")),"")</f>
        <v/>
      </c>
      <c r="BM456" s="58" t="str">
        <f>IF(O456="男子",IF($AF456&gt;100,"",IF($M456=プロ用男子!D$102,ROW(),"")),"")</f>
        <v/>
      </c>
      <c r="BN456" s="58" t="str">
        <f>IF(O456="男子",IF($AF456&gt;100,"",IF($M456=プロ用男子!K$102,ROW(),"")),"")</f>
        <v/>
      </c>
      <c r="BO456" s="58" t="str">
        <f>IF(O456="男子",IF($AF456&gt;100,"",IF($M456=プロ用男子!D$127,ROW(),"")),"")</f>
        <v/>
      </c>
      <c r="BP456" s="58" t="str">
        <f>IF(O456="男子",IF($AF456&gt;100,"",IF($M456=プロ用男子!K$127,ROW(),"")),"")</f>
        <v/>
      </c>
      <c r="BQ456" s="58" t="str">
        <f>IF(O456="男子",IF($AF456&gt;100,"",IF($M456=プロ用男子!D$152,ROW(),"")),"")</f>
        <v/>
      </c>
      <c r="BR456" s="58" t="str">
        <f>IF(O456="男子",IF($AF456&gt;100,"",IF($M456=プロ用男子!K$152,ROW(),"")),"")</f>
        <v/>
      </c>
      <c r="BS456" s="58" t="str">
        <f>IF(O456="男子",IF($AF456&gt;100,"",IF($M456=プロ用男子!D$177,ROW(),"")),"")</f>
        <v/>
      </c>
      <c r="BT456" s="58" t="str">
        <f>IF(O456="男子",IF($AF456&gt;100,"",IF($M456=プロ用男子!K$177,ROW(),"")),"")</f>
        <v/>
      </c>
      <c r="BU456" s="58" t="str">
        <f>IF(O456="男子",IF($AF456&gt;100,"",IF($M456=プロ用男子!D$202,ROW(),"")),"")</f>
        <v/>
      </c>
      <c r="BV456" s="58" t="str">
        <f>IF(O456="男子",IF($AF456&gt;100,"",IF($M456=プロ用男子!K$202,ROW(),"")),"")</f>
        <v/>
      </c>
      <c r="BW456" s="58" t="str">
        <f>IF(O456="男子",IF($AF456&gt;100,"",IF($M456=プロ用男子!D$227,ROW(),"")),"")</f>
        <v/>
      </c>
      <c r="BX456" s="58" t="str">
        <f>IF(O456="男子",IF($AF456&gt;100,"",IF($M456=プロ用男子!K$227,ROW(),"")),"")</f>
        <v/>
      </c>
      <c r="BY456" s="58" t="str">
        <f>IF(O456="女子",IF(AF456&gt;100,"",IF(M456=プロ用女子!D$2,ROW(),"")),"")</f>
        <v/>
      </c>
      <c r="BZ456" s="58" t="str">
        <f>IF(O456="女子",IF($AF456&gt;100,"",IF($M456=プロ用女子!K$2,ROW(),"")),"")</f>
        <v/>
      </c>
      <c r="CA456" s="58" t="str">
        <f>IF(O456="女子",IF($AF456&gt;100,"",IF($M456=プロ用女子!D$27,ROW(),"")),"")</f>
        <v/>
      </c>
      <c r="CB456" s="58" t="str">
        <f>IF(O456="女子",IF($AF456&gt;100,"",IF($M456=プロ用女子!K$27,ROW(),"")),"")</f>
        <v/>
      </c>
      <c r="CC456" s="58" t="str">
        <f>IF(O456="女子",IF($AF456&gt;100,"",IF($M456=プロ用女子!D$52,ROW(),"")),"")</f>
        <v/>
      </c>
      <c r="CD456" s="58" t="str">
        <f>IF(O456="女子",IF($AF456&gt;100,"",IF($M456=プロ用女子!K$52,ROW(),"")),"")</f>
        <v/>
      </c>
      <c r="CE456" s="58" t="str">
        <f>IF(O456="女子",IF($AF456&gt;100,"",IF($M456=プロ用女子!D$77,ROW(),"")),"")</f>
        <v/>
      </c>
      <c r="CF456" s="58" t="str">
        <f>IF(O456="女子",IF($AF456&gt;100,"",IF($M456=プロ用女子!K$77,ROW(),"")),"")</f>
        <v/>
      </c>
      <c r="CG456" s="58" t="str">
        <f>IF(O456="女子",IF($AF456&gt;100,"",IF($M456=プロ用女子!D$102,ROW(),"")),"")</f>
        <v/>
      </c>
      <c r="CH456" s="58" t="str">
        <f>IF(O456="女子",IF($AF456&gt;100,"",IF($M456=プロ用女子!K$102,ROW(),"")),"")</f>
        <v/>
      </c>
      <c r="CI456" s="58" t="str">
        <f>IF(O456="女子",IF($AF456&gt;100,"",IF($M456=プロ用女子!D$127,ROW(),"")),"")</f>
        <v/>
      </c>
      <c r="CJ456" s="58" t="str">
        <f>IF(O456="女子",IF($AF456&gt;100,"",IF($M456=プロ用女子!K$127,ROW(),"")),"")</f>
        <v/>
      </c>
      <c r="CK456" s="58" t="str">
        <f>IF(O456="女子",IF($AF456&gt;100,"",IF($M456=プロ用女子!D$152,ROW(),"")),"")</f>
        <v/>
      </c>
      <c r="CL456" s="58">
        <f>IF(O456="女子",IF($AF456&gt;100,"",IF($M456=プロ用女子!K$152,ROW(),"")),"")</f>
        <v>456</v>
      </c>
      <c r="CM456" s="58" t="str">
        <f>IF(O456="女子",IF($AF456&gt;100,"",IF($M456=プロ用女子!D$177,ROW(),"")),"")</f>
        <v/>
      </c>
      <c r="CN456" s="58" t="str">
        <f>IF(O456="女子",IF($AF456&gt;100,"",IF($M456=プロ用女子!K$177,ROW(),"")),"")</f>
        <v/>
      </c>
      <c r="CO456" s="58" t="str">
        <f>IF(O456="女子",IF($AF456&gt;100,"",IF($M456=プロ用女子!D$202,ROW(),"")),"")</f>
        <v/>
      </c>
      <c r="CP456" s="58" t="str">
        <f>IF(O456="女子",IF($AF456&gt;100,"",IF($M456=プロ用女子!K$202,ROW(),"")),"")</f>
        <v/>
      </c>
      <c r="CQ456" s="58" t="str">
        <f>IF(O456="女子",IF($AF456&gt;100,"",IF($M456=プロ用女子!D$227,ROW(),"")),"")</f>
        <v/>
      </c>
      <c r="CR456" s="58" t="str">
        <f>IF(O456="女子",IF($AF456&gt;100,"",IF($M456=プロ用女子!K$227,ROW(),"")),"")</f>
        <v/>
      </c>
    </row>
    <row r="457" spans="1:96" x14ac:dyDescent="0.15">
      <c r="A457" s="41">
        <v>46172</v>
      </c>
      <c r="B457" s="41">
        <v>46180</v>
      </c>
      <c r="C457" t="s">
        <v>70</v>
      </c>
      <c r="D457" t="s">
        <v>162</v>
      </c>
      <c r="E457" t="s">
        <v>169</v>
      </c>
      <c r="F457" t="s">
        <v>170</v>
      </c>
      <c r="G457" t="s">
        <v>165</v>
      </c>
      <c r="H457" t="s">
        <v>71</v>
      </c>
      <c r="I457" t="s">
        <v>166</v>
      </c>
      <c r="J457" t="s">
        <v>99</v>
      </c>
      <c r="L457" t="s">
        <v>486</v>
      </c>
      <c r="M457" t="s">
        <v>394</v>
      </c>
      <c r="N457" t="s">
        <v>395</v>
      </c>
      <c r="O457" t="s">
        <v>17</v>
      </c>
      <c r="Y457" t="s">
        <v>101</v>
      </c>
      <c r="AA457" t="s">
        <v>487</v>
      </c>
      <c r="AB457" t="s">
        <v>488</v>
      </c>
      <c r="AC457" t="s">
        <v>489</v>
      </c>
      <c r="AD457" t="s">
        <v>102</v>
      </c>
      <c r="AF457">
        <v>7</v>
      </c>
      <c r="AG457" s="40">
        <v>39106</v>
      </c>
      <c r="AN457">
        <v>177</v>
      </c>
      <c r="AO457">
        <v>52.4</v>
      </c>
      <c r="AP457" t="s">
        <v>103</v>
      </c>
      <c r="AV457" t="s">
        <v>108</v>
      </c>
      <c r="AW457" t="s">
        <v>109</v>
      </c>
      <c r="BB457">
        <f t="shared" si="25"/>
        <v>17</v>
      </c>
      <c r="BC457">
        <f t="shared" si="26"/>
        <v>3</v>
      </c>
      <c r="BD457" t="str">
        <f t="shared" si="27"/>
        <v>右</v>
      </c>
      <c r="BE457" s="58" t="str">
        <f>IF(O457="男子",IF($AF457&gt;100,"",IF(M457=プロ用男子!D$2,ROW(),"")),"")</f>
        <v/>
      </c>
      <c r="BF457" s="58" t="str">
        <f>IF(O457="男子",IF($AF457&gt;100,"",IF($M457=プロ用男子!K$2,ROW(),"")),"")</f>
        <v/>
      </c>
      <c r="BG457" s="58" t="str">
        <f>IF(O457="男子",IF($AF457&gt;100,"",IF($M457=プロ用男子!D$27,ROW(),"")),"")</f>
        <v/>
      </c>
      <c r="BH457" s="58" t="str">
        <f>IF(O457="男子",IF($AF457&gt;100,"",IF($M457=プロ用男子!K$27,ROW(),"")),"")</f>
        <v/>
      </c>
      <c r="BI457" s="58" t="str">
        <f>IF(O457="男子",IF($AF457&gt;100,"",IF($M457=プロ用男子!D$52,ROW(),"")),"")</f>
        <v/>
      </c>
      <c r="BJ457" s="58" t="str">
        <f>IF(O457="男子",IF($AF457&gt;100,"",IF($M457=プロ用男子!K$52,ROW(),"")),"")</f>
        <v/>
      </c>
      <c r="BK457" s="58" t="str">
        <f>IF(O457="男子",IF($AF457&gt;100,"",IF($M457=プロ用男子!D$77,ROW(),"")),"")</f>
        <v/>
      </c>
      <c r="BL457" s="58" t="str">
        <f>IF(O457="男子",IF($AF457&gt;100,"",IF($M457=プロ用男子!K$77,ROW(),"")),"")</f>
        <v/>
      </c>
      <c r="BM457" s="58" t="str">
        <f>IF(O457="男子",IF($AF457&gt;100,"",IF($M457=プロ用男子!D$102,ROW(),"")),"")</f>
        <v/>
      </c>
      <c r="BN457" s="58" t="str">
        <f>IF(O457="男子",IF($AF457&gt;100,"",IF($M457=プロ用男子!K$102,ROW(),"")),"")</f>
        <v/>
      </c>
      <c r="BO457" s="58" t="str">
        <f>IF(O457="男子",IF($AF457&gt;100,"",IF($M457=プロ用男子!D$127,ROW(),"")),"")</f>
        <v/>
      </c>
      <c r="BP457" s="58" t="str">
        <f>IF(O457="男子",IF($AF457&gt;100,"",IF($M457=プロ用男子!K$127,ROW(),"")),"")</f>
        <v/>
      </c>
      <c r="BQ457" s="58" t="str">
        <f>IF(O457="男子",IF($AF457&gt;100,"",IF($M457=プロ用男子!D$152,ROW(),"")),"")</f>
        <v/>
      </c>
      <c r="BR457" s="58" t="str">
        <f>IF(O457="男子",IF($AF457&gt;100,"",IF($M457=プロ用男子!K$152,ROW(),"")),"")</f>
        <v/>
      </c>
      <c r="BS457" s="58" t="str">
        <f>IF(O457="男子",IF($AF457&gt;100,"",IF($M457=プロ用男子!D$177,ROW(),"")),"")</f>
        <v/>
      </c>
      <c r="BT457" s="58" t="str">
        <f>IF(O457="男子",IF($AF457&gt;100,"",IF($M457=プロ用男子!K$177,ROW(),"")),"")</f>
        <v/>
      </c>
      <c r="BU457" s="58" t="str">
        <f>IF(O457="男子",IF($AF457&gt;100,"",IF($M457=プロ用男子!D$202,ROW(),"")),"")</f>
        <v/>
      </c>
      <c r="BV457" s="58" t="str">
        <f>IF(O457="男子",IF($AF457&gt;100,"",IF($M457=プロ用男子!K$202,ROW(),"")),"")</f>
        <v/>
      </c>
      <c r="BW457" s="58" t="str">
        <f>IF(O457="男子",IF($AF457&gt;100,"",IF($M457=プロ用男子!D$227,ROW(),"")),"")</f>
        <v/>
      </c>
      <c r="BX457" s="58" t="str">
        <f>IF(O457="男子",IF($AF457&gt;100,"",IF($M457=プロ用男子!K$227,ROW(),"")),"")</f>
        <v/>
      </c>
      <c r="BY457" s="58" t="str">
        <f>IF(O457="女子",IF(AF457&gt;100,"",IF(M457=プロ用女子!D$2,ROW(),"")),"")</f>
        <v/>
      </c>
      <c r="BZ457" s="58" t="str">
        <f>IF(O457="女子",IF($AF457&gt;100,"",IF($M457=プロ用女子!K$2,ROW(),"")),"")</f>
        <v/>
      </c>
      <c r="CA457" s="58" t="str">
        <f>IF(O457="女子",IF($AF457&gt;100,"",IF($M457=プロ用女子!D$27,ROW(),"")),"")</f>
        <v/>
      </c>
      <c r="CB457" s="58" t="str">
        <f>IF(O457="女子",IF($AF457&gt;100,"",IF($M457=プロ用女子!K$27,ROW(),"")),"")</f>
        <v/>
      </c>
      <c r="CC457" s="58" t="str">
        <f>IF(O457="女子",IF($AF457&gt;100,"",IF($M457=プロ用女子!D$52,ROW(),"")),"")</f>
        <v/>
      </c>
      <c r="CD457" s="58" t="str">
        <f>IF(O457="女子",IF($AF457&gt;100,"",IF($M457=プロ用女子!K$52,ROW(),"")),"")</f>
        <v/>
      </c>
      <c r="CE457" s="58" t="str">
        <f>IF(O457="女子",IF($AF457&gt;100,"",IF($M457=プロ用女子!D$77,ROW(),"")),"")</f>
        <v/>
      </c>
      <c r="CF457" s="58" t="str">
        <f>IF(O457="女子",IF($AF457&gt;100,"",IF($M457=プロ用女子!K$77,ROW(),"")),"")</f>
        <v/>
      </c>
      <c r="CG457" s="58" t="str">
        <f>IF(O457="女子",IF($AF457&gt;100,"",IF($M457=プロ用女子!D$102,ROW(),"")),"")</f>
        <v/>
      </c>
      <c r="CH457" s="58" t="str">
        <f>IF(O457="女子",IF($AF457&gt;100,"",IF($M457=プロ用女子!K$102,ROW(),"")),"")</f>
        <v/>
      </c>
      <c r="CI457" s="58" t="str">
        <f>IF(O457="女子",IF($AF457&gt;100,"",IF($M457=プロ用女子!D$127,ROW(),"")),"")</f>
        <v/>
      </c>
      <c r="CJ457" s="58" t="str">
        <f>IF(O457="女子",IF($AF457&gt;100,"",IF($M457=プロ用女子!K$127,ROW(),"")),"")</f>
        <v/>
      </c>
      <c r="CK457" s="58" t="str">
        <f>IF(O457="女子",IF($AF457&gt;100,"",IF($M457=プロ用女子!D$152,ROW(),"")),"")</f>
        <v/>
      </c>
      <c r="CL457" s="58">
        <f>IF(O457="女子",IF($AF457&gt;100,"",IF($M457=プロ用女子!K$152,ROW(),"")),"")</f>
        <v>457</v>
      </c>
      <c r="CM457" s="58" t="str">
        <f>IF(O457="女子",IF($AF457&gt;100,"",IF($M457=プロ用女子!D$177,ROW(),"")),"")</f>
        <v/>
      </c>
      <c r="CN457" s="58" t="str">
        <f>IF(O457="女子",IF($AF457&gt;100,"",IF($M457=プロ用女子!K$177,ROW(),"")),"")</f>
        <v/>
      </c>
      <c r="CO457" s="58" t="str">
        <f>IF(O457="女子",IF($AF457&gt;100,"",IF($M457=プロ用女子!D$202,ROW(),"")),"")</f>
        <v/>
      </c>
      <c r="CP457" s="58" t="str">
        <f>IF(O457="女子",IF($AF457&gt;100,"",IF($M457=プロ用女子!K$202,ROW(),"")),"")</f>
        <v/>
      </c>
      <c r="CQ457" s="58" t="str">
        <f>IF(O457="女子",IF($AF457&gt;100,"",IF($M457=プロ用女子!D$227,ROW(),"")),"")</f>
        <v/>
      </c>
      <c r="CR457" s="58" t="str">
        <f>IF(O457="女子",IF($AF457&gt;100,"",IF($M457=プロ用女子!K$227,ROW(),"")),"")</f>
        <v/>
      </c>
    </row>
    <row r="458" spans="1:96" x14ac:dyDescent="0.15">
      <c r="A458" s="41">
        <v>46172</v>
      </c>
      <c r="B458" s="41">
        <v>46180</v>
      </c>
      <c r="C458" t="s">
        <v>70</v>
      </c>
      <c r="D458" t="s">
        <v>162</v>
      </c>
      <c r="E458" t="s">
        <v>169</v>
      </c>
      <c r="F458" t="s">
        <v>170</v>
      </c>
      <c r="G458" t="s">
        <v>165</v>
      </c>
      <c r="H458" t="s">
        <v>71</v>
      </c>
      <c r="I458" t="s">
        <v>166</v>
      </c>
      <c r="J458" t="s">
        <v>99</v>
      </c>
      <c r="L458" t="s">
        <v>490</v>
      </c>
      <c r="M458" t="s">
        <v>394</v>
      </c>
      <c r="N458" t="s">
        <v>395</v>
      </c>
      <c r="O458" t="s">
        <v>17</v>
      </c>
      <c r="Y458" t="s">
        <v>101</v>
      </c>
      <c r="AA458" t="s">
        <v>491</v>
      </c>
      <c r="AB458" t="s">
        <v>492</v>
      </c>
      <c r="AC458" t="s">
        <v>493</v>
      </c>
      <c r="AD458" t="s">
        <v>102</v>
      </c>
      <c r="AF458">
        <v>8</v>
      </c>
      <c r="AG458" s="40">
        <v>39339</v>
      </c>
      <c r="AN458">
        <v>167</v>
      </c>
      <c r="AO458">
        <v>54</v>
      </c>
      <c r="AP458" t="s">
        <v>103</v>
      </c>
      <c r="AV458" t="s">
        <v>108</v>
      </c>
      <c r="AW458" t="s">
        <v>111</v>
      </c>
      <c r="BB458">
        <f t="shared" si="25"/>
        <v>16</v>
      </c>
      <c r="BC458">
        <f t="shared" si="26"/>
        <v>2</v>
      </c>
      <c r="BD458" t="str">
        <f t="shared" si="27"/>
        <v>右</v>
      </c>
      <c r="BE458" s="58" t="str">
        <f>IF(O458="男子",IF($AF458&gt;100,"",IF(M458=プロ用男子!D$2,ROW(),"")),"")</f>
        <v/>
      </c>
      <c r="BF458" s="58" t="str">
        <f>IF(O458="男子",IF($AF458&gt;100,"",IF($M458=プロ用男子!K$2,ROW(),"")),"")</f>
        <v/>
      </c>
      <c r="BG458" s="58" t="str">
        <f>IF(O458="男子",IF($AF458&gt;100,"",IF($M458=プロ用男子!D$27,ROW(),"")),"")</f>
        <v/>
      </c>
      <c r="BH458" s="58" t="str">
        <f>IF(O458="男子",IF($AF458&gt;100,"",IF($M458=プロ用男子!K$27,ROW(),"")),"")</f>
        <v/>
      </c>
      <c r="BI458" s="58" t="str">
        <f>IF(O458="男子",IF($AF458&gt;100,"",IF($M458=プロ用男子!D$52,ROW(),"")),"")</f>
        <v/>
      </c>
      <c r="BJ458" s="58" t="str">
        <f>IF(O458="男子",IF($AF458&gt;100,"",IF($M458=プロ用男子!K$52,ROW(),"")),"")</f>
        <v/>
      </c>
      <c r="BK458" s="58" t="str">
        <f>IF(O458="男子",IF($AF458&gt;100,"",IF($M458=プロ用男子!D$77,ROW(),"")),"")</f>
        <v/>
      </c>
      <c r="BL458" s="58" t="str">
        <f>IF(O458="男子",IF($AF458&gt;100,"",IF($M458=プロ用男子!K$77,ROW(),"")),"")</f>
        <v/>
      </c>
      <c r="BM458" s="58" t="str">
        <f>IF(O458="男子",IF($AF458&gt;100,"",IF($M458=プロ用男子!D$102,ROW(),"")),"")</f>
        <v/>
      </c>
      <c r="BN458" s="58" t="str">
        <f>IF(O458="男子",IF($AF458&gt;100,"",IF($M458=プロ用男子!K$102,ROW(),"")),"")</f>
        <v/>
      </c>
      <c r="BO458" s="58" t="str">
        <f>IF(O458="男子",IF($AF458&gt;100,"",IF($M458=プロ用男子!D$127,ROW(),"")),"")</f>
        <v/>
      </c>
      <c r="BP458" s="58" t="str">
        <f>IF(O458="男子",IF($AF458&gt;100,"",IF($M458=プロ用男子!K$127,ROW(),"")),"")</f>
        <v/>
      </c>
      <c r="BQ458" s="58" t="str">
        <f>IF(O458="男子",IF($AF458&gt;100,"",IF($M458=プロ用男子!D$152,ROW(),"")),"")</f>
        <v/>
      </c>
      <c r="BR458" s="58" t="str">
        <f>IF(O458="男子",IF($AF458&gt;100,"",IF($M458=プロ用男子!K$152,ROW(),"")),"")</f>
        <v/>
      </c>
      <c r="BS458" s="58" t="str">
        <f>IF(O458="男子",IF($AF458&gt;100,"",IF($M458=プロ用男子!D$177,ROW(),"")),"")</f>
        <v/>
      </c>
      <c r="BT458" s="58" t="str">
        <f>IF(O458="男子",IF($AF458&gt;100,"",IF($M458=プロ用男子!K$177,ROW(),"")),"")</f>
        <v/>
      </c>
      <c r="BU458" s="58" t="str">
        <f>IF(O458="男子",IF($AF458&gt;100,"",IF($M458=プロ用男子!D$202,ROW(),"")),"")</f>
        <v/>
      </c>
      <c r="BV458" s="58" t="str">
        <f>IF(O458="男子",IF($AF458&gt;100,"",IF($M458=プロ用男子!K$202,ROW(),"")),"")</f>
        <v/>
      </c>
      <c r="BW458" s="58" t="str">
        <f>IF(O458="男子",IF($AF458&gt;100,"",IF($M458=プロ用男子!D$227,ROW(),"")),"")</f>
        <v/>
      </c>
      <c r="BX458" s="58" t="str">
        <f>IF(O458="男子",IF($AF458&gt;100,"",IF($M458=プロ用男子!K$227,ROW(),"")),"")</f>
        <v/>
      </c>
      <c r="BY458" s="58" t="str">
        <f>IF(O458="女子",IF(AF458&gt;100,"",IF(M458=プロ用女子!D$2,ROW(),"")),"")</f>
        <v/>
      </c>
      <c r="BZ458" s="58" t="str">
        <f>IF(O458="女子",IF($AF458&gt;100,"",IF($M458=プロ用女子!K$2,ROW(),"")),"")</f>
        <v/>
      </c>
      <c r="CA458" s="58" t="str">
        <f>IF(O458="女子",IF($AF458&gt;100,"",IF($M458=プロ用女子!D$27,ROW(),"")),"")</f>
        <v/>
      </c>
      <c r="CB458" s="58" t="str">
        <f>IF(O458="女子",IF($AF458&gt;100,"",IF($M458=プロ用女子!K$27,ROW(),"")),"")</f>
        <v/>
      </c>
      <c r="CC458" s="58" t="str">
        <f>IF(O458="女子",IF($AF458&gt;100,"",IF($M458=プロ用女子!D$52,ROW(),"")),"")</f>
        <v/>
      </c>
      <c r="CD458" s="58" t="str">
        <f>IF(O458="女子",IF($AF458&gt;100,"",IF($M458=プロ用女子!K$52,ROW(),"")),"")</f>
        <v/>
      </c>
      <c r="CE458" s="58" t="str">
        <f>IF(O458="女子",IF($AF458&gt;100,"",IF($M458=プロ用女子!D$77,ROW(),"")),"")</f>
        <v/>
      </c>
      <c r="CF458" s="58" t="str">
        <f>IF(O458="女子",IF($AF458&gt;100,"",IF($M458=プロ用女子!K$77,ROW(),"")),"")</f>
        <v/>
      </c>
      <c r="CG458" s="58" t="str">
        <f>IF(O458="女子",IF($AF458&gt;100,"",IF($M458=プロ用女子!D$102,ROW(),"")),"")</f>
        <v/>
      </c>
      <c r="CH458" s="58" t="str">
        <f>IF(O458="女子",IF($AF458&gt;100,"",IF($M458=プロ用女子!K$102,ROW(),"")),"")</f>
        <v/>
      </c>
      <c r="CI458" s="58" t="str">
        <f>IF(O458="女子",IF($AF458&gt;100,"",IF($M458=プロ用女子!D$127,ROW(),"")),"")</f>
        <v/>
      </c>
      <c r="CJ458" s="58" t="str">
        <f>IF(O458="女子",IF($AF458&gt;100,"",IF($M458=プロ用女子!K$127,ROW(),"")),"")</f>
        <v/>
      </c>
      <c r="CK458" s="58" t="str">
        <f>IF(O458="女子",IF($AF458&gt;100,"",IF($M458=プロ用女子!D$152,ROW(),"")),"")</f>
        <v/>
      </c>
      <c r="CL458" s="58">
        <f>IF(O458="女子",IF($AF458&gt;100,"",IF($M458=プロ用女子!K$152,ROW(),"")),"")</f>
        <v>458</v>
      </c>
      <c r="CM458" s="58" t="str">
        <f>IF(O458="女子",IF($AF458&gt;100,"",IF($M458=プロ用女子!D$177,ROW(),"")),"")</f>
        <v/>
      </c>
      <c r="CN458" s="58" t="str">
        <f>IF(O458="女子",IF($AF458&gt;100,"",IF($M458=プロ用女子!K$177,ROW(),"")),"")</f>
        <v/>
      </c>
      <c r="CO458" s="58" t="str">
        <f>IF(O458="女子",IF($AF458&gt;100,"",IF($M458=プロ用女子!D$202,ROW(),"")),"")</f>
        <v/>
      </c>
      <c r="CP458" s="58" t="str">
        <f>IF(O458="女子",IF($AF458&gt;100,"",IF($M458=プロ用女子!K$202,ROW(),"")),"")</f>
        <v/>
      </c>
      <c r="CQ458" s="58" t="str">
        <f>IF(O458="女子",IF($AF458&gt;100,"",IF($M458=プロ用女子!D$227,ROW(),"")),"")</f>
        <v/>
      </c>
      <c r="CR458" s="58" t="str">
        <f>IF(O458="女子",IF($AF458&gt;100,"",IF($M458=プロ用女子!K$227,ROW(),"")),"")</f>
        <v/>
      </c>
    </row>
    <row r="459" spans="1:96" x14ac:dyDescent="0.15">
      <c r="A459" s="41">
        <v>46172</v>
      </c>
      <c r="B459" s="41">
        <v>46180</v>
      </c>
      <c r="C459" t="s">
        <v>70</v>
      </c>
      <c r="D459" t="s">
        <v>162</v>
      </c>
      <c r="E459" t="s">
        <v>169</v>
      </c>
      <c r="F459" t="s">
        <v>170</v>
      </c>
      <c r="G459" t="s">
        <v>165</v>
      </c>
      <c r="H459" t="s">
        <v>71</v>
      </c>
      <c r="I459" t="s">
        <v>166</v>
      </c>
      <c r="J459" t="s">
        <v>99</v>
      </c>
      <c r="L459" t="s">
        <v>494</v>
      </c>
      <c r="M459" t="s">
        <v>394</v>
      </c>
      <c r="N459" t="s">
        <v>395</v>
      </c>
      <c r="O459" t="s">
        <v>17</v>
      </c>
      <c r="Y459" t="s">
        <v>101</v>
      </c>
      <c r="AA459" t="s">
        <v>495</v>
      </c>
      <c r="AB459" t="s">
        <v>496</v>
      </c>
      <c r="AC459" t="s">
        <v>497</v>
      </c>
      <c r="AD459" t="s">
        <v>102</v>
      </c>
      <c r="AF459">
        <v>9</v>
      </c>
      <c r="AG459" s="40">
        <v>39340</v>
      </c>
      <c r="AN459">
        <v>169</v>
      </c>
      <c r="AO459">
        <v>55</v>
      </c>
      <c r="AP459" t="s">
        <v>103</v>
      </c>
      <c r="AV459" t="s">
        <v>104</v>
      </c>
      <c r="AY459" t="s">
        <v>156</v>
      </c>
      <c r="BB459">
        <f t="shared" si="25"/>
        <v>16</v>
      </c>
      <c r="BC459">
        <f t="shared" si="26"/>
        <v>2</v>
      </c>
      <c r="BD459" t="str">
        <f t="shared" si="27"/>
        <v>右</v>
      </c>
      <c r="BE459" s="58" t="str">
        <f>IF(O459="男子",IF($AF459&gt;100,"",IF(M459=プロ用男子!D$2,ROW(),"")),"")</f>
        <v/>
      </c>
      <c r="BF459" s="58" t="str">
        <f>IF(O459="男子",IF($AF459&gt;100,"",IF($M459=プロ用男子!K$2,ROW(),"")),"")</f>
        <v/>
      </c>
      <c r="BG459" s="58" t="str">
        <f>IF(O459="男子",IF($AF459&gt;100,"",IF($M459=プロ用男子!D$27,ROW(),"")),"")</f>
        <v/>
      </c>
      <c r="BH459" s="58" t="str">
        <f>IF(O459="男子",IF($AF459&gt;100,"",IF($M459=プロ用男子!K$27,ROW(),"")),"")</f>
        <v/>
      </c>
      <c r="BI459" s="58" t="str">
        <f>IF(O459="男子",IF($AF459&gt;100,"",IF($M459=プロ用男子!D$52,ROW(),"")),"")</f>
        <v/>
      </c>
      <c r="BJ459" s="58" t="str">
        <f>IF(O459="男子",IF($AF459&gt;100,"",IF($M459=プロ用男子!K$52,ROW(),"")),"")</f>
        <v/>
      </c>
      <c r="BK459" s="58" t="str">
        <f>IF(O459="男子",IF($AF459&gt;100,"",IF($M459=プロ用男子!D$77,ROW(),"")),"")</f>
        <v/>
      </c>
      <c r="BL459" s="58" t="str">
        <f>IF(O459="男子",IF($AF459&gt;100,"",IF($M459=プロ用男子!K$77,ROW(),"")),"")</f>
        <v/>
      </c>
      <c r="BM459" s="58" t="str">
        <f>IF(O459="男子",IF($AF459&gt;100,"",IF($M459=プロ用男子!D$102,ROW(),"")),"")</f>
        <v/>
      </c>
      <c r="BN459" s="58" t="str">
        <f>IF(O459="男子",IF($AF459&gt;100,"",IF($M459=プロ用男子!K$102,ROW(),"")),"")</f>
        <v/>
      </c>
      <c r="BO459" s="58" t="str">
        <f>IF(O459="男子",IF($AF459&gt;100,"",IF($M459=プロ用男子!D$127,ROW(),"")),"")</f>
        <v/>
      </c>
      <c r="BP459" s="58" t="str">
        <f>IF(O459="男子",IF($AF459&gt;100,"",IF($M459=プロ用男子!K$127,ROW(),"")),"")</f>
        <v/>
      </c>
      <c r="BQ459" s="58" t="str">
        <f>IF(O459="男子",IF($AF459&gt;100,"",IF($M459=プロ用男子!D$152,ROW(),"")),"")</f>
        <v/>
      </c>
      <c r="BR459" s="58" t="str">
        <f>IF(O459="男子",IF($AF459&gt;100,"",IF($M459=プロ用男子!K$152,ROW(),"")),"")</f>
        <v/>
      </c>
      <c r="BS459" s="58" t="str">
        <f>IF(O459="男子",IF($AF459&gt;100,"",IF($M459=プロ用男子!D$177,ROW(),"")),"")</f>
        <v/>
      </c>
      <c r="BT459" s="58" t="str">
        <f>IF(O459="男子",IF($AF459&gt;100,"",IF($M459=プロ用男子!K$177,ROW(),"")),"")</f>
        <v/>
      </c>
      <c r="BU459" s="58" t="str">
        <f>IF(O459="男子",IF($AF459&gt;100,"",IF($M459=プロ用男子!D$202,ROW(),"")),"")</f>
        <v/>
      </c>
      <c r="BV459" s="58" t="str">
        <f>IF(O459="男子",IF($AF459&gt;100,"",IF($M459=プロ用男子!K$202,ROW(),"")),"")</f>
        <v/>
      </c>
      <c r="BW459" s="58" t="str">
        <f>IF(O459="男子",IF($AF459&gt;100,"",IF($M459=プロ用男子!D$227,ROW(),"")),"")</f>
        <v/>
      </c>
      <c r="BX459" s="58" t="str">
        <f>IF(O459="男子",IF($AF459&gt;100,"",IF($M459=プロ用男子!K$227,ROW(),"")),"")</f>
        <v/>
      </c>
      <c r="BY459" s="58" t="str">
        <f>IF(O459="女子",IF(AF459&gt;100,"",IF(M459=プロ用女子!D$2,ROW(),"")),"")</f>
        <v/>
      </c>
      <c r="BZ459" s="58" t="str">
        <f>IF(O459="女子",IF($AF459&gt;100,"",IF($M459=プロ用女子!K$2,ROW(),"")),"")</f>
        <v/>
      </c>
      <c r="CA459" s="58" t="str">
        <f>IF(O459="女子",IF($AF459&gt;100,"",IF($M459=プロ用女子!D$27,ROW(),"")),"")</f>
        <v/>
      </c>
      <c r="CB459" s="58" t="str">
        <f>IF(O459="女子",IF($AF459&gt;100,"",IF($M459=プロ用女子!K$27,ROW(),"")),"")</f>
        <v/>
      </c>
      <c r="CC459" s="58" t="str">
        <f>IF(O459="女子",IF($AF459&gt;100,"",IF($M459=プロ用女子!D$52,ROW(),"")),"")</f>
        <v/>
      </c>
      <c r="CD459" s="58" t="str">
        <f>IF(O459="女子",IF($AF459&gt;100,"",IF($M459=プロ用女子!K$52,ROW(),"")),"")</f>
        <v/>
      </c>
      <c r="CE459" s="58" t="str">
        <f>IF(O459="女子",IF($AF459&gt;100,"",IF($M459=プロ用女子!D$77,ROW(),"")),"")</f>
        <v/>
      </c>
      <c r="CF459" s="58" t="str">
        <f>IF(O459="女子",IF($AF459&gt;100,"",IF($M459=プロ用女子!K$77,ROW(),"")),"")</f>
        <v/>
      </c>
      <c r="CG459" s="58" t="str">
        <f>IF(O459="女子",IF($AF459&gt;100,"",IF($M459=プロ用女子!D$102,ROW(),"")),"")</f>
        <v/>
      </c>
      <c r="CH459" s="58" t="str">
        <f>IF(O459="女子",IF($AF459&gt;100,"",IF($M459=プロ用女子!K$102,ROW(),"")),"")</f>
        <v/>
      </c>
      <c r="CI459" s="58" t="str">
        <f>IF(O459="女子",IF($AF459&gt;100,"",IF($M459=プロ用女子!D$127,ROW(),"")),"")</f>
        <v/>
      </c>
      <c r="CJ459" s="58" t="str">
        <f>IF(O459="女子",IF($AF459&gt;100,"",IF($M459=プロ用女子!K$127,ROW(),"")),"")</f>
        <v/>
      </c>
      <c r="CK459" s="58" t="str">
        <f>IF(O459="女子",IF($AF459&gt;100,"",IF($M459=プロ用女子!D$152,ROW(),"")),"")</f>
        <v/>
      </c>
      <c r="CL459" s="58">
        <f>IF(O459="女子",IF($AF459&gt;100,"",IF($M459=プロ用女子!K$152,ROW(),"")),"")</f>
        <v>459</v>
      </c>
      <c r="CM459" s="58" t="str">
        <f>IF(O459="女子",IF($AF459&gt;100,"",IF($M459=プロ用女子!D$177,ROW(),"")),"")</f>
        <v/>
      </c>
      <c r="CN459" s="58" t="str">
        <f>IF(O459="女子",IF($AF459&gt;100,"",IF($M459=プロ用女子!K$177,ROW(),"")),"")</f>
        <v/>
      </c>
      <c r="CO459" s="58" t="str">
        <f>IF(O459="女子",IF($AF459&gt;100,"",IF($M459=プロ用女子!D$202,ROW(),"")),"")</f>
        <v/>
      </c>
      <c r="CP459" s="58" t="str">
        <f>IF(O459="女子",IF($AF459&gt;100,"",IF($M459=プロ用女子!K$202,ROW(),"")),"")</f>
        <v/>
      </c>
      <c r="CQ459" s="58" t="str">
        <f>IF(O459="女子",IF($AF459&gt;100,"",IF($M459=プロ用女子!D$227,ROW(),"")),"")</f>
        <v/>
      </c>
      <c r="CR459" s="58" t="str">
        <f>IF(O459="女子",IF($AF459&gt;100,"",IF($M459=プロ用女子!K$227,ROW(),"")),"")</f>
        <v/>
      </c>
    </row>
    <row r="460" spans="1:96" x14ac:dyDescent="0.15">
      <c r="A460" s="41">
        <v>46172</v>
      </c>
      <c r="B460" s="41">
        <v>46180</v>
      </c>
      <c r="C460" t="s">
        <v>70</v>
      </c>
      <c r="D460" t="s">
        <v>162</v>
      </c>
      <c r="E460" t="s">
        <v>169</v>
      </c>
      <c r="F460" t="s">
        <v>170</v>
      </c>
      <c r="G460" t="s">
        <v>165</v>
      </c>
      <c r="H460" t="s">
        <v>71</v>
      </c>
      <c r="I460" t="s">
        <v>166</v>
      </c>
      <c r="J460" t="s">
        <v>99</v>
      </c>
      <c r="L460" t="s">
        <v>498</v>
      </c>
      <c r="M460" t="s">
        <v>394</v>
      </c>
      <c r="N460" t="s">
        <v>395</v>
      </c>
      <c r="O460" t="s">
        <v>17</v>
      </c>
      <c r="Y460" t="s">
        <v>101</v>
      </c>
      <c r="AA460" t="s">
        <v>499</v>
      </c>
      <c r="AB460" t="s">
        <v>500</v>
      </c>
      <c r="AC460" t="s">
        <v>501</v>
      </c>
      <c r="AD460" t="s">
        <v>102</v>
      </c>
      <c r="AF460">
        <v>10</v>
      </c>
      <c r="AG460" s="40">
        <v>38878</v>
      </c>
      <c r="AN460">
        <v>175</v>
      </c>
      <c r="AO460">
        <v>62</v>
      </c>
      <c r="AP460" t="s">
        <v>103</v>
      </c>
      <c r="AV460" t="s">
        <v>104</v>
      </c>
      <c r="AY460" t="s">
        <v>156</v>
      </c>
      <c r="BB460">
        <f t="shared" si="25"/>
        <v>17</v>
      </c>
      <c r="BC460">
        <f t="shared" si="26"/>
        <v>3</v>
      </c>
      <c r="BD460" t="str">
        <f t="shared" si="27"/>
        <v>右</v>
      </c>
      <c r="BE460" s="58" t="str">
        <f>IF(O460="男子",IF($AF460&gt;100,"",IF(M460=プロ用男子!D$2,ROW(),"")),"")</f>
        <v/>
      </c>
      <c r="BF460" s="58" t="str">
        <f>IF(O460="男子",IF($AF460&gt;100,"",IF($M460=プロ用男子!K$2,ROW(),"")),"")</f>
        <v/>
      </c>
      <c r="BG460" s="58" t="str">
        <f>IF(O460="男子",IF($AF460&gt;100,"",IF($M460=プロ用男子!D$27,ROW(),"")),"")</f>
        <v/>
      </c>
      <c r="BH460" s="58" t="str">
        <f>IF(O460="男子",IF($AF460&gt;100,"",IF($M460=プロ用男子!K$27,ROW(),"")),"")</f>
        <v/>
      </c>
      <c r="BI460" s="58" t="str">
        <f>IF(O460="男子",IF($AF460&gt;100,"",IF($M460=プロ用男子!D$52,ROW(),"")),"")</f>
        <v/>
      </c>
      <c r="BJ460" s="58" t="str">
        <f>IF(O460="男子",IF($AF460&gt;100,"",IF($M460=プロ用男子!K$52,ROW(),"")),"")</f>
        <v/>
      </c>
      <c r="BK460" s="58" t="str">
        <f>IF(O460="男子",IF($AF460&gt;100,"",IF($M460=プロ用男子!D$77,ROW(),"")),"")</f>
        <v/>
      </c>
      <c r="BL460" s="58" t="str">
        <f>IF(O460="男子",IF($AF460&gt;100,"",IF($M460=プロ用男子!K$77,ROW(),"")),"")</f>
        <v/>
      </c>
      <c r="BM460" s="58" t="str">
        <f>IF(O460="男子",IF($AF460&gt;100,"",IF($M460=プロ用男子!D$102,ROW(),"")),"")</f>
        <v/>
      </c>
      <c r="BN460" s="58" t="str">
        <f>IF(O460="男子",IF($AF460&gt;100,"",IF($M460=プロ用男子!K$102,ROW(),"")),"")</f>
        <v/>
      </c>
      <c r="BO460" s="58" t="str">
        <f>IF(O460="男子",IF($AF460&gt;100,"",IF($M460=プロ用男子!D$127,ROW(),"")),"")</f>
        <v/>
      </c>
      <c r="BP460" s="58" t="str">
        <f>IF(O460="男子",IF($AF460&gt;100,"",IF($M460=プロ用男子!K$127,ROW(),"")),"")</f>
        <v/>
      </c>
      <c r="BQ460" s="58" t="str">
        <f>IF(O460="男子",IF($AF460&gt;100,"",IF($M460=プロ用男子!D$152,ROW(),"")),"")</f>
        <v/>
      </c>
      <c r="BR460" s="58" t="str">
        <f>IF(O460="男子",IF($AF460&gt;100,"",IF($M460=プロ用男子!K$152,ROW(),"")),"")</f>
        <v/>
      </c>
      <c r="BS460" s="58" t="str">
        <f>IF(O460="男子",IF($AF460&gt;100,"",IF($M460=プロ用男子!D$177,ROW(),"")),"")</f>
        <v/>
      </c>
      <c r="BT460" s="58" t="str">
        <f>IF(O460="男子",IF($AF460&gt;100,"",IF($M460=プロ用男子!K$177,ROW(),"")),"")</f>
        <v/>
      </c>
      <c r="BU460" s="58" t="str">
        <f>IF(O460="男子",IF($AF460&gt;100,"",IF($M460=プロ用男子!D$202,ROW(),"")),"")</f>
        <v/>
      </c>
      <c r="BV460" s="58" t="str">
        <f>IF(O460="男子",IF($AF460&gt;100,"",IF($M460=プロ用男子!K$202,ROW(),"")),"")</f>
        <v/>
      </c>
      <c r="BW460" s="58" t="str">
        <f>IF(O460="男子",IF($AF460&gt;100,"",IF($M460=プロ用男子!D$227,ROW(),"")),"")</f>
        <v/>
      </c>
      <c r="BX460" s="58" t="str">
        <f>IF(O460="男子",IF($AF460&gt;100,"",IF($M460=プロ用男子!K$227,ROW(),"")),"")</f>
        <v/>
      </c>
      <c r="BY460" s="58" t="str">
        <f>IF(O460="女子",IF(AF460&gt;100,"",IF(M460=プロ用女子!D$2,ROW(),"")),"")</f>
        <v/>
      </c>
      <c r="BZ460" s="58" t="str">
        <f>IF(O460="女子",IF($AF460&gt;100,"",IF($M460=プロ用女子!K$2,ROW(),"")),"")</f>
        <v/>
      </c>
      <c r="CA460" s="58" t="str">
        <f>IF(O460="女子",IF($AF460&gt;100,"",IF($M460=プロ用女子!D$27,ROW(),"")),"")</f>
        <v/>
      </c>
      <c r="CB460" s="58" t="str">
        <f>IF(O460="女子",IF($AF460&gt;100,"",IF($M460=プロ用女子!K$27,ROW(),"")),"")</f>
        <v/>
      </c>
      <c r="CC460" s="58" t="str">
        <f>IF(O460="女子",IF($AF460&gt;100,"",IF($M460=プロ用女子!D$52,ROW(),"")),"")</f>
        <v/>
      </c>
      <c r="CD460" s="58" t="str">
        <f>IF(O460="女子",IF($AF460&gt;100,"",IF($M460=プロ用女子!K$52,ROW(),"")),"")</f>
        <v/>
      </c>
      <c r="CE460" s="58" t="str">
        <f>IF(O460="女子",IF($AF460&gt;100,"",IF($M460=プロ用女子!D$77,ROW(),"")),"")</f>
        <v/>
      </c>
      <c r="CF460" s="58" t="str">
        <f>IF(O460="女子",IF($AF460&gt;100,"",IF($M460=プロ用女子!K$77,ROW(),"")),"")</f>
        <v/>
      </c>
      <c r="CG460" s="58" t="str">
        <f>IF(O460="女子",IF($AF460&gt;100,"",IF($M460=プロ用女子!D$102,ROW(),"")),"")</f>
        <v/>
      </c>
      <c r="CH460" s="58" t="str">
        <f>IF(O460="女子",IF($AF460&gt;100,"",IF($M460=プロ用女子!K$102,ROW(),"")),"")</f>
        <v/>
      </c>
      <c r="CI460" s="58" t="str">
        <f>IF(O460="女子",IF($AF460&gt;100,"",IF($M460=プロ用女子!D$127,ROW(),"")),"")</f>
        <v/>
      </c>
      <c r="CJ460" s="58" t="str">
        <f>IF(O460="女子",IF($AF460&gt;100,"",IF($M460=プロ用女子!K$127,ROW(),"")),"")</f>
        <v/>
      </c>
      <c r="CK460" s="58" t="str">
        <f>IF(O460="女子",IF($AF460&gt;100,"",IF($M460=プロ用女子!D$152,ROW(),"")),"")</f>
        <v/>
      </c>
      <c r="CL460" s="58">
        <f>IF(O460="女子",IF($AF460&gt;100,"",IF($M460=プロ用女子!K$152,ROW(),"")),"")</f>
        <v>460</v>
      </c>
      <c r="CM460" s="58" t="str">
        <f>IF(O460="女子",IF($AF460&gt;100,"",IF($M460=プロ用女子!D$177,ROW(),"")),"")</f>
        <v/>
      </c>
      <c r="CN460" s="58" t="str">
        <f>IF(O460="女子",IF($AF460&gt;100,"",IF($M460=プロ用女子!K$177,ROW(),"")),"")</f>
        <v/>
      </c>
      <c r="CO460" s="58" t="str">
        <f>IF(O460="女子",IF($AF460&gt;100,"",IF($M460=プロ用女子!D$202,ROW(),"")),"")</f>
        <v/>
      </c>
      <c r="CP460" s="58" t="str">
        <f>IF(O460="女子",IF($AF460&gt;100,"",IF($M460=プロ用女子!K$202,ROW(),"")),"")</f>
        <v/>
      </c>
      <c r="CQ460" s="58" t="str">
        <f>IF(O460="女子",IF($AF460&gt;100,"",IF($M460=プロ用女子!D$227,ROW(),"")),"")</f>
        <v/>
      </c>
      <c r="CR460" s="58" t="str">
        <f>IF(O460="女子",IF($AF460&gt;100,"",IF($M460=プロ用女子!K$227,ROW(),"")),"")</f>
        <v/>
      </c>
    </row>
    <row r="461" spans="1:96" x14ac:dyDescent="0.15">
      <c r="A461" s="41">
        <v>46172</v>
      </c>
      <c r="B461" s="41">
        <v>46180</v>
      </c>
      <c r="C461" t="s">
        <v>70</v>
      </c>
      <c r="D461" t="s">
        <v>162</v>
      </c>
      <c r="E461" t="s">
        <v>169</v>
      </c>
      <c r="F461" t="s">
        <v>170</v>
      </c>
      <c r="G461" t="s">
        <v>165</v>
      </c>
      <c r="H461" t="s">
        <v>71</v>
      </c>
      <c r="I461" t="s">
        <v>166</v>
      </c>
      <c r="J461" t="s">
        <v>99</v>
      </c>
      <c r="L461" t="s">
        <v>502</v>
      </c>
      <c r="M461" t="s">
        <v>394</v>
      </c>
      <c r="N461" t="s">
        <v>395</v>
      </c>
      <c r="O461" t="s">
        <v>17</v>
      </c>
      <c r="Y461" t="s">
        <v>101</v>
      </c>
      <c r="AA461" t="s">
        <v>503</v>
      </c>
      <c r="AB461" t="s">
        <v>504</v>
      </c>
      <c r="AC461" t="s">
        <v>505</v>
      </c>
      <c r="AD461" t="s">
        <v>102</v>
      </c>
      <c r="AF461">
        <v>11</v>
      </c>
      <c r="AG461" s="40">
        <v>39088</v>
      </c>
      <c r="AN461">
        <v>157</v>
      </c>
      <c r="AO461">
        <v>44</v>
      </c>
      <c r="AP461" t="s">
        <v>103</v>
      </c>
      <c r="AV461" t="s">
        <v>108</v>
      </c>
      <c r="AW461" t="s">
        <v>112</v>
      </c>
      <c r="AY461" t="s">
        <v>155</v>
      </c>
      <c r="BB461">
        <f t="shared" si="25"/>
        <v>17</v>
      </c>
      <c r="BC461">
        <f t="shared" si="26"/>
        <v>3</v>
      </c>
      <c r="BD461" t="str">
        <f t="shared" si="27"/>
        <v>右</v>
      </c>
      <c r="BE461" s="58" t="str">
        <f>IF(O461="男子",IF($AF461&gt;100,"",IF(M461=プロ用男子!D$2,ROW(),"")),"")</f>
        <v/>
      </c>
      <c r="BF461" s="58" t="str">
        <f>IF(O461="男子",IF($AF461&gt;100,"",IF($M461=プロ用男子!K$2,ROW(),"")),"")</f>
        <v/>
      </c>
      <c r="BG461" s="58" t="str">
        <f>IF(O461="男子",IF($AF461&gt;100,"",IF($M461=プロ用男子!D$27,ROW(),"")),"")</f>
        <v/>
      </c>
      <c r="BH461" s="58" t="str">
        <f>IF(O461="男子",IF($AF461&gt;100,"",IF($M461=プロ用男子!K$27,ROW(),"")),"")</f>
        <v/>
      </c>
      <c r="BI461" s="58" t="str">
        <f>IF(O461="男子",IF($AF461&gt;100,"",IF($M461=プロ用男子!D$52,ROW(),"")),"")</f>
        <v/>
      </c>
      <c r="BJ461" s="58" t="str">
        <f>IF(O461="男子",IF($AF461&gt;100,"",IF($M461=プロ用男子!K$52,ROW(),"")),"")</f>
        <v/>
      </c>
      <c r="BK461" s="58" t="str">
        <f>IF(O461="男子",IF($AF461&gt;100,"",IF($M461=プロ用男子!D$77,ROW(),"")),"")</f>
        <v/>
      </c>
      <c r="BL461" s="58" t="str">
        <f>IF(O461="男子",IF($AF461&gt;100,"",IF($M461=プロ用男子!K$77,ROW(),"")),"")</f>
        <v/>
      </c>
      <c r="BM461" s="58" t="str">
        <f>IF(O461="男子",IF($AF461&gt;100,"",IF($M461=プロ用男子!D$102,ROW(),"")),"")</f>
        <v/>
      </c>
      <c r="BN461" s="58" t="str">
        <f>IF(O461="男子",IF($AF461&gt;100,"",IF($M461=プロ用男子!K$102,ROW(),"")),"")</f>
        <v/>
      </c>
      <c r="BO461" s="58" t="str">
        <f>IF(O461="男子",IF($AF461&gt;100,"",IF($M461=プロ用男子!D$127,ROW(),"")),"")</f>
        <v/>
      </c>
      <c r="BP461" s="58" t="str">
        <f>IF(O461="男子",IF($AF461&gt;100,"",IF($M461=プロ用男子!K$127,ROW(),"")),"")</f>
        <v/>
      </c>
      <c r="BQ461" s="58" t="str">
        <f>IF(O461="男子",IF($AF461&gt;100,"",IF($M461=プロ用男子!D$152,ROW(),"")),"")</f>
        <v/>
      </c>
      <c r="BR461" s="58" t="str">
        <f>IF(O461="男子",IF($AF461&gt;100,"",IF($M461=プロ用男子!K$152,ROW(),"")),"")</f>
        <v/>
      </c>
      <c r="BS461" s="58" t="str">
        <f>IF(O461="男子",IF($AF461&gt;100,"",IF($M461=プロ用男子!D$177,ROW(),"")),"")</f>
        <v/>
      </c>
      <c r="BT461" s="58" t="str">
        <f>IF(O461="男子",IF($AF461&gt;100,"",IF($M461=プロ用男子!K$177,ROW(),"")),"")</f>
        <v/>
      </c>
      <c r="BU461" s="58" t="str">
        <f>IF(O461="男子",IF($AF461&gt;100,"",IF($M461=プロ用男子!D$202,ROW(),"")),"")</f>
        <v/>
      </c>
      <c r="BV461" s="58" t="str">
        <f>IF(O461="男子",IF($AF461&gt;100,"",IF($M461=プロ用男子!K$202,ROW(),"")),"")</f>
        <v/>
      </c>
      <c r="BW461" s="58" t="str">
        <f>IF(O461="男子",IF($AF461&gt;100,"",IF($M461=プロ用男子!D$227,ROW(),"")),"")</f>
        <v/>
      </c>
      <c r="BX461" s="58" t="str">
        <f>IF(O461="男子",IF($AF461&gt;100,"",IF($M461=プロ用男子!K$227,ROW(),"")),"")</f>
        <v/>
      </c>
      <c r="BY461" s="58" t="str">
        <f>IF(O461="女子",IF(AF461&gt;100,"",IF(M461=プロ用女子!D$2,ROW(),"")),"")</f>
        <v/>
      </c>
      <c r="BZ461" s="58" t="str">
        <f>IF(O461="女子",IF($AF461&gt;100,"",IF($M461=プロ用女子!K$2,ROW(),"")),"")</f>
        <v/>
      </c>
      <c r="CA461" s="58" t="str">
        <f>IF(O461="女子",IF($AF461&gt;100,"",IF($M461=プロ用女子!D$27,ROW(),"")),"")</f>
        <v/>
      </c>
      <c r="CB461" s="58" t="str">
        <f>IF(O461="女子",IF($AF461&gt;100,"",IF($M461=プロ用女子!K$27,ROW(),"")),"")</f>
        <v/>
      </c>
      <c r="CC461" s="58" t="str">
        <f>IF(O461="女子",IF($AF461&gt;100,"",IF($M461=プロ用女子!D$52,ROW(),"")),"")</f>
        <v/>
      </c>
      <c r="CD461" s="58" t="str">
        <f>IF(O461="女子",IF($AF461&gt;100,"",IF($M461=プロ用女子!K$52,ROW(),"")),"")</f>
        <v/>
      </c>
      <c r="CE461" s="58" t="str">
        <f>IF(O461="女子",IF($AF461&gt;100,"",IF($M461=プロ用女子!D$77,ROW(),"")),"")</f>
        <v/>
      </c>
      <c r="CF461" s="58" t="str">
        <f>IF(O461="女子",IF($AF461&gt;100,"",IF($M461=プロ用女子!K$77,ROW(),"")),"")</f>
        <v/>
      </c>
      <c r="CG461" s="58" t="str">
        <f>IF(O461="女子",IF($AF461&gt;100,"",IF($M461=プロ用女子!D$102,ROW(),"")),"")</f>
        <v/>
      </c>
      <c r="CH461" s="58" t="str">
        <f>IF(O461="女子",IF($AF461&gt;100,"",IF($M461=プロ用女子!K$102,ROW(),"")),"")</f>
        <v/>
      </c>
      <c r="CI461" s="58" t="str">
        <f>IF(O461="女子",IF($AF461&gt;100,"",IF($M461=プロ用女子!D$127,ROW(),"")),"")</f>
        <v/>
      </c>
      <c r="CJ461" s="58" t="str">
        <f>IF(O461="女子",IF($AF461&gt;100,"",IF($M461=プロ用女子!K$127,ROW(),"")),"")</f>
        <v/>
      </c>
      <c r="CK461" s="58" t="str">
        <f>IF(O461="女子",IF($AF461&gt;100,"",IF($M461=プロ用女子!D$152,ROW(),"")),"")</f>
        <v/>
      </c>
      <c r="CL461" s="58">
        <f>IF(O461="女子",IF($AF461&gt;100,"",IF($M461=プロ用女子!K$152,ROW(),"")),"")</f>
        <v>461</v>
      </c>
      <c r="CM461" s="58" t="str">
        <f>IF(O461="女子",IF($AF461&gt;100,"",IF($M461=プロ用女子!D$177,ROW(),"")),"")</f>
        <v/>
      </c>
      <c r="CN461" s="58" t="str">
        <f>IF(O461="女子",IF($AF461&gt;100,"",IF($M461=プロ用女子!K$177,ROW(),"")),"")</f>
        <v/>
      </c>
      <c r="CO461" s="58" t="str">
        <f>IF(O461="女子",IF($AF461&gt;100,"",IF($M461=プロ用女子!D$202,ROW(),"")),"")</f>
        <v/>
      </c>
      <c r="CP461" s="58" t="str">
        <f>IF(O461="女子",IF($AF461&gt;100,"",IF($M461=プロ用女子!K$202,ROW(),"")),"")</f>
        <v/>
      </c>
      <c r="CQ461" s="58" t="str">
        <f>IF(O461="女子",IF($AF461&gt;100,"",IF($M461=プロ用女子!D$227,ROW(),"")),"")</f>
        <v/>
      </c>
      <c r="CR461" s="58" t="str">
        <f>IF(O461="女子",IF($AF461&gt;100,"",IF($M461=プロ用女子!K$227,ROW(),"")),"")</f>
        <v/>
      </c>
    </row>
    <row r="462" spans="1:96" x14ac:dyDescent="0.15">
      <c r="A462" s="41">
        <v>46172</v>
      </c>
      <c r="B462" s="41">
        <v>46180</v>
      </c>
      <c r="C462" t="s">
        <v>70</v>
      </c>
      <c r="D462" t="s">
        <v>162</v>
      </c>
      <c r="E462" t="s">
        <v>169</v>
      </c>
      <c r="F462" t="s">
        <v>170</v>
      </c>
      <c r="G462" t="s">
        <v>165</v>
      </c>
      <c r="H462" t="s">
        <v>71</v>
      </c>
      <c r="I462" t="s">
        <v>166</v>
      </c>
      <c r="J462" t="s">
        <v>99</v>
      </c>
      <c r="L462" t="s">
        <v>508</v>
      </c>
      <c r="M462" t="s">
        <v>394</v>
      </c>
      <c r="N462" t="s">
        <v>395</v>
      </c>
      <c r="O462" t="s">
        <v>17</v>
      </c>
      <c r="Y462" t="s">
        <v>101</v>
      </c>
      <c r="AA462" t="s">
        <v>509</v>
      </c>
      <c r="AB462" t="s">
        <v>510</v>
      </c>
      <c r="AC462" t="s">
        <v>511</v>
      </c>
      <c r="AD462" t="s">
        <v>102</v>
      </c>
      <c r="AF462">
        <v>12</v>
      </c>
      <c r="AG462" s="40">
        <v>38955</v>
      </c>
      <c r="AN462">
        <v>167</v>
      </c>
      <c r="AO462">
        <v>54</v>
      </c>
      <c r="AP462" t="s">
        <v>103</v>
      </c>
      <c r="AV462" t="s">
        <v>104</v>
      </c>
      <c r="AY462" t="s">
        <v>157</v>
      </c>
      <c r="BB462">
        <f t="shared" si="25"/>
        <v>17</v>
      </c>
      <c r="BC462">
        <f t="shared" si="26"/>
        <v>3</v>
      </c>
      <c r="BD462" t="str">
        <f t="shared" si="27"/>
        <v>右</v>
      </c>
      <c r="BE462" s="58" t="str">
        <f>IF(O462="男子",IF($AF462&gt;100,"",IF(M462=プロ用男子!D$2,ROW(),"")),"")</f>
        <v/>
      </c>
      <c r="BF462" s="58" t="str">
        <f>IF(O462="男子",IF($AF462&gt;100,"",IF($M462=プロ用男子!K$2,ROW(),"")),"")</f>
        <v/>
      </c>
      <c r="BG462" s="58" t="str">
        <f>IF(O462="男子",IF($AF462&gt;100,"",IF($M462=プロ用男子!D$27,ROW(),"")),"")</f>
        <v/>
      </c>
      <c r="BH462" s="58" t="str">
        <f>IF(O462="男子",IF($AF462&gt;100,"",IF($M462=プロ用男子!K$27,ROW(),"")),"")</f>
        <v/>
      </c>
      <c r="BI462" s="58" t="str">
        <f>IF(O462="男子",IF($AF462&gt;100,"",IF($M462=プロ用男子!D$52,ROW(),"")),"")</f>
        <v/>
      </c>
      <c r="BJ462" s="58" t="str">
        <f>IF(O462="男子",IF($AF462&gt;100,"",IF($M462=プロ用男子!K$52,ROW(),"")),"")</f>
        <v/>
      </c>
      <c r="BK462" s="58" t="str">
        <f>IF(O462="男子",IF($AF462&gt;100,"",IF($M462=プロ用男子!D$77,ROW(),"")),"")</f>
        <v/>
      </c>
      <c r="BL462" s="58" t="str">
        <f>IF(O462="男子",IF($AF462&gt;100,"",IF($M462=プロ用男子!K$77,ROW(),"")),"")</f>
        <v/>
      </c>
      <c r="BM462" s="58" t="str">
        <f>IF(O462="男子",IF($AF462&gt;100,"",IF($M462=プロ用男子!D$102,ROW(),"")),"")</f>
        <v/>
      </c>
      <c r="BN462" s="58" t="str">
        <f>IF(O462="男子",IF($AF462&gt;100,"",IF($M462=プロ用男子!K$102,ROW(),"")),"")</f>
        <v/>
      </c>
      <c r="BO462" s="58" t="str">
        <f>IF(O462="男子",IF($AF462&gt;100,"",IF($M462=プロ用男子!D$127,ROW(),"")),"")</f>
        <v/>
      </c>
      <c r="BP462" s="58" t="str">
        <f>IF(O462="男子",IF($AF462&gt;100,"",IF($M462=プロ用男子!K$127,ROW(),"")),"")</f>
        <v/>
      </c>
      <c r="BQ462" s="58" t="str">
        <f>IF(O462="男子",IF($AF462&gt;100,"",IF($M462=プロ用男子!D$152,ROW(),"")),"")</f>
        <v/>
      </c>
      <c r="BR462" s="58" t="str">
        <f>IF(O462="男子",IF($AF462&gt;100,"",IF($M462=プロ用男子!K$152,ROW(),"")),"")</f>
        <v/>
      </c>
      <c r="BS462" s="58" t="str">
        <f>IF(O462="男子",IF($AF462&gt;100,"",IF($M462=プロ用男子!D$177,ROW(),"")),"")</f>
        <v/>
      </c>
      <c r="BT462" s="58" t="str">
        <f>IF(O462="男子",IF($AF462&gt;100,"",IF($M462=プロ用男子!K$177,ROW(),"")),"")</f>
        <v/>
      </c>
      <c r="BU462" s="58" t="str">
        <f>IF(O462="男子",IF($AF462&gt;100,"",IF($M462=プロ用男子!D$202,ROW(),"")),"")</f>
        <v/>
      </c>
      <c r="BV462" s="58" t="str">
        <f>IF(O462="男子",IF($AF462&gt;100,"",IF($M462=プロ用男子!K$202,ROW(),"")),"")</f>
        <v/>
      </c>
      <c r="BW462" s="58" t="str">
        <f>IF(O462="男子",IF($AF462&gt;100,"",IF($M462=プロ用男子!D$227,ROW(),"")),"")</f>
        <v/>
      </c>
      <c r="BX462" s="58" t="str">
        <f>IF(O462="男子",IF($AF462&gt;100,"",IF($M462=プロ用男子!K$227,ROW(),"")),"")</f>
        <v/>
      </c>
      <c r="BY462" s="58" t="str">
        <f>IF(O462="女子",IF(AF462&gt;100,"",IF(M462=プロ用女子!D$2,ROW(),"")),"")</f>
        <v/>
      </c>
      <c r="BZ462" s="58" t="str">
        <f>IF(O462="女子",IF($AF462&gt;100,"",IF($M462=プロ用女子!K$2,ROW(),"")),"")</f>
        <v/>
      </c>
      <c r="CA462" s="58" t="str">
        <f>IF(O462="女子",IF($AF462&gt;100,"",IF($M462=プロ用女子!D$27,ROW(),"")),"")</f>
        <v/>
      </c>
      <c r="CB462" s="58" t="str">
        <f>IF(O462="女子",IF($AF462&gt;100,"",IF($M462=プロ用女子!K$27,ROW(),"")),"")</f>
        <v/>
      </c>
      <c r="CC462" s="58" t="str">
        <f>IF(O462="女子",IF($AF462&gt;100,"",IF($M462=プロ用女子!D$52,ROW(),"")),"")</f>
        <v/>
      </c>
      <c r="CD462" s="58" t="str">
        <f>IF(O462="女子",IF($AF462&gt;100,"",IF($M462=プロ用女子!K$52,ROW(),"")),"")</f>
        <v/>
      </c>
      <c r="CE462" s="58" t="str">
        <f>IF(O462="女子",IF($AF462&gt;100,"",IF($M462=プロ用女子!D$77,ROW(),"")),"")</f>
        <v/>
      </c>
      <c r="CF462" s="58" t="str">
        <f>IF(O462="女子",IF($AF462&gt;100,"",IF($M462=プロ用女子!K$77,ROW(),"")),"")</f>
        <v/>
      </c>
      <c r="CG462" s="58" t="str">
        <f>IF(O462="女子",IF($AF462&gt;100,"",IF($M462=プロ用女子!D$102,ROW(),"")),"")</f>
        <v/>
      </c>
      <c r="CH462" s="58" t="str">
        <f>IF(O462="女子",IF($AF462&gt;100,"",IF($M462=プロ用女子!K$102,ROW(),"")),"")</f>
        <v/>
      </c>
      <c r="CI462" s="58" t="str">
        <f>IF(O462="女子",IF($AF462&gt;100,"",IF($M462=プロ用女子!D$127,ROW(),"")),"")</f>
        <v/>
      </c>
      <c r="CJ462" s="58" t="str">
        <f>IF(O462="女子",IF($AF462&gt;100,"",IF($M462=プロ用女子!K$127,ROW(),"")),"")</f>
        <v/>
      </c>
      <c r="CK462" s="58" t="str">
        <f>IF(O462="女子",IF($AF462&gt;100,"",IF($M462=プロ用女子!D$152,ROW(),"")),"")</f>
        <v/>
      </c>
      <c r="CL462" s="58">
        <f>IF(O462="女子",IF($AF462&gt;100,"",IF($M462=プロ用女子!K$152,ROW(),"")),"")</f>
        <v>462</v>
      </c>
      <c r="CM462" s="58" t="str">
        <f>IF(O462="女子",IF($AF462&gt;100,"",IF($M462=プロ用女子!D$177,ROW(),"")),"")</f>
        <v/>
      </c>
      <c r="CN462" s="58" t="str">
        <f>IF(O462="女子",IF($AF462&gt;100,"",IF($M462=プロ用女子!K$177,ROW(),"")),"")</f>
        <v/>
      </c>
      <c r="CO462" s="58" t="str">
        <f>IF(O462="女子",IF($AF462&gt;100,"",IF($M462=プロ用女子!D$202,ROW(),"")),"")</f>
        <v/>
      </c>
      <c r="CP462" s="58" t="str">
        <f>IF(O462="女子",IF($AF462&gt;100,"",IF($M462=プロ用女子!K$202,ROW(),"")),"")</f>
        <v/>
      </c>
      <c r="CQ462" s="58" t="str">
        <f>IF(O462="女子",IF($AF462&gt;100,"",IF($M462=プロ用女子!D$227,ROW(),"")),"")</f>
        <v/>
      </c>
      <c r="CR462" s="58" t="str">
        <f>IF(O462="女子",IF($AF462&gt;100,"",IF($M462=プロ用女子!K$227,ROW(),"")),"")</f>
        <v/>
      </c>
    </row>
    <row r="463" spans="1:96" x14ac:dyDescent="0.15">
      <c r="A463" s="41">
        <v>46172</v>
      </c>
      <c r="B463" s="41">
        <v>46180</v>
      </c>
      <c r="C463" t="s">
        <v>70</v>
      </c>
      <c r="D463" t="s">
        <v>162</v>
      </c>
      <c r="E463" t="s">
        <v>169</v>
      </c>
      <c r="F463" t="s">
        <v>170</v>
      </c>
      <c r="G463" t="s">
        <v>165</v>
      </c>
      <c r="H463" t="s">
        <v>71</v>
      </c>
      <c r="I463" t="s">
        <v>166</v>
      </c>
      <c r="J463" t="s">
        <v>99</v>
      </c>
      <c r="L463" t="s">
        <v>512</v>
      </c>
      <c r="M463" t="s">
        <v>394</v>
      </c>
      <c r="N463" t="s">
        <v>395</v>
      </c>
      <c r="O463" t="s">
        <v>17</v>
      </c>
      <c r="Y463" t="s">
        <v>101</v>
      </c>
      <c r="AA463" t="s">
        <v>513</v>
      </c>
      <c r="AB463" t="s">
        <v>514</v>
      </c>
      <c r="AC463" t="s">
        <v>515</v>
      </c>
      <c r="AD463" t="s">
        <v>102</v>
      </c>
      <c r="AE463" t="s">
        <v>105</v>
      </c>
      <c r="AF463">
        <v>13</v>
      </c>
      <c r="AG463" s="40">
        <v>38904</v>
      </c>
      <c r="AN463">
        <v>162</v>
      </c>
      <c r="AO463">
        <v>48</v>
      </c>
      <c r="AP463" t="s">
        <v>103</v>
      </c>
      <c r="AV463" t="s">
        <v>104</v>
      </c>
      <c r="AY463" t="s">
        <v>155</v>
      </c>
      <c r="BB463">
        <f t="shared" si="25"/>
        <v>17</v>
      </c>
      <c r="BC463">
        <f t="shared" si="26"/>
        <v>3</v>
      </c>
      <c r="BD463" t="str">
        <f t="shared" si="27"/>
        <v>右</v>
      </c>
      <c r="BE463" s="58" t="str">
        <f>IF(O463="男子",IF($AF463&gt;100,"",IF(M463=プロ用男子!D$2,ROW(),"")),"")</f>
        <v/>
      </c>
      <c r="BF463" s="58" t="str">
        <f>IF(O463="男子",IF($AF463&gt;100,"",IF($M463=プロ用男子!K$2,ROW(),"")),"")</f>
        <v/>
      </c>
      <c r="BG463" s="58" t="str">
        <f>IF(O463="男子",IF($AF463&gt;100,"",IF($M463=プロ用男子!D$27,ROW(),"")),"")</f>
        <v/>
      </c>
      <c r="BH463" s="58" t="str">
        <f>IF(O463="男子",IF($AF463&gt;100,"",IF($M463=プロ用男子!K$27,ROW(),"")),"")</f>
        <v/>
      </c>
      <c r="BI463" s="58" t="str">
        <f>IF(O463="男子",IF($AF463&gt;100,"",IF($M463=プロ用男子!D$52,ROW(),"")),"")</f>
        <v/>
      </c>
      <c r="BJ463" s="58" t="str">
        <f>IF(O463="男子",IF($AF463&gt;100,"",IF($M463=プロ用男子!K$52,ROW(),"")),"")</f>
        <v/>
      </c>
      <c r="BK463" s="58" t="str">
        <f>IF(O463="男子",IF($AF463&gt;100,"",IF($M463=プロ用男子!D$77,ROW(),"")),"")</f>
        <v/>
      </c>
      <c r="BL463" s="58" t="str">
        <f>IF(O463="男子",IF($AF463&gt;100,"",IF($M463=プロ用男子!K$77,ROW(),"")),"")</f>
        <v/>
      </c>
      <c r="BM463" s="58" t="str">
        <f>IF(O463="男子",IF($AF463&gt;100,"",IF($M463=プロ用男子!D$102,ROW(),"")),"")</f>
        <v/>
      </c>
      <c r="BN463" s="58" t="str">
        <f>IF(O463="男子",IF($AF463&gt;100,"",IF($M463=プロ用男子!K$102,ROW(),"")),"")</f>
        <v/>
      </c>
      <c r="BO463" s="58" t="str">
        <f>IF(O463="男子",IF($AF463&gt;100,"",IF($M463=プロ用男子!D$127,ROW(),"")),"")</f>
        <v/>
      </c>
      <c r="BP463" s="58" t="str">
        <f>IF(O463="男子",IF($AF463&gt;100,"",IF($M463=プロ用男子!K$127,ROW(),"")),"")</f>
        <v/>
      </c>
      <c r="BQ463" s="58" t="str">
        <f>IF(O463="男子",IF($AF463&gt;100,"",IF($M463=プロ用男子!D$152,ROW(),"")),"")</f>
        <v/>
      </c>
      <c r="BR463" s="58" t="str">
        <f>IF(O463="男子",IF($AF463&gt;100,"",IF($M463=プロ用男子!K$152,ROW(),"")),"")</f>
        <v/>
      </c>
      <c r="BS463" s="58" t="str">
        <f>IF(O463="男子",IF($AF463&gt;100,"",IF($M463=プロ用男子!D$177,ROW(),"")),"")</f>
        <v/>
      </c>
      <c r="BT463" s="58" t="str">
        <f>IF(O463="男子",IF($AF463&gt;100,"",IF($M463=プロ用男子!K$177,ROW(),"")),"")</f>
        <v/>
      </c>
      <c r="BU463" s="58" t="str">
        <f>IF(O463="男子",IF($AF463&gt;100,"",IF($M463=プロ用男子!D$202,ROW(),"")),"")</f>
        <v/>
      </c>
      <c r="BV463" s="58" t="str">
        <f>IF(O463="男子",IF($AF463&gt;100,"",IF($M463=プロ用男子!K$202,ROW(),"")),"")</f>
        <v/>
      </c>
      <c r="BW463" s="58" t="str">
        <f>IF(O463="男子",IF($AF463&gt;100,"",IF($M463=プロ用男子!D$227,ROW(),"")),"")</f>
        <v/>
      </c>
      <c r="BX463" s="58" t="str">
        <f>IF(O463="男子",IF($AF463&gt;100,"",IF($M463=プロ用男子!K$227,ROW(),"")),"")</f>
        <v/>
      </c>
      <c r="BY463" s="58" t="str">
        <f>IF(O463="女子",IF(AF463&gt;100,"",IF(M463=プロ用女子!D$2,ROW(),"")),"")</f>
        <v/>
      </c>
      <c r="BZ463" s="58" t="str">
        <f>IF(O463="女子",IF($AF463&gt;100,"",IF($M463=プロ用女子!K$2,ROW(),"")),"")</f>
        <v/>
      </c>
      <c r="CA463" s="58" t="str">
        <f>IF(O463="女子",IF($AF463&gt;100,"",IF($M463=プロ用女子!D$27,ROW(),"")),"")</f>
        <v/>
      </c>
      <c r="CB463" s="58" t="str">
        <f>IF(O463="女子",IF($AF463&gt;100,"",IF($M463=プロ用女子!K$27,ROW(),"")),"")</f>
        <v/>
      </c>
      <c r="CC463" s="58" t="str">
        <f>IF(O463="女子",IF($AF463&gt;100,"",IF($M463=プロ用女子!D$52,ROW(),"")),"")</f>
        <v/>
      </c>
      <c r="CD463" s="58" t="str">
        <f>IF(O463="女子",IF($AF463&gt;100,"",IF($M463=プロ用女子!K$52,ROW(),"")),"")</f>
        <v/>
      </c>
      <c r="CE463" s="58" t="str">
        <f>IF(O463="女子",IF($AF463&gt;100,"",IF($M463=プロ用女子!D$77,ROW(),"")),"")</f>
        <v/>
      </c>
      <c r="CF463" s="58" t="str">
        <f>IF(O463="女子",IF($AF463&gt;100,"",IF($M463=プロ用女子!K$77,ROW(),"")),"")</f>
        <v/>
      </c>
      <c r="CG463" s="58" t="str">
        <f>IF(O463="女子",IF($AF463&gt;100,"",IF($M463=プロ用女子!D$102,ROW(),"")),"")</f>
        <v/>
      </c>
      <c r="CH463" s="58" t="str">
        <f>IF(O463="女子",IF($AF463&gt;100,"",IF($M463=プロ用女子!K$102,ROW(),"")),"")</f>
        <v/>
      </c>
      <c r="CI463" s="58" t="str">
        <f>IF(O463="女子",IF($AF463&gt;100,"",IF($M463=プロ用女子!D$127,ROW(),"")),"")</f>
        <v/>
      </c>
      <c r="CJ463" s="58" t="str">
        <f>IF(O463="女子",IF($AF463&gt;100,"",IF($M463=プロ用女子!K$127,ROW(),"")),"")</f>
        <v/>
      </c>
      <c r="CK463" s="58" t="str">
        <f>IF(O463="女子",IF($AF463&gt;100,"",IF($M463=プロ用女子!D$152,ROW(),"")),"")</f>
        <v/>
      </c>
      <c r="CL463" s="58">
        <f>IF(O463="女子",IF($AF463&gt;100,"",IF($M463=プロ用女子!K$152,ROW(),"")),"")</f>
        <v>463</v>
      </c>
      <c r="CM463" s="58" t="str">
        <f>IF(O463="女子",IF($AF463&gt;100,"",IF($M463=プロ用女子!D$177,ROW(),"")),"")</f>
        <v/>
      </c>
      <c r="CN463" s="58" t="str">
        <f>IF(O463="女子",IF($AF463&gt;100,"",IF($M463=プロ用女子!K$177,ROW(),"")),"")</f>
        <v/>
      </c>
      <c r="CO463" s="58" t="str">
        <f>IF(O463="女子",IF($AF463&gt;100,"",IF($M463=プロ用女子!D$202,ROW(),"")),"")</f>
        <v/>
      </c>
      <c r="CP463" s="58" t="str">
        <f>IF(O463="女子",IF($AF463&gt;100,"",IF($M463=プロ用女子!K$202,ROW(),"")),"")</f>
        <v/>
      </c>
      <c r="CQ463" s="58" t="str">
        <f>IF(O463="女子",IF($AF463&gt;100,"",IF($M463=プロ用女子!D$227,ROW(),"")),"")</f>
        <v/>
      </c>
      <c r="CR463" s="58" t="str">
        <f>IF(O463="女子",IF($AF463&gt;100,"",IF($M463=プロ用女子!K$227,ROW(),"")),"")</f>
        <v/>
      </c>
    </row>
    <row r="464" spans="1:96" x14ac:dyDescent="0.15">
      <c r="A464">
        <v>46172</v>
      </c>
      <c r="B464">
        <v>46180</v>
      </c>
      <c r="C464" t="s">
        <v>70</v>
      </c>
      <c r="D464" t="s">
        <v>162</v>
      </c>
      <c r="E464" t="s">
        <v>169</v>
      </c>
      <c r="F464" t="s">
        <v>171</v>
      </c>
      <c r="G464" t="s">
        <v>165</v>
      </c>
      <c r="H464" t="s">
        <v>71</v>
      </c>
      <c r="I464" t="s">
        <v>166</v>
      </c>
      <c r="J464" t="s">
        <v>99</v>
      </c>
      <c r="L464" t="s">
        <v>1519</v>
      </c>
      <c r="M464" t="s">
        <v>1520</v>
      </c>
      <c r="N464" t="s">
        <v>1521</v>
      </c>
      <c r="O464" t="s">
        <v>17</v>
      </c>
      <c r="Y464" t="s">
        <v>101</v>
      </c>
      <c r="AA464" t="s">
        <v>1522</v>
      </c>
      <c r="AB464" t="s">
        <v>1523</v>
      </c>
      <c r="AC464" t="s">
        <v>1524</v>
      </c>
      <c r="AD464" t="s">
        <v>102</v>
      </c>
      <c r="AF464">
        <v>101</v>
      </c>
      <c r="AG464" s="40">
        <v>39138</v>
      </c>
      <c r="AN464">
        <v>169</v>
      </c>
      <c r="AO464">
        <v>63</v>
      </c>
      <c r="AP464" t="s">
        <v>103</v>
      </c>
      <c r="AV464" t="s">
        <v>104</v>
      </c>
      <c r="AY464" t="s">
        <v>155</v>
      </c>
      <c r="BB464">
        <f t="shared" si="25"/>
        <v>17</v>
      </c>
      <c r="BC464">
        <f t="shared" si="26"/>
        <v>3</v>
      </c>
      <c r="BD464" t="str">
        <f t="shared" si="27"/>
        <v>右</v>
      </c>
      <c r="BE464" s="58" t="str">
        <f>IF(O464="男子",IF($AF464&gt;100,"",IF(M464=プロ用男子!D$2,ROW(),"")),"")</f>
        <v/>
      </c>
      <c r="BF464" s="58" t="str">
        <f>IF(O464="男子",IF($AF464&gt;100,"",IF($M464=プロ用男子!K$2,ROW(),"")),"")</f>
        <v/>
      </c>
      <c r="BG464" s="58" t="str">
        <f>IF(O464="男子",IF($AF464&gt;100,"",IF($M464=プロ用男子!D$27,ROW(),"")),"")</f>
        <v/>
      </c>
      <c r="BH464" s="58" t="str">
        <f>IF(O464="男子",IF($AF464&gt;100,"",IF($M464=プロ用男子!K$27,ROW(),"")),"")</f>
        <v/>
      </c>
      <c r="BI464" s="58" t="str">
        <f>IF(O464="男子",IF($AF464&gt;100,"",IF($M464=プロ用男子!D$52,ROW(),"")),"")</f>
        <v/>
      </c>
      <c r="BJ464" s="58" t="str">
        <f>IF(O464="男子",IF($AF464&gt;100,"",IF($M464=プロ用男子!K$52,ROW(),"")),"")</f>
        <v/>
      </c>
      <c r="BK464" s="58" t="str">
        <f>IF(O464="男子",IF($AF464&gt;100,"",IF($M464=プロ用男子!D$77,ROW(),"")),"")</f>
        <v/>
      </c>
      <c r="BL464" s="58" t="str">
        <f>IF(O464="男子",IF($AF464&gt;100,"",IF($M464=プロ用男子!K$77,ROW(),"")),"")</f>
        <v/>
      </c>
      <c r="BM464" s="58" t="str">
        <f>IF(O464="男子",IF($AF464&gt;100,"",IF($M464=プロ用男子!D$102,ROW(),"")),"")</f>
        <v/>
      </c>
      <c r="BN464" s="58" t="str">
        <f>IF(O464="男子",IF($AF464&gt;100,"",IF($M464=プロ用男子!K$102,ROW(),"")),"")</f>
        <v/>
      </c>
      <c r="BO464" s="58" t="str">
        <f>IF(O464="男子",IF($AF464&gt;100,"",IF($M464=プロ用男子!D$127,ROW(),"")),"")</f>
        <v/>
      </c>
      <c r="BP464" s="58" t="str">
        <f>IF(O464="男子",IF($AF464&gt;100,"",IF($M464=プロ用男子!K$127,ROW(),"")),"")</f>
        <v/>
      </c>
      <c r="BQ464" s="58" t="str">
        <f>IF(O464="男子",IF($AF464&gt;100,"",IF($M464=プロ用男子!D$152,ROW(),"")),"")</f>
        <v/>
      </c>
      <c r="BR464" s="58" t="str">
        <f>IF(O464="男子",IF($AF464&gt;100,"",IF($M464=プロ用男子!K$152,ROW(),"")),"")</f>
        <v/>
      </c>
      <c r="BS464" s="58" t="str">
        <f>IF(O464="男子",IF($AF464&gt;100,"",IF($M464=プロ用男子!D$177,ROW(),"")),"")</f>
        <v/>
      </c>
      <c r="BT464" s="58" t="str">
        <f>IF(O464="男子",IF($AF464&gt;100,"",IF($M464=プロ用男子!K$177,ROW(),"")),"")</f>
        <v/>
      </c>
      <c r="BU464" s="58" t="str">
        <f>IF(O464="男子",IF($AF464&gt;100,"",IF($M464=プロ用男子!D$202,ROW(),"")),"")</f>
        <v/>
      </c>
      <c r="BV464" s="58" t="str">
        <f>IF(O464="男子",IF($AF464&gt;100,"",IF($M464=プロ用男子!K$202,ROW(),"")),"")</f>
        <v/>
      </c>
      <c r="BW464" s="58" t="str">
        <f>IF(O464="男子",IF($AF464&gt;100,"",IF($M464=プロ用男子!D$227,ROW(),"")),"")</f>
        <v/>
      </c>
      <c r="BX464" s="58" t="str">
        <f>IF(O464="男子",IF($AF464&gt;100,"",IF($M464=プロ用男子!K$227,ROW(),"")),"")</f>
        <v/>
      </c>
      <c r="BY464" s="58" t="str">
        <f>IF(O464="女子",IF(AF464&gt;100,"",IF(M464=プロ用女子!D$2,ROW(),"")),"")</f>
        <v/>
      </c>
      <c r="BZ464" s="58" t="str">
        <f>IF(O464="女子",IF($AF464&gt;100,"",IF($M464=プロ用女子!K$2,ROW(),"")),"")</f>
        <v/>
      </c>
      <c r="CA464" s="58" t="str">
        <f>IF(O464="女子",IF($AF464&gt;100,"",IF($M464=プロ用女子!D$27,ROW(),"")),"")</f>
        <v/>
      </c>
      <c r="CB464" s="58" t="str">
        <f>IF(O464="女子",IF($AF464&gt;100,"",IF($M464=プロ用女子!K$27,ROW(),"")),"")</f>
        <v/>
      </c>
      <c r="CC464" s="58" t="str">
        <f>IF(O464="女子",IF($AF464&gt;100,"",IF($M464=プロ用女子!D$52,ROW(),"")),"")</f>
        <v/>
      </c>
      <c r="CD464" s="58" t="str">
        <f>IF(O464="女子",IF($AF464&gt;100,"",IF($M464=プロ用女子!K$52,ROW(),"")),"")</f>
        <v/>
      </c>
      <c r="CE464" s="58" t="str">
        <f>IF(O464="女子",IF($AF464&gt;100,"",IF($M464=プロ用女子!D$77,ROW(),"")),"")</f>
        <v/>
      </c>
      <c r="CF464" s="58" t="str">
        <f>IF(O464="女子",IF($AF464&gt;100,"",IF($M464=プロ用女子!K$77,ROW(),"")),"")</f>
        <v/>
      </c>
      <c r="CG464" s="58" t="str">
        <f>IF(O464="女子",IF($AF464&gt;100,"",IF($M464=プロ用女子!D$102,ROW(),"")),"")</f>
        <v/>
      </c>
      <c r="CH464" s="58" t="str">
        <f>IF(O464="女子",IF($AF464&gt;100,"",IF($M464=プロ用女子!K$102,ROW(),"")),"")</f>
        <v/>
      </c>
      <c r="CI464" s="58" t="str">
        <f>IF(O464="女子",IF($AF464&gt;100,"",IF($M464=プロ用女子!D$127,ROW(),"")),"")</f>
        <v/>
      </c>
      <c r="CJ464" s="58" t="str">
        <f>IF(O464="女子",IF($AF464&gt;100,"",IF($M464=プロ用女子!K$127,ROW(),"")),"")</f>
        <v/>
      </c>
      <c r="CK464" s="58" t="str">
        <f>IF(O464="女子",IF($AF464&gt;100,"",IF($M464=プロ用女子!D$152,ROW(),"")),"")</f>
        <v/>
      </c>
      <c r="CL464" s="58" t="str">
        <f>IF(O464="女子",IF($AF464&gt;100,"",IF($M464=プロ用女子!K$152,ROW(),"")),"")</f>
        <v/>
      </c>
      <c r="CM464" s="58" t="str">
        <f>IF(O464="女子",IF($AF464&gt;100,"",IF($M464=プロ用女子!D$177,ROW(),"")),"")</f>
        <v/>
      </c>
      <c r="CN464" s="58" t="str">
        <f>IF(O464="女子",IF($AF464&gt;100,"",IF($M464=プロ用女子!K$177,ROW(),"")),"")</f>
        <v/>
      </c>
      <c r="CO464" s="58" t="str">
        <f>IF(O464="女子",IF($AF464&gt;100,"",IF($M464=プロ用女子!D$202,ROW(),"")),"")</f>
        <v/>
      </c>
      <c r="CP464" s="58" t="str">
        <f>IF(O464="女子",IF($AF464&gt;100,"",IF($M464=プロ用女子!K$202,ROW(),"")),"")</f>
        <v/>
      </c>
      <c r="CQ464" s="58" t="str">
        <f>IF(O464="女子",IF($AF464&gt;100,"",IF($M464=プロ用女子!D$227,ROW(),"")),"")</f>
        <v/>
      </c>
      <c r="CR464" s="58" t="str">
        <f>IF(O464="女子",IF($AF464&gt;100,"",IF($M464=プロ用女子!K$227,ROW(),"")),"")</f>
        <v/>
      </c>
    </row>
    <row r="465" spans="1:96" x14ac:dyDescent="0.15">
      <c r="A465">
        <v>46172</v>
      </c>
      <c r="B465">
        <v>46180</v>
      </c>
      <c r="C465" t="s">
        <v>70</v>
      </c>
      <c r="D465" t="s">
        <v>162</v>
      </c>
      <c r="E465" t="s">
        <v>169</v>
      </c>
      <c r="F465" t="s">
        <v>171</v>
      </c>
      <c r="G465" t="s">
        <v>165</v>
      </c>
      <c r="H465" t="s">
        <v>71</v>
      </c>
      <c r="I465" t="s">
        <v>166</v>
      </c>
      <c r="J465" t="s">
        <v>99</v>
      </c>
      <c r="L465" t="s">
        <v>1525</v>
      </c>
      <c r="M465" t="s">
        <v>1520</v>
      </c>
      <c r="N465" t="s">
        <v>1521</v>
      </c>
      <c r="O465" t="s">
        <v>17</v>
      </c>
      <c r="Y465" t="s">
        <v>101</v>
      </c>
      <c r="AA465" t="s">
        <v>1526</v>
      </c>
      <c r="AB465" t="s">
        <v>1527</v>
      </c>
      <c r="AC465" t="s">
        <v>1528</v>
      </c>
      <c r="AD465" t="s">
        <v>102</v>
      </c>
      <c r="AF465">
        <v>102</v>
      </c>
      <c r="AG465" s="40">
        <v>39139</v>
      </c>
      <c r="AN465">
        <v>169</v>
      </c>
      <c r="AO465">
        <v>63</v>
      </c>
      <c r="AP465" t="s">
        <v>103</v>
      </c>
      <c r="AV465" t="s">
        <v>104</v>
      </c>
      <c r="AY465" t="s">
        <v>155</v>
      </c>
      <c r="BB465">
        <f t="shared" si="25"/>
        <v>17</v>
      </c>
      <c r="BC465">
        <f t="shared" si="26"/>
        <v>3</v>
      </c>
      <c r="BD465" t="str">
        <f t="shared" si="27"/>
        <v>右</v>
      </c>
      <c r="BE465" s="58" t="str">
        <f>IF(O465="男子",IF($AF465&gt;100,"",IF(M465=プロ用男子!D$2,ROW(),"")),"")</f>
        <v/>
      </c>
      <c r="BF465" s="58" t="str">
        <f>IF(O465="男子",IF($AF465&gt;100,"",IF($M465=プロ用男子!K$2,ROW(),"")),"")</f>
        <v/>
      </c>
      <c r="BG465" s="58" t="str">
        <f>IF(O465="男子",IF($AF465&gt;100,"",IF($M465=プロ用男子!D$27,ROW(),"")),"")</f>
        <v/>
      </c>
      <c r="BH465" s="58" t="str">
        <f>IF(O465="男子",IF($AF465&gt;100,"",IF($M465=プロ用男子!K$27,ROW(),"")),"")</f>
        <v/>
      </c>
      <c r="BI465" s="58" t="str">
        <f>IF(O465="男子",IF($AF465&gt;100,"",IF($M465=プロ用男子!D$52,ROW(),"")),"")</f>
        <v/>
      </c>
      <c r="BJ465" s="58" t="str">
        <f>IF(O465="男子",IF($AF465&gt;100,"",IF($M465=プロ用男子!K$52,ROW(),"")),"")</f>
        <v/>
      </c>
      <c r="BK465" s="58" t="str">
        <f>IF(O465="男子",IF($AF465&gt;100,"",IF($M465=プロ用男子!D$77,ROW(),"")),"")</f>
        <v/>
      </c>
      <c r="BL465" s="58" t="str">
        <f>IF(O465="男子",IF($AF465&gt;100,"",IF($M465=プロ用男子!K$77,ROW(),"")),"")</f>
        <v/>
      </c>
      <c r="BM465" s="58" t="str">
        <f>IF(O465="男子",IF($AF465&gt;100,"",IF($M465=プロ用男子!D$102,ROW(),"")),"")</f>
        <v/>
      </c>
      <c r="BN465" s="58" t="str">
        <f>IF(O465="男子",IF($AF465&gt;100,"",IF($M465=プロ用男子!K$102,ROW(),"")),"")</f>
        <v/>
      </c>
      <c r="BO465" s="58" t="str">
        <f>IF(O465="男子",IF($AF465&gt;100,"",IF($M465=プロ用男子!D$127,ROW(),"")),"")</f>
        <v/>
      </c>
      <c r="BP465" s="58" t="str">
        <f>IF(O465="男子",IF($AF465&gt;100,"",IF($M465=プロ用男子!K$127,ROW(),"")),"")</f>
        <v/>
      </c>
      <c r="BQ465" s="58" t="str">
        <f>IF(O465="男子",IF($AF465&gt;100,"",IF($M465=プロ用男子!D$152,ROW(),"")),"")</f>
        <v/>
      </c>
      <c r="BR465" s="58" t="str">
        <f>IF(O465="男子",IF($AF465&gt;100,"",IF($M465=プロ用男子!K$152,ROW(),"")),"")</f>
        <v/>
      </c>
      <c r="BS465" s="58" t="str">
        <f>IF(O465="男子",IF($AF465&gt;100,"",IF($M465=プロ用男子!D$177,ROW(),"")),"")</f>
        <v/>
      </c>
      <c r="BT465" s="58" t="str">
        <f>IF(O465="男子",IF($AF465&gt;100,"",IF($M465=プロ用男子!K$177,ROW(),"")),"")</f>
        <v/>
      </c>
      <c r="BU465" s="58" t="str">
        <f>IF(O465="男子",IF($AF465&gt;100,"",IF($M465=プロ用男子!D$202,ROW(),"")),"")</f>
        <v/>
      </c>
      <c r="BV465" s="58" t="str">
        <f>IF(O465="男子",IF($AF465&gt;100,"",IF($M465=プロ用男子!K$202,ROW(),"")),"")</f>
        <v/>
      </c>
      <c r="BW465" s="58" t="str">
        <f>IF(O465="男子",IF($AF465&gt;100,"",IF($M465=プロ用男子!D$227,ROW(),"")),"")</f>
        <v/>
      </c>
      <c r="BX465" s="58" t="str">
        <f>IF(O465="男子",IF($AF465&gt;100,"",IF($M465=プロ用男子!K$227,ROW(),"")),"")</f>
        <v/>
      </c>
      <c r="BY465" s="58" t="str">
        <f>IF(O465="女子",IF(AF465&gt;100,"",IF(M465=プロ用女子!D$2,ROW(),"")),"")</f>
        <v/>
      </c>
      <c r="BZ465" s="58" t="str">
        <f>IF(O465="女子",IF($AF465&gt;100,"",IF($M465=プロ用女子!K$2,ROW(),"")),"")</f>
        <v/>
      </c>
      <c r="CA465" s="58" t="str">
        <f>IF(O465="女子",IF($AF465&gt;100,"",IF($M465=プロ用女子!D$27,ROW(),"")),"")</f>
        <v/>
      </c>
      <c r="CB465" s="58" t="str">
        <f>IF(O465="女子",IF($AF465&gt;100,"",IF($M465=プロ用女子!K$27,ROW(),"")),"")</f>
        <v/>
      </c>
      <c r="CC465" s="58" t="str">
        <f>IF(O465="女子",IF($AF465&gt;100,"",IF($M465=プロ用女子!D$52,ROW(),"")),"")</f>
        <v/>
      </c>
      <c r="CD465" s="58" t="str">
        <f>IF(O465="女子",IF($AF465&gt;100,"",IF($M465=プロ用女子!K$52,ROW(),"")),"")</f>
        <v/>
      </c>
      <c r="CE465" s="58" t="str">
        <f>IF(O465="女子",IF($AF465&gt;100,"",IF($M465=プロ用女子!D$77,ROW(),"")),"")</f>
        <v/>
      </c>
      <c r="CF465" s="58" t="str">
        <f>IF(O465="女子",IF($AF465&gt;100,"",IF($M465=プロ用女子!K$77,ROW(),"")),"")</f>
        <v/>
      </c>
      <c r="CG465" s="58" t="str">
        <f>IF(O465="女子",IF($AF465&gt;100,"",IF($M465=プロ用女子!D$102,ROW(),"")),"")</f>
        <v/>
      </c>
      <c r="CH465" s="58" t="str">
        <f>IF(O465="女子",IF($AF465&gt;100,"",IF($M465=プロ用女子!K$102,ROW(),"")),"")</f>
        <v/>
      </c>
      <c r="CI465" s="58" t="str">
        <f>IF(O465="女子",IF($AF465&gt;100,"",IF($M465=プロ用女子!D$127,ROW(),"")),"")</f>
        <v/>
      </c>
      <c r="CJ465" s="58" t="str">
        <f>IF(O465="女子",IF($AF465&gt;100,"",IF($M465=プロ用女子!K$127,ROW(),"")),"")</f>
        <v/>
      </c>
      <c r="CK465" s="58" t="str">
        <f>IF(O465="女子",IF($AF465&gt;100,"",IF($M465=プロ用女子!D$152,ROW(),"")),"")</f>
        <v/>
      </c>
      <c r="CL465" s="58" t="str">
        <f>IF(O465="女子",IF($AF465&gt;100,"",IF($M465=プロ用女子!K$152,ROW(),"")),"")</f>
        <v/>
      </c>
      <c r="CM465" s="58" t="str">
        <f>IF(O465="女子",IF($AF465&gt;100,"",IF($M465=プロ用女子!D$177,ROW(),"")),"")</f>
        <v/>
      </c>
      <c r="CN465" s="58" t="str">
        <f>IF(O465="女子",IF($AF465&gt;100,"",IF($M465=プロ用女子!K$177,ROW(),"")),"")</f>
        <v/>
      </c>
      <c r="CO465" s="58" t="str">
        <f>IF(O465="女子",IF($AF465&gt;100,"",IF($M465=プロ用女子!D$202,ROW(),"")),"")</f>
        <v/>
      </c>
      <c r="CP465" s="58" t="str">
        <f>IF(O465="女子",IF($AF465&gt;100,"",IF($M465=プロ用女子!K$202,ROW(),"")),"")</f>
        <v/>
      </c>
      <c r="CQ465" s="58" t="str">
        <f>IF(O465="女子",IF($AF465&gt;100,"",IF($M465=プロ用女子!D$227,ROW(),"")),"")</f>
        <v/>
      </c>
      <c r="CR465" s="58" t="str">
        <f>IF(O465="女子",IF($AF465&gt;100,"",IF($M465=プロ用女子!K$227,ROW(),"")),"")</f>
        <v/>
      </c>
    </row>
    <row r="466" spans="1:96" x14ac:dyDescent="0.15">
      <c r="A466" s="41">
        <v>46172</v>
      </c>
      <c r="B466" s="41">
        <v>46180</v>
      </c>
      <c r="C466" t="s">
        <v>70</v>
      </c>
      <c r="D466" t="s">
        <v>162</v>
      </c>
      <c r="E466" t="s">
        <v>169</v>
      </c>
      <c r="F466" t="s">
        <v>171</v>
      </c>
      <c r="G466" t="s">
        <v>165</v>
      </c>
      <c r="H466" t="s">
        <v>71</v>
      </c>
      <c r="I466" t="s">
        <v>166</v>
      </c>
      <c r="J466" t="s">
        <v>99</v>
      </c>
      <c r="L466" t="s">
        <v>1770</v>
      </c>
      <c r="M466" t="s">
        <v>1520</v>
      </c>
      <c r="N466" t="s">
        <v>1521</v>
      </c>
      <c r="O466" t="s">
        <v>17</v>
      </c>
      <c r="Y466" t="s">
        <v>101</v>
      </c>
      <c r="AA466" t="s">
        <v>1771</v>
      </c>
      <c r="AB466" t="s">
        <v>1772</v>
      </c>
      <c r="AC466" t="s">
        <v>1773</v>
      </c>
      <c r="AD466" t="s">
        <v>102</v>
      </c>
      <c r="AF466">
        <v>1</v>
      </c>
      <c r="AG466" s="40">
        <v>39122</v>
      </c>
      <c r="AN466">
        <v>169</v>
      </c>
      <c r="AO466">
        <v>63</v>
      </c>
      <c r="AP466" t="s">
        <v>103</v>
      </c>
      <c r="AV466" t="s">
        <v>167</v>
      </c>
      <c r="BB466">
        <f t="shared" ref="BB466:BB529" si="28">IF(AG466="","",DATEDIF(AG466,DATE(BB$1,4,1),"y"))</f>
        <v>17</v>
      </c>
      <c r="BC466">
        <f t="shared" ref="BC466:BC529" si="29">IF(BB466="","",IF(BB466=15,1,IF(BB466=16,2,IF(BB466=17,3,"役員"))))</f>
        <v>3</v>
      </c>
      <c r="BD466" t="str">
        <f t="shared" ref="BD466:BD529" si="30">LEFT(AP466,1)</f>
        <v>右</v>
      </c>
      <c r="BE466" s="58" t="str">
        <f>IF(O466="男子",IF($AF466&gt;100,"",IF(M466=プロ用男子!D$2,ROW(),"")),"")</f>
        <v/>
      </c>
      <c r="BF466" s="58" t="str">
        <f>IF(O466="男子",IF($AF466&gt;100,"",IF($M466=プロ用男子!K$2,ROW(),"")),"")</f>
        <v/>
      </c>
      <c r="BG466" s="58" t="str">
        <f>IF(O466="男子",IF($AF466&gt;100,"",IF($M466=プロ用男子!D$27,ROW(),"")),"")</f>
        <v/>
      </c>
      <c r="BH466" s="58" t="str">
        <f>IF(O466="男子",IF($AF466&gt;100,"",IF($M466=プロ用男子!K$27,ROW(),"")),"")</f>
        <v/>
      </c>
      <c r="BI466" s="58" t="str">
        <f>IF(O466="男子",IF($AF466&gt;100,"",IF($M466=プロ用男子!D$52,ROW(),"")),"")</f>
        <v/>
      </c>
      <c r="BJ466" s="58" t="str">
        <f>IF(O466="男子",IF($AF466&gt;100,"",IF($M466=プロ用男子!K$52,ROW(),"")),"")</f>
        <v/>
      </c>
      <c r="BK466" s="58" t="str">
        <f>IF(O466="男子",IF($AF466&gt;100,"",IF($M466=プロ用男子!D$77,ROW(),"")),"")</f>
        <v/>
      </c>
      <c r="BL466" s="58" t="str">
        <f>IF(O466="男子",IF($AF466&gt;100,"",IF($M466=プロ用男子!K$77,ROW(),"")),"")</f>
        <v/>
      </c>
      <c r="BM466" s="58" t="str">
        <f>IF(O466="男子",IF($AF466&gt;100,"",IF($M466=プロ用男子!D$102,ROW(),"")),"")</f>
        <v/>
      </c>
      <c r="BN466" s="58" t="str">
        <f>IF(O466="男子",IF($AF466&gt;100,"",IF($M466=プロ用男子!K$102,ROW(),"")),"")</f>
        <v/>
      </c>
      <c r="BO466" s="58" t="str">
        <f>IF(O466="男子",IF($AF466&gt;100,"",IF($M466=プロ用男子!D$127,ROW(),"")),"")</f>
        <v/>
      </c>
      <c r="BP466" s="58" t="str">
        <f>IF(O466="男子",IF($AF466&gt;100,"",IF($M466=プロ用男子!K$127,ROW(),"")),"")</f>
        <v/>
      </c>
      <c r="BQ466" s="58" t="str">
        <f>IF(O466="男子",IF($AF466&gt;100,"",IF($M466=プロ用男子!D$152,ROW(),"")),"")</f>
        <v/>
      </c>
      <c r="BR466" s="58" t="str">
        <f>IF(O466="男子",IF($AF466&gt;100,"",IF($M466=プロ用男子!K$152,ROW(),"")),"")</f>
        <v/>
      </c>
      <c r="BS466" s="58" t="str">
        <f>IF(O466="男子",IF($AF466&gt;100,"",IF($M466=プロ用男子!D$177,ROW(),"")),"")</f>
        <v/>
      </c>
      <c r="BT466" s="58" t="str">
        <f>IF(O466="男子",IF($AF466&gt;100,"",IF($M466=プロ用男子!K$177,ROW(),"")),"")</f>
        <v/>
      </c>
      <c r="BU466" s="58" t="str">
        <f>IF(O466="男子",IF($AF466&gt;100,"",IF($M466=プロ用男子!D$202,ROW(),"")),"")</f>
        <v/>
      </c>
      <c r="BV466" s="58" t="str">
        <f>IF(O466="男子",IF($AF466&gt;100,"",IF($M466=プロ用男子!K$202,ROW(),"")),"")</f>
        <v/>
      </c>
      <c r="BW466" s="58" t="str">
        <f>IF(O466="男子",IF($AF466&gt;100,"",IF($M466=プロ用男子!D$227,ROW(),"")),"")</f>
        <v/>
      </c>
      <c r="BX466" s="58" t="str">
        <f>IF(O466="男子",IF($AF466&gt;100,"",IF($M466=プロ用男子!K$227,ROW(),"")),"")</f>
        <v/>
      </c>
      <c r="BY466" s="58" t="str">
        <f>IF(O466="女子",IF(AF466&gt;100,"",IF(M466=プロ用女子!D$2,ROW(),"")),"")</f>
        <v/>
      </c>
      <c r="BZ466" s="58" t="str">
        <f>IF(O466="女子",IF($AF466&gt;100,"",IF($M466=プロ用女子!K$2,ROW(),"")),"")</f>
        <v/>
      </c>
      <c r="CA466" s="58" t="str">
        <f>IF(O466="女子",IF($AF466&gt;100,"",IF($M466=プロ用女子!D$27,ROW(),"")),"")</f>
        <v/>
      </c>
      <c r="CB466" s="58" t="str">
        <f>IF(O466="女子",IF($AF466&gt;100,"",IF($M466=プロ用女子!K$27,ROW(),"")),"")</f>
        <v/>
      </c>
      <c r="CC466" s="58" t="str">
        <f>IF(O466="女子",IF($AF466&gt;100,"",IF($M466=プロ用女子!D$52,ROW(),"")),"")</f>
        <v/>
      </c>
      <c r="CD466" s="58" t="str">
        <f>IF(O466="女子",IF($AF466&gt;100,"",IF($M466=プロ用女子!K$52,ROW(),"")),"")</f>
        <v/>
      </c>
      <c r="CE466" s="58" t="str">
        <f>IF(O466="女子",IF($AF466&gt;100,"",IF($M466=プロ用女子!D$77,ROW(),"")),"")</f>
        <v/>
      </c>
      <c r="CF466" s="58" t="str">
        <f>IF(O466="女子",IF($AF466&gt;100,"",IF($M466=プロ用女子!K$77,ROW(),"")),"")</f>
        <v/>
      </c>
      <c r="CG466" s="58">
        <f>IF(O466="女子",IF($AF466&gt;100,"",IF($M466=プロ用女子!D$102,ROW(),"")),"")</f>
        <v>466</v>
      </c>
      <c r="CH466" s="58" t="str">
        <f>IF(O466="女子",IF($AF466&gt;100,"",IF($M466=プロ用女子!K$102,ROW(),"")),"")</f>
        <v/>
      </c>
      <c r="CI466" s="58" t="str">
        <f>IF(O466="女子",IF($AF466&gt;100,"",IF($M466=プロ用女子!D$127,ROW(),"")),"")</f>
        <v/>
      </c>
      <c r="CJ466" s="58" t="str">
        <f>IF(O466="女子",IF($AF466&gt;100,"",IF($M466=プロ用女子!K$127,ROW(),"")),"")</f>
        <v/>
      </c>
      <c r="CK466" s="58" t="str">
        <f>IF(O466="女子",IF($AF466&gt;100,"",IF($M466=プロ用女子!D$152,ROW(),"")),"")</f>
        <v/>
      </c>
      <c r="CL466" s="58" t="str">
        <f>IF(O466="女子",IF($AF466&gt;100,"",IF($M466=プロ用女子!K$152,ROW(),"")),"")</f>
        <v/>
      </c>
      <c r="CM466" s="58" t="str">
        <f>IF(O466="女子",IF($AF466&gt;100,"",IF($M466=プロ用女子!D$177,ROW(),"")),"")</f>
        <v/>
      </c>
      <c r="CN466" s="58" t="str">
        <f>IF(O466="女子",IF($AF466&gt;100,"",IF($M466=プロ用女子!K$177,ROW(),"")),"")</f>
        <v/>
      </c>
      <c r="CO466" s="58" t="str">
        <f>IF(O466="女子",IF($AF466&gt;100,"",IF($M466=プロ用女子!D$202,ROW(),"")),"")</f>
        <v/>
      </c>
      <c r="CP466" s="58" t="str">
        <f>IF(O466="女子",IF($AF466&gt;100,"",IF($M466=プロ用女子!K$202,ROW(),"")),"")</f>
        <v/>
      </c>
      <c r="CQ466" s="58" t="str">
        <f>IF(O466="女子",IF($AF466&gt;100,"",IF($M466=プロ用女子!D$227,ROW(),"")),"")</f>
        <v/>
      </c>
      <c r="CR466" s="58" t="str">
        <f>IF(O466="女子",IF($AF466&gt;100,"",IF($M466=プロ用女子!K$227,ROW(),"")),"")</f>
        <v/>
      </c>
    </row>
    <row r="467" spans="1:96" x14ac:dyDescent="0.15">
      <c r="A467" s="41"/>
      <c r="B467" s="41"/>
      <c r="L467" t="s">
        <v>1774</v>
      </c>
      <c r="M467" t="s">
        <v>1520</v>
      </c>
      <c r="N467" t="s">
        <v>1521</v>
      </c>
      <c r="O467" t="s">
        <v>17</v>
      </c>
      <c r="Y467" t="s">
        <v>101</v>
      </c>
      <c r="AA467" t="s">
        <v>1775</v>
      </c>
      <c r="AB467" t="s">
        <v>1776</v>
      </c>
      <c r="AC467" t="s">
        <v>1777</v>
      </c>
      <c r="AD467" t="s">
        <v>102</v>
      </c>
      <c r="AF467">
        <v>2</v>
      </c>
      <c r="AG467" s="40">
        <v>39123</v>
      </c>
      <c r="AN467">
        <v>169</v>
      </c>
      <c r="AO467">
        <v>63</v>
      </c>
      <c r="AP467" t="s">
        <v>103</v>
      </c>
      <c r="BB467">
        <f t="shared" si="28"/>
        <v>17</v>
      </c>
      <c r="BC467">
        <f t="shared" si="29"/>
        <v>3</v>
      </c>
      <c r="BD467" t="str">
        <f t="shared" si="30"/>
        <v>右</v>
      </c>
      <c r="BE467" s="58" t="str">
        <f>IF(O467="男子",IF($AF467&gt;100,"",IF(M467=プロ用男子!D$2,ROW(),"")),"")</f>
        <v/>
      </c>
      <c r="BF467" s="58" t="str">
        <f>IF(O467="男子",IF($AF467&gt;100,"",IF($M467=プロ用男子!K$2,ROW(),"")),"")</f>
        <v/>
      </c>
      <c r="BG467" s="58" t="str">
        <f>IF(O467="男子",IF($AF467&gt;100,"",IF($M467=プロ用男子!D$27,ROW(),"")),"")</f>
        <v/>
      </c>
      <c r="BH467" s="58" t="str">
        <f>IF(O467="男子",IF($AF467&gt;100,"",IF($M467=プロ用男子!K$27,ROW(),"")),"")</f>
        <v/>
      </c>
      <c r="BI467" s="58" t="str">
        <f>IF(O467="男子",IF($AF467&gt;100,"",IF($M467=プロ用男子!D$52,ROW(),"")),"")</f>
        <v/>
      </c>
      <c r="BJ467" s="58" t="str">
        <f>IF(O467="男子",IF($AF467&gt;100,"",IF($M467=プロ用男子!K$52,ROW(),"")),"")</f>
        <v/>
      </c>
      <c r="BK467" s="58" t="str">
        <f>IF(O467="男子",IF($AF467&gt;100,"",IF($M467=プロ用男子!D$77,ROW(),"")),"")</f>
        <v/>
      </c>
      <c r="BL467" s="58" t="str">
        <f>IF(O467="男子",IF($AF467&gt;100,"",IF($M467=プロ用男子!K$77,ROW(),"")),"")</f>
        <v/>
      </c>
      <c r="BM467" s="58" t="str">
        <f>IF(O467="男子",IF($AF467&gt;100,"",IF($M467=プロ用男子!D$102,ROW(),"")),"")</f>
        <v/>
      </c>
      <c r="BN467" s="58" t="str">
        <f>IF(O467="男子",IF($AF467&gt;100,"",IF($M467=プロ用男子!K$102,ROW(),"")),"")</f>
        <v/>
      </c>
      <c r="BO467" s="58" t="str">
        <f>IF(O467="男子",IF($AF467&gt;100,"",IF($M467=プロ用男子!D$127,ROW(),"")),"")</f>
        <v/>
      </c>
      <c r="BP467" s="58" t="str">
        <f>IF(O467="男子",IF($AF467&gt;100,"",IF($M467=プロ用男子!K$127,ROW(),"")),"")</f>
        <v/>
      </c>
      <c r="BQ467" s="58" t="str">
        <f>IF(O467="男子",IF($AF467&gt;100,"",IF($M467=プロ用男子!D$152,ROW(),"")),"")</f>
        <v/>
      </c>
      <c r="BR467" s="58" t="str">
        <f>IF(O467="男子",IF($AF467&gt;100,"",IF($M467=プロ用男子!K$152,ROW(),"")),"")</f>
        <v/>
      </c>
      <c r="BS467" s="58" t="str">
        <f>IF(O467="男子",IF($AF467&gt;100,"",IF($M467=プロ用男子!D$177,ROW(),"")),"")</f>
        <v/>
      </c>
      <c r="BT467" s="58" t="str">
        <f>IF(O467="男子",IF($AF467&gt;100,"",IF($M467=プロ用男子!K$177,ROW(),"")),"")</f>
        <v/>
      </c>
      <c r="BU467" s="58" t="str">
        <f>IF(O467="男子",IF($AF467&gt;100,"",IF($M467=プロ用男子!D$202,ROW(),"")),"")</f>
        <v/>
      </c>
      <c r="BV467" s="58" t="str">
        <f>IF(O467="男子",IF($AF467&gt;100,"",IF($M467=プロ用男子!K$202,ROW(),"")),"")</f>
        <v/>
      </c>
      <c r="BW467" s="58" t="str">
        <f>IF(O467="男子",IF($AF467&gt;100,"",IF($M467=プロ用男子!D$227,ROW(),"")),"")</f>
        <v/>
      </c>
      <c r="BX467" s="58" t="str">
        <f>IF(O467="男子",IF($AF467&gt;100,"",IF($M467=プロ用男子!K$227,ROW(),"")),"")</f>
        <v/>
      </c>
      <c r="BY467" s="58" t="str">
        <f>IF(O467="女子",IF(AF467&gt;100,"",IF(M467=プロ用女子!D$2,ROW(),"")),"")</f>
        <v/>
      </c>
      <c r="BZ467" s="58" t="str">
        <f>IF(O467="女子",IF($AF467&gt;100,"",IF($M467=プロ用女子!K$2,ROW(),"")),"")</f>
        <v/>
      </c>
      <c r="CA467" s="58" t="str">
        <f>IF(O467="女子",IF($AF467&gt;100,"",IF($M467=プロ用女子!D$27,ROW(),"")),"")</f>
        <v/>
      </c>
      <c r="CB467" s="58" t="str">
        <f>IF(O467="女子",IF($AF467&gt;100,"",IF($M467=プロ用女子!K$27,ROW(),"")),"")</f>
        <v/>
      </c>
      <c r="CC467" s="58" t="str">
        <f>IF(O467="女子",IF($AF467&gt;100,"",IF($M467=プロ用女子!D$52,ROW(),"")),"")</f>
        <v/>
      </c>
      <c r="CD467" s="58" t="str">
        <f>IF(O467="女子",IF($AF467&gt;100,"",IF($M467=プロ用女子!K$52,ROW(),"")),"")</f>
        <v/>
      </c>
      <c r="CE467" s="58" t="str">
        <f>IF(O467="女子",IF($AF467&gt;100,"",IF($M467=プロ用女子!D$77,ROW(),"")),"")</f>
        <v/>
      </c>
      <c r="CF467" s="58" t="str">
        <f>IF(O467="女子",IF($AF467&gt;100,"",IF($M467=プロ用女子!K$77,ROW(),"")),"")</f>
        <v/>
      </c>
      <c r="CG467" s="58">
        <f>IF(O467="女子",IF($AF467&gt;100,"",IF($M467=プロ用女子!D$102,ROW(),"")),"")</f>
        <v>467</v>
      </c>
      <c r="CH467" s="58" t="str">
        <f>IF(O467="女子",IF($AF467&gt;100,"",IF($M467=プロ用女子!K$102,ROW(),"")),"")</f>
        <v/>
      </c>
      <c r="CI467" s="58" t="str">
        <f>IF(O467="女子",IF($AF467&gt;100,"",IF($M467=プロ用女子!D$127,ROW(),"")),"")</f>
        <v/>
      </c>
      <c r="CJ467" s="58" t="str">
        <f>IF(O467="女子",IF($AF467&gt;100,"",IF($M467=プロ用女子!K$127,ROW(),"")),"")</f>
        <v/>
      </c>
      <c r="CK467" s="58" t="str">
        <f>IF(O467="女子",IF($AF467&gt;100,"",IF($M467=プロ用女子!D$152,ROW(),"")),"")</f>
        <v/>
      </c>
      <c r="CL467" s="58" t="str">
        <f>IF(O467="女子",IF($AF467&gt;100,"",IF($M467=プロ用女子!K$152,ROW(),"")),"")</f>
        <v/>
      </c>
      <c r="CM467" s="58" t="str">
        <f>IF(O467="女子",IF($AF467&gt;100,"",IF($M467=プロ用女子!D$177,ROW(),"")),"")</f>
        <v/>
      </c>
      <c r="CN467" s="58" t="str">
        <f>IF(O467="女子",IF($AF467&gt;100,"",IF($M467=プロ用女子!K$177,ROW(),"")),"")</f>
        <v/>
      </c>
      <c r="CO467" s="58" t="str">
        <f>IF(O467="女子",IF($AF467&gt;100,"",IF($M467=プロ用女子!D$202,ROW(),"")),"")</f>
        <v/>
      </c>
      <c r="CP467" s="58" t="str">
        <f>IF(O467="女子",IF($AF467&gt;100,"",IF($M467=プロ用女子!K$202,ROW(),"")),"")</f>
        <v/>
      </c>
      <c r="CQ467" s="58" t="str">
        <f>IF(O467="女子",IF($AF467&gt;100,"",IF($M467=プロ用女子!D$227,ROW(),"")),"")</f>
        <v/>
      </c>
      <c r="CR467" s="58" t="str">
        <f>IF(O467="女子",IF($AF467&gt;100,"",IF($M467=プロ用女子!K$227,ROW(),"")),"")</f>
        <v/>
      </c>
    </row>
    <row r="468" spans="1:96" x14ac:dyDescent="0.15">
      <c r="A468" s="41"/>
      <c r="B468" s="41"/>
      <c r="L468" t="s">
        <v>1778</v>
      </c>
      <c r="M468" t="s">
        <v>1520</v>
      </c>
      <c r="N468" t="s">
        <v>1521</v>
      </c>
      <c r="O468" t="s">
        <v>17</v>
      </c>
      <c r="Y468" t="s">
        <v>101</v>
      </c>
      <c r="AA468" t="s">
        <v>1779</v>
      </c>
      <c r="AB468" t="s">
        <v>1780</v>
      </c>
      <c r="AC468" t="s">
        <v>1781</v>
      </c>
      <c r="AD468" t="s">
        <v>102</v>
      </c>
      <c r="AF468">
        <v>3</v>
      </c>
      <c r="AG468" s="40">
        <v>39124</v>
      </c>
      <c r="AN468">
        <v>169</v>
      </c>
      <c r="AO468">
        <v>63</v>
      </c>
      <c r="AP468" t="s">
        <v>103</v>
      </c>
      <c r="BB468">
        <f t="shared" si="28"/>
        <v>17</v>
      </c>
      <c r="BC468">
        <f t="shared" si="29"/>
        <v>3</v>
      </c>
      <c r="BD468" t="str">
        <f t="shared" si="30"/>
        <v>右</v>
      </c>
      <c r="BE468" s="58" t="str">
        <f>IF(O468="男子",IF($AF468&gt;100,"",IF(M468=プロ用男子!D$2,ROW(),"")),"")</f>
        <v/>
      </c>
      <c r="BF468" s="58" t="str">
        <f>IF(O468="男子",IF($AF468&gt;100,"",IF($M468=プロ用男子!K$2,ROW(),"")),"")</f>
        <v/>
      </c>
      <c r="BG468" s="58" t="str">
        <f>IF(O468="男子",IF($AF468&gt;100,"",IF($M468=プロ用男子!D$27,ROW(),"")),"")</f>
        <v/>
      </c>
      <c r="BH468" s="58" t="str">
        <f>IF(O468="男子",IF($AF468&gt;100,"",IF($M468=プロ用男子!K$27,ROW(),"")),"")</f>
        <v/>
      </c>
      <c r="BI468" s="58" t="str">
        <f>IF(O468="男子",IF($AF468&gt;100,"",IF($M468=プロ用男子!D$52,ROW(),"")),"")</f>
        <v/>
      </c>
      <c r="BJ468" s="58" t="str">
        <f>IF(O468="男子",IF($AF468&gt;100,"",IF($M468=プロ用男子!K$52,ROW(),"")),"")</f>
        <v/>
      </c>
      <c r="BK468" s="58" t="str">
        <f>IF(O468="男子",IF($AF468&gt;100,"",IF($M468=プロ用男子!D$77,ROW(),"")),"")</f>
        <v/>
      </c>
      <c r="BL468" s="58" t="str">
        <f>IF(O468="男子",IF($AF468&gt;100,"",IF($M468=プロ用男子!K$77,ROW(),"")),"")</f>
        <v/>
      </c>
      <c r="BM468" s="58" t="str">
        <f>IF(O468="男子",IF($AF468&gt;100,"",IF($M468=プロ用男子!D$102,ROW(),"")),"")</f>
        <v/>
      </c>
      <c r="BN468" s="58" t="str">
        <f>IF(O468="男子",IF($AF468&gt;100,"",IF($M468=プロ用男子!K$102,ROW(),"")),"")</f>
        <v/>
      </c>
      <c r="BO468" s="58" t="str">
        <f>IF(O468="男子",IF($AF468&gt;100,"",IF($M468=プロ用男子!D$127,ROW(),"")),"")</f>
        <v/>
      </c>
      <c r="BP468" s="58" t="str">
        <f>IF(O468="男子",IF($AF468&gt;100,"",IF($M468=プロ用男子!K$127,ROW(),"")),"")</f>
        <v/>
      </c>
      <c r="BQ468" s="58" t="str">
        <f>IF(O468="男子",IF($AF468&gt;100,"",IF($M468=プロ用男子!D$152,ROW(),"")),"")</f>
        <v/>
      </c>
      <c r="BR468" s="58" t="str">
        <f>IF(O468="男子",IF($AF468&gt;100,"",IF($M468=プロ用男子!K$152,ROW(),"")),"")</f>
        <v/>
      </c>
      <c r="BS468" s="58" t="str">
        <f>IF(O468="男子",IF($AF468&gt;100,"",IF($M468=プロ用男子!D$177,ROW(),"")),"")</f>
        <v/>
      </c>
      <c r="BT468" s="58" t="str">
        <f>IF(O468="男子",IF($AF468&gt;100,"",IF($M468=プロ用男子!K$177,ROW(),"")),"")</f>
        <v/>
      </c>
      <c r="BU468" s="58" t="str">
        <f>IF(O468="男子",IF($AF468&gt;100,"",IF($M468=プロ用男子!D$202,ROW(),"")),"")</f>
        <v/>
      </c>
      <c r="BV468" s="58" t="str">
        <f>IF(O468="男子",IF($AF468&gt;100,"",IF($M468=プロ用男子!K$202,ROW(),"")),"")</f>
        <v/>
      </c>
      <c r="BW468" s="58" t="str">
        <f>IF(O468="男子",IF($AF468&gt;100,"",IF($M468=プロ用男子!D$227,ROW(),"")),"")</f>
        <v/>
      </c>
      <c r="BX468" s="58" t="str">
        <f>IF(O468="男子",IF($AF468&gt;100,"",IF($M468=プロ用男子!K$227,ROW(),"")),"")</f>
        <v/>
      </c>
      <c r="BY468" s="58" t="str">
        <f>IF(O468="女子",IF(AF468&gt;100,"",IF(M468=プロ用女子!D$2,ROW(),"")),"")</f>
        <v/>
      </c>
      <c r="BZ468" s="58" t="str">
        <f>IF(O468="女子",IF($AF468&gt;100,"",IF($M468=プロ用女子!K$2,ROW(),"")),"")</f>
        <v/>
      </c>
      <c r="CA468" s="58" t="str">
        <f>IF(O468="女子",IF($AF468&gt;100,"",IF($M468=プロ用女子!D$27,ROW(),"")),"")</f>
        <v/>
      </c>
      <c r="CB468" s="58" t="str">
        <f>IF(O468="女子",IF($AF468&gt;100,"",IF($M468=プロ用女子!K$27,ROW(),"")),"")</f>
        <v/>
      </c>
      <c r="CC468" s="58" t="str">
        <f>IF(O468="女子",IF($AF468&gt;100,"",IF($M468=プロ用女子!D$52,ROW(),"")),"")</f>
        <v/>
      </c>
      <c r="CD468" s="58" t="str">
        <f>IF(O468="女子",IF($AF468&gt;100,"",IF($M468=プロ用女子!K$52,ROW(),"")),"")</f>
        <v/>
      </c>
      <c r="CE468" s="58" t="str">
        <f>IF(O468="女子",IF($AF468&gt;100,"",IF($M468=プロ用女子!D$77,ROW(),"")),"")</f>
        <v/>
      </c>
      <c r="CF468" s="58" t="str">
        <f>IF(O468="女子",IF($AF468&gt;100,"",IF($M468=プロ用女子!K$77,ROW(),"")),"")</f>
        <v/>
      </c>
      <c r="CG468" s="58">
        <f>IF(O468="女子",IF($AF468&gt;100,"",IF($M468=プロ用女子!D$102,ROW(),"")),"")</f>
        <v>468</v>
      </c>
      <c r="CH468" s="58" t="str">
        <f>IF(O468="女子",IF($AF468&gt;100,"",IF($M468=プロ用女子!K$102,ROW(),"")),"")</f>
        <v/>
      </c>
      <c r="CI468" s="58" t="str">
        <f>IF(O468="女子",IF($AF468&gt;100,"",IF($M468=プロ用女子!D$127,ROW(),"")),"")</f>
        <v/>
      </c>
      <c r="CJ468" s="58" t="str">
        <f>IF(O468="女子",IF($AF468&gt;100,"",IF($M468=プロ用女子!K$127,ROW(),"")),"")</f>
        <v/>
      </c>
      <c r="CK468" s="58" t="str">
        <f>IF(O468="女子",IF($AF468&gt;100,"",IF($M468=プロ用女子!D$152,ROW(),"")),"")</f>
        <v/>
      </c>
      <c r="CL468" s="58" t="str">
        <f>IF(O468="女子",IF($AF468&gt;100,"",IF($M468=プロ用女子!K$152,ROW(),"")),"")</f>
        <v/>
      </c>
      <c r="CM468" s="58" t="str">
        <f>IF(O468="女子",IF($AF468&gt;100,"",IF($M468=プロ用女子!D$177,ROW(),"")),"")</f>
        <v/>
      </c>
      <c r="CN468" s="58" t="str">
        <f>IF(O468="女子",IF($AF468&gt;100,"",IF($M468=プロ用女子!K$177,ROW(),"")),"")</f>
        <v/>
      </c>
      <c r="CO468" s="58" t="str">
        <f>IF(O468="女子",IF($AF468&gt;100,"",IF($M468=プロ用女子!D$202,ROW(),"")),"")</f>
        <v/>
      </c>
      <c r="CP468" s="58" t="str">
        <f>IF(O468="女子",IF($AF468&gt;100,"",IF($M468=プロ用女子!K$202,ROW(),"")),"")</f>
        <v/>
      </c>
      <c r="CQ468" s="58" t="str">
        <f>IF(O468="女子",IF($AF468&gt;100,"",IF($M468=プロ用女子!D$227,ROW(),"")),"")</f>
        <v/>
      </c>
      <c r="CR468" s="58" t="str">
        <f>IF(O468="女子",IF($AF468&gt;100,"",IF($M468=プロ用女子!K$227,ROW(),"")),"")</f>
        <v/>
      </c>
    </row>
    <row r="469" spans="1:96" x14ac:dyDescent="0.15">
      <c r="A469" s="41"/>
      <c r="B469" s="41"/>
      <c r="L469" t="s">
        <v>1782</v>
      </c>
      <c r="M469" t="s">
        <v>1520</v>
      </c>
      <c r="N469" t="s">
        <v>1521</v>
      </c>
      <c r="O469" t="s">
        <v>17</v>
      </c>
      <c r="Y469" t="s">
        <v>101</v>
      </c>
      <c r="AA469" t="s">
        <v>1783</v>
      </c>
      <c r="AB469" t="s">
        <v>1784</v>
      </c>
      <c r="AC469" t="s">
        <v>1785</v>
      </c>
      <c r="AD469" t="s">
        <v>102</v>
      </c>
      <c r="AF469">
        <v>4</v>
      </c>
      <c r="AG469" s="40">
        <v>39125</v>
      </c>
      <c r="AN469">
        <v>169</v>
      </c>
      <c r="AO469">
        <v>63</v>
      </c>
      <c r="AP469" t="s">
        <v>103</v>
      </c>
      <c r="BB469">
        <f t="shared" si="28"/>
        <v>17</v>
      </c>
      <c r="BC469">
        <f t="shared" si="29"/>
        <v>3</v>
      </c>
      <c r="BD469" t="str">
        <f t="shared" si="30"/>
        <v>右</v>
      </c>
      <c r="BE469" s="58" t="str">
        <f>IF(O469="男子",IF($AF469&gt;100,"",IF(M469=プロ用男子!D$2,ROW(),"")),"")</f>
        <v/>
      </c>
      <c r="BF469" s="58" t="str">
        <f>IF(O469="男子",IF($AF469&gt;100,"",IF($M469=プロ用男子!K$2,ROW(),"")),"")</f>
        <v/>
      </c>
      <c r="BG469" s="58" t="str">
        <f>IF(O469="男子",IF($AF469&gt;100,"",IF($M469=プロ用男子!D$27,ROW(),"")),"")</f>
        <v/>
      </c>
      <c r="BH469" s="58" t="str">
        <f>IF(O469="男子",IF($AF469&gt;100,"",IF($M469=プロ用男子!K$27,ROW(),"")),"")</f>
        <v/>
      </c>
      <c r="BI469" s="58" t="str">
        <f>IF(O469="男子",IF($AF469&gt;100,"",IF($M469=プロ用男子!D$52,ROW(),"")),"")</f>
        <v/>
      </c>
      <c r="BJ469" s="58" t="str">
        <f>IF(O469="男子",IF($AF469&gt;100,"",IF($M469=プロ用男子!K$52,ROW(),"")),"")</f>
        <v/>
      </c>
      <c r="BK469" s="58" t="str">
        <f>IF(O469="男子",IF($AF469&gt;100,"",IF($M469=プロ用男子!D$77,ROW(),"")),"")</f>
        <v/>
      </c>
      <c r="BL469" s="58" t="str">
        <f>IF(O469="男子",IF($AF469&gt;100,"",IF($M469=プロ用男子!K$77,ROW(),"")),"")</f>
        <v/>
      </c>
      <c r="BM469" s="58" t="str">
        <f>IF(O469="男子",IF($AF469&gt;100,"",IF($M469=プロ用男子!D$102,ROW(),"")),"")</f>
        <v/>
      </c>
      <c r="BN469" s="58" t="str">
        <f>IF(O469="男子",IF($AF469&gt;100,"",IF($M469=プロ用男子!K$102,ROW(),"")),"")</f>
        <v/>
      </c>
      <c r="BO469" s="58" t="str">
        <f>IF(O469="男子",IF($AF469&gt;100,"",IF($M469=プロ用男子!D$127,ROW(),"")),"")</f>
        <v/>
      </c>
      <c r="BP469" s="58" t="str">
        <f>IF(O469="男子",IF($AF469&gt;100,"",IF($M469=プロ用男子!K$127,ROW(),"")),"")</f>
        <v/>
      </c>
      <c r="BQ469" s="58" t="str">
        <f>IF(O469="男子",IF($AF469&gt;100,"",IF($M469=プロ用男子!D$152,ROW(),"")),"")</f>
        <v/>
      </c>
      <c r="BR469" s="58" t="str">
        <f>IF(O469="男子",IF($AF469&gt;100,"",IF($M469=プロ用男子!K$152,ROW(),"")),"")</f>
        <v/>
      </c>
      <c r="BS469" s="58" t="str">
        <f>IF(O469="男子",IF($AF469&gt;100,"",IF($M469=プロ用男子!D$177,ROW(),"")),"")</f>
        <v/>
      </c>
      <c r="BT469" s="58" t="str">
        <f>IF(O469="男子",IF($AF469&gt;100,"",IF($M469=プロ用男子!K$177,ROW(),"")),"")</f>
        <v/>
      </c>
      <c r="BU469" s="58" t="str">
        <f>IF(O469="男子",IF($AF469&gt;100,"",IF($M469=プロ用男子!D$202,ROW(),"")),"")</f>
        <v/>
      </c>
      <c r="BV469" s="58" t="str">
        <f>IF(O469="男子",IF($AF469&gt;100,"",IF($M469=プロ用男子!K$202,ROW(),"")),"")</f>
        <v/>
      </c>
      <c r="BW469" s="58" t="str">
        <f>IF(O469="男子",IF($AF469&gt;100,"",IF($M469=プロ用男子!D$227,ROW(),"")),"")</f>
        <v/>
      </c>
      <c r="BX469" s="58" t="str">
        <f>IF(O469="男子",IF($AF469&gt;100,"",IF($M469=プロ用男子!K$227,ROW(),"")),"")</f>
        <v/>
      </c>
      <c r="BY469" s="58" t="str">
        <f>IF(O469="女子",IF(AF469&gt;100,"",IF(M469=プロ用女子!D$2,ROW(),"")),"")</f>
        <v/>
      </c>
      <c r="BZ469" s="58" t="str">
        <f>IF(O469="女子",IF($AF469&gt;100,"",IF($M469=プロ用女子!K$2,ROW(),"")),"")</f>
        <v/>
      </c>
      <c r="CA469" s="58" t="str">
        <f>IF(O469="女子",IF($AF469&gt;100,"",IF($M469=プロ用女子!D$27,ROW(),"")),"")</f>
        <v/>
      </c>
      <c r="CB469" s="58" t="str">
        <f>IF(O469="女子",IF($AF469&gt;100,"",IF($M469=プロ用女子!K$27,ROW(),"")),"")</f>
        <v/>
      </c>
      <c r="CC469" s="58" t="str">
        <f>IF(O469="女子",IF($AF469&gt;100,"",IF($M469=プロ用女子!D$52,ROW(),"")),"")</f>
        <v/>
      </c>
      <c r="CD469" s="58" t="str">
        <f>IF(O469="女子",IF($AF469&gt;100,"",IF($M469=プロ用女子!K$52,ROW(),"")),"")</f>
        <v/>
      </c>
      <c r="CE469" s="58" t="str">
        <f>IF(O469="女子",IF($AF469&gt;100,"",IF($M469=プロ用女子!D$77,ROW(),"")),"")</f>
        <v/>
      </c>
      <c r="CF469" s="58" t="str">
        <f>IF(O469="女子",IF($AF469&gt;100,"",IF($M469=プロ用女子!K$77,ROW(),"")),"")</f>
        <v/>
      </c>
      <c r="CG469" s="58">
        <f>IF(O469="女子",IF($AF469&gt;100,"",IF($M469=プロ用女子!D$102,ROW(),"")),"")</f>
        <v>469</v>
      </c>
      <c r="CH469" s="58" t="str">
        <f>IF(O469="女子",IF($AF469&gt;100,"",IF($M469=プロ用女子!K$102,ROW(),"")),"")</f>
        <v/>
      </c>
      <c r="CI469" s="58" t="str">
        <f>IF(O469="女子",IF($AF469&gt;100,"",IF($M469=プロ用女子!D$127,ROW(),"")),"")</f>
        <v/>
      </c>
      <c r="CJ469" s="58" t="str">
        <f>IF(O469="女子",IF($AF469&gt;100,"",IF($M469=プロ用女子!K$127,ROW(),"")),"")</f>
        <v/>
      </c>
      <c r="CK469" s="58" t="str">
        <f>IF(O469="女子",IF($AF469&gt;100,"",IF($M469=プロ用女子!D$152,ROW(),"")),"")</f>
        <v/>
      </c>
      <c r="CL469" s="58" t="str">
        <f>IF(O469="女子",IF($AF469&gt;100,"",IF($M469=プロ用女子!K$152,ROW(),"")),"")</f>
        <v/>
      </c>
      <c r="CM469" s="58" t="str">
        <f>IF(O469="女子",IF($AF469&gt;100,"",IF($M469=プロ用女子!D$177,ROW(),"")),"")</f>
        <v/>
      </c>
      <c r="CN469" s="58" t="str">
        <f>IF(O469="女子",IF($AF469&gt;100,"",IF($M469=プロ用女子!K$177,ROW(),"")),"")</f>
        <v/>
      </c>
      <c r="CO469" s="58" t="str">
        <f>IF(O469="女子",IF($AF469&gt;100,"",IF($M469=プロ用女子!D$202,ROW(),"")),"")</f>
        <v/>
      </c>
      <c r="CP469" s="58" t="str">
        <f>IF(O469="女子",IF($AF469&gt;100,"",IF($M469=プロ用女子!K$202,ROW(),"")),"")</f>
        <v/>
      </c>
      <c r="CQ469" s="58" t="str">
        <f>IF(O469="女子",IF($AF469&gt;100,"",IF($M469=プロ用女子!D$227,ROW(),"")),"")</f>
        <v/>
      </c>
      <c r="CR469" s="58" t="str">
        <f>IF(O469="女子",IF($AF469&gt;100,"",IF($M469=プロ用女子!K$227,ROW(),"")),"")</f>
        <v/>
      </c>
    </row>
    <row r="470" spans="1:96" x14ac:dyDescent="0.15">
      <c r="A470" s="41"/>
      <c r="B470" s="41"/>
      <c r="L470" t="s">
        <v>1786</v>
      </c>
      <c r="M470" t="s">
        <v>1520</v>
      </c>
      <c r="N470" t="s">
        <v>1521</v>
      </c>
      <c r="O470" t="s">
        <v>17</v>
      </c>
      <c r="Y470" t="s">
        <v>101</v>
      </c>
      <c r="AA470" t="s">
        <v>1787</v>
      </c>
      <c r="AB470" t="s">
        <v>1788</v>
      </c>
      <c r="AC470" t="s">
        <v>1789</v>
      </c>
      <c r="AD470" t="s">
        <v>102</v>
      </c>
      <c r="AF470">
        <v>5</v>
      </c>
      <c r="AG470" s="40">
        <v>39126</v>
      </c>
      <c r="AN470">
        <v>169</v>
      </c>
      <c r="AO470">
        <v>63</v>
      </c>
      <c r="AP470" t="s">
        <v>103</v>
      </c>
      <c r="BB470">
        <f t="shared" si="28"/>
        <v>17</v>
      </c>
      <c r="BC470">
        <f t="shared" si="29"/>
        <v>3</v>
      </c>
      <c r="BD470" t="str">
        <f t="shared" si="30"/>
        <v>右</v>
      </c>
      <c r="BE470" s="58" t="str">
        <f>IF(O470="男子",IF($AF470&gt;100,"",IF(M470=プロ用男子!D$2,ROW(),"")),"")</f>
        <v/>
      </c>
      <c r="BF470" s="58" t="str">
        <f>IF(O470="男子",IF($AF470&gt;100,"",IF($M470=プロ用男子!K$2,ROW(),"")),"")</f>
        <v/>
      </c>
      <c r="BG470" s="58" t="str">
        <f>IF(O470="男子",IF($AF470&gt;100,"",IF($M470=プロ用男子!D$27,ROW(),"")),"")</f>
        <v/>
      </c>
      <c r="BH470" s="58" t="str">
        <f>IF(O470="男子",IF($AF470&gt;100,"",IF($M470=プロ用男子!K$27,ROW(),"")),"")</f>
        <v/>
      </c>
      <c r="BI470" s="58" t="str">
        <f>IF(O470="男子",IF($AF470&gt;100,"",IF($M470=プロ用男子!D$52,ROW(),"")),"")</f>
        <v/>
      </c>
      <c r="BJ470" s="58" t="str">
        <f>IF(O470="男子",IF($AF470&gt;100,"",IF($M470=プロ用男子!K$52,ROW(),"")),"")</f>
        <v/>
      </c>
      <c r="BK470" s="58" t="str">
        <f>IF(O470="男子",IF($AF470&gt;100,"",IF($M470=プロ用男子!D$77,ROW(),"")),"")</f>
        <v/>
      </c>
      <c r="BL470" s="58" t="str">
        <f>IF(O470="男子",IF($AF470&gt;100,"",IF($M470=プロ用男子!K$77,ROW(),"")),"")</f>
        <v/>
      </c>
      <c r="BM470" s="58" t="str">
        <f>IF(O470="男子",IF($AF470&gt;100,"",IF($M470=プロ用男子!D$102,ROW(),"")),"")</f>
        <v/>
      </c>
      <c r="BN470" s="58" t="str">
        <f>IF(O470="男子",IF($AF470&gt;100,"",IF($M470=プロ用男子!K$102,ROW(),"")),"")</f>
        <v/>
      </c>
      <c r="BO470" s="58" t="str">
        <f>IF(O470="男子",IF($AF470&gt;100,"",IF($M470=プロ用男子!D$127,ROW(),"")),"")</f>
        <v/>
      </c>
      <c r="BP470" s="58" t="str">
        <f>IF(O470="男子",IF($AF470&gt;100,"",IF($M470=プロ用男子!K$127,ROW(),"")),"")</f>
        <v/>
      </c>
      <c r="BQ470" s="58" t="str">
        <f>IF(O470="男子",IF($AF470&gt;100,"",IF($M470=プロ用男子!D$152,ROW(),"")),"")</f>
        <v/>
      </c>
      <c r="BR470" s="58" t="str">
        <f>IF(O470="男子",IF($AF470&gt;100,"",IF($M470=プロ用男子!K$152,ROW(),"")),"")</f>
        <v/>
      </c>
      <c r="BS470" s="58" t="str">
        <f>IF(O470="男子",IF($AF470&gt;100,"",IF($M470=プロ用男子!D$177,ROW(),"")),"")</f>
        <v/>
      </c>
      <c r="BT470" s="58" t="str">
        <f>IF(O470="男子",IF($AF470&gt;100,"",IF($M470=プロ用男子!K$177,ROW(),"")),"")</f>
        <v/>
      </c>
      <c r="BU470" s="58" t="str">
        <f>IF(O470="男子",IF($AF470&gt;100,"",IF($M470=プロ用男子!D$202,ROW(),"")),"")</f>
        <v/>
      </c>
      <c r="BV470" s="58" t="str">
        <f>IF(O470="男子",IF($AF470&gt;100,"",IF($M470=プロ用男子!K$202,ROW(),"")),"")</f>
        <v/>
      </c>
      <c r="BW470" s="58" t="str">
        <f>IF(O470="男子",IF($AF470&gt;100,"",IF($M470=プロ用男子!D$227,ROW(),"")),"")</f>
        <v/>
      </c>
      <c r="BX470" s="58" t="str">
        <f>IF(O470="男子",IF($AF470&gt;100,"",IF($M470=プロ用男子!K$227,ROW(),"")),"")</f>
        <v/>
      </c>
      <c r="BY470" s="58" t="str">
        <f>IF(O470="女子",IF(AF470&gt;100,"",IF(M470=プロ用女子!D$2,ROW(),"")),"")</f>
        <v/>
      </c>
      <c r="BZ470" s="58" t="str">
        <f>IF(O470="女子",IF($AF470&gt;100,"",IF($M470=プロ用女子!K$2,ROW(),"")),"")</f>
        <v/>
      </c>
      <c r="CA470" s="58" t="str">
        <f>IF(O470="女子",IF($AF470&gt;100,"",IF($M470=プロ用女子!D$27,ROW(),"")),"")</f>
        <v/>
      </c>
      <c r="CB470" s="58" t="str">
        <f>IF(O470="女子",IF($AF470&gt;100,"",IF($M470=プロ用女子!K$27,ROW(),"")),"")</f>
        <v/>
      </c>
      <c r="CC470" s="58" t="str">
        <f>IF(O470="女子",IF($AF470&gt;100,"",IF($M470=プロ用女子!D$52,ROW(),"")),"")</f>
        <v/>
      </c>
      <c r="CD470" s="58" t="str">
        <f>IF(O470="女子",IF($AF470&gt;100,"",IF($M470=プロ用女子!K$52,ROW(),"")),"")</f>
        <v/>
      </c>
      <c r="CE470" s="58" t="str">
        <f>IF(O470="女子",IF($AF470&gt;100,"",IF($M470=プロ用女子!D$77,ROW(),"")),"")</f>
        <v/>
      </c>
      <c r="CF470" s="58" t="str">
        <f>IF(O470="女子",IF($AF470&gt;100,"",IF($M470=プロ用女子!K$77,ROW(),"")),"")</f>
        <v/>
      </c>
      <c r="CG470" s="58">
        <f>IF(O470="女子",IF($AF470&gt;100,"",IF($M470=プロ用女子!D$102,ROW(),"")),"")</f>
        <v>470</v>
      </c>
      <c r="CH470" s="58" t="str">
        <f>IF(O470="女子",IF($AF470&gt;100,"",IF($M470=プロ用女子!K$102,ROW(),"")),"")</f>
        <v/>
      </c>
      <c r="CI470" s="58" t="str">
        <f>IF(O470="女子",IF($AF470&gt;100,"",IF($M470=プロ用女子!D$127,ROW(),"")),"")</f>
        <v/>
      </c>
      <c r="CJ470" s="58" t="str">
        <f>IF(O470="女子",IF($AF470&gt;100,"",IF($M470=プロ用女子!K$127,ROW(),"")),"")</f>
        <v/>
      </c>
      <c r="CK470" s="58" t="str">
        <f>IF(O470="女子",IF($AF470&gt;100,"",IF($M470=プロ用女子!D$152,ROW(),"")),"")</f>
        <v/>
      </c>
      <c r="CL470" s="58" t="str">
        <f>IF(O470="女子",IF($AF470&gt;100,"",IF($M470=プロ用女子!K$152,ROW(),"")),"")</f>
        <v/>
      </c>
      <c r="CM470" s="58" t="str">
        <f>IF(O470="女子",IF($AF470&gt;100,"",IF($M470=プロ用女子!D$177,ROW(),"")),"")</f>
        <v/>
      </c>
      <c r="CN470" s="58" t="str">
        <f>IF(O470="女子",IF($AF470&gt;100,"",IF($M470=プロ用女子!K$177,ROW(),"")),"")</f>
        <v/>
      </c>
      <c r="CO470" s="58" t="str">
        <f>IF(O470="女子",IF($AF470&gt;100,"",IF($M470=プロ用女子!D$202,ROW(),"")),"")</f>
        <v/>
      </c>
      <c r="CP470" s="58" t="str">
        <f>IF(O470="女子",IF($AF470&gt;100,"",IF($M470=プロ用女子!K$202,ROW(),"")),"")</f>
        <v/>
      </c>
      <c r="CQ470" s="58" t="str">
        <f>IF(O470="女子",IF($AF470&gt;100,"",IF($M470=プロ用女子!D$227,ROW(),"")),"")</f>
        <v/>
      </c>
      <c r="CR470" s="58" t="str">
        <f>IF(O470="女子",IF($AF470&gt;100,"",IF($M470=プロ用女子!K$227,ROW(),"")),"")</f>
        <v/>
      </c>
    </row>
    <row r="471" spans="1:96" x14ac:dyDescent="0.15">
      <c r="A471" s="41"/>
      <c r="B471" s="41"/>
      <c r="L471" t="s">
        <v>1790</v>
      </c>
      <c r="M471" t="s">
        <v>1520</v>
      </c>
      <c r="N471" t="s">
        <v>1521</v>
      </c>
      <c r="O471" t="s">
        <v>17</v>
      </c>
      <c r="Y471" t="s">
        <v>101</v>
      </c>
      <c r="AA471" t="s">
        <v>1791</v>
      </c>
      <c r="AB471" t="s">
        <v>1792</v>
      </c>
      <c r="AC471" t="s">
        <v>1793</v>
      </c>
      <c r="AD471" t="s">
        <v>102</v>
      </c>
      <c r="AF471">
        <v>6</v>
      </c>
      <c r="AG471" s="40">
        <v>39127</v>
      </c>
      <c r="AN471">
        <v>169</v>
      </c>
      <c r="AO471">
        <v>63</v>
      </c>
      <c r="AP471" t="s">
        <v>103</v>
      </c>
      <c r="BB471">
        <f t="shared" si="28"/>
        <v>17</v>
      </c>
      <c r="BC471">
        <f t="shared" si="29"/>
        <v>3</v>
      </c>
      <c r="BD471" t="str">
        <f t="shared" si="30"/>
        <v>右</v>
      </c>
      <c r="BE471" s="58" t="str">
        <f>IF(O471="男子",IF($AF471&gt;100,"",IF(M471=プロ用男子!D$2,ROW(),"")),"")</f>
        <v/>
      </c>
      <c r="BF471" s="58" t="str">
        <f>IF(O471="男子",IF($AF471&gt;100,"",IF($M471=プロ用男子!K$2,ROW(),"")),"")</f>
        <v/>
      </c>
      <c r="BG471" s="58" t="str">
        <f>IF(O471="男子",IF($AF471&gt;100,"",IF($M471=プロ用男子!D$27,ROW(),"")),"")</f>
        <v/>
      </c>
      <c r="BH471" s="58" t="str">
        <f>IF(O471="男子",IF($AF471&gt;100,"",IF($M471=プロ用男子!K$27,ROW(),"")),"")</f>
        <v/>
      </c>
      <c r="BI471" s="58" t="str">
        <f>IF(O471="男子",IF($AF471&gt;100,"",IF($M471=プロ用男子!D$52,ROW(),"")),"")</f>
        <v/>
      </c>
      <c r="BJ471" s="58" t="str">
        <f>IF(O471="男子",IF($AF471&gt;100,"",IF($M471=プロ用男子!K$52,ROW(),"")),"")</f>
        <v/>
      </c>
      <c r="BK471" s="58" t="str">
        <f>IF(O471="男子",IF($AF471&gt;100,"",IF($M471=プロ用男子!D$77,ROW(),"")),"")</f>
        <v/>
      </c>
      <c r="BL471" s="58" t="str">
        <f>IF(O471="男子",IF($AF471&gt;100,"",IF($M471=プロ用男子!K$77,ROW(),"")),"")</f>
        <v/>
      </c>
      <c r="BM471" s="58" t="str">
        <f>IF(O471="男子",IF($AF471&gt;100,"",IF($M471=プロ用男子!D$102,ROW(),"")),"")</f>
        <v/>
      </c>
      <c r="BN471" s="58" t="str">
        <f>IF(O471="男子",IF($AF471&gt;100,"",IF($M471=プロ用男子!K$102,ROW(),"")),"")</f>
        <v/>
      </c>
      <c r="BO471" s="58" t="str">
        <f>IF(O471="男子",IF($AF471&gt;100,"",IF($M471=プロ用男子!D$127,ROW(),"")),"")</f>
        <v/>
      </c>
      <c r="BP471" s="58" t="str">
        <f>IF(O471="男子",IF($AF471&gt;100,"",IF($M471=プロ用男子!K$127,ROW(),"")),"")</f>
        <v/>
      </c>
      <c r="BQ471" s="58" t="str">
        <f>IF(O471="男子",IF($AF471&gt;100,"",IF($M471=プロ用男子!D$152,ROW(),"")),"")</f>
        <v/>
      </c>
      <c r="BR471" s="58" t="str">
        <f>IF(O471="男子",IF($AF471&gt;100,"",IF($M471=プロ用男子!K$152,ROW(),"")),"")</f>
        <v/>
      </c>
      <c r="BS471" s="58" t="str">
        <f>IF(O471="男子",IF($AF471&gt;100,"",IF($M471=プロ用男子!D$177,ROW(),"")),"")</f>
        <v/>
      </c>
      <c r="BT471" s="58" t="str">
        <f>IF(O471="男子",IF($AF471&gt;100,"",IF($M471=プロ用男子!K$177,ROW(),"")),"")</f>
        <v/>
      </c>
      <c r="BU471" s="58" t="str">
        <f>IF(O471="男子",IF($AF471&gt;100,"",IF($M471=プロ用男子!D$202,ROW(),"")),"")</f>
        <v/>
      </c>
      <c r="BV471" s="58" t="str">
        <f>IF(O471="男子",IF($AF471&gt;100,"",IF($M471=プロ用男子!K$202,ROW(),"")),"")</f>
        <v/>
      </c>
      <c r="BW471" s="58" t="str">
        <f>IF(O471="男子",IF($AF471&gt;100,"",IF($M471=プロ用男子!D$227,ROW(),"")),"")</f>
        <v/>
      </c>
      <c r="BX471" s="58" t="str">
        <f>IF(O471="男子",IF($AF471&gt;100,"",IF($M471=プロ用男子!K$227,ROW(),"")),"")</f>
        <v/>
      </c>
      <c r="BY471" s="58" t="str">
        <f>IF(O471="女子",IF(AF471&gt;100,"",IF(M471=プロ用女子!D$2,ROW(),"")),"")</f>
        <v/>
      </c>
      <c r="BZ471" s="58" t="str">
        <f>IF(O471="女子",IF($AF471&gt;100,"",IF($M471=プロ用女子!K$2,ROW(),"")),"")</f>
        <v/>
      </c>
      <c r="CA471" s="58" t="str">
        <f>IF(O471="女子",IF($AF471&gt;100,"",IF($M471=プロ用女子!D$27,ROW(),"")),"")</f>
        <v/>
      </c>
      <c r="CB471" s="58" t="str">
        <f>IF(O471="女子",IF($AF471&gt;100,"",IF($M471=プロ用女子!K$27,ROW(),"")),"")</f>
        <v/>
      </c>
      <c r="CC471" s="58" t="str">
        <f>IF(O471="女子",IF($AF471&gt;100,"",IF($M471=プロ用女子!D$52,ROW(),"")),"")</f>
        <v/>
      </c>
      <c r="CD471" s="58" t="str">
        <f>IF(O471="女子",IF($AF471&gt;100,"",IF($M471=プロ用女子!K$52,ROW(),"")),"")</f>
        <v/>
      </c>
      <c r="CE471" s="58" t="str">
        <f>IF(O471="女子",IF($AF471&gt;100,"",IF($M471=プロ用女子!D$77,ROW(),"")),"")</f>
        <v/>
      </c>
      <c r="CF471" s="58" t="str">
        <f>IF(O471="女子",IF($AF471&gt;100,"",IF($M471=プロ用女子!K$77,ROW(),"")),"")</f>
        <v/>
      </c>
      <c r="CG471" s="58">
        <f>IF(O471="女子",IF($AF471&gt;100,"",IF($M471=プロ用女子!D$102,ROW(),"")),"")</f>
        <v>471</v>
      </c>
      <c r="CH471" s="58" t="str">
        <f>IF(O471="女子",IF($AF471&gt;100,"",IF($M471=プロ用女子!K$102,ROW(),"")),"")</f>
        <v/>
      </c>
      <c r="CI471" s="58" t="str">
        <f>IF(O471="女子",IF($AF471&gt;100,"",IF($M471=プロ用女子!D$127,ROW(),"")),"")</f>
        <v/>
      </c>
      <c r="CJ471" s="58" t="str">
        <f>IF(O471="女子",IF($AF471&gt;100,"",IF($M471=プロ用女子!K$127,ROW(),"")),"")</f>
        <v/>
      </c>
      <c r="CK471" s="58" t="str">
        <f>IF(O471="女子",IF($AF471&gt;100,"",IF($M471=プロ用女子!D$152,ROW(),"")),"")</f>
        <v/>
      </c>
      <c r="CL471" s="58" t="str">
        <f>IF(O471="女子",IF($AF471&gt;100,"",IF($M471=プロ用女子!K$152,ROW(),"")),"")</f>
        <v/>
      </c>
      <c r="CM471" s="58" t="str">
        <f>IF(O471="女子",IF($AF471&gt;100,"",IF($M471=プロ用女子!D$177,ROW(),"")),"")</f>
        <v/>
      </c>
      <c r="CN471" s="58" t="str">
        <f>IF(O471="女子",IF($AF471&gt;100,"",IF($M471=プロ用女子!K$177,ROW(),"")),"")</f>
        <v/>
      </c>
      <c r="CO471" s="58" t="str">
        <f>IF(O471="女子",IF($AF471&gt;100,"",IF($M471=プロ用女子!D$202,ROW(),"")),"")</f>
        <v/>
      </c>
      <c r="CP471" s="58" t="str">
        <f>IF(O471="女子",IF($AF471&gt;100,"",IF($M471=プロ用女子!K$202,ROW(),"")),"")</f>
        <v/>
      </c>
      <c r="CQ471" s="58" t="str">
        <f>IF(O471="女子",IF($AF471&gt;100,"",IF($M471=プロ用女子!D$227,ROW(),"")),"")</f>
        <v/>
      </c>
      <c r="CR471" s="58" t="str">
        <f>IF(O471="女子",IF($AF471&gt;100,"",IF($M471=プロ用女子!K$227,ROW(),"")),"")</f>
        <v/>
      </c>
    </row>
    <row r="472" spans="1:96" x14ac:dyDescent="0.15">
      <c r="A472" s="41"/>
      <c r="B472" s="41"/>
      <c r="L472" t="s">
        <v>1826</v>
      </c>
      <c r="M472" t="s">
        <v>1520</v>
      </c>
      <c r="N472" t="s">
        <v>1521</v>
      </c>
      <c r="O472" t="s">
        <v>17</v>
      </c>
      <c r="Y472" t="s">
        <v>101</v>
      </c>
      <c r="AA472" t="s">
        <v>1827</v>
      </c>
      <c r="AB472" t="s">
        <v>1828</v>
      </c>
      <c r="AC472" t="s">
        <v>1829</v>
      </c>
      <c r="AD472" t="s">
        <v>102</v>
      </c>
      <c r="AF472">
        <v>7</v>
      </c>
      <c r="AG472" s="40">
        <v>39128</v>
      </c>
      <c r="AN472">
        <v>169</v>
      </c>
      <c r="AO472">
        <v>63</v>
      </c>
      <c r="AP472" t="s">
        <v>103</v>
      </c>
      <c r="BB472">
        <f t="shared" si="28"/>
        <v>17</v>
      </c>
      <c r="BC472">
        <f t="shared" si="29"/>
        <v>3</v>
      </c>
      <c r="BD472" t="str">
        <f t="shared" si="30"/>
        <v>右</v>
      </c>
      <c r="BE472" s="58" t="str">
        <f>IF(O472="男子",IF($AF472&gt;100,"",IF(M472=プロ用男子!D$2,ROW(),"")),"")</f>
        <v/>
      </c>
      <c r="BF472" s="58" t="str">
        <f>IF(O472="男子",IF($AF472&gt;100,"",IF($M472=プロ用男子!K$2,ROW(),"")),"")</f>
        <v/>
      </c>
      <c r="BG472" s="58" t="str">
        <f>IF(O472="男子",IF($AF472&gt;100,"",IF($M472=プロ用男子!D$27,ROW(),"")),"")</f>
        <v/>
      </c>
      <c r="BH472" s="58" t="str">
        <f>IF(O472="男子",IF($AF472&gt;100,"",IF($M472=プロ用男子!K$27,ROW(),"")),"")</f>
        <v/>
      </c>
      <c r="BI472" s="58" t="str">
        <f>IF(O472="男子",IF($AF472&gt;100,"",IF($M472=プロ用男子!D$52,ROW(),"")),"")</f>
        <v/>
      </c>
      <c r="BJ472" s="58" t="str">
        <f>IF(O472="男子",IF($AF472&gt;100,"",IF($M472=プロ用男子!K$52,ROW(),"")),"")</f>
        <v/>
      </c>
      <c r="BK472" s="58" t="str">
        <f>IF(O472="男子",IF($AF472&gt;100,"",IF($M472=プロ用男子!D$77,ROW(),"")),"")</f>
        <v/>
      </c>
      <c r="BL472" s="58" t="str">
        <f>IF(O472="男子",IF($AF472&gt;100,"",IF($M472=プロ用男子!K$77,ROW(),"")),"")</f>
        <v/>
      </c>
      <c r="BM472" s="58" t="str">
        <f>IF(O472="男子",IF($AF472&gt;100,"",IF($M472=プロ用男子!D$102,ROW(),"")),"")</f>
        <v/>
      </c>
      <c r="BN472" s="58" t="str">
        <f>IF(O472="男子",IF($AF472&gt;100,"",IF($M472=プロ用男子!K$102,ROW(),"")),"")</f>
        <v/>
      </c>
      <c r="BO472" s="58" t="str">
        <f>IF(O472="男子",IF($AF472&gt;100,"",IF($M472=プロ用男子!D$127,ROW(),"")),"")</f>
        <v/>
      </c>
      <c r="BP472" s="58" t="str">
        <f>IF(O472="男子",IF($AF472&gt;100,"",IF($M472=プロ用男子!K$127,ROW(),"")),"")</f>
        <v/>
      </c>
      <c r="BQ472" s="58" t="str">
        <f>IF(O472="男子",IF($AF472&gt;100,"",IF($M472=プロ用男子!D$152,ROW(),"")),"")</f>
        <v/>
      </c>
      <c r="BR472" s="58" t="str">
        <f>IF(O472="男子",IF($AF472&gt;100,"",IF($M472=プロ用男子!K$152,ROW(),"")),"")</f>
        <v/>
      </c>
      <c r="BS472" s="58" t="str">
        <f>IF(O472="男子",IF($AF472&gt;100,"",IF($M472=プロ用男子!D$177,ROW(),"")),"")</f>
        <v/>
      </c>
      <c r="BT472" s="58" t="str">
        <f>IF(O472="男子",IF($AF472&gt;100,"",IF($M472=プロ用男子!K$177,ROW(),"")),"")</f>
        <v/>
      </c>
      <c r="BU472" s="58" t="str">
        <f>IF(O472="男子",IF($AF472&gt;100,"",IF($M472=プロ用男子!D$202,ROW(),"")),"")</f>
        <v/>
      </c>
      <c r="BV472" s="58" t="str">
        <f>IF(O472="男子",IF($AF472&gt;100,"",IF($M472=プロ用男子!K$202,ROW(),"")),"")</f>
        <v/>
      </c>
      <c r="BW472" s="58" t="str">
        <f>IF(O472="男子",IF($AF472&gt;100,"",IF($M472=プロ用男子!D$227,ROW(),"")),"")</f>
        <v/>
      </c>
      <c r="BX472" s="58" t="str">
        <f>IF(O472="男子",IF($AF472&gt;100,"",IF($M472=プロ用男子!K$227,ROW(),"")),"")</f>
        <v/>
      </c>
      <c r="BY472" s="58" t="str">
        <f>IF(O472="女子",IF(AF472&gt;100,"",IF(M472=プロ用女子!D$2,ROW(),"")),"")</f>
        <v/>
      </c>
      <c r="BZ472" s="58" t="str">
        <f>IF(O472="女子",IF($AF472&gt;100,"",IF($M472=プロ用女子!K$2,ROW(),"")),"")</f>
        <v/>
      </c>
      <c r="CA472" s="58" t="str">
        <f>IF(O472="女子",IF($AF472&gt;100,"",IF($M472=プロ用女子!D$27,ROW(),"")),"")</f>
        <v/>
      </c>
      <c r="CB472" s="58" t="str">
        <f>IF(O472="女子",IF($AF472&gt;100,"",IF($M472=プロ用女子!K$27,ROW(),"")),"")</f>
        <v/>
      </c>
      <c r="CC472" s="58" t="str">
        <f>IF(O472="女子",IF($AF472&gt;100,"",IF($M472=プロ用女子!D$52,ROW(),"")),"")</f>
        <v/>
      </c>
      <c r="CD472" s="58" t="str">
        <f>IF(O472="女子",IF($AF472&gt;100,"",IF($M472=プロ用女子!K$52,ROW(),"")),"")</f>
        <v/>
      </c>
      <c r="CE472" s="58" t="str">
        <f>IF(O472="女子",IF($AF472&gt;100,"",IF($M472=プロ用女子!D$77,ROW(),"")),"")</f>
        <v/>
      </c>
      <c r="CF472" s="58" t="str">
        <f>IF(O472="女子",IF($AF472&gt;100,"",IF($M472=プロ用女子!K$77,ROW(),"")),"")</f>
        <v/>
      </c>
      <c r="CG472" s="58">
        <f>IF(O472="女子",IF($AF472&gt;100,"",IF($M472=プロ用女子!D$102,ROW(),"")),"")</f>
        <v>472</v>
      </c>
      <c r="CH472" s="58" t="str">
        <f>IF(O472="女子",IF($AF472&gt;100,"",IF($M472=プロ用女子!K$102,ROW(),"")),"")</f>
        <v/>
      </c>
      <c r="CI472" s="58" t="str">
        <f>IF(O472="女子",IF($AF472&gt;100,"",IF($M472=プロ用女子!D$127,ROW(),"")),"")</f>
        <v/>
      </c>
      <c r="CJ472" s="58" t="str">
        <f>IF(O472="女子",IF($AF472&gt;100,"",IF($M472=プロ用女子!K$127,ROW(),"")),"")</f>
        <v/>
      </c>
      <c r="CK472" s="58" t="str">
        <f>IF(O472="女子",IF($AF472&gt;100,"",IF($M472=プロ用女子!D$152,ROW(),"")),"")</f>
        <v/>
      </c>
      <c r="CL472" s="58" t="str">
        <f>IF(O472="女子",IF($AF472&gt;100,"",IF($M472=プロ用女子!K$152,ROW(),"")),"")</f>
        <v/>
      </c>
      <c r="CM472" s="58" t="str">
        <f>IF(O472="女子",IF($AF472&gt;100,"",IF($M472=プロ用女子!D$177,ROW(),"")),"")</f>
        <v/>
      </c>
      <c r="CN472" s="58" t="str">
        <f>IF(O472="女子",IF($AF472&gt;100,"",IF($M472=プロ用女子!K$177,ROW(),"")),"")</f>
        <v/>
      </c>
      <c r="CO472" s="58" t="str">
        <f>IF(O472="女子",IF($AF472&gt;100,"",IF($M472=プロ用女子!D$202,ROW(),"")),"")</f>
        <v/>
      </c>
      <c r="CP472" s="58" t="str">
        <f>IF(O472="女子",IF($AF472&gt;100,"",IF($M472=プロ用女子!K$202,ROW(),"")),"")</f>
        <v/>
      </c>
      <c r="CQ472" s="58" t="str">
        <f>IF(O472="女子",IF($AF472&gt;100,"",IF($M472=プロ用女子!D$227,ROW(),"")),"")</f>
        <v/>
      </c>
      <c r="CR472" s="58" t="str">
        <f>IF(O472="女子",IF($AF472&gt;100,"",IF($M472=プロ用女子!K$227,ROW(),"")),"")</f>
        <v/>
      </c>
    </row>
    <row r="473" spans="1:96" x14ac:dyDescent="0.15">
      <c r="A473" s="41"/>
      <c r="B473" s="41"/>
      <c r="L473" t="s">
        <v>1830</v>
      </c>
      <c r="M473" t="s">
        <v>1520</v>
      </c>
      <c r="N473" t="s">
        <v>1521</v>
      </c>
      <c r="O473" t="s">
        <v>17</v>
      </c>
      <c r="Y473" t="s">
        <v>101</v>
      </c>
      <c r="AA473" t="s">
        <v>1831</v>
      </c>
      <c r="AB473" t="s">
        <v>1832</v>
      </c>
      <c r="AC473" t="s">
        <v>1833</v>
      </c>
      <c r="AD473" t="s">
        <v>102</v>
      </c>
      <c r="AF473">
        <v>8</v>
      </c>
      <c r="AG473" s="40">
        <v>39129</v>
      </c>
      <c r="AN473">
        <v>169</v>
      </c>
      <c r="AO473">
        <v>63</v>
      </c>
      <c r="AP473" t="s">
        <v>103</v>
      </c>
      <c r="BB473">
        <f t="shared" si="28"/>
        <v>17</v>
      </c>
      <c r="BC473">
        <f t="shared" si="29"/>
        <v>3</v>
      </c>
      <c r="BD473" t="str">
        <f t="shared" si="30"/>
        <v>右</v>
      </c>
      <c r="BE473" s="58" t="str">
        <f>IF(O473="男子",IF($AF473&gt;100,"",IF(M473=プロ用男子!D$2,ROW(),"")),"")</f>
        <v/>
      </c>
      <c r="BF473" s="58" t="str">
        <f>IF(O473="男子",IF($AF473&gt;100,"",IF($M473=プロ用男子!K$2,ROW(),"")),"")</f>
        <v/>
      </c>
      <c r="BG473" s="58" t="str">
        <f>IF(O473="男子",IF($AF473&gt;100,"",IF($M473=プロ用男子!D$27,ROW(),"")),"")</f>
        <v/>
      </c>
      <c r="BH473" s="58" t="str">
        <f>IF(O473="男子",IF($AF473&gt;100,"",IF($M473=プロ用男子!K$27,ROW(),"")),"")</f>
        <v/>
      </c>
      <c r="BI473" s="58" t="str">
        <f>IF(O473="男子",IF($AF473&gt;100,"",IF($M473=プロ用男子!D$52,ROW(),"")),"")</f>
        <v/>
      </c>
      <c r="BJ473" s="58" t="str">
        <f>IF(O473="男子",IF($AF473&gt;100,"",IF($M473=プロ用男子!K$52,ROW(),"")),"")</f>
        <v/>
      </c>
      <c r="BK473" s="58" t="str">
        <f>IF(O473="男子",IF($AF473&gt;100,"",IF($M473=プロ用男子!D$77,ROW(),"")),"")</f>
        <v/>
      </c>
      <c r="BL473" s="58" t="str">
        <f>IF(O473="男子",IF($AF473&gt;100,"",IF($M473=プロ用男子!K$77,ROW(),"")),"")</f>
        <v/>
      </c>
      <c r="BM473" s="58" t="str">
        <f>IF(O473="男子",IF($AF473&gt;100,"",IF($M473=プロ用男子!D$102,ROW(),"")),"")</f>
        <v/>
      </c>
      <c r="BN473" s="58" t="str">
        <f>IF(O473="男子",IF($AF473&gt;100,"",IF($M473=プロ用男子!K$102,ROW(),"")),"")</f>
        <v/>
      </c>
      <c r="BO473" s="58" t="str">
        <f>IF(O473="男子",IF($AF473&gt;100,"",IF($M473=プロ用男子!D$127,ROW(),"")),"")</f>
        <v/>
      </c>
      <c r="BP473" s="58" t="str">
        <f>IF(O473="男子",IF($AF473&gt;100,"",IF($M473=プロ用男子!K$127,ROW(),"")),"")</f>
        <v/>
      </c>
      <c r="BQ473" s="58" t="str">
        <f>IF(O473="男子",IF($AF473&gt;100,"",IF($M473=プロ用男子!D$152,ROW(),"")),"")</f>
        <v/>
      </c>
      <c r="BR473" s="58" t="str">
        <f>IF(O473="男子",IF($AF473&gt;100,"",IF($M473=プロ用男子!K$152,ROW(),"")),"")</f>
        <v/>
      </c>
      <c r="BS473" s="58" t="str">
        <f>IF(O473="男子",IF($AF473&gt;100,"",IF($M473=プロ用男子!D$177,ROW(),"")),"")</f>
        <v/>
      </c>
      <c r="BT473" s="58" t="str">
        <f>IF(O473="男子",IF($AF473&gt;100,"",IF($M473=プロ用男子!K$177,ROW(),"")),"")</f>
        <v/>
      </c>
      <c r="BU473" s="58" t="str">
        <f>IF(O473="男子",IF($AF473&gt;100,"",IF($M473=プロ用男子!D$202,ROW(),"")),"")</f>
        <v/>
      </c>
      <c r="BV473" s="58" t="str">
        <f>IF(O473="男子",IF($AF473&gt;100,"",IF($M473=プロ用男子!K$202,ROW(),"")),"")</f>
        <v/>
      </c>
      <c r="BW473" s="58" t="str">
        <f>IF(O473="男子",IF($AF473&gt;100,"",IF($M473=プロ用男子!D$227,ROW(),"")),"")</f>
        <v/>
      </c>
      <c r="BX473" s="58" t="str">
        <f>IF(O473="男子",IF($AF473&gt;100,"",IF($M473=プロ用男子!K$227,ROW(),"")),"")</f>
        <v/>
      </c>
      <c r="BY473" s="58" t="str">
        <f>IF(O473="女子",IF(AF473&gt;100,"",IF(M473=プロ用女子!D$2,ROW(),"")),"")</f>
        <v/>
      </c>
      <c r="BZ473" s="58" t="str">
        <f>IF(O473="女子",IF($AF473&gt;100,"",IF($M473=プロ用女子!K$2,ROW(),"")),"")</f>
        <v/>
      </c>
      <c r="CA473" s="58" t="str">
        <f>IF(O473="女子",IF($AF473&gt;100,"",IF($M473=プロ用女子!D$27,ROW(),"")),"")</f>
        <v/>
      </c>
      <c r="CB473" s="58" t="str">
        <f>IF(O473="女子",IF($AF473&gt;100,"",IF($M473=プロ用女子!K$27,ROW(),"")),"")</f>
        <v/>
      </c>
      <c r="CC473" s="58" t="str">
        <f>IF(O473="女子",IF($AF473&gt;100,"",IF($M473=プロ用女子!D$52,ROW(),"")),"")</f>
        <v/>
      </c>
      <c r="CD473" s="58" t="str">
        <f>IF(O473="女子",IF($AF473&gt;100,"",IF($M473=プロ用女子!K$52,ROW(),"")),"")</f>
        <v/>
      </c>
      <c r="CE473" s="58" t="str">
        <f>IF(O473="女子",IF($AF473&gt;100,"",IF($M473=プロ用女子!D$77,ROW(),"")),"")</f>
        <v/>
      </c>
      <c r="CF473" s="58" t="str">
        <f>IF(O473="女子",IF($AF473&gt;100,"",IF($M473=プロ用女子!K$77,ROW(),"")),"")</f>
        <v/>
      </c>
      <c r="CG473" s="58">
        <f>IF(O473="女子",IF($AF473&gt;100,"",IF($M473=プロ用女子!D$102,ROW(),"")),"")</f>
        <v>473</v>
      </c>
      <c r="CH473" s="58" t="str">
        <f>IF(O473="女子",IF($AF473&gt;100,"",IF($M473=プロ用女子!K$102,ROW(),"")),"")</f>
        <v/>
      </c>
      <c r="CI473" s="58" t="str">
        <f>IF(O473="女子",IF($AF473&gt;100,"",IF($M473=プロ用女子!D$127,ROW(),"")),"")</f>
        <v/>
      </c>
      <c r="CJ473" s="58" t="str">
        <f>IF(O473="女子",IF($AF473&gt;100,"",IF($M473=プロ用女子!K$127,ROW(),"")),"")</f>
        <v/>
      </c>
      <c r="CK473" s="58" t="str">
        <f>IF(O473="女子",IF($AF473&gt;100,"",IF($M473=プロ用女子!D$152,ROW(),"")),"")</f>
        <v/>
      </c>
      <c r="CL473" s="58" t="str">
        <f>IF(O473="女子",IF($AF473&gt;100,"",IF($M473=プロ用女子!K$152,ROW(),"")),"")</f>
        <v/>
      </c>
      <c r="CM473" s="58" t="str">
        <f>IF(O473="女子",IF($AF473&gt;100,"",IF($M473=プロ用女子!D$177,ROW(),"")),"")</f>
        <v/>
      </c>
      <c r="CN473" s="58" t="str">
        <f>IF(O473="女子",IF($AF473&gt;100,"",IF($M473=プロ用女子!K$177,ROW(),"")),"")</f>
        <v/>
      </c>
      <c r="CO473" s="58" t="str">
        <f>IF(O473="女子",IF($AF473&gt;100,"",IF($M473=プロ用女子!D$202,ROW(),"")),"")</f>
        <v/>
      </c>
      <c r="CP473" s="58" t="str">
        <f>IF(O473="女子",IF($AF473&gt;100,"",IF($M473=プロ用女子!K$202,ROW(),"")),"")</f>
        <v/>
      </c>
      <c r="CQ473" s="58" t="str">
        <f>IF(O473="女子",IF($AF473&gt;100,"",IF($M473=プロ用女子!D$227,ROW(),"")),"")</f>
        <v/>
      </c>
      <c r="CR473" s="58" t="str">
        <f>IF(O473="女子",IF($AF473&gt;100,"",IF($M473=プロ用女子!K$227,ROW(),"")),"")</f>
        <v/>
      </c>
    </row>
    <row r="474" spans="1:96" x14ac:dyDescent="0.15">
      <c r="A474" s="41"/>
      <c r="B474" s="41"/>
      <c r="L474" t="s">
        <v>1834</v>
      </c>
      <c r="M474" t="s">
        <v>1520</v>
      </c>
      <c r="N474" t="s">
        <v>1521</v>
      </c>
      <c r="O474" t="s">
        <v>17</v>
      </c>
      <c r="Y474" t="s">
        <v>101</v>
      </c>
      <c r="AA474" t="s">
        <v>1835</v>
      </c>
      <c r="AB474" t="s">
        <v>1836</v>
      </c>
      <c r="AC474" t="s">
        <v>1837</v>
      </c>
      <c r="AD474" t="s">
        <v>102</v>
      </c>
      <c r="AF474">
        <v>9</v>
      </c>
      <c r="AG474" s="40">
        <v>39130</v>
      </c>
      <c r="AN474">
        <v>169</v>
      </c>
      <c r="AO474">
        <v>63</v>
      </c>
      <c r="AP474" t="s">
        <v>103</v>
      </c>
      <c r="BB474">
        <f t="shared" si="28"/>
        <v>17</v>
      </c>
      <c r="BC474">
        <f t="shared" si="29"/>
        <v>3</v>
      </c>
      <c r="BD474" t="str">
        <f t="shared" si="30"/>
        <v>右</v>
      </c>
      <c r="BE474" s="58" t="str">
        <f>IF(O474="男子",IF($AF474&gt;100,"",IF(M474=プロ用男子!D$2,ROW(),"")),"")</f>
        <v/>
      </c>
      <c r="BF474" s="58" t="str">
        <f>IF(O474="男子",IF($AF474&gt;100,"",IF($M474=プロ用男子!K$2,ROW(),"")),"")</f>
        <v/>
      </c>
      <c r="BG474" s="58" t="str">
        <f>IF(O474="男子",IF($AF474&gt;100,"",IF($M474=プロ用男子!D$27,ROW(),"")),"")</f>
        <v/>
      </c>
      <c r="BH474" s="58" t="str">
        <f>IF(O474="男子",IF($AF474&gt;100,"",IF($M474=プロ用男子!K$27,ROW(),"")),"")</f>
        <v/>
      </c>
      <c r="BI474" s="58" t="str">
        <f>IF(O474="男子",IF($AF474&gt;100,"",IF($M474=プロ用男子!D$52,ROW(),"")),"")</f>
        <v/>
      </c>
      <c r="BJ474" s="58" t="str">
        <f>IF(O474="男子",IF($AF474&gt;100,"",IF($M474=プロ用男子!K$52,ROW(),"")),"")</f>
        <v/>
      </c>
      <c r="BK474" s="58" t="str">
        <f>IF(O474="男子",IF($AF474&gt;100,"",IF($M474=プロ用男子!D$77,ROW(),"")),"")</f>
        <v/>
      </c>
      <c r="BL474" s="58" t="str">
        <f>IF(O474="男子",IF($AF474&gt;100,"",IF($M474=プロ用男子!K$77,ROW(),"")),"")</f>
        <v/>
      </c>
      <c r="BM474" s="58" t="str">
        <f>IF(O474="男子",IF($AF474&gt;100,"",IF($M474=プロ用男子!D$102,ROW(),"")),"")</f>
        <v/>
      </c>
      <c r="BN474" s="58" t="str">
        <f>IF(O474="男子",IF($AF474&gt;100,"",IF($M474=プロ用男子!K$102,ROW(),"")),"")</f>
        <v/>
      </c>
      <c r="BO474" s="58" t="str">
        <f>IF(O474="男子",IF($AF474&gt;100,"",IF($M474=プロ用男子!D$127,ROW(),"")),"")</f>
        <v/>
      </c>
      <c r="BP474" s="58" t="str">
        <f>IF(O474="男子",IF($AF474&gt;100,"",IF($M474=プロ用男子!K$127,ROW(),"")),"")</f>
        <v/>
      </c>
      <c r="BQ474" s="58" t="str">
        <f>IF(O474="男子",IF($AF474&gt;100,"",IF($M474=プロ用男子!D$152,ROW(),"")),"")</f>
        <v/>
      </c>
      <c r="BR474" s="58" t="str">
        <f>IF(O474="男子",IF($AF474&gt;100,"",IF($M474=プロ用男子!K$152,ROW(),"")),"")</f>
        <v/>
      </c>
      <c r="BS474" s="58" t="str">
        <f>IF(O474="男子",IF($AF474&gt;100,"",IF($M474=プロ用男子!D$177,ROW(),"")),"")</f>
        <v/>
      </c>
      <c r="BT474" s="58" t="str">
        <f>IF(O474="男子",IF($AF474&gt;100,"",IF($M474=プロ用男子!K$177,ROW(),"")),"")</f>
        <v/>
      </c>
      <c r="BU474" s="58" t="str">
        <f>IF(O474="男子",IF($AF474&gt;100,"",IF($M474=プロ用男子!D$202,ROW(),"")),"")</f>
        <v/>
      </c>
      <c r="BV474" s="58" t="str">
        <f>IF(O474="男子",IF($AF474&gt;100,"",IF($M474=プロ用男子!K$202,ROW(),"")),"")</f>
        <v/>
      </c>
      <c r="BW474" s="58" t="str">
        <f>IF(O474="男子",IF($AF474&gt;100,"",IF($M474=プロ用男子!D$227,ROW(),"")),"")</f>
        <v/>
      </c>
      <c r="BX474" s="58" t="str">
        <f>IF(O474="男子",IF($AF474&gt;100,"",IF($M474=プロ用男子!K$227,ROW(),"")),"")</f>
        <v/>
      </c>
      <c r="BY474" s="58" t="str">
        <f>IF(O474="女子",IF(AF474&gt;100,"",IF(M474=プロ用女子!D$2,ROW(),"")),"")</f>
        <v/>
      </c>
      <c r="BZ474" s="58" t="str">
        <f>IF(O474="女子",IF($AF474&gt;100,"",IF($M474=プロ用女子!K$2,ROW(),"")),"")</f>
        <v/>
      </c>
      <c r="CA474" s="58" t="str">
        <f>IF(O474="女子",IF($AF474&gt;100,"",IF($M474=プロ用女子!D$27,ROW(),"")),"")</f>
        <v/>
      </c>
      <c r="CB474" s="58" t="str">
        <f>IF(O474="女子",IF($AF474&gt;100,"",IF($M474=プロ用女子!K$27,ROW(),"")),"")</f>
        <v/>
      </c>
      <c r="CC474" s="58" t="str">
        <f>IF(O474="女子",IF($AF474&gt;100,"",IF($M474=プロ用女子!D$52,ROW(),"")),"")</f>
        <v/>
      </c>
      <c r="CD474" s="58" t="str">
        <f>IF(O474="女子",IF($AF474&gt;100,"",IF($M474=プロ用女子!K$52,ROW(),"")),"")</f>
        <v/>
      </c>
      <c r="CE474" s="58" t="str">
        <f>IF(O474="女子",IF($AF474&gt;100,"",IF($M474=プロ用女子!D$77,ROW(),"")),"")</f>
        <v/>
      </c>
      <c r="CF474" s="58" t="str">
        <f>IF(O474="女子",IF($AF474&gt;100,"",IF($M474=プロ用女子!K$77,ROW(),"")),"")</f>
        <v/>
      </c>
      <c r="CG474" s="58">
        <f>IF(O474="女子",IF($AF474&gt;100,"",IF($M474=プロ用女子!D$102,ROW(),"")),"")</f>
        <v>474</v>
      </c>
      <c r="CH474" s="58" t="str">
        <f>IF(O474="女子",IF($AF474&gt;100,"",IF($M474=プロ用女子!K$102,ROW(),"")),"")</f>
        <v/>
      </c>
      <c r="CI474" s="58" t="str">
        <f>IF(O474="女子",IF($AF474&gt;100,"",IF($M474=プロ用女子!D$127,ROW(),"")),"")</f>
        <v/>
      </c>
      <c r="CJ474" s="58" t="str">
        <f>IF(O474="女子",IF($AF474&gt;100,"",IF($M474=プロ用女子!K$127,ROW(),"")),"")</f>
        <v/>
      </c>
      <c r="CK474" s="58" t="str">
        <f>IF(O474="女子",IF($AF474&gt;100,"",IF($M474=プロ用女子!D$152,ROW(),"")),"")</f>
        <v/>
      </c>
      <c r="CL474" s="58" t="str">
        <f>IF(O474="女子",IF($AF474&gt;100,"",IF($M474=プロ用女子!K$152,ROW(),"")),"")</f>
        <v/>
      </c>
      <c r="CM474" s="58" t="str">
        <f>IF(O474="女子",IF($AF474&gt;100,"",IF($M474=プロ用女子!D$177,ROW(),"")),"")</f>
        <v/>
      </c>
      <c r="CN474" s="58" t="str">
        <f>IF(O474="女子",IF($AF474&gt;100,"",IF($M474=プロ用女子!K$177,ROW(),"")),"")</f>
        <v/>
      </c>
      <c r="CO474" s="58" t="str">
        <f>IF(O474="女子",IF($AF474&gt;100,"",IF($M474=プロ用女子!D$202,ROW(),"")),"")</f>
        <v/>
      </c>
      <c r="CP474" s="58" t="str">
        <f>IF(O474="女子",IF($AF474&gt;100,"",IF($M474=プロ用女子!K$202,ROW(),"")),"")</f>
        <v/>
      </c>
      <c r="CQ474" s="58" t="str">
        <f>IF(O474="女子",IF($AF474&gt;100,"",IF($M474=プロ用女子!D$227,ROW(),"")),"")</f>
        <v/>
      </c>
      <c r="CR474" s="58" t="str">
        <f>IF(O474="女子",IF($AF474&gt;100,"",IF($M474=プロ用女子!K$227,ROW(),"")),"")</f>
        <v/>
      </c>
    </row>
    <row r="475" spans="1:96" x14ac:dyDescent="0.15">
      <c r="A475" s="41"/>
      <c r="B475" s="41"/>
      <c r="L475" t="s">
        <v>1838</v>
      </c>
      <c r="M475" t="s">
        <v>1520</v>
      </c>
      <c r="N475" t="s">
        <v>1521</v>
      </c>
      <c r="O475" t="s">
        <v>17</v>
      </c>
      <c r="Y475" t="s">
        <v>101</v>
      </c>
      <c r="AA475" t="s">
        <v>1839</v>
      </c>
      <c r="AB475" t="s">
        <v>1840</v>
      </c>
      <c r="AC475" t="s">
        <v>1841</v>
      </c>
      <c r="AD475" t="s">
        <v>102</v>
      </c>
      <c r="AF475">
        <v>10</v>
      </c>
      <c r="AG475" s="40">
        <v>39131</v>
      </c>
      <c r="AN475">
        <v>169</v>
      </c>
      <c r="AO475">
        <v>63</v>
      </c>
      <c r="AP475" t="s">
        <v>103</v>
      </c>
      <c r="BB475">
        <f t="shared" si="28"/>
        <v>17</v>
      </c>
      <c r="BC475">
        <f t="shared" si="29"/>
        <v>3</v>
      </c>
      <c r="BD475" t="str">
        <f t="shared" si="30"/>
        <v>右</v>
      </c>
      <c r="BE475" s="58" t="str">
        <f>IF(O475="男子",IF($AF475&gt;100,"",IF(M475=プロ用男子!D$2,ROW(),"")),"")</f>
        <v/>
      </c>
      <c r="BF475" s="58" t="str">
        <f>IF(O475="男子",IF($AF475&gt;100,"",IF($M475=プロ用男子!K$2,ROW(),"")),"")</f>
        <v/>
      </c>
      <c r="BG475" s="58" t="str">
        <f>IF(O475="男子",IF($AF475&gt;100,"",IF($M475=プロ用男子!D$27,ROW(),"")),"")</f>
        <v/>
      </c>
      <c r="BH475" s="58" t="str">
        <f>IF(O475="男子",IF($AF475&gt;100,"",IF($M475=プロ用男子!K$27,ROW(),"")),"")</f>
        <v/>
      </c>
      <c r="BI475" s="58" t="str">
        <f>IF(O475="男子",IF($AF475&gt;100,"",IF($M475=プロ用男子!D$52,ROW(),"")),"")</f>
        <v/>
      </c>
      <c r="BJ475" s="58" t="str">
        <f>IF(O475="男子",IF($AF475&gt;100,"",IF($M475=プロ用男子!K$52,ROW(),"")),"")</f>
        <v/>
      </c>
      <c r="BK475" s="58" t="str">
        <f>IF(O475="男子",IF($AF475&gt;100,"",IF($M475=プロ用男子!D$77,ROW(),"")),"")</f>
        <v/>
      </c>
      <c r="BL475" s="58" t="str">
        <f>IF(O475="男子",IF($AF475&gt;100,"",IF($M475=プロ用男子!K$77,ROW(),"")),"")</f>
        <v/>
      </c>
      <c r="BM475" s="58" t="str">
        <f>IF(O475="男子",IF($AF475&gt;100,"",IF($M475=プロ用男子!D$102,ROW(),"")),"")</f>
        <v/>
      </c>
      <c r="BN475" s="58" t="str">
        <f>IF(O475="男子",IF($AF475&gt;100,"",IF($M475=プロ用男子!K$102,ROW(),"")),"")</f>
        <v/>
      </c>
      <c r="BO475" s="58" t="str">
        <f>IF(O475="男子",IF($AF475&gt;100,"",IF($M475=プロ用男子!D$127,ROW(),"")),"")</f>
        <v/>
      </c>
      <c r="BP475" s="58" t="str">
        <f>IF(O475="男子",IF($AF475&gt;100,"",IF($M475=プロ用男子!K$127,ROW(),"")),"")</f>
        <v/>
      </c>
      <c r="BQ475" s="58" t="str">
        <f>IF(O475="男子",IF($AF475&gt;100,"",IF($M475=プロ用男子!D$152,ROW(),"")),"")</f>
        <v/>
      </c>
      <c r="BR475" s="58" t="str">
        <f>IF(O475="男子",IF($AF475&gt;100,"",IF($M475=プロ用男子!K$152,ROW(),"")),"")</f>
        <v/>
      </c>
      <c r="BS475" s="58" t="str">
        <f>IF(O475="男子",IF($AF475&gt;100,"",IF($M475=プロ用男子!D$177,ROW(),"")),"")</f>
        <v/>
      </c>
      <c r="BT475" s="58" t="str">
        <f>IF(O475="男子",IF($AF475&gt;100,"",IF($M475=プロ用男子!K$177,ROW(),"")),"")</f>
        <v/>
      </c>
      <c r="BU475" s="58" t="str">
        <f>IF(O475="男子",IF($AF475&gt;100,"",IF($M475=プロ用男子!D$202,ROW(),"")),"")</f>
        <v/>
      </c>
      <c r="BV475" s="58" t="str">
        <f>IF(O475="男子",IF($AF475&gt;100,"",IF($M475=プロ用男子!K$202,ROW(),"")),"")</f>
        <v/>
      </c>
      <c r="BW475" s="58" t="str">
        <f>IF(O475="男子",IF($AF475&gt;100,"",IF($M475=プロ用男子!D$227,ROW(),"")),"")</f>
        <v/>
      </c>
      <c r="BX475" s="58" t="str">
        <f>IF(O475="男子",IF($AF475&gt;100,"",IF($M475=プロ用男子!K$227,ROW(),"")),"")</f>
        <v/>
      </c>
      <c r="BY475" s="58" t="str">
        <f>IF(O475="女子",IF(AF475&gt;100,"",IF(M475=プロ用女子!D$2,ROW(),"")),"")</f>
        <v/>
      </c>
      <c r="BZ475" s="58" t="str">
        <f>IF(O475="女子",IF($AF475&gt;100,"",IF($M475=プロ用女子!K$2,ROW(),"")),"")</f>
        <v/>
      </c>
      <c r="CA475" s="58" t="str">
        <f>IF(O475="女子",IF($AF475&gt;100,"",IF($M475=プロ用女子!D$27,ROW(),"")),"")</f>
        <v/>
      </c>
      <c r="CB475" s="58" t="str">
        <f>IF(O475="女子",IF($AF475&gt;100,"",IF($M475=プロ用女子!K$27,ROW(),"")),"")</f>
        <v/>
      </c>
      <c r="CC475" s="58" t="str">
        <f>IF(O475="女子",IF($AF475&gt;100,"",IF($M475=プロ用女子!D$52,ROW(),"")),"")</f>
        <v/>
      </c>
      <c r="CD475" s="58" t="str">
        <f>IF(O475="女子",IF($AF475&gt;100,"",IF($M475=プロ用女子!K$52,ROW(),"")),"")</f>
        <v/>
      </c>
      <c r="CE475" s="58" t="str">
        <f>IF(O475="女子",IF($AF475&gt;100,"",IF($M475=プロ用女子!D$77,ROW(),"")),"")</f>
        <v/>
      </c>
      <c r="CF475" s="58" t="str">
        <f>IF(O475="女子",IF($AF475&gt;100,"",IF($M475=プロ用女子!K$77,ROW(),"")),"")</f>
        <v/>
      </c>
      <c r="CG475" s="58">
        <f>IF(O475="女子",IF($AF475&gt;100,"",IF($M475=プロ用女子!D$102,ROW(),"")),"")</f>
        <v>475</v>
      </c>
      <c r="CH475" s="58" t="str">
        <f>IF(O475="女子",IF($AF475&gt;100,"",IF($M475=プロ用女子!K$102,ROW(),"")),"")</f>
        <v/>
      </c>
      <c r="CI475" s="58" t="str">
        <f>IF(O475="女子",IF($AF475&gt;100,"",IF($M475=プロ用女子!D$127,ROW(),"")),"")</f>
        <v/>
      </c>
      <c r="CJ475" s="58" t="str">
        <f>IF(O475="女子",IF($AF475&gt;100,"",IF($M475=プロ用女子!K$127,ROW(),"")),"")</f>
        <v/>
      </c>
      <c r="CK475" s="58" t="str">
        <f>IF(O475="女子",IF($AF475&gt;100,"",IF($M475=プロ用女子!D$152,ROW(),"")),"")</f>
        <v/>
      </c>
      <c r="CL475" s="58" t="str">
        <f>IF(O475="女子",IF($AF475&gt;100,"",IF($M475=プロ用女子!K$152,ROW(),"")),"")</f>
        <v/>
      </c>
      <c r="CM475" s="58" t="str">
        <f>IF(O475="女子",IF($AF475&gt;100,"",IF($M475=プロ用女子!D$177,ROW(),"")),"")</f>
        <v/>
      </c>
      <c r="CN475" s="58" t="str">
        <f>IF(O475="女子",IF($AF475&gt;100,"",IF($M475=プロ用女子!K$177,ROW(),"")),"")</f>
        <v/>
      </c>
      <c r="CO475" s="58" t="str">
        <f>IF(O475="女子",IF($AF475&gt;100,"",IF($M475=プロ用女子!D$202,ROW(),"")),"")</f>
        <v/>
      </c>
      <c r="CP475" s="58" t="str">
        <f>IF(O475="女子",IF($AF475&gt;100,"",IF($M475=プロ用女子!K$202,ROW(),"")),"")</f>
        <v/>
      </c>
      <c r="CQ475" s="58" t="str">
        <f>IF(O475="女子",IF($AF475&gt;100,"",IF($M475=プロ用女子!D$227,ROW(),"")),"")</f>
        <v/>
      </c>
      <c r="CR475" s="58" t="str">
        <f>IF(O475="女子",IF($AF475&gt;100,"",IF($M475=プロ用女子!K$227,ROW(),"")),"")</f>
        <v/>
      </c>
    </row>
    <row r="476" spans="1:96" x14ac:dyDescent="0.15">
      <c r="A476" s="41"/>
      <c r="B476" s="41"/>
      <c r="L476" t="s">
        <v>1842</v>
      </c>
      <c r="M476" t="s">
        <v>1520</v>
      </c>
      <c r="N476" t="s">
        <v>1521</v>
      </c>
      <c r="O476" t="s">
        <v>17</v>
      </c>
      <c r="Y476" t="s">
        <v>101</v>
      </c>
      <c r="AA476" t="s">
        <v>1843</v>
      </c>
      <c r="AB476" t="s">
        <v>1844</v>
      </c>
      <c r="AC476" t="s">
        <v>1845</v>
      </c>
      <c r="AD476" t="s">
        <v>102</v>
      </c>
      <c r="AF476">
        <v>11</v>
      </c>
      <c r="AG476" s="40">
        <v>39132</v>
      </c>
      <c r="AN476">
        <v>169</v>
      </c>
      <c r="AO476">
        <v>63</v>
      </c>
      <c r="AP476" t="s">
        <v>103</v>
      </c>
      <c r="BB476">
        <f t="shared" si="28"/>
        <v>17</v>
      </c>
      <c r="BC476">
        <f t="shared" si="29"/>
        <v>3</v>
      </c>
      <c r="BD476" t="str">
        <f t="shared" si="30"/>
        <v>右</v>
      </c>
      <c r="BE476" s="58" t="str">
        <f>IF(O476="男子",IF($AF476&gt;100,"",IF(M476=プロ用男子!D$2,ROW(),"")),"")</f>
        <v/>
      </c>
      <c r="BF476" s="58" t="str">
        <f>IF(O476="男子",IF($AF476&gt;100,"",IF($M476=プロ用男子!K$2,ROW(),"")),"")</f>
        <v/>
      </c>
      <c r="BG476" s="58" t="str">
        <f>IF(O476="男子",IF($AF476&gt;100,"",IF($M476=プロ用男子!D$27,ROW(),"")),"")</f>
        <v/>
      </c>
      <c r="BH476" s="58" t="str">
        <f>IF(O476="男子",IF($AF476&gt;100,"",IF($M476=プロ用男子!K$27,ROW(),"")),"")</f>
        <v/>
      </c>
      <c r="BI476" s="58" t="str">
        <f>IF(O476="男子",IF($AF476&gt;100,"",IF($M476=プロ用男子!D$52,ROW(),"")),"")</f>
        <v/>
      </c>
      <c r="BJ476" s="58" t="str">
        <f>IF(O476="男子",IF($AF476&gt;100,"",IF($M476=プロ用男子!K$52,ROW(),"")),"")</f>
        <v/>
      </c>
      <c r="BK476" s="58" t="str">
        <f>IF(O476="男子",IF($AF476&gt;100,"",IF($M476=プロ用男子!D$77,ROW(),"")),"")</f>
        <v/>
      </c>
      <c r="BL476" s="58" t="str">
        <f>IF(O476="男子",IF($AF476&gt;100,"",IF($M476=プロ用男子!K$77,ROW(),"")),"")</f>
        <v/>
      </c>
      <c r="BM476" s="58" t="str">
        <f>IF(O476="男子",IF($AF476&gt;100,"",IF($M476=プロ用男子!D$102,ROW(),"")),"")</f>
        <v/>
      </c>
      <c r="BN476" s="58" t="str">
        <f>IF(O476="男子",IF($AF476&gt;100,"",IF($M476=プロ用男子!K$102,ROW(),"")),"")</f>
        <v/>
      </c>
      <c r="BO476" s="58" t="str">
        <f>IF(O476="男子",IF($AF476&gt;100,"",IF($M476=プロ用男子!D$127,ROW(),"")),"")</f>
        <v/>
      </c>
      <c r="BP476" s="58" t="str">
        <f>IF(O476="男子",IF($AF476&gt;100,"",IF($M476=プロ用男子!K$127,ROW(),"")),"")</f>
        <v/>
      </c>
      <c r="BQ476" s="58" t="str">
        <f>IF(O476="男子",IF($AF476&gt;100,"",IF($M476=プロ用男子!D$152,ROW(),"")),"")</f>
        <v/>
      </c>
      <c r="BR476" s="58" t="str">
        <f>IF(O476="男子",IF($AF476&gt;100,"",IF($M476=プロ用男子!K$152,ROW(),"")),"")</f>
        <v/>
      </c>
      <c r="BS476" s="58" t="str">
        <f>IF(O476="男子",IF($AF476&gt;100,"",IF($M476=プロ用男子!D$177,ROW(),"")),"")</f>
        <v/>
      </c>
      <c r="BT476" s="58" t="str">
        <f>IF(O476="男子",IF($AF476&gt;100,"",IF($M476=プロ用男子!K$177,ROW(),"")),"")</f>
        <v/>
      </c>
      <c r="BU476" s="58" t="str">
        <f>IF(O476="男子",IF($AF476&gt;100,"",IF($M476=プロ用男子!D$202,ROW(),"")),"")</f>
        <v/>
      </c>
      <c r="BV476" s="58" t="str">
        <f>IF(O476="男子",IF($AF476&gt;100,"",IF($M476=プロ用男子!K$202,ROW(),"")),"")</f>
        <v/>
      </c>
      <c r="BW476" s="58" t="str">
        <f>IF(O476="男子",IF($AF476&gt;100,"",IF($M476=プロ用男子!D$227,ROW(),"")),"")</f>
        <v/>
      </c>
      <c r="BX476" s="58" t="str">
        <f>IF(O476="男子",IF($AF476&gt;100,"",IF($M476=プロ用男子!K$227,ROW(),"")),"")</f>
        <v/>
      </c>
      <c r="BY476" s="58" t="str">
        <f>IF(O476="女子",IF(AF476&gt;100,"",IF(M476=プロ用女子!D$2,ROW(),"")),"")</f>
        <v/>
      </c>
      <c r="BZ476" s="58" t="str">
        <f>IF(O476="女子",IF($AF476&gt;100,"",IF($M476=プロ用女子!K$2,ROW(),"")),"")</f>
        <v/>
      </c>
      <c r="CA476" s="58" t="str">
        <f>IF(O476="女子",IF($AF476&gt;100,"",IF($M476=プロ用女子!D$27,ROW(),"")),"")</f>
        <v/>
      </c>
      <c r="CB476" s="58" t="str">
        <f>IF(O476="女子",IF($AF476&gt;100,"",IF($M476=プロ用女子!K$27,ROW(),"")),"")</f>
        <v/>
      </c>
      <c r="CC476" s="58" t="str">
        <f>IF(O476="女子",IF($AF476&gt;100,"",IF($M476=プロ用女子!D$52,ROW(),"")),"")</f>
        <v/>
      </c>
      <c r="CD476" s="58" t="str">
        <f>IF(O476="女子",IF($AF476&gt;100,"",IF($M476=プロ用女子!K$52,ROW(),"")),"")</f>
        <v/>
      </c>
      <c r="CE476" s="58" t="str">
        <f>IF(O476="女子",IF($AF476&gt;100,"",IF($M476=プロ用女子!D$77,ROW(),"")),"")</f>
        <v/>
      </c>
      <c r="CF476" s="58" t="str">
        <f>IF(O476="女子",IF($AF476&gt;100,"",IF($M476=プロ用女子!K$77,ROW(),"")),"")</f>
        <v/>
      </c>
      <c r="CG476" s="58">
        <f>IF(O476="女子",IF($AF476&gt;100,"",IF($M476=プロ用女子!D$102,ROW(),"")),"")</f>
        <v>476</v>
      </c>
      <c r="CH476" s="58" t="str">
        <f>IF(O476="女子",IF($AF476&gt;100,"",IF($M476=プロ用女子!K$102,ROW(),"")),"")</f>
        <v/>
      </c>
      <c r="CI476" s="58" t="str">
        <f>IF(O476="女子",IF($AF476&gt;100,"",IF($M476=プロ用女子!D$127,ROW(),"")),"")</f>
        <v/>
      </c>
      <c r="CJ476" s="58" t="str">
        <f>IF(O476="女子",IF($AF476&gt;100,"",IF($M476=プロ用女子!K$127,ROW(),"")),"")</f>
        <v/>
      </c>
      <c r="CK476" s="58" t="str">
        <f>IF(O476="女子",IF($AF476&gt;100,"",IF($M476=プロ用女子!D$152,ROW(),"")),"")</f>
        <v/>
      </c>
      <c r="CL476" s="58" t="str">
        <f>IF(O476="女子",IF($AF476&gt;100,"",IF($M476=プロ用女子!K$152,ROW(),"")),"")</f>
        <v/>
      </c>
      <c r="CM476" s="58" t="str">
        <f>IF(O476="女子",IF($AF476&gt;100,"",IF($M476=プロ用女子!D$177,ROW(),"")),"")</f>
        <v/>
      </c>
      <c r="CN476" s="58" t="str">
        <f>IF(O476="女子",IF($AF476&gt;100,"",IF($M476=プロ用女子!K$177,ROW(),"")),"")</f>
        <v/>
      </c>
      <c r="CO476" s="58" t="str">
        <f>IF(O476="女子",IF($AF476&gt;100,"",IF($M476=プロ用女子!D$202,ROW(),"")),"")</f>
        <v/>
      </c>
      <c r="CP476" s="58" t="str">
        <f>IF(O476="女子",IF($AF476&gt;100,"",IF($M476=プロ用女子!K$202,ROW(),"")),"")</f>
        <v/>
      </c>
      <c r="CQ476" s="58" t="str">
        <f>IF(O476="女子",IF($AF476&gt;100,"",IF($M476=プロ用女子!D$227,ROW(),"")),"")</f>
        <v/>
      </c>
      <c r="CR476" s="58" t="str">
        <f>IF(O476="女子",IF($AF476&gt;100,"",IF($M476=プロ用女子!K$227,ROW(),"")),"")</f>
        <v/>
      </c>
    </row>
    <row r="477" spans="1:96" x14ac:dyDescent="0.15">
      <c r="A477" s="41"/>
      <c r="B477" s="41"/>
      <c r="L477" t="s">
        <v>1846</v>
      </c>
      <c r="M477" t="s">
        <v>1520</v>
      </c>
      <c r="N477" t="s">
        <v>1521</v>
      </c>
      <c r="O477" t="s">
        <v>17</v>
      </c>
      <c r="Y477" t="s">
        <v>101</v>
      </c>
      <c r="AA477" t="s">
        <v>1847</v>
      </c>
      <c r="AB477" t="s">
        <v>1848</v>
      </c>
      <c r="AC477" t="s">
        <v>1849</v>
      </c>
      <c r="AD477" t="s">
        <v>102</v>
      </c>
      <c r="AF477">
        <v>12</v>
      </c>
      <c r="AG477" s="40">
        <v>39133</v>
      </c>
      <c r="AN477">
        <v>169</v>
      </c>
      <c r="AO477">
        <v>63</v>
      </c>
      <c r="AP477" t="s">
        <v>103</v>
      </c>
      <c r="BB477">
        <f t="shared" si="28"/>
        <v>17</v>
      </c>
      <c r="BC477">
        <f t="shared" si="29"/>
        <v>3</v>
      </c>
      <c r="BD477" t="str">
        <f t="shared" si="30"/>
        <v>右</v>
      </c>
      <c r="BE477" s="58" t="str">
        <f>IF(O477="男子",IF($AF477&gt;100,"",IF(M477=プロ用男子!D$2,ROW(),"")),"")</f>
        <v/>
      </c>
      <c r="BF477" s="58" t="str">
        <f>IF(O477="男子",IF($AF477&gt;100,"",IF($M477=プロ用男子!K$2,ROW(),"")),"")</f>
        <v/>
      </c>
      <c r="BG477" s="58" t="str">
        <f>IF(O477="男子",IF($AF477&gt;100,"",IF($M477=プロ用男子!D$27,ROW(),"")),"")</f>
        <v/>
      </c>
      <c r="BH477" s="58" t="str">
        <f>IF(O477="男子",IF($AF477&gt;100,"",IF($M477=プロ用男子!K$27,ROW(),"")),"")</f>
        <v/>
      </c>
      <c r="BI477" s="58" t="str">
        <f>IF(O477="男子",IF($AF477&gt;100,"",IF($M477=プロ用男子!D$52,ROW(),"")),"")</f>
        <v/>
      </c>
      <c r="BJ477" s="58" t="str">
        <f>IF(O477="男子",IF($AF477&gt;100,"",IF($M477=プロ用男子!K$52,ROW(),"")),"")</f>
        <v/>
      </c>
      <c r="BK477" s="58" t="str">
        <f>IF(O477="男子",IF($AF477&gt;100,"",IF($M477=プロ用男子!D$77,ROW(),"")),"")</f>
        <v/>
      </c>
      <c r="BL477" s="58" t="str">
        <f>IF(O477="男子",IF($AF477&gt;100,"",IF($M477=プロ用男子!K$77,ROW(),"")),"")</f>
        <v/>
      </c>
      <c r="BM477" s="58" t="str">
        <f>IF(O477="男子",IF($AF477&gt;100,"",IF($M477=プロ用男子!D$102,ROW(),"")),"")</f>
        <v/>
      </c>
      <c r="BN477" s="58" t="str">
        <f>IF(O477="男子",IF($AF477&gt;100,"",IF($M477=プロ用男子!K$102,ROW(),"")),"")</f>
        <v/>
      </c>
      <c r="BO477" s="58" t="str">
        <f>IF(O477="男子",IF($AF477&gt;100,"",IF($M477=プロ用男子!D$127,ROW(),"")),"")</f>
        <v/>
      </c>
      <c r="BP477" s="58" t="str">
        <f>IF(O477="男子",IF($AF477&gt;100,"",IF($M477=プロ用男子!K$127,ROW(),"")),"")</f>
        <v/>
      </c>
      <c r="BQ477" s="58" t="str">
        <f>IF(O477="男子",IF($AF477&gt;100,"",IF($M477=プロ用男子!D$152,ROW(),"")),"")</f>
        <v/>
      </c>
      <c r="BR477" s="58" t="str">
        <f>IF(O477="男子",IF($AF477&gt;100,"",IF($M477=プロ用男子!K$152,ROW(),"")),"")</f>
        <v/>
      </c>
      <c r="BS477" s="58" t="str">
        <f>IF(O477="男子",IF($AF477&gt;100,"",IF($M477=プロ用男子!D$177,ROW(),"")),"")</f>
        <v/>
      </c>
      <c r="BT477" s="58" t="str">
        <f>IF(O477="男子",IF($AF477&gt;100,"",IF($M477=プロ用男子!K$177,ROW(),"")),"")</f>
        <v/>
      </c>
      <c r="BU477" s="58" t="str">
        <f>IF(O477="男子",IF($AF477&gt;100,"",IF($M477=プロ用男子!D$202,ROW(),"")),"")</f>
        <v/>
      </c>
      <c r="BV477" s="58" t="str">
        <f>IF(O477="男子",IF($AF477&gt;100,"",IF($M477=プロ用男子!K$202,ROW(),"")),"")</f>
        <v/>
      </c>
      <c r="BW477" s="58" t="str">
        <f>IF(O477="男子",IF($AF477&gt;100,"",IF($M477=プロ用男子!D$227,ROW(),"")),"")</f>
        <v/>
      </c>
      <c r="BX477" s="58" t="str">
        <f>IF(O477="男子",IF($AF477&gt;100,"",IF($M477=プロ用男子!K$227,ROW(),"")),"")</f>
        <v/>
      </c>
      <c r="BY477" s="58" t="str">
        <f>IF(O477="女子",IF(AF477&gt;100,"",IF(M477=プロ用女子!D$2,ROW(),"")),"")</f>
        <v/>
      </c>
      <c r="BZ477" s="58" t="str">
        <f>IF(O477="女子",IF($AF477&gt;100,"",IF($M477=プロ用女子!K$2,ROW(),"")),"")</f>
        <v/>
      </c>
      <c r="CA477" s="58" t="str">
        <f>IF(O477="女子",IF($AF477&gt;100,"",IF($M477=プロ用女子!D$27,ROW(),"")),"")</f>
        <v/>
      </c>
      <c r="CB477" s="58" t="str">
        <f>IF(O477="女子",IF($AF477&gt;100,"",IF($M477=プロ用女子!K$27,ROW(),"")),"")</f>
        <v/>
      </c>
      <c r="CC477" s="58" t="str">
        <f>IF(O477="女子",IF($AF477&gt;100,"",IF($M477=プロ用女子!D$52,ROW(),"")),"")</f>
        <v/>
      </c>
      <c r="CD477" s="58" t="str">
        <f>IF(O477="女子",IF($AF477&gt;100,"",IF($M477=プロ用女子!K$52,ROW(),"")),"")</f>
        <v/>
      </c>
      <c r="CE477" s="58" t="str">
        <f>IF(O477="女子",IF($AF477&gt;100,"",IF($M477=プロ用女子!D$77,ROW(),"")),"")</f>
        <v/>
      </c>
      <c r="CF477" s="58" t="str">
        <f>IF(O477="女子",IF($AF477&gt;100,"",IF($M477=プロ用女子!K$77,ROW(),"")),"")</f>
        <v/>
      </c>
      <c r="CG477" s="58">
        <f>IF(O477="女子",IF($AF477&gt;100,"",IF($M477=プロ用女子!D$102,ROW(),"")),"")</f>
        <v>477</v>
      </c>
      <c r="CH477" s="58" t="str">
        <f>IF(O477="女子",IF($AF477&gt;100,"",IF($M477=プロ用女子!K$102,ROW(),"")),"")</f>
        <v/>
      </c>
      <c r="CI477" s="58" t="str">
        <f>IF(O477="女子",IF($AF477&gt;100,"",IF($M477=プロ用女子!D$127,ROW(),"")),"")</f>
        <v/>
      </c>
      <c r="CJ477" s="58" t="str">
        <f>IF(O477="女子",IF($AF477&gt;100,"",IF($M477=プロ用女子!K$127,ROW(),"")),"")</f>
        <v/>
      </c>
      <c r="CK477" s="58" t="str">
        <f>IF(O477="女子",IF($AF477&gt;100,"",IF($M477=プロ用女子!D$152,ROW(),"")),"")</f>
        <v/>
      </c>
      <c r="CL477" s="58" t="str">
        <f>IF(O477="女子",IF($AF477&gt;100,"",IF($M477=プロ用女子!K$152,ROW(),"")),"")</f>
        <v/>
      </c>
      <c r="CM477" s="58" t="str">
        <f>IF(O477="女子",IF($AF477&gt;100,"",IF($M477=プロ用女子!D$177,ROW(),"")),"")</f>
        <v/>
      </c>
      <c r="CN477" s="58" t="str">
        <f>IF(O477="女子",IF($AF477&gt;100,"",IF($M477=プロ用女子!K$177,ROW(),"")),"")</f>
        <v/>
      </c>
      <c r="CO477" s="58" t="str">
        <f>IF(O477="女子",IF($AF477&gt;100,"",IF($M477=プロ用女子!D$202,ROW(),"")),"")</f>
        <v/>
      </c>
      <c r="CP477" s="58" t="str">
        <f>IF(O477="女子",IF($AF477&gt;100,"",IF($M477=プロ用女子!K$202,ROW(),"")),"")</f>
        <v/>
      </c>
      <c r="CQ477" s="58" t="str">
        <f>IF(O477="女子",IF($AF477&gt;100,"",IF($M477=プロ用女子!D$227,ROW(),"")),"")</f>
        <v/>
      </c>
      <c r="CR477" s="58" t="str">
        <f>IF(O477="女子",IF($AF477&gt;100,"",IF($M477=プロ用女子!K$227,ROW(),"")),"")</f>
        <v/>
      </c>
    </row>
    <row r="478" spans="1:96" x14ac:dyDescent="0.15">
      <c r="A478" s="41"/>
      <c r="B478" s="41"/>
      <c r="L478" t="s">
        <v>1850</v>
      </c>
      <c r="M478" t="s">
        <v>1520</v>
      </c>
      <c r="N478" t="s">
        <v>1521</v>
      </c>
      <c r="O478" t="s">
        <v>17</v>
      </c>
      <c r="Y478" t="s">
        <v>101</v>
      </c>
      <c r="AA478" t="s">
        <v>1851</v>
      </c>
      <c r="AB478" t="s">
        <v>1852</v>
      </c>
      <c r="AC478" t="s">
        <v>1853</v>
      </c>
      <c r="AD478" t="s">
        <v>102</v>
      </c>
      <c r="AE478" t="s">
        <v>388</v>
      </c>
      <c r="AF478">
        <v>13</v>
      </c>
      <c r="AG478" s="40">
        <v>39134</v>
      </c>
      <c r="AN478">
        <v>169</v>
      </c>
      <c r="AO478">
        <v>63</v>
      </c>
      <c r="AP478" t="s">
        <v>103</v>
      </c>
      <c r="BB478">
        <f t="shared" si="28"/>
        <v>17</v>
      </c>
      <c r="BC478">
        <f t="shared" si="29"/>
        <v>3</v>
      </c>
      <c r="BD478" t="str">
        <f t="shared" si="30"/>
        <v>右</v>
      </c>
      <c r="BE478" s="58" t="str">
        <f>IF(O478="男子",IF($AF478&gt;100,"",IF(M478=プロ用男子!D$2,ROW(),"")),"")</f>
        <v/>
      </c>
      <c r="BF478" s="58" t="str">
        <f>IF(O478="男子",IF($AF478&gt;100,"",IF($M478=プロ用男子!K$2,ROW(),"")),"")</f>
        <v/>
      </c>
      <c r="BG478" s="58" t="str">
        <f>IF(O478="男子",IF($AF478&gt;100,"",IF($M478=プロ用男子!D$27,ROW(),"")),"")</f>
        <v/>
      </c>
      <c r="BH478" s="58" t="str">
        <f>IF(O478="男子",IF($AF478&gt;100,"",IF($M478=プロ用男子!K$27,ROW(),"")),"")</f>
        <v/>
      </c>
      <c r="BI478" s="58" t="str">
        <f>IF(O478="男子",IF($AF478&gt;100,"",IF($M478=プロ用男子!D$52,ROW(),"")),"")</f>
        <v/>
      </c>
      <c r="BJ478" s="58" t="str">
        <f>IF(O478="男子",IF($AF478&gt;100,"",IF($M478=プロ用男子!K$52,ROW(),"")),"")</f>
        <v/>
      </c>
      <c r="BK478" s="58" t="str">
        <f>IF(O478="男子",IF($AF478&gt;100,"",IF($M478=プロ用男子!D$77,ROW(),"")),"")</f>
        <v/>
      </c>
      <c r="BL478" s="58" t="str">
        <f>IF(O478="男子",IF($AF478&gt;100,"",IF($M478=プロ用男子!K$77,ROW(),"")),"")</f>
        <v/>
      </c>
      <c r="BM478" s="58" t="str">
        <f>IF(O478="男子",IF($AF478&gt;100,"",IF($M478=プロ用男子!D$102,ROW(),"")),"")</f>
        <v/>
      </c>
      <c r="BN478" s="58" t="str">
        <f>IF(O478="男子",IF($AF478&gt;100,"",IF($M478=プロ用男子!K$102,ROW(),"")),"")</f>
        <v/>
      </c>
      <c r="BO478" s="58" t="str">
        <f>IF(O478="男子",IF($AF478&gt;100,"",IF($M478=プロ用男子!D$127,ROW(),"")),"")</f>
        <v/>
      </c>
      <c r="BP478" s="58" t="str">
        <f>IF(O478="男子",IF($AF478&gt;100,"",IF($M478=プロ用男子!K$127,ROW(),"")),"")</f>
        <v/>
      </c>
      <c r="BQ478" s="58" t="str">
        <f>IF(O478="男子",IF($AF478&gt;100,"",IF($M478=プロ用男子!D$152,ROW(),"")),"")</f>
        <v/>
      </c>
      <c r="BR478" s="58" t="str">
        <f>IF(O478="男子",IF($AF478&gt;100,"",IF($M478=プロ用男子!K$152,ROW(),"")),"")</f>
        <v/>
      </c>
      <c r="BS478" s="58" t="str">
        <f>IF(O478="男子",IF($AF478&gt;100,"",IF($M478=プロ用男子!D$177,ROW(),"")),"")</f>
        <v/>
      </c>
      <c r="BT478" s="58" t="str">
        <f>IF(O478="男子",IF($AF478&gt;100,"",IF($M478=プロ用男子!K$177,ROW(),"")),"")</f>
        <v/>
      </c>
      <c r="BU478" s="58" t="str">
        <f>IF(O478="男子",IF($AF478&gt;100,"",IF($M478=プロ用男子!D$202,ROW(),"")),"")</f>
        <v/>
      </c>
      <c r="BV478" s="58" t="str">
        <f>IF(O478="男子",IF($AF478&gt;100,"",IF($M478=プロ用男子!K$202,ROW(),"")),"")</f>
        <v/>
      </c>
      <c r="BW478" s="58" t="str">
        <f>IF(O478="男子",IF($AF478&gt;100,"",IF($M478=プロ用男子!D$227,ROW(),"")),"")</f>
        <v/>
      </c>
      <c r="BX478" s="58" t="str">
        <f>IF(O478="男子",IF($AF478&gt;100,"",IF($M478=プロ用男子!K$227,ROW(),"")),"")</f>
        <v/>
      </c>
      <c r="BY478" s="58" t="str">
        <f>IF(O478="女子",IF(AF478&gt;100,"",IF(M478=プロ用女子!D$2,ROW(),"")),"")</f>
        <v/>
      </c>
      <c r="BZ478" s="58" t="str">
        <f>IF(O478="女子",IF($AF478&gt;100,"",IF($M478=プロ用女子!K$2,ROW(),"")),"")</f>
        <v/>
      </c>
      <c r="CA478" s="58" t="str">
        <f>IF(O478="女子",IF($AF478&gt;100,"",IF($M478=プロ用女子!D$27,ROW(),"")),"")</f>
        <v/>
      </c>
      <c r="CB478" s="58" t="str">
        <f>IF(O478="女子",IF($AF478&gt;100,"",IF($M478=プロ用女子!K$27,ROW(),"")),"")</f>
        <v/>
      </c>
      <c r="CC478" s="58" t="str">
        <f>IF(O478="女子",IF($AF478&gt;100,"",IF($M478=プロ用女子!D$52,ROW(),"")),"")</f>
        <v/>
      </c>
      <c r="CD478" s="58" t="str">
        <f>IF(O478="女子",IF($AF478&gt;100,"",IF($M478=プロ用女子!K$52,ROW(),"")),"")</f>
        <v/>
      </c>
      <c r="CE478" s="58" t="str">
        <f>IF(O478="女子",IF($AF478&gt;100,"",IF($M478=プロ用女子!D$77,ROW(),"")),"")</f>
        <v/>
      </c>
      <c r="CF478" s="58" t="str">
        <f>IF(O478="女子",IF($AF478&gt;100,"",IF($M478=プロ用女子!K$77,ROW(),"")),"")</f>
        <v/>
      </c>
      <c r="CG478" s="58">
        <f>IF(O478="女子",IF($AF478&gt;100,"",IF($M478=プロ用女子!D$102,ROW(),"")),"")</f>
        <v>478</v>
      </c>
      <c r="CH478" s="58" t="str">
        <f>IF(O478="女子",IF($AF478&gt;100,"",IF($M478=プロ用女子!K$102,ROW(),"")),"")</f>
        <v/>
      </c>
      <c r="CI478" s="58" t="str">
        <f>IF(O478="女子",IF($AF478&gt;100,"",IF($M478=プロ用女子!D$127,ROW(),"")),"")</f>
        <v/>
      </c>
      <c r="CJ478" s="58" t="str">
        <f>IF(O478="女子",IF($AF478&gt;100,"",IF($M478=プロ用女子!K$127,ROW(),"")),"")</f>
        <v/>
      </c>
      <c r="CK478" s="58" t="str">
        <f>IF(O478="女子",IF($AF478&gt;100,"",IF($M478=プロ用女子!D$152,ROW(),"")),"")</f>
        <v/>
      </c>
      <c r="CL478" s="58" t="str">
        <f>IF(O478="女子",IF($AF478&gt;100,"",IF($M478=プロ用女子!K$152,ROW(),"")),"")</f>
        <v/>
      </c>
      <c r="CM478" s="58" t="str">
        <f>IF(O478="女子",IF($AF478&gt;100,"",IF($M478=プロ用女子!D$177,ROW(),"")),"")</f>
        <v/>
      </c>
      <c r="CN478" s="58" t="str">
        <f>IF(O478="女子",IF($AF478&gt;100,"",IF($M478=プロ用女子!K$177,ROW(),"")),"")</f>
        <v/>
      </c>
      <c r="CO478" s="58" t="str">
        <f>IF(O478="女子",IF($AF478&gt;100,"",IF($M478=プロ用女子!D$202,ROW(),"")),"")</f>
        <v/>
      </c>
      <c r="CP478" s="58" t="str">
        <f>IF(O478="女子",IF($AF478&gt;100,"",IF($M478=プロ用女子!K$202,ROW(),"")),"")</f>
        <v/>
      </c>
      <c r="CQ478" s="58" t="str">
        <f>IF(O478="女子",IF($AF478&gt;100,"",IF($M478=プロ用女子!D$227,ROW(),"")),"")</f>
        <v/>
      </c>
      <c r="CR478" s="58" t="str">
        <f>IF(O478="女子",IF($AF478&gt;100,"",IF($M478=プロ用女子!K$227,ROW(),"")),"")</f>
        <v/>
      </c>
    </row>
    <row r="479" spans="1:96" x14ac:dyDescent="0.15">
      <c r="A479" s="41"/>
      <c r="B479" s="41"/>
      <c r="L479" t="s">
        <v>1854</v>
      </c>
      <c r="M479" t="s">
        <v>1520</v>
      </c>
      <c r="N479" t="s">
        <v>1521</v>
      </c>
      <c r="O479" t="s">
        <v>17</v>
      </c>
      <c r="Y479" t="s">
        <v>101</v>
      </c>
      <c r="AA479" t="s">
        <v>1855</v>
      </c>
      <c r="AB479" t="s">
        <v>1856</v>
      </c>
      <c r="AC479" t="s">
        <v>1857</v>
      </c>
      <c r="AD479" t="s">
        <v>102</v>
      </c>
      <c r="AF479">
        <v>14</v>
      </c>
      <c r="AG479" s="40">
        <v>39135</v>
      </c>
      <c r="AN479">
        <v>169</v>
      </c>
      <c r="AO479">
        <v>63</v>
      </c>
      <c r="AP479" t="s">
        <v>103</v>
      </c>
      <c r="BB479">
        <f t="shared" si="28"/>
        <v>17</v>
      </c>
      <c r="BC479">
        <f t="shared" si="29"/>
        <v>3</v>
      </c>
      <c r="BD479" t="str">
        <f t="shared" si="30"/>
        <v>右</v>
      </c>
      <c r="BE479" s="58" t="str">
        <f>IF(O479="男子",IF($AF479&gt;100,"",IF(M479=プロ用男子!D$2,ROW(),"")),"")</f>
        <v/>
      </c>
      <c r="BF479" s="58" t="str">
        <f>IF(O479="男子",IF($AF479&gt;100,"",IF($M479=プロ用男子!K$2,ROW(),"")),"")</f>
        <v/>
      </c>
      <c r="BG479" s="58" t="str">
        <f>IF(O479="男子",IF($AF479&gt;100,"",IF($M479=プロ用男子!D$27,ROW(),"")),"")</f>
        <v/>
      </c>
      <c r="BH479" s="58" t="str">
        <f>IF(O479="男子",IF($AF479&gt;100,"",IF($M479=プロ用男子!K$27,ROW(),"")),"")</f>
        <v/>
      </c>
      <c r="BI479" s="58" t="str">
        <f>IF(O479="男子",IF($AF479&gt;100,"",IF($M479=プロ用男子!D$52,ROW(),"")),"")</f>
        <v/>
      </c>
      <c r="BJ479" s="58" t="str">
        <f>IF(O479="男子",IF($AF479&gt;100,"",IF($M479=プロ用男子!K$52,ROW(),"")),"")</f>
        <v/>
      </c>
      <c r="BK479" s="58" t="str">
        <f>IF(O479="男子",IF($AF479&gt;100,"",IF($M479=プロ用男子!D$77,ROW(),"")),"")</f>
        <v/>
      </c>
      <c r="BL479" s="58" t="str">
        <f>IF(O479="男子",IF($AF479&gt;100,"",IF($M479=プロ用男子!K$77,ROW(),"")),"")</f>
        <v/>
      </c>
      <c r="BM479" s="58" t="str">
        <f>IF(O479="男子",IF($AF479&gt;100,"",IF($M479=プロ用男子!D$102,ROW(),"")),"")</f>
        <v/>
      </c>
      <c r="BN479" s="58" t="str">
        <f>IF(O479="男子",IF($AF479&gt;100,"",IF($M479=プロ用男子!K$102,ROW(),"")),"")</f>
        <v/>
      </c>
      <c r="BO479" s="58" t="str">
        <f>IF(O479="男子",IF($AF479&gt;100,"",IF($M479=プロ用男子!D$127,ROW(),"")),"")</f>
        <v/>
      </c>
      <c r="BP479" s="58" t="str">
        <f>IF(O479="男子",IF($AF479&gt;100,"",IF($M479=プロ用男子!K$127,ROW(),"")),"")</f>
        <v/>
      </c>
      <c r="BQ479" s="58" t="str">
        <f>IF(O479="男子",IF($AF479&gt;100,"",IF($M479=プロ用男子!D$152,ROW(),"")),"")</f>
        <v/>
      </c>
      <c r="BR479" s="58" t="str">
        <f>IF(O479="男子",IF($AF479&gt;100,"",IF($M479=プロ用男子!K$152,ROW(),"")),"")</f>
        <v/>
      </c>
      <c r="BS479" s="58" t="str">
        <f>IF(O479="男子",IF($AF479&gt;100,"",IF($M479=プロ用男子!D$177,ROW(),"")),"")</f>
        <v/>
      </c>
      <c r="BT479" s="58" t="str">
        <f>IF(O479="男子",IF($AF479&gt;100,"",IF($M479=プロ用男子!K$177,ROW(),"")),"")</f>
        <v/>
      </c>
      <c r="BU479" s="58" t="str">
        <f>IF(O479="男子",IF($AF479&gt;100,"",IF($M479=プロ用男子!D$202,ROW(),"")),"")</f>
        <v/>
      </c>
      <c r="BV479" s="58" t="str">
        <f>IF(O479="男子",IF($AF479&gt;100,"",IF($M479=プロ用男子!K$202,ROW(),"")),"")</f>
        <v/>
      </c>
      <c r="BW479" s="58" t="str">
        <f>IF(O479="男子",IF($AF479&gt;100,"",IF($M479=プロ用男子!D$227,ROW(),"")),"")</f>
        <v/>
      </c>
      <c r="BX479" s="58" t="str">
        <f>IF(O479="男子",IF($AF479&gt;100,"",IF($M479=プロ用男子!K$227,ROW(),"")),"")</f>
        <v/>
      </c>
      <c r="BY479" s="58" t="str">
        <f>IF(O479="女子",IF(AF479&gt;100,"",IF(M479=プロ用女子!D$2,ROW(),"")),"")</f>
        <v/>
      </c>
      <c r="BZ479" s="58" t="str">
        <f>IF(O479="女子",IF($AF479&gt;100,"",IF($M479=プロ用女子!K$2,ROW(),"")),"")</f>
        <v/>
      </c>
      <c r="CA479" s="58" t="str">
        <f>IF(O479="女子",IF($AF479&gt;100,"",IF($M479=プロ用女子!D$27,ROW(),"")),"")</f>
        <v/>
      </c>
      <c r="CB479" s="58" t="str">
        <f>IF(O479="女子",IF($AF479&gt;100,"",IF($M479=プロ用女子!K$27,ROW(),"")),"")</f>
        <v/>
      </c>
      <c r="CC479" s="58" t="str">
        <f>IF(O479="女子",IF($AF479&gt;100,"",IF($M479=プロ用女子!D$52,ROW(),"")),"")</f>
        <v/>
      </c>
      <c r="CD479" s="58" t="str">
        <f>IF(O479="女子",IF($AF479&gt;100,"",IF($M479=プロ用女子!K$52,ROW(),"")),"")</f>
        <v/>
      </c>
      <c r="CE479" s="58" t="str">
        <f>IF(O479="女子",IF($AF479&gt;100,"",IF($M479=プロ用女子!D$77,ROW(),"")),"")</f>
        <v/>
      </c>
      <c r="CF479" s="58" t="str">
        <f>IF(O479="女子",IF($AF479&gt;100,"",IF($M479=プロ用女子!K$77,ROW(),"")),"")</f>
        <v/>
      </c>
      <c r="CG479" s="58">
        <f>IF(O479="女子",IF($AF479&gt;100,"",IF($M479=プロ用女子!D$102,ROW(),"")),"")</f>
        <v>479</v>
      </c>
      <c r="CH479" s="58" t="str">
        <f>IF(O479="女子",IF($AF479&gt;100,"",IF($M479=プロ用女子!K$102,ROW(),"")),"")</f>
        <v/>
      </c>
      <c r="CI479" s="58" t="str">
        <f>IF(O479="女子",IF($AF479&gt;100,"",IF($M479=プロ用女子!D$127,ROW(),"")),"")</f>
        <v/>
      </c>
      <c r="CJ479" s="58" t="str">
        <f>IF(O479="女子",IF($AF479&gt;100,"",IF($M479=プロ用女子!K$127,ROW(),"")),"")</f>
        <v/>
      </c>
      <c r="CK479" s="58" t="str">
        <f>IF(O479="女子",IF($AF479&gt;100,"",IF($M479=プロ用女子!D$152,ROW(),"")),"")</f>
        <v/>
      </c>
      <c r="CL479" s="58" t="str">
        <f>IF(O479="女子",IF($AF479&gt;100,"",IF($M479=プロ用女子!K$152,ROW(),"")),"")</f>
        <v/>
      </c>
      <c r="CM479" s="58" t="str">
        <f>IF(O479="女子",IF($AF479&gt;100,"",IF($M479=プロ用女子!D$177,ROW(),"")),"")</f>
        <v/>
      </c>
      <c r="CN479" s="58" t="str">
        <f>IF(O479="女子",IF($AF479&gt;100,"",IF($M479=プロ用女子!K$177,ROW(),"")),"")</f>
        <v/>
      </c>
      <c r="CO479" s="58" t="str">
        <f>IF(O479="女子",IF($AF479&gt;100,"",IF($M479=プロ用女子!D$202,ROW(),"")),"")</f>
        <v/>
      </c>
      <c r="CP479" s="58" t="str">
        <f>IF(O479="女子",IF($AF479&gt;100,"",IF($M479=プロ用女子!K$202,ROW(),"")),"")</f>
        <v/>
      </c>
      <c r="CQ479" s="58" t="str">
        <f>IF(O479="女子",IF($AF479&gt;100,"",IF($M479=プロ用女子!D$227,ROW(),"")),"")</f>
        <v/>
      </c>
      <c r="CR479" s="58" t="str">
        <f>IF(O479="女子",IF($AF479&gt;100,"",IF($M479=プロ用女子!K$227,ROW(),"")),"")</f>
        <v/>
      </c>
    </row>
    <row r="480" spans="1:96" x14ac:dyDescent="0.15">
      <c r="A480" s="41"/>
      <c r="B480" s="41"/>
      <c r="L480" t="s">
        <v>1858</v>
      </c>
      <c r="M480" t="s">
        <v>1520</v>
      </c>
      <c r="N480" t="s">
        <v>1521</v>
      </c>
      <c r="O480" t="s">
        <v>17</v>
      </c>
      <c r="Y480" t="s">
        <v>101</v>
      </c>
      <c r="AA480" t="s">
        <v>1859</v>
      </c>
      <c r="AB480" t="s">
        <v>1860</v>
      </c>
      <c r="AC480" t="s">
        <v>1861</v>
      </c>
      <c r="AD480" t="s">
        <v>102</v>
      </c>
      <c r="AF480">
        <v>15</v>
      </c>
      <c r="AG480" s="40">
        <v>39136</v>
      </c>
      <c r="AN480">
        <v>169</v>
      </c>
      <c r="AO480">
        <v>63</v>
      </c>
      <c r="AP480" t="s">
        <v>103</v>
      </c>
      <c r="BB480">
        <f t="shared" si="28"/>
        <v>17</v>
      </c>
      <c r="BC480">
        <f t="shared" si="29"/>
        <v>3</v>
      </c>
      <c r="BD480" t="str">
        <f t="shared" si="30"/>
        <v>右</v>
      </c>
      <c r="BE480" s="58" t="str">
        <f>IF(O480="男子",IF($AF480&gt;100,"",IF(M480=プロ用男子!D$2,ROW(),"")),"")</f>
        <v/>
      </c>
      <c r="BF480" s="58" t="str">
        <f>IF(O480="男子",IF($AF480&gt;100,"",IF($M480=プロ用男子!K$2,ROW(),"")),"")</f>
        <v/>
      </c>
      <c r="BG480" s="58" t="str">
        <f>IF(O480="男子",IF($AF480&gt;100,"",IF($M480=プロ用男子!D$27,ROW(),"")),"")</f>
        <v/>
      </c>
      <c r="BH480" s="58" t="str">
        <f>IF(O480="男子",IF($AF480&gt;100,"",IF($M480=プロ用男子!K$27,ROW(),"")),"")</f>
        <v/>
      </c>
      <c r="BI480" s="58" t="str">
        <f>IF(O480="男子",IF($AF480&gt;100,"",IF($M480=プロ用男子!D$52,ROW(),"")),"")</f>
        <v/>
      </c>
      <c r="BJ480" s="58" t="str">
        <f>IF(O480="男子",IF($AF480&gt;100,"",IF($M480=プロ用男子!K$52,ROW(),"")),"")</f>
        <v/>
      </c>
      <c r="BK480" s="58" t="str">
        <f>IF(O480="男子",IF($AF480&gt;100,"",IF($M480=プロ用男子!D$77,ROW(),"")),"")</f>
        <v/>
      </c>
      <c r="BL480" s="58" t="str">
        <f>IF(O480="男子",IF($AF480&gt;100,"",IF($M480=プロ用男子!K$77,ROW(),"")),"")</f>
        <v/>
      </c>
      <c r="BM480" s="58" t="str">
        <f>IF(O480="男子",IF($AF480&gt;100,"",IF($M480=プロ用男子!D$102,ROW(),"")),"")</f>
        <v/>
      </c>
      <c r="BN480" s="58" t="str">
        <f>IF(O480="男子",IF($AF480&gt;100,"",IF($M480=プロ用男子!K$102,ROW(),"")),"")</f>
        <v/>
      </c>
      <c r="BO480" s="58" t="str">
        <f>IF(O480="男子",IF($AF480&gt;100,"",IF($M480=プロ用男子!D$127,ROW(),"")),"")</f>
        <v/>
      </c>
      <c r="BP480" s="58" t="str">
        <f>IF(O480="男子",IF($AF480&gt;100,"",IF($M480=プロ用男子!K$127,ROW(),"")),"")</f>
        <v/>
      </c>
      <c r="BQ480" s="58" t="str">
        <f>IF(O480="男子",IF($AF480&gt;100,"",IF($M480=プロ用男子!D$152,ROW(),"")),"")</f>
        <v/>
      </c>
      <c r="BR480" s="58" t="str">
        <f>IF(O480="男子",IF($AF480&gt;100,"",IF($M480=プロ用男子!K$152,ROW(),"")),"")</f>
        <v/>
      </c>
      <c r="BS480" s="58" t="str">
        <f>IF(O480="男子",IF($AF480&gt;100,"",IF($M480=プロ用男子!D$177,ROW(),"")),"")</f>
        <v/>
      </c>
      <c r="BT480" s="58" t="str">
        <f>IF(O480="男子",IF($AF480&gt;100,"",IF($M480=プロ用男子!K$177,ROW(),"")),"")</f>
        <v/>
      </c>
      <c r="BU480" s="58" t="str">
        <f>IF(O480="男子",IF($AF480&gt;100,"",IF($M480=プロ用男子!D$202,ROW(),"")),"")</f>
        <v/>
      </c>
      <c r="BV480" s="58" t="str">
        <f>IF(O480="男子",IF($AF480&gt;100,"",IF($M480=プロ用男子!K$202,ROW(),"")),"")</f>
        <v/>
      </c>
      <c r="BW480" s="58" t="str">
        <f>IF(O480="男子",IF($AF480&gt;100,"",IF($M480=プロ用男子!D$227,ROW(),"")),"")</f>
        <v/>
      </c>
      <c r="BX480" s="58" t="str">
        <f>IF(O480="男子",IF($AF480&gt;100,"",IF($M480=プロ用男子!K$227,ROW(),"")),"")</f>
        <v/>
      </c>
      <c r="BY480" s="58" t="str">
        <f>IF(O480="女子",IF(AF480&gt;100,"",IF(M480=プロ用女子!D$2,ROW(),"")),"")</f>
        <v/>
      </c>
      <c r="BZ480" s="58" t="str">
        <f>IF(O480="女子",IF($AF480&gt;100,"",IF($M480=プロ用女子!K$2,ROW(),"")),"")</f>
        <v/>
      </c>
      <c r="CA480" s="58" t="str">
        <f>IF(O480="女子",IF($AF480&gt;100,"",IF($M480=プロ用女子!D$27,ROW(),"")),"")</f>
        <v/>
      </c>
      <c r="CB480" s="58" t="str">
        <f>IF(O480="女子",IF($AF480&gt;100,"",IF($M480=プロ用女子!K$27,ROW(),"")),"")</f>
        <v/>
      </c>
      <c r="CC480" s="58" t="str">
        <f>IF(O480="女子",IF($AF480&gt;100,"",IF($M480=プロ用女子!D$52,ROW(),"")),"")</f>
        <v/>
      </c>
      <c r="CD480" s="58" t="str">
        <f>IF(O480="女子",IF($AF480&gt;100,"",IF($M480=プロ用女子!K$52,ROW(),"")),"")</f>
        <v/>
      </c>
      <c r="CE480" s="58" t="str">
        <f>IF(O480="女子",IF($AF480&gt;100,"",IF($M480=プロ用女子!D$77,ROW(),"")),"")</f>
        <v/>
      </c>
      <c r="CF480" s="58" t="str">
        <f>IF(O480="女子",IF($AF480&gt;100,"",IF($M480=プロ用女子!K$77,ROW(),"")),"")</f>
        <v/>
      </c>
      <c r="CG480" s="58">
        <f>IF(O480="女子",IF($AF480&gt;100,"",IF($M480=プロ用女子!D$102,ROW(),"")),"")</f>
        <v>480</v>
      </c>
      <c r="CH480" s="58" t="str">
        <f>IF(O480="女子",IF($AF480&gt;100,"",IF($M480=プロ用女子!K$102,ROW(),"")),"")</f>
        <v/>
      </c>
      <c r="CI480" s="58" t="str">
        <f>IF(O480="女子",IF($AF480&gt;100,"",IF($M480=プロ用女子!D$127,ROW(),"")),"")</f>
        <v/>
      </c>
      <c r="CJ480" s="58" t="str">
        <f>IF(O480="女子",IF($AF480&gt;100,"",IF($M480=プロ用女子!K$127,ROW(),"")),"")</f>
        <v/>
      </c>
      <c r="CK480" s="58" t="str">
        <f>IF(O480="女子",IF($AF480&gt;100,"",IF($M480=プロ用女子!D$152,ROW(),"")),"")</f>
        <v/>
      </c>
      <c r="CL480" s="58" t="str">
        <f>IF(O480="女子",IF($AF480&gt;100,"",IF($M480=プロ用女子!K$152,ROW(),"")),"")</f>
        <v/>
      </c>
      <c r="CM480" s="58" t="str">
        <f>IF(O480="女子",IF($AF480&gt;100,"",IF($M480=プロ用女子!D$177,ROW(),"")),"")</f>
        <v/>
      </c>
      <c r="CN480" s="58" t="str">
        <f>IF(O480="女子",IF($AF480&gt;100,"",IF($M480=プロ用女子!K$177,ROW(),"")),"")</f>
        <v/>
      </c>
      <c r="CO480" s="58" t="str">
        <f>IF(O480="女子",IF($AF480&gt;100,"",IF($M480=プロ用女子!D$202,ROW(),"")),"")</f>
        <v/>
      </c>
      <c r="CP480" s="58" t="str">
        <f>IF(O480="女子",IF($AF480&gt;100,"",IF($M480=プロ用女子!K$202,ROW(),"")),"")</f>
        <v/>
      </c>
      <c r="CQ480" s="58" t="str">
        <f>IF(O480="女子",IF($AF480&gt;100,"",IF($M480=プロ用女子!D$227,ROW(),"")),"")</f>
        <v/>
      </c>
      <c r="CR480" s="58" t="str">
        <f>IF(O480="女子",IF($AF480&gt;100,"",IF($M480=プロ用女子!K$227,ROW(),"")),"")</f>
        <v/>
      </c>
    </row>
    <row r="481" spans="1:96" x14ac:dyDescent="0.15">
      <c r="A481" s="41"/>
      <c r="B481" s="41"/>
      <c r="L481" t="s">
        <v>1862</v>
      </c>
      <c r="M481" t="s">
        <v>1520</v>
      </c>
      <c r="N481" t="s">
        <v>1521</v>
      </c>
      <c r="O481" t="s">
        <v>17</v>
      </c>
      <c r="Y481" t="s">
        <v>101</v>
      </c>
      <c r="AA481" t="s">
        <v>1863</v>
      </c>
      <c r="AB481" t="s">
        <v>1864</v>
      </c>
      <c r="AC481" t="s">
        <v>1865</v>
      </c>
      <c r="AD481" t="s">
        <v>102</v>
      </c>
      <c r="AF481">
        <v>16</v>
      </c>
      <c r="AG481" s="40">
        <v>39137</v>
      </c>
      <c r="AN481">
        <v>169</v>
      </c>
      <c r="AO481">
        <v>63</v>
      </c>
      <c r="AP481" t="s">
        <v>103</v>
      </c>
      <c r="BB481">
        <f t="shared" si="28"/>
        <v>17</v>
      </c>
      <c r="BC481">
        <f t="shared" si="29"/>
        <v>3</v>
      </c>
      <c r="BD481" t="str">
        <f t="shared" si="30"/>
        <v>右</v>
      </c>
      <c r="BE481" s="58" t="str">
        <f>IF(O481="男子",IF($AF481&gt;100,"",IF(M481=プロ用男子!D$2,ROW(),"")),"")</f>
        <v/>
      </c>
      <c r="BF481" s="58" t="str">
        <f>IF(O481="男子",IF($AF481&gt;100,"",IF($M481=プロ用男子!K$2,ROW(),"")),"")</f>
        <v/>
      </c>
      <c r="BG481" s="58" t="str">
        <f>IF(O481="男子",IF($AF481&gt;100,"",IF($M481=プロ用男子!D$27,ROW(),"")),"")</f>
        <v/>
      </c>
      <c r="BH481" s="58" t="str">
        <f>IF(O481="男子",IF($AF481&gt;100,"",IF($M481=プロ用男子!K$27,ROW(),"")),"")</f>
        <v/>
      </c>
      <c r="BI481" s="58" t="str">
        <f>IF(O481="男子",IF($AF481&gt;100,"",IF($M481=プロ用男子!D$52,ROW(),"")),"")</f>
        <v/>
      </c>
      <c r="BJ481" s="58" t="str">
        <f>IF(O481="男子",IF($AF481&gt;100,"",IF($M481=プロ用男子!K$52,ROW(),"")),"")</f>
        <v/>
      </c>
      <c r="BK481" s="58" t="str">
        <f>IF(O481="男子",IF($AF481&gt;100,"",IF($M481=プロ用男子!D$77,ROW(),"")),"")</f>
        <v/>
      </c>
      <c r="BL481" s="58" t="str">
        <f>IF(O481="男子",IF($AF481&gt;100,"",IF($M481=プロ用男子!K$77,ROW(),"")),"")</f>
        <v/>
      </c>
      <c r="BM481" s="58" t="str">
        <f>IF(O481="男子",IF($AF481&gt;100,"",IF($M481=プロ用男子!D$102,ROW(),"")),"")</f>
        <v/>
      </c>
      <c r="BN481" s="58" t="str">
        <f>IF(O481="男子",IF($AF481&gt;100,"",IF($M481=プロ用男子!K$102,ROW(),"")),"")</f>
        <v/>
      </c>
      <c r="BO481" s="58" t="str">
        <f>IF(O481="男子",IF($AF481&gt;100,"",IF($M481=プロ用男子!D$127,ROW(),"")),"")</f>
        <v/>
      </c>
      <c r="BP481" s="58" t="str">
        <f>IF(O481="男子",IF($AF481&gt;100,"",IF($M481=プロ用男子!K$127,ROW(),"")),"")</f>
        <v/>
      </c>
      <c r="BQ481" s="58" t="str">
        <f>IF(O481="男子",IF($AF481&gt;100,"",IF($M481=プロ用男子!D$152,ROW(),"")),"")</f>
        <v/>
      </c>
      <c r="BR481" s="58" t="str">
        <f>IF(O481="男子",IF($AF481&gt;100,"",IF($M481=プロ用男子!K$152,ROW(),"")),"")</f>
        <v/>
      </c>
      <c r="BS481" s="58" t="str">
        <f>IF(O481="男子",IF($AF481&gt;100,"",IF($M481=プロ用男子!D$177,ROW(),"")),"")</f>
        <v/>
      </c>
      <c r="BT481" s="58" t="str">
        <f>IF(O481="男子",IF($AF481&gt;100,"",IF($M481=プロ用男子!K$177,ROW(),"")),"")</f>
        <v/>
      </c>
      <c r="BU481" s="58" t="str">
        <f>IF(O481="男子",IF($AF481&gt;100,"",IF($M481=プロ用男子!D$202,ROW(),"")),"")</f>
        <v/>
      </c>
      <c r="BV481" s="58" t="str">
        <f>IF(O481="男子",IF($AF481&gt;100,"",IF($M481=プロ用男子!K$202,ROW(),"")),"")</f>
        <v/>
      </c>
      <c r="BW481" s="58" t="str">
        <f>IF(O481="男子",IF($AF481&gt;100,"",IF($M481=プロ用男子!D$227,ROW(),"")),"")</f>
        <v/>
      </c>
      <c r="BX481" s="58" t="str">
        <f>IF(O481="男子",IF($AF481&gt;100,"",IF($M481=プロ用男子!K$227,ROW(),"")),"")</f>
        <v/>
      </c>
      <c r="BY481" s="58" t="str">
        <f>IF(O481="女子",IF(AF481&gt;100,"",IF(M481=プロ用女子!D$2,ROW(),"")),"")</f>
        <v/>
      </c>
      <c r="BZ481" s="58" t="str">
        <f>IF(O481="女子",IF($AF481&gt;100,"",IF($M481=プロ用女子!K$2,ROW(),"")),"")</f>
        <v/>
      </c>
      <c r="CA481" s="58" t="str">
        <f>IF(O481="女子",IF($AF481&gt;100,"",IF($M481=プロ用女子!D$27,ROW(),"")),"")</f>
        <v/>
      </c>
      <c r="CB481" s="58" t="str">
        <f>IF(O481="女子",IF($AF481&gt;100,"",IF($M481=プロ用女子!K$27,ROW(),"")),"")</f>
        <v/>
      </c>
      <c r="CC481" s="58" t="str">
        <f>IF(O481="女子",IF($AF481&gt;100,"",IF($M481=プロ用女子!D$52,ROW(),"")),"")</f>
        <v/>
      </c>
      <c r="CD481" s="58" t="str">
        <f>IF(O481="女子",IF($AF481&gt;100,"",IF($M481=プロ用女子!K$52,ROW(),"")),"")</f>
        <v/>
      </c>
      <c r="CE481" s="58" t="str">
        <f>IF(O481="女子",IF($AF481&gt;100,"",IF($M481=プロ用女子!D$77,ROW(),"")),"")</f>
        <v/>
      </c>
      <c r="CF481" s="58" t="str">
        <f>IF(O481="女子",IF($AF481&gt;100,"",IF($M481=プロ用女子!K$77,ROW(),"")),"")</f>
        <v/>
      </c>
      <c r="CG481" s="58">
        <f>IF(O481="女子",IF($AF481&gt;100,"",IF($M481=プロ用女子!D$102,ROW(),"")),"")</f>
        <v>481</v>
      </c>
      <c r="CH481" s="58" t="str">
        <f>IF(O481="女子",IF($AF481&gt;100,"",IF($M481=プロ用女子!K$102,ROW(),"")),"")</f>
        <v/>
      </c>
      <c r="CI481" s="58" t="str">
        <f>IF(O481="女子",IF($AF481&gt;100,"",IF($M481=プロ用女子!D$127,ROW(),"")),"")</f>
        <v/>
      </c>
      <c r="CJ481" s="58" t="str">
        <f>IF(O481="女子",IF($AF481&gt;100,"",IF($M481=プロ用女子!K$127,ROW(),"")),"")</f>
        <v/>
      </c>
      <c r="CK481" s="58" t="str">
        <f>IF(O481="女子",IF($AF481&gt;100,"",IF($M481=プロ用女子!D$152,ROW(),"")),"")</f>
        <v/>
      </c>
      <c r="CL481" s="58" t="str">
        <f>IF(O481="女子",IF($AF481&gt;100,"",IF($M481=プロ用女子!K$152,ROW(),"")),"")</f>
        <v/>
      </c>
      <c r="CM481" s="58" t="str">
        <f>IF(O481="女子",IF($AF481&gt;100,"",IF($M481=プロ用女子!D$177,ROW(),"")),"")</f>
        <v/>
      </c>
      <c r="CN481" s="58" t="str">
        <f>IF(O481="女子",IF($AF481&gt;100,"",IF($M481=プロ用女子!K$177,ROW(),"")),"")</f>
        <v/>
      </c>
      <c r="CO481" s="58" t="str">
        <f>IF(O481="女子",IF($AF481&gt;100,"",IF($M481=プロ用女子!D$202,ROW(),"")),"")</f>
        <v/>
      </c>
      <c r="CP481" s="58" t="str">
        <f>IF(O481="女子",IF($AF481&gt;100,"",IF($M481=プロ用女子!K$202,ROW(),"")),"")</f>
        <v/>
      </c>
      <c r="CQ481" s="58" t="str">
        <f>IF(O481="女子",IF($AF481&gt;100,"",IF($M481=プロ用女子!D$227,ROW(),"")),"")</f>
        <v/>
      </c>
      <c r="CR481" s="58" t="str">
        <f>IF(O481="女子",IF($AF481&gt;100,"",IF($M481=プロ用女子!K$227,ROW(),"")),"")</f>
        <v/>
      </c>
    </row>
    <row r="482" spans="1:96" x14ac:dyDescent="0.15">
      <c r="A482">
        <v>46172</v>
      </c>
      <c r="B482">
        <v>46180</v>
      </c>
      <c r="C482" t="s">
        <v>70</v>
      </c>
      <c r="D482" t="s">
        <v>162</v>
      </c>
      <c r="E482" t="s">
        <v>169</v>
      </c>
      <c r="F482" t="s">
        <v>170</v>
      </c>
      <c r="G482" t="s">
        <v>165</v>
      </c>
      <c r="H482" t="s">
        <v>71</v>
      </c>
      <c r="I482" t="s">
        <v>166</v>
      </c>
      <c r="J482" t="s">
        <v>99</v>
      </c>
      <c r="L482" t="s">
        <v>914</v>
      </c>
      <c r="M482" t="s">
        <v>915</v>
      </c>
      <c r="N482" t="s">
        <v>916</v>
      </c>
      <c r="O482" t="s">
        <v>17</v>
      </c>
      <c r="Y482" t="s">
        <v>101</v>
      </c>
      <c r="AA482" t="s">
        <v>917</v>
      </c>
      <c r="AB482" t="s">
        <v>918</v>
      </c>
      <c r="AC482" t="s">
        <v>919</v>
      </c>
      <c r="AD482" t="s">
        <v>102</v>
      </c>
      <c r="AF482">
        <v>1</v>
      </c>
      <c r="AG482" s="40">
        <v>38922</v>
      </c>
      <c r="AN482">
        <v>168</v>
      </c>
      <c r="AO482">
        <v>55</v>
      </c>
      <c r="AP482" t="s">
        <v>103</v>
      </c>
      <c r="AV482" t="s">
        <v>104</v>
      </c>
      <c r="AY482" t="s">
        <v>156</v>
      </c>
      <c r="BB482">
        <f t="shared" si="28"/>
        <v>17</v>
      </c>
      <c r="BC482">
        <f t="shared" si="29"/>
        <v>3</v>
      </c>
      <c r="BD482" t="str">
        <f t="shared" si="30"/>
        <v>右</v>
      </c>
      <c r="BE482" s="58" t="str">
        <f>IF(O482="男子",IF($AF482&gt;100,"",IF(M482=プロ用男子!D$2,ROW(),"")),"")</f>
        <v/>
      </c>
      <c r="BF482" s="58" t="str">
        <f>IF(O482="男子",IF($AF482&gt;100,"",IF($M482=プロ用男子!K$2,ROW(),"")),"")</f>
        <v/>
      </c>
      <c r="BG482" s="58" t="str">
        <f>IF(O482="男子",IF($AF482&gt;100,"",IF($M482=プロ用男子!D$27,ROW(),"")),"")</f>
        <v/>
      </c>
      <c r="BH482" s="58" t="str">
        <f>IF(O482="男子",IF($AF482&gt;100,"",IF($M482=プロ用男子!K$27,ROW(),"")),"")</f>
        <v/>
      </c>
      <c r="BI482" s="58" t="str">
        <f>IF(O482="男子",IF($AF482&gt;100,"",IF($M482=プロ用男子!D$52,ROW(),"")),"")</f>
        <v/>
      </c>
      <c r="BJ482" s="58" t="str">
        <f>IF(O482="男子",IF($AF482&gt;100,"",IF($M482=プロ用男子!K$52,ROW(),"")),"")</f>
        <v/>
      </c>
      <c r="BK482" s="58" t="str">
        <f>IF(O482="男子",IF($AF482&gt;100,"",IF($M482=プロ用男子!D$77,ROW(),"")),"")</f>
        <v/>
      </c>
      <c r="BL482" s="58" t="str">
        <f>IF(O482="男子",IF($AF482&gt;100,"",IF($M482=プロ用男子!K$77,ROW(),"")),"")</f>
        <v/>
      </c>
      <c r="BM482" s="58" t="str">
        <f>IF(O482="男子",IF($AF482&gt;100,"",IF($M482=プロ用男子!D$102,ROW(),"")),"")</f>
        <v/>
      </c>
      <c r="BN482" s="58" t="str">
        <f>IF(O482="男子",IF($AF482&gt;100,"",IF($M482=プロ用男子!K$102,ROW(),"")),"")</f>
        <v/>
      </c>
      <c r="BO482" s="58" t="str">
        <f>IF(O482="男子",IF($AF482&gt;100,"",IF($M482=プロ用男子!D$127,ROW(),"")),"")</f>
        <v/>
      </c>
      <c r="BP482" s="58" t="str">
        <f>IF(O482="男子",IF($AF482&gt;100,"",IF($M482=プロ用男子!K$127,ROW(),"")),"")</f>
        <v/>
      </c>
      <c r="BQ482" s="58" t="str">
        <f>IF(O482="男子",IF($AF482&gt;100,"",IF($M482=プロ用男子!D$152,ROW(),"")),"")</f>
        <v/>
      </c>
      <c r="BR482" s="58" t="str">
        <f>IF(O482="男子",IF($AF482&gt;100,"",IF($M482=プロ用男子!K$152,ROW(),"")),"")</f>
        <v/>
      </c>
      <c r="BS482" s="58" t="str">
        <f>IF(O482="男子",IF($AF482&gt;100,"",IF($M482=プロ用男子!D$177,ROW(),"")),"")</f>
        <v/>
      </c>
      <c r="BT482" s="58" t="str">
        <f>IF(O482="男子",IF($AF482&gt;100,"",IF($M482=プロ用男子!K$177,ROW(),"")),"")</f>
        <v/>
      </c>
      <c r="BU482" s="58" t="str">
        <f>IF(O482="男子",IF($AF482&gt;100,"",IF($M482=プロ用男子!D$202,ROW(),"")),"")</f>
        <v/>
      </c>
      <c r="BV482" s="58" t="str">
        <f>IF(O482="男子",IF($AF482&gt;100,"",IF($M482=プロ用男子!K$202,ROW(),"")),"")</f>
        <v/>
      </c>
      <c r="BW482" s="58" t="str">
        <f>IF(O482="男子",IF($AF482&gt;100,"",IF($M482=プロ用男子!D$227,ROW(),"")),"")</f>
        <v/>
      </c>
      <c r="BX482" s="58" t="str">
        <f>IF(O482="男子",IF($AF482&gt;100,"",IF($M482=プロ用男子!K$227,ROW(),"")),"")</f>
        <v/>
      </c>
      <c r="BY482" s="58" t="str">
        <f>IF(O482="女子",IF(AF482&gt;100,"",IF(M482=プロ用女子!D$2,ROW(),"")),"")</f>
        <v/>
      </c>
      <c r="BZ482" s="58" t="str">
        <f>IF(O482="女子",IF($AF482&gt;100,"",IF($M482=プロ用女子!K$2,ROW(),"")),"")</f>
        <v/>
      </c>
      <c r="CA482" s="58" t="str">
        <f>IF(O482="女子",IF($AF482&gt;100,"",IF($M482=プロ用女子!D$27,ROW(),"")),"")</f>
        <v/>
      </c>
      <c r="CB482" s="58" t="str">
        <f>IF(O482="女子",IF($AF482&gt;100,"",IF($M482=プロ用女子!K$27,ROW(),"")),"")</f>
        <v/>
      </c>
      <c r="CC482" s="58" t="str">
        <f>IF(O482="女子",IF($AF482&gt;100,"",IF($M482=プロ用女子!D$52,ROW(),"")),"")</f>
        <v/>
      </c>
      <c r="CD482" s="58" t="str">
        <f>IF(O482="女子",IF($AF482&gt;100,"",IF($M482=プロ用女子!K$52,ROW(),"")),"")</f>
        <v/>
      </c>
      <c r="CE482" s="58" t="str">
        <f>IF(O482="女子",IF($AF482&gt;100,"",IF($M482=プロ用女子!D$77,ROW(),"")),"")</f>
        <v/>
      </c>
      <c r="CF482" s="58" t="str">
        <f>IF(O482="女子",IF($AF482&gt;100,"",IF($M482=プロ用女子!K$77,ROW(),"")),"")</f>
        <v/>
      </c>
      <c r="CG482" s="58" t="str">
        <f>IF(O482="女子",IF($AF482&gt;100,"",IF($M482=プロ用女子!D$102,ROW(),"")),"")</f>
        <v/>
      </c>
      <c r="CH482" s="58" t="str">
        <f>IF(O482="女子",IF($AF482&gt;100,"",IF($M482=プロ用女子!K$102,ROW(),"")),"")</f>
        <v/>
      </c>
      <c r="CI482" s="58" t="str">
        <f>IF(O482="女子",IF($AF482&gt;100,"",IF($M482=プロ用女子!D$127,ROW(),"")),"")</f>
        <v/>
      </c>
      <c r="CJ482" s="58" t="str">
        <f>IF(O482="女子",IF($AF482&gt;100,"",IF($M482=プロ用女子!K$127,ROW(),"")),"")</f>
        <v/>
      </c>
      <c r="CK482" s="58" t="str">
        <f>IF(O482="女子",IF($AF482&gt;100,"",IF($M482=プロ用女子!D$152,ROW(),"")),"")</f>
        <v/>
      </c>
      <c r="CL482" s="58" t="str">
        <f>IF(O482="女子",IF($AF482&gt;100,"",IF($M482=プロ用女子!K$152,ROW(),"")),"")</f>
        <v/>
      </c>
      <c r="CM482" s="58" t="str">
        <f>IF(O482="女子",IF($AF482&gt;100,"",IF($M482=プロ用女子!D$177,ROW(),"")),"")</f>
        <v/>
      </c>
      <c r="CN482" s="58">
        <f>IF(O482="女子",IF($AF482&gt;100,"",IF($M482=プロ用女子!K$177,ROW(),"")),"")</f>
        <v>482</v>
      </c>
      <c r="CO482" s="58" t="str">
        <f>IF(O482="女子",IF($AF482&gt;100,"",IF($M482=プロ用女子!D$202,ROW(),"")),"")</f>
        <v/>
      </c>
      <c r="CP482" s="58" t="str">
        <f>IF(O482="女子",IF($AF482&gt;100,"",IF($M482=プロ用女子!K$202,ROW(),"")),"")</f>
        <v/>
      </c>
      <c r="CQ482" s="58" t="str">
        <f>IF(O482="女子",IF($AF482&gt;100,"",IF($M482=プロ用女子!D$227,ROW(),"")),"")</f>
        <v/>
      </c>
      <c r="CR482" s="58" t="str">
        <f>IF(O482="女子",IF($AF482&gt;100,"",IF($M482=プロ用女子!K$227,ROW(),"")),"")</f>
        <v/>
      </c>
    </row>
    <row r="483" spans="1:96" x14ac:dyDescent="0.15">
      <c r="A483">
        <v>46172</v>
      </c>
      <c r="B483">
        <v>46180</v>
      </c>
      <c r="C483" t="s">
        <v>70</v>
      </c>
      <c r="D483" t="s">
        <v>162</v>
      </c>
      <c r="E483" t="s">
        <v>169</v>
      </c>
      <c r="F483" t="s">
        <v>170</v>
      </c>
      <c r="G483" t="s">
        <v>165</v>
      </c>
      <c r="H483" t="s">
        <v>71</v>
      </c>
      <c r="I483" t="s">
        <v>166</v>
      </c>
      <c r="J483" t="s">
        <v>99</v>
      </c>
      <c r="L483" t="s">
        <v>920</v>
      </c>
      <c r="M483" t="s">
        <v>915</v>
      </c>
      <c r="N483" t="s">
        <v>916</v>
      </c>
      <c r="O483" t="s">
        <v>17</v>
      </c>
      <c r="Y483" t="s">
        <v>101</v>
      </c>
      <c r="AA483" t="s">
        <v>921</v>
      </c>
      <c r="AB483" t="s">
        <v>922</v>
      </c>
      <c r="AC483" t="s">
        <v>923</v>
      </c>
      <c r="AD483" t="s">
        <v>102</v>
      </c>
      <c r="AF483">
        <v>2</v>
      </c>
      <c r="AG483" s="40">
        <v>38986</v>
      </c>
      <c r="AN483">
        <v>170.2</v>
      </c>
      <c r="AO483">
        <v>53</v>
      </c>
      <c r="AP483" t="s">
        <v>103</v>
      </c>
      <c r="AV483" t="s">
        <v>108</v>
      </c>
      <c r="AW483" t="s">
        <v>111</v>
      </c>
      <c r="BB483">
        <f t="shared" si="28"/>
        <v>17</v>
      </c>
      <c r="BC483">
        <f t="shared" si="29"/>
        <v>3</v>
      </c>
      <c r="BD483" t="str">
        <f t="shared" si="30"/>
        <v>右</v>
      </c>
      <c r="BE483" s="58" t="str">
        <f>IF(O483="男子",IF($AF483&gt;100,"",IF(M483=プロ用男子!D$2,ROW(),"")),"")</f>
        <v/>
      </c>
      <c r="BF483" s="58" t="str">
        <f>IF(O483="男子",IF($AF483&gt;100,"",IF($M483=プロ用男子!K$2,ROW(),"")),"")</f>
        <v/>
      </c>
      <c r="BG483" s="58" t="str">
        <f>IF(O483="男子",IF($AF483&gt;100,"",IF($M483=プロ用男子!D$27,ROW(),"")),"")</f>
        <v/>
      </c>
      <c r="BH483" s="58" t="str">
        <f>IF(O483="男子",IF($AF483&gt;100,"",IF($M483=プロ用男子!K$27,ROW(),"")),"")</f>
        <v/>
      </c>
      <c r="BI483" s="58" t="str">
        <f>IF(O483="男子",IF($AF483&gt;100,"",IF($M483=プロ用男子!D$52,ROW(),"")),"")</f>
        <v/>
      </c>
      <c r="BJ483" s="58" t="str">
        <f>IF(O483="男子",IF($AF483&gt;100,"",IF($M483=プロ用男子!K$52,ROW(),"")),"")</f>
        <v/>
      </c>
      <c r="BK483" s="58" t="str">
        <f>IF(O483="男子",IF($AF483&gt;100,"",IF($M483=プロ用男子!D$77,ROW(),"")),"")</f>
        <v/>
      </c>
      <c r="BL483" s="58" t="str">
        <f>IF(O483="男子",IF($AF483&gt;100,"",IF($M483=プロ用男子!K$77,ROW(),"")),"")</f>
        <v/>
      </c>
      <c r="BM483" s="58" t="str">
        <f>IF(O483="男子",IF($AF483&gt;100,"",IF($M483=プロ用男子!D$102,ROW(),"")),"")</f>
        <v/>
      </c>
      <c r="BN483" s="58" t="str">
        <f>IF(O483="男子",IF($AF483&gt;100,"",IF($M483=プロ用男子!K$102,ROW(),"")),"")</f>
        <v/>
      </c>
      <c r="BO483" s="58" t="str">
        <f>IF(O483="男子",IF($AF483&gt;100,"",IF($M483=プロ用男子!D$127,ROW(),"")),"")</f>
        <v/>
      </c>
      <c r="BP483" s="58" t="str">
        <f>IF(O483="男子",IF($AF483&gt;100,"",IF($M483=プロ用男子!K$127,ROW(),"")),"")</f>
        <v/>
      </c>
      <c r="BQ483" s="58" t="str">
        <f>IF(O483="男子",IF($AF483&gt;100,"",IF($M483=プロ用男子!D$152,ROW(),"")),"")</f>
        <v/>
      </c>
      <c r="BR483" s="58" t="str">
        <f>IF(O483="男子",IF($AF483&gt;100,"",IF($M483=プロ用男子!K$152,ROW(),"")),"")</f>
        <v/>
      </c>
      <c r="BS483" s="58" t="str">
        <f>IF(O483="男子",IF($AF483&gt;100,"",IF($M483=プロ用男子!D$177,ROW(),"")),"")</f>
        <v/>
      </c>
      <c r="BT483" s="58" t="str">
        <f>IF(O483="男子",IF($AF483&gt;100,"",IF($M483=プロ用男子!K$177,ROW(),"")),"")</f>
        <v/>
      </c>
      <c r="BU483" s="58" t="str">
        <f>IF(O483="男子",IF($AF483&gt;100,"",IF($M483=プロ用男子!D$202,ROW(),"")),"")</f>
        <v/>
      </c>
      <c r="BV483" s="58" t="str">
        <f>IF(O483="男子",IF($AF483&gt;100,"",IF($M483=プロ用男子!K$202,ROW(),"")),"")</f>
        <v/>
      </c>
      <c r="BW483" s="58" t="str">
        <f>IF(O483="男子",IF($AF483&gt;100,"",IF($M483=プロ用男子!D$227,ROW(),"")),"")</f>
        <v/>
      </c>
      <c r="BX483" s="58" t="str">
        <f>IF(O483="男子",IF($AF483&gt;100,"",IF($M483=プロ用男子!K$227,ROW(),"")),"")</f>
        <v/>
      </c>
      <c r="BY483" s="58" t="str">
        <f>IF(O483="女子",IF(AF483&gt;100,"",IF(M483=プロ用女子!D$2,ROW(),"")),"")</f>
        <v/>
      </c>
      <c r="BZ483" s="58" t="str">
        <f>IF(O483="女子",IF($AF483&gt;100,"",IF($M483=プロ用女子!K$2,ROW(),"")),"")</f>
        <v/>
      </c>
      <c r="CA483" s="58" t="str">
        <f>IF(O483="女子",IF($AF483&gt;100,"",IF($M483=プロ用女子!D$27,ROW(),"")),"")</f>
        <v/>
      </c>
      <c r="CB483" s="58" t="str">
        <f>IF(O483="女子",IF($AF483&gt;100,"",IF($M483=プロ用女子!K$27,ROW(),"")),"")</f>
        <v/>
      </c>
      <c r="CC483" s="58" t="str">
        <f>IF(O483="女子",IF($AF483&gt;100,"",IF($M483=プロ用女子!D$52,ROW(),"")),"")</f>
        <v/>
      </c>
      <c r="CD483" s="58" t="str">
        <f>IF(O483="女子",IF($AF483&gt;100,"",IF($M483=プロ用女子!K$52,ROW(),"")),"")</f>
        <v/>
      </c>
      <c r="CE483" s="58" t="str">
        <f>IF(O483="女子",IF($AF483&gt;100,"",IF($M483=プロ用女子!D$77,ROW(),"")),"")</f>
        <v/>
      </c>
      <c r="CF483" s="58" t="str">
        <f>IF(O483="女子",IF($AF483&gt;100,"",IF($M483=プロ用女子!K$77,ROW(),"")),"")</f>
        <v/>
      </c>
      <c r="CG483" s="58" t="str">
        <f>IF(O483="女子",IF($AF483&gt;100,"",IF($M483=プロ用女子!D$102,ROW(),"")),"")</f>
        <v/>
      </c>
      <c r="CH483" s="58" t="str">
        <f>IF(O483="女子",IF($AF483&gt;100,"",IF($M483=プロ用女子!K$102,ROW(),"")),"")</f>
        <v/>
      </c>
      <c r="CI483" s="58" t="str">
        <f>IF(O483="女子",IF($AF483&gt;100,"",IF($M483=プロ用女子!D$127,ROW(),"")),"")</f>
        <v/>
      </c>
      <c r="CJ483" s="58" t="str">
        <f>IF(O483="女子",IF($AF483&gt;100,"",IF($M483=プロ用女子!K$127,ROW(),"")),"")</f>
        <v/>
      </c>
      <c r="CK483" s="58" t="str">
        <f>IF(O483="女子",IF($AF483&gt;100,"",IF($M483=プロ用女子!D$152,ROW(),"")),"")</f>
        <v/>
      </c>
      <c r="CL483" s="58" t="str">
        <f>IF(O483="女子",IF($AF483&gt;100,"",IF($M483=プロ用女子!K$152,ROW(),"")),"")</f>
        <v/>
      </c>
      <c r="CM483" s="58" t="str">
        <f>IF(O483="女子",IF($AF483&gt;100,"",IF($M483=プロ用女子!D$177,ROW(),"")),"")</f>
        <v/>
      </c>
      <c r="CN483" s="58">
        <f>IF(O483="女子",IF($AF483&gt;100,"",IF($M483=プロ用女子!K$177,ROW(),"")),"")</f>
        <v>483</v>
      </c>
      <c r="CO483" s="58" t="str">
        <f>IF(O483="女子",IF($AF483&gt;100,"",IF($M483=プロ用女子!D$202,ROW(),"")),"")</f>
        <v/>
      </c>
      <c r="CP483" s="58" t="str">
        <f>IF(O483="女子",IF($AF483&gt;100,"",IF($M483=プロ用女子!K$202,ROW(),"")),"")</f>
        <v/>
      </c>
      <c r="CQ483" s="58" t="str">
        <f>IF(O483="女子",IF($AF483&gt;100,"",IF($M483=プロ用女子!D$227,ROW(),"")),"")</f>
        <v/>
      </c>
      <c r="CR483" s="58" t="str">
        <f>IF(O483="女子",IF($AF483&gt;100,"",IF($M483=プロ用女子!K$227,ROW(),"")),"")</f>
        <v/>
      </c>
    </row>
    <row r="484" spans="1:96" x14ac:dyDescent="0.15">
      <c r="A484">
        <v>46172</v>
      </c>
      <c r="B484">
        <v>46180</v>
      </c>
      <c r="C484" t="s">
        <v>70</v>
      </c>
      <c r="D484" t="s">
        <v>162</v>
      </c>
      <c r="E484" t="s">
        <v>169</v>
      </c>
      <c r="F484" t="s">
        <v>170</v>
      </c>
      <c r="G484" t="s">
        <v>165</v>
      </c>
      <c r="H484" t="s">
        <v>71</v>
      </c>
      <c r="I484" t="s">
        <v>166</v>
      </c>
      <c r="J484" t="s">
        <v>99</v>
      </c>
      <c r="L484" t="s">
        <v>924</v>
      </c>
      <c r="M484" t="s">
        <v>915</v>
      </c>
      <c r="N484" t="s">
        <v>916</v>
      </c>
      <c r="O484" t="s">
        <v>17</v>
      </c>
      <c r="Y484" t="s">
        <v>101</v>
      </c>
      <c r="AA484" t="s">
        <v>925</v>
      </c>
      <c r="AB484" t="s">
        <v>926</v>
      </c>
      <c r="AC484" t="s">
        <v>927</v>
      </c>
      <c r="AD484" t="s">
        <v>102</v>
      </c>
      <c r="AF484">
        <v>3</v>
      </c>
      <c r="AG484" s="40">
        <v>38916</v>
      </c>
      <c r="AN484">
        <v>170.1</v>
      </c>
      <c r="AO484">
        <v>51</v>
      </c>
      <c r="AP484" t="s">
        <v>103</v>
      </c>
      <c r="AV484" t="s">
        <v>108</v>
      </c>
      <c r="AW484" t="s">
        <v>112</v>
      </c>
      <c r="AY484" t="s">
        <v>157</v>
      </c>
      <c r="BB484">
        <f t="shared" si="28"/>
        <v>17</v>
      </c>
      <c r="BC484">
        <f t="shared" si="29"/>
        <v>3</v>
      </c>
      <c r="BD484" t="str">
        <f t="shared" si="30"/>
        <v>右</v>
      </c>
      <c r="BE484" s="58" t="str">
        <f>IF(O484="男子",IF($AF484&gt;100,"",IF(M484=プロ用男子!D$2,ROW(),"")),"")</f>
        <v/>
      </c>
      <c r="BF484" s="58" t="str">
        <f>IF(O484="男子",IF($AF484&gt;100,"",IF($M484=プロ用男子!K$2,ROW(),"")),"")</f>
        <v/>
      </c>
      <c r="BG484" s="58" t="str">
        <f>IF(O484="男子",IF($AF484&gt;100,"",IF($M484=プロ用男子!D$27,ROW(),"")),"")</f>
        <v/>
      </c>
      <c r="BH484" s="58" t="str">
        <f>IF(O484="男子",IF($AF484&gt;100,"",IF($M484=プロ用男子!K$27,ROW(),"")),"")</f>
        <v/>
      </c>
      <c r="BI484" s="58" t="str">
        <f>IF(O484="男子",IF($AF484&gt;100,"",IF($M484=プロ用男子!D$52,ROW(),"")),"")</f>
        <v/>
      </c>
      <c r="BJ484" s="58" t="str">
        <f>IF(O484="男子",IF($AF484&gt;100,"",IF($M484=プロ用男子!K$52,ROW(),"")),"")</f>
        <v/>
      </c>
      <c r="BK484" s="58" t="str">
        <f>IF(O484="男子",IF($AF484&gt;100,"",IF($M484=プロ用男子!D$77,ROW(),"")),"")</f>
        <v/>
      </c>
      <c r="BL484" s="58" t="str">
        <f>IF(O484="男子",IF($AF484&gt;100,"",IF($M484=プロ用男子!K$77,ROW(),"")),"")</f>
        <v/>
      </c>
      <c r="BM484" s="58" t="str">
        <f>IF(O484="男子",IF($AF484&gt;100,"",IF($M484=プロ用男子!D$102,ROW(),"")),"")</f>
        <v/>
      </c>
      <c r="BN484" s="58" t="str">
        <f>IF(O484="男子",IF($AF484&gt;100,"",IF($M484=プロ用男子!K$102,ROW(),"")),"")</f>
        <v/>
      </c>
      <c r="BO484" s="58" t="str">
        <f>IF(O484="男子",IF($AF484&gt;100,"",IF($M484=プロ用男子!D$127,ROW(),"")),"")</f>
        <v/>
      </c>
      <c r="BP484" s="58" t="str">
        <f>IF(O484="男子",IF($AF484&gt;100,"",IF($M484=プロ用男子!K$127,ROW(),"")),"")</f>
        <v/>
      </c>
      <c r="BQ484" s="58" t="str">
        <f>IF(O484="男子",IF($AF484&gt;100,"",IF($M484=プロ用男子!D$152,ROW(),"")),"")</f>
        <v/>
      </c>
      <c r="BR484" s="58" t="str">
        <f>IF(O484="男子",IF($AF484&gt;100,"",IF($M484=プロ用男子!K$152,ROW(),"")),"")</f>
        <v/>
      </c>
      <c r="BS484" s="58" t="str">
        <f>IF(O484="男子",IF($AF484&gt;100,"",IF($M484=プロ用男子!D$177,ROW(),"")),"")</f>
        <v/>
      </c>
      <c r="BT484" s="58" t="str">
        <f>IF(O484="男子",IF($AF484&gt;100,"",IF($M484=プロ用男子!K$177,ROW(),"")),"")</f>
        <v/>
      </c>
      <c r="BU484" s="58" t="str">
        <f>IF(O484="男子",IF($AF484&gt;100,"",IF($M484=プロ用男子!D$202,ROW(),"")),"")</f>
        <v/>
      </c>
      <c r="BV484" s="58" t="str">
        <f>IF(O484="男子",IF($AF484&gt;100,"",IF($M484=プロ用男子!K$202,ROW(),"")),"")</f>
        <v/>
      </c>
      <c r="BW484" s="58" t="str">
        <f>IF(O484="男子",IF($AF484&gt;100,"",IF($M484=プロ用男子!D$227,ROW(),"")),"")</f>
        <v/>
      </c>
      <c r="BX484" s="58" t="str">
        <f>IF(O484="男子",IF($AF484&gt;100,"",IF($M484=プロ用男子!K$227,ROW(),"")),"")</f>
        <v/>
      </c>
      <c r="BY484" s="58" t="str">
        <f>IF(O484="女子",IF(AF484&gt;100,"",IF(M484=プロ用女子!D$2,ROW(),"")),"")</f>
        <v/>
      </c>
      <c r="BZ484" s="58" t="str">
        <f>IF(O484="女子",IF($AF484&gt;100,"",IF($M484=プロ用女子!K$2,ROW(),"")),"")</f>
        <v/>
      </c>
      <c r="CA484" s="58" t="str">
        <f>IF(O484="女子",IF($AF484&gt;100,"",IF($M484=プロ用女子!D$27,ROW(),"")),"")</f>
        <v/>
      </c>
      <c r="CB484" s="58" t="str">
        <f>IF(O484="女子",IF($AF484&gt;100,"",IF($M484=プロ用女子!K$27,ROW(),"")),"")</f>
        <v/>
      </c>
      <c r="CC484" s="58" t="str">
        <f>IF(O484="女子",IF($AF484&gt;100,"",IF($M484=プロ用女子!D$52,ROW(),"")),"")</f>
        <v/>
      </c>
      <c r="CD484" s="58" t="str">
        <f>IF(O484="女子",IF($AF484&gt;100,"",IF($M484=プロ用女子!K$52,ROW(),"")),"")</f>
        <v/>
      </c>
      <c r="CE484" s="58" t="str">
        <f>IF(O484="女子",IF($AF484&gt;100,"",IF($M484=プロ用女子!D$77,ROW(),"")),"")</f>
        <v/>
      </c>
      <c r="CF484" s="58" t="str">
        <f>IF(O484="女子",IF($AF484&gt;100,"",IF($M484=プロ用女子!K$77,ROW(),"")),"")</f>
        <v/>
      </c>
      <c r="CG484" s="58" t="str">
        <f>IF(O484="女子",IF($AF484&gt;100,"",IF($M484=プロ用女子!D$102,ROW(),"")),"")</f>
        <v/>
      </c>
      <c r="CH484" s="58" t="str">
        <f>IF(O484="女子",IF($AF484&gt;100,"",IF($M484=プロ用女子!K$102,ROW(),"")),"")</f>
        <v/>
      </c>
      <c r="CI484" s="58" t="str">
        <f>IF(O484="女子",IF($AF484&gt;100,"",IF($M484=プロ用女子!D$127,ROW(),"")),"")</f>
        <v/>
      </c>
      <c r="CJ484" s="58" t="str">
        <f>IF(O484="女子",IF($AF484&gt;100,"",IF($M484=プロ用女子!K$127,ROW(),"")),"")</f>
        <v/>
      </c>
      <c r="CK484" s="58" t="str">
        <f>IF(O484="女子",IF($AF484&gt;100,"",IF($M484=プロ用女子!D$152,ROW(),"")),"")</f>
        <v/>
      </c>
      <c r="CL484" s="58" t="str">
        <f>IF(O484="女子",IF($AF484&gt;100,"",IF($M484=プロ用女子!K$152,ROW(),"")),"")</f>
        <v/>
      </c>
      <c r="CM484" s="58" t="str">
        <f>IF(O484="女子",IF($AF484&gt;100,"",IF($M484=プロ用女子!D$177,ROW(),"")),"")</f>
        <v/>
      </c>
      <c r="CN484" s="58">
        <f>IF(O484="女子",IF($AF484&gt;100,"",IF($M484=プロ用女子!K$177,ROW(),"")),"")</f>
        <v>484</v>
      </c>
      <c r="CO484" s="58" t="str">
        <f>IF(O484="女子",IF($AF484&gt;100,"",IF($M484=プロ用女子!D$202,ROW(),"")),"")</f>
        <v/>
      </c>
      <c r="CP484" s="58" t="str">
        <f>IF(O484="女子",IF($AF484&gt;100,"",IF($M484=プロ用女子!K$202,ROW(),"")),"")</f>
        <v/>
      </c>
      <c r="CQ484" s="58" t="str">
        <f>IF(O484="女子",IF($AF484&gt;100,"",IF($M484=プロ用女子!D$227,ROW(),"")),"")</f>
        <v/>
      </c>
      <c r="CR484" s="58" t="str">
        <f>IF(O484="女子",IF($AF484&gt;100,"",IF($M484=プロ用女子!K$227,ROW(),"")),"")</f>
        <v/>
      </c>
    </row>
    <row r="485" spans="1:96" x14ac:dyDescent="0.15">
      <c r="A485" s="41">
        <v>46172</v>
      </c>
      <c r="B485" s="41">
        <v>46180</v>
      </c>
      <c r="C485" t="s">
        <v>70</v>
      </c>
      <c r="D485" t="s">
        <v>162</v>
      </c>
      <c r="E485" t="s">
        <v>169</v>
      </c>
      <c r="F485" t="s">
        <v>170</v>
      </c>
      <c r="G485" t="s">
        <v>165</v>
      </c>
      <c r="H485" t="s">
        <v>71</v>
      </c>
      <c r="I485" t="s">
        <v>166</v>
      </c>
      <c r="J485" t="s">
        <v>99</v>
      </c>
      <c r="L485" t="s">
        <v>928</v>
      </c>
      <c r="M485" t="s">
        <v>915</v>
      </c>
      <c r="N485" t="s">
        <v>916</v>
      </c>
      <c r="O485" t="s">
        <v>17</v>
      </c>
      <c r="Y485" t="s">
        <v>101</v>
      </c>
      <c r="AA485" t="s">
        <v>929</v>
      </c>
      <c r="AB485" t="s">
        <v>930</v>
      </c>
      <c r="AC485" t="s">
        <v>931</v>
      </c>
      <c r="AD485" t="s">
        <v>102</v>
      </c>
      <c r="AF485">
        <v>4</v>
      </c>
      <c r="AG485" s="40">
        <v>39029</v>
      </c>
      <c r="AN485">
        <v>174</v>
      </c>
      <c r="AO485">
        <v>64</v>
      </c>
      <c r="AP485" t="s">
        <v>103</v>
      </c>
      <c r="AV485" t="s">
        <v>108</v>
      </c>
      <c r="AW485" t="s">
        <v>112</v>
      </c>
      <c r="AY485" t="s">
        <v>157</v>
      </c>
      <c r="BB485">
        <f t="shared" si="28"/>
        <v>17</v>
      </c>
      <c r="BC485">
        <f t="shared" si="29"/>
        <v>3</v>
      </c>
      <c r="BD485" t="str">
        <f t="shared" si="30"/>
        <v>右</v>
      </c>
      <c r="BE485" s="58" t="str">
        <f>IF(O485="男子",IF($AF485&gt;100,"",IF(M485=プロ用男子!D$2,ROW(),"")),"")</f>
        <v/>
      </c>
      <c r="BF485" s="58" t="str">
        <f>IF(O485="男子",IF($AF485&gt;100,"",IF($M485=プロ用男子!K$2,ROW(),"")),"")</f>
        <v/>
      </c>
      <c r="BG485" s="58" t="str">
        <f>IF(O485="男子",IF($AF485&gt;100,"",IF($M485=プロ用男子!D$27,ROW(),"")),"")</f>
        <v/>
      </c>
      <c r="BH485" s="58" t="str">
        <f>IF(O485="男子",IF($AF485&gt;100,"",IF($M485=プロ用男子!K$27,ROW(),"")),"")</f>
        <v/>
      </c>
      <c r="BI485" s="58" t="str">
        <f>IF(O485="男子",IF($AF485&gt;100,"",IF($M485=プロ用男子!D$52,ROW(),"")),"")</f>
        <v/>
      </c>
      <c r="BJ485" s="58" t="str">
        <f>IF(O485="男子",IF($AF485&gt;100,"",IF($M485=プロ用男子!K$52,ROW(),"")),"")</f>
        <v/>
      </c>
      <c r="BK485" s="58" t="str">
        <f>IF(O485="男子",IF($AF485&gt;100,"",IF($M485=プロ用男子!D$77,ROW(),"")),"")</f>
        <v/>
      </c>
      <c r="BL485" s="58" t="str">
        <f>IF(O485="男子",IF($AF485&gt;100,"",IF($M485=プロ用男子!K$77,ROW(),"")),"")</f>
        <v/>
      </c>
      <c r="BM485" s="58" t="str">
        <f>IF(O485="男子",IF($AF485&gt;100,"",IF($M485=プロ用男子!D$102,ROW(),"")),"")</f>
        <v/>
      </c>
      <c r="BN485" s="58" t="str">
        <f>IF(O485="男子",IF($AF485&gt;100,"",IF($M485=プロ用男子!K$102,ROW(),"")),"")</f>
        <v/>
      </c>
      <c r="BO485" s="58" t="str">
        <f>IF(O485="男子",IF($AF485&gt;100,"",IF($M485=プロ用男子!D$127,ROW(),"")),"")</f>
        <v/>
      </c>
      <c r="BP485" s="58" t="str">
        <f>IF(O485="男子",IF($AF485&gt;100,"",IF($M485=プロ用男子!K$127,ROW(),"")),"")</f>
        <v/>
      </c>
      <c r="BQ485" s="58" t="str">
        <f>IF(O485="男子",IF($AF485&gt;100,"",IF($M485=プロ用男子!D$152,ROW(),"")),"")</f>
        <v/>
      </c>
      <c r="BR485" s="58" t="str">
        <f>IF(O485="男子",IF($AF485&gt;100,"",IF($M485=プロ用男子!K$152,ROW(),"")),"")</f>
        <v/>
      </c>
      <c r="BS485" s="58" t="str">
        <f>IF(O485="男子",IF($AF485&gt;100,"",IF($M485=プロ用男子!D$177,ROW(),"")),"")</f>
        <v/>
      </c>
      <c r="BT485" s="58" t="str">
        <f>IF(O485="男子",IF($AF485&gt;100,"",IF($M485=プロ用男子!K$177,ROW(),"")),"")</f>
        <v/>
      </c>
      <c r="BU485" s="58" t="str">
        <f>IF(O485="男子",IF($AF485&gt;100,"",IF($M485=プロ用男子!D$202,ROW(),"")),"")</f>
        <v/>
      </c>
      <c r="BV485" s="58" t="str">
        <f>IF(O485="男子",IF($AF485&gt;100,"",IF($M485=プロ用男子!K$202,ROW(),"")),"")</f>
        <v/>
      </c>
      <c r="BW485" s="58" t="str">
        <f>IF(O485="男子",IF($AF485&gt;100,"",IF($M485=プロ用男子!D$227,ROW(),"")),"")</f>
        <v/>
      </c>
      <c r="BX485" s="58" t="str">
        <f>IF(O485="男子",IF($AF485&gt;100,"",IF($M485=プロ用男子!K$227,ROW(),"")),"")</f>
        <v/>
      </c>
      <c r="BY485" s="58" t="str">
        <f>IF(O485="女子",IF(AF485&gt;100,"",IF(M485=プロ用女子!D$2,ROW(),"")),"")</f>
        <v/>
      </c>
      <c r="BZ485" s="58" t="str">
        <f>IF(O485="女子",IF($AF485&gt;100,"",IF($M485=プロ用女子!K$2,ROW(),"")),"")</f>
        <v/>
      </c>
      <c r="CA485" s="58" t="str">
        <f>IF(O485="女子",IF($AF485&gt;100,"",IF($M485=プロ用女子!D$27,ROW(),"")),"")</f>
        <v/>
      </c>
      <c r="CB485" s="58" t="str">
        <f>IF(O485="女子",IF($AF485&gt;100,"",IF($M485=プロ用女子!K$27,ROW(),"")),"")</f>
        <v/>
      </c>
      <c r="CC485" s="58" t="str">
        <f>IF(O485="女子",IF($AF485&gt;100,"",IF($M485=プロ用女子!D$52,ROW(),"")),"")</f>
        <v/>
      </c>
      <c r="CD485" s="58" t="str">
        <f>IF(O485="女子",IF($AF485&gt;100,"",IF($M485=プロ用女子!K$52,ROW(),"")),"")</f>
        <v/>
      </c>
      <c r="CE485" s="58" t="str">
        <f>IF(O485="女子",IF($AF485&gt;100,"",IF($M485=プロ用女子!D$77,ROW(),"")),"")</f>
        <v/>
      </c>
      <c r="CF485" s="58" t="str">
        <f>IF(O485="女子",IF($AF485&gt;100,"",IF($M485=プロ用女子!K$77,ROW(),"")),"")</f>
        <v/>
      </c>
      <c r="CG485" s="58" t="str">
        <f>IF(O485="女子",IF($AF485&gt;100,"",IF($M485=プロ用女子!D$102,ROW(),"")),"")</f>
        <v/>
      </c>
      <c r="CH485" s="58" t="str">
        <f>IF(O485="女子",IF($AF485&gt;100,"",IF($M485=プロ用女子!K$102,ROW(),"")),"")</f>
        <v/>
      </c>
      <c r="CI485" s="58" t="str">
        <f>IF(O485="女子",IF($AF485&gt;100,"",IF($M485=プロ用女子!D$127,ROW(),"")),"")</f>
        <v/>
      </c>
      <c r="CJ485" s="58" t="str">
        <f>IF(O485="女子",IF($AF485&gt;100,"",IF($M485=プロ用女子!K$127,ROW(),"")),"")</f>
        <v/>
      </c>
      <c r="CK485" s="58" t="str">
        <f>IF(O485="女子",IF($AF485&gt;100,"",IF($M485=プロ用女子!D$152,ROW(),"")),"")</f>
        <v/>
      </c>
      <c r="CL485" s="58" t="str">
        <f>IF(O485="女子",IF($AF485&gt;100,"",IF($M485=プロ用女子!K$152,ROW(),"")),"")</f>
        <v/>
      </c>
      <c r="CM485" s="58" t="str">
        <f>IF(O485="女子",IF($AF485&gt;100,"",IF($M485=プロ用女子!D$177,ROW(),"")),"")</f>
        <v/>
      </c>
      <c r="CN485" s="58">
        <f>IF(O485="女子",IF($AF485&gt;100,"",IF($M485=プロ用女子!K$177,ROW(),"")),"")</f>
        <v>485</v>
      </c>
      <c r="CO485" s="58" t="str">
        <f>IF(O485="女子",IF($AF485&gt;100,"",IF($M485=プロ用女子!D$202,ROW(),"")),"")</f>
        <v/>
      </c>
      <c r="CP485" s="58" t="str">
        <f>IF(O485="女子",IF($AF485&gt;100,"",IF($M485=プロ用女子!K$202,ROW(),"")),"")</f>
        <v/>
      </c>
      <c r="CQ485" s="58" t="str">
        <f>IF(O485="女子",IF($AF485&gt;100,"",IF($M485=プロ用女子!D$227,ROW(),"")),"")</f>
        <v/>
      </c>
      <c r="CR485" s="58" t="str">
        <f>IF(O485="女子",IF($AF485&gt;100,"",IF($M485=プロ用女子!K$227,ROW(),"")),"")</f>
        <v/>
      </c>
    </row>
    <row r="486" spans="1:96" x14ac:dyDescent="0.15">
      <c r="A486" s="41">
        <v>46172</v>
      </c>
      <c r="B486" s="41">
        <v>46180</v>
      </c>
      <c r="C486" t="s">
        <v>70</v>
      </c>
      <c r="D486" t="s">
        <v>162</v>
      </c>
      <c r="E486" t="s">
        <v>169</v>
      </c>
      <c r="F486" t="s">
        <v>170</v>
      </c>
      <c r="G486" t="s">
        <v>165</v>
      </c>
      <c r="H486" t="s">
        <v>71</v>
      </c>
      <c r="I486" t="s">
        <v>166</v>
      </c>
      <c r="J486" t="s">
        <v>99</v>
      </c>
      <c r="L486" t="s">
        <v>932</v>
      </c>
      <c r="M486" t="s">
        <v>915</v>
      </c>
      <c r="N486" t="s">
        <v>916</v>
      </c>
      <c r="O486" t="s">
        <v>17</v>
      </c>
      <c r="Y486" t="s">
        <v>101</v>
      </c>
      <c r="AA486" t="s">
        <v>933</v>
      </c>
      <c r="AB486" t="s">
        <v>934</v>
      </c>
      <c r="AC486" t="s">
        <v>935</v>
      </c>
      <c r="AD486" t="s">
        <v>102</v>
      </c>
      <c r="AF486">
        <v>5</v>
      </c>
      <c r="AG486" s="40">
        <v>39010</v>
      </c>
      <c r="AN486">
        <v>173.9</v>
      </c>
      <c r="AO486">
        <v>54.5</v>
      </c>
      <c r="AP486" t="s">
        <v>103</v>
      </c>
      <c r="AV486" t="s">
        <v>108</v>
      </c>
      <c r="BB486">
        <f t="shared" si="28"/>
        <v>17</v>
      </c>
      <c r="BC486">
        <f t="shared" si="29"/>
        <v>3</v>
      </c>
      <c r="BD486" t="str">
        <f t="shared" si="30"/>
        <v>右</v>
      </c>
      <c r="BE486" s="58" t="str">
        <f>IF(O486="男子",IF($AF486&gt;100,"",IF(M486=プロ用男子!D$2,ROW(),"")),"")</f>
        <v/>
      </c>
      <c r="BF486" s="58" t="str">
        <f>IF(O486="男子",IF($AF486&gt;100,"",IF($M486=プロ用男子!K$2,ROW(),"")),"")</f>
        <v/>
      </c>
      <c r="BG486" s="58" t="str">
        <f>IF(O486="男子",IF($AF486&gt;100,"",IF($M486=プロ用男子!D$27,ROW(),"")),"")</f>
        <v/>
      </c>
      <c r="BH486" s="58" t="str">
        <f>IF(O486="男子",IF($AF486&gt;100,"",IF($M486=プロ用男子!K$27,ROW(),"")),"")</f>
        <v/>
      </c>
      <c r="BI486" s="58" t="str">
        <f>IF(O486="男子",IF($AF486&gt;100,"",IF($M486=プロ用男子!D$52,ROW(),"")),"")</f>
        <v/>
      </c>
      <c r="BJ486" s="58" t="str">
        <f>IF(O486="男子",IF($AF486&gt;100,"",IF($M486=プロ用男子!K$52,ROW(),"")),"")</f>
        <v/>
      </c>
      <c r="BK486" s="58" t="str">
        <f>IF(O486="男子",IF($AF486&gt;100,"",IF($M486=プロ用男子!D$77,ROW(),"")),"")</f>
        <v/>
      </c>
      <c r="BL486" s="58" t="str">
        <f>IF(O486="男子",IF($AF486&gt;100,"",IF($M486=プロ用男子!K$77,ROW(),"")),"")</f>
        <v/>
      </c>
      <c r="BM486" s="58" t="str">
        <f>IF(O486="男子",IF($AF486&gt;100,"",IF($M486=プロ用男子!D$102,ROW(),"")),"")</f>
        <v/>
      </c>
      <c r="BN486" s="58" t="str">
        <f>IF(O486="男子",IF($AF486&gt;100,"",IF($M486=プロ用男子!K$102,ROW(),"")),"")</f>
        <v/>
      </c>
      <c r="BO486" s="58" t="str">
        <f>IF(O486="男子",IF($AF486&gt;100,"",IF($M486=プロ用男子!D$127,ROW(),"")),"")</f>
        <v/>
      </c>
      <c r="BP486" s="58" t="str">
        <f>IF(O486="男子",IF($AF486&gt;100,"",IF($M486=プロ用男子!K$127,ROW(),"")),"")</f>
        <v/>
      </c>
      <c r="BQ486" s="58" t="str">
        <f>IF(O486="男子",IF($AF486&gt;100,"",IF($M486=プロ用男子!D$152,ROW(),"")),"")</f>
        <v/>
      </c>
      <c r="BR486" s="58" t="str">
        <f>IF(O486="男子",IF($AF486&gt;100,"",IF($M486=プロ用男子!K$152,ROW(),"")),"")</f>
        <v/>
      </c>
      <c r="BS486" s="58" t="str">
        <f>IF(O486="男子",IF($AF486&gt;100,"",IF($M486=プロ用男子!D$177,ROW(),"")),"")</f>
        <v/>
      </c>
      <c r="BT486" s="58" t="str">
        <f>IF(O486="男子",IF($AF486&gt;100,"",IF($M486=プロ用男子!K$177,ROW(),"")),"")</f>
        <v/>
      </c>
      <c r="BU486" s="58" t="str">
        <f>IF(O486="男子",IF($AF486&gt;100,"",IF($M486=プロ用男子!D$202,ROW(),"")),"")</f>
        <v/>
      </c>
      <c r="BV486" s="58" t="str">
        <f>IF(O486="男子",IF($AF486&gt;100,"",IF($M486=プロ用男子!K$202,ROW(),"")),"")</f>
        <v/>
      </c>
      <c r="BW486" s="58" t="str">
        <f>IF(O486="男子",IF($AF486&gt;100,"",IF($M486=プロ用男子!D$227,ROW(),"")),"")</f>
        <v/>
      </c>
      <c r="BX486" s="58" t="str">
        <f>IF(O486="男子",IF($AF486&gt;100,"",IF($M486=プロ用男子!K$227,ROW(),"")),"")</f>
        <v/>
      </c>
      <c r="BY486" s="58" t="str">
        <f>IF(O486="女子",IF(AF486&gt;100,"",IF(M486=プロ用女子!D$2,ROW(),"")),"")</f>
        <v/>
      </c>
      <c r="BZ486" s="58" t="str">
        <f>IF(O486="女子",IF($AF486&gt;100,"",IF($M486=プロ用女子!K$2,ROW(),"")),"")</f>
        <v/>
      </c>
      <c r="CA486" s="58" t="str">
        <f>IF(O486="女子",IF($AF486&gt;100,"",IF($M486=プロ用女子!D$27,ROW(),"")),"")</f>
        <v/>
      </c>
      <c r="CB486" s="58" t="str">
        <f>IF(O486="女子",IF($AF486&gt;100,"",IF($M486=プロ用女子!K$27,ROW(),"")),"")</f>
        <v/>
      </c>
      <c r="CC486" s="58" t="str">
        <f>IF(O486="女子",IF($AF486&gt;100,"",IF($M486=プロ用女子!D$52,ROW(),"")),"")</f>
        <v/>
      </c>
      <c r="CD486" s="58" t="str">
        <f>IF(O486="女子",IF($AF486&gt;100,"",IF($M486=プロ用女子!K$52,ROW(),"")),"")</f>
        <v/>
      </c>
      <c r="CE486" s="58" t="str">
        <f>IF(O486="女子",IF($AF486&gt;100,"",IF($M486=プロ用女子!D$77,ROW(),"")),"")</f>
        <v/>
      </c>
      <c r="CF486" s="58" t="str">
        <f>IF(O486="女子",IF($AF486&gt;100,"",IF($M486=プロ用女子!K$77,ROW(),"")),"")</f>
        <v/>
      </c>
      <c r="CG486" s="58" t="str">
        <f>IF(O486="女子",IF($AF486&gt;100,"",IF($M486=プロ用女子!D$102,ROW(),"")),"")</f>
        <v/>
      </c>
      <c r="CH486" s="58" t="str">
        <f>IF(O486="女子",IF($AF486&gt;100,"",IF($M486=プロ用女子!K$102,ROW(),"")),"")</f>
        <v/>
      </c>
      <c r="CI486" s="58" t="str">
        <f>IF(O486="女子",IF($AF486&gt;100,"",IF($M486=プロ用女子!D$127,ROW(),"")),"")</f>
        <v/>
      </c>
      <c r="CJ486" s="58" t="str">
        <f>IF(O486="女子",IF($AF486&gt;100,"",IF($M486=プロ用女子!K$127,ROW(),"")),"")</f>
        <v/>
      </c>
      <c r="CK486" s="58" t="str">
        <f>IF(O486="女子",IF($AF486&gt;100,"",IF($M486=プロ用女子!D$152,ROW(),"")),"")</f>
        <v/>
      </c>
      <c r="CL486" s="58" t="str">
        <f>IF(O486="女子",IF($AF486&gt;100,"",IF($M486=プロ用女子!K$152,ROW(),"")),"")</f>
        <v/>
      </c>
      <c r="CM486" s="58" t="str">
        <f>IF(O486="女子",IF($AF486&gt;100,"",IF($M486=プロ用女子!D$177,ROW(),"")),"")</f>
        <v/>
      </c>
      <c r="CN486" s="58">
        <f>IF(O486="女子",IF($AF486&gt;100,"",IF($M486=プロ用女子!K$177,ROW(),"")),"")</f>
        <v>486</v>
      </c>
      <c r="CO486" s="58" t="str">
        <f>IF(O486="女子",IF($AF486&gt;100,"",IF($M486=プロ用女子!D$202,ROW(),"")),"")</f>
        <v/>
      </c>
      <c r="CP486" s="58" t="str">
        <f>IF(O486="女子",IF($AF486&gt;100,"",IF($M486=プロ用女子!K$202,ROW(),"")),"")</f>
        <v/>
      </c>
      <c r="CQ486" s="58" t="str">
        <f>IF(O486="女子",IF($AF486&gt;100,"",IF($M486=プロ用女子!D$227,ROW(),"")),"")</f>
        <v/>
      </c>
      <c r="CR486" s="58" t="str">
        <f>IF(O486="女子",IF($AF486&gt;100,"",IF($M486=プロ用女子!K$227,ROW(),"")),"")</f>
        <v/>
      </c>
    </row>
    <row r="487" spans="1:96" x14ac:dyDescent="0.15">
      <c r="A487">
        <v>46172</v>
      </c>
      <c r="B487">
        <v>46180</v>
      </c>
      <c r="C487" t="s">
        <v>70</v>
      </c>
      <c r="D487" t="s">
        <v>162</v>
      </c>
      <c r="E487" t="s">
        <v>169</v>
      </c>
      <c r="F487" t="s">
        <v>170</v>
      </c>
      <c r="G487" t="s">
        <v>165</v>
      </c>
      <c r="H487" t="s">
        <v>71</v>
      </c>
      <c r="I487" t="s">
        <v>166</v>
      </c>
      <c r="J487" t="s">
        <v>99</v>
      </c>
      <c r="L487" t="s">
        <v>936</v>
      </c>
      <c r="M487" t="s">
        <v>915</v>
      </c>
      <c r="N487" t="s">
        <v>916</v>
      </c>
      <c r="O487" t="s">
        <v>17</v>
      </c>
      <c r="Y487" t="s">
        <v>101</v>
      </c>
      <c r="AA487" t="s">
        <v>937</v>
      </c>
      <c r="AB487" t="s">
        <v>938</v>
      </c>
      <c r="AC487" t="s">
        <v>939</v>
      </c>
      <c r="AD487" t="s">
        <v>102</v>
      </c>
      <c r="AF487">
        <v>6</v>
      </c>
      <c r="AG487" s="40">
        <v>39052</v>
      </c>
      <c r="AN487">
        <v>173.9</v>
      </c>
      <c r="AO487">
        <v>54.5</v>
      </c>
      <c r="AP487" t="s">
        <v>103</v>
      </c>
      <c r="AV487" t="s">
        <v>108</v>
      </c>
      <c r="BB487">
        <f t="shared" si="28"/>
        <v>17</v>
      </c>
      <c r="BC487">
        <f t="shared" si="29"/>
        <v>3</v>
      </c>
      <c r="BD487" t="str">
        <f t="shared" si="30"/>
        <v>右</v>
      </c>
      <c r="BE487" s="58" t="str">
        <f>IF(O487="男子",IF($AF487&gt;100,"",IF(M487=プロ用男子!D$2,ROW(),"")),"")</f>
        <v/>
      </c>
      <c r="BF487" s="58" t="str">
        <f>IF(O487="男子",IF($AF487&gt;100,"",IF($M487=プロ用男子!K$2,ROW(),"")),"")</f>
        <v/>
      </c>
      <c r="BG487" s="58" t="str">
        <f>IF(O487="男子",IF($AF487&gt;100,"",IF($M487=プロ用男子!D$27,ROW(),"")),"")</f>
        <v/>
      </c>
      <c r="BH487" s="58" t="str">
        <f>IF(O487="男子",IF($AF487&gt;100,"",IF($M487=プロ用男子!K$27,ROW(),"")),"")</f>
        <v/>
      </c>
      <c r="BI487" s="58" t="str">
        <f>IF(O487="男子",IF($AF487&gt;100,"",IF($M487=プロ用男子!D$52,ROW(),"")),"")</f>
        <v/>
      </c>
      <c r="BJ487" s="58" t="str">
        <f>IF(O487="男子",IF($AF487&gt;100,"",IF($M487=プロ用男子!K$52,ROW(),"")),"")</f>
        <v/>
      </c>
      <c r="BK487" s="58" t="str">
        <f>IF(O487="男子",IF($AF487&gt;100,"",IF($M487=プロ用男子!D$77,ROW(),"")),"")</f>
        <v/>
      </c>
      <c r="BL487" s="58" t="str">
        <f>IF(O487="男子",IF($AF487&gt;100,"",IF($M487=プロ用男子!K$77,ROW(),"")),"")</f>
        <v/>
      </c>
      <c r="BM487" s="58" t="str">
        <f>IF(O487="男子",IF($AF487&gt;100,"",IF($M487=プロ用男子!D$102,ROW(),"")),"")</f>
        <v/>
      </c>
      <c r="BN487" s="58" t="str">
        <f>IF(O487="男子",IF($AF487&gt;100,"",IF($M487=プロ用男子!K$102,ROW(),"")),"")</f>
        <v/>
      </c>
      <c r="BO487" s="58" t="str">
        <f>IF(O487="男子",IF($AF487&gt;100,"",IF($M487=プロ用男子!D$127,ROW(),"")),"")</f>
        <v/>
      </c>
      <c r="BP487" s="58" t="str">
        <f>IF(O487="男子",IF($AF487&gt;100,"",IF($M487=プロ用男子!K$127,ROW(),"")),"")</f>
        <v/>
      </c>
      <c r="BQ487" s="58" t="str">
        <f>IF(O487="男子",IF($AF487&gt;100,"",IF($M487=プロ用男子!D$152,ROW(),"")),"")</f>
        <v/>
      </c>
      <c r="BR487" s="58" t="str">
        <f>IF(O487="男子",IF($AF487&gt;100,"",IF($M487=プロ用男子!K$152,ROW(),"")),"")</f>
        <v/>
      </c>
      <c r="BS487" s="58" t="str">
        <f>IF(O487="男子",IF($AF487&gt;100,"",IF($M487=プロ用男子!D$177,ROW(),"")),"")</f>
        <v/>
      </c>
      <c r="BT487" s="58" t="str">
        <f>IF(O487="男子",IF($AF487&gt;100,"",IF($M487=プロ用男子!K$177,ROW(),"")),"")</f>
        <v/>
      </c>
      <c r="BU487" s="58" t="str">
        <f>IF(O487="男子",IF($AF487&gt;100,"",IF($M487=プロ用男子!D$202,ROW(),"")),"")</f>
        <v/>
      </c>
      <c r="BV487" s="58" t="str">
        <f>IF(O487="男子",IF($AF487&gt;100,"",IF($M487=プロ用男子!K$202,ROW(),"")),"")</f>
        <v/>
      </c>
      <c r="BW487" s="58" t="str">
        <f>IF(O487="男子",IF($AF487&gt;100,"",IF($M487=プロ用男子!D$227,ROW(),"")),"")</f>
        <v/>
      </c>
      <c r="BX487" s="58" t="str">
        <f>IF(O487="男子",IF($AF487&gt;100,"",IF($M487=プロ用男子!K$227,ROW(),"")),"")</f>
        <v/>
      </c>
      <c r="BY487" s="58" t="str">
        <f>IF(O487="女子",IF(AF487&gt;100,"",IF(M487=プロ用女子!D$2,ROW(),"")),"")</f>
        <v/>
      </c>
      <c r="BZ487" s="58" t="str">
        <f>IF(O487="女子",IF($AF487&gt;100,"",IF($M487=プロ用女子!K$2,ROW(),"")),"")</f>
        <v/>
      </c>
      <c r="CA487" s="58" t="str">
        <f>IF(O487="女子",IF($AF487&gt;100,"",IF($M487=プロ用女子!D$27,ROW(),"")),"")</f>
        <v/>
      </c>
      <c r="CB487" s="58" t="str">
        <f>IF(O487="女子",IF($AF487&gt;100,"",IF($M487=プロ用女子!K$27,ROW(),"")),"")</f>
        <v/>
      </c>
      <c r="CC487" s="58" t="str">
        <f>IF(O487="女子",IF($AF487&gt;100,"",IF($M487=プロ用女子!D$52,ROW(),"")),"")</f>
        <v/>
      </c>
      <c r="CD487" s="58" t="str">
        <f>IF(O487="女子",IF($AF487&gt;100,"",IF($M487=プロ用女子!K$52,ROW(),"")),"")</f>
        <v/>
      </c>
      <c r="CE487" s="58" t="str">
        <f>IF(O487="女子",IF($AF487&gt;100,"",IF($M487=プロ用女子!D$77,ROW(),"")),"")</f>
        <v/>
      </c>
      <c r="CF487" s="58" t="str">
        <f>IF(O487="女子",IF($AF487&gt;100,"",IF($M487=プロ用女子!K$77,ROW(),"")),"")</f>
        <v/>
      </c>
      <c r="CG487" s="58" t="str">
        <f>IF(O487="女子",IF($AF487&gt;100,"",IF($M487=プロ用女子!D$102,ROW(),"")),"")</f>
        <v/>
      </c>
      <c r="CH487" s="58" t="str">
        <f>IF(O487="女子",IF($AF487&gt;100,"",IF($M487=プロ用女子!K$102,ROW(),"")),"")</f>
        <v/>
      </c>
      <c r="CI487" s="58" t="str">
        <f>IF(O487="女子",IF($AF487&gt;100,"",IF($M487=プロ用女子!D$127,ROW(),"")),"")</f>
        <v/>
      </c>
      <c r="CJ487" s="58" t="str">
        <f>IF(O487="女子",IF($AF487&gt;100,"",IF($M487=プロ用女子!K$127,ROW(),"")),"")</f>
        <v/>
      </c>
      <c r="CK487" s="58" t="str">
        <f>IF(O487="女子",IF($AF487&gt;100,"",IF($M487=プロ用女子!D$152,ROW(),"")),"")</f>
        <v/>
      </c>
      <c r="CL487" s="58" t="str">
        <f>IF(O487="女子",IF($AF487&gt;100,"",IF($M487=プロ用女子!K$152,ROW(),"")),"")</f>
        <v/>
      </c>
      <c r="CM487" s="58" t="str">
        <f>IF(O487="女子",IF($AF487&gt;100,"",IF($M487=プロ用女子!D$177,ROW(),"")),"")</f>
        <v/>
      </c>
      <c r="CN487" s="58">
        <f>IF(O487="女子",IF($AF487&gt;100,"",IF($M487=プロ用女子!K$177,ROW(),"")),"")</f>
        <v>487</v>
      </c>
      <c r="CO487" s="58" t="str">
        <f>IF(O487="女子",IF($AF487&gt;100,"",IF($M487=プロ用女子!D$202,ROW(),"")),"")</f>
        <v/>
      </c>
      <c r="CP487" s="58" t="str">
        <f>IF(O487="女子",IF($AF487&gt;100,"",IF($M487=プロ用女子!K$202,ROW(),"")),"")</f>
        <v/>
      </c>
      <c r="CQ487" s="58" t="str">
        <f>IF(O487="女子",IF($AF487&gt;100,"",IF($M487=プロ用女子!D$227,ROW(),"")),"")</f>
        <v/>
      </c>
      <c r="CR487" s="58" t="str">
        <f>IF(O487="女子",IF($AF487&gt;100,"",IF($M487=プロ用女子!K$227,ROW(),"")),"")</f>
        <v/>
      </c>
    </row>
    <row r="488" spans="1:96" x14ac:dyDescent="0.15">
      <c r="A488" s="41">
        <v>46172</v>
      </c>
      <c r="B488" s="41">
        <v>46180</v>
      </c>
      <c r="C488" t="s">
        <v>70</v>
      </c>
      <c r="D488" t="s">
        <v>162</v>
      </c>
      <c r="E488" t="s">
        <v>169</v>
      </c>
      <c r="F488" t="s">
        <v>170</v>
      </c>
      <c r="G488" t="s">
        <v>165</v>
      </c>
      <c r="H488" t="s">
        <v>71</v>
      </c>
      <c r="I488" t="s">
        <v>166</v>
      </c>
      <c r="J488" t="s">
        <v>99</v>
      </c>
      <c r="L488" t="s">
        <v>940</v>
      </c>
      <c r="M488" t="s">
        <v>915</v>
      </c>
      <c r="N488" t="s">
        <v>916</v>
      </c>
      <c r="O488" t="s">
        <v>17</v>
      </c>
      <c r="Y488" t="s">
        <v>101</v>
      </c>
      <c r="AA488" t="s">
        <v>941</v>
      </c>
      <c r="AB488" t="s">
        <v>942</v>
      </c>
      <c r="AC488" t="s">
        <v>943</v>
      </c>
      <c r="AD488" t="s">
        <v>102</v>
      </c>
      <c r="AF488">
        <v>7</v>
      </c>
      <c r="AG488" s="40">
        <v>38914</v>
      </c>
      <c r="AN488">
        <v>172</v>
      </c>
      <c r="AO488">
        <v>53</v>
      </c>
      <c r="AP488" t="s">
        <v>103</v>
      </c>
      <c r="AV488" t="s">
        <v>107</v>
      </c>
      <c r="BB488">
        <f t="shared" si="28"/>
        <v>17</v>
      </c>
      <c r="BC488">
        <f t="shared" si="29"/>
        <v>3</v>
      </c>
      <c r="BD488" t="str">
        <f t="shared" si="30"/>
        <v>右</v>
      </c>
      <c r="BE488" s="58" t="str">
        <f>IF(O488="男子",IF($AF488&gt;100,"",IF(M488=プロ用男子!D$2,ROW(),"")),"")</f>
        <v/>
      </c>
      <c r="BF488" s="58" t="str">
        <f>IF(O488="男子",IF($AF488&gt;100,"",IF($M488=プロ用男子!K$2,ROW(),"")),"")</f>
        <v/>
      </c>
      <c r="BG488" s="58" t="str">
        <f>IF(O488="男子",IF($AF488&gt;100,"",IF($M488=プロ用男子!D$27,ROW(),"")),"")</f>
        <v/>
      </c>
      <c r="BH488" s="58" t="str">
        <f>IF(O488="男子",IF($AF488&gt;100,"",IF($M488=プロ用男子!K$27,ROW(),"")),"")</f>
        <v/>
      </c>
      <c r="BI488" s="58" t="str">
        <f>IF(O488="男子",IF($AF488&gt;100,"",IF($M488=プロ用男子!D$52,ROW(),"")),"")</f>
        <v/>
      </c>
      <c r="BJ488" s="58" t="str">
        <f>IF(O488="男子",IF($AF488&gt;100,"",IF($M488=プロ用男子!K$52,ROW(),"")),"")</f>
        <v/>
      </c>
      <c r="BK488" s="58" t="str">
        <f>IF(O488="男子",IF($AF488&gt;100,"",IF($M488=プロ用男子!D$77,ROW(),"")),"")</f>
        <v/>
      </c>
      <c r="BL488" s="58" t="str">
        <f>IF(O488="男子",IF($AF488&gt;100,"",IF($M488=プロ用男子!K$77,ROW(),"")),"")</f>
        <v/>
      </c>
      <c r="BM488" s="58" t="str">
        <f>IF(O488="男子",IF($AF488&gt;100,"",IF($M488=プロ用男子!D$102,ROW(),"")),"")</f>
        <v/>
      </c>
      <c r="BN488" s="58" t="str">
        <f>IF(O488="男子",IF($AF488&gt;100,"",IF($M488=プロ用男子!K$102,ROW(),"")),"")</f>
        <v/>
      </c>
      <c r="BO488" s="58" t="str">
        <f>IF(O488="男子",IF($AF488&gt;100,"",IF($M488=プロ用男子!D$127,ROW(),"")),"")</f>
        <v/>
      </c>
      <c r="BP488" s="58" t="str">
        <f>IF(O488="男子",IF($AF488&gt;100,"",IF($M488=プロ用男子!K$127,ROW(),"")),"")</f>
        <v/>
      </c>
      <c r="BQ488" s="58" t="str">
        <f>IF(O488="男子",IF($AF488&gt;100,"",IF($M488=プロ用男子!D$152,ROW(),"")),"")</f>
        <v/>
      </c>
      <c r="BR488" s="58" t="str">
        <f>IF(O488="男子",IF($AF488&gt;100,"",IF($M488=プロ用男子!K$152,ROW(),"")),"")</f>
        <v/>
      </c>
      <c r="BS488" s="58" t="str">
        <f>IF(O488="男子",IF($AF488&gt;100,"",IF($M488=プロ用男子!D$177,ROW(),"")),"")</f>
        <v/>
      </c>
      <c r="BT488" s="58" t="str">
        <f>IF(O488="男子",IF($AF488&gt;100,"",IF($M488=プロ用男子!K$177,ROW(),"")),"")</f>
        <v/>
      </c>
      <c r="BU488" s="58" t="str">
        <f>IF(O488="男子",IF($AF488&gt;100,"",IF($M488=プロ用男子!D$202,ROW(),"")),"")</f>
        <v/>
      </c>
      <c r="BV488" s="58" t="str">
        <f>IF(O488="男子",IF($AF488&gt;100,"",IF($M488=プロ用男子!K$202,ROW(),"")),"")</f>
        <v/>
      </c>
      <c r="BW488" s="58" t="str">
        <f>IF(O488="男子",IF($AF488&gt;100,"",IF($M488=プロ用男子!D$227,ROW(),"")),"")</f>
        <v/>
      </c>
      <c r="BX488" s="58" t="str">
        <f>IF(O488="男子",IF($AF488&gt;100,"",IF($M488=プロ用男子!K$227,ROW(),"")),"")</f>
        <v/>
      </c>
      <c r="BY488" s="58" t="str">
        <f>IF(O488="女子",IF(AF488&gt;100,"",IF(M488=プロ用女子!D$2,ROW(),"")),"")</f>
        <v/>
      </c>
      <c r="BZ488" s="58" t="str">
        <f>IF(O488="女子",IF($AF488&gt;100,"",IF($M488=プロ用女子!K$2,ROW(),"")),"")</f>
        <v/>
      </c>
      <c r="CA488" s="58" t="str">
        <f>IF(O488="女子",IF($AF488&gt;100,"",IF($M488=プロ用女子!D$27,ROW(),"")),"")</f>
        <v/>
      </c>
      <c r="CB488" s="58" t="str">
        <f>IF(O488="女子",IF($AF488&gt;100,"",IF($M488=プロ用女子!K$27,ROW(),"")),"")</f>
        <v/>
      </c>
      <c r="CC488" s="58" t="str">
        <f>IF(O488="女子",IF($AF488&gt;100,"",IF($M488=プロ用女子!D$52,ROW(),"")),"")</f>
        <v/>
      </c>
      <c r="CD488" s="58" t="str">
        <f>IF(O488="女子",IF($AF488&gt;100,"",IF($M488=プロ用女子!K$52,ROW(),"")),"")</f>
        <v/>
      </c>
      <c r="CE488" s="58" t="str">
        <f>IF(O488="女子",IF($AF488&gt;100,"",IF($M488=プロ用女子!D$77,ROW(),"")),"")</f>
        <v/>
      </c>
      <c r="CF488" s="58" t="str">
        <f>IF(O488="女子",IF($AF488&gt;100,"",IF($M488=プロ用女子!K$77,ROW(),"")),"")</f>
        <v/>
      </c>
      <c r="CG488" s="58" t="str">
        <f>IF(O488="女子",IF($AF488&gt;100,"",IF($M488=プロ用女子!D$102,ROW(),"")),"")</f>
        <v/>
      </c>
      <c r="CH488" s="58" t="str">
        <f>IF(O488="女子",IF($AF488&gt;100,"",IF($M488=プロ用女子!K$102,ROW(),"")),"")</f>
        <v/>
      </c>
      <c r="CI488" s="58" t="str">
        <f>IF(O488="女子",IF($AF488&gt;100,"",IF($M488=プロ用女子!D$127,ROW(),"")),"")</f>
        <v/>
      </c>
      <c r="CJ488" s="58" t="str">
        <f>IF(O488="女子",IF($AF488&gt;100,"",IF($M488=プロ用女子!K$127,ROW(),"")),"")</f>
        <v/>
      </c>
      <c r="CK488" s="58" t="str">
        <f>IF(O488="女子",IF($AF488&gt;100,"",IF($M488=プロ用女子!D$152,ROW(),"")),"")</f>
        <v/>
      </c>
      <c r="CL488" s="58" t="str">
        <f>IF(O488="女子",IF($AF488&gt;100,"",IF($M488=プロ用女子!K$152,ROW(),"")),"")</f>
        <v/>
      </c>
      <c r="CM488" s="58" t="str">
        <f>IF(O488="女子",IF($AF488&gt;100,"",IF($M488=プロ用女子!D$177,ROW(),"")),"")</f>
        <v/>
      </c>
      <c r="CN488" s="58">
        <f>IF(O488="女子",IF($AF488&gt;100,"",IF($M488=プロ用女子!K$177,ROW(),"")),"")</f>
        <v>488</v>
      </c>
      <c r="CO488" s="58" t="str">
        <f>IF(O488="女子",IF($AF488&gt;100,"",IF($M488=プロ用女子!D$202,ROW(),"")),"")</f>
        <v/>
      </c>
      <c r="CP488" s="58" t="str">
        <f>IF(O488="女子",IF($AF488&gt;100,"",IF($M488=プロ用女子!K$202,ROW(),"")),"")</f>
        <v/>
      </c>
      <c r="CQ488" s="58" t="str">
        <f>IF(O488="女子",IF($AF488&gt;100,"",IF($M488=プロ用女子!D$227,ROW(),"")),"")</f>
        <v/>
      </c>
      <c r="CR488" s="58" t="str">
        <f>IF(O488="女子",IF($AF488&gt;100,"",IF($M488=プロ用女子!K$227,ROW(),"")),"")</f>
        <v/>
      </c>
    </row>
    <row r="489" spans="1:96" x14ac:dyDescent="0.15">
      <c r="A489" s="41">
        <v>46172</v>
      </c>
      <c r="B489" s="41">
        <v>46180</v>
      </c>
      <c r="C489" t="s">
        <v>70</v>
      </c>
      <c r="D489" t="s">
        <v>162</v>
      </c>
      <c r="E489" t="s">
        <v>169</v>
      </c>
      <c r="F489" t="s">
        <v>170</v>
      </c>
      <c r="G489" t="s">
        <v>165</v>
      </c>
      <c r="H489" t="s">
        <v>71</v>
      </c>
      <c r="I489" t="s">
        <v>166</v>
      </c>
      <c r="J489" t="s">
        <v>99</v>
      </c>
      <c r="L489" t="s">
        <v>944</v>
      </c>
      <c r="M489" t="s">
        <v>915</v>
      </c>
      <c r="N489" t="s">
        <v>916</v>
      </c>
      <c r="O489" t="s">
        <v>17</v>
      </c>
      <c r="Y489" t="s">
        <v>101</v>
      </c>
      <c r="AA489" t="s">
        <v>945</v>
      </c>
      <c r="AB489" t="s">
        <v>946</v>
      </c>
      <c r="AC489" t="s">
        <v>947</v>
      </c>
      <c r="AD489" t="s">
        <v>102</v>
      </c>
      <c r="AF489">
        <v>8</v>
      </c>
      <c r="AG489" s="40">
        <v>38932</v>
      </c>
      <c r="AN489">
        <v>163</v>
      </c>
      <c r="AO489">
        <v>52</v>
      </c>
      <c r="AP489" t="s">
        <v>103</v>
      </c>
      <c r="AV489" t="s">
        <v>107</v>
      </c>
      <c r="BB489">
        <f t="shared" si="28"/>
        <v>17</v>
      </c>
      <c r="BC489">
        <f t="shared" si="29"/>
        <v>3</v>
      </c>
      <c r="BD489" t="str">
        <f t="shared" si="30"/>
        <v>右</v>
      </c>
      <c r="BE489" s="58" t="str">
        <f>IF(O489="男子",IF($AF489&gt;100,"",IF(M489=プロ用男子!D$2,ROW(),"")),"")</f>
        <v/>
      </c>
      <c r="BF489" s="58" t="str">
        <f>IF(O489="男子",IF($AF489&gt;100,"",IF($M489=プロ用男子!K$2,ROW(),"")),"")</f>
        <v/>
      </c>
      <c r="BG489" s="58" t="str">
        <f>IF(O489="男子",IF($AF489&gt;100,"",IF($M489=プロ用男子!D$27,ROW(),"")),"")</f>
        <v/>
      </c>
      <c r="BH489" s="58" t="str">
        <f>IF(O489="男子",IF($AF489&gt;100,"",IF($M489=プロ用男子!K$27,ROW(),"")),"")</f>
        <v/>
      </c>
      <c r="BI489" s="58" t="str">
        <f>IF(O489="男子",IF($AF489&gt;100,"",IF($M489=プロ用男子!D$52,ROW(),"")),"")</f>
        <v/>
      </c>
      <c r="BJ489" s="58" t="str">
        <f>IF(O489="男子",IF($AF489&gt;100,"",IF($M489=プロ用男子!K$52,ROW(),"")),"")</f>
        <v/>
      </c>
      <c r="BK489" s="58" t="str">
        <f>IF(O489="男子",IF($AF489&gt;100,"",IF($M489=プロ用男子!D$77,ROW(),"")),"")</f>
        <v/>
      </c>
      <c r="BL489" s="58" t="str">
        <f>IF(O489="男子",IF($AF489&gt;100,"",IF($M489=プロ用男子!K$77,ROW(),"")),"")</f>
        <v/>
      </c>
      <c r="BM489" s="58" t="str">
        <f>IF(O489="男子",IF($AF489&gt;100,"",IF($M489=プロ用男子!D$102,ROW(),"")),"")</f>
        <v/>
      </c>
      <c r="BN489" s="58" t="str">
        <f>IF(O489="男子",IF($AF489&gt;100,"",IF($M489=プロ用男子!K$102,ROW(),"")),"")</f>
        <v/>
      </c>
      <c r="BO489" s="58" t="str">
        <f>IF(O489="男子",IF($AF489&gt;100,"",IF($M489=プロ用男子!D$127,ROW(),"")),"")</f>
        <v/>
      </c>
      <c r="BP489" s="58" t="str">
        <f>IF(O489="男子",IF($AF489&gt;100,"",IF($M489=プロ用男子!K$127,ROW(),"")),"")</f>
        <v/>
      </c>
      <c r="BQ489" s="58" t="str">
        <f>IF(O489="男子",IF($AF489&gt;100,"",IF($M489=プロ用男子!D$152,ROW(),"")),"")</f>
        <v/>
      </c>
      <c r="BR489" s="58" t="str">
        <f>IF(O489="男子",IF($AF489&gt;100,"",IF($M489=プロ用男子!K$152,ROW(),"")),"")</f>
        <v/>
      </c>
      <c r="BS489" s="58" t="str">
        <f>IF(O489="男子",IF($AF489&gt;100,"",IF($M489=プロ用男子!D$177,ROW(),"")),"")</f>
        <v/>
      </c>
      <c r="BT489" s="58" t="str">
        <f>IF(O489="男子",IF($AF489&gt;100,"",IF($M489=プロ用男子!K$177,ROW(),"")),"")</f>
        <v/>
      </c>
      <c r="BU489" s="58" t="str">
        <f>IF(O489="男子",IF($AF489&gt;100,"",IF($M489=プロ用男子!D$202,ROW(),"")),"")</f>
        <v/>
      </c>
      <c r="BV489" s="58" t="str">
        <f>IF(O489="男子",IF($AF489&gt;100,"",IF($M489=プロ用男子!K$202,ROW(),"")),"")</f>
        <v/>
      </c>
      <c r="BW489" s="58" t="str">
        <f>IF(O489="男子",IF($AF489&gt;100,"",IF($M489=プロ用男子!D$227,ROW(),"")),"")</f>
        <v/>
      </c>
      <c r="BX489" s="58" t="str">
        <f>IF(O489="男子",IF($AF489&gt;100,"",IF($M489=プロ用男子!K$227,ROW(),"")),"")</f>
        <v/>
      </c>
      <c r="BY489" s="58" t="str">
        <f>IF(O489="女子",IF(AF489&gt;100,"",IF(M489=プロ用女子!D$2,ROW(),"")),"")</f>
        <v/>
      </c>
      <c r="BZ489" s="58" t="str">
        <f>IF(O489="女子",IF($AF489&gt;100,"",IF($M489=プロ用女子!K$2,ROW(),"")),"")</f>
        <v/>
      </c>
      <c r="CA489" s="58" t="str">
        <f>IF(O489="女子",IF($AF489&gt;100,"",IF($M489=プロ用女子!D$27,ROW(),"")),"")</f>
        <v/>
      </c>
      <c r="CB489" s="58" t="str">
        <f>IF(O489="女子",IF($AF489&gt;100,"",IF($M489=プロ用女子!K$27,ROW(),"")),"")</f>
        <v/>
      </c>
      <c r="CC489" s="58" t="str">
        <f>IF(O489="女子",IF($AF489&gt;100,"",IF($M489=プロ用女子!D$52,ROW(),"")),"")</f>
        <v/>
      </c>
      <c r="CD489" s="58" t="str">
        <f>IF(O489="女子",IF($AF489&gt;100,"",IF($M489=プロ用女子!K$52,ROW(),"")),"")</f>
        <v/>
      </c>
      <c r="CE489" s="58" t="str">
        <f>IF(O489="女子",IF($AF489&gt;100,"",IF($M489=プロ用女子!D$77,ROW(),"")),"")</f>
        <v/>
      </c>
      <c r="CF489" s="58" t="str">
        <f>IF(O489="女子",IF($AF489&gt;100,"",IF($M489=プロ用女子!K$77,ROW(),"")),"")</f>
        <v/>
      </c>
      <c r="CG489" s="58" t="str">
        <f>IF(O489="女子",IF($AF489&gt;100,"",IF($M489=プロ用女子!D$102,ROW(),"")),"")</f>
        <v/>
      </c>
      <c r="CH489" s="58" t="str">
        <f>IF(O489="女子",IF($AF489&gt;100,"",IF($M489=プロ用女子!K$102,ROW(),"")),"")</f>
        <v/>
      </c>
      <c r="CI489" s="58" t="str">
        <f>IF(O489="女子",IF($AF489&gt;100,"",IF($M489=プロ用女子!D$127,ROW(),"")),"")</f>
        <v/>
      </c>
      <c r="CJ489" s="58" t="str">
        <f>IF(O489="女子",IF($AF489&gt;100,"",IF($M489=プロ用女子!K$127,ROW(),"")),"")</f>
        <v/>
      </c>
      <c r="CK489" s="58" t="str">
        <f>IF(O489="女子",IF($AF489&gt;100,"",IF($M489=プロ用女子!D$152,ROW(),"")),"")</f>
        <v/>
      </c>
      <c r="CL489" s="58" t="str">
        <f>IF(O489="女子",IF($AF489&gt;100,"",IF($M489=プロ用女子!K$152,ROW(),"")),"")</f>
        <v/>
      </c>
      <c r="CM489" s="58" t="str">
        <f>IF(O489="女子",IF($AF489&gt;100,"",IF($M489=プロ用女子!D$177,ROW(),"")),"")</f>
        <v/>
      </c>
      <c r="CN489" s="58">
        <f>IF(O489="女子",IF($AF489&gt;100,"",IF($M489=プロ用女子!K$177,ROW(),"")),"")</f>
        <v>489</v>
      </c>
      <c r="CO489" s="58" t="str">
        <f>IF(O489="女子",IF($AF489&gt;100,"",IF($M489=プロ用女子!D$202,ROW(),"")),"")</f>
        <v/>
      </c>
      <c r="CP489" s="58" t="str">
        <f>IF(O489="女子",IF($AF489&gt;100,"",IF($M489=プロ用女子!K$202,ROW(),"")),"")</f>
        <v/>
      </c>
      <c r="CQ489" s="58" t="str">
        <f>IF(O489="女子",IF($AF489&gt;100,"",IF($M489=プロ用女子!D$227,ROW(),"")),"")</f>
        <v/>
      </c>
      <c r="CR489" s="58" t="str">
        <f>IF(O489="女子",IF($AF489&gt;100,"",IF($M489=プロ用女子!K$227,ROW(),"")),"")</f>
        <v/>
      </c>
    </row>
    <row r="490" spans="1:96" x14ac:dyDescent="0.15">
      <c r="A490" s="41">
        <v>46172</v>
      </c>
      <c r="B490" s="41">
        <v>46180</v>
      </c>
      <c r="C490" t="s">
        <v>70</v>
      </c>
      <c r="D490" t="s">
        <v>162</v>
      </c>
      <c r="E490" t="s">
        <v>169</v>
      </c>
      <c r="F490" t="s">
        <v>170</v>
      </c>
      <c r="G490" t="s">
        <v>165</v>
      </c>
      <c r="H490" t="s">
        <v>71</v>
      </c>
      <c r="I490" t="s">
        <v>166</v>
      </c>
      <c r="J490" t="s">
        <v>99</v>
      </c>
      <c r="L490" t="s">
        <v>948</v>
      </c>
      <c r="M490" t="s">
        <v>915</v>
      </c>
      <c r="N490" t="s">
        <v>916</v>
      </c>
      <c r="O490" t="s">
        <v>17</v>
      </c>
      <c r="Y490" t="s">
        <v>101</v>
      </c>
      <c r="AA490" t="s">
        <v>949</v>
      </c>
      <c r="AB490" t="s">
        <v>950</v>
      </c>
      <c r="AC490" t="s">
        <v>951</v>
      </c>
      <c r="AD490" t="s">
        <v>102</v>
      </c>
      <c r="AF490">
        <v>9</v>
      </c>
      <c r="AG490" s="40">
        <v>39014</v>
      </c>
      <c r="AN490">
        <v>180</v>
      </c>
      <c r="AO490">
        <v>65</v>
      </c>
      <c r="AP490" t="s">
        <v>103</v>
      </c>
      <c r="AV490" t="s">
        <v>107</v>
      </c>
      <c r="BB490">
        <f t="shared" si="28"/>
        <v>17</v>
      </c>
      <c r="BC490">
        <f t="shared" si="29"/>
        <v>3</v>
      </c>
      <c r="BD490" t="str">
        <f t="shared" si="30"/>
        <v>右</v>
      </c>
      <c r="BE490" s="58" t="str">
        <f>IF(O490="男子",IF($AF490&gt;100,"",IF(M490=プロ用男子!D$2,ROW(),"")),"")</f>
        <v/>
      </c>
      <c r="BF490" s="58" t="str">
        <f>IF(O490="男子",IF($AF490&gt;100,"",IF($M490=プロ用男子!K$2,ROW(),"")),"")</f>
        <v/>
      </c>
      <c r="BG490" s="58" t="str">
        <f>IF(O490="男子",IF($AF490&gt;100,"",IF($M490=プロ用男子!D$27,ROW(),"")),"")</f>
        <v/>
      </c>
      <c r="BH490" s="58" t="str">
        <f>IF(O490="男子",IF($AF490&gt;100,"",IF($M490=プロ用男子!K$27,ROW(),"")),"")</f>
        <v/>
      </c>
      <c r="BI490" s="58" t="str">
        <f>IF(O490="男子",IF($AF490&gt;100,"",IF($M490=プロ用男子!D$52,ROW(),"")),"")</f>
        <v/>
      </c>
      <c r="BJ490" s="58" t="str">
        <f>IF(O490="男子",IF($AF490&gt;100,"",IF($M490=プロ用男子!K$52,ROW(),"")),"")</f>
        <v/>
      </c>
      <c r="BK490" s="58" t="str">
        <f>IF(O490="男子",IF($AF490&gt;100,"",IF($M490=プロ用男子!D$77,ROW(),"")),"")</f>
        <v/>
      </c>
      <c r="BL490" s="58" t="str">
        <f>IF(O490="男子",IF($AF490&gt;100,"",IF($M490=プロ用男子!K$77,ROW(),"")),"")</f>
        <v/>
      </c>
      <c r="BM490" s="58" t="str">
        <f>IF(O490="男子",IF($AF490&gt;100,"",IF($M490=プロ用男子!D$102,ROW(),"")),"")</f>
        <v/>
      </c>
      <c r="BN490" s="58" t="str">
        <f>IF(O490="男子",IF($AF490&gt;100,"",IF($M490=プロ用男子!K$102,ROW(),"")),"")</f>
        <v/>
      </c>
      <c r="BO490" s="58" t="str">
        <f>IF(O490="男子",IF($AF490&gt;100,"",IF($M490=プロ用男子!D$127,ROW(),"")),"")</f>
        <v/>
      </c>
      <c r="BP490" s="58" t="str">
        <f>IF(O490="男子",IF($AF490&gt;100,"",IF($M490=プロ用男子!K$127,ROW(),"")),"")</f>
        <v/>
      </c>
      <c r="BQ490" s="58" t="str">
        <f>IF(O490="男子",IF($AF490&gt;100,"",IF($M490=プロ用男子!D$152,ROW(),"")),"")</f>
        <v/>
      </c>
      <c r="BR490" s="58" t="str">
        <f>IF(O490="男子",IF($AF490&gt;100,"",IF($M490=プロ用男子!K$152,ROW(),"")),"")</f>
        <v/>
      </c>
      <c r="BS490" s="58" t="str">
        <f>IF(O490="男子",IF($AF490&gt;100,"",IF($M490=プロ用男子!D$177,ROW(),"")),"")</f>
        <v/>
      </c>
      <c r="BT490" s="58" t="str">
        <f>IF(O490="男子",IF($AF490&gt;100,"",IF($M490=プロ用男子!K$177,ROW(),"")),"")</f>
        <v/>
      </c>
      <c r="BU490" s="58" t="str">
        <f>IF(O490="男子",IF($AF490&gt;100,"",IF($M490=プロ用男子!D$202,ROW(),"")),"")</f>
        <v/>
      </c>
      <c r="BV490" s="58" t="str">
        <f>IF(O490="男子",IF($AF490&gt;100,"",IF($M490=プロ用男子!K$202,ROW(),"")),"")</f>
        <v/>
      </c>
      <c r="BW490" s="58" t="str">
        <f>IF(O490="男子",IF($AF490&gt;100,"",IF($M490=プロ用男子!D$227,ROW(),"")),"")</f>
        <v/>
      </c>
      <c r="BX490" s="58" t="str">
        <f>IF(O490="男子",IF($AF490&gt;100,"",IF($M490=プロ用男子!K$227,ROW(),"")),"")</f>
        <v/>
      </c>
      <c r="BY490" s="58" t="str">
        <f>IF(O490="女子",IF(AF490&gt;100,"",IF(M490=プロ用女子!D$2,ROW(),"")),"")</f>
        <v/>
      </c>
      <c r="BZ490" s="58" t="str">
        <f>IF(O490="女子",IF($AF490&gt;100,"",IF($M490=プロ用女子!K$2,ROW(),"")),"")</f>
        <v/>
      </c>
      <c r="CA490" s="58" t="str">
        <f>IF(O490="女子",IF($AF490&gt;100,"",IF($M490=プロ用女子!D$27,ROW(),"")),"")</f>
        <v/>
      </c>
      <c r="CB490" s="58" t="str">
        <f>IF(O490="女子",IF($AF490&gt;100,"",IF($M490=プロ用女子!K$27,ROW(),"")),"")</f>
        <v/>
      </c>
      <c r="CC490" s="58" t="str">
        <f>IF(O490="女子",IF($AF490&gt;100,"",IF($M490=プロ用女子!D$52,ROW(),"")),"")</f>
        <v/>
      </c>
      <c r="CD490" s="58" t="str">
        <f>IF(O490="女子",IF($AF490&gt;100,"",IF($M490=プロ用女子!K$52,ROW(),"")),"")</f>
        <v/>
      </c>
      <c r="CE490" s="58" t="str">
        <f>IF(O490="女子",IF($AF490&gt;100,"",IF($M490=プロ用女子!D$77,ROW(),"")),"")</f>
        <v/>
      </c>
      <c r="CF490" s="58" t="str">
        <f>IF(O490="女子",IF($AF490&gt;100,"",IF($M490=プロ用女子!K$77,ROW(),"")),"")</f>
        <v/>
      </c>
      <c r="CG490" s="58" t="str">
        <f>IF(O490="女子",IF($AF490&gt;100,"",IF($M490=プロ用女子!D$102,ROW(),"")),"")</f>
        <v/>
      </c>
      <c r="CH490" s="58" t="str">
        <f>IF(O490="女子",IF($AF490&gt;100,"",IF($M490=プロ用女子!K$102,ROW(),"")),"")</f>
        <v/>
      </c>
      <c r="CI490" s="58" t="str">
        <f>IF(O490="女子",IF($AF490&gt;100,"",IF($M490=プロ用女子!D$127,ROW(),"")),"")</f>
        <v/>
      </c>
      <c r="CJ490" s="58" t="str">
        <f>IF(O490="女子",IF($AF490&gt;100,"",IF($M490=プロ用女子!K$127,ROW(),"")),"")</f>
        <v/>
      </c>
      <c r="CK490" s="58" t="str">
        <f>IF(O490="女子",IF($AF490&gt;100,"",IF($M490=プロ用女子!D$152,ROW(),"")),"")</f>
        <v/>
      </c>
      <c r="CL490" s="58" t="str">
        <f>IF(O490="女子",IF($AF490&gt;100,"",IF($M490=プロ用女子!K$152,ROW(),"")),"")</f>
        <v/>
      </c>
      <c r="CM490" s="58" t="str">
        <f>IF(O490="女子",IF($AF490&gt;100,"",IF($M490=プロ用女子!D$177,ROW(),"")),"")</f>
        <v/>
      </c>
      <c r="CN490" s="58">
        <f>IF(O490="女子",IF($AF490&gt;100,"",IF($M490=プロ用女子!K$177,ROW(),"")),"")</f>
        <v>490</v>
      </c>
      <c r="CO490" s="58" t="str">
        <f>IF(O490="女子",IF($AF490&gt;100,"",IF($M490=プロ用女子!D$202,ROW(),"")),"")</f>
        <v/>
      </c>
      <c r="CP490" s="58" t="str">
        <f>IF(O490="女子",IF($AF490&gt;100,"",IF($M490=プロ用女子!K$202,ROW(),"")),"")</f>
        <v/>
      </c>
      <c r="CQ490" s="58" t="str">
        <f>IF(O490="女子",IF($AF490&gt;100,"",IF($M490=プロ用女子!D$227,ROW(),"")),"")</f>
        <v/>
      </c>
      <c r="CR490" s="58" t="str">
        <f>IF(O490="女子",IF($AF490&gt;100,"",IF($M490=プロ用女子!K$227,ROW(),"")),"")</f>
        <v/>
      </c>
    </row>
    <row r="491" spans="1:96" x14ac:dyDescent="0.15">
      <c r="A491" s="41">
        <v>46172</v>
      </c>
      <c r="B491" s="41">
        <v>46180</v>
      </c>
      <c r="C491" t="s">
        <v>70</v>
      </c>
      <c r="D491" t="s">
        <v>162</v>
      </c>
      <c r="E491" t="s">
        <v>169</v>
      </c>
      <c r="F491" t="s">
        <v>170</v>
      </c>
      <c r="G491" t="s">
        <v>165</v>
      </c>
      <c r="H491" t="s">
        <v>71</v>
      </c>
      <c r="I491" t="s">
        <v>166</v>
      </c>
      <c r="J491" t="s">
        <v>99</v>
      </c>
      <c r="L491" t="s">
        <v>952</v>
      </c>
      <c r="M491" t="s">
        <v>915</v>
      </c>
      <c r="N491" t="s">
        <v>916</v>
      </c>
      <c r="O491" t="s">
        <v>17</v>
      </c>
      <c r="Y491" t="s">
        <v>101</v>
      </c>
      <c r="AA491" t="s">
        <v>953</v>
      </c>
      <c r="AB491" t="s">
        <v>954</v>
      </c>
      <c r="AC491" t="s">
        <v>955</v>
      </c>
      <c r="AD491" t="s">
        <v>102</v>
      </c>
      <c r="AE491" t="s">
        <v>105</v>
      </c>
      <c r="AF491">
        <v>10</v>
      </c>
      <c r="AG491" s="40">
        <v>39136</v>
      </c>
      <c r="AN491">
        <v>168.9</v>
      </c>
      <c r="AO491">
        <v>65.5</v>
      </c>
      <c r="AP491" t="s">
        <v>103</v>
      </c>
      <c r="AV491" t="s">
        <v>107</v>
      </c>
      <c r="BB491">
        <f t="shared" si="28"/>
        <v>17</v>
      </c>
      <c r="BC491">
        <f t="shared" si="29"/>
        <v>3</v>
      </c>
      <c r="BD491" t="str">
        <f t="shared" si="30"/>
        <v>右</v>
      </c>
      <c r="BE491" s="58" t="str">
        <f>IF(O491="男子",IF($AF491&gt;100,"",IF(M491=プロ用男子!D$2,ROW(),"")),"")</f>
        <v/>
      </c>
      <c r="BF491" s="58" t="str">
        <f>IF(O491="男子",IF($AF491&gt;100,"",IF($M491=プロ用男子!K$2,ROW(),"")),"")</f>
        <v/>
      </c>
      <c r="BG491" s="58" t="str">
        <f>IF(O491="男子",IF($AF491&gt;100,"",IF($M491=プロ用男子!D$27,ROW(),"")),"")</f>
        <v/>
      </c>
      <c r="BH491" s="58" t="str">
        <f>IF(O491="男子",IF($AF491&gt;100,"",IF($M491=プロ用男子!K$27,ROW(),"")),"")</f>
        <v/>
      </c>
      <c r="BI491" s="58" t="str">
        <f>IF(O491="男子",IF($AF491&gt;100,"",IF($M491=プロ用男子!D$52,ROW(),"")),"")</f>
        <v/>
      </c>
      <c r="BJ491" s="58" t="str">
        <f>IF(O491="男子",IF($AF491&gt;100,"",IF($M491=プロ用男子!K$52,ROW(),"")),"")</f>
        <v/>
      </c>
      <c r="BK491" s="58" t="str">
        <f>IF(O491="男子",IF($AF491&gt;100,"",IF($M491=プロ用男子!D$77,ROW(),"")),"")</f>
        <v/>
      </c>
      <c r="BL491" s="58" t="str">
        <f>IF(O491="男子",IF($AF491&gt;100,"",IF($M491=プロ用男子!K$77,ROW(),"")),"")</f>
        <v/>
      </c>
      <c r="BM491" s="58" t="str">
        <f>IF(O491="男子",IF($AF491&gt;100,"",IF($M491=プロ用男子!D$102,ROW(),"")),"")</f>
        <v/>
      </c>
      <c r="BN491" s="58" t="str">
        <f>IF(O491="男子",IF($AF491&gt;100,"",IF($M491=プロ用男子!K$102,ROW(),"")),"")</f>
        <v/>
      </c>
      <c r="BO491" s="58" t="str">
        <f>IF(O491="男子",IF($AF491&gt;100,"",IF($M491=プロ用男子!D$127,ROW(),"")),"")</f>
        <v/>
      </c>
      <c r="BP491" s="58" t="str">
        <f>IF(O491="男子",IF($AF491&gt;100,"",IF($M491=プロ用男子!K$127,ROW(),"")),"")</f>
        <v/>
      </c>
      <c r="BQ491" s="58" t="str">
        <f>IF(O491="男子",IF($AF491&gt;100,"",IF($M491=プロ用男子!D$152,ROW(),"")),"")</f>
        <v/>
      </c>
      <c r="BR491" s="58" t="str">
        <f>IF(O491="男子",IF($AF491&gt;100,"",IF($M491=プロ用男子!K$152,ROW(),"")),"")</f>
        <v/>
      </c>
      <c r="BS491" s="58" t="str">
        <f>IF(O491="男子",IF($AF491&gt;100,"",IF($M491=プロ用男子!D$177,ROW(),"")),"")</f>
        <v/>
      </c>
      <c r="BT491" s="58" t="str">
        <f>IF(O491="男子",IF($AF491&gt;100,"",IF($M491=プロ用男子!K$177,ROW(),"")),"")</f>
        <v/>
      </c>
      <c r="BU491" s="58" t="str">
        <f>IF(O491="男子",IF($AF491&gt;100,"",IF($M491=プロ用男子!D$202,ROW(),"")),"")</f>
        <v/>
      </c>
      <c r="BV491" s="58" t="str">
        <f>IF(O491="男子",IF($AF491&gt;100,"",IF($M491=プロ用男子!K$202,ROW(),"")),"")</f>
        <v/>
      </c>
      <c r="BW491" s="58" t="str">
        <f>IF(O491="男子",IF($AF491&gt;100,"",IF($M491=プロ用男子!D$227,ROW(),"")),"")</f>
        <v/>
      </c>
      <c r="BX491" s="58" t="str">
        <f>IF(O491="男子",IF($AF491&gt;100,"",IF($M491=プロ用男子!K$227,ROW(),"")),"")</f>
        <v/>
      </c>
      <c r="BY491" s="58" t="str">
        <f>IF(O491="女子",IF(AF491&gt;100,"",IF(M491=プロ用女子!D$2,ROW(),"")),"")</f>
        <v/>
      </c>
      <c r="BZ491" s="58" t="str">
        <f>IF(O491="女子",IF($AF491&gt;100,"",IF($M491=プロ用女子!K$2,ROW(),"")),"")</f>
        <v/>
      </c>
      <c r="CA491" s="58" t="str">
        <f>IF(O491="女子",IF($AF491&gt;100,"",IF($M491=プロ用女子!D$27,ROW(),"")),"")</f>
        <v/>
      </c>
      <c r="CB491" s="58" t="str">
        <f>IF(O491="女子",IF($AF491&gt;100,"",IF($M491=プロ用女子!K$27,ROW(),"")),"")</f>
        <v/>
      </c>
      <c r="CC491" s="58" t="str">
        <f>IF(O491="女子",IF($AF491&gt;100,"",IF($M491=プロ用女子!D$52,ROW(),"")),"")</f>
        <v/>
      </c>
      <c r="CD491" s="58" t="str">
        <f>IF(O491="女子",IF($AF491&gt;100,"",IF($M491=プロ用女子!K$52,ROW(),"")),"")</f>
        <v/>
      </c>
      <c r="CE491" s="58" t="str">
        <f>IF(O491="女子",IF($AF491&gt;100,"",IF($M491=プロ用女子!D$77,ROW(),"")),"")</f>
        <v/>
      </c>
      <c r="CF491" s="58" t="str">
        <f>IF(O491="女子",IF($AF491&gt;100,"",IF($M491=プロ用女子!K$77,ROW(),"")),"")</f>
        <v/>
      </c>
      <c r="CG491" s="58" t="str">
        <f>IF(O491="女子",IF($AF491&gt;100,"",IF($M491=プロ用女子!D$102,ROW(),"")),"")</f>
        <v/>
      </c>
      <c r="CH491" s="58" t="str">
        <f>IF(O491="女子",IF($AF491&gt;100,"",IF($M491=プロ用女子!K$102,ROW(),"")),"")</f>
        <v/>
      </c>
      <c r="CI491" s="58" t="str">
        <f>IF(O491="女子",IF($AF491&gt;100,"",IF($M491=プロ用女子!D$127,ROW(),"")),"")</f>
        <v/>
      </c>
      <c r="CJ491" s="58" t="str">
        <f>IF(O491="女子",IF($AF491&gt;100,"",IF($M491=プロ用女子!K$127,ROW(),"")),"")</f>
        <v/>
      </c>
      <c r="CK491" s="58" t="str">
        <f>IF(O491="女子",IF($AF491&gt;100,"",IF($M491=プロ用女子!D$152,ROW(),"")),"")</f>
        <v/>
      </c>
      <c r="CL491" s="58" t="str">
        <f>IF(O491="女子",IF($AF491&gt;100,"",IF($M491=プロ用女子!K$152,ROW(),"")),"")</f>
        <v/>
      </c>
      <c r="CM491" s="58" t="str">
        <f>IF(O491="女子",IF($AF491&gt;100,"",IF($M491=プロ用女子!D$177,ROW(),"")),"")</f>
        <v/>
      </c>
      <c r="CN491" s="58">
        <f>IF(O491="女子",IF($AF491&gt;100,"",IF($M491=プロ用女子!K$177,ROW(),"")),"")</f>
        <v>491</v>
      </c>
      <c r="CO491" s="58" t="str">
        <f>IF(O491="女子",IF($AF491&gt;100,"",IF($M491=プロ用女子!D$202,ROW(),"")),"")</f>
        <v/>
      </c>
      <c r="CP491" s="58" t="str">
        <f>IF(O491="女子",IF($AF491&gt;100,"",IF($M491=プロ用女子!K$202,ROW(),"")),"")</f>
        <v/>
      </c>
      <c r="CQ491" s="58" t="str">
        <f>IF(O491="女子",IF($AF491&gt;100,"",IF($M491=プロ用女子!D$227,ROW(),"")),"")</f>
        <v/>
      </c>
      <c r="CR491" s="58" t="str">
        <f>IF(O491="女子",IF($AF491&gt;100,"",IF($M491=プロ用女子!K$227,ROW(),"")),"")</f>
        <v/>
      </c>
    </row>
    <row r="492" spans="1:96" x14ac:dyDescent="0.15">
      <c r="A492" s="41">
        <v>46172</v>
      </c>
      <c r="B492" s="41">
        <v>46180</v>
      </c>
      <c r="C492" t="s">
        <v>70</v>
      </c>
      <c r="D492" t="s">
        <v>162</v>
      </c>
      <c r="E492" t="s">
        <v>169</v>
      </c>
      <c r="F492" t="s">
        <v>170</v>
      </c>
      <c r="G492" t="s">
        <v>165</v>
      </c>
      <c r="H492" t="s">
        <v>71</v>
      </c>
      <c r="I492" t="s">
        <v>166</v>
      </c>
      <c r="J492" t="s">
        <v>99</v>
      </c>
      <c r="L492" t="s">
        <v>956</v>
      </c>
      <c r="M492" t="s">
        <v>915</v>
      </c>
      <c r="N492" t="s">
        <v>916</v>
      </c>
      <c r="O492" t="s">
        <v>17</v>
      </c>
      <c r="Y492" t="s">
        <v>101</v>
      </c>
      <c r="AA492" t="s">
        <v>957</v>
      </c>
      <c r="AB492" t="s">
        <v>958</v>
      </c>
      <c r="AC492" t="s">
        <v>959</v>
      </c>
      <c r="AD492" t="s">
        <v>102</v>
      </c>
      <c r="AF492">
        <v>11</v>
      </c>
      <c r="AG492" s="40">
        <v>38910</v>
      </c>
      <c r="AN492">
        <v>172</v>
      </c>
      <c r="AO492">
        <v>60</v>
      </c>
      <c r="AP492" t="s">
        <v>103</v>
      </c>
      <c r="AV492" t="s">
        <v>107</v>
      </c>
      <c r="BB492">
        <f t="shared" si="28"/>
        <v>17</v>
      </c>
      <c r="BC492">
        <f t="shared" si="29"/>
        <v>3</v>
      </c>
      <c r="BD492" t="str">
        <f t="shared" si="30"/>
        <v>右</v>
      </c>
      <c r="BE492" s="58" t="str">
        <f>IF(O492="男子",IF($AF492&gt;100,"",IF(M492=プロ用男子!D$2,ROW(),"")),"")</f>
        <v/>
      </c>
      <c r="BF492" s="58" t="str">
        <f>IF(O492="男子",IF($AF492&gt;100,"",IF($M492=プロ用男子!K$2,ROW(),"")),"")</f>
        <v/>
      </c>
      <c r="BG492" s="58" t="str">
        <f>IF(O492="男子",IF($AF492&gt;100,"",IF($M492=プロ用男子!D$27,ROW(),"")),"")</f>
        <v/>
      </c>
      <c r="BH492" s="58" t="str">
        <f>IF(O492="男子",IF($AF492&gt;100,"",IF($M492=プロ用男子!K$27,ROW(),"")),"")</f>
        <v/>
      </c>
      <c r="BI492" s="58" t="str">
        <f>IF(O492="男子",IF($AF492&gt;100,"",IF($M492=プロ用男子!D$52,ROW(),"")),"")</f>
        <v/>
      </c>
      <c r="BJ492" s="58" t="str">
        <f>IF(O492="男子",IF($AF492&gt;100,"",IF($M492=プロ用男子!K$52,ROW(),"")),"")</f>
        <v/>
      </c>
      <c r="BK492" s="58" t="str">
        <f>IF(O492="男子",IF($AF492&gt;100,"",IF($M492=プロ用男子!D$77,ROW(),"")),"")</f>
        <v/>
      </c>
      <c r="BL492" s="58" t="str">
        <f>IF(O492="男子",IF($AF492&gt;100,"",IF($M492=プロ用男子!K$77,ROW(),"")),"")</f>
        <v/>
      </c>
      <c r="BM492" s="58" t="str">
        <f>IF(O492="男子",IF($AF492&gt;100,"",IF($M492=プロ用男子!D$102,ROW(),"")),"")</f>
        <v/>
      </c>
      <c r="BN492" s="58" t="str">
        <f>IF(O492="男子",IF($AF492&gt;100,"",IF($M492=プロ用男子!K$102,ROW(),"")),"")</f>
        <v/>
      </c>
      <c r="BO492" s="58" t="str">
        <f>IF(O492="男子",IF($AF492&gt;100,"",IF($M492=プロ用男子!D$127,ROW(),"")),"")</f>
        <v/>
      </c>
      <c r="BP492" s="58" t="str">
        <f>IF(O492="男子",IF($AF492&gt;100,"",IF($M492=プロ用男子!K$127,ROW(),"")),"")</f>
        <v/>
      </c>
      <c r="BQ492" s="58" t="str">
        <f>IF(O492="男子",IF($AF492&gt;100,"",IF($M492=プロ用男子!D$152,ROW(),"")),"")</f>
        <v/>
      </c>
      <c r="BR492" s="58" t="str">
        <f>IF(O492="男子",IF($AF492&gt;100,"",IF($M492=プロ用男子!K$152,ROW(),"")),"")</f>
        <v/>
      </c>
      <c r="BS492" s="58" t="str">
        <f>IF(O492="男子",IF($AF492&gt;100,"",IF($M492=プロ用男子!D$177,ROW(),"")),"")</f>
        <v/>
      </c>
      <c r="BT492" s="58" t="str">
        <f>IF(O492="男子",IF($AF492&gt;100,"",IF($M492=プロ用男子!K$177,ROW(),"")),"")</f>
        <v/>
      </c>
      <c r="BU492" s="58" t="str">
        <f>IF(O492="男子",IF($AF492&gt;100,"",IF($M492=プロ用男子!D$202,ROW(),"")),"")</f>
        <v/>
      </c>
      <c r="BV492" s="58" t="str">
        <f>IF(O492="男子",IF($AF492&gt;100,"",IF($M492=プロ用男子!K$202,ROW(),"")),"")</f>
        <v/>
      </c>
      <c r="BW492" s="58" t="str">
        <f>IF(O492="男子",IF($AF492&gt;100,"",IF($M492=プロ用男子!D$227,ROW(),"")),"")</f>
        <v/>
      </c>
      <c r="BX492" s="58" t="str">
        <f>IF(O492="男子",IF($AF492&gt;100,"",IF($M492=プロ用男子!K$227,ROW(),"")),"")</f>
        <v/>
      </c>
      <c r="BY492" s="58" t="str">
        <f>IF(O492="女子",IF(AF492&gt;100,"",IF(M492=プロ用女子!D$2,ROW(),"")),"")</f>
        <v/>
      </c>
      <c r="BZ492" s="58" t="str">
        <f>IF(O492="女子",IF($AF492&gt;100,"",IF($M492=プロ用女子!K$2,ROW(),"")),"")</f>
        <v/>
      </c>
      <c r="CA492" s="58" t="str">
        <f>IF(O492="女子",IF($AF492&gt;100,"",IF($M492=プロ用女子!D$27,ROW(),"")),"")</f>
        <v/>
      </c>
      <c r="CB492" s="58" t="str">
        <f>IF(O492="女子",IF($AF492&gt;100,"",IF($M492=プロ用女子!K$27,ROW(),"")),"")</f>
        <v/>
      </c>
      <c r="CC492" s="58" t="str">
        <f>IF(O492="女子",IF($AF492&gt;100,"",IF($M492=プロ用女子!D$52,ROW(),"")),"")</f>
        <v/>
      </c>
      <c r="CD492" s="58" t="str">
        <f>IF(O492="女子",IF($AF492&gt;100,"",IF($M492=プロ用女子!K$52,ROW(),"")),"")</f>
        <v/>
      </c>
      <c r="CE492" s="58" t="str">
        <f>IF(O492="女子",IF($AF492&gt;100,"",IF($M492=プロ用女子!D$77,ROW(),"")),"")</f>
        <v/>
      </c>
      <c r="CF492" s="58" t="str">
        <f>IF(O492="女子",IF($AF492&gt;100,"",IF($M492=プロ用女子!K$77,ROW(),"")),"")</f>
        <v/>
      </c>
      <c r="CG492" s="58" t="str">
        <f>IF(O492="女子",IF($AF492&gt;100,"",IF($M492=プロ用女子!D$102,ROW(),"")),"")</f>
        <v/>
      </c>
      <c r="CH492" s="58" t="str">
        <f>IF(O492="女子",IF($AF492&gt;100,"",IF($M492=プロ用女子!K$102,ROW(),"")),"")</f>
        <v/>
      </c>
      <c r="CI492" s="58" t="str">
        <f>IF(O492="女子",IF($AF492&gt;100,"",IF($M492=プロ用女子!D$127,ROW(),"")),"")</f>
        <v/>
      </c>
      <c r="CJ492" s="58" t="str">
        <f>IF(O492="女子",IF($AF492&gt;100,"",IF($M492=プロ用女子!K$127,ROW(),"")),"")</f>
        <v/>
      </c>
      <c r="CK492" s="58" t="str">
        <f>IF(O492="女子",IF($AF492&gt;100,"",IF($M492=プロ用女子!D$152,ROW(),"")),"")</f>
        <v/>
      </c>
      <c r="CL492" s="58" t="str">
        <f>IF(O492="女子",IF($AF492&gt;100,"",IF($M492=プロ用女子!K$152,ROW(),"")),"")</f>
        <v/>
      </c>
      <c r="CM492" s="58" t="str">
        <f>IF(O492="女子",IF($AF492&gt;100,"",IF($M492=プロ用女子!D$177,ROW(),"")),"")</f>
        <v/>
      </c>
      <c r="CN492" s="58">
        <f>IF(O492="女子",IF($AF492&gt;100,"",IF($M492=プロ用女子!K$177,ROW(),"")),"")</f>
        <v>492</v>
      </c>
      <c r="CO492" s="58" t="str">
        <f>IF(O492="女子",IF($AF492&gt;100,"",IF($M492=プロ用女子!D$202,ROW(),"")),"")</f>
        <v/>
      </c>
      <c r="CP492" s="58" t="str">
        <f>IF(O492="女子",IF($AF492&gt;100,"",IF($M492=プロ用女子!K$202,ROW(),"")),"")</f>
        <v/>
      </c>
      <c r="CQ492" s="58" t="str">
        <f>IF(O492="女子",IF($AF492&gt;100,"",IF($M492=プロ用女子!D$227,ROW(),"")),"")</f>
        <v/>
      </c>
      <c r="CR492" s="58" t="str">
        <f>IF(O492="女子",IF($AF492&gt;100,"",IF($M492=プロ用女子!K$227,ROW(),"")),"")</f>
        <v/>
      </c>
    </row>
    <row r="493" spans="1:96" x14ac:dyDescent="0.15">
      <c r="A493" s="41">
        <v>46172</v>
      </c>
      <c r="B493" s="41">
        <v>46180</v>
      </c>
      <c r="C493" t="s">
        <v>70</v>
      </c>
      <c r="D493" t="s">
        <v>162</v>
      </c>
      <c r="E493" t="s">
        <v>169</v>
      </c>
      <c r="F493" t="s">
        <v>170</v>
      </c>
      <c r="G493" t="s">
        <v>165</v>
      </c>
      <c r="H493" t="s">
        <v>71</v>
      </c>
      <c r="I493" t="s">
        <v>166</v>
      </c>
      <c r="J493" t="s">
        <v>99</v>
      </c>
      <c r="L493" t="s">
        <v>964</v>
      </c>
      <c r="M493" t="s">
        <v>915</v>
      </c>
      <c r="N493" t="s">
        <v>916</v>
      </c>
      <c r="O493" t="s">
        <v>17</v>
      </c>
      <c r="Y493" t="s">
        <v>101</v>
      </c>
      <c r="AA493" t="s">
        <v>966</v>
      </c>
      <c r="AB493" t="s">
        <v>2823</v>
      </c>
      <c r="AC493" t="s">
        <v>2824</v>
      </c>
      <c r="AD493" t="s">
        <v>102</v>
      </c>
      <c r="AF493">
        <v>12</v>
      </c>
      <c r="AG493" s="40">
        <v>39052</v>
      </c>
      <c r="AP493" t="s">
        <v>103</v>
      </c>
      <c r="AV493" t="s">
        <v>107</v>
      </c>
      <c r="BB493">
        <f t="shared" si="28"/>
        <v>17</v>
      </c>
      <c r="BC493">
        <f t="shared" si="29"/>
        <v>3</v>
      </c>
      <c r="BD493" t="str">
        <f t="shared" si="30"/>
        <v>右</v>
      </c>
      <c r="BE493" s="58" t="str">
        <f>IF(O493="男子",IF($AF493&gt;100,"",IF(M493=プロ用男子!D$2,ROW(),"")),"")</f>
        <v/>
      </c>
      <c r="BF493" s="58" t="str">
        <f>IF(O493="男子",IF($AF493&gt;100,"",IF($M493=プロ用男子!K$2,ROW(),"")),"")</f>
        <v/>
      </c>
      <c r="BG493" s="58" t="str">
        <f>IF(O493="男子",IF($AF493&gt;100,"",IF($M493=プロ用男子!D$27,ROW(),"")),"")</f>
        <v/>
      </c>
      <c r="BH493" s="58" t="str">
        <f>IF(O493="男子",IF($AF493&gt;100,"",IF($M493=プロ用男子!K$27,ROW(),"")),"")</f>
        <v/>
      </c>
      <c r="BI493" s="58" t="str">
        <f>IF(O493="男子",IF($AF493&gt;100,"",IF($M493=プロ用男子!D$52,ROW(),"")),"")</f>
        <v/>
      </c>
      <c r="BJ493" s="58" t="str">
        <f>IF(O493="男子",IF($AF493&gt;100,"",IF($M493=プロ用男子!K$52,ROW(),"")),"")</f>
        <v/>
      </c>
      <c r="BK493" s="58" t="str">
        <f>IF(O493="男子",IF($AF493&gt;100,"",IF($M493=プロ用男子!D$77,ROW(),"")),"")</f>
        <v/>
      </c>
      <c r="BL493" s="58" t="str">
        <f>IF(O493="男子",IF($AF493&gt;100,"",IF($M493=プロ用男子!K$77,ROW(),"")),"")</f>
        <v/>
      </c>
      <c r="BM493" s="58" t="str">
        <f>IF(O493="男子",IF($AF493&gt;100,"",IF($M493=プロ用男子!D$102,ROW(),"")),"")</f>
        <v/>
      </c>
      <c r="BN493" s="58" t="str">
        <f>IF(O493="男子",IF($AF493&gt;100,"",IF($M493=プロ用男子!K$102,ROW(),"")),"")</f>
        <v/>
      </c>
      <c r="BO493" s="58" t="str">
        <f>IF(O493="男子",IF($AF493&gt;100,"",IF($M493=プロ用男子!D$127,ROW(),"")),"")</f>
        <v/>
      </c>
      <c r="BP493" s="58" t="str">
        <f>IF(O493="男子",IF($AF493&gt;100,"",IF($M493=プロ用男子!K$127,ROW(),"")),"")</f>
        <v/>
      </c>
      <c r="BQ493" s="58" t="str">
        <f>IF(O493="男子",IF($AF493&gt;100,"",IF($M493=プロ用男子!D$152,ROW(),"")),"")</f>
        <v/>
      </c>
      <c r="BR493" s="58" t="str">
        <f>IF(O493="男子",IF($AF493&gt;100,"",IF($M493=プロ用男子!K$152,ROW(),"")),"")</f>
        <v/>
      </c>
      <c r="BS493" s="58" t="str">
        <f>IF(O493="男子",IF($AF493&gt;100,"",IF($M493=プロ用男子!D$177,ROW(),"")),"")</f>
        <v/>
      </c>
      <c r="BT493" s="58" t="str">
        <f>IF(O493="男子",IF($AF493&gt;100,"",IF($M493=プロ用男子!K$177,ROW(),"")),"")</f>
        <v/>
      </c>
      <c r="BU493" s="58" t="str">
        <f>IF(O493="男子",IF($AF493&gt;100,"",IF($M493=プロ用男子!D$202,ROW(),"")),"")</f>
        <v/>
      </c>
      <c r="BV493" s="58" t="str">
        <f>IF(O493="男子",IF($AF493&gt;100,"",IF($M493=プロ用男子!K$202,ROW(),"")),"")</f>
        <v/>
      </c>
      <c r="BW493" s="58" t="str">
        <f>IF(O493="男子",IF($AF493&gt;100,"",IF($M493=プロ用男子!D$227,ROW(),"")),"")</f>
        <v/>
      </c>
      <c r="BX493" s="58" t="str">
        <f>IF(O493="男子",IF($AF493&gt;100,"",IF($M493=プロ用男子!K$227,ROW(),"")),"")</f>
        <v/>
      </c>
      <c r="BY493" s="58" t="str">
        <f>IF(O493="女子",IF(AF493&gt;100,"",IF(M493=プロ用女子!D$2,ROW(),"")),"")</f>
        <v/>
      </c>
      <c r="BZ493" s="58" t="str">
        <f>IF(O493="女子",IF($AF493&gt;100,"",IF($M493=プロ用女子!K$2,ROW(),"")),"")</f>
        <v/>
      </c>
      <c r="CA493" s="58" t="str">
        <f>IF(O493="女子",IF($AF493&gt;100,"",IF($M493=プロ用女子!D$27,ROW(),"")),"")</f>
        <v/>
      </c>
      <c r="CB493" s="58" t="str">
        <f>IF(O493="女子",IF($AF493&gt;100,"",IF($M493=プロ用女子!K$27,ROW(),"")),"")</f>
        <v/>
      </c>
      <c r="CC493" s="58" t="str">
        <f>IF(O493="女子",IF($AF493&gt;100,"",IF($M493=プロ用女子!D$52,ROW(),"")),"")</f>
        <v/>
      </c>
      <c r="CD493" s="58" t="str">
        <f>IF(O493="女子",IF($AF493&gt;100,"",IF($M493=プロ用女子!K$52,ROW(),"")),"")</f>
        <v/>
      </c>
      <c r="CE493" s="58" t="str">
        <f>IF(O493="女子",IF($AF493&gt;100,"",IF($M493=プロ用女子!D$77,ROW(),"")),"")</f>
        <v/>
      </c>
      <c r="CF493" s="58" t="str">
        <f>IF(O493="女子",IF($AF493&gt;100,"",IF($M493=プロ用女子!K$77,ROW(),"")),"")</f>
        <v/>
      </c>
      <c r="CG493" s="58" t="str">
        <f>IF(O493="女子",IF($AF493&gt;100,"",IF($M493=プロ用女子!D$102,ROW(),"")),"")</f>
        <v/>
      </c>
      <c r="CH493" s="58" t="str">
        <f>IF(O493="女子",IF($AF493&gt;100,"",IF($M493=プロ用女子!K$102,ROW(),"")),"")</f>
        <v/>
      </c>
      <c r="CI493" s="58" t="str">
        <f>IF(O493="女子",IF($AF493&gt;100,"",IF($M493=プロ用女子!D$127,ROW(),"")),"")</f>
        <v/>
      </c>
      <c r="CJ493" s="58" t="str">
        <f>IF(O493="女子",IF($AF493&gt;100,"",IF($M493=プロ用女子!K$127,ROW(),"")),"")</f>
        <v/>
      </c>
      <c r="CK493" s="58" t="str">
        <f>IF(O493="女子",IF($AF493&gt;100,"",IF($M493=プロ用女子!D$152,ROW(),"")),"")</f>
        <v/>
      </c>
      <c r="CL493" s="58" t="str">
        <f>IF(O493="女子",IF($AF493&gt;100,"",IF($M493=プロ用女子!K$152,ROW(),"")),"")</f>
        <v/>
      </c>
      <c r="CM493" s="58" t="str">
        <f>IF(O493="女子",IF($AF493&gt;100,"",IF($M493=プロ用女子!D$177,ROW(),"")),"")</f>
        <v/>
      </c>
      <c r="CN493" s="58">
        <f>IF(O493="女子",IF($AF493&gt;100,"",IF($M493=プロ用女子!K$177,ROW(),"")),"")</f>
        <v>493</v>
      </c>
      <c r="CO493" s="58" t="str">
        <f>IF(O493="女子",IF($AF493&gt;100,"",IF($M493=プロ用女子!D$202,ROW(),"")),"")</f>
        <v/>
      </c>
      <c r="CP493" s="58" t="str">
        <f>IF(O493="女子",IF($AF493&gt;100,"",IF($M493=プロ用女子!K$202,ROW(),"")),"")</f>
        <v/>
      </c>
      <c r="CQ493" s="58" t="str">
        <f>IF(O493="女子",IF($AF493&gt;100,"",IF($M493=プロ用女子!D$227,ROW(),"")),"")</f>
        <v/>
      </c>
      <c r="CR493" s="58" t="str">
        <f>IF(O493="女子",IF($AF493&gt;100,"",IF($M493=プロ用女子!K$227,ROW(),"")),"")</f>
        <v/>
      </c>
    </row>
    <row r="494" spans="1:96" x14ac:dyDescent="0.15">
      <c r="A494" s="41">
        <v>46172</v>
      </c>
      <c r="B494" s="41">
        <v>46180</v>
      </c>
      <c r="C494" t="s">
        <v>70</v>
      </c>
      <c r="D494" t="s">
        <v>162</v>
      </c>
      <c r="E494" t="s">
        <v>169</v>
      </c>
      <c r="F494" t="s">
        <v>170</v>
      </c>
      <c r="G494" t="s">
        <v>165</v>
      </c>
      <c r="H494" t="s">
        <v>71</v>
      </c>
      <c r="I494" t="s">
        <v>166</v>
      </c>
      <c r="J494" t="s">
        <v>99</v>
      </c>
      <c r="L494" t="s">
        <v>965</v>
      </c>
      <c r="M494" t="s">
        <v>915</v>
      </c>
      <c r="N494" t="s">
        <v>916</v>
      </c>
      <c r="O494" t="s">
        <v>17</v>
      </c>
      <c r="Y494" t="s">
        <v>101</v>
      </c>
      <c r="AA494" t="s">
        <v>966</v>
      </c>
      <c r="AB494" t="s">
        <v>967</v>
      </c>
      <c r="AC494" t="s">
        <v>968</v>
      </c>
      <c r="AD494" t="s">
        <v>102</v>
      </c>
      <c r="AF494">
        <v>13</v>
      </c>
      <c r="AG494" s="40">
        <v>39052</v>
      </c>
      <c r="AN494">
        <v>162.6</v>
      </c>
      <c r="AO494">
        <v>60.2</v>
      </c>
      <c r="AP494" t="s">
        <v>103</v>
      </c>
      <c r="AV494" t="s">
        <v>107</v>
      </c>
      <c r="BB494">
        <f t="shared" si="28"/>
        <v>17</v>
      </c>
      <c r="BC494">
        <f t="shared" si="29"/>
        <v>3</v>
      </c>
      <c r="BD494" t="str">
        <f t="shared" si="30"/>
        <v>右</v>
      </c>
      <c r="BE494" s="58" t="str">
        <f>IF(O494="男子",IF($AF494&gt;100,"",IF(M494=プロ用男子!D$2,ROW(),"")),"")</f>
        <v/>
      </c>
      <c r="BF494" s="58" t="str">
        <f>IF(O494="男子",IF($AF494&gt;100,"",IF($M494=プロ用男子!K$2,ROW(),"")),"")</f>
        <v/>
      </c>
      <c r="BG494" s="58" t="str">
        <f>IF(O494="男子",IF($AF494&gt;100,"",IF($M494=プロ用男子!D$27,ROW(),"")),"")</f>
        <v/>
      </c>
      <c r="BH494" s="58" t="str">
        <f>IF(O494="男子",IF($AF494&gt;100,"",IF($M494=プロ用男子!K$27,ROW(),"")),"")</f>
        <v/>
      </c>
      <c r="BI494" s="58" t="str">
        <f>IF(O494="男子",IF($AF494&gt;100,"",IF($M494=プロ用男子!D$52,ROW(),"")),"")</f>
        <v/>
      </c>
      <c r="BJ494" s="58" t="str">
        <f>IF(O494="男子",IF($AF494&gt;100,"",IF($M494=プロ用男子!K$52,ROW(),"")),"")</f>
        <v/>
      </c>
      <c r="BK494" s="58" t="str">
        <f>IF(O494="男子",IF($AF494&gt;100,"",IF($M494=プロ用男子!D$77,ROW(),"")),"")</f>
        <v/>
      </c>
      <c r="BL494" s="58" t="str">
        <f>IF(O494="男子",IF($AF494&gt;100,"",IF($M494=プロ用男子!K$77,ROW(),"")),"")</f>
        <v/>
      </c>
      <c r="BM494" s="58" t="str">
        <f>IF(O494="男子",IF($AF494&gt;100,"",IF($M494=プロ用男子!D$102,ROW(),"")),"")</f>
        <v/>
      </c>
      <c r="BN494" s="58" t="str">
        <f>IF(O494="男子",IF($AF494&gt;100,"",IF($M494=プロ用男子!K$102,ROW(),"")),"")</f>
        <v/>
      </c>
      <c r="BO494" s="58" t="str">
        <f>IF(O494="男子",IF($AF494&gt;100,"",IF($M494=プロ用男子!D$127,ROW(),"")),"")</f>
        <v/>
      </c>
      <c r="BP494" s="58" t="str">
        <f>IF(O494="男子",IF($AF494&gt;100,"",IF($M494=プロ用男子!K$127,ROW(),"")),"")</f>
        <v/>
      </c>
      <c r="BQ494" s="58" t="str">
        <f>IF(O494="男子",IF($AF494&gt;100,"",IF($M494=プロ用男子!D$152,ROW(),"")),"")</f>
        <v/>
      </c>
      <c r="BR494" s="58" t="str">
        <f>IF(O494="男子",IF($AF494&gt;100,"",IF($M494=プロ用男子!K$152,ROW(),"")),"")</f>
        <v/>
      </c>
      <c r="BS494" s="58" t="str">
        <f>IF(O494="男子",IF($AF494&gt;100,"",IF($M494=プロ用男子!D$177,ROW(),"")),"")</f>
        <v/>
      </c>
      <c r="BT494" s="58" t="str">
        <f>IF(O494="男子",IF($AF494&gt;100,"",IF($M494=プロ用男子!K$177,ROW(),"")),"")</f>
        <v/>
      </c>
      <c r="BU494" s="58" t="str">
        <f>IF(O494="男子",IF($AF494&gt;100,"",IF($M494=プロ用男子!D$202,ROW(),"")),"")</f>
        <v/>
      </c>
      <c r="BV494" s="58" t="str">
        <f>IF(O494="男子",IF($AF494&gt;100,"",IF($M494=プロ用男子!K$202,ROW(),"")),"")</f>
        <v/>
      </c>
      <c r="BW494" s="58" t="str">
        <f>IF(O494="男子",IF($AF494&gt;100,"",IF($M494=プロ用男子!D$227,ROW(),"")),"")</f>
        <v/>
      </c>
      <c r="BX494" s="58" t="str">
        <f>IF(O494="男子",IF($AF494&gt;100,"",IF($M494=プロ用男子!K$227,ROW(),"")),"")</f>
        <v/>
      </c>
      <c r="BY494" s="58" t="str">
        <f>IF(O494="女子",IF(AF494&gt;100,"",IF(M494=プロ用女子!D$2,ROW(),"")),"")</f>
        <v/>
      </c>
      <c r="BZ494" s="58" t="str">
        <f>IF(O494="女子",IF($AF494&gt;100,"",IF($M494=プロ用女子!K$2,ROW(),"")),"")</f>
        <v/>
      </c>
      <c r="CA494" s="58" t="str">
        <f>IF(O494="女子",IF($AF494&gt;100,"",IF($M494=プロ用女子!D$27,ROW(),"")),"")</f>
        <v/>
      </c>
      <c r="CB494" s="58" t="str">
        <f>IF(O494="女子",IF($AF494&gt;100,"",IF($M494=プロ用女子!K$27,ROW(),"")),"")</f>
        <v/>
      </c>
      <c r="CC494" s="58" t="str">
        <f>IF(O494="女子",IF($AF494&gt;100,"",IF($M494=プロ用女子!D$52,ROW(),"")),"")</f>
        <v/>
      </c>
      <c r="CD494" s="58" t="str">
        <f>IF(O494="女子",IF($AF494&gt;100,"",IF($M494=プロ用女子!K$52,ROW(),"")),"")</f>
        <v/>
      </c>
      <c r="CE494" s="58" t="str">
        <f>IF(O494="女子",IF($AF494&gt;100,"",IF($M494=プロ用女子!D$77,ROW(),"")),"")</f>
        <v/>
      </c>
      <c r="CF494" s="58" t="str">
        <f>IF(O494="女子",IF($AF494&gt;100,"",IF($M494=プロ用女子!K$77,ROW(),"")),"")</f>
        <v/>
      </c>
      <c r="CG494" s="58" t="str">
        <f>IF(O494="女子",IF($AF494&gt;100,"",IF($M494=プロ用女子!D$102,ROW(),"")),"")</f>
        <v/>
      </c>
      <c r="CH494" s="58" t="str">
        <f>IF(O494="女子",IF($AF494&gt;100,"",IF($M494=プロ用女子!K$102,ROW(),"")),"")</f>
        <v/>
      </c>
      <c r="CI494" s="58" t="str">
        <f>IF(O494="女子",IF($AF494&gt;100,"",IF($M494=プロ用女子!D$127,ROW(),"")),"")</f>
        <v/>
      </c>
      <c r="CJ494" s="58" t="str">
        <f>IF(O494="女子",IF($AF494&gt;100,"",IF($M494=プロ用女子!K$127,ROW(),"")),"")</f>
        <v/>
      </c>
      <c r="CK494" s="58" t="str">
        <f>IF(O494="女子",IF($AF494&gt;100,"",IF($M494=プロ用女子!D$152,ROW(),"")),"")</f>
        <v/>
      </c>
      <c r="CL494" s="58" t="str">
        <f>IF(O494="女子",IF($AF494&gt;100,"",IF($M494=プロ用女子!K$152,ROW(),"")),"")</f>
        <v/>
      </c>
      <c r="CM494" s="58" t="str">
        <f>IF(O494="女子",IF($AF494&gt;100,"",IF($M494=プロ用女子!D$177,ROW(),"")),"")</f>
        <v/>
      </c>
      <c r="CN494" s="58">
        <f>IF(O494="女子",IF($AF494&gt;100,"",IF($M494=プロ用女子!K$177,ROW(),"")),"")</f>
        <v>494</v>
      </c>
      <c r="CO494" s="58" t="str">
        <f>IF(O494="女子",IF($AF494&gt;100,"",IF($M494=プロ用女子!D$202,ROW(),"")),"")</f>
        <v/>
      </c>
      <c r="CP494" s="58" t="str">
        <f>IF(O494="女子",IF($AF494&gt;100,"",IF($M494=プロ用女子!K$202,ROW(),"")),"")</f>
        <v/>
      </c>
      <c r="CQ494" s="58" t="str">
        <f>IF(O494="女子",IF($AF494&gt;100,"",IF($M494=プロ用女子!D$227,ROW(),"")),"")</f>
        <v/>
      </c>
      <c r="CR494" s="58" t="str">
        <f>IF(O494="女子",IF($AF494&gt;100,"",IF($M494=プロ用女子!K$227,ROW(),"")),"")</f>
        <v/>
      </c>
    </row>
    <row r="495" spans="1:96" x14ac:dyDescent="0.15">
      <c r="A495" s="41">
        <v>46172</v>
      </c>
      <c r="B495" s="41">
        <v>46180</v>
      </c>
      <c r="C495" t="s">
        <v>70</v>
      </c>
      <c r="D495" t="s">
        <v>162</v>
      </c>
      <c r="E495" t="s">
        <v>169</v>
      </c>
      <c r="F495" t="s">
        <v>171</v>
      </c>
      <c r="G495" t="s">
        <v>165</v>
      </c>
      <c r="H495" t="s">
        <v>71</v>
      </c>
      <c r="I495" t="s">
        <v>166</v>
      </c>
      <c r="J495" t="s">
        <v>99</v>
      </c>
      <c r="L495" t="s">
        <v>1213</v>
      </c>
      <c r="M495" t="s">
        <v>915</v>
      </c>
      <c r="N495" t="s">
        <v>916</v>
      </c>
      <c r="O495" t="s">
        <v>17</v>
      </c>
      <c r="Y495" t="s">
        <v>101</v>
      </c>
      <c r="Z495">
        <v>1</v>
      </c>
      <c r="AA495" t="s">
        <v>1214</v>
      </c>
      <c r="AB495" t="s">
        <v>1215</v>
      </c>
      <c r="AC495" t="s">
        <v>1216</v>
      </c>
      <c r="AD495" t="s">
        <v>102</v>
      </c>
      <c r="AF495">
        <v>101</v>
      </c>
      <c r="AG495" s="40">
        <v>23441</v>
      </c>
      <c r="AN495">
        <v>168.5</v>
      </c>
      <c r="AO495">
        <v>65</v>
      </c>
      <c r="AP495" t="s">
        <v>103</v>
      </c>
      <c r="AV495" t="s">
        <v>104</v>
      </c>
      <c r="AY495" t="s">
        <v>157</v>
      </c>
      <c r="BB495">
        <f t="shared" si="28"/>
        <v>60</v>
      </c>
      <c r="BC495" t="str">
        <f t="shared" si="29"/>
        <v>役員</v>
      </c>
      <c r="BD495" t="str">
        <f t="shared" si="30"/>
        <v>右</v>
      </c>
      <c r="BE495" s="58" t="str">
        <f>IF(O495="男子",IF($AF495&gt;100,"",IF(M495=プロ用男子!D$2,ROW(),"")),"")</f>
        <v/>
      </c>
      <c r="BF495" s="58" t="str">
        <f>IF(O495="男子",IF($AF495&gt;100,"",IF($M495=プロ用男子!K$2,ROW(),"")),"")</f>
        <v/>
      </c>
      <c r="BG495" s="58" t="str">
        <f>IF(O495="男子",IF($AF495&gt;100,"",IF($M495=プロ用男子!D$27,ROW(),"")),"")</f>
        <v/>
      </c>
      <c r="BH495" s="58" t="str">
        <f>IF(O495="男子",IF($AF495&gt;100,"",IF($M495=プロ用男子!K$27,ROW(),"")),"")</f>
        <v/>
      </c>
      <c r="BI495" s="58" t="str">
        <f>IF(O495="男子",IF($AF495&gt;100,"",IF($M495=プロ用男子!D$52,ROW(),"")),"")</f>
        <v/>
      </c>
      <c r="BJ495" s="58" t="str">
        <f>IF(O495="男子",IF($AF495&gt;100,"",IF($M495=プロ用男子!K$52,ROW(),"")),"")</f>
        <v/>
      </c>
      <c r="BK495" s="58" t="str">
        <f>IF(O495="男子",IF($AF495&gt;100,"",IF($M495=プロ用男子!D$77,ROW(),"")),"")</f>
        <v/>
      </c>
      <c r="BL495" s="58" t="str">
        <f>IF(O495="男子",IF($AF495&gt;100,"",IF($M495=プロ用男子!K$77,ROW(),"")),"")</f>
        <v/>
      </c>
      <c r="BM495" s="58" t="str">
        <f>IF(O495="男子",IF($AF495&gt;100,"",IF($M495=プロ用男子!D$102,ROW(),"")),"")</f>
        <v/>
      </c>
      <c r="BN495" s="58" t="str">
        <f>IF(O495="男子",IF($AF495&gt;100,"",IF($M495=プロ用男子!K$102,ROW(),"")),"")</f>
        <v/>
      </c>
      <c r="BO495" s="58" t="str">
        <f>IF(O495="男子",IF($AF495&gt;100,"",IF($M495=プロ用男子!D$127,ROW(),"")),"")</f>
        <v/>
      </c>
      <c r="BP495" s="58" t="str">
        <f>IF(O495="男子",IF($AF495&gt;100,"",IF($M495=プロ用男子!K$127,ROW(),"")),"")</f>
        <v/>
      </c>
      <c r="BQ495" s="58" t="str">
        <f>IF(O495="男子",IF($AF495&gt;100,"",IF($M495=プロ用男子!D$152,ROW(),"")),"")</f>
        <v/>
      </c>
      <c r="BR495" s="58" t="str">
        <f>IF(O495="男子",IF($AF495&gt;100,"",IF($M495=プロ用男子!K$152,ROW(),"")),"")</f>
        <v/>
      </c>
      <c r="BS495" s="58" t="str">
        <f>IF(O495="男子",IF($AF495&gt;100,"",IF($M495=プロ用男子!D$177,ROW(),"")),"")</f>
        <v/>
      </c>
      <c r="BT495" s="58" t="str">
        <f>IF(O495="男子",IF($AF495&gt;100,"",IF($M495=プロ用男子!K$177,ROW(),"")),"")</f>
        <v/>
      </c>
      <c r="BU495" s="58" t="str">
        <f>IF(O495="男子",IF($AF495&gt;100,"",IF($M495=プロ用男子!D$202,ROW(),"")),"")</f>
        <v/>
      </c>
      <c r="BV495" s="58" t="str">
        <f>IF(O495="男子",IF($AF495&gt;100,"",IF($M495=プロ用男子!K$202,ROW(),"")),"")</f>
        <v/>
      </c>
      <c r="BW495" s="58" t="str">
        <f>IF(O495="男子",IF($AF495&gt;100,"",IF($M495=プロ用男子!D$227,ROW(),"")),"")</f>
        <v/>
      </c>
      <c r="BX495" s="58" t="str">
        <f>IF(O495="男子",IF($AF495&gt;100,"",IF($M495=プロ用男子!K$227,ROW(),"")),"")</f>
        <v/>
      </c>
      <c r="BY495" s="58" t="str">
        <f>IF(O495="女子",IF(AF495&gt;100,"",IF(M495=プロ用女子!D$2,ROW(),"")),"")</f>
        <v/>
      </c>
      <c r="BZ495" s="58" t="str">
        <f>IF(O495="女子",IF($AF495&gt;100,"",IF($M495=プロ用女子!K$2,ROW(),"")),"")</f>
        <v/>
      </c>
      <c r="CA495" s="58" t="str">
        <f>IF(O495="女子",IF($AF495&gt;100,"",IF($M495=プロ用女子!D$27,ROW(),"")),"")</f>
        <v/>
      </c>
      <c r="CB495" s="58" t="str">
        <f>IF(O495="女子",IF($AF495&gt;100,"",IF($M495=プロ用女子!K$27,ROW(),"")),"")</f>
        <v/>
      </c>
      <c r="CC495" s="58" t="str">
        <f>IF(O495="女子",IF($AF495&gt;100,"",IF($M495=プロ用女子!D$52,ROW(),"")),"")</f>
        <v/>
      </c>
      <c r="CD495" s="58" t="str">
        <f>IF(O495="女子",IF($AF495&gt;100,"",IF($M495=プロ用女子!K$52,ROW(),"")),"")</f>
        <v/>
      </c>
      <c r="CE495" s="58" t="str">
        <f>IF(O495="女子",IF($AF495&gt;100,"",IF($M495=プロ用女子!D$77,ROW(),"")),"")</f>
        <v/>
      </c>
      <c r="CF495" s="58" t="str">
        <f>IF(O495="女子",IF($AF495&gt;100,"",IF($M495=プロ用女子!K$77,ROW(),"")),"")</f>
        <v/>
      </c>
      <c r="CG495" s="58" t="str">
        <f>IF(O495="女子",IF($AF495&gt;100,"",IF($M495=プロ用女子!D$102,ROW(),"")),"")</f>
        <v/>
      </c>
      <c r="CH495" s="58" t="str">
        <f>IF(O495="女子",IF($AF495&gt;100,"",IF($M495=プロ用女子!K$102,ROW(),"")),"")</f>
        <v/>
      </c>
      <c r="CI495" s="58" t="str">
        <f>IF(O495="女子",IF($AF495&gt;100,"",IF($M495=プロ用女子!D$127,ROW(),"")),"")</f>
        <v/>
      </c>
      <c r="CJ495" s="58" t="str">
        <f>IF(O495="女子",IF($AF495&gt;100,"",IF($M495=プロ用女子!K$127,ROW(),"")),"")</f>
        <v/>
      </c>
      <c r="CK495" s="58" t="str">
        <f>IF(O495="女子",IF($AF495&gt;100,"",IF($M495=プロ用女子!D$152,ROW(),"")),"")</f>
        <v/>
      </c>
      <c r="CL495" s="58" t="str">
        <f>IF(O495="女子",IF($AF495&gt;100,"",IF($M495=プロ用女子!K$152,ROW(),"")),"")</f>
        <v/>
      </c>
      <c r="CM495" s="58" t="str">
        <f>IF(O495="女子",IF($AF495&gt;100,"",IF($M495=プロ用女子!D$177,ROW(),"")),"")</f>
        <v/>
      </c>
      <c r="CN495" s="58" t="str">
        <f>IF(O495="女子",IF($AF495&gt;100,"",IF($M495=プロ用女子!K$177,ROW(),"")),"")</f>
        <v/>
      </c>
      <c r="CO495" s="58" t="str">
        <f>IF(O495="女子",IF($AF495&gt;100,"",IF($M495=プロ用女子!D$202,ROW(),"")),"")</f>
        <v/>
      </c>
      <c r="CP495" s="58" t="str">
        <f>IF(O495="女子",IF($AF495&gt;100,"",IF($M495=プロ用女子!K$202,ROW(),"")),"")</f>
        <v/>
      </c>
      <c r="CQ495" s="58" t="str">
        <f>IF(O495="女子",IF($AF495&gt;100,"",IF($M495=プロ用女子!D$227,ROW(),"")),"")</f>
        <v/>
      </c>
      <c r="CR495" s="58" t="str">
        <f>IF(O495="女子",IF($AF495&gt;100,"",IF($M495=プロ用女子!K$227,ROW(),"")),"")</f>
        <v/>
      </c>
    </row>
    <row r="496" spans="1:96" x14ac:dyDescent="0.15">
      <c r="A496" s="41">
        <v>46172</v>
      </c>
      <c r="B496" s="41">
        <v>46180</v>
      </c>
      <c r="C496" t="s">
        <v>70</v>
      </c>
      <c r="D496" t="s">
        <v>162</v>
      </c>
      <c r="E496" t="s">
        <v>169</v>
      </c>
      <c r="F496" t="s">
        <v>171</v>
      </c>
      <c r="G496" t="s">
        <v>165</v>
      </c>
      <c r="H496" t="s">
        <v>71</v>
      </c>
      <c r="I496" t="s">
        <v>166</v>
      </c>
      <c r="J496" t="s">
        <v>99</v>
      </c>
      <c r="L496" t="s">
        <v>1217</v>
      </c>
      <c r="M496" t="s">
        <v>915</v>
      </c>
      <c r="N496" t="s">
        <v>916</v>
      </c>
      <c r="O496" t="s">
        <v>17</v>
      </c>
      <c r="Y496" t="s">
        <v>101</v>
      </c>
      <c r="Z496">
        <v>1</v>
      </c>
      <c r="AA496" t="s">
        <v>1218</v>
      </c>
      <c r="AB496" t="s">
        <v>1219</v>
      </c>
      <c r="AC496" t="s">
        <v>1220</v>
      </c>
      <c r="AD496" t="s">
        <v>102</v>
      </c>
      <c r="AF496">
        <v>102</v>
      </c>
      <c r="AG496" s="40">
        <v>23019</v>
      </c>
      <c r="AN496">
        <v>168.5</v>
      </c>
      <c r="AO496">
        <v>65</v>
      </c>
      <c r="AP496" t="s">
        <v>103</v>
      </c>
      <c r="AV496" t="s">
        <v>104</v>
      </c>
      <c r="AY496" t="s">
        <v>157</v>
      </c>
      <c r="BB496">
        <f t="shared" si="28"/>
        <v>61</v>
      </c>
      <c r="BC496" t="str">
        <f t="shared" si="29"/>
        <v>役員</v>
      </c>
      <c r="BD496" t="str">
        <f t="shared" si="30"/>
        <v>右</v>
      </c>
      <c r="BE496" s="58" t="str">
        <f>IF(O496="男子",IF($AF496&gt;100,"",IF(M496=プロ用男子!D$2,ROW(),"")),"")</f>
        <v/>
      </c>
      <c r="BF496" s="58" t="str">
        <f>IF(O496="男子",IF($AF496&gt;100,"",IF($M496=プロ用男子!K$2,ROW(),"")),"")</f>
        <v/>
      </c>
      <c r="BG496" s="58" t="str">
        <f>IF(O496="男子",IF($AF496&gt;100,"",IF($M496=プロ用男子!D$27,ROW(),"")),"")</f>
        <v/>
      </c>
      <c r="BH496" s="58" t="str">
        <f>IF(O496="男子",IF($AF496&gt;100,"",IF($M496=プロ用男子!K$27,ROW(),"")),"")</f>
        <v/>
      </c>
      <c r="BI496" s="58" t="str">
        <f>IF(O496="男子",IF($AF496&gt;100,"",IF($M496=プロ用男子!D$52,ROW(),"")),"")</f>
        <v/>
      </c>
      <c r="BJ496" s="58" t="str">
        <f>IF(O496="男子",IF($AF496&gt;100,"",IF($M496=プロ用男子!K$52,ROW(),"")),"")</f>
        <v/>
      </c>
      <c r="BK496" s="58" t="str">
        <f>IF(O496="男子",IF($AF496&gt;100,"",IF($M496=プロ用男子!D$77,ROW(),"")),"")</f>
        <v/>
      </c>
      <c r="BL496" s="58" t="str">
        <f>IF(O496="男子",IF($AF496&gt;100,"",IF($M496=プロ用男子!K$77,ROW(),"")),"")</f>
        <v/>
      </c>
      <c r="BM496" s="58" t="str">
        <f>IF(O496="男子",IF($AF496&gt;100,"",IF($M496=プロ用男子!D$102,ROW(),"")),"")</f>
        <v/>
      </c>
      <c r="BN496" s="58" t="str">
        <f>IF(O496="男子",IF($AF496&gt;100,"",IF($M496=プロ用男子!K$102,ROW(),"")),"")</f>
        <v/>
      </c>
      <c r="BO496" s="58" t="str">
        <f>IF(O496="男子",IF($AF496&gt;100,"",IF($M496=プロ用男子!D$127,ROW(),"")),"")</f>
        <v/>
      </c>
      <c r="BP496" s="58" t="str">
        <f>IF(O496="男子",IF($AF496&gt;100,"",IF($M496=プロ用男子!K$127,ROW(),"")),"")</f>
        <v/>
      </c>
      <c r="BQ496" s="58" t="str">
        <f>IF(O496="男子",IF($AF496&gt;100,"",IF($M496=プロ用男子!D$152,ROW(),"")),"")</f>
        <v/>
      </c>
      <c r="BR496" s="58" t="str">
        <f>IF(O496="男子",IF($AF496&gt;100,"",IF($M496=プロ用男子!K$152,ROW(),"")),"")</f>
        <v/>
      </c>
      <c r="BS496" s="58" t="str">
        <f>IF(O496="男子",IF($AF496&gt;100,"",IF($M496=プロ用男子!D$177,ROW(),"")),"")</f>
        <v/>
      </c>
      <c r="BT496" s="58" t="str">
        <f>IF(O496="男子",IF($AF496&gt;100,"",IF($M496=プロ用男子!K$177,ROW(),"")),"")</f>
        <v/>
      </c>
      <c r="BU496" s="58" t="str">
        <f>IF(O496="男子",IF($AF496&gt;100,"",IF($M496=プロ用男子!D$202,ROW(),"")),"")</f>
        <v/>
      </c>
      <c r="BV496" s="58" t="str">
        <f>IF(O496="男子",IF($AF496&gt;100,"",IF($M496=プロ用男子!K$202,ROW(),"")),"")</f>
        <v/>
      </c>
      <c r="BW496" s="58" t="str">
        <f>IF(O496="男子",IF($AF496&gt;100,"",IF($M496=プロ用男子!D$227,ROW(),"")),"")</f>
        <v/>
      </c>
      <c r="BX496" s="58" t="str">
        <f>IF(O496="男子",IF($AF496&gt;100,"",IF($M496=プロ用男子!K$227,ROW(),"")),"")</f>
        <v/>
      </c>
      <c r="BY496" s="58" t="str">
        <f>IF(O496="女子",IF(AF496&gt;100,"",IF(M496=プロ用女子!D$2,ROW(),"")),"")</f>
        <v/>
      </c>
      <c r="BZ496" s="58" t="str">
        <f>IF(O496="女子",IF($AF496&gt;100,"",IF($M496=プロ用女子!K$2,ROW(),"")),"")</f>
        <v/>
      </c>
      <c r="CA496" s="58" t="str">
        <f>IF(O496="女子",IF($AF496&gt;100,"",IF($M496=プロ用女子!D$27,ROW(),"")),"")</f>
        <v/>
      </c>
      <c r="CB496" s="58" t="str">
        <f>IF(O496="女子",IF($AF496&gt;100,"",IF($M496=プロ用女子!K$27,ROW(),"")),"")</f>
        <v/>
      </c>
      <c r="CC496" s="58" t="str">
        <f>IF(O496="女子",IF($AF496&gt;100,"",IF($M496=プロ用女子!D$52,ROW(),"")),"")</f>
        <v/>
      </c>
      <c r="CD496" s="58" t="str">
        <f>IF(O496="女子",IF($AF496&gt;100,"",IF($M496=プロ用女子!K$52,ROW(),"")),"")</f>
        <v/>
      </c>
      <c r="CE496" s="58" t="str">
        <f>IF(O496="女子",IF($AF496&gt;100,"",IF($M496=プロ用女子!D$77,ROW(),"")),"")</f>
        <v/>
      </c>
      <c r="CF496" s="58" t="str">
        <f>IF(O496="女子",IF($AF496&gt;100,"",IF($M496=プロ用女子!K$77,ROW(),"")),"")</f>
        <v/>
      </c>
      <c r="CG496" s="58" t="str">
        <f>IF(O496="女子",IF($AF496&gt;100,"",IF($M496=プロ用女子!D$102,ROW(),"")),"")</f>
        <v/>
      </c>
      <c r="CH496" s="58" t="str">
        <f>IF(O496="女子",IF($AF496&gt;100,"",IF($M496=プロ用女子!K$102,ROW(),"")),"")</f>
        <v/>
      </c>
      <c r="CI496" s="58" t="str">
        <f>IF(O496="女子",IF($AF496&gt;100,"",IF($M496=プロ用女子!D$127,ROW(),"")),"")</f>
        <v/>
      </c>
      <c r="CJ496" s="58" t="str">
        <f>IF(O496="女子",IF($AF496&gt;100,"",IF($M496=プロ用女子!K$127,ROW(),"")),"")</f>
        <v/>
      </c>
      <c r="CK496" s="58" t="str">
        <f>IF(O496="女子",IF($AF496&gt;100,"",IF($M496=プロ用女子!D$152,ROW(),"")),"")</f>
        <v/>
      </c>
      <c r="CL496" s="58" t="str">
        <f>IF(O496="女子",IF($AF496&gt;100,"",IF($M496=プロ用女子!K$152,ROW(),"")),"")</f>
        <v/>
      </c>
      <c r="CM496" s="58" t="str">
        <f>IF(O496="女子",IF($AF496&gt;100,"",IF($M496=プロ用女子!D$177,ROW(),"")),"")</f>
        <v/>
      </c>
      <c r="CN496" s="58" t="str">
        <f>IF(O496="女子",IF($AF496&gt;100,"",IF($M496=プロ用女子!K$177,ROW(),"")),"")</f>
        <v/>
      </c>
      <c r="CO496" s="58" t="str">
        <f>IF(O496="女子",IF($AF496&gt;100,"",IF($M496=プロ用女子!D$202,ROW(),"")),"")</f>
        <v/>
      </c>
      <c r="CP496" s="58" t="str">
        <f>IF(O496="女子",IF($AF496&gt;100,"",IF($M496=プロ用女子!K$202,ROW(),"")),"")</f>
        <v/>
      </c>
      <c r="CQ496" s="58" t="str">
        <f>IF(O496="女子",IF($AF496&gt;100,"",IF($M496=プロ用女子!D$227,ROW(),"")),"")</f>
        <v/>
      </c>
      <c r="CR496" s="58" t="str">
        <f>IF(O496="女子",IF($AF496&gt;100,"",IF($M496=プロ用女子!K$227,ROW(),"")),"")</f>
        <v/>
      </c>
    </row>
    <row r="497" spans="1:96" x14ac:dyDescent="0.15">
      <c r="A497" s="41">
        <v>46172</v>
      </c>
      <c r="B497" s="41">
        <v>46180</v>
      </c>
      <c r="C497" t="s">
        <v>70</v>
      </c>
      <c r="D497" t="s">
        <v>162</v>
      </c>
      <c r="E497" t="s">
        <v>169</v>
      </c>
      <c r="F497" t="s">
        <v>170</v>
      </c>
      <c r="G497" t="s">
        <v>165</v>
      </c>
      <c r="H497" t="s">
        <v>71</v>
      </c>
      <c r="I497" t="s">
        <v>166</v>
      </c>
      <c r="J497" t="s">
        <v>99</v>
      </c>
      <c r="L497" t="s">
        <v>969</v>
      </c>
      <c r="M497" t="s">
        <v>970</v>
      </c>
      <c r="N497" t="s">
        <v>971</v>
      </c>
      <c r="O497" t="s">
        <v>17</v>
      </c>
      <c r="Y497" t="s">
        <v>101</v>
      </c>
      <c r="AA497" t="s">
        <v>972</v>
      </c>
      <c r="AB497" t="s">
        <v>973</v>
      </c>
      <c r="AC497" t="s">
        <v>974</v>
      </c>
      <c r="AD497" t="s">
        <v>102</v>
      </c>
      <c r="AF497">
        <v>1</v>
      </c>
      <c r="AG497" s="40">
        <v>38914</v>
      </c>
      <c r="AN497">
        <v>164</v>
      </c>
      <c r="AO497">
        <v>50</v>
      </c>
      <c r="AP497" t="s">
        <v>103</v>
      </c>
      <c r="AV497" t="s">
        <v>107</v>
      </c>
      <c r="BB497">
        <f t="shared" si="28"/>
        <v>17</v>
      </c>
      <c r="BC497">
        <f t="shared" si="29"/>
        <v>3</v>
      </c>
      <c r="BD497" t="str">
        <f t="shared" si="30"/>
        <v>右</v>
      </c>
      <c r="BE497" s="58" t="str">
        <f>IF(O497="男子",IF($AF497&gt;100,"",IF(M497=プロ用男子!D$2,ROW(),"")),"")</f>
        <v/>
      </c>
      <c r="BF497" s="58" t="str">
        <f>IF(O497="男子",IF($AF497&gt;100,"",IF($M497=プロ用男子!K$2,ROW(),"")),"")</f>
        <v/>
      </c>
      <c r="BG497" s="58" t="str">
        <f>IF(O497="男子",IF($AF497&gt;100,"",IF($M497=プロ用男子!D$27,ROW(),"")),"")</f>
        <v/>
      </c>
      <c r="BH497" s="58" t="str">
        <f>IF(O497="男子",IF($AF497&gt;100,"",IF($M497=プロ用男子!K$27,ROW(),"")),"")</f>
        <v/>
      </c>
      <c r="BI497" s="58" t="str">
        <f>IF(O497="男子",IF($AF497&gt;100,"",IF($M497=プロ用男子!D$52,ROW(),"")),"")</f>
        <v/>
      </c>
      <c r="BJ497" s="58" t="str">
        <f>IF(O497="男子",IF($AF497&gt;100,"",IF($M497=プロ用男子!K$52,ROW(),"")),"")</f>
        <v/>
      </c>
      <c r="BK497" s="58" t="str">
        <f>IF(O497="男子",IF($AF497&gt;100,"",IF($M497=プロ用男子!D$77,ROW(),"")),"")</f>
        <v/>
      </c>
      <c r="BL497" s="58" t="str">
        <f>IF(O497="男子",IF($AF497&gt;100,"",IF($M497=プロ用男子!K$77,ROW(),"")),"")</f>
        <v/>
      </c>
      <c r="BM497" s="58" t="str">
        <f>IF(O497="男子",IF($AF497&gt;100,"",IF($M497=プロ用男子!D$102,ROW(),"")),"")</f>
        <v/>
      </c>
      <c r="BN497" s="58" t="str">
        <f>IF(O497="男子",IF($AF497&gt;100,"",IF($M497=プロ用男子!K$102,ROW(),"")),"")</f>
        <v/>
      </c>
      <c r="BO497" s="58" t="str">
        <f>IF(O497="男子",IF($AF497&gt;100,"",IF($M497=プロ用男子!D$127,ROW(),"")),"")</f>
        <v/>
      </c>
      <c r="BP497" s="58" t="str">
        <f>IF(O497="男子",IF($AF497&gt;100,"",IF($M497=プロ用男子!K$127,ROW(),"")),"")</f>
        <v/>
      </c>
      <c r="BQ497" s="58" t="str">
        <f>IF(O497="男子",IF($AF497&gt;100,"",IF($M497=プロ用男子!D$152,ROW(),"")),"")</f>
        <v/>
      </c>
      <c r="BR497" s="58" t="str">
        <f>IF(O497="男子",IF($AF497&gt;100,"",IF($M497=プロ用男子!K$152,ROW(),"")),"")</f>
        <v/>
      </c>
      <c r="BS497" s="58" t="str">
        <f>IF(O497="男子",IF($AF497&gt;100,"",IF($M497=プロ用男子!D$177,ROW(),"")),"")</f>
        <v/>
      </c>
      <c r="BT497" s="58" t="str">
        <f>IF(O497="男子",IF($AF497&gt;100,"",IF($M497=プロ用男子!K$177,ROW(),"")),"")</f>
        <v/>
      </c>
      <c r="BU497" s="58" t="str">
        <f>IF(O497="男子",IF($AF497&gt;100,"",IF($M497=プロ用男子!D$202,ROW(),"")),"")</f>
        <v/>
      </c>
      <c r="BV497" s="58" t="str">
        <f>IF(O497="男子",IF($AF497&gt;100,"",IF($M497=プロ用男子!K$202,ROW(),"")),"")</f>
        <v/>
      </c>
      <c r="BW497" s="58" t="str">
        <f>IF(O497="男子",IF($AF497&gt;100,"",IF($M497=プロ用男子!D$227,ROW(),"")),"")</f>
        <v/>
      </c>
      <c r="BX497" s="58" t="str">
        <f>IF(O497="男子",IF($AF497&gt;100,"",IF($M497=プロ用男子!K$227,ROW(),"")),"")</f>
        <v/>
      </c>
      <c r="BY497" s="58" t="str">
        <f>IF(O497="女子",IF(AF497&gt;100,"",IF(M497=プロ用女子!D$2,ROW(),"")),"")</f>
        <v/>
      </c>
      <c r="BZ497" s="58" t="str">
        <f>IF(O497="女子",IF($AF497&gt;100,"",IF($M497=プロ用女子!K$2,ROW(),"")),"")</f>
        <v/>
      </c>
      <c r="CA497" s="58" t="str">
        <f>IF(O497="女子",IF($AF497&gt;100,"",IF($M497=プロ用女子!D$27,ROW(),"")),"")</f>
        <v/>
      </c>
      <c r="CB497" s="58" t="str">
        <f>IF(O497="女子",IF($AF497&gt;100,"",IF($M497=プロ用女子!K$27,ROW(),"")),"")</f>
        <v/>
      </c>
      <c r="CC497" s="58" t="str">
        <f>IF(O497="女子",IF($AF497&gt;100,"",IF($M497=プロ用女子!D$52,ROW(),"")),"")</f>
        <v/>
      </c>
      <c r="CD497" s="58" t="str">
        <f>IF(O497="女子",IF($AF497&gt;100,"",IF($M497=プロ用女子!K$52,ROW(),"")),"")</f>
        <v/>
      </c>
      <c r="CE497" s="58" t="str">
        <f>IF(O497="女子",IF($AF497&gt;100,"",IF($M497=プロ用女子!D$77,ROW(),"")),"")</f>
        <v/>
      </c>
      <c r="CF497" s="58" t="str">
        <f>IF(O497="女子",IF($AF497&gt;100,"",IF($M497=プロ用女子!K$77,ROW(),"")),"")</f>
        <v/>
      </c>
      <c r="CG497" s="58" t="str">
        <f>IF(O497="女子",IF($AF497&gt;100,"",IF($M497=プロ用女子!D$102,ROW(),"")),"")</f>
        <v/>
      </c>
      <c r="CH497" s="58" t="str">
        <f>IF(O497="女子",IF($AF497&gt;100,"",IF($M497=プロ用女子!K$102,ROW(),"")),"")</f>
        <v/>
      </c>
      <c r="CI497" s="58" t="str">
        <f>IF(O497="女子",IF($AF497&gt;100,"",IF($M497=プロ用女子!D$127,ROW(),"")),"")</f>
        <v/>
      </c>
      <c r="CJ497" s="58" t="str">
        <f>IF(O497="女子",IF($AF497&gt;100,"",IF($M497=プロ用女子!K$127,ROW(),"")),"")</f>
        <v/>
      </c>
      <c r="CK497" s="58" t="str">
        <f>IF(O497="女子",IF($AF497&gt;100,"",IF($M497=プロ用女子!D$152,ROW(),"")),"")</f>
        <v/>
      </c>
      <c r="CL497" s="58" t="str">
        <f>IF(O497="女子",IF($AF497&gt;100,"",IF($M497=プロ用女子!K$152,ROW(),"")),"")</f>
        <v/>
      </c>
      <c r="CM497" s="58" t="str">
        <f>IF(O497="女子",IF($AF497&gt;100,"",IF($M497=プロ用女子!D$177,ROW(),"")),"")</f>
        <v/>
      </c>
      <c r="CN497" s="58" t="str">
        <f>IF(O497="女子",IF($AF497&gt;100,"",IF($M497=プロ用女子!K$177,ROW(),"")),"")</f>
        <v/>
      </c>
      <c r="CO497" s="58">
        <f>IF(O497="女子",IF($AF497&gt;100,"",IF($M497=プロ用女子!D$202,ROW(),"")),"")</f>
        <v>497</v>
      </c>
      <c r="CP497" s="58" t="str">
        <f>IF(O497="女子",IF($AF497&gt;100,"",IF($M497=プロ用女子!K$202,ROW(),"")),"")</f>
        <v/>
      </c>
      <c r="CQ497" s="58" t="str">
        <f>IF(O497="女子",IF($AF497&gt;100,"",IF($M497=プロ用女子!D$227,ROW(),"")),"")</f>
        <v/>
      </c>
      <c r="CR497" s="58" t="str">
        <f>IF(O497="女子",IF($AF497&gt;100,"",IF($M497=プロ用女子!K$227,ROW(),"")),"")</f>
        <v/>
      </c>
    </row>
    <row r="498" spans="1:96" x14ac:dyDescent="0.15">
      <c r="A498" s="41">
        <v>46172</v>
      </c>
      <c r="B498" s="41">
        <v>46180</v>
      </c>
      <c r="C498" t="s">
        <v>70</v>
      </c>
      <c r="D498" t="s">
        <v>162</v>
      </c>
      <c r="E498" t="s">
        <v>169</v>
      </c>
      <c r="F498" t="s">
        <v>170</v>
      </c>
      <c r="G498" t="s">
        <v>165</v>
      </c>
      <c r="H498" t="s">
        <v>71</v>
      </c>
      <c r="I498" t="s">
        <v>166</v>
      </c>
      <c r="J498" t="s">
        <v>99</v>
      </c>
      <c r="L498" t="s">
        <v>975</v>
      </c>
      <c r="M498" t="s">
        <v>970</v>
      </c>
      <c r="N498" t="s">
        <v>971</v>
      </c>
      <c r="O498" t="s">
        <v>17</v>
      </c>
      <c r="Y498" t="s">
        <v>101</v>
      </c>
      <c r="AA498" t="s">
        <v>976</v>
      </c>
      <c r="AB498" t="s">
        <v>977</v>
      </c>
      <c r="AC498" t="s">
        <v>978</v>
      </c>
      <c r="AD498" t="s">
        <v>102</v>
      </c>
      <c r="AE498" t="s">
        <v>388</v>
      </c>
      <c r="AF498">
        <v>2</v>
      </c>
      <c r="AG498" s="40">
        <v>39467</v>
      </c>
      <c r="AN498">
        <v>162.80000000000001</v>
      </c>
      <c r="AO498">
        <v>55.5</v>
      </c>
      <c r="AP498" t="s">
        <v>103</v>
      </c>
      <c r="AV498" t="s">
        <v>108</v>
      </c>
      <c r="AW498" t="s">
        <v>109</v>
      </c>
      <c r="BB498">
        <f t="shared" si="28"/>
        <v>16</v>
      </c>
      <c r="BC498">
        <f t="shared" si="29"/>
        <v>2</v>
      </c>
      <c r="BD498" t="str">
        <f t="shared" si="30"/>
        <v>右</v>
      </c>
      <c r="BE498" s="58" t="str">
        <f>IF(O498="男子",IF($AF498&gt;100,"",IF(M498=プロ用男子!D$2,ROW(),"")),"")</f>
        <v/>
      </c>
      <c r="BF498" s="58" t="str">
        <f>IF(O498="男子",IF($AF498&gt;100,"",IF($M498=プロ用男子!K$2,ROW(),"")),"")</f>
        <v/>
      </c>
      <c r="BG498" s="58" t="str">
        <f>IF(O498="男子",IF($AF498&gt;100,"",IF($M498=プロ用男子!D$27,ROW(),"")),"")</f>
        <v/>
      </c>
      <c r="BH498" s="58" t="str">
        <f>IF(O498="男子",IF($AF498&gt;100,"",IF($M498=プロ用男子!K$27,ROW(),"")),"")</f>
        <v/>
      </c>
      <c r="BI498" s="58" t="str">
        <f>IF(O498="男子",IF($AF498&gt;100,"",IF($M498=プロ用男子!D$52,ROW(),"")),"")</f>
        <v/>
      </c>
      <c r="BJ498" s="58" t="str">
        <f>IF(O498="男子",IF($AF498&gt;100,"",IF($M498=プロ用男子!K$52,ROW(),"")),"")</f>
        <v/>
      </c>
      <c r="BK498" s="58" t="str">
        <f>IF(O498="男子",IF($AF498&gt;100,"",IF($M498=プロ用男子!D$77,ROW(),"")),"")</f>
        <v/>
      </c>
      <c r="BL498" s="58" t="str">
        <f>IF(O498="男子",IF($AF498&gt;100,"",IF($M498=プロ用男子!K$77,ROW(),"")),"")</f>
        <v/>
      </c>
      <c r="BM498" s="58" t="str">
        <f>IF(O498="男子",IF($AF498&gt;100,"",IF($M498=プロ用男子!D$102,ROW(),"")),"")</f>
        <v/>
      </c>
      <c r="BN498" s="58" t="str">
        <f>IF(O498="男子",IF($AF498&gt;100,"",IF($M498=プロ用男子!K$102,ROW(),"")),"")</f>
        <v/>
      </c>
      <c r="BO498" s="58" t="str">
        <f>IF(O498="男子",IF($AF498&gt;100,"",IF($M498=プロ用男子!D$127,ROW(),"")),"")</f>
        <v/>
      </c>
      <c r="BP498" s="58" t="str">
        <f>IF(O498="男子",IF($AF498&gt;100,"",IF($M498=プロ用男子!K$127,ROW(),"")),"")</f>
        <v/>
      </c>
      <c r="BQ498" s="58" t="str">
        <f>IF(O498="男子",IF($AF498&gt;100,"",IF($M498=プロ用男子!D$152,ROW(),"")),"")</f>
        <v/>
      </c>
      <c r="BR498" s="58" t="str">
        <f>IF(O498="男子",IF($AF498&gt;100,"",IF($M498=プロ用男子!K$152,ROW(),"")),"")</f>
        <v/>
      </c>
      <c r="BS498" s="58" t="str">
        <f>IF(O498="男子",IF($AF498&gt;100,"",IF($M498=プロ用男子!D$177,ROW(),"")),"")</f>
        <v/>
      </c>
      <c r="BT498" s="58" t="str">
        <f>IF(O498="男子",IF($AF498&gt;100,"",IF($M498=プロ用男子!K$177,ROW(),"")),"")</f>
        <v/>
      </c>
      <c r="BU498" s="58" t="str">
        <f>IF(O498="男子",IF($AF498&gt;100,"",IF($M498=プロ用男子!D$202,ROW(),"")),"")</f>
        <v/>
      </c>
      <c r="BV498" s="58" t="str">
        <f>IF(O498="男子",IF($AF498&gt;100,"",IF($M498=プロ用男子!K$202,ROW(),"")),"")</f>
        <v/>
      </c>
      <c r="BW498" s="58" t="str">
        <f>IF(O498="男子",IF($AF498&gt;100,"",IF($M498=プロ用男子!D$227,ROW(),"")),"")</f>
        <v/>
      </c>
      <c r="BX498" s="58" t="str">
        <f>IF(O498="男子",IF($AF498&gt;100,"",IF($M498=プロ用男子!K$227,ROW(),"")),"")</f>
        <v/>
      </c>
      <c r="BY498" s="58" t="str">
        <f>IF(O498="女子",IF(AF498&gt;100,"",IF(M498=プロ用女子!D$2,ROW(),"")),"")</f>
        <v/>
      </c>
      <c r="BZ498" s="58" t="str">
        <f>IF(O498="女子",IF($AF498&gt;100,"",IF($M498=プロ用女子!K$2,ROW(),"")),"")</f>
        <v/>
      </c>
      <c r="CA498" s="58" t="str">
        <f>IF(O498="女子",IF($AF498&gt;100,"",IF($M498=プロ用女子!D$27,ROW(),"")),"")</f>
        <v/>
      </c>
      <c r="CB498" s="58" t="str">
        <f>IF(O498="女子",IF($AF498&gt;100,"",IF($M498=プロ用女子!K$27,ROW(),"")),"")</f>
        <v/>
      </c>
      <c r="CC498" s="58" t="str">
        <f>IF(O498="女子",IF($AF498&gt;100,"",IF($M498=プロ用女子!D$52,ROW(),"")),"")</f>
        <v/>
      </c>
      <c r="CD498" s="58" t="str">
        <f>IF(O498="女子",IF($AF498&gt;100,"",IF($M498=プロ用女子!K$52,ROW(),"")),"")</f>
        <v/>
      </c>
      <c r="CE498" s="58" t="str">
        <f>IF(O498="女子",IF($AF498&gt;100,"",IF($M498=プロ用女子!D$77,ROW(),"")),"")</f>
        <v/>
      </c>
      <c r="CF498" s="58" t="str">
        <f>IF(O498="女子",IF($AF498&gt;100,"",IF($M498=プロ用女子!K$77,ROW(),"")),"")</f>
        <v/>
      </c>
      <c r="CG498" s="58" t="str">
        <f>IF(O498="女子",IF($AF498&gt;100,"",IF($M498=プロ用女子!D$102,ROW(),"")),"")</f>
        <v/>
      </c>
      <c r="CH498" s="58" t="str">
        <f>IF(O498="女子",IF($AF498&gt;100,"",IF($M498=プロ用女子!K$102,ROW(),"")),"")</f>
        <v/>
      </c>
      <c r="CI498" s="58" t="str">
        <f>IF(O498="女子",IF($AF498&gt;100,"",IF($M498=プロ用女子!D$127,ROW(),"")),"")</f>
        <v/>
      </c>
      <c r="CJ498" s="58" t="str">
        <f>IF(O498="女子",IF($AF498&gt;100,"",IF($M498=プロ用女子!K$127,ROW(),"")),"")</f>
        <v/>
      </c>
      <c r="CK498" s="58" t="str">
        <f>IF(O498="女子",IF($AF498&gt;100,"",IF($M498=プロ用女子!D$152,ROW(),"")),"")</f>
        <v/>
      </c>
      <c r="CL498" s="58" t="str">
        <f>IF(O498="女子",IF($AF498&gt;100,"",IF($M498=プロ用女子!K$152,ROW(),"")),"")</f>
        <v/>
      </c>
      <c r="CM498" s="58" t="str">
        <f>IF(O498="女子",IF($AF498&gt;100,"",IF($M498=プロ用女子!D$177,ROW(),"")),"")</f>
        <v/>
      </c>
      <c r="CN498" s="58" t="str">
        <f>IF(O498="女子",IF($AF498&gt;100,"",IF($M498=プロ用女子!K$177,ROW(),"")),"")</f>
        <v/>
      </c>
      <c r="CO498" s="58">
        <f>IF(O498="女子",IF($AF498&gt;100,"",IF($M498=プロ用女子!D$202,ROW(),"")),"")</f>
        <v>498</v>
      </c>
      <c r="CP498" s="58" t="str">
        <f>IF(O498="女子",IF($AF498&gt;100,"",IF($M498=プロ用女子!K$202,ROW(),"")),"")</f>
        <v/>
      </c>
      <c r="CQ498" s="58" t="str">
        <f>IF(O498="女子",IF($AF498&gt;100,"",IF($M498=プロ用女子!D$227,ROW(),"")),"")</f>
        <v/>
      </c>
      <c r="CR498" s="58" t="str">
        <f>IF(O498="女子",IF($AF498&gt;100,"",IF($M498=プロ用女子!K$227,ROW(),"")),"")</f>
        <v/>
      </c>
    </row>
    <row r="499" spans="1:96" x14ac:dyDescent="0.15">
      <c r="A499" s="41">
        <v>46172</v>
      </c>
      <c r="B499" s="41">
        <v>46180</v>
      </c>
      <c r="C499" t="s">
        <v>70</v>
      </c>
      <c r="D499" t="s">
        <v>162</v>
      </c>
      <c r="E499" t="s">
        <v>169</v>
      </c>
      <c r="F499" t="s">
        <v>170</v>
      </c>
      <c r="G499" t="s">
        <v>165</v>
      </c>
      <c r="H499" t="s">
        <v>71</v>
      </c>
      <c r="I499" t="s">
        <v>166</v>
      </c>
      <c r="J499" t="s">
        <v>99</v>
      </c>
      <c r="L499" t="s">
        <v>979</v>
      </c>
      <c r="M499" t="s">
        <v>970</v>
      </c>
      <c r="N499" t="s">
        <v>971</v>
      </c>
      <c r="O499" t="s">
        <v>17</v>
      </c>
      <c r="Y499" t="s">
        <v>101</v>
      </c>
      <c r="AA499" t="s">
        <v>980</v>
      </c>
      <c r="AB499" t="s">
        <v>981</v>
      </c>
      <c r="AC499" t="s">
        <v>982</v>
      </c>
      <c r="AD499" t="s">
        <v>102</v>
      </c>
      <c r="AF499">
        <v>3</v>
      </c>
      <c r="AG499" s="40">
        <v>39265</v>
      </c>
      <c r="AN499">
        <v>170.2</v>
      </c>
      <c r="AO499">
        <v>59.2</v>
      </c>
      <c r="AP499" t="s">
        <v>103</v>
      </c>
      <c r="AV499" t="s">
        <v>108</v>
      </c>
      <c r="BB499">
        <f t="shared" si="28"/>
        <v>16</v>
      </c>
      <c r="BC499">
        <f t="shared" si="29"/>
        <v>2</v>
      </c>
      <c r="BD499" t="str">
        <f t="shared" si="30"/>
        <v>右</v>
      </c>
      <c r="BE499" s="58" t="str">
        <f>IF(O499="男子",IF($AF499&gt;100,"",IF(M499=プロ用男子!D$2,ROW(),"")),"")</f>
        <v/>
      </c>
      <c r="BF499" s="58" t="str">
        <f>IF(O499="男子",IF($AF499&gt;100,"",IF($M499=プロ用男子!K$2,ROW(),"")),"")</f>
        <v/>
      </c>
      <c r="BG499" s="58" t="str">
        <f>IF(O499="男子",IF($AF499&gt;100,"",IF($M499=プロ用男子!D$27,ROW(),"")),"")</f>
        <v/>
      </c>
      <c r="BH499" s="58" t="str">
        <f>IF(O499="男子",IF($AF499&gt;100,"",IF($M499=プロ用男子!K$27,ROW(),"")),"")</f>
        <v/>
      </c>
      <c r="BI499" s="58" t="str">
        <f>IF(O499="男子",IF($AF499&gt;100,"",IF($M499=プロ用男子!D$52,ROW(),"")),"")</f>
        <v/>
      </c>
      <c r="BJ499" s="58" t="str">
        <f>IF(O499="男子",IF($AF499&gt;100,"",IF($M499=プロ用男子!K$52,ROW(),"")),"")</f>
        <v/>
      </c>
      <c r="BK499" s="58" t="str">
        <f>IF(O499="男子",IF($AF499&gt;100,"",IF($M499=プロ用男子!D$77,ROW(),"")),"")</f>
        <v/>
      </c>
      <c r="BL499" s="58" t="str">
        <f>IF(O499="男子",IF($AF499&gt;100,"",IF($M499=プロ用男子!K$77,ROW(),"")),"")</f>
        <v/>
      </c>
      <c r="BM499" s="58" t="str">
        <f>IF(O499="男子",IF($AF499&gt;100,"",IF($M499=プロ用男子!D$102,ROW(),"")),"")</f>
        <v/>
      </c>
      <c r="BN499" s="58" t="str">
        <f>IF(O499="男子",IF($AF499&gt;100,"",IF($M499=プロ用男子!K$102,ROW(),"")),"")</f>
        <v/>
      </c>
      <c r="BO499" s="58" t="str">
        <f>IF(O499="男子",IF($AF499&gt;100,"",IF($M499=プロ用男子!D$127,ROW(),"")),"")</f>
        <v/>
      </c>
      <c r="BP499" s="58" t="str">
        <f>IF(O499="男子",IF($AF499&gt;100,"",IF($M499=プロ用男子!K$127,ROW(),"")),"")</f>
        <v/>
      </c>
      <c r="BQ499" s="58" t="str">
        <f>IF(O499="男子",IF($AF499&gt;100,"",IF($M499=プロ用男子!D$152,ROW(),"")),"")</f>
        <v/>
      </c>
      <c r="BR499" s="58" t="str">
        <f>IF(O499="男子",IF($AF499&gt;100,"",IF($M499=プロ用男子!K$152,ROW(),"")),"")</f>
        <v/>
      </c>
      <c r="BS499" s="58" t="str">
        <f>IF(O499="男子",IF($AF499&gt;100,"",IF($M499=プロ用男子!D$177,ROW(),"")),"")</f>
        <v/>
      </c>
      <c r="BT499" s="58" t="str">
        <f>IF(O499="男子",IF($AF499&gt;100,"",IF($M499=プロ用男子!K$177,ROW(),"")),"")</f>
        <v/>
      </c>
      <c r="BU499" s="58" t="str">
        <f>IF(O499="男子",IF($AF499&gt;100,"",IF($M499=プロ用男子!D$202,ROW(),"")),"")</f>
        <v/>
      </c>
      <c r="BV499" s="58" t="str">
        <f>IF(O499="男子",IF($AF499&gt;100,"",IF($M499=プロ用男子!K$202,ROW(),"")),"")</f>
        <v/>
      </c>
      <c r="BW499" s="58" t="str">
        <f>IF(O499="男子",IF($AF499&gt;100,"",IF($M499=プロ用男子!D$227,ROW(),"")),"")</f>
        <v/>
      </c>
      <c r="BX499" s="58" t="str">
        <f>IF(O499="男子",IF($AF499&gt;100,"",IF($M499=プロ用男子!K$227,ROW(),"")),"")</f>
        <v/>
      </c>
      <c r="BY499" s="58" t="str">
        <f>IF(O499="女子",IF(AF499&gt;100,"",IF(M499=プロ用女子!D$2,ROW(),"")),"")</f>
        <v/>
      </c>
      <c r="BZ499" s="58" t="str">
        <f>IF(O499="女子",IF($AF499&gt;100,"",IF($M499=プロ用女子!K$2,ROW(),"")),"")</f>
        <v/>
      </c>
      <c r="CA499" s="58" t="str">
        <f>IF(O499="女子",IF($AF499&gt;100,"",IF($M499=プロ用女子!D$27,ROW(),"")),"")</f>
        <v/>
      </c>
      <c r="CB499" s="58" t="str">
        <f>IF(O499="女子",IF($AF499&gt;100,"",IF($M499=プロ用女子!K$27,ROW(),"")),"")</f>
        <v/>
      </c>
      <c r="CC499" s="58" t="str">
        <f>IF(O499="女子",IF($AF499&gt;100,"",IF($M499=プロ用女子!D$52,ROW(),"")),"")</f>
        <v/>
      </c>
      <c r="CD499" s="58" t="str">
        <f>IF(O499="女子",IF($AF499&gt;100,"",IF($M499=プロ用女子!K$52,ROW(),"")),"")</f>
        <v/>
      </c>
      <c r="CE499" s="58" t="str">
        <f>IF(O499="女子",IF($AF499&gt;100,"",IF($M499=プロ用女子!D$77,ROW(),"")),"")</f>
        <v/>
      </c>
      <c r="CF499" s="58" t="str">
        <f>IF(O499="女子",IF($AF499&gt;100,"",IF($M499=プロ用女子!K$77,ROW(),"")),"")</f>
        <v/>
      </c>
      <c r="CG499" s="58" t="str">
        <f>IF(O499="女子",IF($AF499&gt;100,"",IF($M499=プロ用女子!D$102,ROW(),"")),"")</f>
        <v/>
      </c>
      <c r="CH499" s="58" t="str">
        <f>IF(O499="女子",IF($AF499&gt;100,"",IF($M499=プロ用女子!K$102,ROW(),"")),"")</f>
        <v/>
      </c>
      <c r="CI499" s="58" t="str">
        <f>IF(O499="女子",IF($AF499&gt;100,"",IF($M499=プロ用女子!D$127,ROW(),"")),"")</f>
        <v/>
      </c>
      <c r="CJ499" s="58" t="str">
        <f>IF(O499="女子",IF($AF499&gt;100,"",IF($M499=プロ用女子!K$127,ROW(),"")),"")</f>
        <v/>
      </c>
      <c r="CK499" s="58" t="str">
        <f>IF(O499="女子",IF($AF499&gt;100,"",IF($M499=プロ用女子!D$152,ROW(),"")),"")</f>
        <v/>
      </c>
      <c r="CL499" s="58" t="str">
        <f>IF(O499="女子",IF($AF499&gt;100,"",IF($M499=プロ用女子!K$152,ROW(),"")),"")</f>
        <v/>
      </c>
      <c r="CM499" s="58" t="str">
        <f>IF(O499="女子",IF($AF499&gt;100,"",IF($M499=プロ用女子!D$177,ROW(),"")),"")</f>
        <v/>
      </c>
      <c r="CN499" s="58" t="str">
        <f>IF(O499="女子",IF($AF499&gt;100,"",IF($M499=プロ用女子!K$177,ROW(),"")),"")</f>
        <v/>
      </c>
      <c r="CO499" s="58">
        <f>IF(O499="女子",IF($AF499&gt;100,"",IF($M499=プロ用女子!D$202,ROW(),"")),"")</f>
        <v>499</v>
      </c>
      <c r="CP499" s="58" t="str">
        <f>IF(O499="女子",IF($AF499&gt;100,"",IF($M499=プロ用女子!K$202,ROW(),"")),"")</f>
        <v/>
      </c>
      <c r="CQ499" s="58" t="str">
        <f>IF(O499="女子",IF($AF499&gt;100,"",IF($M499=プロ用女子!D$227,ROW(),"")),"")</f>
        <v/>
      </c>
      <c r="CR499" s="58" t="str">
        <f>IF(O499="女子",IF($AF499&gt;100,"",IF($M499=プロ用女子!K$227,ROW(),"")),"")</f>
        <v/>
      </c>
    </row>
    <row r="500" spans="1:96" x14ac:dyDescent="0.15">
      <c r="A500" s="41">
        <v>46172</v>
      </c>
      <c r="B500" s="41">
        <v>46180</v>
      </c>
      <c r="C500" t="s">
        <v>70</v>
      </c>
      <c r="D500" t="s">
        <v>162</v>
      </c>
      <c r="E500" t="s">
        <v>169</v>
      </c>
      <c r="F500" t="s">
        <v>170</v>
      </c>
      <c r="G500" t="s">
        <v>165</v>
      </c>
      <c r="H500" t="s">
        <v>71</v>
      </c>
      <c r="I500" t="s">
        <v>166</v>
      </c>
      <c r="J500" t="s">
        <v>99</v>
      </c>
      <c r="L500" t="s">
        <v>983</v>
      </c>
      <c r="M500" t="s">
        <v>970</v>
      </c>
      <c r="N500" t="s">
        <v>971</v>
      </c>
      <c r="O500" t="s">
        <v>17</v>
      </c>
      <c r="Y500" t="s">
        <v>101</v>
      </c>
      <c r="AA500" t="s">
        <v>984</v>
      </c>
      <c r="AB500" t="s">
        <v>985</v>
      </c>
      <c r="AC500" t="s">
        <v>986</v>
      </c>
      <c r="AD500" t="s">
        <v>102</v>
      </c>
      <c r="AF500">
        <v>4</v>
      </c>
      <c r="AG500" s="40">
        <v>39430</v>
      </c>
      <c r="AN500">
        <v>172</v>
      </c>
      <c r="AO500">
        <v>54</v>
      </c>
      <c r="AP500" t="s">
        <v>103</v>
      </c>
      <c r="AV500" t="s">
        <v>108</v>
      </c>
      <c r="AW500" t="s">
        <v>110</v>
      </c>
      <c r="BB500">
        <f t="shared" si="28"/>
        <v>16</v>
      </c>
      <c r="BC500">
        <f t="shared" si="29"/>
        <v>2</v>
      </c>
      <c r="BD500" t="str">
        <f t="shared" si="30"/>
        <v>右</v>
      </c>
      <c r="BE500" s="58" t="str">
        <f>IF(O500="男子",IF($AF500&gt;100,"",IF(M500=プロ用男子!D$2,ROW(),"")),"")</f>
        <v/>
      </c>
      <c r="BF500" s="58" t="str">
        <f>IF(O500="男子",IF($AF500&gt;100,"",IF($M500=プロ用男子!K$2,ROW(),"")),"")</f>
        <v/>
      </c>
      <c r="BG500" s="58" t="str">
        <f>IF(O500="男子",IF($AF500&gt;100,"",IF($M500=プロ用男子!D$27,ROW(),"")),"")</f>
        <v/>
      </c>
      <c r="BH500" s="58" t="str">
        <f>IF(O500="男子",IF($AF500&gt;100,"",IF($M500=プロ用男子!K$27,ROW(),"")),"")</f>
        <v/>
      </c>
      <c r="BI500" s="58" t="str">
        <f>IF(O500="男子",IF($AF500&gt;100,"",IF($M500=プロ用男子!D$52,ROW(),"")),"")</f>
        <v/>
      </c>
      <c r="BJ500" s="58" t="str">
        <f>IF(O500="男子",IF($AF500&gt;100,"",IF($M500=プロ用男子!K$52,ROW(),"")),"")</f>
        <v/>
      </c>
      <c r="BK500" s="58" t="str">
        <f>IF(O500="男子",IF($AF500&gt;100,"",IF($M500=プロ用男子!D$77,ROW(),"")),"")</f>
        <v/>
      </c>
      <c r="BL500" s="58" t="str">
        <f>IF(O500="男子",IF($AF500&gt;100,"",IF($M500=プロ用男子!K$77,ROW(),"")),"")</f>
        <v/>
      </c>
      <c r="BM500" s="58" t="str">
        <f>IF(O500="男子",IF($AF500&gt;100,"",IF($M500=プロ用男子!D$102,ROW(),"")),"")</f>
        <v/>
      </c>
      <c r="BN500" s="58" t="str">
        <f>IF(O500="男子",IF($AF500&gt;100,"",IF($M500=プロ用男子!K$102,ROW(),"")),"")</f>
        <v/>
      </c>
      <c r="BO500" s="58" t="str">
        <f>IF(O500="男子",IF($AF500&gt;100,"",IF($M500=プロ用男子!D$127,ROW(),"")),"")</f>
        <v/>
      </c>
      <c r="BP500" s="58" t="str">
        <f>IF(O500="男子",IF($AF500&gt;100,"",IF($M500=プロ用男子!K$127,ROW(),"")),"")</f>
        <v/>
      </c>
      <c r="BQ500" s="58" t="str">
        <f>IF(O500="男子",IF($AF500&gt;100,"",IF($M500=プロ用男子!D$152,ROW(),"")),"")</f>
        <v/>
      </c>
      <c r="BR500" s="58" t="str">
        <f>IF(O500="男子",IF($AF500&gt;100,"",IF($M500=プロ用男子!K$152,ROW(),"")),"")</f>
        <v/>
      </c>
      <c r="BS500" s="58" t="str">
        <f>IF(O500="男子",IF($AF500&gt;100,"",IF($M500=プロ用男子!D$177,ROW(),"")),"")</f>
        <v/>
      </c>
      <c r="BT500" s="58" t="str">
        <f>IF(O500="男子",IF($AF500&gt;100,"",IF($M500=プロ用男子!K$177,ROW(),"")),"")</f>
        <v/>
      </c>
      <c r="BU500" s="58" t="str">
        <f>IF(O500="男子",IF($AF500&gt;100,"",IF($M500=プロ用男子!D$202,ROW(),"")),"")</f>
        <v/>
      </c>
      <c r="BV500" s="58" t="str">
        <f>IF(O500="男子",IF($AF500&gt;100,"",IF($M500=プロ用男子!K$202,ROW(),"")),"")</f>
        <v/>
      </c>
      <c r="BW500" s="58" t="str">
        <f>IF(O500="男子",IF($AF500&gt;100,"",IF($M500=プロ用男子!D$227,ROW(),"")),"")</f>
        <v/>
      </c>
      <c r="BX500" s="58" t="str">
        <f>IF(O500="男子",IF($AF500&gt;100,"",IF($M500=プロ用男子!K$227,ROW(),"")),"")</f>
        <v/>
      </c>
      <c r="BY500" s="58" t="str">
        <f>IF(O500="女子",IF(AF500&gt;100,"",IF(M500=プロ用女子!D$2,ROW(),"")),"")</f>
        <v/>
      </c>
      <c r="BZ500" s="58" t="str">
        <f>IF(O500="女子",IF($AF500&gt;100,"",IF($M500=プロ用女子!K$2,ROW(),"")),"")</f>
        <v/>
      </c>
      <c r="CA500" s="58" t="str">
        <f>IF(O500="女子",IF($AF500&gt;100,"",IF($M500=プロ用女子!D$27,ROW(),"")),"")</f>
        <v/>
      </c>
      <c r="CB500" s="58" t="str">
        <f>IF(O500="女子",IF($AF500&gt;100,"",IF($M500=プロ用女子!K$27,ROW(),"")),"")</f>
        <v/>
      </c>
      <c r="CC500" s="58" t="str">
        <f>IF(O500="女子",IF($AF500&gt;100,"",IF($M500=プロ用女子!D$52,ROW(),"")),"")</f>
        <v/>
      </c>
      <c r="CD500" s="58" t="str">
        <f>IF(O500="女子",IF($AF500&gt;100,"",IF($M500=プロ用女子!K$52,ROW(),"")),"")</f>
        <v/>
      </c>
      <c r="CE500" s="58" t="str">
        <f>IF(O500="女子",IF($AF500&gt;100,"",IF($M500=プロ用女子!D$77,ROW(),"")),"")</f>
        <v/>
      </c>
      <c r="CF500" s="58" t="str">
        <f>IF(O500="女子",IF($AF500&gt;100,"",IF($M500=プロ用女子!K$77,ROW(),"")),"")</f>
        <v/>
      </c>
      <c r="CG500" s="58" t="str">
        <f>IF(O500="女子",IF($AF500&gt;100,"",IF($M500=プロ用女子!D$102,ROW(),"")),"")</f>
        <v/>
      </c>
      <c r="CH500" s="58" t="str">
        <f>IF(O500="女子",IF($AF500&gt;100,"",IF($M500=プロ用女子!K$102,ROW(),"")),"")</f>
        <v/>
      </c>
      <c r="CI500" s="58" t="str">
        <f>IF(O500="女子",IF($AF500&gt;100,"",IF($M500=プロ用女子!D$127,ROW(),"")),"")</f>
        <v/>
      </c>
      <c r="CJ500" s="58" t="str">
        <f>IF(O500="女子",IF($AF500&gt;100,"",IF($M500=プロ用女子!K$127,ROW(),"")),"")</f>
        <v/>
      </c>
      <c r="CK500" s="58" t="str">
        <f>IF(O500="女子",IF($AF500&gt;100,"",IF($M500=プロ用女子!D$152,ROW(),"")),"")</f>
        <v/>
      </c>
      <c r="CL500" s="58" t="str">
        <f>IF(O500="女子",IF($AF500&gt;100,"",IF($M500=プロ用女子!K$152,ROW(),"")),"")</f>
        <v/>
      </c>
      <c r="CM500" s="58" t="str">
        <f>IF(O500="女子",IF($AF500&gt;100,"",IF($M500=プロ用女子!D$177,ROW(),"")),"")</f>
        <v/>
      </c>
      <c r="CN500" s="58" t="str">
        <f>IF(O500="女子",IF($AF500&gt;100,"",IF($M500=プロ用女子!K$177,ROW(),"")),"")</f>
        <v/>
      </c>
      <c r="CO500" s="58">
        <f>IF(O500="女子",IF($AF500&gt;100,"",IF($M500=プロ用女子!D$202,ROW(),"")),"")</f>
        <v>500</v>
      </c>
      <c r="CP500" s="58" t="str">
        <f>IF(O500="女子",IF($AF500&gt;100,"",IF($M500=プロ用女子!K$202,ROW(),"")),"")</f>
        <v/>
      </c>
      <c r="CQ500" s="58" t="str">
        <f>IF(O500="女子",IF($AF500&gt;100,"",IF($M500=プロ用女子!D$227,ROW(),"")),"")</f>
        <v/>
      </c>
      <c r="CR500" s="58" t="str">
        <f>IF(O500="女子",IF($AF500&gt;100,"",IF($M500=プロ用女子!K$227,ROW(),"")),"")</f>
        <v/>
      </c>
    </row>
    <row r="501" spans="1:96" x14ac:dyDescent="0.15">
      <c r="A501" s="41">
        <v>46172</v>
      </c>
      <c r="B501" s="41">
        <v>46180</v>
      </c>
      <c r="C501" t="s">
        <v>70</v>
      </c>
      <c r="D501" t="s">
        <v>162</v>
      </c>
      <c r="E501" t="s">
        <v>169</v>
      </c>
      <c r="F501" t="s">
        <v>170</v>
      </c>
      <c r="G501" t="s">
        <v>165</v>
      </c>
      <c r="H501" t="s">
        <v>71</v>
      </c>
      <c r="I501" t="s">
        <v>166</v>
      </c>
      <c r="J501" t="s">
        <v>99</v>
      </c>
      <c r="L501" t="s">
        <v>987</v>
      </c>
      <c r="M501" t="s">
        <v>970</v>
      </c>
      <c r="N501" t="s">
        <v>971</v>
      </c>
      <c r="O501" t="s">
        <v>17</v>
      </c>
      <c r="Y501" t="s">
        <v>101</v>
      </c>
      <c r="AA501" t="s">
        <v>988</v>
      </c>
      <c r="AB501" t="s">
        <v>989</v>
      </c>
      <c r="AC501" t="s">
        <v>990</v>
      </c>
      <c r="AD501" t="s">
        <v>102</v>
      </c>
      <c r="AF501">
        <v>5</v>
      </c>
      <c r="AG501" s="40">
        <v>38941</v>
      </c>
      <c r="AN501">
        <v>164</v>
      </c>
      <c r="AO501">
        <v>50</v>
      </c>
      <c r="AP501" t="s">
        <v>103</v>
      </c>
      <c r="AV501" t="s">
        <v>107</v>
      </c>
      <c r="AY501" t="s">
        <v>157</v>
      </c>
      <c r="BB501">
        <f t="shared" si="28"/>
        <v>17</v>
      </c>
      <c r="BC501">
        <f t="shared" si="29"/>
        <v>3</v>
      </c>
      <c r="BD501" t="str">
        <f t="shared" si="30"/>
        <v>右</v>
      </c>
      <c r="BE501" s="58" t="str">
        <f>IF(O501="男子",IF($AF501&gt;100,"",IF(M501=プロ用男子!D$2,ROW(),"")),"")</f>
        <v/>
      </c>
      <c r="BF501" s="58" t="str">
        <f>IF(O501="男子",IF($AF501&gt;100,"",IF($M501=プロ用男子!K$2,ROW(),"")),"")</f>
        <v/>
      </c>
      <c r="BG501" s="58" t="str">
        <f>IF(O501="男子",IF($AF501&gt;100,"",IF($M501=プロ用男子!D$27,ROW(),"")),"")</f>
        <v/>
      </c>
      <c r="BH501" s="58" t="str">
        <f>IF(O501="男子",IF($AF501&gt;100,"",IF($M501=プロ用男子!K$27,ROW(),"")),"")</f>
        <v/>
      </c>
      <c r="BI501" s="58" t="str">
        <f>IF(O501="男子",IF($AF501&gt;100,"",IF($M501=プロ用男子!D$52,ROW(),"")),"")</f>
        <v/>
      </c>
      <c r="BJ501" s="58" t="str">
        <f>IF(O501="男子",IF($AF501&gt;100,"",IF($M501=プロ用男子!K$52,ROW(),"")),"")</f>
        <v/>
      </c>
      <c r="BK501" s="58" t="str">
        <f>IF(O501="男子",IF($AF501&gt;100,"",IF($M501=プロ用男子!D$77,ROW(),"")),"")</f>
        <v/>
      </c>
      <c r="BL501" s="58" t="str">
        <f>IF(O501="男子",IF($AF501&gt;100,"",IF($M501=プロ用男子!K$77,ROW(),"")),"")</f>
        <v/>
      </c>
      <c r="BM501" s="58" t="str">
        <f>IF(O501="男子",IF($AF501&gt;100,"",IF($M501=プロ用男子!D$102,ROW(),"")),"")</f>
        <v/>
      </c>
      <c r="BN501" s="58" t="str">
        <f>IF(O501="男子",IF($AF501&gt;100,"",IF($M501=プロ用男子!K$102,ROW(),"")),"")</f>
        <v/>
      </c>
      <c r="BO501" s="58" t="str">
        <f>IF(O501="男子",IF($AF501&gt;100,"",IF($M501=プロ用男子!D$127,ROW(),"")),"")</f>
        <v/>
      </c>
      <c r="BP501" s="58" t="str">
        <f>IF(O501="男子",IF($AF501&gt;100,"",IF($M501=プロ用男子!K$127,ROW(),"")),"")</f>
        <v/>
      </c>
      <c r="BQ501" s="58" t="str">
        <f>IF(O501="男子",IF($AF501&gt;100,"",IF($M501=プロ用男子!D$152,ROW(),"")),"")</f>
        <v/>
      </c>
      <c r="BR501" s="58" t="str">
        <f>IF(O501="男子",IF($AF501&gt;100,"",IF($M501=プロ用男子!K$152,ROW(),"")),"")</f>
        <v/>
      </c>
      <c r="BS501" s="58" t="str">
        <f>IF(O501="男子",IF($AF501&gt;100,"",IF($M501=プロ用男子!D$177,ROW(),"")),"")</f>
        <v/>
      </c>
      <c r="BT501" s="58" t="str">
        <f>IF(O501="男子",IF($AF501&gt;100,"",IF($M501=プロ用男子!K$177,ROW(),"")),"")</f>
        <v/>
      </c>
      <c r="BU501" s="58" t="str">
        <f>IF(O501="男子",IF($AF501&gt;100,"",IF($M501=プロ用男子!D$202,ROW(),"")),"")</f>
        <v/>
      </c>
      <c r="BV501" s="58" t="str">
        <f>IF(O501="男子",IF($AF501&gt;100,"",IF($M501=プロ用男子!K$202,ROW(),"")),"")</f>
        <v/>
      </c>
      <c r="BW501" s="58" t="str">
        <f>IF(O501="男子",IF($AF501&gt;100,"",IF($M501=プロ用男子!D$227,ROW(),"")),"")</f>
        <v/>
      </c>
      <c r="BX501" s="58" t="str">
        <f>IF(O501="男子",IF($AF501&gt;100,"",IF($M501=プロ用男子!K$227,ROW(),"")),"")</f>
        <v/>
      </c>
      <c r="BY501" s="58" t="str">
        <f>IF(O501="女子",IF(AF501&gt;100,"",IF(M501=プロ用女子!D$2,ROW(),"")),"")</f>
        <v/>
      </c>
      <c r="BZ501" s="58" t="str">
        <f>IF(O501="女子",IF($AF501&gt;100,"",IF($M501=プロ用女子!K$2,ROW(),"")),"")</f>
        <v/>
      </c>
      <c r="CA501" s="58" t="str">
        <f>IF(O501="女子",IF($AF501&gt;100,"",IF($M501=プロ用女子!D$27,ROW(),"")),"")</f>
        <v/>
      </c>
      <c r="CB501" s="58" t="str">
        <f>IF(O501="女子",IF($AF501&gt;100,"",IF($M501=プロ用女子!K$27,ROW(),"")),"")</f>
        <v/>
      </c>
      <c r="CC501" s="58" t="str">
        <f>IF(O501="女子",IF($AF501&gt;100,"",IF($M501=プロ用女子!D$52,ROW(),"")),"")</f>
        <v/>
      </c>
      <c r="CD501" s="58" t="str">
        <f>IF(O501="女子",IF($AF501&gt;100,"",IF($M501=プロ用女子!K$52,ROW(),"")),"")</f>
        <v/>
      </c>
      <c r="CE501" s="58" t="str">
        <f>IF(O501="女子",IF($AF501&gt;100,"",IF($M501=プロ用女子!D$77,ROW(),"")),"")</f>
        <v/>
      </c>
      <c r="CF501" s="58" t="str">
        <f>IF(O501="女子",IF($AF501&gt;100,"",IF($M501=プロ用女子!K$77,ROW(),"")),"")</f>
        <v/>
      </c>
      <c r="CG501" s="58" t="str">
        <f>IF(O501="女子",IF($AF501&gt;100,"",IF($M501=プロ用女子!D$102,ROW(),"")),"")</f>
        <v/>
      </c>
      <c r="CH501" s="58" t="str">
        <f>IF(O501="女子",IF($AF501&gt;100,"",IF($M501=プロ用女子!K$102,ROW(),"")),"")</f>
        <v/>
      </c>
      <c r="CI501" s="58" t="str">
        <f>IF(O501="女子",IF($AF501&gt;100,"",IF($M501=プロ用女子!D$127,ROW(),"")),"")</f>
        <v/>
      </c>
      <c r="CJ501" s="58" t="str">
        <f>IF(O501="女子",IF($AF501&gt;100,"",IF($M501=プロ用女子!K$127,ROW(),"")),"")</f>
        <v/>
      </c>
      <c r="CK501" s="58" t="str">
        <f>IF(O501="女子",IF($AF501&gt;100,"",IF($M501=プロ用女子!D$152,ROW(),"")),"")</f>
        <v/>
      </c>
      <c r="CL501" s="58" t="str">
        <f>IF(O501="女子",IF($AF501&gt;100,"",IF($M501=プロ用女子!K$152,ROW(),"")),"")</f>
        <v/>
      </c>
      <c r="CM501" s="58" t="str">
        <f>IF(O501="女子",IF($AF501&gt;100,"",IF($M501=プロ用女子!D$177,ROW(),"")),"")</f>
        <v/>
      </c>
      <c r="CN501" s="58" t="str">
        <f>IF(O501="女子",IF($AF501&gt;100,"",IF($M501=プロ用女子!K$177,ROW(),"")),"")</f>
        <v/>
      </c>
      <c r="CO501" s="58">
        <f>IF(O501="女子",IF($AF501&gt;100,"",IF($M501=プロ用女子!D$202,ROW(),"")),"")</f>
        <v>501</v>
      </c>
      <c r="CP501" s="58" t="str">
        <f>IF(O501="女子",IF($AF501&gt;100,"",IF($M501=プロ用女子!K$202,ROW(),"")),"")</f>
        <v/>
      </c>
      <c r="CQ501" s="58" t="str">
        <f>IF(O501="女子",IF($AF501&gt;100,"",IF($M501=プロ用女子!D$227,ROW(),"")),"")</f>
        <v/>
      </c>
      <c r="CR501" s="58" t="str">
        <f>IF(O501="女子",IF($AF501&gt;100,"",IF($M501=プロ用女子!K$227,ROW(),"")),"")</f>
        <v/>
      </c>
    </row>
    <row r="502" spans="1:96" x14ac:dyDescent="0.15">
      <c r="A502" s="41">
        <v>46172</v>
      </c>
      <c r="B502" s="41">
        <v>46180</v>
      </c>
      <c r="C502" t="s">
        <v>70</v>
      </c>
      <c r="D502" t="s">
        <v>162</v>
      </c>
      <c r="E502" t="s">
        <v>169</v>
      </c>
      <c r="F502" t="s">
        <v>170</v>
      </c>
      <c r="G502" t="s">
        <v>165</v>
      </c>
      <c r="H502" t="s">
        <v>71</v>
      </c>
      <c r="I502" t="s">
        <v>166</v>
      </c>
      <c r="J502" t="s">
        <v>99</v>
      </c>
      <c r="L502" t="s">
        <v>991</v>
      </c>
      <c r="M502" t="s">
        <v>970</v>
      </c>
      <c r="N502" t="s">
        <v>971</v>
      </c>
      <c r="O502" t="s">
        <v>17</v>
      </c>
      <c r="Y502" t="s">
        <v>101</v>
      </c>
      <c r="AA502" t="s">
        <v>992</v>
      </c>
      <c r="AB502" t="s">
        <v>993</v>
      </c>
      <c r="AC502" t="s">
        <v>994</v>
      </c>
      <c r="AD502" t="s">
        <v>102</v>
      </c>
      <c r="AF502">
        <v>6</v>
      </c>
      <c r="AG502" s="40">
        <v>38961</v>
      </c>
      <c r="AN502">
        <v>162.80000000000001</v>
      </c>
      <c r="AO502">
        <v>55.5</v>
      </c>
      <c r="AP502" t="s">
        <v>103</v>
      </c>
      <c r="AV502" t="s">
        <v>107</v>
      </c>
      <c r="AY502" t="s">
        <v>157</v>
      </c>
      <c r="BB502">
        <f t="shared" si="28"/>
        <v>17</v>
      </c>
      <c r="BC502">
        <f t="shared" si="29"/>
        <v>3</v>
      </c>
      <c r="BD502" t="str">
        <f t="shared" si="30"/>
        <v>右</v>
      </c>
      <c r="BE502" s="58" t="str">
        <f>IF(O502="男子",IF($AF502&gt;100,"",IF(M502=プロ用男子!D$2,ROW(),"")),"")</f>
        <v/>
      </c>
      <c r="BF502" s="58" t="str">
        <f>IF(O502="男子",IF($AF502&gt;100,"",IF($M502=プロ用男子!K$2,ROW(),"")),"")</f>
        <v/>
      </c>
      <c r="BG502" s="58" t="str">
        <f>IF(O502="男子",IF($AF502&gt;100,"",IF($M502=プロ用男子!D$27,ROW(),"")),"")</f>
        <v/>
      </c>
      <c r="BH502" s="58" t="str">
        <f>IF(O502="男子",IF($AF502&gt;100,"",IF($M502=プロ用男子!K$27,ROW(),"")),"")</f>
        <v/>
      </c>
      <c r="BI502" s="58" t="str">
        <f>IF(O502="男子",IF($AF502&gt;100,"",IF($M502=プロ用男子!D$52,ROW(),"")),"")</f>
        <v/>
      </c>
      <c r="BJ502" s="58" t="str">
        <f>IF(O502="男子",IF($AF502&gt;100,"",IF($M502=プロ用男子!K$52,ROW(),"")),"")</f>
        <v/>
      </c>
      <c r="BK502" s="58" t="str">
        <f>IF(O502="男子",IF($AF502&gt;100,"",IF($M502=プロ用男子!D$77,ROW(),"")),"")</f>
        <v/>
      </c>
      <c r="BL502" s="58" t="str">
        <f>IF(O502="男子",IF($AF502&gt;100,"",IF($M502=プロ用男子!K$77,ROW(),"")),"")</f>
        <v/>
      </c>
      <c r="BM502" s="58" t="str">
        <f>IF(O502="男子",IF($AF502&gt;100,"",IF($M502=プロ用男子!D$102,ROW(),"")),"")</f>
        <v/>
      </c>
      <c r="BN502" s="58" t="str">
        <f>IF(O502="男子",IF($AF502&gt;100,"",IF($M502=プロ用男子!K$102,ROW(),"")),"")</f>
        <v/>
      </c>
      <c r="BO502" s="58" t="str">
        <f>IF(O502="男子",IF($AF502&gt;100,"",IF($M502=プロ用男子!D$127,ROW(),"")),"")</f>
        <v/>
      </c>
      <c r="BP502" s="58" t="str">
        <f>IF(O502="男子",IF($AF502&gt;100,"",IF($M502=プロ用男子!K$127,ROW(),"")),"")</f>
        <v/>
      </c>
      <c r="BQ502" s="58" t="str">
        <f>IF(O502="男子",IF($AF502&gt;100,"",IF($M502=プロ用男子!D$152,ROW(),"")),"")</f>
        <v/>
      </c>
      <c r="BR502" s="58" t="str">
        <f>IF(O502="男子",IF($AF502&gt;100,"",IF($M502=プロ用男子!K$152,ROW(),"")),"")</f>
        <v/>
      </c>
      <c r="BS502" s="58" t="str">
        <f>IF(O502="男子",IF($AF502&gt;100,"",IF($M502=プロ用男子!D$177,ROW(),"")),"")</f>
        <v/>
      </c>
      <c r="BT502" s="58" t="str">
        <f>IF(O502="男子",IF($AF502&gt;100,"",IF($M502=プロ用男子!K$177,ROW(),"")),"")</f>
        <v/>
      </c>
      <c r="BU502" s="58" t="str">
        <f>IF(O502="男子",IF($AF502&gt;100,"",IF($M502=プロ用男子!D$202,ROW(),"")),"")</f>
        <v/>
      </c>
      <c r="BV502" s="58" t="str">
        <f>IF(O502="男子",IF($AF502&gt;100,"",IF($M502=プロ用男子!K$202,ROW(),"")),"")</f>
        <v/>
      </c>
      <c r="BW502" s="58" t="str">
        <f>IF(O502="男子",IF($AF502&gt;100,"",IF($M502=プロ用男子!D$227,ROW(),"")),"")</f>
        <v/>
      </c>
      <c r="BX502" s="58" t="str">
        <f>IF(O502="男子",IF($AF502&gt;100,"",IF($M502=プロ用男子!K$227,ROW(),"")),"")</f>
        <v/>
      </c>
      <c r="BY502" s="58" t="str">
        <f>IF(O502="女子",IF(AF502&gt;100,"",IF(M502=プロ用女子!D$2,ROW(),"")),"")</f>
        <v/>
      </c>
      <c r="BZ502" s="58" t="str">
        <f>IF(O502="女子",IF($AF502&gt;100,"",IF($M502=プロ用女子!K$2,ROW(),"")),"")</f>
        <v/>
      </c>
      <c r="CA502" s="58" t="str">
        <f>IF(O502="女子",IF($AF502&gt;100,"",IF($M502=プロ用女子!D$27,ROW(),"")),"")</f>
        <v/>
      </c>
      <c r="CB502" s="58" t="str">
        <f>IF(O502="女子",IF($AF502&gt;100,"",IF($M502=プロ用女子!K$27,ROW(),"")),"")</f>
        <v/>
      </c>
      <c r="CC502" s="58" t="str">
        <f>IF(O502="女子",IF($AF502&gt;100,"",IF($M502=プロ用女子!D$52,ROW(),"")),"")</f>
        <v/>
      </c>
      <c r="CD502" s="58" t="str">
        <f>IF(O502="女子",IF($AF502&gt;100,"",IF($M502=プロ用女子!K$52,ROW(),"")),"")</f>
        <v/>
      </c>
      <c r="CE502" s="58" t="str">
        <f>IF(O502="女子",IF($AF502&gt;100,"",IF($M502=プロ用女子!D$77,ROW(),"")),"")</f>
        <v/>
      </c>
      <c r="CF502" s="58" t="str">
        <f>IF(O502="女子",IF($AF502&gt;100,"",IF($M502=プロ用女子!K$77,ROW(),"")),"")</f>
        <v/>
      </c>
      <c r="CG502" s="58" t="str">
        <f>IF(O502="女子",IF($AF502&gt;100,"",IF($M502=プロ用女子!D$102,ROW(),"")),"")</f>
        <v/>
      </c>
      <c r="CH502" s="58" t="str">
        <f>IF(O502="女子",IF($AF502&gt;100,"",IF($M502=プロ用女子!K$102,ROW(),"")),"")</f>
        <v/>
      </c>
      <c r="CI502" s="58" t="str">
        <f>IF(O502="女子",IF($AF502&gt;100,"",IF($M502=プロ用女子!D$127,ROW(),"")),"")</f>
        <v/>
      </c>
      <c r="CJ502" s="58" t="str">
        <f>IF(O502="女子",IF($AF502&gt;100,"",IF($M502=プロ用女子!K$127,ROW(),"")),"")</f>
        <v/>
      </c>
      <c r="CK502" s="58" t="str">
        <f>IF(O502="女子",IF($AF502&gt;100,"",IF($M502=プロ用女子!D$152,ROW(),"")),"")</f>
        <v/>
      </c>
      <c r="CL502" s="58" t="str">
        <f>IF(O502="女子",IF($AF502&gt;100,"",IF($M502=プロ用女子!K$152,ROW(),"")),"")</f>
        <v/>
      </c>
      <c r="CM502" s="58" t="str">
        <f>IF(O502="女子",IF($AF502&gt;100,"",IF($M502=プロ用女子!D$177,ROW(),"")),"")</f>
        <v/>
      </c>
      <c r="CN502" s="58" t="str">
        <f>IF(O502="女子",IF($AF502&gt;100,"",IF($M502=プロ用女子!K$177,ROW(),"")),"")</f>
        <v/>
      </c>
      <c r="CO502" s="58">
        <f>IF(O502="女子",IF($AF502&gt;100,"",IF($M502=プロ用女子!D$202,ROW(),"")),"")</f>
        <v>502</v>
      </c>
      <c r="CP502" s="58" t="str">
        <f>IF(O502="女子",IF($AF502&gt;100,"",IF($M502=プロ用女子!K$202,ROW(),"")),"")</f>
        <v/>
      </c>
      <c r="CQ502" s="58" t="str">
        <f>IF(O502="女子",IF($AF502&gt;100,"",IF($M502=プロ用女子!D$227,ROW(),"")),"")</f>
        <v/>
      </c>
      <c r="CR502" s="58" t="str">
        <f>IF(O502="女子",IF($AF502&gt;100,"",IF($M502=プロ用女子!K$227,ROW(),"")),"")</f>
        <v/>
      </c>
    </row>
    <row r="503" spans="1:96" x14ac:dyDescent="0.15">
      <c r="A503" s="41">
        <v>46172</v>
      </c>
      <c r="B503" s="41">
        <v>46180</v>
      </c>
      <c r="C503" t="s">
        <v>70</v>
      </c>
      <c r="D503" t="s">
        <v>162</v>
      </c>
      <c r="E503" t="s">
        <v>169</v>
      </c>
      <c r="F503" t="s">
        <v>170</v>
      </c>
      <c r="G503" t="s">
        <v>165</v>
      </c>
      <c r="H503" t="s">
        <v>71</v>
      </c>
      <c r="I503" t="s">
        <v>166</v>
      </c>
      <c r="J503" t="s">
        <v>99</v>
      </c>
      <c r="L503" t="s">
        <v>995</v>
      </c>
      <c r="M503" t="s">
        <v>970</v>
      </c>
      <c r="N503" t="s">
        <v>971</v>
      </c>
      <c r="O503" t="s">
        <v>17</v>
      </c>
      <c r="Y503" t="s">
        <v>101</v>
      </c>
      <c r="AA503" t="s">
        <v>996</v>
      </c>
      <c r="AB503" t="s">
        <v>997</v>
      </c>
      <c r="AC503" t="s">
        <v>998</v>
      </c>
      <c r="AD503" t="s">
        <v>102</v>
      </c>
      <c r="AF503">
        <v>7</v>
      </c>
      <c r="AG503" s="40">
        <v>38914</v>
      </c>
      <c r="AN503">
        <v>170.2</v>
      </c>
      <c r="AO503">
        <v>59.2</v>
      </c>
      <c r="AP503" t="s">
        <v>103</v>
      </c>
      <c r="AV503" t="s">
        <v>107</v>
      </c>
      <c r="AY503" t="s">
        <v>157</v>
      </c>
      <c r="BB503">
        <f t="shared" si="28"/>
        <v>17</v>
      </c>
      <c r="BC503">
        <f t="shared" si="29"/>
        <v>3</v>
      </c>
      <c r="BD503" t="str">
        <f t="shared" si="30"/>
        <v>右</v>
      </c>
      <c r="BE503" s="58" t="str">
        <f>IF(O503="男子",IF($AF503&gt;100,"",IF(M503=プロ用男子!D$2,ROW(),"")),"")</f>
        <v/>
      </c>
      <c r="BF503" s="58" t="str">
        <f>IF(O503="男子",IF($AF503&gt;100,"",IF($M503=プロ用男子!K$2,ROW(),"")),"")</f>
        <v/>
      </c>
      <c r="BG503" s="58" t="str">
        <f>IF(O503="男子",IF($AF503&gt;100,"",IF($M503=プロ用男子!D$27,ROW(),"")),"")</f>
        <v/>
      </c>
      <c r="BH503" s="58" t="str">
        <f>IF(O503="男子",IF($AF503&gt;100,"",IF($M503=プロ用男子!K$27,ROW(),"")),"")</f>
        <v/>
      </c>
      <c r="BI503" s="58" t="str">
        <f>IF(O503="男子",IF($AF503&gt;100,"",IF($M503=プロ用男子!D$52,ROW(),"")),"")</f>
        <v/>
      </c>
      <c r="BJ503" s="58" t="str">
        <f>IF(O503="男子",IF($AF503&gt;100,"",IF($M503=プロ用男子!K$52,ROW(),"")),"")</f>
        <v/>
      </c>
      <c r="BK503" s="58" t="str">
        <f>IF(O503="男子",IF($AF503&gt;100,"",IF($M503=プロ用男子!D$77,ROW(),"")),"")</f>
        <v/>
      </c>
      <c r="BL503" s="58" t="str">
        <f>IF(O503="男子",IF($AF503&gt;100,"",IF($M503=プロ用男子!K$77,ROW(),"")),"")</f>
        <v/>
      </c>
      <c r="BM503" s="58" t="str">
        <f>IF(O503="男子",IF($AF503&gt;100,"",IF($M503=プロ用男子!D$102,ROW(),"")),"")</f>
        <v/>
      </c>
      <c r="BN503" s="58" t="str">
        <f>IF(O503="男子",IF($AF503&gt;100,"",IF($M503=プロ用男子!K$102,ROW(),"")),"")</f>
        <v/>
      </c>
      <c r="BO503" s="58" t="str">
        <f>IF(O503="男子",IF($AF503&gt;100,"",IF($M503=プロ用男子!D$127,ROW(),"")),"")</f>
        <v/>
      </c>
      <c r="BP503" s="58" t="str">
        <f>IF(O503="男子",IF($AF503&gt;100,"",IF($M503=プロ用男子!K$127,ROW(),"")),"")</f>
        <v/>
      </c>
      <c r="BQ503" s="58" t="str">
        <f>IF(O503="男子",IF($AF503&gt;100,"",IF($M503=プロ用男子!D$152,ROW(),"")),"")</f>
        <v/>
      </c>
      <c r="BR503" s="58" t="str">
        <f>IF(O503="男子",IF($AF503&gt;100,"",IF($M503=プロ用男子!K$152,ROW(),"")),"")</f>
        <v/>
      </c>
      <c r="BS503" s="58" t="str">
        <f>IF(O503="男子",IF($AF503&gt;100,"",IF($M503=プロ用男子!D$177,ROW(),"")),"")</f>
        <v/>
      </c>
      <c r="BT503" s="58" t="str">
        <f>IF(O503="男子",IF($AF503&gt;100,"",IF($M503=プロ用男子!K$177,ROW(),"")),"")</f>
        <v/>
      </c>
      <c r="BU503" s="58" t="str">
        <f>IF(O503="男子",IF($AF503&gt;100,"",IF($M503=プロ用男子!D$202,ROW(),"")),"")</f>
        <v/>
      </c>
      <c r="BV503" s="58" t="str">
        <f>IF(O503="男子",IF($AF503&gt;100,"",IF($M503=プロ用男子!K$202,ROW(),"")),"")</f>
        <v/>
      </c>
      <c r="BW503" s="58" t="str">
        <f>IF(O503="男子",IF($AF503&gt;100,"",IF($M503=プロ用男子!D$227,ROW(),"")),"")</f>
        <v/>
      </c>
      <c r="BX503" s="58" t="str">
        <f>IF(O503="男子",IF($AF503&gt;100,"",IF($M503=プロ用男子!K$227,ROW(),"")),"")</f>
        <v/>
      </c>
      <c r="BY503" s="58" t="str">
        <f>IF(O503="女子",IF(AF503&gt;100,"",IF(M503=プロ用女子!D$2,ROW(),"")),"")</f>
        <v/>
      </c>
      <c r="BZ503" s="58" t="str">
        <f>IF(O503="女子",IF($AF503&gt;100,"",IF($M503=プロ用女子!K$2,ROW(),"")),"")</f>
        <v/>
      </c>
      <c r="CA503" s="58" t="str">
        <f>IF(O503="女子",IF($AF503&gt;100,"",IF($M503=プロ用女子!D$27,ROW(),"")),"")</f>
        <v/>
      </c>
      <c r="CB503" s="58" t="str">
        <f>IF(O503="女子",IF($AF503&gt;100,"",IF($M503=プロ用女子!K$27,ROW(),"")),"")</f>
        <v/>
      </c>
      <c r="CC503" s="58" t="str">
        <f>IF(O503="女子",IF($AF503&gt;100,"",IF($M503=プロ用女子!D$52,ROW(),"")),"")</f>
        <v/>
      </c>
      <c r="CD503" s="58" t="str">
        <f>IF(O503="女子",IF($AF503&gt;100,"",IF($M503=プロ用女子!K$52,ROW(),"")),"")</f>
        <v/>
      </c>
      <c r="CE503" s="58" t="str">
        <f>IF(O503="女子",IF($AF503&gt;100,"",IF($M503=プロ用女子!D$77,ROW(),"")),"")</f>
        <v/>
      </c>
      <c r="CF503" s="58" t="str">
        <f>IF(O503="女子",IF($AF503&gt;100,"",IF($M503=プロ用女子!K$77,ROW(),"")),"")</f>
        <v/>
      </c>
      <c r="CG503" s="58" t="str">
        <f>IF(O503="女子",IF($AF503&gt;100,"",IF($M503=プロ用女子!D$102,ROW(),"")),"")</f>
        <v/>
      </c>
      <c r="CH503" s="58" t="str">
        <f>IF(O503="女子",IF($AF503&gt;100,"",IF($M503=プロ用女子!K$102,ROW(),"")),"")</f>
        <v/>
      </c>
      <c r="CI503" s="58" t="str">
        <f>IF(O503="女子",IF($AF503&gt;100,"",IF($M503=プロ用女子!D$127,ROW(),"")),"")</f>
        <v/>
      </c>
      <c r="CJ503" s="58" t="str">
        <f>IF(O503="女子",IF($AF503&gt;100,"",IF($M503=プロ用女子!K$127,ROW(),"")),"")</f>
        <v/>
      </c>
      <c r="CK503" s="58" t="str">
        <f>IF(O503="女子",IF($AF503&gt;100,"",IF($M503=プロ用女子!D$152,ROW(),"")),"")</f>
        <v/>
      </c>
      <c r="CL503" s="58" t="str">
        <f>IF(O503="女子",IF($AF503&gt;100,"",IF($M503=プロ用女子!K$152,ROW(),"")),"")</f>
        <v/>
      </c>
      <c r="CM503" s="58" t="str">
        <f>IF(O503="女子",IF($AF503&gt;100,"",IF($M503=プロ用女子!D$177,ROW(),"")),"")</f>
        <v/>
      </c>
      <c r="CN503" s="58" t="str">
        <f>IF(O503="女子",IF($AF503&gt;100,"",IF($M503=プロ用女子!K$177,ROW(),"")),"")</f>
        <v/>
      </c>
      <c r="CO503" s="58">
        <f>IF(O503="女子",IF($AF503&gt;100,"",IF($M503=プロ用女子!D$202,ROW(),"")),"")</f>
        <v>503</v>
      </c>
      <c r="CP503" s="58" t="str">
        <f>IF(O503="女子",IF($AF503&gt;100,"",IF($M503=プロ用女子!K$202,ROW(),"")),"")</f>
        <v/>
      </c>
      <c r="CQ503" s="58" t="str">
        <f>IF(O503="女子",IF($AF503&gt;100,"",IF($M503=プロ用女子!D$227,ROW(),"")),"")</f>
        <v/>
      </c>
      <c r="CR503" s="58" t="str">
        <f>IF(O503="女子",IF($AF503&gt;100,"",IF($M503=プロ用女子!K$227,ROW(),"")),"")</f>
        <v/>
      </c>
    </row>
    <row r="504" spans="1:96" x14ac:dyDescent="0.15">
      <c r="A504" s="41">
        <v>46172</v>
      </c>
      <c r="B504" s="41">
        <v>46180</v>
      </c>
      <c r="C504" t="s">
        <v>70</v>
      </c>
      <c r="D504" t="s">
        <v>162</v>
      </c>
      <c r="E504" t="s">
        <v>169</v>
      </c>
      <c r="F504" t="s">
        <v>170</v>
      </c>
      <c r="G504" t="s">
        <v>165</v>
      </c>
      <c r="H504" t="s">
        <v>71</v>
      </c>
      <c r="I504" t="s">
        <v>166</v>
      </c>
      <c r="J504" t="s">
        <v>99</v>
      </c>
      <c r="L504" t="s">
        <v>999</v>
      </c>
      <c r="M504" t="s">
        <v>970</v>
      </c>
      <c r="N504" t="s">
        <v>971</v>
      </c>
      <c r="O504" t="s">
        <v>17</v>
      </c>
      <c r="Y504" t="s">
        <v>101</v>
      </c>
      <c r="AA504" t="s">
        <v>1000</v>
      </c>
      <c r="AB504" t="s">
        <v>1001</v>
      </c>
      <c r="AC504" t="s">
        <v>1002</v>
      </c>
      <c r="AD504" t="s">
        <v>102</v>
      </c>
      <c r="AF504">
        <v>8</v>
      </c>
      <c r="AG504" s="40">
        <v>39467</v>
      </c>
      <c r="AN504">
        <v>172</v>
      </c>
      <c r="AO504">
        <v>54</v>
      </c>
      <c r="AP504" t="s">
        <v>103</v>
      </c>
      <c r="AV504" t="s">
        <v>107</v>
      </c>
      <c r="AY504" t="s">
        <v>157</v>
      </c>
      <c r="BB504">
        <f t="shared" si="28"/>
        <v>16</v>
      </c>
      <c r="BC504">
        <f t="shared" si="29"/>
        <v>2</v>
      </c>
      <c r="BD504" t="str">
        <f t="shared" si="30"/>
        <v>右</v>
      </c>
      <c r="BE504" s="58" t="str">
        <f>IF(O504="男子",IF($AF504&gt;100,"",IF(M504=プロ用男子!D$2,ROW(),"")),"")</f>
        <v/>
      </c>
      <c r="BF504" s="58" t="str">
        <f>IF(O504="男子",IF($AF504&gt;100,"",IF($M504=プロ用男子!K$2,ROW(),"")),"")</f>
        <v/>
      </c>
      <c r="BG504" s="58" t="str">
        <f>IF(O504="男子",IF($AF504&gt;100,"",IF($M504=プロ用男子!D$27,ROW(),"")),"")</f>
        <v/>
      </c>
      <c r="BH504" s="58" t="str">
        <f>IF(O504="男子",IF($AF504&gt;100,"",IF($M504=プロ用男子!K$27,ROW(),"")),"")</f>
        <v/>
      </c>
      <c r="BI504" s="58" t="str">
        <f>IF(O504="男子",IF($AF504&gt;100,"",IF($M504=プロ用男子!D$52,ROW(),"")),"")</f>
        <v/>
      </c>
      <c r="BJ504" s="58" t="str">
        <f>IF(O504="男子",IF($AF504&gt;100,"",IF($M504=プロ用男子!K$52,ROW(),"")),"")</f>
        <v/>
      </c>
      <c r="BK504" s="58" t="str">
        <f>IF(O504="男子",IF($AF504&gt;100,"",IF($M504=プロ用男子!D$77,ROW(),"")),"")</f>
        <v/>
      </c>
      <c r="BL504" s="58" t="str">
        <f>IF(O504="男子",IF($AF504&gt;100,"",IF($M504=プロ用男子!K$77,ROW(),"")),"")</f>
        <v/>
      </c>
      <c r="BM504" s="58" t="str">
        <f>IF(O504="男子",IF($AF504&gt;100,"",IF($M504=プロ用男子!D$102,ROW(),"")),"")</f>
        <v/>
      </c>
      <c r="BN504" s="58" t="str">
        <f>IF(O504="男子",IF($AF504&gt;100,"",IF($M504=プロ用男子!K$102,ROW(),"")),"")</f>
        <v/>
      </c>
      <c r="BO504" s="58" t="str">
        <f>IF(O504="男子",IF($AF504&gt;100,"",IF($M504=プロ用男子!D$127,ROW(),"")),"")</f>
        <v/>
      </c>
      <c r="BP504" s="58" t="str">
        <f>IF(O504="男子",IF($AF504&gt;100,"",IF($M504=プロ用男子!K$127,ROW(),"")),"")</f>
        <v/>
      </c>
      <c r="BQ504" s="58" t="str">
        <f>IF(O504="男子",IF($AF504&gt;100,"",IF($M504=プロ用男子!D$152,ROW(),"")),"")</f>
        <v/>
      </c>
      <c r="BR504" s="58" t="str">
        <f>IF(O504="男子",IF($AF504&gt;100,"",IF($M504=プロ用男子!K$152,ROW(),"")),"")</f>
        <v/>
      </c>
      <c r="BS504" s="58" t="str">
        <f>IF(O504="男子",IF($AF504&gt;100,"",IF($M504=プロ用男子!D$177,ROW(),"")),"")</f>
        <v/>
      </c>
      <c r="BT504" s="58" t="str">
        <f>IF(O504="男子",IF($AF504&gt;100,"",IF($M504=プロ用男子!K$177,ROW(),"")),"")</f>
        <v/>
      </c>
      <c r="BU504" s="58" t="str">
        <f>IF(O504="男子",IF($AF504&gt;100,"",IF($M504=プロ用男子!D$202,ROW(),"")),"")</f>
        <v/>
      </c>
      <c r="BV504" s="58" t="str">
        <f>IF(O504="男子",IF($AF504&gt;100,"",IF($M504=プロ用男子!K$202,ROW(),"")),"")</f>
        <v/>
      </c>
      <c r="BW504" s="58" t="str">
        <f>IF(O504="男子",IF($AF504&gt;100,"",IF($M504=プロ用男子!D$227,ROW(),"")),"")</f>
        <v/>
      </c>
      <c r="BX504" s="58" t="str">
        <f>IF(O504="男子",IF($AF504&gt;100,"",IF($M504=プロ用男子!K$227,ROW(),"")),"")</f>
        <v/>
      </c>
      <c r="BY504" s="58" t="str">
        <f>IF(O504="女子",IF(AF504&gt;100,"",IF(M504=プロ用女子!D$2,ROW(),"")),"")</f>
        <v/>
      </c>
      <c r="BZ504" s="58" t="str">
        <f>IF(O504="女子",IF($AF504&gt;100,"",IF($M504=プロ用女子!K$2,ROW(),"")),"")</f>
        <v/>
      </c>
      <c r="CA504" s="58" t="str">
        <f>IF(O504="女子",IF($AF504&gt;100,"",IF($M504=プロ用女子!D$27,ROW(),"")),"")</f>
        <v/>
      </c>
      <c r="CB504" s="58" t="str">
        <f>IF(O504="女子",IF($AF504&gt;100,"",IF($M504=プロ用女子!K$27,ROW(),"")),"")</f>
        <v/>
      </c>
      <c r="CC504" s="58" t="str">
        <f>IF(O504="女子",IF($AF504&gt;100,"",IF($M504=プロ用女子!D$52,ROW(),"")),"")</f>
        <v/>
      </c>
      <c r="CD504" s="58" t="str">
        <f>IF(O504="女子",IF($AF504&gt;100,"",IF($M504=プロ用女子!K$52,ROW(),"")),"")</f>
        <v/>
      </c>
      <c r="CE504" s="58" t="str">
        <f>IF(O504="女子",IF($AF504&gt;100,"",IF($M504=プロ用女子!D$77,ROW(),"")),"")</f>
        <v/>
      </c>
      <c r="CF504" s="58" t="str">
        <f>IF(O504="女子",IF($AF504&gt;100,"",IF($M504=プロ用女子!K$77,ROW(),"")),"")</f>
        <v/>
      </c>
      <c r="CG504" s="58" t="str">
        <f>IF(O504="女子",IF($AF504&gt;100,"",IF($M504=プロ用女子!D$102,ROW(),"")),"")</f>
        <v/>
      </c>
      <c r="CH504" s="58" t="str">
        <f>IF(O504="女子",IF($AF504&gt;100,"",IF($M504=プロ用女子!K$102,ROW(),"")),"")</f>
        <v/>
      </c>
      <c r="CI504" s="58" t="str">
        <f>IF(O504="女子",IF($AF504&gt;100,"",IF($M504=プロ用女子!D$127,ROW(),"")),"")</f>
        <v/>
      </c>
      <c r="CJ504" s="58" t="str">
        <f>IF(O504="女子",IF($AF504&gt;100,"",IF($M504=プロ用女子!K$127,ROW(),"")),"")</f>
        <v/>
      </c>
      <c r="CK504" s="58" t="str">
        <f>IF(O504="女子",IF($AF504&gt;100,"",IF($M504=プロ用女子!D$152,ROW(),"")),"")</f>
        <v/>
      </c>
      <c r="CL504" s="58" t="str">
        <f>IF(O504="女子",IF($AF504&gt;100,"",IF($M504=プロ用女子!K$152,ROW(),"")),"")</f>
        <v/>
      </c>
      <c r="CM504" s="58" t="str">
        <f>IF(O504="女子",IF($AF504&gt;100,"",IF($M504=プロ用女子!D$177,ROW(),"")),"")</f>
        <v/>
      </c>
      <c r="CN504" s="58" t="str">
        <f>IF(O504="女子",IF($AF504&gt;100,"",IF($M504=プロ用女子!K$177,ROW(),"")),"")</f>
        <v/>
      </c>
      <c r="CO504" s="58">
        <f>IF(O504="女子",IF($AF504&gt;100,"",IF($M504=プロ用女子!D$202,ROW(),"")),"")</f>
        <v>504</v>
      </c>
      <c r="CP504" s="58" t="str">
        <f>IF(O504="女子",IF($AF504&gt;100,"",IF($M504=プロ用女子!K$202,ROW(),"")),"")</f>
        <v/>
      </c>
      <c r="CQ504" s="58" t="str">
        <f>IF(O504="女子",IF($AF504&gt;100,"",IF($M504=プロ用女子!D$227,ROW(),"")),"")</f>
        <v/>
      </c>
      <c r="CR504" s="58" t="str">
        <f>IF(O504="女子",IF($AF504&gt;100,"",IF($M504=プロ用女子!K$227,ROW(),"")),"")</f>
        <v/>
      </c>
    </row>
    <row r="505" spans="1:96" x14ac:dyDescent="0.15">
      <c r="A505" s="41">
        <v>46172</v>
      </c>
      <c r="B505" s="41">
        <v>46180</v>
      </c>
      <c r="C505" t="s">
        <v>70</v>
      </c>
      <c r="D505" t="s">
        <v>162</v>
      </c>
      <c r="E505" t="s">
        <v>169</v>
      </c>
      <c r="F505" t="s">
        <v>170</v>
      </c>
      <c r="G505" t="s">
        <v>165</v>
      </c>
      <c r="H505" t="s">
        <v>71</v>
      </c>
      <c r="I505" t="s">
        <v>166</v>
      </c>
      <c r="J505" t="s">
        <v>99</v>
      </c>
      <c r="L505" t="s">
        <v>1003</v>
      </c>
      <c r="M505" t="s">
        <v>970</v>
      </c>
      <c r="N505" t="s">
        <v>971</v>
      </c>
      <c r="O505" t="s">
        <v>17</v>
      </c>
      <c r="Y505" t="s">
        <v>101</v>
      </c>
      <c r="AA505" t="s">
        <v>1004</v>
      </c>
      <c r="AB505" t="s">
        <v>1005</v>
      </c>
      <c r="AC505" t="s">
        <v>1006</v>
      </c>
      <c r="AD505" t="s">
        <v>102</v>
      </c>
      <c r="AF505">
        <v>9</v>
      </c>
      <c r="AG505" s="40">
        <v>39265</v>
      </c>
      <c r="AN505">
        <v>164</v>
      </c>
      <c r="AO505">
        <v>50</v>
      </c>
      <c r="AP505" t="s">
        <v>103</v>
      </c>
      <c r="AV505" t="s">
        <v>107</v>
      </c>
      <c r="AY505" t="s">
        <v>157</v>
      </c>
      <c r="BB505">
        <f t="shared" si="28"/>
        <v>16</v>
      </c>
      <c r="BC505">
        <f t="shared" si="29"/>
        <v>2</v>
      </c>
      <c r="BD505" t="str">
        <f t="shared" si="30"/>
        <v>右</v>
      </c>
      <c r="BE505" s="58" t="str">
        <f>IF(O505="男子",IF($AF505&gt;100,"",IF(M505=プロ用男子!D$2,ROW(),"")),"")</f>
        <v/>
      </c>
      <c r="BF505" s="58" t="str">
        <f>IF(O505="男子",IF($AF505&gt;100,"",IF($M505=プロ用男子!K$2,ROW(),"")),"")</f>
        <v/>
      </c>
      <c r="BG505" s="58" t="str">
        <f>IF(O505="男子",IF($AF505&gt;100,"",IF($M505=プロ用男子!D$27,ROW(),"")),"")</f>
        <v/>
      </c>
      <c r="BH505" s="58" t="str">
        <f>IF(O505="男子",IF($AF505&gt;100,"",IF($M505=プロ用男子!K$27,ROW(),"")),"")</f>
        <v/>
      </c>
      <c r="BI505" s="58" t="str">
        <f>IF(O505="男子",IF($AF505&gt;100,"",IF($M505=プロ用男子!D$52,ROW(),"")),"")</f>
        <v/>
      </c>
      <c r="BJ505" s="58" t="str">
        <f>IF(O505="男子",IF($AF505&gt;100,"",IF($M505=プロ用男子!K$52,ROW(),"")),"")</f>
        <v/>
      </c>
      <c r="BK505" s="58" t="str">
        <f>IF(O505="男子",IF($AF505&gt;100,"",IF($M505=プロ用男子!D$77,ROW(),"")),"")</f>
        <v/>
      </c>
      <c r="BL505" s="58" t="str">
        <f>IF(O505="男子",IF($AF505&gt;100,"",IF($M505=プロ用男子!K$77,ROW(),"")),"")</f>
        <v/>
      </c>
      <c r="BM505" s="58" t="str">
        <f>IF(O505="男子",IF($AF505&gt;100,"",IF($M505=プロ用男子!D$102,ROW(),"")),"")</f>
        <v/>
      </c>
      <c r="BN505" s="58" t="str">
        <f>IF(O505="男子",IF($AF505&gt;100,"",IF($M505=プロ用男子!K$102,ROW(),"")),"")</f>
        <v/>
      </c>
      <c r="BO505" s="58" t="str">
        <f>IF(O505="男子",IF($AF505&gt;100,"",IF($M505=プロ用男子!D$127,ROW(),"")),"")</f>
        <v/>
      </c>
      <c r="BP505" s="58" t="str">
        <f>IF(O505="男子",IF($AF505&gt;100,"",IF($M505=プロ用男子!K$127,ROW(),"")),"")</f>
        <v/>
      </c>
      <c r="BQ505" s="58" t="str">
        <f>IF(O505="男子",IF($AF505&gt;100,"",IF($M505=プロ用男子!D$152,ROW(),"")),"")</f>
        <v/>
      </c>
      <c r="BR505" s="58" t="str">
        <f>IF(O505="男子",IF($AF505&gt;100,"",IF($M505=プロ用男子!K$152,ROW(),"")),"")</f>
        <v/>
      </c>
      <c r="BS505" s="58" t="str">
        <f>IF(O505="男子",IF($AF505&gt;100,"",IF($M505=プロ用男子!D$177,ROW(),"")),"")</f>
        <v/>
      </c>
      <c r="BT505" s="58" t="str">
        <f>IF(O505="男子",IF($AF505&gt;100,"",IF($M505=プロ用男子!K$177,ROW(),"")),"")</f>
        <v/>
      </c>
      <c r="BU505" s="58" t="str">
        <f>IF(O505="男子",IF($AF505&gt;100,"",IF($M505=プロ用男子!D$202,ROW(),"")),"")</f>
        <v/>
      </c>
      <c r="BV505" s="58" t="str">
        <f>IF(O505="男子",IF($AF505&gt;100,"",IF($M505=プロ用男子!K$202,ROW(),"")),"")</f>
        <v/>
      </c>
      <c r="BW505" s="58" t="str">
        <f>IF(O505="男子",IF($AF505&gt;100,"",IF($M505=プロ用男子!D$227,ROW(),"")),"")</f>
        <v/>
      </c>
      <c r="BX505" s="58" t="str">
        <f>IF(O505="男子",IF($AF505&gt;100,"",IF($M505=プロ用男子!K$227,ROW(),"")),"")</f>
        <v/>
      </c>
      <c r="BY505" s="58" t="str">
        <f>IF(O505="女子",IF(AF505&gt;100,"",IF(M505=プロ用女子!D$2,ROW(),"")),"")</f>
        <v/>
      </c>
      <c r="BZ505" s="58" t="str">
        <f>IF(O505="女子",IF($AF505&gt;100,"",IF($M505=プロ用女子!K$2,ROW(),"")),"")</f>
        <v/>
      </c>
      <c r="CA505" s="58" t="str">
        <f>IF(O505="女子",IF($AF505&gt;100,"",IF($M505=プロ用女子!D$27,ROW(),"")),"")</f>
        <v/>
      </c>
      <c r="CB505" s="58" t="str">
        <f>IF(O505="女子",IF($AF505&gt;100,"",IF($M505=プロ用女子!K$27,ROW(),"")),"")</f>
        <v/>
      </c>
      <c r="CC505" s="58" t="str">
        <f>IF(O505="女子",IF($AF505&gt;100,"",IF($M505=プロ用女子!D$52,ROW(),"")),"")</f>
        <v/>
      </c>
      <c r="CD505" s="58" t="str">
        <f>IF(O505="女子",IF($AF505&gt;100,"",IF($M505=プロ用女子!K$52,ROW(),"")),"")</f>
        <v/>
      </c>
      <c r="CE505" s="58" t="str">
        <f>IF(O505="女子",IF($AF505&gt;100,"",IF($M505=プロ用女子!D$77,ROW(),"")),"")</f>
        <v/>
      </c>
      <c r="CF505" s="58" t="str">
        <f>IF(O505="女子",IF($AF505&gt;100,"",IF($M505=プロ用女子!K$77,ROW(),"")),"")</f>
        <v/>
      </c>
      <c r="CG505" s="58" t="str">
        <f>IF(O505="女子",IF($AF505&gt;100,"",IF($M505=プロ用女子!D$102,ROW(),"")),"")</f>
        <v/>
      </c>
      <c r="CH505" s="58" t="str">
        <f>IF(O505="女子",IF($AF505&gt;100,"",IF($M505=プロ用女子!K$102,ROW(),"")),"")</f>
        <v/>
      </c>
      <c r="CI505" s="58" t="str">
        <f>IF(O505="女子",IF($AF505&gt;100,"",IF($M505=プロ用女子!D$127,ROW(),"")),"")</f>
        <v/>
      </c>
      <c r="CJ505" s="58" t="str">
        <f>IF(O505="女子",IF($AF505&gt;100,"",IF($M505=プロ用女子!K$127,ROW(),"")),"")</f>
        <v/>
      </c>
      <c r="CK505" s="58" t="str">
        <f>IF(O505="女子",IF($AF505&gt;100,"",IF($M505=プロ用女子!D$152,ROW(),"")),"")</f>
        <v/>
      </c>
      <c r="CL505" s="58" t="str">
        <f>IF(O505="女子",IF($AF505&gt;100,"",IF($M505=プロ用女子!K$152,ROW(),"")),"")</f>
        <v/>
      </c>
      <c r="CM505" s="58" t="str">
        <f>IF(O505="女子",IF($AF505&gt;100,"",IF($M505=プロ用女子!D$177,ROW(),"")),"")</f>
        <v/>
      </c>
      <c r="CN505" s="58" t="str">
        <f>IF(O505="女子",IF($AF505&gt;100,"",IF($M505=プロ用女子!K$177,ROW(),"")),"")</f>
        <v/>
      </c>
      <c r="CO505" s="58">
        <f>IF(O505="女子",IF($AF505&gt;100,"",IF($M505=プロ用女子!D$202,ROW(),"")),"")</f>
        <v>505</v>
      </c>
      <c r="CP505" s="58" t="str">
        <f>IF(O505="女子",IF($AF505&gt;100,"",IF($M505=プロ用女子!K$202,ROW(),"")),"")</f>
        <v/>
      </c>
      <c r="CQ505" s="58" t="str">
        <f>IF(O505="女子",IF($AF505&gt;100,"",IF($M505=プロ用女子!D$227,ROW(),"")),"")</f>
        <v/>
      </c>
      <c r="CR505" s="58" t="str">
        <f>IF(O505="女子",IF($AF505&gt;100,"",IF($M505=プロ用女子!K$227,ROW(),"")),"")</f>
        <v/>
      </c>
    </row>
    <row r="506" spans="1:96" x14ac:dyDescent="0.15">
      <c r="A506" s="41">
        <v>46172</v>
      </c>
      <c r="B506" s="41">
        <v>46180</v>
      </c>
      <c r="C506" t="s">
        <v>70</v>
      </c>
      <c r="D506" t="s">
        <v>162</v>
      </c>
      <c r="E506" t="s">
        <v>169</v>
      </c>
      <c r="F506" t="s">
        <v>170</v>
      </c>
      <c r="G506" t="s">
        <v>165</v>
      </c>
      <c r="H506" t="s">
        <v>71</v>
      </c>
      <c r="I506" t="s">
        <v>166</v>
      </c>
      <c r="J506" t="s">
        <v>99</v>
      </c>
      <c r="L506" t="s">
        <v>1007</v>
      </c>
      <c r="M506" t="s">
        <v>970</v>
      </c>
      <c r="N506" t="s">
        <v>971</v>
      </c>
      <c r="O506" t="s">
        <v>17</v>
      </c>
      <c r="Y506" t="s">
        <v>101</v>
      </c>
      <c r="AA506" t="s">
        <v>1008</v>
      </c>
      <c r="AB506" t="s">
        <v>1009</v>
      </c>
      <c r="AC506" t="s">
        <v>1010</v>
      </c>
      <c r="AD506" t="s">
        <v>102</v>
      </c>
      <c r="AF506">
        <v>10</v>
      </c>
      <c r="AG506" s="40">
        <v>39430</v>
      </c>
      <c r="AN506">
        <v>162.80000000000001</v>
      </c>
      <c r="AO506">
        <v>55.5</v>
      </c>
      <c r="AP506" t="s">
        <v>103</v>
      </c>
      <c r="AV506" t="s">
        <v>107</v>
      </c>
      <c r="AY506" t="s">
        <v>156</v>
      </c>
      <c r="BB506">
        <f t="shared" si="28"/>
        <v>16</v>
      </c>
      <c r="BC506">
        <f t="shared" si="29"/>
        <v>2</v>
      </c>
      <c r="BD506" t="str">
        <f t="shared" si="30"/>
        <v>右</v>
      </c>
      <c r="BE506" s="58" t="str">
        <f>IF(O506="男子",IF($AF506&gt;100,"",IF(M506=プロ用男子!D$2,ROW(),"")),"")</f>
        <v/>
      </c>
      <c r="BF506" s="58" t="str">
        <f>IF(O506="男子",IF($AF506&gt;100,"",IF($M506=プロ用男子!K$2,ROW(),"")),"")</f>
        <v/>
      </c>
      <c r="BG506" s="58" t="str">
        <f>IF(O506="男子",IF($AF506&gt;100,"",IF($M506=プロ用男子!D$27,ROW(),"")),"")</f>
        <v/>
      </c>
      <c r="BH506" s="58" t="str">
        <f>IF(O506="男子",IF($AF506&gt;100,"",IF($M506=プロ用男子!K$27,ROW(),"")),"")</f>
        <v/>
      </c>
      <c r="BI506" s="58" t="str">
        <f>IF(O506="男子",IF($AF506&gt;100,"",IF($M506=プロ用男子!D$52,ROW(),"")),"")</f>
        <v/>
      </c>
      <c r="BJ506" s="58" t="str">
        <f>IF(O506="男子",IF($AF506&gt;100,"",IF($M506=プロ用男子!K$52,ROW(),"")),"")</f>
        <v/>
      </c>
      <c r="BK506" s="58" t="str">
        <f>IF(O506="男子",IF($AF506&gt;100,"",IF($M506=プロ用男子!D$77,ROW(),"")),"")</f>
        <v/>
      </c>
      <c r="BL506" s="58" t="str">
        <f>IF(O506="男子",IF($AF506&gt;100,"",IF($M506=プロ用男子!K$77,ROW(),"")),"")</f>
        <v/>
      </c>
      <c r="BM506" s="58" t="str">
        <f>IF(O506="男子",IF($AF506&gt;100,"",IF($M506=プロ用男子!D$102,ROW(),"")),"")</f>
        <v/>
      </c>
      <c r="BN506" s="58" t="str">
        <f>IF(O506="男子",IF($AF506&gt;100,"",IF($M506=プロ用男子!K$102,ROW(),"")),"")</f>
        <v/>
      </c>
      <c r="BO506" s="58" t="str">
        <f>IF(O506="男子",IF($AF506&gt;100,"",IF($M506=プロ用男子!D$127,ROW(),"")),"")</f>
        <v/>
      </c>
      <c r="BP506" s="58" t="str">
        <f>IF(O506="男子",IF($AF506&gt;100,"",IF($M506=プロ用男子!K$127,ROW(),"")),"")</f>
        <v/>
      </c>
      <c r="BQ506" s="58" t="str">
        <f>IF(O506="男子",IF($AF506&gt;100,"",IF($M506=プロ用男子!D$152,ROW(),"")),"")</f>
        <v/>
      </c>
      <c r="BR506" s="58" t="str">
        <f>IF(O506="男子",IF($AF506&gt;100,"",IF($M506=プロ用男子!K$152,ROW(),"")),"")</f>
        <v/>
      </c>
      <c r="BS506" s="58" t="str">
        <f>IF(O506="男子",IF($AF506&gt;100,"",IF($M506=プロ用男子!D$177,ROW(),"")),"")</f>
        <v/>
      </c>
      <c r="BT506" s="58" t="str">
        <f>IF(O506="男子",IF($AF506&gt;100,"",IF($M506=プロ用男子!K$177,ROW(),"")),"")</f>
        <v/>
      </c>
      <c r="BU506" s="58" t="str">
        <f>IF(O506="男子",IF($AF506&gt;100,"",IF($M506=プロ用男子!D$202,ROW(),"")),"")</f>
        <v/>
      </c>
      <c r="BV506" s="58" t="str">
        <f>IF(O506="男子",IF($AF506&gt;100,"",IF($M506=プロ用男子!K$202,ROW(),"")),"")</f>
        <v/>
      </c>
      <c r="BW506" s="58" t="str">
        <f>IF(O506="男子",IF($AF506&gt;100,"",IF($M506=プロ用男子!D$227,ROW(),"")),"")</f>
        <v/>
      </c>
      <c r="BX506" s="58" t="str">
        <f>IF(O506="男子",IF($AF506&gt;100,"",IF($M506=プロ用男子!K$227,ROW(),"")),"")</f>
        <v/>
      </c>
      <c r="BY506" s="58" t="str">
        <f>IF(O506="女子",IF(AF506&gt;100,"",IF(M506=プロ用女子!D$2,ROW(),"")),"")</f>
        <v/>
      </c>
      <c r="BZ506" s="58" t="str">
        <f>IF(O506="女子",IF($AF506&gt;100,"",IF($M506=プロ用女子!K$2,ROW(),"")),"")</f>
        <v/>
      </c>
      <c r="CA506" s="58" t="str">
        <f>IF(O506="女子",IF($AF506&gt;100,"",IF($M506=プロ用女子!D$27,ROW(),"")),"")</f>
        <v/>
      </c>
      <c r="CB506" s="58" t="str">
        <f>IF(O506="女子",IF($AF506&gt;100,"",IF($M506=プロ用女子!K$27,ROW(),"")),"")</f>
        <v/>
      </c>
      <c r="CC506" s="58" t="str">
        <f>IF(O506="女子",IF($AF506&gt;100,"",IF($M506=プロ用女子!D$52,ROW(),"")),"")</f>
        <v/>
      </c>
      <c r="CD506" s="58" t="str">
        <f>IF(O506="女子",IF($AF506&gt;100,"",IF($M506=プロ用女子!K$52,ROW(),"")),"")</f>
        <v/>
      </c>
      <c r="CE506" s="58" t="str">
        <f>IF(O506="女子",IF($AF506&gt;100,"",IF($M506=プロ用女子!D$77,ROW(),"")),"")</f>
        <v/>
      </c>
      <c r="CF506" s="58" t="str">
        <f>IF(O506="女子",IF($AF506&gt;100,"",IF($M506=プロ用女子!K$77,ROW(),"")),"")</f>
        <v/>
      </c>
      <c r="CG506" s="58" t="str">
        <f>IF(O506="女子",IF($AF506&gt;100,"",IF($M506=プロ用女子!D$102,ROW(),"")),"")</f>
        <v/>
      </c>
      <c r="CH506" s="58" t="str">
        <f>IF(O506="女子",IF($AF506&gt;100,"",IF($M506=プロ用女子!K$102,ROW(),"")),"")</f>
        <v/>
      </c>
      <c r="CI506" s="58" t="str">
        <f>IF(O506="女子",IF($AF506&gt;100,"",IF($M506=プロ用女子!D$127,ROW(),"")),"")</f>
        <v/>
      </c>
      <c r="CJ506" s="58" t="str">
        <f>IF(O506="女子",IF($AF506&gt;100,"",IF($M506=プロ用女子!K$127,ROW(),"")),"")</f>
        <v/>
      </c>
      <c r="CK506" s="58" t="str">
        <f>IF(O506="女子",IF($AF506&gt;100,"",IF($M506=プロ用女子!D$152,ROW(),"")),"")</f>
        <v/>
      </c>
      <c r="CL506" s="58" t="str">
        <f>IF(O506="女子",IF($AF506&gt;100,"",IF($M506=プロ用女子!K$152,ROW(),"")),"")</f>
        <v/>
      </c>
      <c r="CM506" s="58" t="str">
        <f>IF(O506="女子",IF($AF506&gt;100,"",IF($M506=プロ用女子!D$177,ROW(),"")),"")</f>
        <v/>
      </c>
      <c r="CN506" s="58" t="str">
        <f>IF(O506="女子",IF($AF506&gt;100,"",IF($M506=プロ用女子!K$177,ROW(),"")),"")</f>
        <v/>
      </c>
      <c r="CO506" s="58">
        <f>IF(O506="女子",IF($AF506&gt;100,"",IF($M506=プロ用女子!D$202,ROW(),"")),"")</f>
        <v>506</v>
      </c>
      <c r="CP506" s="58" t="str">
        <f>IF(O506="女子",IF($AF506&gt;100,"",IF($M506=プロ用女子!K$202,ROW(),"")),"")</f>
        <v/>
      </c>
      <c r="CQ506" s="58" t="str">
        <f>IF(O506="女子",IF($AF506&gt;100,"",IF($M506=プロ用女子!D$227,ROW(),"")),"")</f>
        <v/>
      </c>
      <c r="CR506" s="58" t="str">
        <f>IF(O506="女子",IF($AF506&gt;100,"",IF($M506=プロ用女子!K$227,ROW(),"")),"")</f>
        <v/>
      </c>
    </row>
    <row r="507" spans="1:96" x14ac:dyDescent="0.15">
      <c r="A507" s="41">
        <v>46172</v>
      </c>
      <c r="B507" s="41">
        <v>46180</v>
      </c>
      <c r="C507" t="s">
        <v>70</v>
      </c>
      <c r="D507" t="s">
        <v>162</v>
      </c>
      <c r="E507" t="s">
        <v>169</v>
      </c>
      <c r="F507" t="s">
        <v>171</v>
      </c>
      <c r="G507" t="s">
        <v>165</v>
      </c>
      <c r="H507" t="s">
        <v>71</v>
      </c>
      <c r="I507" t="s">
        <v>166</v>
      </c>
      <c r="J507" t="s">
        <v>99</v>
      </c>
      <c r="L507" t="s">
        <v>1223</v>
      </c>
      <c r="M507" t="s">
        <v>970</v>
      </c>
      <c r="N507" t="s">
        <v>971</v>
      </c>
      <c r="O507" t="s">
        <v>17</v>
      </c>
      <c r="Y507" t="s">
        <v>101</v>
      </c>
      <c r="AA507" t="s">
        <v>1224</v>
      </c>
      <c r="AB507" t="s">
        <v>1225</v>
      </c>
      <c r="AC507" t="s">
        <v>1226</v>
      </c>
      <c r="AD507" t="s">
        <v>102</v>
      </c>
      <c r="AF507">
        <v>101</v>
      </c>
      <c r="AG507" s="40">
        <v>38941</v>
      </c>
      <c r="AP507" t="s">
        <v>103</v>
      </c>
      <c r="AV507" t="s">
        <v>108</v>
      </c>
      <c r="BB507">
        <f t="shared" si="28"/>
        <v>17</v>
      </c>
      <c r="BC507">
        <f t="shared" si="29"/>
        <v>3</v>
      </c>
      <c r="BD507" t="str">
        <f t="shared" si="30"/>
        <v>右</v>
      </c>
      <c r="BE507" s="58" t="str">
        <f>IF(O507="男子",IF($AF507&gt;100,"",IF(M507=プロ用男子!D$2,ROW(),"")),"")</f>
        <v/>
      </c>
      <c r="BF507" s="58" t="str">
        <f>IF(O507="男子",IF($AF507&gt;100,"",IF($M507=プロ用男子!K$2,ROW(),"")),"")</f>
        <v/>
      </c>
      <c r="BG507" s="58" t="str">
        <f>IF(O507="男子",IF($AF507&gt;100,"",IF($M507=プロ用男子!D$27,ROW(),"")),"")</f>
        <v/>
      </c>
      <c r="BH507" s="58" t="str">
        <f>IF(O507="男子",IF($AF507&gt;100,"",IF($M507=プロ用男子!K$27,ROW(),"")),"")</f>
        <v/>
      </c>
      <c r="BI507" s="58" t="str">
        <f>IF(O507="男子",IF($AF507&gt;100,"",IF($M507=プロ用男子!D$52,ROW(),"")),"")</f>
        <v/>
      </c>
      <c r="BJ507" s="58" t="str">
        <f>IF(O507="男子",IF($AF507&gt;100,"",IF($M507=プロ用男子!K$52,ROW(),"")),"")</f>
        <v/>
      </c>
      <c r="BK507" s="58" t="str">
        <f>IF(O507="男子",IF($AF507&gt;100,"",IF($M507=プロ用男子!D$77,ROW(),"")),"")</f>
        <v/>
      </c>
      <c r="BL507" s="58" t="str">
        <f>IF(O507="男子",IF($AF507&gt;100,"",IF($M507=プロ用男子!K$77,ROW(),"")),"")</f>
        <v/>
      </c>
      <c r="BM507" s="58" t="str">
        <f>IF(O507="男子",IF($AF507&gt;100,"",IF($M507=プロ用男子!D$102,ROW(),"")),"")</f>
        <v/>
      </c>
      <c r="BN507" s="58" t="str">
        <f>IF(O507="男子",IF($AF507&gt;100,"",IF($M507=プロ用男子!K$102,ROW(),"")),"")</f>
        <v/>
      </c>
      <c r="BO507" s="58" t="str">
        <f>IF(O507="男子",IF($AF507&gt;100,"",IF($M507=プロ用男子!D$127,ROW(),"")),"")</f>
        <v/>
      </c>
      <c r="BP507" s="58" t="str">
        <f>IF(O507="男子",IF($AF507&gt;100,"",IF($M507=プロ用男子!K$127,ROW(),"")),"")</f>
        <v/>
      </c>
      <c r="BQ507" s="58" t="str">
        <f>IF(O507="男子",IF($AF507&gt;100,"",IF($M507=プロ用男子!D$152,ROW(),"")),"")</f>
        <v/>
      </c>
      <c r="BR507" s="58" t="str">
        <f>IF(O507="男子",IF($AF507&gt;100,"",IF($M507=プロ用男子!K$152,ROW(),"")),"")</f>
        <v/>
      </c>
      <c r="BS507" s="58" t="str">
        <f>IF(O507="男子",IF($AF507&gt;100,"",IF($M507=プロ用男子!D$177,ROW(),"")),"")</f>
        <v/>
      </c>
      <c r="BT507" s="58" t="str">
        <f>IF(O507="男子",IF($AF507&gt;100,"",IF($M507=プロ用男子!K$177,ROW(),"")),"")</f>
        <v/>
      </c>
      <c r="BU507" s="58" t="str">
        <f>IF(O507="男子",IF($AF507&gt;100,"",IF($M507=プロ用男子!D$202,ROW(),"")),"")</f>
        <v/>
      </c>
      <c r="BV507" s="58" t="str">
        <f>IF(O507="男子",IF($AF507&gt;100,"",IF($M507=プロ用男子!K$202,ROW(),"")),"")</f>
        <v/>
      </c>
      <c r="BW507" s="58" t="str">
        <f>IF(O507="男子",IF($AF507&gt;100,"",IF($M507=プロ用男子!D$227,ROW(),"")),"")</f>
        <v/>
      </c>
      <c r="BX507" s="58" t="str">
        <f>IF(O507="男子",IF($AF507&gt;100,"",IF($M507=プロ用男子!K$227,ROW(),"")),"")</f>
        <v/>
      </c>
      <c r="BY507" s="58" t="str">
        <f>IF(O507="女子",IF(AF507&gt;100,"",IF(M507=プロ用女子!D$2,ROW(),"")),"")</f>
        <v/>
      </c>
      <c r="BZ507" s="58" t="str">
        <f>IF(O507="女子",IF($AF507&gt;100,"",IF($M507=プロ用女子!K$2,ROW(),"")),"")</f>
        <v/>
      </c>
      <c r="CA507" s="58" t="str">
        <f>IF(O507="女子",IF($AF507&gt;100,"",IF($M507=プロ用女子!D$27,ROW(),"")),"")</f>
        <v/>
      </c>
      <c r="CB507" s="58" t="str">
        <f>IF(O507="女子",IF($AF507&gt;100,"",IF($M507=プロ用女子!K$27,ROW(),"")),"")</f>
        <v/>
      </c>
      <c r="CC507" s="58" t="str">
        <f>IF(O507="女子",IF($AF507&gt;100,"",IF($M507=プロ用女子!D$52,ROW(),"")),"")</f>
        <v/>
      </c>
      <c r="CD507" s="58" t="str">
        <f>IF(O507="女子",IF($AF507&gt;100,"",IF($M507=プロ用女子!K$52,ROW(),"")),"")</f>
        <v/>
      </c>
      <c r="CE507" s="58" t="str">
        <f>IF(O507="女子",IF($AF507&gt;100,"",IF($M507=プロ用女子!D$77,ROW(),"")),"")</f>
        <v/>
      </c>
      <c r="CF507" s="58" t="str">
        <f>IF(O507="女子",IF($AF507&gt;100,"",IF($M507=プロ用女子!K$77,ROW(),"")),"")</f>
        <v/>
      </c>
      <c r="CG507" s="58" t="str">
        <f>IF(O507="女子",IF($AF507&gt;100,"",IF($M507=プロ用女子!D$102,ROW(),"")),"")</f>
        <v/>
      </c>
      <c r="CH507" s="58" t="str">
        <f>IF(O507="女子",IF($AF507&gt;100,"",IF($M507=プロ用女子!K$102,ROW(),"")),"")</f>
        <v/>
      </c>
      <c r="CI507" s="58" t="str">
        <f>IF(O507="女子",IF($AF507&gt;100,"",IF($M507=プロ用女子!D$127,ROW(),"")),"")</f>
        <v/>
      </c>
      <c r="CJ507" s="58" t="str">
        <f>IF(O507="女子",IF($AF507&gt;100,"",IF($M507=プロ用女子!K$127,ROW(),"")),"")</f>
        <v/>
      </c>
      <c r="CK507" s="58" t="str">
        <f>IF(O507="女子",IF($AF507&gt;100,"",IF($M507=プロ用女子!D$152,ROW(),"")),"")</f>
        <v/>
      </c>
      <c r="CL507" s="58" t="str">
        <f>IF(O507="女子",IF($AF507&gt;100,"",IF($M507=プロ用女子!K$152,ROW(),"")),"")</f>
        <v/>
      </c>
      <c r="CM507" s="58" t="str">
        <f>IF(O507="女子",IF($AF507&gt;100,"",IF($M507=プロ用女子!D$177,ROW(),"")),"")</f>
        <v/>
      </c>
      <c r="CN507" s="58" t="str">
        <f>IF(O507="女子",IF($AF507&gt;100,"",IF($M507=プロ用女子!K$177,ROW(),"")),"")</f>
        <v/>
      </c>
      <c r="CO507" s="58" t="str">
        <f>IF(O507="女子",IF($AF507&gt;100,"",IF($M507=プロ用女子!D$202,ROW(),"")),"")</f>
        <v/>
      </c>
      <c r="CP507" s="58" t="str">
        <f>IF(O507="女子",IF($AF507&gt;100,"",IF($M507=プロ用女子!K$202,ROW(),"")),"")</f>
        <v/>
      </c>
      <c r="CQ507" s="58" t="str">
        <f>IF(O507="女子",IF($AF507&gt;100,"",IF($M507=プロ用女子!D$227,ROW(),"")),"")</f>
        <v/>
      </c>
      <c r="CR507" s="58" t="str">
        <f>IF(O507="女子",IF($AF507&gt;100,"",IF($M507=プロ用女子!K$227,ROW(),"")),"")</f>
        <v/>
      </c>
    </row>
    <row r="508" spans="1:96" x14ac:dyDescent="0.15">
      <c r="A508" s="41">
        <v>46172</v>
      </c>
      <c r="B508" s="41">
        <v>46180</v>
      </c>
      <c r="C508" t="s">
        <v>70</v>
      </c>
      <c r="D508" t="s">
        <v>162</v>
      </c>
      <c r="E508" t="s">
        <v>169</v>
      </c>
      <c r="F508" t="s">
        <v>171</v>
      </c>
      <c r="G508" t="s">
        <v>165</v>
      </c>
      <c r="H508" t="s">
        <v>71</v>
      </c>
      <c r="I508" t="s">
        <v>166</v>
      </c>
      <c r="J508" t="s">
        <v>99</v>
      </c>
      <c r="L508" t="s">
        <v>1227</v>
      </c>
      <c r="M508" t="s">
        <v>970</v>
      </c>
      <c r="N508" t="s">
        <v>971</v>
      </c>
      <c r="O508" t="s">
        <v>17</v>
      </c>
      <c r="Y508" t="s">
        <v>101</v>
      </c>
      <c r="AA508" t="s">
        <v>1228</v>
      </c>
      <c r="AB508" t="s">
        <v>1229</v>
      </c>
      <c r="AC508" t="s">
        <v>1230</v>
      </c>
      <c r="AD508" t="s">
        <v>102</v>
      </c>
      <c r="AF508">
        <v>102</v>
      </c>
      <c r="AG508" s="40">
        <v>38961</v>
      </c>
      <c r="AP508" t="s">
        <v>103</v>
      </c>
      <c r="AV508" t="s">
        <v>108</v>
      </c>
      <c r="AW508" t="s">
        <v>110</v>
      </c>
      <c r="BB508">
        <f t="shared" si="28"/>
        <v>17</v>
      </c>
      <c r="BC508">
        <f t="shared" si="29"/>
        <v>3</v>
      </c>
      <c r="BD508" t="str">
        <f t="shared" si="30"/>
        <v>右</v>
      </c>
      <c r="BE508" s="58" t="str">
        <f>IF(O508="男子",IF($AF508&gt;100,"",IF(M508=プロ用男子!D$2,ROW(),"")),"")</f>
        <v/>
      </c>
      <c r="BF508" s="58" t="str">
        <f>IF(O508="男子",IF($AF508&gt;100,"",IF($M508=プロ用男子!K$2,ROW(),"")),"")</f>
        <v/>
      </c>
      <c r="BG508" s="58" t="str">
        <f>IF(O508="男子",IF($AF508&gt;100,"",IF($M508=プロ用男子!D$27,ROW(),"")),"")</f>
        <v/>
      </c>
      <c r="BH508" s="58" t="str">
        <f>IF(O508="男子",IF($AF508&gt;100,"",IF($M508=プロ用男子!K$27,ROW(),"")),"")</f>
        <v/>
      </c>
      <c r="BI508" s="58" t="str">
        <f>IF(O508="男子",IF($AF508&gt;100,"",IF($M508=プロ用男子!D$52,ROW(),"")),"")</f>
        <v/>
      </c>
      <c r="BJ508" s="58" t="str">
        <f>IF(O508="男子",IF($AF508&gt;100,"",IF($M508=プロ用男子!K$52,ROW(),"")),"")</f>
        <v/>
      </c>
      <c r="BK508" s="58" t="str">
        <f>IF(O508="男子",IF($AF508&gt;100,"",IF($M508=プロ用男子!D$77,ROW(),"")),"")</f>
        <v/>
      </c>
      <c r="BL508" s="58" t="str">
        <f>IF(O508="男子",IF($AF508&gt;100,"",IF($M508=プロ用男子!K$77,ROW(),"")),"")</f>
        <v/>
      </c>
      <c r="BM508" s="58" t="str">
        <f>IF(O508="男子",IF($AF508&gt;100,"",IF($M508=プロ用男子!D$102,ROW(),"")),"")</f>
        <v/>
      </c>
      <c r="BN508" s="58" t="str">
        <f>IF(O508="男子",IF($AF508&gt;100,"",IF($M508=プロ用男子!K$102,ROW(),"")),"")</f>
        <v/>
      </c>
      <c r="BO508" s="58" t="str">
        <f>IF(O508="男子",IF($AF508&gt;100,"",IF($M508=プロ用男子!D$127,ROW(),"")),"")</f>
        <v/>
      </c>
      <c r="BP508" s="58" t="str">
        <f>IF(O508="男子",IF($AF508&gt;100,"",IF($M508=プロ用男子!K$127,ROW(),"")),"")</f>
        <v/>
      </c>
      <c r="BQ508" s="58" t="str">
        <f>IF(O508="男子",IF($AF508&gt;100,"",IF($M508=プロ用男子!D$152,ROW(),"")),"")</f>
        <v/>
      </c>
      <c r="BR508" s="58" t="str">
        <f>IF(O508="男子",IF($AF508&gt;100,"",IF($M508=プロ用男子!K$152,ROW(),"")),"")</f>
        <v/>
      </c>
      <c r="BS508" s="58" t="str">
        <f>IF(O508="男子",IF($AF508&gt;100,"",IF($M508=プロ用男子!D$177,ROW(),"")),"")</f>
        <v/>
      </c>
      <c r="BT508" s="58" t="str">
        <f>IF(O508="男子",IF($AF508&gt;100,"",IF($M508=プロ用男子!K$177,ROW(),"")),"")</f>
        <v/>
      </c>
      <c r="BU508" s="58" t="str">
        <f>IF(O508="男子",IF($AF508&gt;100,"",IF($M508=プロ用男子!D$202,ROW(),"")),"")</f>
        <v/>
      </c>
      <c r="BV508" s="58" t="str">
        <f>IF(O508="男子",IF($AF508&gt;100,"",IF($M508=プロ用男子!K$202,ROW(),"")),"")</f>
        <v/>
      </c>
      <c r="BW508" s="58" t="str">
        <f>IF(O508="男子",IF($AF508&gt;100,"",IF($M508=プロ用男子!D$227,ROW(),"")),"")</f>
        <v/>
      </c>
      <c r="BX508" s="58" t="str">
        <f>IF(O508="男子",IF($AF508&gt;100,"",IF($M508=プロ用男子!K$227,ROW(),"")),"")</f>
        <v/>
      </c>
      <c r="BY508" s="58" t="str">
        <f>IF(O508="女子",IF(AF508&gt;100,"",IF(M508=プロ用女子!D$2,ROW(),"")),"")</f>
        <v/>
      </c>
      <c r="BZ508" s="58" t="str">
        <f>IF(O508="女子",IF($AF508&gt;100,"",IF($M508=プロ用女子!K$2,ROW(),"")),"")</f>
        <v/>
      </c>
      <c r="CA508" s="58" t="str">
        <f>IF(O508="女子",IF($AF508&gt;100,"",IF($M508=プロ用女子!D$27,ROW(),"")),"")</f>
        <v/>
      </c>
      <c r="CB508" s="58" t="str">
        <f>IF(O508="女子",IF($AF508&gt;100,"",IF($M508=プロ用女子!K$27,ROW(),"")),"")</f>
        <v/>
      </c>
      <c r="CC508" s="58" t="str">
        <f>IF(O508="女子",IF($AF508&gt;100,"",IF($M508=プロ用女子!D$52,ROW(),"")),"")</f>
        <v/>
      </c>
      <c r="CD508" s="58" t="str">
        <f>IF(O508="女子",IF($AF508&gt;100,"",IF($M508=プロ用女子!K$52,ROW(),"")),"")</f>
        <v/>
      </c>
      <c r="CE508" s="58" t="str">
        <f>IF(O508="女子",IF($AF508&gt;100,"",IF($M508=プロ用女子!D$77,ROW(),"")),"")</f>
        <v/>
      </c>
      <c r="CF508" s="58" t="str">
        <f>IF(O508="女子",IF($AF508&gt;100,"",IF($M508=プロ用女子!K$77,ROW(),"")),"")</f>
        <v/>
      </c>
      <c r="CG508" s="58" t="str">
        <f>IF(O508="女子",IF($AF508&gt;100,"",IF($M508=プロ用女子!D$102,ROW(),"")),"")</f>
        <v/>
      </c>
      <c r="CH508" s="58" t="str">
        <f>IF(O508="女子",IF($AF508&gt;100,"",IF($M508=プロ用女子!K$102,ROW(),"")),"")</f>
        <v/>
      </c>
      <c r="CI508" s="58" t="str">
        <f>IF(O508="女子",IF($AF508&gt;100,"",IF($M508=プロ用女子!D$127,ROW(),"")),"")</f>
        <v/>
      </c>
      <c r="CJ508" s="58" t="str">
        <f>IF(O508="女子",IF($AF508&gt;100,"",IF($M508=プロ用女子!K$127,ROW(),"")),"")</f>
        <v/>
      </c>
      <c r="CK508" s="58" t="str">
        <f>IF(O508="女子",IF($AF508&gt;100,"",IF($M508=プロ用女子!D$152,ROW(),"")),"")</f>
        <v/>
      </c>
      <c r="CL508" s="58" t="str">
        <f>IF(O508="女子",IF($AF508&gt;100,"",IF($M508=プロ用女子!K$152,ROW(),"")),"")</f>
        <v/>
      </c>
      <c r="CM508" s="58" t="str">
        <f>IF(O508="女子",IF($AF508&gt;100,"",IF($M508=プロ用女子!D$177,ROW(),"")),"")</f>
        <v/>
      </c>
      <c r="CN508" s="58" t="str">
        <f>IF(O508="女子",IF($AF508&gt;100,"",IF($M508=プロ用女子!K$177,ROW(),"")),"")</f>
        <v/>
      </c>
      <c r="CO508" s="58" t="str">
        <f>IF(O508="女子",IF($AF508&gt;100,"",IF($M508=プロ用女子!D$202,ROW(),"")),"")</f>
        <v/>
      </c>
      <c r="CP508" s="58" t="str">
        <f>IF(O508="女子",IF($AF508&gt;100,"",IF($M508=プロ用女子!K$202,ROW(),"")),"")</f>
        <v/>
      </c>
      <c r="CQ508" s="58" t="str">
        <f>IF(O508="女子",IF($AF508&gt;100,"",IF($M508=プロ用女子!D$227,ROW(),"")),"")</f>
        <v/>
      </c>
      <c r="CR508" s="58" t="str">
        <f>IF(O508="女子",IF($AF508&gt;100,"",IF($M508=プロ用女子!K$227,ROW(),"")),"")</f>
        <v/>
      </c>
    </row>
    <row r="509" spans="1:96" x14ac:dyDescent="0.15">
      <c r="L509" t="s">
        <v>2514</v>
      </c>
      <c r="M509" t="s">
        <v>2515</v>
      </c>
      <c r="N509" t="s">
        <v>2516</v>
      </c>
      <c r="O509" t="s">
        <v>17</v>
      </c>
      <c r="Y509" t="s">
        <v>101</v>
      </c>
      <c r="AA509" t="s">
        <v>2517</v>
      </c>
      <c r="AB509" t="s">
        <v>2518</v>
      </c>
      <c r="AC509" t="s">
        <v>2519</v>
      </c>
      <c r="AD509" t="s">
        <v>102</v>
      </c>
      <c r="AF509">
        <v>1</v>
      </c>
      <c r="AG509" s="40">
        <v>39078</v>
      </c>
      <c r="AN509">
        <v>165.8</v>
      </c>
      <c r="AO509">
        <v>62.8</v>
      </c>
      <c r="AP509" t="s">
        <v>103</v>
      </c>
      <c r="BB509">
        <f t="shared" si="28"/>
        <v>17</v>
      </c>
      <c r="BC509">
        <f t="shared" si="29"/>
        <v>3</v>
      </c>
      <c r="BD509" t="str">
        <f t="shared" si="30"/>
        <v>右</v>
      </c>
      <c r="BE509" s="58" t="str">
        <f>IF(O509="男子",IF($AF509&gt;100,"",IF(M509=プロ用男子!D$2,ROW(),"")),"")</f>
        <v/>
      </c>
      <c r="BF509" s="58" t="str">
        <f>IF(O509="男子",IF($AF509&gt;100,"",IF($M509=プロ用男子!K$2,ROW(),"")),"")</f>
        <v/>
      </c>
      <c r="BG509" s="58" t="str">
        <f>IF(O509="男子",IF($AF509&gt;100,"",IF($M509=プロ用男子!D$27,ROW(),"")),"")</f>
        <v/>
      </c>
      <c r="BH509" s="58" t="str">
        <f>IF(O509="男子",IF($AF509&gt;100,"",IF($M509=プロ用男子!K$27,ROW(),"")),"")</f>
        <v/>
      </c>
      <c r="BI509" s="58" t="str">
        <f>IF(O509="男子",IF($AF509&gt;100,"",IF($M509=プロ用男子!D$52,ROW(),"")),"")</f>
        <v/>
      </c>
      <c r="BJ509" s="58" t="str">
        <f>IF(O509="男子",IF($AF509&gt;100,"",IF($M509=プロ用男子!K$52,ROW(),"")),"")</f>
        <v/>
      </c>
      <c r="BK509" s="58" t="str">
        <f>IF(O509="男子",IF($AF509&gt;100,"",IF($M509=プロ用男子!D$77,ROW(),"")),"")</f>
        <v/>
      </c>
      <c r="BL509" s="58" t="str">
        <f>IF(O509="男子",IF($AF509&gt;100,"",IF($M509=プロ用男子!K$77,ROW(),"")),"")</f>
        <v/>
      </c>
      <c r="BM509" s="58" t="str">
        <f>IF(O509="男子",IF($AF509&gt;100,"",IF($M509=プロ用男子!D$102,ROW(),"")),"")</f>
        <v/>
      </c>
      <c r="BN509" s="58" t="str">
        <f>IF(O509="男子",IF($AF509&gt;100,"",IF($M509=プロ用男子!K$102,ROW(),"")),"")</f>
        <v/>
      </c>
      <c r="BO509" s="58" t="str">
        <f>IF(O509="男子",IF($AF509&gt;100,"",IF($M509=プロ用男子!D$127,ROW(),"")),"")</f>
        <v/>
      </c>
      <c r="BP509" s="58" t="str">
        <f>IF(O509="男子",IF($AF509&gt;100,"",IF($M509=プロ用男子!K$127,ROW(),"")),"")</f>
        <v/>
      </c>
      <c r="BQ509" s="58" t="str">
        <f>IF(O509="男子",IF($AF509&gt;100,"",IF($M509=プロ用男子!D$152,ROW(),"")),"")</f>
        <v/>
      </c>
      <c r="BR509" s="58" t="str">
        <f>IF(O509="男子",IF($AF509&gt;100,"",IF($M509=プロ用男子!K$152,ROW(),"")),"")</f>
        <v/>
      </c>
      <c r="BS509" s="58" t="str">
        <f>IF(O509="男子",IF($AF509&gt;100,"",IF($M509=プロ用男子!D$177,ROW(),"")),"")</f>
        <v/>
      </c>
      <c r="BT509" s="58" t="str">
        <f>IF(O509="男子",IF($AF509&gt;100,"",IF($M509=プロ用男子!K$177,ROW(),"")),"")</f>
        <v/>
      </c>
      <c r="BU509" s="58" t="str">
        <f>IF(O509="男子",IF($AF509&gt;100,"",IF($M509=プロ用男子!D$202,ROW(),"")),"")</f>
        <v/>
      </c>
      <c r="BV509" s="58" t="str">
        <f>IF(O509="男子",IF($AF509&gt;100,"",IF($M509=プロ用男子!K$202,ROW(),"")),"")</f>
        <v/>
      </c>
      <c r="BW509" s="58" t="str">
        <f>IF(O509="男子",IF($AF509&gt;100,"",IF($M509=プロ用男子!D$227,ROW(),"")),"")</f>
        <v/>
      </c>
      <c r="BX509" s="58" t="str">
        <f>IF(O509="男子",IF($AF509&gt;100,"",IF($M509=プロ用男子!K$227,ROW(),"")),"")</f>
        <v/>
      </c>
      <c r="BY509" s="58" t="str">
        <f>IF(O509="女子",IF(AF509&gt;100,"",IF(M509=プロ用女子!D$2,ROW(),"")),"")</f>
        <v/>
      </c>
      <c r="BZ509" s="58" t="str">
        <f>IF(O509="女子",IF($AF509&gt;100,"",IF($M509=プロ用女子!K$2,ROW(),"")),"")</f>
        <v/>
      </c>
      <c r="CA509" s="58" t="str">
        <f>IF(O509="女子",IF($AF509&gt;100,"",IF($M509=プロ用女子!D$27,ROW(),"")),"")</f>
        <v/>
      </c>
      <c r="CB509" s="58" t="str">
        <f>IF(O509="女子",IF($AF509&gt;100,"",IF($M509=プロ用女子!K$27,ROW(),"")),"")</f>
        <v/>
      </c>
      <c r="CC509" s="58" t="str">
        <f>IF(O509="女子",IF($AF509&gt;100,"",IF($M509=プロ用女子!D$52,ROW(),"")),"")</f>
        <v/>
      </c>
      <c r="CD509" s="58" t="str">
        <f>IF(O509="女子",IF($AF509&gt;100,"",IF($M509=プロ用女子!K$52,ROW(),"")),"")</f>
        <v/>
      </c>
      <c r="CE509" s="58" t="str">
        <f>IF(O509="女子",IF($AF509&gt;100,"",IF($M509=プロ用女子!D$77,ROW(),"")),"")</f>
        <v/>
      </c>
      <c r="CF509" s="58" t="str">
        <f>IF(O509="女子",IF($AF509&gt;100,"",IF($M509=プロ用女子!K$77,ROW(),"")),"")</f>
        <v/>
      </c>
      <c r="CG509" s="58" t="str">
        <f>IF(O509="女子",IF($AF509&gt;100,"",IF($M509=プロ用女子!D$102,ROW(),"")),"")</f>
        <v/>
      </c>
      <c r="CH509" s="58" t="str">
        <f>IF(O509="女子",IF($AF509&gt;100,"",IF($M509=プロ用女子!K$102,ROW(),"")),"")</f>
        <v/>
      </c>
      <c r="CI509" s="58" t="str">
        <f>IF(O509="女子",IF($AF509&gt;100,"",IF($M509=プロ用女子!D$127,ROW(),"")),"")</f>
        <v/>
      </c>
      <c r="CJ509" s="58" t="str">
        <f>IF(O509="女子",IF($AF509&gt;100,"",IF($M509=プロ用女子!K$127,ROW(),"")),"")</f>
        <v/>
      </c>
      <c r="CK509" s="58" t="str">
        <f>IF(O509="女子",IF($AF509&gt;100,"",IF($M509=プロ用女子!D$152,ROW(),"")),"")</f>
        <v/>
      </c>
      <c r="CL509" s="58" t="str">
        <f>IF(O509="女子",IF($AF509&gt;100,"",IF($M509=プロ用女子!K$152,ROW(),"")),"")</f>
        <v/>
      </c>
      <c r="CM509" s="58" t="str">
        <f>IF(O509="女子",IF($AF509&gt;100,"",IF($M509=プロ用女子!D$177,ROW(),"")),"")</f>
        <v/>
      </c>
      <c r="CN509" s="58" t="str">
        <f>IF(O509="女子",IF($AF509&gt;100,"",IF($M509=プロ用女子!K$177,ROW(),"")),"")</f>
        <v/>
      </c>
      <c r="CO509" s="58" t="str">
        <f>IF(O509="女子",IF($AF509&gt;100,"",IF($M509=プロ用女子!D$202,ROW(),"")),"")</f>
        <v/>
      </c>
      <c r="CP509" s="58" t="str">
        <f>IF(O509="女子",IF($AF509&gt;100,"",IF($M509=プロ用女子!K$202,ROW(),"")),"")</f>
        <v/>
      </c>
      <c r="CQ509" s="58" t="str">
        <f>IF(O509="女子",IF($AF509&gt;100,"",IF($M509=プロ用女子!D$227,ROW(),"")),"")</f>
        <v/>
      </c>
      <c r="CR509" s="58" t="str">
        <f>IF(O509="女子",IF($AF509&gt;100,"",IF($M509=プロ用女子!K$227,ROW(),"")),"")</f>
        <v/>
      </c>
    </row>
    <row r="510" spans="1:96" x14ac:dyDescent="0.15">
      <c r="L510" t="s">
        <v>2520</v>
      </c>
      <c r="M510" t="s">
        <v>2515</v>
      </c>
      <c r="N510" t="s">
        <v>2516</v>
      </c>
      <c r="O510" t="s">
        <v>17</v>
      </c>
      <c r="Y510" t="s">
        <v>101</v>
      </c>
      <c r="AA510" t="s">
        <v>2521</v>
      </c>
      <c r="AB510" t="s">
        <v>2522</v>
      </c>
      <c r="AC510" t="s">
        <v>2523</v>
      </c>
      <c r="AD510" t="s">
        <v>102</v>
      </c>
      <c r="AF510">
        <v>2</v>
      </c>
      <c r="AG510" s="40">
        <v>39078</v>
      </c>
      <c r="AN510">
        <v>157</v>
      </c>
      <c r="AO510">
        <v>48</v>
      </c>
      <c r="AP510" t="s">
        <v>103</v>
      </c>
      <c r="BB510">
        <f t="shared" si="28"/>
        <v>17</v>
      </c>
      <c r="BC510">
        <f t="shared" si="29"/>
        <v>3</v>
      </c>
      <c r="BD510" t="str">
        <f t="shared" si="30"/>
        <v>右</v>
      </c>
      <c r="BE510" s="58" t="str">
        <f>IF(O510="男子",IF($AF510&gt;100,"",IF(M510=プロ用男子!D$2,ROW(),"")),"")</f>
        <v/>
      </c>
      <c r="BF510" s="58" t="str">
        <f>IF(O510="男子",IF($AF510&gt;100,"",IF($M510=プロ用男子!K$2,ROW(),"")),"")</f>
        <v/>
      </c>
      <c r="BG510" s="58" t="str">
        <f>IF(O510="男子",IF($AF510&gt;100,"",IF($M510=プロ用男子!D$27,ROW(),"")),"")</f>
        <v/>
      </c>
      <c r="BH510" s="58" t="str">
        <f>IF(O510="男子",IF($AF510&gt;100,"",IF($M510=プロ用男子!K$27,ROW(),"")),"")</f>
        <v/>
      </c>
      <c r="BI510" s="58" t="str">
        <f>IF(O510="男子",IF($AF510&gt;100,"",IF($M510=プロ用男子!D$52,ROW(),"")),"")</f>
        <v/>
      </c>
      <c r="BJ510" s="58" t="str">
        <f>IF(O510="男子",IF($AF510&gt;100,"",IF($M510=プロ用男子!K$52,ROW(),"")),"")</f>
        <v/>
      </c>
      <c r="BK510" s="58" t="str">
        <f>IF(O510="男子",IF($AF510&gt;100,"",IF($M510=プロ用男子!D$77,ROW(),"")),"")</f>
        <v/>
      </c>
      <c r="BL510" s="58" t="str">
        <f>IF(O510="男子",IF($AF510&gt;100,"",IF($M510=プロ用男子!K$77,ROW(),"")),"")</f>
        <v/>
      </c>
      <c r="BM510" s="58" t="str">
        <f>IF(O510="男子",IF($AF510&gt;100,"",IF($M510=プロ用男子!D$102,ROW(),"")),"")</f>
        <v/>
      </c>
      <c r="BN510" s="58" t="str">
        <f>IF(O510="男子",IF($AF510&gt;100,"",IF($M510=プロ用男子!K$102,ROW(),"")),"")</f>
        <v/>
      </c>
      <c r="BO510" s="58" t="str">
        <f>IF(O510="男子",IF($AF510&gt;100,"",IF($M510=プロ用男子!D$127,ROW(),"")),"")</f>
        <v/>
      </c>
      <c r="BP510" s="58" t="str">
        <f>IF(O510="男子",IF($AF510&gt;100,"",IF($M510=プロ用男子!K$127,ROW(),"")),"")</f>
        <v/>
      </c>
      <c r="BQ510" s="58" t="str">
        <f>IF(O510="男子",IF($AF510&gt;100,"",IF($M510=プロ用男子!D$152,ROW(),"")),"")</f>
        <v/>
      </c>
      <c r="BR510" s="58" t="str">
        <f>IF(O510="男子",IF($AF510&gt;100,"",IF($M510=プロ用男子!K$152,ROW(),"")),"")</f>
        <v/>
      </c>
      <c r="BS510" s="58" t="str">
        <f>IF(O510="男子",IF($AF510&gt;100,"",IF($M510=プロ用男子!D$177,ROW(),"")),"")</f>
        <v/>
      </c>
      <c r="BT510" s="58" t="str">
        <f>IF(O510="男子",IF($AF510&gt;100,"",IF($M510=プロ用男子!K$177,ROW(),"")),"")</f>
        <v/>
      </c>
      <c r="BU510" s="58" t="str">
        <f>IF(O510="男子",IF($AF510&gt;100,"",IF($M510=プロ用男子!D$202,ROW(),"")),"")</f>
        <v/>
      </c>
      <c r="BV510" s="58" t="str">
        <f>IF(O510="男子",IF($AF510&gt;100,"",IF($M510=プロ用男子!K$202,ROW(),"")),"")</f>
        <v/>
      </c>
      <c r="BW510" s="58" t="str">
        <f>IF(O510="男子",IF($AF510&gt;100,"",IF($M510=プロ用男子!D$227,ROW(),"")),"")</f>
        <v/>
      </c>
      <c r="BX510" s="58" t="str">
        <f>IF(O510="男子",IF($AF510&gt;100,"",IF($M510=プロ用男子!K$227,ROW(),"")),"")</f>
        <v/>
      </c>
      <c r="BY510" s="58" t="str">
        <f>IF(O510="女子",IF(AF510&gt;100,"",IF(M510=プロ用女子!D$2,ROW(),"")),"")</f>
        <v/>
      </c>
      <c r="BZ510" s="58" t="str">
        <f>IF(O510="女子",IF($AF510&gt;100,"",IF($M510=プロ用女子!K$2,ROW(),"")),"")</f>
        <v/>
      </c>
      <c r="CA510" s="58" t="str">
        <f>IF(O510="女子",IF($AF510&gt;100,"",IF($M510=プロ用女子!D$27,ROW(),"")),"")</f>
        <v/>
      </c>
      <c r="CB510" s="58" t="str">
        <f>IF(O510="女子",IF($AF510&gt;100,"",IF($M510=プロ用女子!K$27,ROW(),"")),"")</f>
        <v/>
      </c>
      <c r="CC510" s="58" t="str">
        <f>IF(O510="女子",IF($AF510&gt;100,"",IF($M510=プロ用女子!D$52,ROW(),"")),"")</f>
        <v/>
      </c>
      <c r="CD510" s="58" t="str">
        <f>IF(O510="女子",IF($AF510&gt;100,"",IF($M510=プロ用女子!K$52,ROW(),"")),"")</f>
        <v/>
      </c>
      <c r="CE510" s="58" t="str">
        <f>IF(O510="女子",IF($AF510&gt;100,"",IF($M510=プロ用女子!D$77,ROW(),"")),"")</f>
        <v/>
      </c>
      <c r="CF510" s="58" t="str">
        <f>IF(O510="女子",IF($AF510&gt;100,"",IF($M510=プロ用女子!K$77,ROW(),"")),"")</f>
        <v/>
      </c>
      <c r="CG510" s="58" t="str">
        <f>IF(O510="女子",IF($AF510&gt;100,"",IF($M510=プロ用女子!D$102,ROW(),"")),"")</f>
        <v/>
      </c>
      <c r="CH510" s="58" t="str">
        <f>IF(O510="女子",IF($AF510&gt;100,"",IF($M510=プロ用女子!K$102,ROW(),"")),"")</f>
        <v/>
      </c>
      <c r="CI510" s="58" t="str">
        <f>IF(O510="女子",IF($AF510&gt;100,"",IF($M510=プロ用女子!D$127,ROW(),"")),"")</f>
        <v/>
      </c>
      <c r="CJ510" s="58" t="str">
        <f>IF(O510="女子",IF($AF510&gt;100,"",IF($M510=プロ用女子!K$127,ROW(),"")),"")</f>
        <v/>
      </c>
      <c r="CK510" s="58" t="str">
        <f>IF(O510="女子",IF($AF510&gt;100,"",IF($M510=プロ用女子!D$152,ROW(),"")),"")</f>
        <v/>
      </c>
      <c r="CL510" s="58" t="str">
        <f>IF(O510="女子",IF($AF510&gt;100,"",IF($M510=プロ用女子!K$152,ROW(),"")),"")</f>
        <v/>
      </c>
      <c r="CM510" s="58" t="str">
        <f>IF(O510="女子",IF($AF510&gt;100,"",IF($M510=プロ用女子!D$177,ROW(),"")),"")</f>
        <v/>
      </c>
      <c r="CN510" s="58" t="str">
        <f>IF(O510="女子",IF($AF510&gt;100,"",IF($M510=プロ用女子!K$177,ROW(),"")),"")</f>
        <v/>
      </c>
      <c r="CO510" s="58" t="str">
        <f>IF(O510="女子",IF($AF510&gt;100,"",IF($M510=プロ用女子!D$202,ROW(),"")),"")</f>
        <v/>
      </c>
      <c r="CP510" s="58" t="str">
        <f>IF(O510="女子",IF($AF510&gt;100,"",IF($M510=プロ用女子!K$202,ROW(),"")),"")</f>
        <v/>
      </c>
      <c r="CQ510" s="58" t="str">
        <f>IF(O510="女子",IF($AF510&gt;100,"",IF($M510=プロ用女子!D$227,ROW(),"")),"")</f>
        <v/>
      </c>
      <c r="CR510" s="58" t="str">
        <f>IF(O510="女子",IF($AF510&gt;100,"",IF($M510=プロ用女子!K$227,ROW(),"")),"")</f>
        <v/>
      </c>
    </row>
    <row r="511" spans="1:96" x14ac:dyDescent="0.15">
      <c r="L511" t="s">
        <v>2542</v>
      </c>
      <c r="M511" t="s">
        <v>2515</v>
      </c>
      <c r="N511" t="s">
        <v>2516</v>
      </c>
      <c r="O511" t="s">
        <v>17</v>
      </c>
      <c r="Y511" t="s">
        <v>101</v>
      </c>
      <c r="AA511" t="s">
        <v>2543</v>
      </c>
      <c r="AB511" t="s">
        <v>2544</v>
      </c>
      <c r="AC511" t="s">
        <v>2545</v>
      </c>
      <c r="AD511" t="s">
        <v>102</v>
      </c>
      <c r="AF511">
        <v>3</v>
      </c>
      <c r="AG511" s="40">
        <v>39114</v>
      </c>
      <c r="AN511">
        <v>164</v>
      </c>
      <c r="AO511">
        <v>55</v>
      </c>
      <c r="AP511" t="s">
        <v>103</v>
      </c>
      <c r="BB511">
        <f t="shared" si="28"/>
        <v>17</v>
      </c>
      <c r="BC511">
        <f t="shared" si="29"/>
        <v>3</v>
      </c>
      <c r="BD511" t="str">
        <f t="shared" si="30"/>
        <v>右</v>
      </c>
      <c r="BE511" s="58" t="str">
        <f>IF(O511="男子",IF($AF511&gt;100,"",IF(M511=プロ用男子!D$2,ROW(),"")),"")</f>
        <v/>
      </c>
      <c r="BF511" s="58" t="str">
        <f>IF(O511="男子",IF($AF511&gt;100,"",IF($M511=プロ用男子!K$2,ROW(),"")),"")</f>
        <v/>
      </c>
      <c r="BG511" s="58" t="str">
        <f>IF(O511="男子",IF($AF511&gt;100,"",IF($M511=プロ用男子!D$27,ROW(),"")),"")</f>
        <v/>
      </c>
      <c r="BH511" s="58" t="str">
        <f>IF(O511="男子",IF($AF511&gt;100,"",IF($M511=プロ用男子!K$27,ROW(),"")),"")</f>
        <v/>
      </c>
      <c r="BI511" s="58" t="str">
        <f>IF(O511="男子",IF($AF511&gt;100,"",IF($M511=プロ用男子!D$52,ROW(),"")),"")</f>
        <v/>
      </c>
      <c r="BJ511" s="58" t="str">
        <f>IF(O511="男子",IF($AF511&gt;100,"",IF($M511=プロ用男子!K$52,ROW(),"")),"")</f>
        <v/>
      </c>
      <c r="BK511" s="58" t="str">
        <f>IF(O511="男子",IF($AF511&gt;100,"",IF($M511=プロ用男子!D$77,ROW(),"")),"")</f>
        <v/>
      </c>
      <c r="BL511" s="58" t="str">
        <f>IF(O511="男子",IF($AF511&gt;100,"",IF($M511=プロ用男子!K$77,ROW(),"")),"")</f>
        <v/>
      </c>
      <c r="BM511" s="58" t="str">
        <f>IF(O511="男子",IF($AF511&gt;100,"",IF($M511=プロ用男子!D$102,ROW(),"")),"")</f>
        <v/>
      </c>
      <c r="BN511" s="58" t="str">
        <f>IF(O511="男子",IF($AF511&gt;100,"",IF($M511=プロ用男子!K$102,ROW(),"")),"")</f>
        <v/>
      </c>
      <c r="BO511" s="58" t="str">
        <f>IF(O511="男子",IF($AF511&gt;100,"",IF($M511=プロ用男子!D$127,ROW(),"")),"")</f>
        <v/>
      </c>
      <c r="BP511" s="58" t="str">
        <f>IF(O511="男子",IF($AF511&gt;100,"",IF($M511=プロ用男子!K$127,ROW(),"")),"")</f>
        <v/>
      </c>
      <c r="BQ511" s="58" t="str">
        <f>IF(O511="男子",IF($AF511&gt;100,"",IF($M511=プロ用男子!D$152,ROW(),"")),"")</f>
        <v/>
      </c>
      <c r="BR511" s="58" t="str">
        <f>IF(O511="男子",IF($AF511&gt;100,"",IF($M511=プロ用男子!K$152,ROW(),"")),"")</f>
        <v/>
      </c>
      <c r="BS511" s="58" t="str">
        <f>IF(O511="男子",IF($AF511&gt;100,"",IF($M511=プロ用男子!D$177,ROW(),"")),"")</f>
        <v/>
      </c>
      <c r="BT511" s="58" t="str">
        <f>IF(O511="男子",IF($AF511&gt;100,"",IF($M511=プロ用男子!K$177,ROW(),"")),"")</f>
        <v/>
      </c>
      <c r="BU511" s="58" t="str">
        <f>IF(O511="男子",IF($AF511&gt;100,"",IF($M511=プロ用男子!D$202,ROW(),"")),"")</f>
        <v/>
      </c>
      <c r="BV511" s="58" t="str">
        <f>IF(O511="男子",IF($AF511&gt;100,"",IF($M511=プロ用男子!K$202,ROW(),"")),"")</f>
        <v/>
      </c>
      <c r="BW511" s="58" t="str">
        <f>IF(O511="男子",IF($AF511&gt;100,"",IF($M511=プロ用男子!D$227,ROW(),"")),"")</f>
        <v/>
      </c>
      <c r="BX511" s="58" t="str">
        <f>IF(O511="男子",IF($AF511&gt;100,"",IF($M511=プロ用男子!K$227,ROW(),"")),"")</f>
        <v/>
      </c>
      <c r="BY511" s="58" t="str">
        <f>IF(O511="女子",IF(AF511&gt;100,"",IF(M511=プロ用女子!D$2,ROW(),"")),"")</f>
        <v/>
      </c>
      <c r="BZ511" s="58" t="str">
        <f>IF(O511="女子",IF($AF511&gt;100,"",IF($M511=プロ用女子!K$2,ROW(),"")),"")</f>
        <v/>
      </c>
      <c r="CA511" s="58" t="str">
        <f>IF(O511="女子",IF($AF511&gt;100,"",IF($M511=プロ用女子!D$27,ROW(),"")),"")</f>
        <v/>
      </c>
      <c r="CB511" s="58" t="str">
        <f>IF(O511="女子",IF($AF511&gt;100,"",IF($M511=プロ用女子!K$27,ROW(),"")),"")</f>
        <v/>
      </c>
      <c r="CC511" s="58" t="str">
        <f>IF(O511="女子",IF($AF511&gt;100,"",IF($M511=プロ用女子!D$52,ROW(),"")),"")</f>
        <v/>
      </c>
      <c r="CD511" s="58" t="str">
        <f>IF(O511="女子",IF($AF511&gt;100,"",IF($M511=プロ用女子!K$52,ROW(),"")),"")</f>
        <v/>
      </c>
      <c r="CE511" s="58" t="str">
        <f>IF(O511="女子",IF($AF511&gt;100,"",IF($M511=プロ用女子!D$77,ROW(),"")),"")</f>
        <v/>
      </c>
      <c r="CF511" s="58" t="str">
        <f>IF(O511="女子",IF($AF511&gt;100,"",IF($M511=プロ用女子!K$77,ROW(),"")),"")</f>
        <v/>
      </c>
      <c r="CG511" s="58" t="str">
        <f>IF(O511="女子",IF($AF511&gt;100,"",IF($M511=プロ用女子!D$102,ROW(),"")),"")</f>
        <v/>
      </c>
      <c r="CH511" s="58" t="str">
        <f>IF(O511="女子",IF($AF511&gt;100,"",IF($M511=プロ用女子!K$102,ROW(),"")),"")</f>
        <v/>
      </c>
      <c r="CI511" s="58" t="str">
        <f>IF(O511="女子",IF($AF511&gt;100,"",IF($M511=プロ用女子!D$127,ROW(),"")),"")</f>
        <v/>
      </c>
      <c r="CJ511" s="58" t="str">
        <f>IF(O511="女子",IF($AF511&gt;100,"",IF($M511=プロ用女子!K$127,ROW(),"")),"")</f>
        <v/>
      </c>
      <c r="CK511" s="58" t="str">
        <f>IF(O511="女子",IF($AF511&gt;100,"",IF($M511=プロ用女子!D$152,ROW(),"")),"")</f>
        <v/>
      </c>
      <c r="CL511" s="58" t="str">
        <f>IF(O511="女子",IF($AF511&gt;100,"",IF($M511=プロ用女子!K$152,ROW(),"")),"")</f>
        <v/>
      </c>
      <c r="CM511" s="58" t="str">
        <f>IF(O511="女子",IF($AF511&gt;100,"",IF($M511=プロ用女子!D$177,ROW(),"")),"")</f>
        <v/>
      </c>
      <c r="CN511" s="58" t="str">
        <f>IF(O511="女子",IF($AF511&gt;100,"",IF($M511=プロ用女子!K$177,ROW(),"")),"")</f>
        <v/>
      </c>
      <c r="CO511" s="58" t="str">
        <f>IF(O511="女子",IF($AF511&gt;100,"",IF($M511=プロ用女子!D$202,ROW(),"")),"")</f>
        <v/>
      </c>
      <c r="CP511" s="58" t="str">
        <f>IF(O511="女子",IF($AF511&gt;100,"",IF($M511=プロ用女子!K$202,ROW(),"")),"")</f>
        <v/>
      </c>
      <c r="CQ511" s="58" t="str">
        <f>IF(O511="女子",IF($AF511&gt;100,"",IF($M511=プロ用女子!D$227,ROW(),"")),"")</f>
        <v/>
      </c>
      <c r="CR511" s="58" t="str">
        <f>IF(O511="女子",IF($AF511&gt;100,"",IF($M511=プロ用女子!K$227,ROW(),"")),"")</f>
        <v/>
      </c>
    </row>
    <row r="512" spans="1:96" x14ac:dyDescent="0.15">
      <c r="L512" t="s">
        <v>2546</v>
      </c>
      <c r="M512" t="s">
        <v>2515</v>
      </c>
      <c r="N512" t="s">
        <v>2516</v>
      </c>
      <c r="O512" t="s">
        <v>17</v>
      </c>
      <c r="Y512" t="s">
        <v>101</v>
      </c>
      <c r="AA512" t="s">
        <v>2547</v>
      </c>
      <c r="AB512" t="s">
        <v>2548</v>
      </c>
      <c r="AC512" t="s">
        <v>2549</v>
      </c>
      <c r="AD512" t="s">
        <v>102</v>
      </c>
      <c r="AF512">
        <v>4</v>
      </c>
      <c r="AG512" s="40">
        <v>39516</v>
      </c>
      <c r="AN512">
        <v>163</v>
      </c>
      <c r="AO512">
        <v>45.4</v>
      </c>
      <c r="AP512" t="s">
        <v>103</v>
      </c>
      <c r="BB512">
        <f t="shared" si="28"/>
        <v>16</v>
      </c>
      <c r="BC512">
        <f t="shared" si="29"/>
        <v>2</v>
      </c>
      <c r="BD512" t="str">
        <f t="shared" si="30"/>
        <v>右</v>
      </c>
      <c r="BE512" s="58" t="str">
        <f>IF(O512="男子",IF($AF512&gt;100,"",IF(M512=プロ用男子!D$2,ROW(),"")),"")</f>
        <v/>
      </c>
      <c r="BF512" s="58" t="str">
        <f>IF(O512="男子",IF($AF512&gt;100,"",IF($M512=プロ用男子!K$2,ROW(),"")),"")</f>
        <v/>
      </c>
      <c r="BG512" s="58" t="str">
        <f>IF(O512="男子",IF($AF512&gt;100,"",IF($M512=プロ用男子!D$27,ROW(),"")),"")</f>
        <v/>
      </c>
      <c r="BH512" s="58" t="str">
        <f>IF(O512="男子",IF($AF512&gt;100,"",IF($M512=プロ用男子!K$27,ROW(),"")),"")</f>
        <v/>
      </c>
      <c r="BI512" s="58" t="str">
        <f>IF(O512="男子",IF($AF512&gt;100,"",IF($M512=プロ用男子!D$52,ROW(),"")),"")</f>
        <v/>
      </c>
      <c r="BJ512" s="58" t="str">
        <f>IF(O512="男子",IF($AF512&gt;100,"",IF($M512=プロ用男子!K$52,ROW(),"")),"")</f>
        <v/>
      </c>
      <c r="BK512" s="58" t="str">
        <f>IF(O512="男子",IF($AF512&gt;100,"",IF($M512=プロ用男子!D$77,ROW(),"")),"")</f>
        <v/>
      </c>
      <c r="BL512" s="58" t="str">
        <f>IF(O512="男子",IF($AF512&gt;100,"",IF($M512=プロ用男子!K$77,ROW(),"")),"")</f>
        <v/>
      </c>
      <c r="BM512" s="58" t="str">
        <f>IF(O512="男子",IF($AF512&gt;100,"",IF($M512=プロ用男子!D$102,ROW(),"")),"")</f>
        <v/>
      </c>
      <c r="BN512" s="58" t="str">
        <f>IF(O512="男子",IF($AF512&gt;100,"",IF($M512=プロ用男子!K$102,ROW(),"")),"")</f>
        <v/>
      </c>
      <c r="BO512" s="58" t="str">
        <f>IF(O512="男子",IF($AF512&gt;100,"",IF($M512=プロ用男子!D$127,ROW(),"")),"")</f>
        <v/>
      </c>
      <c r="BP512" s="58" t="str">
        <f>IF(O512="男子",IF($AF512&gt;100,"",IF($M512=プロ用男子!K$127,ROW(),"")),"")</f>
        <v/>
      </c>
      <c r="BQ512" s="58" t="str">
        <f>IF(O512="男子",IF($AF512&gt;100,"",IF($M512=プロ用男子!D$152,ROW(),"")),"")</f>
        <v/>
      </c>
      <c r="BR512" s="58" t="str">
        <f>IF(O512="男子",IF($AF512&gt;100,"",IF($M512=プロ用男子!K$152,ROW(),"")),"")</f>
        <v/>
      </c>
      <c r="BS512" s="58" t="str">
        <f>IF(O512="男子",IF($AF512&gt;100,"",IF($M512=プロ用男子!D$177,ROW(),"")),"")</f>
        <v/>
      </c>
      <c r="BT512" s="58" t="str">
        <f>IF(O512="男子",IF($AF512&gt;100,"",IF($M512=プロ用男子!K$177,ROW(),"")),"")</f>
        <v/>
      </c>
      <c r="BU512" s="58" t="str">
        <f>IF(O512="男子",IF($AF512&gt;100,"",IF($M512=プロ用男子!D$202,ROW(),"")),"")</f>
        <v/>
      </c>
      <c r="BV512" s="58" t="str">
        <f>IF(O512="男子",IF($AF512&gt;100,"",IF($M512=プロ用男子!K$202,ROW(),"")),"")</f>
        <v/>
      </c>
      <c r="BW512" s="58" t="str">
        <f>IF(O512="男子",IF($AF512&gt;100,"",IF($M512=プロ用男子!D$227,ROW(),"")),"")</f>
        <v/>
      </c>
      <c r="BX512" s="58" t="str">
        <f>IF(O512="男子",IF($AF512&gt;100,"",IF($M512=プロ用男子!K$227,ROW(),"")),"")</f>
        <v/>
      </c>
      <c r="BY512" s="58" t="str">
        <f>IF(O512="女子",IF(AF512&gt;100,"",IF(M512=プロ用女子!D$2,ROW(),"")),"")</f>
        <v/>
      </c>
      <c r="BZ512" s="58" t="str">
        <f>IF(O512="女子",IF($AF512&gt;100,"",IF($M512=プロ用女子!K$2,ROW(),"")),"")</f>
        <v/>
      </c>
      <c r="CA512" s="58" t="str">
        <f>IF(O512="女子",IF($AF512&gt;100,"",IF($M512=プロ用女子!D$27,ROW(),"")),"")</f>
        <v/>
      </c>
      <c r="CB512" s="58" t="str">
        <f>IF(O512="女子",IF($AF512&gt;100,"",IF($M512=プロ用女子!K$27,ROW(),"")),"")</f>
        <v/>
      </c>
      <c r="CC512" s="58" t="str">
        <f>IF(O512="女子",IF($AF512&gt;100,"",IF($M512=プロ用女子!D$52,ROW(),"")),"")</f>
        <v/>
      </c>
      <c r="CD512" s="58" t="str">
        <f>IF(O512="女子",IF($AF512&gt;100,"",IF($M512=プロ用女子!K$52,ROW(),"")),"")</f>
        <v/>
      </c>
      <c r="CE512" s="58" t="str">
        <f>IF(O512="女子",IF($AF512&gt;100,"",IF($M512=プロ用女子!D$77,ROW(),"")),"")</f>
        <v/>
      </c>
      <c r="CF512" s="58" t="str">
        <f>IF(O512="女子",IF($AF512&gt;100,"",IF($M512=プロ用女子!K$77,ROW(),"")),"")</f>
        <v/>
      </c>
      <c r="CG512" s="58" t="str">
        <f>IF(O512="女子",IF($AF512&gt;100,"",IF($M512=プロ用女子!D$102,ROW(),"")),"")</f>
        <v/>
      </c>
      <c r="CH512" s="58" t="str">
        <f>IF(O512="女子",IF($AF512&gt;100,"",IF($M512=プロ用女子!K$102,ROW(),"")),"")</f>
        <v/>
      </c>
      <c r="CI512" s="58" t="str">
        <f>IF(O512="女子",IF($AF512&gt;100,"",IF($M512=プロ用女子!D$127,ROW(),"")),"")</f>
        <v/>
      </c>
      <c r="CJ512" s="58" t="str">
        <f>IF(O512="女子",IF($AF512&gt;100,"",IF($M512=プロ用女子!K$127,ROW(),"")),"")</f>
        <v/>
      </c>
      <c r="CK512" s="58" t="str">
        <f>IF(O512="女子",IF($AF512&gt;100,"",IF($M512=プロ用女子!D$152,ROW(),"")),"")</f>
        <v/>
      </c>
      <c r="CL512" s="58" t="str">
        <f>IF(O512="女子",IF($AF512&gt;100,"",IF($M512=プロ用女子!K$152,ROW(),"")),"")</f>
        <v/>
      </c>
      <c r="CM512" s="58" t="str">
        <f>IF(O512="女子",IF($AF512&gt;100,"",IF($M512=プロ用女子!D$177,ROW(),"")),"")</f>
        <v/>
      </c>
      <c r="CN512" s="58" t="str">
        <f>IF(O512="女子",IF($AF512&gt;100,"",IF($M512=プロ用女子!K$177,ROW(),"")),"")</f>
        <v/>
      </c>
      <c r="CO512" s="58" t="str">
        <f>IF(O512="女子",IF($AF512&gt;100,"",IF($M512=プロ用女子!D$202,ROW(),"")),"")</f>
        <v/>
      </c>
      <c r="CP512" s="58" t="str">
        <f>IF(O512="女子",IF($AF512&gt;100,"",IF($M512=プロ用女子!K$202,ROW(),"")),"")</f>
        <v/>
      </c>
      <c r="CQ512" s="58" t="str">
        <f>IF(O512="女子",IF($AF512&gt;100,"",IF($M512=プロ用女子!D$227,ROW(),"")),"")</f>
        <v/>
      </c>
      <c r="CR512" s="58" t="str">
        <f>IF(O512="女子",IF($AF512&gt;100,"",IF($M512=プロ用女子!K$227,ROW(),"")),"")</f>
        <v/>
      </c>
    </row>
    <row r="513" spans="1:96" x14ac:dyDescent="0.15">
      <c r="L513" t="s">
        <v>2550</v>
      </c>
      <c r="M513" t="s">
        <v>2515</v>
      </c>
      <c r="N513" t="s">
        <v>2516</v>
      </c>
      <c r="O513" t="s">
        <v>17</v>
      </c>
      <c r="Y513" t="s">
        <v>101</v>
      </c>
      <c r="AA513" t="s">
        <v>2551</v>
      </c>
      <c r="AB513" t="s">
        <v>2552</v>
      </c>
      <c r="AC513" t="s">
        <v>2553</v>
      </c>
      <c r="AD513" t="s">
        <v>102</v>
      </c>
      <c r="AF513">
        <v>5</v>
      </c>
      <c r="AG513" s="40">
        <v>38883</v>
      </c>
      <c r="AN513">
        <v>150</v>
      </c>
      <c r="AO513">
        <v>47</v>
      </c>
      <c r="AP513" t="s">
        <v>103</v>
      </c>
      <c r="BB513">
        <f t="shared" si="28"/>
        <v>17</v>
      </c>
      <c r="BC513">
        <f t="shared" si="29"/>
        <v>3</v>
      </c>
      <c r="BD513" t="str">
        <f t="shared" si="30"/>
        <v>右</v>
      </c>
      <c r="BE513" s="58" t="str">
        <f>IF(O513="男子",IF($AF513&gt;100,"",IF(M513=プロ用男子!D$2,ROW(),"")),"")</f>
        <v/>
      </c>
      <c r="BF513" s="58" t="str">
        <f>IF(O513="男子",IF($AF513&gt;100,"",IF($M513=プロ用男子!K$2,ROW(),"")),"")</f>
        <v/>
      </c>
      <c r="BG513" s="58" t="str">
        <f>IF(O513="男子",IF($AF513&gt;100,"",IF($M513=プロ用男子!D$27,ROW(),"")),"")</f>
        <v/>
      </c>
      <c r="BH513" s="58" t="str">
        <f>IF(O513="男子",IF($AF513&gt;100,"",IF($M513=プロ用男子!K$27,ROW(),"")),"")</f>
        <v/>
      </c>
      <c r="BI513" s="58" t="str">
        <f>IF(O513="男子",IF($AF513&gt;100,"",IF($M513=プロ用男子!D$52,ROW(),"")),"")</f>
        <v/>
      </c>
      <c r="BJ513" s="58" t="str">
        <f>IF(O513="男子",IF($AF513&gt;100,"",IF($M513=プロ用男子!K$52,ROW(),"")),"")</f>
        <v/>
      </c>
      <c r="BK513" s="58" t="str">
        <f>IF(O513="男子",IF($AF513&gt;100,"",IF($M513=プロ用男子!D$77,ROW(),"")),"")</f>
        <v/>
      </c>
      <c r="BL513" s="58" t="str">
        <f>IF(O513="男子",IF($AF513&gt;100,"",IF($M513=プロ用男子!K$77,ROW(),"")),"")</f>
        <v/>
      </c>
      <c r="BM513" s="58" t="str">
        <f>IF(O513="男子",IF($AF513&gt;100,"",IF($M513=プロ用男子!D$102,ROW(),"")),"")</f>
        <v/>
      </c>
      <c r="BN513" s="58" t="str">
        <f>IF(O513="男子",IF($AF513&gt;100,"",IF($M513=プロ用男子!K$102,ROW(),"")),"")</f>
        <v/>
      </c>
      <c r="BO513" s="58" t="str">
        <f>IF(O513="男子",IF($AF513&gt;100,"",IF($M513=プロ用男子!D$127,ROW(),"")),"")</f>
        <v/>
      </c>
      <c r="BP513" s="58" t="str">
        <f>IF(O513="男子",IF($AF513&gt;100,"",IF($M513=プロ用男子!K$127,ROW(),"")),"")</f>
        <v/>
      </c>
      <c r="BQ513" s="58" t="str">
        <f>IF(O513="男子",IF($AF513&gt;100,"",IF($M513=プロ用男子!D$152,ROW(),"")),"")</f>
        <v/>
      </c>
      <c r="BR513" s="58" t="str">
        <f>IF(O513="男子",IF($AF513&gt;100,"",IF($M513=プロ用男子!K$152,ROW(),"")),"")</f>
        <v/>
      </c>
      <c r="BS513" s="58" t="str">
        <f>IF(O513="男子",IF($AF513&gt;100,"",IF($M513=プロ用男子!D$177,ROW(),"")),"")</f>
        <v/>
      </c>
      <c r="BT513" s="58" t="str">
        <f>IF(O513="男子",IF($AF513&gt;100,"",IF($M513=プロ用男子!K$177,ROW(),"")),"")</f>
        <v/>
      </c>
      <c r="BU513" s="58" t="str">
        <f>IF(O513="男子",IF($AF513&gt;100,"",IF($M513=プロ用男子!D$202,ROW(),"")),"")</f>
        <v/>
      </c>
      <c r="BV513" s="58" t="str">
        <f>IF(O513="男子",IF($AF513&gt;100,"",IF($M513=プロ用男子!K$202,ROW(),"")),"")</f>
        <v/>
      </c>
      <c r="BW513" s="58" t="str">
        <f>IF(O513="男子",IF($AF513&gt;100,"",IF($M513=プロ用男子!D$227,ROW(),"")),"")</f>
        <v/>
      </c>
      <c r="BX513" s="58" t="str">
        <f>IF(O513="男子",IF($AF513&gt;100,"",IF($M513=プロ用男子!K$227,ROW(),"")),"")</f>
        <v/>
      </c>
      <c r="BY513" s="58" t="str">
        <f>IF(O513="女子",IF(AF513&gt;100,"",IF(M513=プロ用女子!D$2,ROW(),"")),"")</f>
        <v/>
      </c>
      <c r="BZ513" s="58" t="str">
        <f>IF(O513="女子",IF($AF513&gt;100,"",IF($M513=プロ用女子!K$2,ROW(),"")),"")</f>
        <v/>
      </c>
      <c r="CA513" s="58" t="str">
        <f>IF(O513="女子",IF($AF513&gt;100,"",IF($M513=プロ用女子!D$27,ROW(),"")),"")</f>
        <v/>
      </c>
      <c r="CB513" s="58" t="str">
        <f>IF(O513="女子",IF($AF513&gt;100,"",IF($M513=プロ用女子!K$27,ROW(),"")),"")</f>
        <v/>
      </c>
      <c r="CC513" s="58" t="str">
        <f>IF(O513="女子",IF($AF513&gt;100,"",IF($M513=プロ用女子!D$52,ROW(),"")),"")</f>
        <v/>
      </c>
      <c r="CD513" s="58" t="str">
        <f>IF(O513="女子",IF($AF513&gt;100,"",IF($M513=プロ用女子!K$52,ROW(),"")),"")</f>
        <v/>
      </c>
      <c r="CE513" s="58" t="str">
        <f>IF(O513="女子",IF($AF513&gt;100,"",IF($M513=プロ用女子!D$77,ROW(),"")),"")</f>
        <v/>
      </c>
      <c r="CF513" s="58" t="str">
        <f>IF(O513="女子",IF($AF513&gt;100,"",IF($M513=プロ用女子!K$77,ROW(),"")),"")</f>
        <v/>
      </c>
      <c r="CG513" s="58" t="str">
        <f>IF(O513="女子",IF($AF513&gt;100,"",IF($M513=プロ用女子!D$102,ROW(),"")),"")</f>
        <v/>
      </c>
      <c r="CH513" s="58" t="str">
        <f>IF(O513="女子",IF($AF513&gt;100,"",IF($M513=プロ用女子!K$102,ROW(),"")),"")</f>
        <v/>
      </c>
      <c r="CI513" s="58" t="str">
        <f>IF(O513="女子",IF($AF513&gt;100,"",IF($M513=プロ用女子!D$127,ROW(),"")),"")</f>
        <v/>
      </c>
      <c r="CJ513" s="58" t="str">
        <f>IF(O513="女子",IF($AF513&gt;100,"",IF($M513=プロ用女子!K$127,ROW(),"")),"")</f>
        <v/>
      </c>
      <c r="CK513" s="58" t="str">
        <f>IF(O513="女子",IF($AF513&gt;100,"",IF($M513=プロ用女子!D$152,ROW(),"")),"")</f>
        <v/>
      </c>
      <c r="CL513" s="58" t="str">
        <f>IF(O513="女子",IF($AF513&gt;100,"",IF($M513=プロ用女子!K$152,ROW(),"")),"")</f>
        <v/>
      </c>
      <c r="CM513" s="58" t="str">
        <f>IF(O513="女子",IF($AF513&gt;100,"",IF($M513=プロ用女子!D$177,ROW(),"")),"")</f>
        <v/>
      </c>
      <c r="CN513" s="58" t="str">
        <f>IF(O513="女子",IF($AF513&gt;100,"",IF($M513=プロ用女子!K$177,ROW(),"")),"")</f>
        <v/>
      </c>
      <c r="CO513" s="58" t="str">
        <f>IF(O513="女子",IF($AF513&gt;100,"",IF($M513=プロ用女子!D$202,ROW(),"")),"")</f>
        <v/>
      </c>
      <c r="CP513" s="58" t="str">
        <f>IF(O513="女子",IF($AF513&gt;100,"",IF($M513=プロ用女子!K$202,ROW(),"")),"")</f>
        <v/>
      </c>
      <c r="CQ513" s="58" t="str">
        <f>IF(O513="女子",IF($AF513&gt;100,"",IF($M513=プロ用女子!D$227,ROW(),"")),"")</f>
        <v/>
      </c>
      <c r="CR513" s="58" t="str">
        <f>IF(O513="女子",IF($AF513&gt;100,"",IF($M513=プロ用女子!K$227,ROW(),"")),"")</f>
        <v/>
      </c>
    </row>
    <row r="514" spans="1:96" x14ac:dyDescent="0.15">
      <c r="L514" t="s">
        <v>2554</v>
      </c>
      <c r="M514" t="s">
        <v>2515</v>
      </c>
      <c r="N514" t="s">
        <v>2516</v>
      </c>
      <c r="O514" t="s">
        <v>17</v>
      </c>
      <c r="Y514" t="s">
        <v>101</v>
      </c>
      <c r="AA514" t="s">
        <v>2555</v>
      </c>
      <c r="AB514" t="s">
        <v>2556</v>
      </c>
      <c r="AC514" t="s">
        <v>2557</v>
      </c>
      <c r="AD514" t="s">
        <v>102</v>
      </c>
      <c r="AF514">
        <v>6</v>
      </c>
      <c r="AG514" s="40">
        <v>39078</v>
      </c>
      <c r="AN514">
        <v>163</v>
      </c>
      <c r="AO514">
        <v>53</v>
      </c>
      <c r="AP514" t="s">
        <v>103</v>
      </c>
      <c r="BB514">
        <f t="shared" si="28"/>
        <v>17</v>
      </c>
      <c r="BC514">
        <f t="shared" si="29"/>
        <v>3</v>
      </c>
      <c r="BD514" t="str">
        <f t="shared" si="30"/>
        <v>右</v>
      </c>
      <c r="BE514" s="58" t="str">
        <f>IF(O514="男子",IF($AF514&gt;100,"",IF(M514=プロ用男子!D$2,ROW(),"")),"")</f>
        <v/>
      </c>
      <c r="BF514" s="58" t="str">
        <f>IF(O514="男子",IF($AF514&gt;100,"",IF($M514=プロ用男子!K$2,ROW(),"")),"")</f>
        <v/>
      </c>
      <c r="BG514" s="58" t="str">
        <f>IF(O514="男子",IF($AF514&gt;100,"",IF($M514=プロ用男子!D$27,ROW(),"")),"")</f>
        <v/>
      </c>
      <c r="BH514" s="58" t="str">
        <f>IF(O514="男子",IF($AF514&gt;100,"",IF($M514=プロ用男子!K$27,ROW(),"")),"")</f>
        <v/>
      </c>
      <c r="BI514" s="58" t="str">
        <f>IF(O514="男子",IF($AF514&gt;100,"",IF($M514=プロ用男子!D$52,ROW(),"")),"")</f>
        <v/>
      </c>
      <c r="BJ514" s="58" t="str">
        <f>IF(O514="男子",IF($AF514&gt;100,"",IF($M514=プロ用男子!K$52,ROW(),"")),"")</f>
        <v/>
      </c>
      <c r="BK514" s="58" t="str">
        <f>IF(O514="男子",IF($AF514&gt;100,"",IF($M514=プロ用男子!D$77,ROW(),"")),"")</f>
        <v/>
      </c>
      <c r="BL514" s="58" t="str">
        <f>IF(O514="男子",IF($AF514&gt;100,"",IF($M514=プロ用男子!K$77,ROW(),"")),"")</f>
        <v/>
      </c>
      <c r="BM514" s="58" t="str">
        <f>IF(O514="男子",IF($AF514&gt;100,"",IF($M514=プロ用男子!D$102,ROW(),"")),"")</f>
        <v/>
      </c>
      <c r="BN514" s="58" t="str">
        <f>IF(O514="男子",IF($AF514&gt;100,"",IF($M514=プロ用男子!K$102,ROW(),"")),"")</f>
        <v/>
      </c>
      <c r="BO514" s="58" t="str">
        <f>IF(O514="男子",IF($AF514&gt;100,"",IF($M514=プロ用男子!D$127,ROW(),"")),"")</f>
        <v/>
      </c>
      <c r="BP514" s="58" t="str">
        <f>IF(O514="男子",IF($AF514&gt;100,"",IF($M514=プロ用男子!K$127,ROW(),"")),"")</f>
        <v/>
      </c>
      <c r="BQ514" s="58" t="str">
        <f>IF(O514="男子",IF($AF514&gt;100,"",IF($M514=プロ用男子!D$152,ROW(),"")),"")</f>
        <v/>
      </c>
      <c r="BR514" s="58" t="str">
        <f>IF(O514="男子",IF($AF514&gt;100,"",IF($M514=プロ用男子!K$152,ROW(),"")),"")</f>
        <v/>
      </c>
      <c r="BS514" s="58" t="str">
        <f>IF(O514="男子",IF($AF514&gt;100,"",IF($M514=プロ用男子!D$177,ROW(),"")),"")</f>
        <v/>
      </c>
      <c r="BT514" s="58" t="str">
        <f>IF(O514="男子",IF($AF514&gt;100,"",IF($M514=プロ用男子!K$177,ROW(),"")),"")</f>
        <v/>
      </c>
      <c r="BU514" s="58" t="str">
        <f>IF(O514="男子",IF($AF514&gt;100,"",IF($M514=プロ用男子!D$202,ROW(),"")),"")</f>
        <v/>
      </c>
      <c r="BV514" s="58" t="str">
        <f>IF(O514="男子",IF($AF514&gt;100,"",IF($M514=プロ用男子!K$202,ROW(),"")),"")</f>
        <v/>
      </c>
      <c r="BW514" s="58" t="str">
        <f>IF(O514="男子",IF($AF514&gt;100,"",IF($M514=プロ用男子!D$227,ROW(),"")),"")</f>
        <v/>
      </c>
      <c r="BX514" s="58" t="str">
        <f>IF(O514="男子",IF($AF514&gt;100,"",IF($M514=プロ用男子!K$227,ROW(),"")),"")</f>
        <v/>
      </c>
      <c r="BY514" s="58" t="str">
        <f>IF(O514="女子",IF(AF514&gt;100,"",IF(M514=プロ用女子!D$2,ROW(),"")),"")</f>
        <v/>
      </c>
      <c r="BZ514" s="58" t="str">
        <f>IF(O514="女子",IF($AF514&gt;100,"",IF($M514=プロ用女子!K$2,ROW(),"")),"")</f>
        <v/>
      </c>
      <c r="CA514" s="58" t="str">
        <f>IF(O514="女子",IF($AF514&gt;100,"",IF($M514=プロ用女子!D$27,ROW(),"")),"")</f>
        <v/>
      </c>
      <c r="CB514" s="58" t="str">
        <f>IF(O514="女子",IF($AF514&gt;100,"",IF($M514=プロ用女子!K$27,ROW(),"")),"")</f>
        <v/>
      </c>
      <c r="CC514" s="58" t="str">
        <f>IF(O514="女子",IF($AF514&gt;100,"",IF($M514=プロ用女子!D$52,ROW(),"")),"")</f>
        <v/>
      </c>
      <c r="CD514" s="58" t="str">
        <f>IF(O514="女子",IF($AF514&gt;100,"",IF($M514=プロ用女子!K$52,ROW(),"")),"")</f>
        <v/>
      </c>
      <c r="CE514" s="58" t="str">
        <f>IF(O514="女子",IF($AF514&gt;100,"",IF($M514=プロ用女子!D$77,ROW(),"")),"")</f>
        <v/>
      </c>
      <c r="CF514" s="58" t="str">
        <f>IF(O514="女子",IF($AF514&gt;100,"",IF($M514=プロ用女子!K$77,ROW(),"")),"")</f>
        <v/>
      </c>
      <c r="CG514" s="58" t="str">
        <f>IF(O514="女子",IF($AF514&gt;100,"",IF($M514=プロ用女子!D$102,ROW(),"")),"")</f>
        <v/>
      </c>
      <c r="CH514" s="58" t="str">
        <f>IF(O514="女子",IF($AF514&gt;100,"",IF($M514=プロ用女子!K$102,ROW(),"")),"")</f>
        <v/>
      </c>
      <c r="CI514" s="58" t="str">
        <f>IF(O514="女子",IF($AF514&gt;100,"",IF($M514=プロ用女子!D$127,ROW(),"")),"")</f>
        <v/>
      </c>
      <c r="CJ514" s="58" t="str">
        <f>IF(O514="女子",IF($AF514&gt;100,"",IF($M514=プロ用女子!K$127,ROW(),"")),"")</f>
        <v/>
      </c>
      <c r="CK514" s="58" t="str">
        <f>IF(O514="女子",IF($AF514&gt;100,"",IF($M514=プロ用女子!D$152,ROW(),"")),"")</f>
        <v/>
      </c>
      <c r="CL514" s="58" t="str">
        <f>IF(O514="女子",IF($AF514&gt;100,"",IF($M514=プロ用女子!K$152,ROW(),"")),"")</f>
        <v/>
      </c>
      <c r="CM514" s="58" t="str">
        <f>IF(O514="女子",IF($AF514&gt;100,"",IF($M514=プロ用女子!D$177,ROW(),"")),"")</f>
        <v/>
      </c>
      <c r="CN514" s="58" t="str">
        <f>IF(O514="女子",IF($AF514&gt;100,"",IF($M514=プロ用女子!K$177,ROW(),"")),"")</f>
        <v/>
      </c>
      <c r="CO514" s="58" t="str">
        <f>IF(O514="女子",IF($AF514&gt;100,"",IF($M514=プロ用女子!D$202,ROW(),"")),"")</f>
        <v/>
      </c>
      <c r="CP514" s="58" t="str">
        <f>IF(O514="女子",IF($AF514&gt;100,"",IF($M514=プロ用女子!K$202,ROW(),"")),"")</f>
        <v/>
      </c>
      <c r="CQ514" s="58" t="str">
        <f>IF(O514="女子",IF($AF514&gt;100,"",IF($M514=プロ用女子!D$227,ROW(),"")),"")</f>
        <v/>
      </c>
      <c r="CR514" s="58" t="str">
        <f>IF(O514="女子",IF($AF514&gt;100,"",IF($M514=プロ用女子!K$227,ROW(),"")),"")</f>
        <v/>
      </c>
    </row>
    <row r="515" spans="1:96" x14ac:dyDescent="0.15">
      <c r="L515" t="s">
        <v>2558</v>
      </c>
      <c r="M515" t="s">
        <v>2515</v>
      </c>
      <c r="N515" t="s">
        <v>2516</v>
      </c>
      <c r="O515" t="s">
        <v>17</v>
      </c>
      <c r="Y515" t="s">
        <v>101</v>
      </c>
      <c r="AA515" t="s">
        <v>2559</v>
      </c>
      <c r="AB515" t="s">
        <v>2560</v>
      </c>
      <c r="AC515" t="s">
        <v>2561</v>
      </c>
      <c r="AD515" t="s">
        <v>102</v>
      </c>
      <c r="AF515">
        <v>7</v>
      </c>
      <c r="AG515" s="40">
        <v>39516</v>
      </c>
      <c r="AN515">
        <v>153</v>
      </c>
      <c r="AO515">
        <v>49</v>
      </c>
      <c r="AP515" t="s">
        <v>103</v>
      </c>
      <c r="BB515">
        <f t="shared" si="28"/>
        <v>16</v>
      </c>
      <c r="BC515">
        <f t="shared" si="29"/>
        <v>2</v>
      </c>
      <c r="BD515" t="str">
        <f t="shared" si="30"/>
        <v>右</v>
      </c>
      <c r="BE515" s="58" t="str">
        <f>IF(O515="男子",IF($AF515&gt;100,"",IF(M515=プロ用男子!D$2,ROW(),"")),"")</f>
        <v/>
      </c>
      <c r="BF515" s="58" t="str">
        <f>IF(O515="男子",IF($AF515&gt;100,"",IF($M515=プロ用男子!K$2,ROW(),"")),"")</f>
        <v/>
      </c>
      <c r="BG515" s="58" t="str">
        <f>IF(O515="男子",IF($AF515&gt;100,"",IF($M515=プロ用男子!D$27,ROW(),"")),"")</f>
        <v/>
      </c>
      <c r="BH515" s="58" t="str">
        <f>IF(O515="男子",IF($AF515&gt;100,"",IF($M515=プロ用男子!K$27,ROW(),"")),"")</f>
        <v/>
      </c>
      <c r="BI515" s="58" t="str">
        <f>IF(O515="男子",IF($AF515&gt;100,"",IF($M515=プロ用男子!D$52,ROW(),"")),"")</f>
        <v/>
      </c>
      <c r="BJ515" s="58" t="str">
        <f>IF(O515="男子",IF($AF515&gt;100,"",IF($M515=プロ用男子!K$52,ROW(),"")),"")</f>
        <v/>
      </c>
      <c r="BK515" s="58" t="str">
        <f>IF(O515="男子",IF($AF515&gt;100,"",IF($M515=プロ用男子!D$77,ROW(),"")),"")</f>
        <v/>
      </c>
      <c r="BL515" s="58" t="str">
        <f>IF(O515="男子",IF($AF515&gt;100,"",IF($M515=プロ用男子!K$77,ROW(),"")),"")</f>
        <v/>
      </c>
      <c r="BM515" s="58" t="str">
        <f>IF(O515="男子",IF($AF515&gt;100,"",IF($M515=プロ用男子!D$102,ROW(),"")),"")</f>
        <v/>
      </c>
      <c r="BN515" s="58" t="str">
        <f>IF(O515="男子",IF($AF515&gt;100,"",IF($M515=プロ用男子!K$102,ROW(),"")),"")</f>
        <v/>
      </c>
      <c r="BO515" s="58" t="str">
        <f>IF(O515="男子",IF($AF515&gt;100,"",IF($M515=プロ用男子!D$127,ROW(),"")),"")</f>
        <v/>
      </c>
      <c r="BP515" s="58" t="str">
        <f>IF(O515="男子",IF($AF515&gt;100,"",IF($M515=プロ用男子!K$127,ROW(),"")),"")</f>
        <v/>
      </c>
      <c r="BQ515" s="58" t="str">
        <f>IF(O515="男子",IF($AF515&gt;100,"",IF($M515=プロ用男子!D$152,ROW(),"")),"")</f>
        <v/>
      </c>
      <c r="BR515" s="58" t="str">
        <f>IF(O515="男子",IF($AF515&gt;100,"",IF($M515=プロ用男子!K$152,ROW(),"")),"")</f>
        <v/>
      </c>
      <c r="BS515" s="58" t="str">
        <f>IF(O515="男子",IF($AF515&gt;100,"",IF($M515=プロ用男子!D$177,ROW(),"")),"")</f>
        <v/>
      </c>
      <c r="BT515" s="58" t="str">
        <f>IF(O515="男子",IF($AF515&gt;100,"",IF($M515=プロ用男子!K$177,ROW(),"")),"")</f>
        <v/>
      </c>
      <c r="BU515" s="58" t="str">
        <f>IF(O515="男子",IF($AF515&gt;100,"",IF($M515=プロ用男子!D$202,ROW(),"")),"")</f>
        <v/>
      </c>
      <c r="BV515" s="58" t="str">
        <f>IF(O515="男子",IF($AF515&gt;100,"",IF($M515=プロ用男子!K$202,ROW(),"")),"")</f>
        <v/>
      </c>
      <c r="BW515" s="58" t="str">
        <f>IF(O515="男子",IF($AF515&gt;100,"",IF($M515=プロ用男子!D$227,ROW(),"")),"")</f>
        <v/>
      </c>
      <c r="BX515" s="58" t="str">
        <f>IF(O515="男子",IF($AF515&gt;100,"",IF($M515=プロ用男子!K$227,ROW(),"")),"")</f>
        <v/>
      </c>
      <c r="BY515" s="58" t="str">
        <f>IF(O515="女子",IF(AF515&gt;100,"",IF(M515=プロ用女子!D$2,ROW(),"")),"")</f>
        <v/>
      </c>
      <c r="BZ515" s="58" t="str">
        <f>IF(O515="女子",IF($AF515&gt;100,"",IF($M515=プロ用女子!K$2,ROW(),"")),"")</f>
        <v/>
      </c>
      <c r="CA515" s="58" t="str">
        <f>IF(O515="女子",IF($AF515&gt;100,"",IF($M515=プロ用女子!D$27,ROW(),"")),"")</f>
        <v/>
      </c>
      <c r="CB515" s="58" t="str">
        <f>IF(O515="女子",IF($AF515&gt;100,"",IF($M515=プロ用女子!K$27,ROW(),"")),"")</f>
        <v/>
      </c>
      <c r="CC515" s="58" t="str">
        <f>IF(O515="女子",IF($AF515&gt;100,"",IF($M515=プロ用女子!D$52,ROW(),"")),"")</f>
        <v/>
      </c>
      <c r="CD515" s="58" t="str">
        <f>IF(O515="女子",IF($AF515&gt;100,"",IF($M515=プロ用女子!K$52,ROW(),"")),"")</f>
        <v/>
      </c>
      <c r="CE515" s="58" t="str">
        <f>IF(O515="女子",IF($AF515&gt;100,"",IF($M515=プロ用女子!D$77,ROW(),"")),"")</f>
        <v/>
      </c>
      <c r="CF515" s="58" t="str">
        <f>IF(O515="女子",IF($AF515&gt;100,"",IF($M515=プロ用女子!K$77,ROW(),"")),"")</f>
        <v/>
      </c>
      <c r="CG515" s="58" t="str">
        <f>IF(O515="女子",IF($AF515&gt;100,"",IF($M515=プロ用女子!D$102,ROW(),"")),"")</f>
        <v/>
      </c>
      <c r="CH515" s="58" t="str">
        <f>IF(O515="女子",IF($AF515&gt;100,"",IF($M515=プロ用女子!K$102,ROW(),"")),"")</f>
        <v/>
      </c>
      <c r="CI515" s="58" t="str">
        <f>IF(O515="女子",IF($AF515&gt;100,"",IF($M515=プロ用女子!D$127,ROW(),"")),"")</f>
        <v/>
      </c>
      <c r="CJ515" s="58" t="str">
        <f>IF(O515="女子",IF($AF515&gt;100,"",IF($M515=プロ用女子!K$127,ROW(),"")),"")</f>
        <v/>
      </c>
      <c r="CK515" s="58" t="str">
        <f>IF(O515="女子",IF($AF515&gt;100,"",IF($M515=プロ用女子!D$152,ROW(),"")),"")</f>
        <v/>
      </c>
      <c r="CL515" s="58" t="str">
        <f>IF(O515="女子",IF($AF515&gt;100,"",IF($M515=プロ用女子!K$152,ROW(),"")),"")</f>
        <v/>
      </c>
      <c r="CM515" s="58" t="str">
        <f>IF(O515="女子",IF($AF515&gt;100,"",IF($M515=プロ用女子!D$177,ROW(),"")),"")</f>
        <v/>
      </c>
      <c r="CN515" s="58" t="str">
        <f>IF(O515="女子",IF($AF515&gt;100,"",IF($M515=プロ用女子!K$177,ROW(),"")),"")</f>
        <v/>
      </c>
      <c r="CO515" s="58" t="str">
        <f>IF(O515="女子",IF($AF515&gt;100,"",IF($M515=プロ用女子!D$202,ROW(),"")),"")</f>
        <v/>
      </c>
      <c r="CP515" s="58" t="str">
        <f>IF(O515="女子",IF($AF515&gt;100,"",IF($M515=プロ用女子!K$202,ROW(),"")),"")</f>
        <v/>
      </c>
      <c r="CQ515" s="58" t="str">
        <f>IF(O515="女子",IF($AF515&gt;100,"",IF($M515=プロ用女子!D$227,ROW(),"")),"")</f>
        <v/>
      </c>
      <c r="CR515" s="58" t="str">
        <f>IF(O515="女子",IF($AF515&gt;100,"",IF($M515=プロ用女子!K$227,ROW(),"")),"")</f>
        <v/>
      </c>
    </row>
    <row r="516" spans="1:96" x14ac:dyDescent="0.15">
      <c r="L516" t="s">
        <v>2562</v>
      </c>
      <c r="M516" t="s">
        <v>2515</v>
      </c>
      <c r="N516" t="s">
        <v>2516</v>
      </c>
      <c r="O516" t="s">
        <v>17</v>
      </c>
      <c r="Y516" t="s">
        <v>101</v>
      </c>
      <c r="AA516" t="s">
        <v>2563</v>
      </c>
      <c r="AB516" t="s">
        <v>496</v>
      </c>
      <c r="AC516" t="s">
        <v>497</v>
      </c>
      <c r="AD516" t="s">
        <v>102</v>
      </c>
      <c r="AF516">
        <v>8</v>
      </c>
      <c r="AG516" s="40">
        <v>38883</v>
      </c>
      <c r="AN516">
        <v>160</v>
      </c>
      <c r="AO516">
        <v>48</v>
      </c>
      <c r="AP516" t="s">
        <v>103</v>
      </c>
      <c r="BB516">
        <f t="shared" si="28"/>
        <v>17</v>
      </c>
      <c r="BC516">
        <f t="shared" si="29"/>
        <v>3</v>
      </c>
      <c r="BD516" t="str">
        <f t="shared" si="30"/>
        <v>右</v>
      </c>
      <c r="BE516" s="58" t="str">
        <f>IF(O516="男子",IF($AF516&gt;100,"",IF(M516=プロ用男子!D$2,ROW(),"")),"")</f>
        <v/>
      </c>
      <c r="BF516" s="58" t="str">
        <f>IF(O516="男子",IF($AF516&gt;100,"",IF($M516=プロ用男子!K$2,ROW(),"")),"")</f>
        <v/>
      </c>
      <c r="BG516" s="58" t="str">
        <f>IF(O516="男子",IF($AF516&gt;100,"",IF($M516=プロ用男子!D$27,ROW(),"")),"")</f>
        <v/>
      </c>
      <c r="BH516" s="58" t="str">
        <f>IF(O516="男子",IF($AF516&gt;100,"",IF($M516=プロ用男子!K$27,ROW(),"")),"")</f>
        <v/>
      </c>
      <c r="BI516" s="58" t="str">
        <f>IF(O516="男子",IF($AF516&gt;100,"",IF($M516=プロ用男子!D$52,ROW(),"")),"")</f>
        <v/>
      </c>
      <c r="BJ516" s="58" t="str">
        <f>IF(O516="男子",IF($AF516&gt;100,"",IF($M516=プロ用男子!K$52,ROW(),"")),"")</f>
        <v/>
      </c>
      <c r="BK516" s="58" t="str">
        <f>IF(O516="男子",IF($AF516&gt;100,"",IF($M516=プロ用男子!D$77,ROW(),"")),"")</f>
        <v/>
      </c>
      <c r="BL516" s="58" t="str">
        <f>IF(O516="男子",IF($AF516&gt;100,"",IF($M516=プロ用男子!K$77,ROW(),"")),"")</f>
        <v/>
      </c>
      <c r="BM516" s="58" t="str">
        <f>IF(O516="男子",IF($AF516&gt;100,"",IF($M516=プロ用男子!D$102,ROW(),"")),"")</f>
        <v/>
      </c>
      <c r="BN516" s="58" t="str">
        <f>IF(O516="男子",IF($AF516&gt;100,"",IF($M516=プロ用男子!K$102,ROW(),"")),"")</f>
        <v/>
      </c>
      <c r="BO516" s="58" t="str">
        <f>IF(O516="男子",IF($AF516&gt;100,"",IF($M516=プロ用男子!D$127,ROW(),"")),"")</f>
        <v/>
      </c>
      <c r="BP516" s="58" t="str">
        <f>IF(O516="男子",IF($AF516&gt;100,"",IF($M516=プロ用男子!K$127,ROW(),"")),"")</f>
        <v/>
      </c>
      <c r="BQ516" s="58" t="str">
        <f>IF(O516="男子",IF($AF516&gt;100,"",IF($M516=プロ用男子!D$152,ROW(),"")),"")</f>
        <v/>
      </c>
      <c r="BR516" s="58" t="str">
        <f>IF(O516="男子",IF($AF516&gt;100,"",IF($M516=プロ用男子!K$152,ROW(),"")),"")</f>
        <v/>
      </c>
      <c r="BS516" s="58" t="str">
        <f>IF(O516="男子",IF($AF516&gt;100,"",IF($M516=プロ用男子!D$177,ROW(),"")),"")</f>
        <v/>
      </c>
      <c r="BT516" s="58" t="str">
        <f>IF(O516="男子",IF($AF516&gt;100,"",IF($M516=プロ用男子!K$177,ROW(),"")),"")</f>
        <v/>
      </c>
      <c r="BU516" s="58" t="str">
        <f>IF(O516="男子",IF($AF516&gt;100,"",IF($M516=プロ用男子!D$202,ROW(),"")),"")</f>
        <v/>
      </c>
      <c r="BV516" s="58" t="str">
        <f>IF(O516="男子",IF($AF516&gt;100,"",IF($M516=プロ用男子!K$202,ROW(),"")),"")</f>
        <v/>
      </c>
      <c r="BW516" s="58" t="str">
        <f>IF(O516="男子",IF($AF516&gt;100,"",IF($M516=プロ用男子!D$227,ROW(),"")),"")</f>
        <v/>
      </c>
      <c r="BX516" s="58" t="str">
        <f>IF(O516="男子",IF($AF516&gt;100,"",IF($M516=プロ用男子!K$227,ROW(),"")),"")</f>
        <v/>
      </c>
      <c r="BY516" s="58" t="str">
        <f>IF(O516="女子",IF(AF516&gt;100,"",IF(M516=プロ用女子!D$2,ROW(),"")),"")</f>
        <v/>
      </c>
      <c r="BZ516" s="58" t="str">
        <f>IF(O516="女子",IF($AF516&gt;100,"",IF($M516=プロ用女子!K$2,ROW(),"")),"")</f>
        <v/>
      </c>
      <c r="CA516" s="58" t="str">
        <f>IF(O516="女子",IF($AF516&gt;100,"",IF($M516=プロ用女子!D$27,ROW(),"")),"")</f>
        <v/>
      </c>
      <c r="CB516" s="58" t="str">
        <f>IF(O516="女子",IF($AF516&gt;100,"",IF($M516=プロ用女子!K$27,ROW(),"")),"")</f>
        <v/>
      </c>
      <c r="CC516" s="58" t="str">
        <f>IF(O516="女子",IF($AF516&gt;100,"",IF($M516=プロ用女子!D$52,ROW(),"")),"")</f>
        <v/>
      </c>
      <c r="CD516" s="58" t="str">
        <f>IF(O516="女子",IF($AF516&gt;100,"",IF($M516=プロ用女子!K$52,ROW(),"")),"")</f>
        <v/>
      </c>
      <c r="CE516" s="58" t="str">
        <f>IF(O516="女子",IF($AF516&gt;100,"",IF($M516=プロ用女子!D$77,ROW(),"")),"")</f>
        <v/>
      </c>
      <c r="CF516" s="58" t="str">
        <f>IF(O516="女子",IF($AF516&gt;100,"",IF($M516=プロ用女子!K$77,ROW(),"")),"")</f>
        <v/>
      </c>
      <c r="CG516" s="58" t="str">
        <f>IF(O516="女子",IF($AF516&gt;100,"",IF($M516=プロ用女子!D$102,ROW(),"")),"")</f>
        <v/>
      </c>
      <c r="CH516" s="58" t="str">
        <f>IF(O516="女子",IF($AF516&gt;100,"",IF($M516=プロ用女子!K$102,ROW(),"")),"")</f>
        <v/>
      </c>
      <c r="CI516" s="58" t="str">
        <f>IF(O516="女子",IF($AF516&gt;100,"",IF($M516=プロ用女子!D$127,ROW(),"")),"")</f>
        <v/>
      </c>
      <c r="CJ516" s="58" t="str">
        <f>IF(O516="女子",IF($AF516&gt;100,"",IF($M516=プロ用女子!K$127,ROW(),"")),"")</f>
        <v/>
      </c>
      <c r="CK516" s="58" t="str">
        <f>IF(O516="女子",IF($AF516&gt;100,"",IF($M516=プロ用女子!D$152,ROW(),"")),"")</f>
        <v/>
      </c>
      <c r="CL516" s="58" t="str">
        <f>IF(O516="女子",IF($AF516&gt;100,"",IF($M516=プロ用女子!K$152,ROW(),"")),"")</f>
        <v/>
      </c>
      <c r="CM516" s="58" t="str">
        <f>IF(O516="女子",IF($AF516&gt;100,"",IF($M516=プロ用女子!D$177,ROW(),"")),"")</f>
        <v/>
      </c>
      <c r="CN516" s="58" t="str">
        <f>IF(O516="女子",IF($AF516&gt;100,"",IF($M516=プロ用女子!K$177,ROW(),"")),"")</f>
        <v/>
      </c>
      <c r="CO516" s="58" t="str">
        <f>IF(O516="女子",IF($AF516&gt;100,"",IF($M516=プロ用女子!D$202,ROW(),"")),"")</f>
        <v/>
      </c>
      <c r="CP516" s="58" t="str">
        <f>IF(O516="女子",IF($AF516&gt;100,"",IF($M516=プロ用女子!K$202,ROW(),"")),"")</f>
        <v/>
      </c>
      <c r="CQ516" s="58" t="str">
        <f>IF(O516="女子",IF($AF516&gt;100,"",IF($M516=プロ用女子!D$227,ROW(),"")),"")</f>
        <v/>
      </c>
      <c r="CR516" s="58" t="str">
        <f>IF(O516="女子",IF($AF516&gt;100,"",IF($M516=プロ用女子!K$227,ROW(),"")),"")</f>
        <v/>
      </c>
    </row>
    <row r="517" spans="1:96" x14ac:dyDescent="0.15">
      <c r="L517" t="s">
        <v>2564</v>
      </c>
      <c r="M517" t="s">
        <v>2515</v>
      </c>
      <c r="N517" t="s">
        <v>2516</v>
      </c>
      <c r="O517" t="s">
        <v>17</v>
      </c>
      <c r="Y517" t="s">
        <v>101</v>
      </c>
      <c r="AA517" t="s">
        <v>2565</v>
      </c>
      <c r="AB517" t="s">
        <v>2566</v>
      </c>
      <c r="AC517" t="s">
        <v>2567</v>
      </c>
      <c r="AD517" t="s">
        <v>102</v>
      </c>
      <c r="AE517" t="s">
        <v>388</v>
      </c>
      <c r="AF517">
        <v>9</v>
      </c>
      <c r="AG517" s="40">
        <v>38883</v>
      </c>
      <c r="AN517">
        <v>162</v>
      </c>
      <c r="AO517">
        <v>48</v>
      </c>
      <c r="AP517" t="s">
        <v>103</v>
      </c>
      <c r="BB517">
        <f t="shared" si="28"/>
        <v>17</v>
      </c>
      <c r="BC517">
        <f t="shared" si="29"/>
        <v>3</v>
      </c>
      <c r="BD517" t="str">
        <f t="shared" si="30"/>
        <v>右</v>
      </c>
      <c r="BE517" s="58" t="str">
        <f>IF(O517="男子",IF($AF517&gt;100,"",IF(M517=プロ用男子!D$2,ROW(),"")),"")</f>
        <v/>
      </c>
      <c r="BF517" s="58" t="str">
        <f>IF(O517="男子",IF($AF517&gt;100,"",IF($M517=プロ用男子!K$2,ROW(),"")),"")</f>
        <v/>
      </c>
      <c r="BG517" s="58" t="str">
        <f>IF(O517="男子",IF($AF517&gt;100,"",IF($M517=プロ用男子!D$27,ROW(),"")),"")</f>
        <v/>
      </c>
      <c r="BH517" s="58" t="str">
        <f>IF(O517="男子",IF($AF517&gt;100,"",IF($M517=プロ用男子!K$27,ROW(),"")),"")</f>
        <v/>
      </c>
      <c r="BI517" s="58" t="str">
        <f>IF(O517="男子",IF($AF517&gt;100,"",IF($M517=プロ用男子!D$52,ROW(),"")),"")</f>
        <v/>
      </c>
      <c r="BJ517" s="58" t="str">
        <f>IF(O517="男子",IF($AF517&gt;100,"",IF($M517=プロ用男子!K$52,ROW(),"")),"")</f>
        <v/>
      </c>
      <c r="BK517" s="58" t="str">
        <f>IF(O517="男子",IF($AF517&gt;100,"",IF($M517=プロ用男子!D$77,ROW(),"")),"")</f>
        <v/>
      </c>
      <c r="BL517" s="58" t="str">
        <f>IF(O517="男子",IF($AF517&gt;100,"",IF($M517=プロ用男子!K$77,ROW(),"")),"")</f>
        <v/>
      </c>
      <c r="BM517" s="58" t="str">
        <f>IF(O517="男子",IF($AF517&gt;100,"",IF($M517=プロ用男子!D$102,ROW(),"")),"")</f>
        <v/>
      </c>
      <c r="BN517" s="58" t="str">
        <f>IF(O517="男子",IF($AF517&gt;100,"",IF($M517=プロ用男子!K$102,ROW(),"")),"")</f>
        <v/>
      </c>
      <c r="BO517" s="58" t="str">
        <f>IF(O517="男子",IF($AF517&gt;100,"",IF($M517=プロ用男子!D$127,ROW(),"")),"")</f>
        <v/>
      </c>
      <c r="BP517" s="58" t="str">
        <f>IF(O517="男子",IF($AF517&gt;100,"",IF($M517=プロ用男子!K$127,ROW(),"")),"")</f>
        <v/>
      </c>
      <c r="BQ517" s="58" t="str">
        <f>IF(O517="男子",IF($AF517&gt;100,"",IF($M517=プロ用男子!D$152,ROW(),"")),"")</f>
        <v/>
      </c>
      <c r="BR517" s="58" t="str">
        <f>IF(O517="男子",IF($AF517&gt;100,"",IF($M517=プロ用男子!K$152,ROW(),"")),"")</f>
        <v/>
      </c>
      <c r="BS517" s="58" t="str">
        <f>IF(O517="男子",IF($AF517&gt;100,"",IF($M517=プロ用男子!D$177,ROW(),"")),"")</f>
        <v/>
      </c>
      <c r="BT517" s="58" t="str">
        <f>IF(O517="男子",IF($AF517&gt;100,"",IF($M517=プロ用男子!K$177,ROW(),"")),"")</f>
        <v/>
      </c>
      <c r="BU517" s="58" t="str">
        <f>IF(O517="男子",IF($AF517&gt;100,"",IF($M517=プロ用男子!D$202,ROW(),"")),"")</f>
        <v/>
      </c>
      <c r="BV517" s="58" t="str">
        <f>IF(O517="男子",IF($AF517&gt;100,"",IF($M517=プロ用男子!K$202,ROW(),"")),"")</f>
        <v/>
      </c>
      <c r="BW517" s="58" t="str">
        <f>IF(O517="男子",IF($AF517&gt;100,"",IF($M517=プロ用男子!D$227,ROW(),"")),"")</f>
        <v/>
      </c>
      <c r="BX517" s="58" t="str">
        <f>IF(O517="男子",IF($AF517&gt;100,"",IF($M517=プロ用男子!K$227,ROW(),"")),"")</f>
        <v/>
      </c>
      <c r="BY517" s="58" t="str">
        <f>IF(O517="女子",IF(AF517&gt;100,"",IF(M517=プロ用女子!D$2,ROW(),"")),"")</f>
        <v/>
      </c>
      <c r="BZ517" s="58" t="str">
        <f>IF(O517="女子",IF($AF517&gt;100,"",IF($M517=プロ用女子!K$2,ROW(),"")),"")</f>
        <v/>
      </c>
      <c r="CA517" s="58" t="str">
        <f>IF(O517="女子",IF($AF517&gt;100,"",IF($M517=プロ用女子!D$27,ROW(),"")),"")</f>
        <v/>
      </c>
      <c r="CB517" s="58" t="str">
        <f>IF(O517="女子",IF($AF517&gt;100,"",IF($M517=プロ用女子!K$27,ROW(),"")),"")</f>
        <v/>
      </c>
      <c r="CC517" s="58" t="str">
        <f>IF(O517="女子",IF($AF517&gt;100,"",IF($M517=プロ用女子!D$52,ROW(),"")),"")</f>
        <v/>
      </c>
      <c r="CD517" s="58" t="str">
        <f>IF(O517="女子",IF($AF517&gt;100,"",IF($M517=プロ用女子!K$52,ROW(),"")),"")</f>
        <v/>
      </c>
      <c r="CE517" s="58" t="str">
        <f>IF(O517="女子",IF($AF517&gt;100,"",IF($M517=プロ用女子!D$77,ROW(),"")),"")</f>
        <v/>
      </c>
      <c r="CF517" s="58" t="str">
        <f>IF(O517="女子",IF($AF517&gt;100,"",IF($M517=プロ用女子!K$77,ROW(),"")),"")</f>
        <v/>
      </c>
      <c r="CG517" s="58" t="str">
        <f>IF(O517="女子",IF($AF517&gt;100,"",IF($M517=プロ用女子!D$102,ROW(),"")),"")</f>
        <v/>
      </c>
      <c r="CH517" s="58" t="str">
        <f>IF(O517="女子",IF($AF517&gt;100,"",IF($M517=プロ用女子!K$102,ROW(),"")),"")</f>
        <v/>
      </c>
      <c r="CI517" s="58" t="str">
        <f>IF(O517="女子",IF($AF517&gt;100,"",IF($M517=プロ用女子!D$127,ROW(),"")),"")</f>
        <v/>
      </c>
      <c r="CJ517" s="58" t="str">
        <f>IF(O517="女子",IF($AF517&gt;100,"",IF($M517=プロ用女子!K$127,ROW(),"")),"")</f>
        <v/>
      </c>
      <c r="CK517" s="58" t="str">
        <f>IF(O517="女子",IF($AF517&gt;100,"",IF($M517=プロ用女子!D$152,ROW(),"")),"")</f>
        <v/>
      </c>
      <c r="CL517" s="58" t="str">
        <f>IF(O517="女子",IF($AF517&gt;100,"",IF($M517=プロ用女子!K$152,ROW(),"")),"")</f>
        <v/>
      </c>
      <c r="CM517" s="58" t="str">
        <f>IF(O517="女子",IF($AF517&gt;100,"",IF($M517=プロ用女子!D$177,ROW(),"")),"")</f>
        <v/>
      </c>
      <c r="CN517" s="58" t="str">
        <f>IF(O517="女子",IF($AF517&gt;100,"",IF($M517=プロ用女子!K$177,ROW(),"")),"")</f>
        <v/>
      </c>
      <c r="CO517" s="58" t="str">
        <f>IF(O517="女子",IF($AF517&gt;100,"",IF($M517=プロ用女子!D$202,ROW(),"")),"")</f>
        <v/>
      </c>
      <c r="CP517" s="58" t="str">
        <f>IF(O517="女子",IF($AF517&gt;100,"",IF($M517=プロ用女子!K$202,ROW(),"")),"")</f>
        <v/>
      </c>
      <c r="CQ517" s="58" t="str">
        <f>IF(O517="女子",IF($AF517&gt;100,"",IF($M517=プロ用女子!D$227,ROW(),"")),"")</f>
        <v/>
      </c>
      <c r="CR517" s="58" t="str">
        <f>IF(O517="女子",IF($AF517&gt;100,"",IF($M517=プロ用女子!K$227,ROW(),"")),"")</f>
        <v/>
      </c>
    </row>
    <row r="518" spans="1:96" x14ac:dyDescent="0.15">
      <c r="L518" t="s">
        <v>2755</v>
      </c>
      <c r="M518" t="s">
        <v>2515</v>
      </c>
      <c r="N518" t="s">
        <v>2516</v>
      </c>
      <c r="O518" t="s">
        <v>17</v>
      </c>
      <c r="Y518" t="s">
        <v>101</v>
      </c>
      <c r="AA518" t="s">
        <v>2756</v>
      </c>
      <c r="AB518" t="s">
        <v>2757</v>
      </c>
      <c r="AC518" t="s">
        <v>2758</v>
      </c>
      <c r="AD518" t="s">
        <v>102</v>
      </c>
      <c r="AF518">
        <v>101</v>
      </c>
      <c r="AG518" s="40">
        <v>22276</v>
      </c>
      <c r="AN518">
        <v>153</v>
      </c>
      <c r="AO518">
        <v>44</v>
      </c>
      <c r="AP518" t="s">
        <v>103</v>
      </c>
      <c r="BB518">
        <f t="shared" si="28"/>
        <v>63</v>
      </c>
      <c r="BC518" t="str">
        <f t="shared" si="29"/>
        <v>役員</v>
      </c>
      <c r="BD518" t="str">
        <f t="shared" si="30"/>
        <v>右</v>
      </c>
      <c r="BE518" s="58" t="str">
        <f>IF(O518="男子",IF($AF518&gt;100,"",IF(M518=プロ用男子!D$2,ROW(),"")),"")</f>
        <v/>
      </c>
      <c r="BF518" s="58" t="str">
        <f>IF(O518="男子",IF($AF518&gt;100,"",IF($M518=プロ用男子!K$2,ROW(),"")),"")</f>
        <v/>
      </c>
      <c r="BG518" s="58" t="str">
        <f>IF(O518="男子",IF($AF518&gt;100,"",IF($M518=プロ用男子!D$27,ROW(),"")),"")</f>
        <v/>
      </c>
      <c r="BH518" s="58" t="str">
        <f>IF(O518="男子",IF($AF518&gt;100,"",IF($M518=プロ用男子!K$27,ROW(),"")),"")</f>
        <v/>
      </c>
      <c r="BI518" s="58" t="str">
        <f>IF(O518="男子",IF($AF518&gt;100,"",IF($M518=プロ用男子!D$52,ROW(),"")),"")</f>
        <v/>
      </c>
      <c r="BJ518" s="58" t="str">
        <f>IF(O518="男子",IF($AF518&gt;100,"",IF($M518=プロ用男子!K$52,ROW(),"")),"")</f>
        <v/>
      </c>
      <c r="BK518" s="58" t="str">
        <f>IF(O518="男子",IF($AF518&gt;100,"",IF($M518=プロ用男子!D$77,ROW(),"")),"")</f>
        <v/>
      </c>
      <c r="BL518" s="58" t="str">
        <f>IF(O518="男子",IF($AF518&gt;100,"",IF($M518=プロ用男子!K$77,ROW(),"")),"")</f>
        <v/>
      </c>
      <c r="BM518" s="58" t="str">
        <f>IF(O518="男子",IF($AF518&gt;100,"",IF($M518=プロ用男子!D$102,ROW(),"")),"")</f>
        <v/>
      </c>
      <c r="BN518" s="58" t="str">
        <f>IF(O518="男子",IF($AF518&gt;100,"",IF($M518=プロ用男子!K$102,ROW(),"")),"")</f>
        <v/>
      </c>
      <c r="BO518" s="58" t="str">
        <f>IF(O518="男子",IF($AF518&gt;100,"",IF($M518=プロ用男子!D$127,ROW(),"")),"")</f>
        <v/>
      </c>
      <c r="BP518" s="58" t="str">
        <f>IF(O518="男子",IF($AF518&gt;100,"",IF($M518=プロ用男子!K$127,ROW(),"")),"")</f>
        <v/>
      </c>
      <c r="BQ518" s="58" t="str">
        <f>IF(O518="男子",IF($AF518&gt;100,"",IF($M518=プロ用男子!D$152,ROW(),"")),"")</f>
        <v/>
      </c>
      <c r="BR518" s="58" t="str">
        <f>IF(O518="男子",IF($AF518&gt;100,"",IF($M518=プロ用男子!K$152,ROW(),"")),"")</f>
        <v/>
      </c>
      <c r="BS518" s="58" t="str">
        <f>IF(O518="男子",IF($AF518&gt;100,"",IF($M518=プロ用男子!D$177,ROW(),"")),"")</f>
        <v/>
      </c>
      <c r="BT518" s="58" t="str">
        <f>IF(O518="男子",IF($AF518&gt;100,"",IF($M518=プロ用男子!K$177,ROW(),"")),"")</f>
        <v/>
      </c>
      <c r="BU518" s="58" t="str">
        <f>IF(O518="男子",IF($AF518&gt;100,"",IF($M518=プロ用男子!D$202,ROW(),"")),"")</f>
        <v/>
      </c>
      <c r="BV518" s="58" t="str">
        <f>IF(O518="男子",IF($AF518&gt;100,"",IF($M518=プロ用男子!K$202,ROW(),"")),"")</f>
        <v/>
      </c>
      <c r="BW518" s="58" t="str">
        <f>IF(O518="男子",IF($AF518&gt;100,"",IF($M518=プロ用男子!D$227,ROW(),"")),"")</f>
        <v/>
      </c>
      <c r="BX518" s="58" t="str">
        <f>IF(O518="男子",IF($AF518&gt;100,"",IF($M518=プロ用男子!K$227,ROW(),"")),"")</f>
        <v/>
      </c>
      <c r="BY518" s="58" t="str">
        <f>IF(O518="女子",IF(AF518&gt;100,"",IF(M518=プロ用女子!D$2,ROW(),"")),"")</f>
        <v/>
      </c>
      <c r="BZ518" s="58" t="str">
        <f>IF(O518="女子",IF($AF518&gt;100,"",IF($M518=プロ用女子!K$2,ROW(),"")),"")</f>
        <v/>
      </c>
      <c r="CA518" s="58" t="str">
        <f>IF(O518="女子",IF($AF518&gt;100,"",IF($M518=プロ用女子!D$27,ROW(),"")),"")</f>
        <v/>
      </c>
      <c r="CB518" s="58" t="str">
        <f>IF(O518="女子",IF($AF518&gt;100,"",IF($M518=プロ用女子!K$27,ROW(),"")),"")</f>
        <v/>
      </c>
      <c r="CC518" s="58" t="str">
        <f>IF(O518="女子",IF($AF518&gt;100,"",IF($M518=プロ用女子!D$52,ROW(),"")),"")</f>
        <v/>
      </c>
      <c r="CD518" s="58" t="str">
        <f>IF(O518="女子",IF($AF518&gt;100,"",IF($M518=プロ用女子!K$52,ROW(),"")),"")</f>
        <v/>
      </c>
      <c r="CE518" s="58" t="str">
        <f>IF(O518="女子",IF($AF518&gt;100,"",IF($M518=プロ用女子!D$77,ROW(),"")),"")</f>
        <v/>
      </c>
      <c r="CF518" s="58" t="str">
        <f>IF(O518="女子",IF($AF518&gt;100,"",IF($M518=プロ用女子!K$77,ROW(),"")),"")</f>
        <v/>
      </c>
      <c r="CG518" s="58" t="str">
        <f>IF(O518="女子",IF($AF518&gt;100,"",IF($M518=プロ用女子!D$102,ROW(),"")),"")</f>
        <v/>
      </c>
      <c r="CH518" s="58" t="str">
        <f>IF(O518="女子",IF($AF518&gt;100,"",IF($M518=プロ用女子!K$102,ROW(),"")),"")</f>
        <v/>
      </c>
      <c r="CI518" s="58" t="str">
        <f>IF(O518="女子",IF($AF518&gt;100,"",IF($M518=プロ用女子!D$127,ROW(),"")),"")</f>
        <v/>
      </c>
      <c r="CJ518" s="58" t="str">
        <f>IF(O518="女子",IF($AF518&gt;100,"",IF($M518=プロ用女子!K$127,ROW(),"")),"")</f>
        <v/>
      </c>
      <c r="CK518" s="58" t="str">
        <f>IF(O518="女子",IF($AF518&gt;100,"",IF($M518=プロ用女子!D$152,ROW(),"")),"")</f>
        <v/>
      </c>
      <c r="CL518" s="58" t="str">
        <f>IF(O518="女子",IF($AF518&gt;100,"",IF($M518=プロ用女子!K$152,ROW(),"")),"")</f>
        <v/>
      </c>
      <c r="CM518" s="58" t="str">
        <f>IF(O518="女子",IF($AF518&gt;100,"",IF($M518=プロ用女子!D$177,ROW(),"")),"")</f>
        <v/>
      </c>
      <c r="CN518" s="58" t="str">
        <f>IF(O518="女子",IF($AF518&gt;100,"",IF($M518=プロ用女子!K$177,ROW(),"")),"")</f>
        <v/>
      </c>
      <c r="CO518" s="58" t="str">
        <f>IF(O518="女子",IF($AF518&gt;100,"",IF($M518=プロ用女子!D$202,ROW(),"")),"")</f>
        <v/>
      </c>
      <c r="CP518" s="58" t="str">
        <f>IF(O518="女子",IF($AF518&gt;100,"",IF($M518=プロ用女子!K$202,ROW(),"")),"")</f>
        <v/>
      </c>
      <c r="CQ518" s="58" t="str">
        <f>IF(O518="女子",IF($AF518&gt;100,"",IF($M518=プロ用女子!D$227,ROW(),"")),"")</f>
        <v/>
      </c>
      <c r="CR518" s="58" t="str">
        <f>IF(O518="女子",IF($AF518&gt;100,"",IF($M518=プロ用女子!K$227,ROW(),"")),"")</f>
        <v/>
      </c>
    </row>
    <row r="519" spans="1:96" x14ac:dyDescent="0.15">
      <c r="A519" s="41">
        <v>46172</v>
      </c>
      <c r="B519" s="41">
        <v>46180</v>
      </c>
      <c r="C519" t="s">
        <v>70</v>
      </c>
      <c r="D519" t="s">
        <v>162</v>
      </c>
      <c r="E519" t="s">
        <v>169</v>
      </c>
      <c r="F519" t="s">
        <v>171</v>
      </c>
      <c r="G519" t="s">
        <v>165</v>
      </c>
      <c r="H519" t="s">
        <v>71</v>
      </c>
      <c r="I519" t="s">
        <v>166</v>
      </c>
      <c r="J519" t="s">
        <v>99</v>
      </c>
      <c r="L519" t="s">
        <v>1439</v>
      </c>
      <c r="M519" t="s">
        <v>1440</v>
      </c>
      <c r="N519" t="s">
        <v>1441</v>
      </c>
      <c r="O519" t="s">
        <v>17</v>
      </c>
      <c r="Y519" t="s">
        <v>101</v>
      </c>
      <c r="Z519">
        <v>1</v>
      </c>
      <c r="AA519" t="s">
        <v>1442</v>
      </c>
      <c r="AB519" t="s">
        <v>238</v>
      </c>
      <c r="AC519" t="s">
        <v>239</v>
      </c>
      <c r="AD519" t="s">
        <v>102</v>
      </c>
      <c r="AF519">
        <v>101</v>
      </c>
      <c r="AG519" s="40">
        <v>30548</v>
      </c>
      <c r="AN519">
        <v>181</v>
      </c>
      <c r="AO519">
        <v>74</v>
      </c>
      <c r="AP519" t="s">
        <v>103</v>
      </c>
      <c r="AV519" t="s">
        <v>104</v>
      </c>
      <c r="AY519" t="s">
        <v>156</v>
      </c>
      <c r="BB519">
        <f t="shared" si="28"/>
        <v>40</v>
      </c>
      <c r="BC519" t="str">
        <f t="shared" si="29"/>
        <v>役員</v>
      </c>
      <c r="BD519" t="str">
        <f t="shared" si="30"/>
        <v>右</v>
      </c>
      <c r="BE519" s="58" t="str">
        <f>IF(O519="男子",IF($AF519&gt;100,"",IF(M519=プロ用男子!D$2,ROW(),"")),"")</f>
        <v/>
      </c>
      <c r="BF519" s="58" t="str">
        <f>IF(O519="男子",IF($AF519&gt;100,"",IF($M519=プロ用男子!K$2,ROW(),"")),"")</f>
        <v/>
      </c>
      <c r="BG519" s="58" t="str">
        <f>IF(O519="男子",IF($AF519&gt;100,"",IF($M519=プロ用男子!D$27,ROW(),"")),"")</f>
        <v/>
      </c>
      <c r="BH519" s="58" t="str">
        <f>IF(O519="男子",IF($AF519&gt;100,"",IF($M519=プロ用男子!K$27,ROW(),"")),"")</f>
        <v/>
      </c>
      <c r="BI519" s="58" t="str">
        <f>IF(O519="男子",IF($AF519&gt;100,"",IF($M519=プロ用男子!D$52,ROW(),"")),"")</f>
        <v/>
      </c>
      <c r="BJ519" s="58" t="str">
        <f>IF(O519="男子",IF($AF519&gt;100,"",IF($M519=プロ用男子!K$52,ROW(),"")),"")</f>
        <v/>
      </c>
      <c r="BK519" s="58" t="str">
        <f>IF(O519="男子",IF($AF519&gt;100,"",IF($M519=プロ用男子!D$77,ROW(),"")),"")</f>
        <v/>
      </c>
      <c r="BL519" s="58" t="str">
        <f>IF(O519="男子",IF($AF519&gt;100,"",IF($M519=プロ用男子!K$77,ROW(),"")),"")</f>
        <v/>
      </c>
      <c r="BM519" s="58" t="str">
        <f>IF(O519="男子",IF($AF519&gt;100,"",IF($M519=プロ用男子!D$102,ROW(),"")),"")</f>
        <v/>
      </c>
      <c r="BN519" s="58" t="str">
        <f>IF(O519="男子",IF($AF519&gt;100,"",IF($M519=プロ用男子!K$102,ROW(),"")),"")</f>
        <v/>
      </c>
      <c r="BO519" s="58" t="str">
        <f>IF(O519="男子",IF($AF519&gt;100,"",IF($M519=プロ用男子!D$127,ROW(),"")),"")</f>
        <v/>
      </c>
      <c r="BP519" s="58" t="str">
        <f>IF(O519="男子",IF($AF519&gt;100,"",IF($M519=プロ用男子!K$127,ROW(),"")),"")</f>
        <v/>
      </c>
      <c r="BQ519" s="58" t="str">
        <f>IF(O519="男子",IF($AF519&gt;100,"",IF($M519=プロ用男子!D$152,ROW(),"")),"")</f>
        <v/>
      </c>
      <c r="BR519" s="58" t="str">
        <f>IF(O519="男子",IF($AF519&gt;100,"",IF($M519=プロ用男子!K$152,ROW(),"")),"")</f>
        <v/>
      </c>
      <c r="BS519" s="58" t="str">
        <f>IF(O519="男子",IF($AF519&gt;100,"",IF($M519=プロ用男子!D$177,ROW(),"")),"")</f>
        <v/>
      </c>
      <c r="BT519" s="58" t="str">
        <f>IF(O519="男子",IF($AF519&gt;100,"",IF($M519=プロ用男子!K$177,ROW(),"")),"")</f>
        <v/>
      </c>
      <c r="BU519" s="58" t="str">
        <f>IF(O519="男子",IF($AF519&gt;100,"",IF($M519=プロ用男子!D$202,ROW(),"")),"")</f>
        <v/>
      </c>
      <c r="BV519" s="58" t="str">
        <f>IF(O519="男子",IF($AF519&gt;100,"",IF($M519=プロ用男子!K$202,ROW(),"")),"")</f>
        <v/>
      </c>
      <c r="BW519" s="58" t="str">
        <f>IF(O519="男子",IF($AF519&gt;100,"",IF($M519=プロ用男子!D$227,ROW(),"")),"")</f>
        <v/>
      </c>
      <c r="BX519" s="58" t="str">
        <f>IF(O519="男子",IF($AF519&gt;100,"",IF($M519=プロ用男子!K$227,ROW(),"")),"")</f>
        <v/>
      </c>
      <c r="BY519" s="58" t="str">
        <f>IF(O519="女子",IF(AF519&gt;100,"",IF(M519=プロ用女子!D$2,ROW(),"")),"")</f>
        <v/>
      </c>
      <c r="BZ519" s="58" t="str">
        <f>IF(O519="女子",IF($AF519&gt;100,"",IF($M519=プロ用女子!K$2,ROW(),"")),"")</f>
        <v/>
      </c>
      <c r="CA519" s="58" t="str">
        <f>IF(O519="女子",IF($AF519&gt;100,"",IF($M519=プロ用女子!D$27,ROW(),"")),"")</f>
        <v/>
      </c>
      <c r="CB519" s="58" t="str">
        <f>IF(O519="女子",IF($AF519&gt;100,"",IF($M519=プロ用女子!K$27,ROW(),"")),"")</f>
        <v/>
      </c>
      <c r="CC519" s="58" t="str">
        <f>IF(O519="女子",IF($AF519&gt;100,"",IF($M519=プロ用女子!D$52,ROW(),"")),"")</f>
        <v/>
      </c>
      <c r="CD519" s="58" t="str">
        <f>IF(O519="女子",IF($AF519&gt;100,"",IF($M519=プロ用女子!K$52,ROW(),"")),"")</f>
        <v/>
      </c>
      <c r="CE519" s="58" t="str">
        <f>IF(O519="女子",IF($AF519&gt;100,"",IF($M519=プロ用女子!D$77,ROW(),"")),"")</f>
        <v/>
      </c>
      <c r="CF519" s="58" t="str">
        <f>IF(O519="女子",IF($AF519&gt;100,"",IF($M519=プロ用女子!K$77,ROW(),"")),"")</f>
        <v/>
      </c>
      <c r="CG519" s="58" t="str">
        <f>IF(O519="女子",IF($AF519&gt;100,"",IF($M519=プロ用女子!D$102,ROW(),"")),"")</f>
        <v/>
      </c>
      <c r="CH519" s="58" t="str">
        <f>IF(O519="女子",IF($AF519&gt;100,"",IF($M519=プロ用女子!K$102,ROW(),"")),"")</f>
        <v/>
      </c>
      <c r="CI519" s="58" t="str">
        <f>IF(O519="女子",IF($AF519&gt;100,"",IF($M519=プロ用女子!D$127,ROW(),"")),"")</f>
        <v/>
      </c>
      <c r="CJ519" s="58" t="str">
        <f>IF(O519="女子",IF($AF519&gt;100,"",IF($M519=プロ用女子!K$127,ROW(),"")),"")</f>
        <v/>
      </c>
      <c r="CK519" s="58" t="str">
        <f>IF(O519="女子",IF($AF519&gt;100,"",IF($M519=プロ用女子!D$152,ROW(),"")),"")</f>
        <v/>
      </c>
      <c r="CL519" s="58" t="str">
        <f>IF(O519="女子",IF($AF519&gt;100,"",IF($M519=プロ用女子!K$152,ROW(),"")),"")</f>
        <v/>
      </c>
      <c r="CM519" s="58" t="str">
        <f>IF(O519="女子",IF($AF519&gt;100,"",IF($M519=プロ用女子!D$177,ROW(),"")),"")</f>
        <v/>
      </c>
      <c r="CN519" s="58" t="str">
        <f>IF(O519="女子",IF($AF519&gt;100,"",IF($M519=プロ用女子!K$177,ROW(),"")),"")</f>
        <v/>
      </c>
      <c r="CO519" s="58" t="str">
        <f>IF(O519="女子",IF($AF519&gt;100,"",IF($M519=プロ用女子!D$202,ROW(),"")),"")</f>
        <v/>
      </c>
      <c r="CP519" s="58" t="str">
        <f>IF(O519="女子",IF($AF519&gt;100,"",IF($M519=プロ用女子!K$202,ROW(),"")),"")</f>
        <v/>
      </c>
      <c r="CQ519" s="58" t="str">
        <f>IF(O519="女子",IF($AF519&gt;100,"",IF($M519=プロ用女子!D$227,ROW(),"")),"")</f>
        <v/>
      </c>
      <c r="CR519" s="58" t="str">
        <f>IF(O519="女子",IF($AF519&gt;100,"",IF($M519=プロ用女子!K$227,ROW(),"")),"")</f>
        <v/>
      </c>
    </row>
    <row r="520" spans="1:96" x14ac:dyDescent="0.15">
      <c r="A520">
        <v>46172</v>
      </c>
      <c r="B520">
        <v>46180</v>
      </c>
      <c r="C520" t="s">
        <v>70</v>
      </c>
      <c r="D520" t="s">
        <v>162</v>
      </c>
      <c r="E520" t="s">
        <v>169</v>
      </c>
      <c r="F520" t="s">
        <v>171</v>
      </c>
      <c r="G520" t="s">
        <v>165</v>
      </c>
      <c r="H520" t="s">
        <v>71</v>
      </c>
      <c r="I520" t="s">
        <v>166</v>
      </c>
      <c r="J520" t="s">
        <v>99</v>
      </c>
      <c r="L520" t="s">
        <v>1443</v>
      </c>
      <c r="M520" t="s">
        <v>1440</v>
      </c>
      <c r="N520" t="s">
        <v>1441</v>
      </c>
      <c r="O520" t="s">
        <v>17</v>
      </c>
      <c r="Y520" t="s">
        <v>101</v>
      </c>
      <c r="Z520">
        <v>1</v>
      </c>
      <c r="AA520" t="s">
        <v>1444</v>
      </c>
      <c r="AB520" t="s">
        <v>962</v>
      </c>
      <c r="AC520" t="s">
        <v>963</v>
      </c>
      <c r="AD520" t="s">
        <v>102</v>
      </c>
      <c r="AF520">
        <v>102</v>
      </c>
      <c r="AG520" s="40">
        <v>37186</v>
      </c>
      <c r="AN520">
        <v>182</v>
      </c>
      <c r="AO520">
        <v>63</v>
      </c>
      <c r="AP520" t="s">
        <v>103</v>
      </c>
      <c r="AV520" t="s">
        <v>104</v>
      </c>
      <c r="AY520" t="s">
        <v>157</v>
      </c>
      <c r="BB520">
        <f t="shared" si="28"/>
        <v>22</v>
      </c>
      <c r="BC520" t="str">
        <f t="shared" si="29"/>
        <v>役員</v>
      </c>
      <c r="BD520" t="str">
        <f t="shared" si="30"/>
        <v>右</v>
      </c>
      <c r="BE520" s="58" t="str">
        <f>IF(O520="男子",IF($AF520&gt;100,"",IF(M520=プロ用男子!D$2,ROW(),"")),"")</f>
        <v/>
      </c>
      <c r="BF520" s="58" t="str">
        <f>IF(O520="男子",IF($AF520&gt;100,"",IF($M520=プロ用男子!K$2,ROW(),"")),"")</f>
        <v/>
      </c>
      <c r="BG520" s="58" t="str">
        <f>IF(O520="男子",IF($AF520&gt;100,"",IF($M520=プロ用男子!D$27,ROW(),"")),"")</f>
        <v/>
      </c>
      <c r="BH520" s="58" t="str">
        <f>IF(O520="男子",IF($AF520&gt;100,"",IF($M520=プロ用男子!K$27,ROW(),"")),"")</f>
        <v/>
      </c>
      <c r="BI520" s="58" t="str">
        <f>IF(O520="男子",IF($AF520&gt;100,"",IF($M520=プロ用男子!D$52,ROW(),"")),"")</f>
        <v/>
      </c>
      <c r="BJ520" s="58" t="str">
        <f>IF(O520="男子",IF($AF520&gt;100,"",IF($M520=プロ用男子!K$52,ROW(),"")),"")</f>
        <v/>
      </c>
      <c r="BK520" s="58" t="str">
        <f>IF(O520="男子",IF($AF520&gt;100,"",IF($M520=プロ用男子!D$77,ROW(),"")),"")</f>
        <v/>
      </c>
      <c r="BL520" s="58" t="str">
        <f>IF(O520="男子",IF($AF520&gt;100,"",IF($M520=プロ用男子!K$77,ROW(),"")),"")</f>
        <v/>
      </c>
      <c r="BM520" s="58" t="str">
        <f>IF(O520="男子",IF($AF520&gt;100,"",IF($M520=プロ用男子!D$102,ROW(),"")),"")</f>
        <v/>
      </c>
      <c r="BN520" s="58" t="str">
        <f>IF(O520="男子",IF($AF520&gt;100,"",IF($M520=プロ用男子!K$102,ROW(),"")),"")</f>
        <v/>
      </c>
      <c r="BO520" s="58" t="str">
        <f>IF(O520="男子",IF($AF520&gt;100,"",IF($M520=プロ用男子!D$127,ROW(),"")),"")</f>
        <v/>
      </c>
      <c r="BP520" s="58" t="str">
        <f>IF(O520="男子",IF($AF520&gt;100,"",IF($M520=プロ用男子!K$127,ROW(),"")),"")</f>
        <v/>
      </c>
      <c r="BQ520" s="58" t="str">
        <f>IF(O520="男子",IF($AF520&gt;100,"",IF($M520=プロ用男子!D$152,ROW(),"")),"")</f>
        <v/>
      </c>
      <c r="BR520" s="58" t="str">
        <f>IF(O520="男子",IF($AF520&gt;100,"",IF($M520=プロ用男子!K$152,ROW(),"")),"")</f>
        <v/>
      </c>
      <c r="BS520" s="58" t="str">
        <f>IF(O520="男子",IF($AF520&gt;100,"",IF($M520=プロ用男子!D$177,ROW(),"")),"")</f>
        <v/>
      </c>
      <c r="BT520" s="58" t="str">
        <f>IF(O520="男子",IF($AF520&gt;100,"",IF($M520=プロ用男子!K$177,ROW(),"")),"")</f>
        <v/>
      </c>
      <c r="BU520" s="58" t="str">
        <f>IF(O520="男子",IF($AF520&gt;100,"",IF($M520=プロ用男子!D$202,ROW(),"")),"")</f>
        <v/>
      </c>
      <c r="BV520" s="58" t="str">
        <f>IF(O520="男子",IF($AF520&gt;100,"",IF($M520=プロ用男子!K$202,ROW(),"")),"")</f>
        <v/>
      </c>
      <c r="BW520" s="58" t="str">
        <f>IF(O520="男子",IF($AF520&gt;100,"",IF($M520=プロ用男子!D$227,ROW(),"")),"")</f>
        <v/>
      </c>
      <c r="BX520" s="58" t="str">
        <f>IF(O520="男子",IF($AF520&gt;100,"",IF($M520=プロ用男子!K$227,ROW(),"")),"")</f>
        <v/>
      </c>
      <c r="BY520" s="58" t="str">
        <f>IF(O520="女子",IF(AF520&gt;100,"",IF(M520=プロ用女子!D$2,ROW(),"")),"")</f>
        <v/>
      </c>
      <c r="BZ520" s="58" t="str">
        <f>IF(O520="女子",IF($AF520&gt;100,"",IF($M520=プロ用女子!K$2,ROW(),"")),"")</f>
        <v/>
      </c>
      <c r="CA520" s="58" t="str">
        <f>IF(O520="女子",IF($AF520&gt;100,"",IF($M520=プロ用女子!D$27,ROW(),"")),"")</f>
        <v/>
      </c>
      <c r="CB520" s="58" t="str">
        <f>IF(O520="女子",IF($AF520&gt;100,"",IF($M520=プロ用女子!K$27,ROW(),"")),"")</f>
        <v/>
      </c>
      <c r="CC520" s="58" t="str">
        <f>IF(O520="女子",IF($AF520&gt;100,"",IF($M520=プロ用女子!D$52,ROW(),"")),"")</f>
        <v/>
      </c>
      <c r="CD520" s="58" t="str">
        <f>IF(O520="女子",IF($AF520&gt;100,"",IF($M520=プロ用女子!K$52,ROW(),"")),"")</f>
        <v/>
      </c>
      <c r="CE520" s="58" t="str">
        <f>IF(O520="女子",IF($AF520&gt;100,"",IF($M520=プロ用女子!D$77,ROW(),"")),"")</f>
        <v/>
      </c>
      <c r="CF520" s="58" t="str">
        <f>IF(O520="女子",IF($AF520&gt;100,"",IF($M520=プロ用女子!K$77,ROW(),"")),"")</f>
        <v/>
      </c>
      <c r="CG520" s="58" t="str">
        <f>IF(O520="女子",IF($AF520&gt;100,"",IF($M520=プロ用女子!D$102,ROW(),"")),"")</f>
        <v/>
      </c>
      <c r="CH520" s="58" t="str">
        <f>IF(O520="女子",IF($AF520&gt;100,"",IF($M520=プロ用女子!K$102,ROW(),"")),"")</f>
        <v/>
      </c>
      <c r="CI520" s="58" t="str">
        <f>IF(O520="女子",IF($AF520&gt;100,"",IF($M520=プロ用女子!D$127,ROW(),"")),"")</f>
        <v/>
      </c>
      <c r="CJ520" s="58" t="str">
        <f>IF(O520="女子",IF($AF520&gt;100,"",IF($M520=プロ用女子!K$127,ROW(),"")),"")</f>
        <v/>
      </c>
      <c r="CK520" s="58" t="str">
        <f>IF(O520="女子",IF($AF520&gt;100,"",IF($M520=プロ用女子!D$152,ROW(),"")),"")</f>
        <v/>
      </c>
      <c r="CL520" s="58" t="str">
        <f>IF(O520="女子",IF($AF520&gt;100,"",IF($M520=プロ用女子!K$152,ROW(),"")),"")</f>
        <v/>
      </c>
      <c r="CM520" s="58" t="str">
        <f>IF(O520="女子",IF($AF520&gt;100,"",IF($M520=プロ用女子!D$177,ROW(),"")),"")</f>
        <v/>
      </c>
      <c r="CN520" s="58" t="str">
        <f>IF(O520="女子",IF($AF520&gt;100,"",IF($M520=プロ用女子!K$177,ROW(),"")),"")</f>
        <v/>
      </c>
      <c r="CO520" s="58" t="str">
        <f>IF(O520="女子",IF($AF520&gt;100,"",IF($M520=プロ用女子!D$202,ROW(),"")),"")</f>
        <v/>
      </c>
      <c r="CP520" s="58" t="str">
        <f>IF(O520="女子",IF($AF520&gt;100,"",IF($M520=プロ用女子!K$202,ROW(),"")),"")</f>
        <v/>
      </c>
      <c r="CQ520" s="58" t="str">
        <f>IF(O520="女子",IF($AF520&gt;100,"",IF($M520=プロ用女子!D$227,ROW(),"")),"")</f>
        <v/>
      </c>
      <c r="CR520" s="58" t="str">
        <f>IF(O520="女子",IF($AF520&gt;100,"",IF($M520=プロ用女子!K$227,ROW(),"")),"")</f>
        <v/>
      </c>
    </row>
    <row r="521" spans="1:96" x14ac:dyDescent="0.15">
      <c r="A521">
        <v>46172</v>
      </c>
      <c r="B521">
        <v>46180</v>
      </c>
      <c r="C521" t="s">
        <v>70</v>
      </c>
      <c r="D521" t="s">
        <v>162</v>
      </c>
      <c r="E521" t="s">
        <v>169</v>
      </c>
      <c r="F521" t="s">
        <v>171</v>
      </c>
      <c r="G521" t="s">
        <v>165</v>
      </c>
      <c r="H521" t="s">
        <v>71</v>
      </c>
      <c r="I521" t="s">
        <v>166</v>
      </c>
      <c r="J521" t="s">
        <v>99</v>
      </c>
      <c r="L521" t="s">
        <v>1445</v>
      </c>
      <c r="M521" t="s">
        <v>1440</v>
      </c>
      <c r="N521" t="s">
        <v>1441</v>
      </c>
      <c r="O521" t="s">
        <v>17</v>
      </c>
      <c r="Y521" t="s">
        <v>101</v>
      </c>
      <c r="AA521" t="s">
        <v>1446</v>
      </c>
      <c r="AB521" t="s">
        <v>1447</v>
      </c>
      <c r="AC521" t="s">
        <v>1448</v>
      </c>
      <c r="AD521" t="s">
        <v>102</v>
      </c>
      <c r="AF521">
        <v>103</v>
      </c>
      <c r="AG521" s="40">
        <v>38937</v>
      </c>
      <c r="AN521">
        <v>155.19999999999999</v>
      </c>
      <c r="AO521">
        <v>46.3</v>
      </c>
      <c r="AP521" t="s">
        <v>103</v>
      </c>
      <c r="AV521" t="s">
        <v>104</v>
      </c>
      <c r="AY521" t="s">
        <v>157</v>
      </c>
      <c r="BB521">
        <f t="shared" si="28"/>
        <v>17</v>
      </c>
      <c r="BC521">
        <f t="shared" si="29"/>
        <v>3</v>
      </c>
      <c r="BD521" t="str">
        <f t="shared" si="30"/>
        <v>右</v>
      </c>
      <c r="BE521" s="58" t="str">
        <f>IF(O521="男子",IF($AF521&gt;100,"",IF(M521=プロ用男子!D$2,ROW(),"")),"")</f>
        <v/>
      </c>
      <c r="BF521" s="58" t="str">
        <f>IF(O521="男子",IF($AF521&gt;100,"",IF($M521=プロ用男子!K$2,ROW(),"")),"")</f>
        <v/>
      </c>
      <c r="BG521" s="58" t="str">
        <f>IF(O521="男子",IF($AF521&gt;100,"",IF($M521=プロ用男子!D$27,ROW(),"")),"")</f>
        <v/>
      </c>
      <c r="BH521" s="58" t="str">
        <f>IF(O521="男子",IF($AF521&gt;100,"",IF($M521=プロ用男子!K$27,ROW(),"")),"")</f>
        <v/>
      </c>
      <c r="BI521" s="58" t="str">
        <f>IF(O521="男子",IF($AF521&gt;100,"",IF($M521=プロ用男子!D$52,ROW(),"")),"")</f>
        <v/>
      </c>
      <c r="BJ521" s="58" t="str">
        <f>IF(O521="男子",IF($AF521&gt;100,"",IF($M521=プロ用男子!K$52,ROW(),"")),"")</f>
        <v/>
      </c>
      <c r="BK521" s="58" t="str">
        <f>IF(O521="男子",IF($AF521&gt;100,"",IF($M521=プロ用男子!D$77,ROW(),"")),"")</f>
        <v/>
      </c>
      <c r="BL521" s="58" t="str">
        <f>IF(O521="男子",IF($AF521&gt;100,"",IF($M521=プロ用男子!K$77,ROW(),"")),"")</f>
        <v/>
      </c>
      <c r="BM521" s="58" t="str">
        <f>IF(O521="男子",IF($AF521&gt;100,"",IF($M521=プロ用男子!D$102,ROW(),"")),"")</f>
        <v/>
      </c>
      <c r="BN521" s="58" t="str">
        <f>IF(O521="男子",IF($AF521&gt;100,"",IF($M521=プロ用男子!K$102,ROW(),"")),"")</f>
        <v/>
      </c>
      <c r="BO521" s="58" t="str">
        <f>IF(O521="男子",IF($AF521&gt;100,"",IF($M521=プロ用男子!D$127,ROW(),"")),"")</f>
        <v/>
      </c>
      <c r="BP521" s="58" t="str">
        <f>IF(O521="男子",IF($AF521&gt;100,"",IF($M521=プロ用男子!K$127,ROW(),"")),"")</f>
        <v/>
      </c>
      <c r="BQ521" s="58" t="str">
        <f>IF(O521="男子",IF($AF521&gt;100,"",IF($M521=プロ用男子!D$152,ROW(),"")),"")</f>
        <v/>
      </c>
      <c r="BR521" s="58" t="str">
        <f>IF(O521="男子",IF($AF521&gt;100,"",IF($M521=プロ用男子!K$152,ROW(),"")),"")</f>
        <v/>
      </c>
      <c r="BS521" s="58" t="str">
        <f>IF(O521="男子",IF($AF521&gt;100,"",IF($M521=プロ用男子!D$177,ROW(),"")),"")</f>
        <v/>
      </c>
      <c r="BT521" s="58" t="str">
        <f>IF(O521="男子",IF($AF521&gt;100,"",IF($M521=プロ用男子!K$177,ROW(),"")),"")</f>
        <v/>
      </c>
      <c r="BU521" s="58" t="str">
        <f>IF(O521="男子",IF($AF521&gt;100,"",IF($M521=プロ用男子!D$202,ROW(),"")),"")</f>
        <v/>
      </c>
      <c r="BV521" s="58" t="str">
        <f>IF(O521="男子",IF($AF521&gt;100,"",IF($M521=プロ用男子!K$202,ROW(),"")),"")</f>
        <v/>
      </c>
      <c r="BW521" s="58" t="str">
        <f>IF(O521="男子",IF($AF521&gt;100,"",IF($M521=プロ用男子!D$227,ROW(),"")),"")</f>
        <v/>
      </c>
      <c r="BX521" s="58" t="str">
        <f>IF(O521="男子",IF($AF521&gt;100,"",IF($M521=プロ用男子!K$227,ROW(),"")),"")</f>
        <v/>
      </c>
      <c r="BY521" s="58" t="str">
        <f>IF(O521="女子",IF(AF521&gt;100,"",IF(M521=プロ用女子!D$2,ROW(),"")),"")</f>
        <v/>
      </c>
      <c r="BZ521" s="58" t="str">
        <f>IF(O521="女子",IF($AF521&gt;100,"",IF($M521=プロ用女子!K$2,ROW(),"")),"")</f>
        <v/>
      </c>
      <c r="CA521" s="58" t="str">
        <f>IF(O521="女子",IF($AF521&gt;100,"",IF($M521=プロ用女子!D$27,ROW(),"")),"")</f>
        <v/>
      </c>
      <c r="CB521" s="58" t="str">
        <f>IF(O521="女子",IF($AF521&gt;100,"",IF($M521=プロ用女子!K$27,ROW(),"")),"")</f>
        <v/>
      </c>
      <c r="CC521" s="58" t="str">
        <f>IF(O521="女子",IF($AF521&gt;100,"",IF($M521=プロ用女子!D$52,ROW(),"")),"")</f>
        <v/>
      </c>
      <c r="CD521" s="58" t="str">
        <f>IF(O521="女子",IF($AF521&gt;100,"",IF($M521=プロ用女子!K$52,ROW(),"")),"")</f>
        <v/>
      </c>
      <c r="CE521" s="58" t="str">
        <f>IF(O521="女子",IF($AF521&gt;100,"",IF($M521=プロ用女子!D$77,ROW(),"")),"")</f>
        <v/>
      </c>
      <c r="CF521" s="58" t="str">
        <f>IF(O521="女子",IF($AF521&gt;100,"",IF($M521=プロ用女子!K$77,ROW(),"")),"")</f>
        <v/>
      </c>
      <c r="CG521" s="58" t="str">
        <f>IF(O521="女子",IF($AF521&gt;100,"",IF($M521=プロ用女子!D$102,ROW(),"")),"")</f>
        <v/>
      </c>
      <c r="CH521" s="58" t="str">
        <f>IF(O521="女子",IF($AF521&gt;100,"",IF($M521=プロ用女子!K$102,ROW(),"")),"")</f>
        <v/>
      </c>
      <c r="CI521" s="58" t="str">
        <f>IF(O521="女子",IF($AF521&gt;100,"",IF($M521=プロ用女子!D$127,ROW(),"")),"")</f>
        <v/>
      </c>
      <c r="CJ521" s="58" t="str">
        <f>IF(O521="女子",IF($AF521&gt;100,"",IF($M521=プロ用女子!K$127,ROW(),"")),"")</f>
        <v/>
      </c>
      <c r="CK521" s="58" t="str">
        <f>IF(O521="女子",IF($AF521&gt;100,"",IF($M521=プロ用女子!D$152,ROW(),"")),"")</f>
        <v/>
      </c>
      <c r="CL521" s="58" t="str">
        <f>IF(O521="女子",IF($AF521&gt;100,"",IF($M521=プロ用女子!K$152,ROW(),"")),"")</f>
        <v/>
      </c>
      <c r="CM521" s="58" t="str">
        <f>IF(O521="女子",IF($AF521&gt;100,"",IF($M521=プロ用女子!D$177,ROW(),"")),"")</f>
        <v/>
      </c>
      <c r="CN521" s="58" t="str">
        <f>IF(O521="女子",IF($AF521&gt;100,"",IF($M521=プロ用女子!K$177,ROW(),"")),"")</f>
        <v/>
      </c>
      <c r="CO521" s="58" t="str">
        <f>IF(O521="女子",IF($AF521&gt;100,"",IF($M521=プロ用女子!D$202,ROW(),"")),"")</f>
        <v/>
      </c>
      <c r="CP521" s="58" t="str">
        <f>IF(O521="女子",IF($AF521&gt;100,"",IF($M521=プロ用女子!K$202,ROW(),"")),"")</f>
        <v/>
      </c>
      <c r="CQ521" s="58" t="str">
        <f>IF(O521="女子",IF($AF521&gt;100,"",IF($M521=プロ用女子!D$227,ROW(),"")),"")</f>
        <v/>
      </c>
      <c r="CR521" s="58" t="str">
        <f>IF(O521="女子",IF($AF521&gt;100,"",IF($M521=プロ用女子!K$227,ROW(),"")),"")</f>
        <v/>
      </c>
    </row>
    <row r="522" spans="1:96" x14ac:dyDescent="0.15">
      <c r="A522" s="41"/>
      <c r="B522" s="41"/>
      <c r="L522" t="s">
        <v>1962</v>
      </c>
      <c r="M522" t="s">
        <v>1440</v>
      </c>
      <c r="N522" t="s">
        <v>1441</v>
      </c>
      <c r="O522" t="s">
        <v>17</v>
      </c>
      <c r="Y522" t="s">
        <v>101</v>
      </c>
      <c r="AA522" t="s">
        <v>1963</v>
      </c>
      <c r="AB522" t="s">
        <v>1964</v>
      </c>
      <c r="AC522" t="s">
        <v>1965</v>
      </c>
      <c r="AD522" t="s">
        <v>102</v>
      </c>
      <c r="AF522">
        <v>1</v>
      </c>
      <c r="AG522" s="40">
        <v>38813</v>
      </c>
      <c r="AN522">
        <v>180</v>
      </c>
      <c r="AO522">
        <v>69.8</v>
      </c>
      <c r="AP522" t="s">
        <v>103</v>
      </c>
      <c r="BB522">
        <f t="shared" si="28"/>
        <v>17</v>
      </c>
      <c r="BC522">
        <f t="shared" si="29"/>
        <v>3</v>
      </c>
      <c r="BD522" t="str">
        <f t="shared" si="30"/>
        <v>右</v>
      </c>
      <c r="BE522" s="58" t="str">
        <f>IF(O522="男子",IF($AF522&gt;100,"",IF(M522=プロ用男子!D$2,ROW(),"")),"")</f>
        <v/>
      </c>
      <c r="BF522" s="58" t="str">
        <f>IF(O522="男子",IF($AF522&gt;100,"",IF($M522=プロ用男子!K$2,ROW(),"")),"")</f>
        <v/>
      </c>
      <c r="BG522" s="58" t="str">
        <f>IF(O522="男子",IF($AF522&gt;100,"",IF($M522=プロ用男子!D$27,ROW(),"")),"")</f>
        <v/>
      </c>
      <c r="BH522" s="58" t="str">
        <f>IF(O522="男子",IF($AF522&gt;100,"",IF($M522=プロ用男子!K$27,ROW(),"")),"")</f>
        <v/>
      </c>
      <c r="BI522" s="58" t="str">
        <f>IF(O522="男子",IF($AF522&gt;100,"",IF($M522=プロ用男子!D$52,ROW(),"")),"")</f>
        <v/>
      </c>
      <c r="BJ522" s="58" t="str">
        <f>IF(O522="男子",IF($AF522&gt;100,"",IF($M522=プロ用男子!K$52,ROW(),"")),"")</f>
        <v/>
      </c>
      <c r="BK522" s="58" t="str">
        <f>IF(O522="男子",IF($AF522&gt;100,"",IF($M522=プロ用男子!D$77,ROW(),"")),"")</f>
        <v/>
      </c>
      <c r="BL522" s="58" t="str">
        <f>IF(O522="男子",IF($AF522&gt;100,"",IF($M522=プロ用男子!K$77,ROW(),"")),"")</f>
        <v/>
      </c>
      <c r="BM522" s="58" t="str">
        <f>IF(O522="男子",IF($AF522&gt;100,"",IF($M522=プロ用男子!D$102,ROW(),"")),"")</f>
        <v/>
      </c>
      <c r="BN522" s="58" t="str">
        <f>IF(O522="男子",IF($AF522&gt;100,"",IF($M522=プロ用男子!K$102,ROW(),"")),"")</f>
        <v/>
      </c>
      <c r="BO522" s="58" t="str">
        <f>IF(O522="男子",IF($AF522&gt;100,"",IF($M522=プロ用男子!D$127,ROW(),"")),"")</f>
        <v/>
      </c>
      <c r="BP522" s="58" t="str">
        <f>IF(O522="男子",IF($AF522&gt;100,"",IF($M522=プロ用男子!K$127,ROW(),"")),"")</f>
        <v/>
      </c>
      <c r="BQ522" s="58" t="str">
        <f>IF(O522="男子",IF($AF522&gt;100,"",IF($M522=プロ用男子!D$152,ROW(),"")),"")</f>
        <v/>
      </c>
      <c r="BR522" s="58" t="str">
        <f>IF(O522="男子",IF($AF522&gt;100,"",IF($M522=プロ用男子!K$152,ROW(),"")),"")</f>
        <v/>
      </c>
      <c r="BS522" s="58" t="str">
        <f>IF(O522="男子",IF($AF522&gt;100,"",IF($M522=プロ用男子!D$177,ROW(),"")),"")</f>
        <v/>
      </c>
      <c r="BT522" s="58" t="str">
        <f>IF(O522="男子",IF($AF522&gt;100,"",IF($M522=プロ用男子!K$177,ROW(),"")),"")</f>
        <v/>
      </c>
      <c r="BU522" s="58" t="str">
        <f>IF(O522="男子",IF($AF522&gt;100,"",IF($M522=プロ用男子!D$202,ROW(),"")),"")</f>
        <v/>
      </c>
      <c r="BV522" s="58" t="str">
        <f>IF(O522="男子",IF($AF522&gt;100,"",IF($M522=プロ用男子!K$202,ROW(),"")),"")</f>
        <v/>
      </c>
      <c r="BW522" s="58" t="str">
        <f>IF(O522="男子",IF($AF522&gt;100,"",IF($M522=プロ用男子!D$227,ROW(),"")),"")</f>
        <v/>
      </c>
      <c r="BX522" s="58" t="str">
        <f>IF(O522="男子",IF($AF522&gt;100,"",IF($M522=プロ用男子!K$227,ROW(),"")),"")</f>
        <v/>
      </c>
      <c r="BY522" s="58" t="str">
        <f>IF(O522="女子",IF(AF522&gt;100,"",IF(M522=プロ用女子!D$2,ROW(),"")),"")</f>
        <v/>
      </c>
      <c r="BZ522" s="58" t="str">
        <f>IF(O522="女子",IF($AF522&gt;100,"",IF($M522=プロ用女子!K$2,ROW(),"")),"")</f>
        <v/>
      </c>
      <c r="CA522" s="58" t="str">
        <f>IF(O522="女子",IF($AF522&gt;100,"",IF($M522=プロ用女子!D$27,ROW(),"")),"")</f>
        <v/>
      </c>
      <c r="CB522" s="58" t="str">
        <f>IF(O522="女子",IF($AF522&gt;100,"",IF($M522=プロ用女子!K$27,ROW(),"")),"")</f>
        <v/>
      </c>
      <c r="CC522" s="58" t="str">
        <f>IF(O522="女子",IF($AF522&gt;100,"",IF($M522=プロ用女子!D$52,ROW(),"")),"")</f>
        <v/>
      </c>
      <c r="CD522" s="58" t="str">
        <f>IF(O522="女子",IF($AF522&gt;100,"",IF($M522=プロ用女子!K$52,ROW(),"")),"")</f>
        <v/>
      </c>
      <c r="CE522" s="58" t="str">
        <f>IF(O522="女子",IF($AF522&gt;100,"",IF($M522=プロ用女子!D$77,ROW(),"")),"")</f>
        <v/>
      </c>
      <c r="CF522" s="58">
        <f>IF(O522="女子",IF($AF522&gt;100,"",IF($M522=プロ用女子!K$77,ROW(),"")),"")</f>
        <v>522</v>
      </c>
      <c r="CG522" s="58" t="str">
        <f>IF(O522="女子",IF($AF522&gt;100,"",IF($M522=プロ用女子!D$102,ROW(),"")),"")</f>
        <v/>
      </c>
      <c r="CH522" s="58" t="str">
        <f>IF(O522="女子",IF($AF522&gt;100,"",IF($M522=プロ用女子!K$102,ROW(),"")),"")</f>
        <v/>
      </c>
      <c r="CI522" s="58" t="str">
        <f>IF(O522="女子",IF($AF522&gt;100,"",IF($M522=プロ用女子!D$127,ROW(),"")),"")</f>
        <v/>
      </c>
      <c r="CJ522" s="58" t="str">
        <f>IF(O522="女子",IF($AF522&gt;100,"",IF($M522=プロ用女子!K$127,ROW(),"")),"")</f>
        <v/>
      </c>
      <c r="CK522" s="58" t="str">
        <f>IF(O522="女子",IF($AF522&gt;100,"",IF($M522=プロ用女子!D$152,ROW(),"")),"")</f>
        <v/>
      </c>
      <c r="CL522" s="58" t="str">
        <f>IF(O522="女子",IF($AF522&gt;100,"",IF($M522=プロ用女子!K$152,ROW(),"")),"")</f>
        <v/>
      </c>
      <c r="CM522" s="58" t="str">
        <f>IF(O522="女子",IF($AF522&gt;100,"",IF($M522=プロ用女子!D$177,ROW(),"")),"")</f>
        <v/>
      </c>
      <c r="CN522" s="58" t="str">
        <f>IF(O522="女子",IF($AF522&gt;100,"",IF($M522=プロ用女子!K$177,ROW(),"")),"")</f>
        <v/>
      </c>
      <c r="CO522" s="58" t="str">
        <f>IF(O522="女子",IF($AF522&gt;100,"",IF($M522=プロ用女子!D$202,ROW(),"")),"")</f>
        <v/>
      </c>
      <c r="CP522" s="58" t="str">
        <f>IF(O522="女子",IF($AF522&gt;100,"",IF($M522=プロ用女子!K$202,ROW(),"")),"")</f>
        <v/>
      </c>
      <c r="CQ522" s="58" t="str">
        <f>IF(O522="女子",IF($AF522&gt;100,"",IF($M522=プロ用女子!D$227,ROW(),"")),"")</f>
        <v/>
      </c>
      <c r="CR522" s="58" t="str">
        <f>IF(O522="女子",IF($AF522&gt;100,"",IF($M522=プロ用女子!K$227,ROW(),"")),"")</f>
        <v/>
      </c>
    </row>
    <row r="523" spans="1:96" x14ac:dyDescent="0.15">
      <c r="A523" s="41"/>
      <c r="B523" s="41"/>
      <c r="L523" t="s">
        <v>1966</v>
      </c>
      <c r="M523" t="s">
        <v>1440</v>
      </c>
      <c r="N523" t="s">
        <v>1441</v>
      </c>
      <c r="O523" t="s">
        <v>17</v>
      </c>
      <c r="Y523" t="s">
        <v>101</v>
      </c>
      <c r="AA523" t="s">
        <v>1967</v>
      </c>
      <c r="AB523" t="s">
        <v>1968</v>
      </c>
      <c r="AC523" t="s">
        <v>1969</v>
      </c>
      <c r="AD523" t="s">
        <v>102</v>
      </c>
      <c r="AF523">
        <v>2</v>
      </c>
      <c r="AG523" s="40">
        <v>38989</v>
      </c>
      <c r="AN523">
        <v>167</v>
      </c>
      <c r="AO523">
        <v>54</v>
      </c>
      <c r="AP523" t="s">
        <v>103</v>
      </c>
      <c r="BB523">
        <f t="shared" si="28"/>
        <v>17</v>
      </c>
      <c r="BC523">
        <f t="shared" si="29"/>
        <v>3</v>
      </c>
      <c r="BD523" t="str">
        <f t="shared" si="30"/>
        <v>右</v>
      </c>
      <c r="BE523" s="58" t="str">
        <f>IF(O523="男子",IF($AF523&gt;100,"",IF(M523=プロ用男子!D$2,ROW(),"")),"")</f>
        <v/>
      </c>
      <c r="BF523" s="58" t="str">
        <f>IF(O523="男子",IF($AF523&gt;100,"",IF($M523=プロ用男子!K$2,ROW(),"")),"")</f>
        <v/>
      </c>
      <c r="BG523" s="58" t="str">
        <f>IF(O523="男子",IF($AF523&gt;100,"",IF($M523=プロ用男子!D$27,ROW(),"")),"")</f>
        <v/>
      </c>
      <c r="BH523" s="58" t="str">
        <f>IF(O523="男子",IF($AF523&gt;100,"",IF($M523=プロ用男子!K$27,ROW(),"")),"")</f>
        <v/>
      </c>
      <c r="BI523" s="58" t="str">
        <f>IF(O523="男子",IF($AF523&gt;100,"",IF($M523=プロ用男子!D$52,ROW(),"")),"")</f>
        <v/>
      </c>
      <c r="BJ523" s="58" t="str">
        <f>IF(O523="男子",IF($AF523&gt;100,"",IF($M523=プロ用男子!K$52,ROW(),"")),"")</f>
        <v/>
      </c>
      <c r="BK523" s="58" t="str">
        <f>IF(O523="男子",IF($AF523&gt;100,"",IF($M523=プロ用男子!D$77,ROW(),"")),"")</f>
        <v/>
      </c>
      <c r="BL523" s="58" t="str">
        <f>IF(O523="男子",IF($AF523&gt;100,"",IF($M523=プロ用男子!K$77,ROW(),"")),"")</f>
        <v/>
      </c>
      <c r="BM523" s="58" t="str">
        <f>IF(O523="男子",IF($AF523&gt;100,"",IF($M523=プロ用男子!D$102,ROW(),"")),"")</f>
        <v/>
      </c>
      <c r="BN523" s="58" t="str">
        <f>IF(O523="男子",IF($AF523&gt;100,"",IF($M523=プロ用男子!K$102,ROW(),"")),"")</f>
        <v/>
      </c>
      <c r="BO523" s="58" t="str">
        <f>IF(O523="男子",IF($AF523&gt;100,"",IF($M523=プロ用男子!D$127,ROW(),"")),"")</f>
        <v/>
      </c>
      <c r="BP523" s="58" t="str">
        <f>IF(O523="男子",IF($AF523&gt;100,"",IF($M523=プロ用男子!K$127,ROW(),"")),"")</f>
        <v/>
      </c>
      <c r="BQ523" s="58" t="str">
        <f>IF(O523="男子",IF($AF523&gt;100,"",IF($M523=プロ用男子!D$152,ROW(),"")),"")</f>
        <v/>
      </c>
      <c r="BR523" s="58" t="str">
        <f>IF(O523="男子",IF($AF523&gt;100,"",IF($M523=プロ用男子!K$152,ROW(),"")),"")</f>
        <v/>
      </c>
      <c r="BS523" s="58" t="str">
        <f>IF(O523="男子",IF($AF523&gt;100,"",IF($M523=プロ用男子!D$177,ROW(),"")),"")</f>
        <v/>
      </c>
      <c r="BT523" s="58" t="str">
        <f>IF(O523="男子",IF($AF523&gt;100,"",IF($M523=プロ用男子!K$177,ROW(),"")),"")</f>
        <v/>
      </c>
      <c r="BU523" s="58" t="str">
        <f>IF(O523="男子",IF($AF523&gt;100,"",IF($M523=プロ用男子!D$202,ROW(),"")),"")</f>
        <v/>
      </c>
      <c r="BV523" s="58" t="str">
        <f>IF(O523="男子",IF($AF523&gt;100,"",IF($M523=プロ用男子!K$202,ROW(),"")),"")</f>
        <v/>
      </c>
      <c r="BW523" s="58" t="str">
        <f>IF(O523="男子",IF($AF523&gt;100,"",IF($M523=プロ用男子!D$227,ROW(),"")),"")</f>
        <v/>
      </c>
      <c r="BX523" s="58" t="str">
        <f>IF(O523="男子",IF($AF523&gt;100,"",IF($M523=プロ用男子!K$227,ROW(),"")),"")</f>
        <v/>
      </c>
      <c r="BY523" s="58" t="str">
        <f>IF(O523="女子",IF(AF523&gt;100,"",IF(M523=プロ用女子!D$2,ROW(),"")),"")</f>
        <v/>
      </c>
      <c r="BZ523" s="58" t="str">
        <f>IF(O523="女子",IF($AF523&gt;100,"",IF($M523=プロ用女子!K$2,ROW(),"")),"")</f>
        <v/>
      </c>
      <c r="CA523" s="58" t="str">
        <f>IF(O523="女子",IF($AF523&gt;100,"",IF($M523=プロ用女子!D$27,ROW(),"")),"")</f>
        <v/>
      </c>
      <c r="CB523" s="58" t="str">
        <f>IF(O523="女子",IF($AF523&gt;100,"",IF($M523=プロ用女子!K$27,ROW(),"")),"")</f>
        <v/>
      </c>
      <c r="CC523" s="58" t="str">
        <f>IF(O523="女子",IF($AF523&gt;100,"",IF($M523=プロ用女子!D$52,ROW(),"")),"")</f>
        <v/>
      </c>
      <c r="CD523" s="58" t="str">
        <f>IF(O523="女子",IF($AF523&gt;100,"",IF($M523=プロ用女子!K$52,ROW(),"")),"")</f>
        <v/>
      </c>
      <c r="CE523" s="58" t="str">
        <f>IF(O523="女子",IF($AF523&gt;100,"",IF($M523=プロ用女子!D$77,ROW(),"")),"")</f>
        <v/>
      </c>
      <c r="CF523" s="58">
        <f>IF(O523="女子",IF($AF523&gt;100,"",IF($M523=プロ用女子!K$77,ROW(),"")),"")</f>
        <v>523</v>
      </c>
      <c r="CG523" s="58" t="str">
        <f>IF(O523="女子",IF($AF523&gt;100,"",IF($M523=プロ用女子!D$102,ROW(),"")),"")</f>
        <v/>
      </c>
      <c r="CH523" s="58" t="str">
        <f>IF(O523="女子",IF($AF523&gt;100,"",IF($M523=プロ用女子!K$102,ROW(),"")),"")</f>
        <v/>
      </c>
      <c r="CI523" s="58" t="str">
        <f>IF(O523="女子",IF($AF523&gt;100,"",IF($M523=プロ用女子!D$127,ROW(),"")),"")</f>
        <v/>
      </c>
      <c r="CJ523" s="58" t="str">
        <f>IF(O523="女子",IF($AF523&gt;100,"",IF($M523=プロ用女子!K$127,ROW(),"")),"")</f>
        <v/>
      </c>
      <c r="CK523" s="58" t="str">
        <f>IF(O523="女子",IF($AF523&gt;100,"",IF($M523=プロ用女子!D$152,ROW(),"")),"")</f>
        <v/>
      </c>
      <c r="CL523" s="58" t="str">
        <f>IF(O523="女子",IF($AF523&gt;100,"",IF($M523=プロ用女子!K$152,ROW(),"")),"")</f>
        <v/>
      </c>
      <c r="CM523" s="58" t="str">
        <f>IF(O523="女子",IF($AF523&gt;100,"",IF($M523=プロ用女子!D$177,ROW(),"")),"")</f>
        <v/>
      </c>
      <c r="CN523" s="58" t="str">
        <f>IF(O523="女子",IF($AF523&gt;100,"",IF($M523=プロ用女子!K$177,ROW(),"")),"")</f>
        <v/>
      </c>
      <c r="CO523" s="58" t="str">
        <f>IF(O523="女子",IF($AF523&gt;100,"",IF($M523=プロ用女子!D$202,ROW(),"")),"")</f>
        <v/>
      </c>
      <c r="CP523" s="58" t="str">
        <f>IF(O523="女子",IF($AF523&gt;100,"",IF($M523=プロ用女子!K$202,ROW(),"")),"")</f>
        <v/>
      </c>
      <c r="CQ523" s="58" t="str">
        <f>IF(O523="女子",IF($AF523&gt;100,"",IF($M523=プロ用女子!D$227,ROW(),"")),"")</f>
        <v/>
      </c>
      <c r="CR523" s="58" t="str">
        <f>IF(O523="女子",IF($AF523&gt;100,"",IF($M523=プロ用女子!K$227,ROW(),"")),"")</f>
        <v/>
      </c>
    </row>
    <row r="524" spans="1:96" x14ac:dyDescent="0.15">
      <c r="A524" s="41"/>
      <c r="B524" s="41"/>
      <c r="L524" t="s">
        <v>1970</v>
      </c>
      <c r="M524" t="s">
        <v>1440</v>
      </c>
      <c r="N524" t="s">
        <v>1441</v>
      </c>
      <c r="O524" t="s">
        <v>17</v>
      </c>
      <c r="Y524" t="s">
        <v>101</v>
      </c>
      <c r="AA524" t="s">
        <v>1971</v>
      </c>
      <c r="AB524" t="s">
        <v>1972</v>
      </c>
      <c r="AC524" t="s">
        <v>1973</v>
      </c>
      <c r="AD524" t="s">
        <v>102</v>
      </c>
      <c r="AF524">
        <v>3</v>
      </c>
      <c r="AG524" s="40">
        <v>39076</v>
      </c>
      <c r="AN524">
        <v>168.5</v>
      </c>
      <c r="AO524">
        <v>60</v>
      </c>
      <c r="AP524" t="s">
        <v>103</v>
      </c>
      <c r="BB524">
        <f t="shared" si="28"/>
        <v>17</v>
      </c>
      <c r="BC524">
        <f t="shared" si="29"/>
        <v>3</v>
      </c>
      <c r="BD524" t="str">
        <f t="shared" si="30"/>
        <v>右</v>
      </c>
      <c r="BE524" s="58" t="str">
        <f>IF(O524="男子",IF($AF524&gt;100,"",IF(M524=プロ用男子!D$2,ROW(),"")),"")</f>
        <v/>
      </c>
      <c r="BF524" s="58" t="str">
        <f>IF(O524="男子",IF($AF524&gt;100,"",IF($M524=プロ用男子!K$2,ROW(),"")),"")</f>
        <v/>
      </c>
      <c r="BG524" s="58" t="str">
        <f>IF(O524="男子",IF($AF524&gt;100,"",IF($M524=プロ用男子!D$27,ROW(),"")),"")</f>
        <v/>
      </c>
      <c r="BH524" s="58" t="str">
        <f>IF(O524="男子",IF($AF524&gt;100,"",IF($M524=プロ用男子!K$27,ROW(),"")),"")</f>
        <v/>
      </c>
      <c r="BI524" s="58" t="str">
        <f>IF(O524="男子",IF($AF524&gt;100,"",IF($M524=プロ用男子!D$52,ROW(),"")),"")</f>
        <v/>
      </c>
      <c r="BJ524" s="58" t="str">
        <f>IF(O524="男子",IF($AF524&gt;100,"",IF($M524=プロ用男子!K$52,ROW(),"")),"")</f>
        <v/>
      </c>
      <c r="BK524" s="58" t="str">
        <f>IF(O524="男子",IF($AF524&gt;100,"",IF($M524=プロ用男子!D$77,ROW(),"")),"")</f>
        <v/>
      </c>
      <c r="BL524" s="58" t="str">
        <f>IF(O524="男子",IF($AF524&gt;100,"",IF($M524=プロ用男子!K$77,ROW(),"")),"")</f>
        <v/>
      </c>
      <c r="BM524" s="58" t="str">
        <f>IF(O524="男子",IF($AF524&gt;100,"",IF($M524=プロ用男子!D$102,ROW(),"")),"")</f>
        <v/>
      </c>
      <c r="BN524" s="58" t="str">
        <f>IF(O524="男子",IF($AF524&gt;100,"",IF($M524=プロ用男子!K$102,ROW(),"")),"")</f>
        <v/>
      </c>
      <c r="BO524" s="58" t="str">
        <f>IF(O524="男子",IF($AF524&gt;100,"",IF($M524=プロ用男子!D$127,ROW(),"")),"")</f>
        <v/>
      </c>
      <c r="BP524" s="58" t="str">
        <f>IF(O524="男子",IF($AF524&gt;100,"",IF($M524=プロ用男子!K$127,ROW(),"")),"")</f>
        <v/>
      </c>
      <c r="BQ524" s="58" t="str">
        <f>IF(O524="男子",IF($AF524&gt;100,"",IF($M524=プロ用男子!D$152,ROW(),"")),"")</f>
        <v/>
      </c>
      <c r="BR524" s="58" t="str">
        <f>IF(O524="男子",IF($AF524&gt;100,"",IF($M524=プロ用男子!K$152,ROW(),"")),"")</f>
        <v/>
      </c>
      <c r="BS524" s="58" t="str">
        <f>IF(O524="男子",IF($AF524&gt;100,"",IF($M524=プロ用男子!D$177,ROW(),"")),"")</f>
        <v/>
      </c>
      <c r="BT524" s="58" t="str">
        <f>IF(O524="男子",IF($AF524&gt;100,"",IF($M524=プロ用男子!K$177,ROW(),"")),"")</f>
        <v/>
      </c>
      <c r="BU524" s="58" t="str">
        <f>IF(O524="男子",IF($AF524&gt;100,"",IF($M524=プロ用男子!D$202,ROW(),"")),"")</f>
        <v/>
      </c>
      <c r="BV524" s="58" t="str">
        <f>IF(O524="男子",IF($AF524&gt;100,"",IF($M524=プロ用男子!K$202,ROW(),"")),"")</f>
        <v/>
      </c>
      <c r="BW524" s="58" t="str">
        <f>IF(O524="男子",IF($AF524&gt;100,"",IF($M524=プロ用男子!D$227,ROW(),"")),"")</f>
        <v/>
      </c>
      <c r="BX524" s="58" t="str">
        <f>IF(O524="男子",IF($AF524&gt;100,"",IF($M524=プロ用男子!K$227,ROW(),"")),"")</f>
        <v/>
      </c>
      <c r="BY524" s="58" t="str">
        <f>IF(O524="女子",IF(AF524&gt;100,"",IF(M524=プロ用女子!D$2,ROW(),"")),"")</f>
        <v/>
      </c>
      <c r="BZ524" s="58" t="str">
        <f>IF(O524="女子",IF($AF524&gt;100,"",IF($M524=プロ用女子!K$2,ROW(),"")),"")</f>
        <v/>
      </c>
      <c r="CA524" s="58" t="str">
        <f>IF(O524="女子",IF($AF524&gt;100,"",IF($M524=プロ用女子!D$27,ROW(),"")),"")</f>
        <v/>
      </c>
      <c r="CB524" s="58" t="str">
        <f>IF(O524="女子",IF($AF524&gt;100,"",IF($M524=プロ用女子!K$27,ROW(),"")),"")</f>
        <v/>
      </c>
      <c r="CC524" s="58" t="str">
        <f>IF(O524="女子",IF($AF524&gt;100,"",IF($M524=プロ用女子!D$52,ROW(),"")),"")</f>
        <v/>
      </c>
      <c r="CD524" s="58" t="str">
        <f>IF(O524="女子",IF($AF524&gt;100,"",IF($M524=プロ用女子!K$52,ROW(),"")),"")</f>
        <v/>
      </c>
      <c r="CE524" s="58" t="str">
        <f>IF(O524="女子",IF($AF524&gt;100,"",IF($M524=プロ用女子!D$77,ROW(),"")),"")</f>
        <v/>
      </c>
      <c r="CF524" s="58">
        <f>IF(O524="女子",IF($AF524&gt;100,"",IF($M524=プロ用女子!K$77,ROW(),"")),"")</f>
        <v>524</v>
      </c>
      <c r="CG524" s="58" t="str">
        <f>IF(O524="女子",IF($AF524&gt;100,"",IF($M524=プロ用女子!D$102,ROW(),"")),"")</f>
        <v/>
      </c>
      <c r="CH524" s="58" t="str">
        <f>IF(O524="女子",IF($AF524&gt;100,"",IF($M524=プロ用女子!K$102,ROW(),"")),"")</f>
        <v/>
      </c>
      <c r="CI524" s="58" t="str">
        <f>IF(O524="女子",IF($AF524&gt;100,"",IF($M524=プロ用女子!D$127,ROW(),"")),"")</f>
        <v/>
      </c>
      <c r="CJ524" s="58" t="str">
        <f>IF(O524="女子",IF($AF524&gt;100,"",IF($M524=プロ用女子!K$127,ROW(),"")),"")</f>
        <v/>
      </c>
      <c r="CK524" s="58" t="str">
        <f>IF(O524="女子",IF($AF524&gt;100,"",IF($M524=プロ用女子!D$152,ROW(),"")),"")</f>
        <v/>
      </c>
      <c r="CL524" s="58" t="str">
        <f>IF(O524="女子",IF($AF524&gt;100,"",IF($M524=プロ用女子!K$152,ROW(),"")),"")</f>
        <v/>
      </c>
      <c r="CM524" s="58" t="str">
        <f>IF(O524="女子",IF($AF524&gt;100,"",IF($M524=プロ用女子!D$177,ROW(),"")),"")</f>
        <v/>
      </c>
      <c r="CN524" s="58" t="str">
        <f>IF(O524="女子",IF($AF524&gt;100,"",IF($M524=プロ用女子!K$177,ROW(),"")),"")</f>
        <v/>
      </c>
      <c r="CO524" s="58" t="str">
        <f>IF(O524="女子",IF($AF524&gt;100,"",IF($M524=プロ用女子!D$202,ROW(),"")),"")</f>
        <v/>
      </c>
      <c r="CP524" s="58" t="str">
        <f>IF(O524="女子",IF($AF524&gt;100,"",IF($M524=プロ用女子!K$202,ROW(),"")),"")</f>
        <v/>
      </c>
      <c r="CQ524" s="58" t="str">
        <f>IF(O524="女子",IF($AF524&gt;100,"",IF($M524=プロ用女子!D$227,ROW(),"")),"")</f>
        <v/>
      </c>
      <c r="CR524" s="58" t="str">
        <f>IF(O524="女子",IF($AF524&gt;100,"",IF($M524=プロ用女子!K$227,ROW(),"")),"")</f>
        <v/>
      </c>
    </row>
    <row r="525" spans="1:96" x14ac:dyDescent="0.15">
      <c r="A525" s="41"/>
      <c r="B525" s="41"/>
      <c r="L525" t="s">
        <v>1984</v>
      </c>
      <c r="M525" t="s">
        <v>1440</v>
      </c>
      <c r="N525" t="s">
        <v>1441</v>
      </c>
      <c r="O525" t="s">
        <v>17</v>
      </c>
      <c r="Y525" t="s">
        <v>101</v>
      </c>
      <c r="AA525" t="s">
        <v>1985</v>
      </c>
      <c r="AB525" t="s">
        <v>1986</v>
      </c>
      <c r="AC525" t="s">
        <v>1987</v>
      </c>
      <c r="AD525" t="s">
        <v>102</v>
      </c>
      <c r="AF525">
        <v>4</v>
      </c>
      <c r="AG525" s="40">
        <v>38817</v>
      </c>
      <c r="AN525">
        <v>168</v>
      </c>
      <c r="AO525">
        <v>70</v>
      </c>
      <c r="AP525" t="s">
        <v>103</v>
      </c>
      <c r="BB525">
        <f t="shared" si="28"/>
        <v>17</v>
      </c>
      <c r="BC525">
        <f t="shared" si="29"/>
        <v>3</v>
      </c>
      <c r="BD525" t="str">
        <f t="shared" si="30"/>
        <v>右</v>
      </c>
      <c r="BE525" s="58" t="str">
        <f>IF(O525="男子",IF($AF525&gt;100,"",IF(M525=プロ用男子!D$2,ROW(),"")),"")</f>
        <v/>
      </c>
      <c r="BF525" s="58" t="str">
        <f>IF(O525="男子",IF($AF525&gt;100,"",IF($M525=プロ用男子!K$2,ROW(),"")),"")</f>
        <v/>
      </c>
      <c r="BG525" s="58" t="str">
        <f>IF(O525="男子",IF($AF525&gt;100,"",IF($M525=プロ用男子!D$27,ROW(),"")),"")</f>
        <v/>
      </c>
      <c r="BH525" s="58" t="str">
        <f>IF(O525="男子",IF($AF525&gt;100,"",IF($M525=プロ用男子!K$27,ROW(),"")),"")</f>
        <v/>
      </c>
      <c r="BI525" s="58" t="str">
        <f>IF(O525="男子",IF($AF525&gt;100,"",IF($M525=プロ用男子!D$52,ROW(),"")),"")</f>
        <v/>
      </c>
      <c r="BJ525" s="58" t="str">
        <f>IF(O525="男子",IF($AF525&gt;100,"",IF($M525=プロ用男子!K$52,ROW(),"")),"")</f>
        <v/>
      </c>
      <c r="BK525" s="58" t="str">
        <f>IF(O525="男子",IF($AF525&gt;100,"",IF($M525=プロ用男子!D$77,ROW(),"")),"")</f>
        <v/>
      </c>
      <c r="BL525" s="58" t="str">
        <f>IF(O525="男子",IF($AF525&gt;100,"",IF($M525=プロ用男子!K$77,ROW(),"")),"")</f>
        <v/>
      </c>
      <c r="BM525" s="58" t="str">
        <f>IF(O525="男子",IF($AF525&gt;100,"",IF($M525=プロ用男子!D$102,ROW(),"")),"")</f>
        <v/>
      </c>
      <c r="BN525" s="58" t="str">
        <f>IF(O525="男子",IF($AF525&gt;100,"",IF($M525=プロ用男子!K$102,ROW(),"")),"")</f>
        <v/>
      </c>
      <c r="BO525" s="58" t="str">
        <f>IF(O525="男子",IF($AF525&gt;100,"",IF($M525=プロ用男子!D$127,ROW(),"")),"")</f>
        <v/>
      </c>
      <c r="BP525" s="58" t="str">
        <f>IF(O525="男子",IF($AF525&gt;100,"",IF($M525=プロ用男子!K$127,ROW(),"")),"")</f>
        <v/>
      </c>
      <c r="BQ525" s="58" t="str">
        <f>IF(O525="男子",IF($AF525&gt;100,"",IF($M525=プロ用男子!D$152,ROW(),"")),"")</f>
        <v/>
      </c>
      <c r="BR525" s="58" t="str">
        <f>IF(O525="男子",IF($AF525&gt;100,"",IF($M525=プロ用男子!K$152,ROW(),"")),"")</f>
        <v/>
      </c>
      <c r="BS525" s="58" t="str">
        <f>IF(O525="男子",IF($AF525&gt;100,"",IF($M525=プロ用男子!D$177,ROW(),"")),"")</f>
        <v/>
      </c>
      <c r="BT525" s="58" t="str">
        <f>IF(O525="男子",IF($AF525&gt;100,"",IF($M525=プロ用男子!K$177,ROW(),"")),"")</f>
        <v/>
      </c>
      <c r="BU525" s="58" t="str">
        <f>IF(O525="男子",IF($AF525&gt;100,"",IF($M525=プロ用男子!D$202,ROW(),"")),"")</f>
        <v/>
      </c>
      <c r="BV525" s="58" t="str">
        <f>IF(O525="男子",IF($AF525&gt;100,"",IF($M525=プロ用男子!K$202,ROW(),"")),"")</f>
        <v/>
      </c>
      <c r="BW525" s="58" t="str">
        <f>IF(O525="男子",IF($AF525&gt;100,"",IF($M525=プロ用男子!D$227,ROW(),"")),"")</f>
        <v/>
      </c>
      <c r="BX525" s="58" t="str">
        <f>IF(O525="男子",IF($AF525&gt;100,"",IF($M525=プロ用男子!K$227,ROW(),"")),"")</f>
        <v/>
      </c>
      <c r="BY525" s="58" t="str">
        <f>IF(O525="女子",IF(AF525&gt;100,"",IF(M525=プロ用女子!D$2,ROW(),"")),"")</f>
        <v/>
      </c>
      <c r="BZ525" s="58" t="str">
        <f>IF(O525="女子",IF($AF525&gt;100,"",IF($M525=プロ用女子!K$2,ROW(),"")),"")</f>
        <v/>
      </c>
      <c r="CA525" s="58" t="str">
        <f>IF(O525="女子",IF($AF525&gt;100,"",IF($M525=プロ用女子!D$27,ROW(),"")),"")</f>
        <v/>
      </c>
      <c r="CB525" s="58" t="str">
        <f>IF(O525="女子",IF($AF525&gt;100,"",IF($M525=プロ用女子!K$27,ROW(),"")),"")</f>
        <v/>
      </c>
      <c r="CC525" s="58" t="str">
        <f>IF(O525="女子",IF($AF525&gt;100,"",IF($M525=プロ用女子!D$52,ROW(),"")),"")</f>
        <v/>
      </c>
      <c r="CD525" s="58" t="str">
        <f>IF(O525="女子",IF($AF525&gt;100,"",IF($M525=プロ用女子!K$52,ROW(),"")),"")</f>
        <v/>
      </c>
      <c r="CE525" s="58" t="str">
        <f>IF(O525="女子",IF($AF525&gt;100,"",IF($M525=プロ用女子!D$77,ROW(),"")),"")</f>
        <v/>
      </c>
      <c r="CF525" s="58">
        <f>IF(O525="女子",IF($AF525&gt;100,"",IF($M525=プロ用女子!K$77,ROW(),"")),"")</f>
        <v>525</v>
      </c>
      <c r="CG525" s="58" t="str">
        <f>IF(O525="女子",IF($AF525&gt;100,"",IF($M525=プロ用女子!D$102,ROW(),"")),"")</f>
        <v/>
      </c>
      <c r="CH525" s="58" t="str">
        <f>IF(O525="女子",IF($AF525&gt;100,"",IF($M525=プロ用女子!K$102,ROW(),"")),"")</f>
        <v/>
      </c>
      <c r="CI525" s="58" t="str">
        <f>IF(O525="女子",IF($AF525&gt;100,"",IF($M525=プロ用女子!D$127,ROW(),"")),"")</f>
        <v/>
      </c>
      <c r="CJ525" s="58" t="str">
        <f>IF(O525="女子",IF($AF525&gt;100,"",IF($M525=プロ用女子!K$127,ROW(),"")),"")</f>
        <v/>
      </c>
      <c r="CK525" s="58" t="str">
        <f>IF(O525="女子",IF($AF525&gt;100,"",IF($M525=プロ用女子!D$152,ROW(),"")),"")</f>
        <v/>
      </c>
      <c r="CL525" s="58" t="str">
        <f>IF(O525="女子",IF($AF525&gt;100,"",IF($M525=プロ用女子!K$152,ROW(),"")),"")</f>
        <v/>
      </c>
      <c r="CM525" s="58" t="str">
        <f>IF(O525="女子",IF($AF525&gt;100,"",IF($M525=プロ用女子!D$177,ROW(),"")),"")</f>
        <v/>
      </c>
      <c r="CN525" s="58" t="str">
        <f>IF(O525="女子",IF($AF525&gt;100,"",IF($M525=プロ用女子!K$177,ROW(),"")),"")</f>
        <v/>
      </c>
      <c r="CO525" s="58" t="str">
        <f>IF(O525="女子",IF($AF525&gt;100,"",IF($M525=プロ用女子!D$202,ROW(),"")),"")</f>
        <v/>
      </c>
      <c r="CP525" s="58" t="str">
        <f>IF(O525="女子",IF($AF525&gt;100,"",IF($M525=プロ用女子!K$202,ROW(),"")),"")</f>
        <v/>
      </c>
      <c r="CQ525" s="58" t="str">
        <f>IF(O525="女子",IF($AF525&gt;100,"",IF($M525=プロ用女子!D$227,ROW(),"")),"")</f>
        <v/>
      </c>
      <c r="CR525" s="58" t="str">
        <f>IF(O525="女子",IF($AF525&gt;100,"",IF($M525=プロ用女子!K$227,ROW(),"")),"")</f>
        <v/>
      </c>
    </row>
    <row r="526" spans="1:96" x14ac:dyDescent="0.15">
      <c r="A526" s="41"/>
      <c r="B526" s="41"/>
      <c r="L526" t="s">
        <v>1988</v>
      </c>
      <c r="M526" t="s">
        <v>1440</v>
      </c>
      <c r="N526" t="s">
        <v>1441</v>
      </c>
      <c r="O526" t="s">
        <v>17</v>
      </c>
      <c r="Y526" t="s">
        <v>101</v>
      </c>
      <c r="AA526" t="s">
        <v>1989</v>
      </c>
      <c r="AB526" t="s">
        <v>1990</v>
      </c>
      <c r="AC526" t="s">
        <v>1991</v>
      </c>
      <c r="AD526" t="s">
        <v>102</v>
      </c>
      <c r="AF526">
        <v>5</v>
      </c>
      <c r="AG526" s="40">
        <v>39366</v>
      </c>
      <c r="AN526">
        <v>175</v>
      </c>
      <c r="AO526">
        <v>63</v>
      </c>
      <c r="AP526" t="s">
        <v>103</v>
      </c>
      <c r="BB526">
        <f t="shared" si="28"/>
        <v>16</v>
      </c>
      <c r="BC526">
        <f t="shared" si="29"/>
        <v>2</v>
      </c>
      <c r="BD526" t="str">
        <f t="shared" si="30"/>
        <v>右</v>
      </c>
      <c r="BE526" s="58" t="str">
        <f>IF(O526="男子",IF($AF526&gt;100,"",IF(M526=プロ用男子!D$2,ROW(),"")),"")</f>
        <v/>
      </c>
      <c r="BF526" s="58" t="str">
        <f>IF(O526="男子",IF($AF526&gt;100,"",IF($M526=プロ用男子!K$2,ROW(),"")),"")</f>
        <v/>
      </c>
      <c r="BG526" s="58" t="str">
        <f>IF(O526="男子",IF($AF526&gt;100,"",IF($M526=プロ用男子!D$27,ROW(),"")),"")</f>
        <v/>
      </c>
      <c r="BH526" s="58" t="str">
        <f>IF(O526="男子",IF($AF526&gt;100,"",IF($M526=プロ用男子!K$27,ROW(),"")),"")</f>
        <v/>
      </c>
      <c r="BI526" s="58" t="str">
        <f>IF(O526="男子",IF($AF526&gt;100,"",IF($M526=プロ用男子!D$52,ROW(),"")),"")</f>
        <v/>
      </c>
      <c r="BJ526" s="58" t="str">
        <f>IF(O526="男子",IF($AF526&gt;100,"",IF($M526=プロ用男子!K$52,ROW(),"")),"")</f>
        <v/>
      </c>
      <c r="BK526" s="58" t="str">
        <f>IF(O526="男子",IF($AF526&gt;100,"",IF($M526=プロ用男子!D$77,ROW(),"")),"")</f>
        <v/>
      </c>
      <c r="BL526" s="58" t="str">
        <f>IF(O526="男子",IF($AF526&gt;100,"",IF($M526=プロ用男子!K$77,ROW(),"")),"")</f>
        <v/>
      </c>
      <c r="BM526" s="58" t="str">
        <f>IF(O526="男子",IF($AF526&gt;100,"",IF($M526=プロ用男子!D$102,ROW(),"")),"")</f>
        <v/>
      </c>
      <c r="BN526" s="58" t="str">
        <f>IF(O526="男子",IF($AF526&gt;100,"",IF($M526=プロ用男子!K$102,ROW(),"")),"")</f>
        <v/>
      </c>
      <c r="BO526" s="58" t="str">
        <f>IF(O526="男子",IF($AF526&gt;100,"",IF($M526=プロ用男子!D$127,ROW(),"")),"")</f>
        <v/>
      </c>
      <c r="BP526" s="58" t="str">
        <f>IF(O526="男子",IF($AF526&gt;100,"",IF($M526=プロ用男子!K$127,ROW(),"")),"")</f>
        <v/>
      </c>
      <c r="BQ526" s="58" t="str">
        <f>IF(O526="男子",IF($AF526&gt;100,"",IF($M526=プロ用男子!D$152,ROW(),"")),"")</f>
        <v/>
      </c>
      <c r="BR526" s="58" t="str">
        <f>IF(O526="男子",IF($AF526&gt;100,"",IF($M526=プロ用男子!K$152,ROW(),"")),"")</f>
        <v/>
      </c>
      <c r="BS526" s="58" t="str">
        <f>IF(O526="男子",IF($AF526&gt;100,"",IF($M526=プロ用男子!D$177,ROW(),"")),"")</f>
        <v/>
      </c>
      <c r="BT526" s="58" t="str">
        <f>IF(O526="男子",IF($AF526&gt;100,"",IF($M526=プロ用男子!K$177,ROW(),"")),"")</f>
        <v/>
      </c>
      <c r="BU526" s="58" t="str">
        <f>IF(O526="男子",IF($AF526&gt;100,"",IF($M526=プロ用男子!D$202,ROW(),"")),"")</f>
        <v/>
      </c>
      <c r="BV526" s="58" t="str">
        <f>IF(O526="男子",IF($AF526&gt;100,"",IF($M526=プロ用男子!K$202,ROW(),"")),"")</f>
        <v/>
      </c>
      <c r="BW526" s="58" t="str">
        <f>IF(O526="男子",IF($AF526&gt;100,"",IF($M526=プロ用男子!D$227,ROW(),"")),"")</f>
        <v/>
      </c>
      <c r="BX526" s="58" t="str">
        <f>IF(O526="男子",IF($AF526&gt;100,"",IF($M526=プロ用男子!K$227,ROW(),"")),"")</f>
        <v/>
      </c>
      <c r="BY526" s="58" t="str">
        <f>IF(O526="女子",IF(AF526&gt;100,"",IF(M526=プロ用女子!D$2,ROW(),"")),"")</f>
        <v/>
      </c>
      <c r="BZ526" s="58" t="str">
        <f>IF(O526="女子",IF($AF526&gt;100,"",IF($M526=プロ用女子!K$2,ROW(),"")),"")</f>
        <v/>
      </c>
      <c r="CA526" s="58" t="str">
        <f>IF(O526="女子",IF($AF526&gt;100,"",IF($M526=プロ用女子!D$27,ROW(),"")),"")</f>
        <v/>
      </c>
      <c r="CB526" s="58" t="str">
        <f>IF(O526="女子",IF($AF526&gt;100,"",IF($M526=プロ用女子!K$27,ROW(),"")),"")</f>
        <v/>
      </c>
      <c r="CC526" s="58" t="str">
        <f>IF(O526="女子",IF($AF526&gt;100,"",IF($M526=プロ用女子!D$52,ROW(),"")),"")</f>
        <v/>
      </c>
      <c r="CD526" s="58" t="str">
        <f>IF(O526="女子",IF($AF526&gt;100,"",IF($M526=プロ用女子!K$52,ROW(),"")),"")</f>
        <v/>
      </c>
      <c r="CE526" s="58" t="str">
        <f>IF(O526="女子",IF($AF526&gt;100,"",IF($M526=プロ用女子!D$77,ROW(),"")),"")</f>
        <v/>
      </c>
      <c r="CF526" s="58">
        <f>IF(O526="女子",IF($AF526&gt;100,"",IF($M526=プロ用女子!K$77,ROW(),"")),"")</f>
        <v>526</v>
      </c>
      <c r="CG526" s="58" t="str">
        <f>IF(O526="女子",IF($AF526&gt;100,"",IF($M526=プロ用女子!D$102,ROW(),"")),"")</f>
        <v/>
      </c>
      <c r="CH526" s="58" t="str">
        <f>IF(O526="女子",IF($AF526&gt;100,"",IF($M526=プロ用女子!K$102,ROW(),"")),"")</f>
        <v/>
      </c>
      <c r="CI526" s="58" t="str">
        <f>IF(O526="女子",IF($AF526&gt;100,"",IF($M526=プロ用女子!D$127,ROW(),"")),"")</f>
        <v/>
      </c>
      <c r="CJ526" s="58" t="str">
        <f>IF(O526="女子",IF($AF526&gt;100,"",IF($M526=プロ用女子!K$127,ROW(),"")),"")</f>
        <v/>
      </c>
      <c r="CK526" s="58" t="str">
        <f>IF(O526="女子",IF($AF526&gt;100,"",IF($M526=プロ用女子!D$152,ROW(),"")),"")</f>
        <v/>
      </c>
      <c r="CL526" s="58" t="str">
        <f>IF(O526="女子",IF($AF526&gt;100,"",IF($M526=プロ用女子!K$152,ROW(),"")),"")</f>
        <v/>
      </c>
      <c r="CM526" s="58" t="str">
        <f>IF(O526="女子",IF($AF526&gt;100,"",IF($M526=プロ用女子!D$177,ROW(),"")),"")</f>
        <v/>
      </c>
      <c r="CN526" s="58" t="str">
        <f>IF(O526="女子",IF($AF526&gt;100,"",IF($M526=プロ用女子!K$177,ROW(),"")),"")</f>
        <v/>
      </c>
      <c r="CO526" s="58" t="str">
        <f>IF(O526="女子",IF($AF526&gt;100,"",IF($M526=プロ用女子!D$202,ROW(),"")),"")</f>
        <v/>
      </c>
      <c r="CP526" s="58" t="str">
        <f>IF(O526="女子",IF($AF526&gt;100,"",IF($M526=プロ用女子!K$202,ROW(),"")),"")</f>
        <v/>
      </c>
      <c r="CQ526" s="58" t="str">
        <f>IF(O526="女子",IF($AF526&gt;100,"",IF($M526=プロ用女子!D$227,ROW(),"")),"")</f>
        <v/>
      </c>
      <c r="CR526" s="58" t="str">
        <f>IF(O526="女子",IF($AF526&gt;100,"",IF($M526=プロ用女子!K$227,ROW(),"")),"")</f>
        <v/>
      </c>
    </row>
    <row r="527" spans="1:96" x14ac:dyDescent="0.15">
      <c r="A527" s="41"/>
      <c r="B527" s="41"/>
      <c r="L527" t="s">
        <v>1992</v>
      </c>
      <c r="M527" t="s">
        <v>1440</v>
      </c>
      <c r="N527" t="s">
        <v>1441</v>
      </c>
      <c r="O527" t="s">
        <v>17</v>
      </c>
      <c r="Y527" t="s">
        <v>101</v>
      </c>
      <c r="AA527" t="s">
        <v>1993</v>
      </c>
      <c r="AB527" t="s">
        <v>1994</v>
      </c>
      <c r="AC527" t="s">
        <v>1995</v>
      </c>
      <c r="AD527" t="s">
        <v>102</v>
      </c>
      <c r="AF527">
        <v>6</v>
      </c>
      <c r="AG527" s="40">
        <v>39250</v>
      </c>
      <c r="AN527">
        <v>166</v>
      </c>
      <c r="AO527">
        <v>57</v>
      </c>
      <c r="AP527" t="s">
        <v>103</v>
      </c>
      <c r="BB527">
        <f t="shared" si="28"/>
        <v>16</v>
      </c>
      <c r="BC527">
        <f t="shared" si="29"/>
        <v>2</v>
      </c>
      <c r="BD527" t="str">
        <f t="shared" si="30"/>
        <v>右</v>
      </c>
      <c r="BE527" s="58" t="str">
        <f>IF(O527="男子",IF($AF527&gt;100,"",IF(M527=プロ用男子!D$2,ROW(),"")),"")</f>
        <v/>
      </c>
      <c r="BF527" s="58" t="str">
        <f>IF(O527="男子",IF($AF527&gt;100,"",IF($M527=プロ用男子!K$2,ROW(),"")),"")</f>
        <v/>
      </c>
      <c r="BG527" s="58" t="str">
        <f>IF(O527="男子",IF($AF527&gt;100,"",IF($M527=プロ用男子!D$27,ROW(),"")),"")</f>
        <v/>
      </c>
      <c r="BH527" s="58" t="str">
        <f>IF(O527="男子",IF($AF527&gt;100,"",IF($M527=プロ用男子!K$27,ROW(),"")),"")</f>
        <v/>
      </c>
      <c r="BI527" s="58" t="str">
        <f>IF(O527="男子",IF($AF527&gt;100,"",IF($M527=プロ用男子!D$52,ROW(),"")),"")</f>
        <v/>
      </c>
      <c r="BJ527" s="58" t="str">
        <f>IF(O527="男子",IF($AF527&gt;100,"",IF($M527=プロ用男子!K$52,ROW(),"")),"")</f>
        <v/>
      </c>
      <c r="BK527" s="58" t="str">
        <f>IF(O527="男子",IF($AF527&gt;100,"",IF($M527=プロ用男子!D$77,ROW(),"")),"")</f>
        <v/>
      </c>
      <c r="BL527" s="58" t="str">
        <f>IF(O527="男子",IF($AF527&gt;100,"",IF($M527=プロ用男子!K$77,ROW(),"")),"")</f>
        <v/>
      </c>
      <c r="BM527" s="58" t="str">
        <f>IF(O527="男子",IF($AF527&gt;100,"",IF($M527=プロ用男子!D$102,ROW(),"")),"")</f>
        <v/>
      </c>
      <c r="BN527" s="58" t="str">
        <f>IF(O527="男子",IF($AF527&gt;100,"",IF($M527=プロ用男子!K$102,ROW(),"")),"")</f>
        <v/>
      </c>
      <c r="BO527" s="58" t="str">
        <f>IF(O527="男子",IF($AF527&gt;100,"",IF($M527=プロ用男子!D$127,ROW(),"")),"")</f>
        <v/>
      </c>
      <c r="BP527" s="58" t="str">
        <f>IF(O527="男子",IF($AF527&gt;100,"",IF($M527=プロ用男子!K$127,ROW(),"")),"")</f>
        <v/>
      </c>
      <c r="BQ527" s="58" t="str">
        <f>IF(O527="男子",IF($AF527&gt;100,"",IF($M527=プロ用男子!D$152,ROW(),"")),"")</f>
        <v/>
      </c>
      <c r="BR527" s="58" t="str">
        <f>IF(O527="男子",IF($AF527&gt;100,"",IF($M527=プロ用男子!K$152,ROW(),"")),"")</f>
        <v/>
      </c>
      <c r="BS527" s="58" t="str">
        <f>IF(O527="男子",IF($AF527&gt;100,"",IF($M527=プロ用男子!D$177,ROW(),"")),"")</f>
        <v/>
      </c>
      <c r="BT527" s="58" t="str">
        <f>IF(O527="男子",IF($AF527&gt;100,"",IF($M527=プロ用男子!K$177,ROW(),"")),"")</f>
        <v/>
      </c>
      <c r="BU527" s="58" t="str">
        <f>IF(O527="男子",IF($AF527&gt;100,"",IF($M527=プロ用男子!D$202,ROW(),"")),"")</f>
        <v/>
      </c>
      <c r="BV527" s="58" t="str">
        <f>IF(O527="男子",IF($AF527&gt;100,"",IF($M527=プロ用男子!K$202,ROW(),"")),"")</f>
        <v/>
      </c>
      <c r="BW527" s="58" t="str">
        <f>IF(O527="男子",IF($AF527&gt;100,"",IF($M527=プロ用男子!D$227,ROW(),"")),"")</f>
        <v/>
      </c>
      <c r="BX527" s="58" t="str">
        <f>IF(O527="男子",IF($AF527&gt;100,"",IF($M527=プロ用男子!K$227,ROW(),"")),"")</f>
        <v/>
      </c>
      <c r="BY527" s="58" t="str">
        <f>IF(O527="女子",IF(AF527&gt;100,"",IF(M527=プロ用女子!D$2,ROW(),"")),"")</f>
        <v/>
      </c>
      <c r="BZ527" s="58" t="str">
        <f>IF(O527="女子",IF($AF527&gt;100,"",IF($M527=プロ用女子!K$2,ROW(),"")),"")</f>
        <v/>
      </c>
      <c r="CA527" s="58" t="str">
        <f>IF(O527="女子",IF($AF527&gt;100,"",IF($M527=プロ用女子!D$27,ROW(),"")),"")</f>
        <v/>
      </c>
      <c r="CB527" s="58" t="str">
        <f>IF(O527="女子",IF($AF527&gt;100,"",IF($M527=プロ用女子!K$27,ROW(),"")),"")</f>
        <v/>
      </c>
      <c r="CC527" s="58" t="str">
        <f>IF(O527="女子",IF($AF527&gt;100,"",IF($M527=プロ用女子!D$52,ROW(),"")),"")</f>
        <v/>
      </c>
      <c r="CD527" s="58" t="str">
        <f>IF(O527="女子",IF($AF527&gt;100,"",IF($M527=プロ用女子!K$52,ROW(),"")),"")</f>
        <v/>
      </c>
      <c r="CE527" s="58" t="str">
        <f>IF(O527="女子",IF($AF527&gt;100,"",IF($M527=プロ用女子!D$77,ROW(),"")),"")</f>
        <v/>
      </c>
      <c r="CF527" s="58">
        <f>IF(O527="女子",IF($AF527&gt;100,"",IF($M527=プロ用女子!K$77,ROW(),"")),"")</f>
        <v>527</v>
      </c>
      <c r="CG527" s="58" t="str">
        <f>IF(O527="女子",IF($AF527&gt;100,"",IF($M527=プロ用女子!D$102,ROW(),"")),"")</f>
        <v/>
      </c>
      <c r="CH527" s="58" t="str">
        <f>IF(O527="女子",IF($AF527&gt;100,"",IF($M527=プロ用女子!K$102,ROW(),"")),"")</f>
        <v/>
      </c>
      <c r="CI527" s="58" t="str">
        <f>IF(O527="女子",IF($AF527&gt;100,"",IF($M527=プロ用女子!D$127,ROW(),"")),"")</f>
        <v/>
      </c>
      <c r="CJ527" s="58" t="str">
        <f>IF(O527="女子",IF($AF527&gt;100,"",IF($M527=プロ用女子!K$127,ROW(),"")),"")</f>
        <v/>
      </c>
      <c r="CK527" s="58" t="str">
        <f>IF(O527="女子",IF($AF527&gt;100,"",IF($M527=プロ用女子!D$152,ROW(),"")),"")</f>
        <v/>
      </c>
      <c r="CL527" s="58" t="str">
        <f>IF(O527="女子",IF($AF527&gt;100,"",IF($M527=プロ用女子!K$152,ROW(),"")),"")</f>
        <v/>
      </c>
      <c r="CM527" s="58" t="str">
        <f>IF(O527="女子",IF($AF527&gt;100,"",IF($M527=プロ用女子!D$177,ROW(),"")),"")</f>
        <v/>
      </c>
      <c r="CN527" s="58" t="str">
        <f>IF(O527="女子",IF($AF527&gt;100,"",IF($M527=プロ用女子!K$177,ROW(),"")),"")</f>
        <v/>
      </c>
      <c r="CO527" s="58" t="str">
        <f>IF(O527="女子",IF($AF527&gt;100,"",IF($M527=プロ用女子!D$202,ROW(),"")),"")</f>
        <v/>
      </c>
      <c r="CP527" s="58" t="str">
        <f>IF(O527="女子",IF($AF527&gt;100,"",IF($M527=プロ用女子!K$202,ROW(),"")),"")</f>
        <v/>
      </c>
      <c r="CQ527" s="58" t="str">
        <f>IF(O527="女子",IF($AF527&gt;100,"",IF($M527=プロ用女子!D$227,ROW(),"")),"")</f>
        <v/>
      </c>
      <c r="CR527" s="58" t="str">
        <f>IF(O527="女子",IF($AF527&gt;100,"",IF($M527=プロ用女子!K$227,ROW(),"")),"")</f>
        <v/>
      </c>
    </row>
    <row r="528" spans="1:96" x14ac:dyDescent="0.15">
      <c r="A528" s="41"/>
      <c r="B528" s="41"/>
      <c r="L528" t="s">
        <v>1996</v>
      </c>
      <c r="M528" t="s">
        <v>1440</v>
      </c>
      <c r="N528" t="s">
        <v>1441</v>
      </c>
      <c r="O528" t="s">
        <v>17</v>
      </c>
      <c r="Y528" t="s">
        <v>101</v>
      </c>
      <c r="AA528" t="s">
        <v>1997</v>
      </c>
      <c r="AB528" t="s">
        <v>1998</v>
      </c>
      <c r="AC528" t="s">
        <v>1999</v>
      </c>
      <c r="AD528" t="s">
        <v>102</v>
      </c>
      <c r="AF528">
        <v>7</v>
      </c>
      <c r="AG528" s="40">
        <v>39350</v>
      </c>
      <c r="AN528">
        <v>161</v>
      </c>
      <c r="AO528">
        <v>44</v>
      </c>
      <c r="AP528" t="s">
        <v>103</v>
      </c>
      <c r="BB528">
        <f t="shared" si="28"/>
        <v>16</v>
      </c>
      <c r="BC528">
        <f t="shared" si="29"/>
        <v>2</v>
      </c>
      <c r="BD528" t="str">
        <f t="shared" si="30"/>
        <v>右</v>
      </c>
      <c r="BE528" s="58" t="str">
        <f>IF(O528="男子",IF($AF528&gt;100,"",IF(M528=プロ用男子!D$2,ROW(),"")),"")</f>
        <v/>
      </c>
      <c r="BF528" s="58" t="str">
        <f>IF(O528="男子",IF($AF528&gt;100,"",IF($M528=プロ用男子!K$2,ROW(),"")),"")</f>
        <v/>
      </c>
      <c r="BG528" s="58" t="str">
        <f>IF(O528="男子",IF($AF528&gt;100,"",IF($M528=プロ用男子!D$27,ROW(),"")),"")</f>
        <v/>
      </c>
      <c r="BH528" s="58" t="str">
        <f>IF(O528="男子",IF($AF528&gt;100,"",IF($M528=プロ用男子!K$27,ROW(),"")),"")</f>
        <v/>
      </c>
      <c r="BI528" s="58" t="str">
        <f>IF(O528="男子",IF($AF528&gt;100,"",IF($M528=プロ用男子!D$52,ROW(),"")),"")</f>
        <v/>
      </c>
      <c r="BJ528" s="58" t="str">
        <f>IF(O528="男子",IF($AF528&gt;100,"",IF($M528=プロ用男子!K$52,ROW(),"")),"")</f>
        <v/>
      </c>
      <c r="BK528" s="58" t="str">
        <f>IF(O528="男子",IF($AF528&gt;100,"",IF($M528=プロ用男子!D$77,ROW(),"")),"")</f>
        <v/>
      </c>
      <c r="BL528" s="58" t="str">
        <f>IF(O528="男子",IF($AF528&gt;100,"",IF($M528=プロ用男子!K$77,ROW(),"")),"")</f>
        <v/>
      </c>
      <c r="BM528" s="58" t="str">
        <f>IF(O528="男子",IF($AF528&gt;100,"",IF($M528=プロ用男子!D$102,ROW(),"")),"")</f>
        <v/>
      </c>
      <c r="BN528" s="58" t="str">
        <f>IF(O528="男子",IF($AF528&gt;100,"",IF($M528=プロ用男子!K$102,ROW(),"")),"")</f>
        <v/>
      </c>
      <c r="BO528" s="58" t="str">
        <f>IF(O528="男子",IF($AF528&gt;100,"",IF($M528=プロ用男子!D$127,ROW(),"")),"")</f>
        <v/>
      </c>
      <c r="BP528" s="58" t="str">
        <f>IF(O528="男子",IF($AF528&gt;100,"",IF($M528=プロ用男子!K$127,ROW(),"")),"")</f>
        <v/>
      </c>
      <c r="BQ528" s="58" t="str">
        <f>IF(O528="男子",IF($AF528&gt;100,"",IF($M528=プロ用男子!D$152,ROW(),"")),"")</f>
        <v/>
      </c>
      <c r="BR528" s="58" t="str">
        <f>IF(O528="男子",IF($AF528&gt;100,"",IF($M528=プロ用男子!K$152,ROW(),"")),"")</f>
        <v/>
      </c>
      <c r="BS528" s="58" t="str">
        <f>IF(O528="男子",IF($AF528&gt;100,"",IF($M528=プロ用男子!D$177,ROW(),"")),"")</f>
        <v/>
      </c>
      <c r="BT528" s="58" t="str">
        <f>IF(O528="男子",IF($AF528&gt;100,"",IF($M528=プロ用男子!K$177,ROW(),"")),"")</f>
        <v/>
      </c>
      <c r="BU528" s="58" t="str">
        <f>IF(O528="男子",IF($AF528&gt;100,"",IF($M528=プロ用男子!D$202,ROW(),"")),"")</f>
        <v/>
      </c>
      <c r="BV528" s="58" t="str">
        <f>IF(O528="男子",IF($AF528&gt;100,"",IF($M528=プロ用男子!K$202,ROW(),"")),"")</f>
        <v/>
      </c>
      <c r="BW528" s="58" t="str">
        <f>IF(O528="男子",IF($AF528&gt;100,"",IF($M528=プロ用男子!D$227,ROW(),"")),"")</f>
        <v/>
      </c>
      <c r="BX528" s="58" t="str">
        <f>IF(O528="男子",IF($AF528&gt;100,"",IF($M528=プロ用男子!K$227,ROW(),"")),"")</f>
        <v/>
      </c>
      <c r="BY528" s="58" t="str">
        <f>IF(O528="女子",IF(AF528&gt;100,"",IF(M528=プロ用女子!D$2,ROW(),"")),"")</f>
        <v/>
      </c>
      <c r="BZ528" s="58" t="str">
        <f>IF(O528="女子",IF($AF528&gt;100,"",IF($M528=プロ用女子!K$2,ROW(),"")),"")</f>
        <v/>
      </c>
      <c r="CA528" s="58" t="str">
        <f>IF(O528="女子",IF($AF528&gt;100,"",IF($M528=プロ用女子!D$27,ROW(),"")),"")</f>
        <v/>
      </c>
      <c r="CB528" s="58" t="str">
        <f>IF(O528="女子",IF($AF528&gt;100,"",IF($M528=プロ用女子!K$27,ROW(),"")),"")</f>
        <v/>
      </c>
      <c r="CC528" s="58" t="str">
        <f>IF(O528="女子",IF($AF528&gt;100,"",IF($M528=プロ用女子!D$52,ROW(),"")),"")</f>
        <v/>
      </c>
      <c r="CD528" s="58" t="str">
        <f>IF(O528="女子",IF($AF528&gt;100,"",IF($M528=プロ用女子!K$52,ROW(),"")),"")</f>
        <v/>
      </c>
      <c r="CE528" s="58" t="str">
        <f>IF(O528="女子",IF($AF528&gt;100,"",IF($M528=プロ用女子!D$77,ROW(),"")),"")</f>
        <v/>
      </c>
      <c r="CF528" s="58">
        <f>IF(O528="女子",IF($AF528&gt;100,"",IF($M528=プロ用女子!K$77,ROW(),"")),"")</f>
        <v>528</v>
      </c>
      <c r="CG528" s="58" t="str">
        <f>IF(O528="女子",IF($AF528&gt;100,"",IF($M528=プロ用女子!D$102,ROW(),"")),"")</f>
        <v/>
      </c>
      <c r="CH528" s="58" t="str">
        <f>IF(O528="女子",IF($AF528&gt;100,"",IF($M528=プロ用女子!K$102,ROW(),"")),"")</f>
        <v/>
      </c>
      <c r="CI528" s="58" t="str">
        <f>IF(O528="女子",IF($AF528&gt;100,"",IF($M528=プロ用女子!D$127,ROW(),"")),"")</f>
        <v/>
      </c>
      <c r="CJ528" s="58" t="str">
        <f>IF(O528="女子",IF($AF528&gt;100,"",IF($M528=プロ用女子!K$127,ROW(),"")),"")</f>
        <v/>
      </c>
      <c r="CK528" s="58" t="str">
        <f>IF(O528="女子",IF($AF528&gt;100,"",IF($M528=プロ用女子!D$152,ROW(),"")),"")</f>
        <v/>
      </c>
      <c r="CL528" s="58" t="str">
        <f>IF(O528="女子",IF($AF528&gt;100,"",IF($M528=プロ用女子!K$152,ROW(),"")),"")</f>
        <v/>
      </c>
      <c r="CM528" s="58" t="str">
        <f>IF(O528="女子",IF($AF528&gt;100,"",IF($M528=プロ用女子!D$177,ROW(),"")),"")</f>
        <v/>
      </c>
      <c r="CN528" s="58" t="str">
        <f>IF(O528="女子",IF($AF528&gt;100,"",IF($M528=プロ用女子!K$177,ROW(),"")),"")</f>
        <v/>
      </c>
      <c r="CO528" s="58" t="str">
        <f>IF(O528="女子",IF($AF528&gt;100,"",IF($M528=プロ用女子!D$202,ROW(),"")),"")</f>
        <v/>
      </c>
      <c r="CP528" s="58" t="str">
        <f>IF(O528="女子",IF($AF528&gt;100,"",IF($M528=プロ用女子!K$202,ROW(),"")),"")</f>
        <v/>
      </c>
      <c r="CQ528" s="58" t="str">
        <f>IF(O528="女子",IF($AF528&gt;100,"",IF($M528=プロ用女子!D$227,ROW(),"")),"")</f>
        <v/>
      </c>
      <c r="CR528" s="58" t="str">
        <f>IF(O528="女子",IF($AF528&gt;100,"",IF($M528=プロ用女子!K$227,ROW(),"")),"")</f>
        <v/>
      </c>
    </row>
    <row r="529" spans="1:96" x14ac:dyDescent="0.15">
      <c r="A529" s="41"/>
      <c r="B529" s="41"/>
      <c r="L529" t="s">
        <v>2000</v>
      </c>
      <c r="M529" t="s">
        <v>1440</v>
      </c>
      <c r="N529" t="s">
        <v>1441</v>
      </c>
      <c r="O529" t="s">
        <v>17</v>
      </c>
      <c r="Y529" t="s">
        <v>101</v>
      </c>
      <c r="AA529" t="s">
        <v>2001</v>
      </c>
      <c r="AB529" t="s">
        <v>2002</v>
      </c>
      <c r="AC529" t="s">
        <v>2003</v>
      </c>
      <c r="AD529" t="s">
        <v>102</v>
      </c>
      <c r="AE529" t="s">
        <v>105</v>
      </c>
      <c r="AF529">
        <v>8</v>
      </c>
      <c r="AG529" s="40">
        <v>39361</v>
      </c>
      <c r="AN529">
        <v>165</v>
      </c>
      <c r="AO529">
        <v>56</v>
      </c>
      <c r="AP529" t="s">
        <v>103</v>
      </c>
      <c r="BB529">
        <f t="shared" si="28"/>
        <v>16</v>
      </c>
      <c r="BC529">
        <f t="shared" si="29"/>
        <v>2</v>
      </c>
      <c r="BD529" t="str">
        <f t="shared" si="30"/>
        <v>右</v>
      </c>
      <c r="BE529" s="58" t="str">
        <f>IF(O529="男子",IF($AF529&gt;100,"",IF(M529=プロ用男子!D$2,ROW(),"")),"")</f>
        <v/>
      </c>
      <c r="BF529" s="58" t="str">
        <f>IF(O529="男子",IF($AF529&gt;100,"",IF($M529=プロ用男子!K$2,ROW(),"")),"")</f>
        <v/>
      </c>
      <c r="BG529" s="58" t="str">
        <f>IF(O529="男子",IF($AF529&gt;100,"",IF($M529=プロ用男子!D$27,ROW(),"")),"")</f>
        <v/>
      </c>
      <c r="BH529" s="58" t="str">
        <f>IF(O529="男子",IF($AF529&gt;100,"",IF($M529=プロ用男子!K$27,ROW(),"")),"")</f>
        <v/>
      </c>
      <c r="BI529" s="58" t="str">
        <f>IF(O529="男子",IF($AF529&gt;100,"",IF($M529=プロ用男子!D$52,ROW(),"")),"")</f>
        <v/>
      </c>
      <c r="BJ529" s="58" t="str">
        <f>IF(O529="男子",IF($AF529&gt;100,"",IF($M529=プロ用男子!K$52,ROW(),"")),"")</f>
        <v/>
      </c>
      <c r="BK529" s="58" t="str">
        <f>IF(O529="男子",IF($AF529&gt;100,"",IF($M529=プロ用男子!D$77,ROW(),"")),"")</f>
        <v/>
      </c>
      <c r="BL529" s="58" t="str">
        <f>IF(O529="男子",IF($AF529&gt;100,"",IF($M529=プロ用男子!K$77,ROW(),"")),"")</f>
        <v/>
      </c>
      <c r="BM529" s="58" t="str">
        <f>IF(O529="男子",IF($AF529&gt;100,"",IF($M529=プロ用男子!D$102,ROW(),"")),"")</f>
        <v/>
      </c>
      <c r="BN529" s="58" t="str">
        <f>IF(O529="男子",IF($AF529&gt;100,"",IF($M529=プロ用男子!K$102,ROW(),"")),"")</f>
        <v/>
      </c>
      <c r="BO529" s="58" t="str">
        <f>IF(O529="男子",IF($AF529&gt;100,"",IF($M529=プロ用男子!D$127,ROW(),"")),"")</f>
        <v/>
      </c>
      <c r="BP529" s="58" t="str">
        <f>IF(O529="男子",IF($AF529&gt;100,"",IF($M529=プロ用男子!K$127,ROW(),"")),"")</f>
        <v/>
      </c>
      <c r="BQ529" s="58" t="str">
        <f>IF(O529="男子",IF($AF529&gt;100,"",IF($M529=プロ用男子!D$152,ROW(),"")),"")</f>
        <v/>
      </c>
      <c r="BR529" s="58" t="str">
        <f>IF(O529="男子",IF($AF529&gt;100,"",IF($M529=プロ用男子!K$152,ROW(),"")),"")</f>
        <v/>
      </c>
      <c r="BS529" s="58" t="str">
        <f>IF(O529="男子",IF($AF529&gt;100,"",IF($M529=プロ用男子!D$177,ROW(),"")),"")</f>
        <v/>
      </c>
      <c r="BT529" s="58" t="str">
        <f>IF(O529="男子",IF($AF529&gt;100,"",IF($M529=プロ用男子!K$177,ROW(),"")),"")</f>
        <v/>
      </c>
      <c r="BU529" s="58" t="str">
        <f>IF(O529="男子",IF($AF529&gt;100,"",IF($M529=プロ用男子!D$202,ROW(),"")),"")</f>
        <v/>
      </c>
      <c r="BV529" s="58" t="str">
        <f>IF(O529="男子",IF($AF529&gt;100,"",IF($M529=プロ用男子!K$202,ROW(),"")),"")</f>
        <v/>
      </c>
      <c r="BW529" s="58" t="str">
        <f>IF(O529="男子",IF($AF529&gt;100,"",IF($M529=プロ用男子!D$227,ROW(),"")),"")</f>
        <v/>
      </c>
      <c r="BX529" s="58" t="str">
        <f>IF(O529="男子",IF($AF529&gt;100,"",IF($M529=プロ用男子!K$227,ROW(),"")),"")</f>
        <v/>
      </c>
      <c r="BY529" s="58" t="str">
        <f>IF(O529="女子",IF(AF529&gt;100,"",IF(M529=プロ用女子!D$2,ROW(),"")),"")</f>
        <v/>
      </c>
      <c r="BZ529" s="58" t="str">
        <f>IF(O529="女子",IF($AF529&gt;100,"",IF($M529=プロ用女子!K$2,ROW(),"")),"")</f>
        <v/>
      </c>
      <c r="CA529" s="58" t="str">
        <f>IF(O529="女子",IF($AF529&gt;100,"",IF($M529=プロ用女子!D$27,ROW(),"")),"")</f>
        <v/>
      </c>
      <c r="CB529" s="58" t="str">
        <f>IF(O529="女子",IF($AF529&gt;100,"",IF($M529=プロ用女子!K$27,ROW(),"")),"")</f>
        <v/>
      </c>
      <c r="CC529" s="58" t="str">
        <f>IF(O529="女子",IF($AF529&gt;100,"",IF($M529=プロ用女子!D$52,ROW(),"")),"")</f>
        <v/>
      </c>
      <c r="CD529" s="58" t="str">
        <f>IF(O529="女子",IF($AF529&gt;100,"",IF($M529=プロ用女子!K$52,ROW(),"")),"")</f>
        <v/>
      </c>
      <c r="CE529" s="58" t="str">
        <f>IF(O529="女子",IF($AF529&gt;100,"",IF($M529=プロ用女子!D$77,ROW(),"")),"")</f>
        <v/>
      </c>
      <c r="CF529" s="58">
        <f>IF(O529="女子",IF($AF529&gt;100,"",IF($M529=プロ用女子!K$77,ROW(),"")),"")</f>
        <v>529</v>
      </c>
      <c r="CG529" s="58" t="str">
        <f>IF(O529="女子",IF($AF529&gt;100,"",IF($M529=プロ用女子!D$102,ROW(),"")),"")</f>
        <v/>
      </c>
      <c r="CH529" s="58" t="str">
        <f>IF(O529="女子",IF($AF529&gt;100,"",IF($M529=プロ用女子!K$102,ROW(),"")),"")</f>
        <v/>
      </c>
      <c r="CI529" s="58" t="str">
        <f>IF(O529="女子",IF($AF529&gt;100,"",IF($M529=プロ用女子!D$127,ROW(),"")),"")</f>
        <v/>
      </c>
      <c r="CJ529" s="58" t="str">
        <f>IF(O529="女子",IF($AF529&gt;100,"",IF($M529=プロ用女子!K$127,ROW(),"")),"")</f>
        <v/>
      </c>
      <c r="CK529" s="58" t="str">
        <f>IF(O529="女子",IF($AF529&gt;100,"",IF($M529=プロ用女子!D$152,ROW(),"")),"")</f>
        <v/>
      </c>
      <c r="CL529" s="58" t="str">
        <f>IF(O529="女子",IF($AF529&gt;100,"",IF($M529=プロ用女子!K$152,ROW(),"")),"")</f>
        <v/>
      </c>
      <c r="CM529" s="58" t="str">
        <f>IF(O529="女子",IF($AF529&gt;100,"",IF($M529=プロ用女子!D$177,ROW(),"")),"")</f>
        <v/>
      </c>
      <c r="CN529" s="58" t="str">
        <f>IF(O529="女子",IF($AF529&gt;100,"",IF($M529=プロ用女子!K$177,ROW(),"")),"")</f>
        <v/>
      </c>
      <c r="CO529" s="58" t="str">
        <f>IF(O529="女子",IF($AF529&gt;100,"",IF($M529=プロ用女子!D$202,ROW(),"")),"")</f>
        <v/>
      </c>
      <c r="CP529" s="58" t="str">
        <f>IF(O529="女子",IF($AF529&gt;100,"",IF($M529=プロ用女子!K$202,ROW(),"")),"")</f>
        <v/>
      </c>
      <c r="CQ529" s="58" t="str">
        <f>IF(O529="女子",IF($AF529&gt;100,"",IF($M529=プロ用女子!D$227,ROW(),"")),"")</f>
        <v/>
      </c>
      <c r="CR529" s="58" t="str">
        <f>IF(O529="女子",IF($AF529&gt;100,"",IF($M529=プロ用女子!K$227,ROW(),"")),"")</f>
        <v/>
      </c>
    </row>
    <row r="530" spans="1:96" x14ac:dyDescent="0.15">
      <c r="A530" s="41"/>
      <c r="B530" s="41"/>
      <c r="L530" t="s">
        <v>2004</v>
      </c>
      <c r="M530" t="s">
        <v>1440</v>
      </c>
      <c r="N530" t="s">
        <v>1441</v>
      </c>
      <c r="O530" t="s">
        <v>17</v>
      </c>
      <c r="Y530" t="s">
        <v>101</v>
      </c>
      <c r="AA530" t="s">
        <v>2005</v>
      </c>
      <c r="AB530" t="s">
        <v>2006</v>
      </c>
      <c r="AC530" t="s">
        <v>2007</v>
      </c>
      <c r="AD530" t="s">
        <v>102</v>
      </c>
      <c r="AF530">
        <v>9</v>
      </c>
      <c r="AG530" s="40">
        <v>39051</v>
      </c>
      <c r="AN530">
        <v>175.1</v>
      </c>
      <c r="AO530">
        <v>60</v>
      </c>
      <c r="AP530" t="s">
        <v>103</v>
      </c>
      <c r="BB530">
        <f t="shared" ref="BB530:BB593" si="31">IF(AG530="","",DATEDIF(AG530,DATE(BB$1,4,1),"y"))</f>
        <v>17</v>
      </c>
      <c r="BC530">
        <f t="shared" ref="BC530:BC593" si="32">IF(BB530="","",IF(BB530=15,1,IF(BB530=16,2,IF(BB530=17,3,"役員"))))</f>
        <v>3</v>
      </c>
      <c r="BD530" t="str">
        <f t="shared" ref="BD530:BD593" si="33">LEFT(AP530,1)</f>
        <v>右</v>
      </c>
      <c r="BE530" s="58" t="str">
        <f>IF(O530="男子",IF($AF530&gt;100,"",IF(M530=プロ用男子!D$2,ROW(),"")),"")</f>
        <v/>
      </c>
      <c r="BF530" s="58" t="str">
        <f>IF(O530="男子",IF($AF530&gt;100,"",IF($M530=プロ用男子!K$2,ROW(),"")),"")</f>
        <v/>
      </c>
      <c r="BG530" s="58" t="str">
        <f>IF(O530="男子",IF($AF530&gt;100,"",IF($M530=プロ用男子!D$27,ROW(),"")),"")</f>
        <v/>
      </c>
      <c r="BH530" s="58" t="str">
        <f>IF(O530="男子",IF($AF530&gt;100,"",IF($M530=プロ用男子!K$27,ROW(),"")),"")</f>
        <v/>
      </c>
      <c r="BI530" s="58" t="str">
        <f>IF(O530="男子",IF($AF530&gt;100,"",IF($M530=プロ用男子!D$52,ROW(),"")),"")</f>
        <v/>
      </c>
      <c r="BJ530" s="58" t="str">
        <f>IF(O530="男子",IF($AF530&gt;100,"",IF($M530=プロ用男子!K$52,ROW(),"")),"")</f>
        <v/>
      </c>
      <c r="BK530" s="58" t="str">
        <f>IF(O530="男子",IF($AF530&gt;100,"",IF($M530=プロ用男子!D$77,ROW(),"")),"")</f>
        <v/>
      </c>
      <c r="BL530" s="58" t="str">
        <f>IF(O530="男子",IF($AF530&gt;100,"",IF($M530=プロ用男子!K$77,ROW(),"")),"")</f>
        <v/>
      </c>
      <c r="BM530" s="58" t="str">
        <f>IF(O530="男子",IF($AF530&gt;100,"",IF($M530=プロ用男子!D$102,ROW(),"")),"")</f>
        <v/>
      </c>
      <c r="BN530" s="58" t="str">
        <f>IF(O530="男子",IF($AF530&gt;100,"",IF($M530=プロ用男子!K$102,ROW(),"")),"")</f>
        <v/>
      </c>
      <c r="BO530" s="58" t="str">
        <f>IF(O530="男子",IF($AF530&gt;100,"",IF($M530=プロ用男子!D$127,ROW(),"")),"")</f>
        <v/>
      </c>
      <c r="BP530" s="58" t="str">
        <f>IF(O530="男子",IF($AF530&gt;100,"",IF($M530=プロ用男子!K$127,ROW(),"")),"")</f>
        <v/>
      </c>
      <c r="BQ530" s="58" t="str">
        <f>IF(O530="男子",IF($AF530&gt;100,"",IF($M530=プロ用男子!D$152,ROW(),"")),"")</f>
        <v/>
      </c>
      <c r="BR530" s="58" t="str">
        <f>IF(O530="男子",IF($AF530&gt;100,"",IF($M530=プロ用男子!K$152,ROW(),"")),"")</f>
        <v/>
      </c>
      <c r="BS530" s="58" t="str">
        <f>IF(O530="男子",IF($AF530&gt;100,"",IF($M530=プロ用男子!D$177,ROW(),"")),"")</f>
        <v/>
      </c>
      <c r="BT530" s="58" t="str">
        <f>IF(O530="男子",IF($AF530&gt;100,"",IF($M530=プロ用男子!K$177,ROW(),"")),"")</f>
        <v/>
      </c>
      <c r="BU530" s="58" t="str">
        <f>IF(O530="男子",IF($AF530&gt;100,"",IF($M530=プロ用男子!D$202,ROW(),"")),"")</f>
        <v/>
      </c>
      <c r="BV530" s="58" t="str">
        <f>IF(O530="男子",IF($AF530&gt;100,"",IF($M530=プロ用男子!K$202,ROW(),"")),"")</f>
        <v/>
      </c>
      <c r="BW530" s="58" t="str">
        <f>IF(O530="男子",IF($AF530&gt;100,"",IF($M530=プロ用男子!D$227,ROW(),"")),"")</f>
        <v/>
      </c>
      <c r="BX530" s="58" t="str">
        <f>IF(O530="男子",IF($AF530&gt;100,"",IF($M530=プロ用男子!K$227,ROW(),"")),"")</f>
        <v/>
      </c>
      <c r="BY530" s="58" t="str">
        <f>IF(O530="女子",IF(AF530&gt;100,"",IF(M530=プロ用女子!D$2,ROW(),"")),"")</f>
        <v/>
      </c>
      <c r="BZ530" s="58" t="str">
        <f>IF(O530="女子",IF($AF530&gt;100,"",IF($M530=プロ用女子!K$2,ROW(),"")),"")</f>
        <v/>
      </c>
      <c r="CA530" s="58" t="str">
        <f>IF(O530="女子",IF($AF530&gt;100,"",IF($M530=プロ用女子!D$27,ROW(),"")),"")</f>
        <v/>
      </c>
      <c r="CB530" s="58" t="str">
        <f>IF(O530="女子",IF($AF530&gt;100,"",IF($M530=プロ用女子!K$27,ROW(),"")),"")</f>
        <v/>
      </c>
      <c r="CC530" s="58" t="str">
        <f>IF(O530="女子",IF($AF530&gt;100,"",IF($M530=プロ用女子!D$52,ROW(),"")),"")</f>
        <v/>
      </c>
      <c r="CD530" s="58" t="str">
        <f>IF(O530="女子",IF($AF530&gt;100,"",IF($M530=プロ用女子!K$52,ROW(),"")),"")</f>
        <v/>
      </c>
      <c r="CE530" s="58" t="str">
        <f>IF(O530="女子",IF($AF530&gt;100,"",IF($M530=プロ用女子!D$77,ROW(),"")),"")</f>
        <v/>
      </c>
      <c r="CF530" s="58">
        <f>IF(O530="女子",IF($AF530&gt;100,"",IF($M530=プロ用女子!K$77,ROW(),"")),"")</f>
        <v>530</v>
      </c>
      <c r="CG530" s="58" t="str">
        <f>IF(O530="女子",IF($AF530&gt;100,"",IF($M530=プロ用女子!D$102,ROW(),"")),"")</f>
        <v/>
      </c>
      <c r="CH530" s="58" t="str">
        <f>IF(O530="女子",IF($AF530&gt;100,"",IF($M530=プロ用女子!K$102,ROW(),"")),"")</f>
        <v/>
      </c>
      <c r="CI530" s="58" t="str">
        <f>IF(O530="女子",IF($AF530&gt;100,"",IF($M530=プロ用女子!D$127,ROW(),"")),"")</f>
        <v/>
      </c>
      <c r="CJ530" s="58" t="str">
        <f>IF(O530="女子",IF($AF530&gt;100,"",IF($M530=プロ用女子!K$127,ROW(),"")),"")</f>
        <v/>
      </c>
      <c r="CK530" s="58" t="str">
        <f>IF(O530="女子",IF($AF530&gt;100,"",IF($M530=プロ用女子!D$152,ROW(),"")),"")</f>
        <v/>
      </c>
      <c r="CL530" s="58" t="str">
        <f>IF(O530="女子",IF($AF530&gt;100,"",IF($M530=プロ用女子!K$152,ROW(),"")),"")</f>
        <v/>
      </c>
      <c r="CM530" s="58" t="str">
        <f>IF(O530="女子",IF($AF530&gt;100,"",IF($M530=プロ用女子!D$177,ROW(),"")),"")</f>
        <v/>
      </c>
      <c r="CN530" s="58" t="str">
        <f>IF(O530="女子",IF($AF530&gt;100,"",IF($M530=プロ用女子!K$177,ROW(),"")),"")</f>
        <v/>
      </c>
      <c r="CO530" s="58" t="str">
        <f>IF(O530="女子",IF($AF530&gt;100,"",IF($M530=プロ用女子!D$202,ROW(),"")),"")</f>
        <v/>
      </c>
      <c r="CP530" s="58" t="str">
        <f>IF(O530="女子",IF($AF530&gt;100,"",IF($M530=プロ用女子!K$202,ROW(),"")),"")</f>
        <v/>
      </c>
      <c r="CQ530" s="58" t="str">
        <f>IF(O530="女子",IF($AF530&gt;100,"",IF($M530=プロ用女子!D$227,ROW(),"")),"")</f>
        <v/>
      </c>
      <c r="CR530" s="58" t="str">
        <f>IF(O530="女子",IF($AF530&gt;100,"",IF($M530=プロ用女子!K$227,ROW(),"")),"")</f>
        <v/>
      </c>
    </row>
    <row r="531" spans="1:96" x14ac:dyDescent="0.15">
      <c r="A531" s="41"/>
      <c r="B531" s="41"/>
      <c r="L531" t="s">
        <v>2008</v>
      </c>
      <c r="M531" t="s">
        <v>1440</v>
      </c>
      <c r="N531" t="s">
        <v>1441</v>
      </c>
      <c r="O531" t="s">
        <v>17</v>
      </c>
      <c r="Y531" t="s">
        <v>101</v>
      </c>
      <c r="AA531" t="s">
        <v>2009</v>
      </c>
      <c r="AB531" t="s">
        <v>2010</v>
      </c>
      <c r="AC531" t="s">
        <v>2011</v>
      </c>
      <c r="AD531" t="s">
        <v>102</v>
      </c>
      <c r="AF531">
        <v>10</v>
      </c>
      <c r="AG531" s="40">
        <v>39172</v>
      </c>
      <c r="AN531">
        <v>173</v>
      </c>
      <c r="AO531">
        <v>55</v>
      </c>
      <c r="AP531" t="s">
        <v>103</v>
      </c>
      <c r="BB531">
        <f t="shared" si="31"/>
        <v>17</v>
      </c>
      <c r="BC531">
        <f t="shared" si="32"/>
        <v>3</v>
      </c>
      <c r="BD531" t="str">
        <f t="shared" si="33"/>
        <v>右</v>
      </c>
      <c r="BE531" s="58" t="str">
        <f>IF(O531="男子",IF($AF531&gt;100,"",IF(M531=プロ用男子!D$2,ROW(),"")),"")</f>
        <v/>
      </c>
      <c r="BF531" s="58" t="str">
        <f>IF(O531="男子",IF($AF531&gt;100,"",IF($M531=プロ用男子!K$2,ROW(),"")),"")</f>
        <v/>
      </c>
      <c r="BG531" s="58" t="str">
        <f>IF(O531="男子",IF($AF531&gt;100,"",IF($M531=プロ用男子!D$27,ROW(),"")),"")</f>
        <v/>
      </c>
      <c r="BH531" s="58" t="str">
        <f>IF(O531="男子",IF($AF531&gt;100,"",IF($M531=プロ用男子!K$27,ROW(),"")),"")</f>
        <v/>
      </c>
      <c r="BI531" s="58" t="str">
        <f>IF(O531="男子",IF($AF531&gt;100,"",IF($M531=プロ用男子!D$52,ROW(),"")),"")</f>
        <v/>
      </c>
      <c r="BJ531" s="58" t="str">
        <f>IF(O531="男子",IF($AF531&gt;100,"",IF($M531=プロ用男子!K$52,ROW(),"")),"")</f>
        <v/>
      </c>
      <c r="BK531" s="58" t="str">
        <f>IF(O531="男子",IF($AF531&gt;100,"",IF($M531=プロ用男子!D$77,ROW(),"")),"")</f>
        <v/>
      </c>
      <c r="BL531" s="58" t="str">
        <f>IF(O531="男子",IF($AF531&gt;100,"",IF($M531=プロ用男子!K$77,ROW(),"")),"")</f>
        <v/>
      </c>
      <c r="BM531" s="58" t="str">
        <f>IF(O531="男子",IF($AF531&gt;100,"",IF($M531=プロ用男子!D$102,ROW(),"")),"")</f>
        <v/>
      </c>
      <c r="BN531" s="58" t="str">
        <f>IF(O531="男子",IF($AF531&gt;100,"",IF($M531=プロ用男子!K$102,ROW(),"")),"")</f>
        <v/>
      </c>
      <c r="BO531" s="58" t="str">
        <f>IF(O531="男子",IF($AF531&gt;100,"",IF($M531=プロ用男子!D$127,ROW(),"")),"")</f>
        <v/>
      </c>
      <c r="BP531" s="58" t="str">
        <f>IF(O531="男子",IF($AF531&gt;100,"",IF($M531=プロ用男子!K$127,ROW(),"")),"")</f>
        <v/>
      </c>
      <c r="BQ531" s="58" t="str">
        <f>IF(O531="男子",IF($AF531&gt;100,"",IF($M531=プロ用男子!D$152,ROW(),"")),"")</f>
        <v/>
      </c>
      <c r="BR531" s="58" t="str">
        <f>IF(O531="男子",IF($AF531&gt;100,"",IF($M531=プロ用男子!K$152,ROW(),"")),"")</f>
        <v/>
      </c>
      <c r="BS531" s="58" t="str">
        <f>IF(O531="男子",IF($AF531&gt;100,"",IF($M531=プロ用男子!D$177,ROW(),"")),"")</f>
        <v/>
      </c>
      <c r="BT531" s="58" t="str">
        <f>IF(O531="男子",IF($AF531&gt;100,"",IF($M531=プロ用男子!K$177,ROW(),"")),"")</f>
        <v/>
      </c>
      <c r="BU531" s="58" t="str">
        <f>IF(O531="男子",IF($AF531&gt;100,"",IF($M531=プロ用男子!D$202,ROW(),"")),"")</f>
        <v/>
      </c>
      <c r="BV531" s="58" t="str">
        <f>IF(O531="男子",IF($AF531&gt;100,"",IF($M531=プロ用男子!K$202,ROW(),"")),"")</f>
        <v/>
      </c>
      <c r="BW531" s="58" t="str">
        <f>IF(O531="男子",IF($AF531&gt;100,"",IF($M531=プロ用男子!D$227,ROW(),"")),"")</f>
        <v/>
      </c>
      <c r="BX531" s="58" t="str">
        <f>IF(O531="男子",IF($AF531&gt;100,"",IF($M531=プロ用男子!K$227,ROW(),"")),"")</f>
        <v/>
      </c>
      <c r="BY531" s="58" t="str">
        <f>IF(O531="女子",IF(AF531&gt;100,"",IF(M531=プロ用女子!D$2,ROW(),"")),"")</f>
        <v/>
      </c>
      <c r="BZ531" s="58" t="str">
        <f>IF(O531="女子",IF($AF531&gt;100,"",IF($M531=プロ用女子!K$2,ROW(),"")),"")</f>
        <v/>
      </c>
      <c r="CA531" s="58" t="str">
        <f>IF(O531="女子",IF($AF531&gt;100,"",IF($M531=プロ用女子!D$27,ROW(),"")),"")</f>
        <v/>
      </c>
      <c r="CB531" s="58" t="str">
        <f>IF(O531="女子",IF($AF531&gt;100,"",IF($M531=プロ用女子!K$27,ROW(),"")),"")</f>
        <v/>
      </c>
      <c r="CC531" s="58" t="str">
        <f>IF(O531="女子",IF($AF531&gt;100,"",IF($M531=プロ用女子!D$52,ROW(),"")),"")</f>
        <v/>
      </c>
      <c r="CD531" s="58" t="str">
        <f>IF(O531="女子",IF($AF531&gt;100,"",IF($M531=プロ用女子!K$52,ROW(),"")),"")</f>
        <v/>
      </c>
      <c r="CE531" s="58" t="str">
        <f>IF(O531="女子",IF($AF531&gt;100,"",IF($M531=プロ用女子!D$77,ROW(),"")),"")</f>
        <v/>
      </c>
      <c r="CF531" s="58">
        <f>IF(O531="女子",IF($AF531&gt;100,"",IF($M531=プロ用女子!K$77,ROW(),"")),"")</f>
        <v>531</v>
      </c>
      <c r="CG531" s="58" t="str">
        <f>IF(O531="女子",IF($AF531&gt;100,"",IF($M531=プロ用女子!D$102,ROW(),"")),"")</f>
        <v/>
      </c>
      <c r="CH531" s="58" t="str">
        <f>IF(O531="女子",IF($AF531&gt;100,"",IF($M531=プロ用女子!K$102,ROW(),"")),"")</f>
        <v/>
      </c>
      <c r="CI531" s="58" t="str">
        <f>IF(O531="女子",IF($AF531&gt;100,"",IF($M531=プロ用女子!D$127,ROW(),"")),"")</f>
        <v/>
      </c>
      <c r="CJ531" s="58" t="str">
        <f>IF(O531="女子",IF($AF531&gt;100,"",IF($M531=プロ用女子!K$127,ROW(),"")),"")</f>
        <v/>
      </c>
      <c r="CK531" s="58" t="str">
        <f>IF(O531="女子",IF($AF531&gt;100,"",IF($M531=プロ用女子!D$152,ROW(),"")),"")</f>
        <v/>
      </c>
      <c r="CL531" s="58" t="str">
        <f>IF(O531="女子",IF($AF531&gt;100,"",IF($M531=プロ用女子!K$152,ROW(),"")),"")</f>
        <v/>
      </c>
      <c r="CM531" s="58" t="str">
        <f>IF(O531="女子",IF($AF531&gt;100,"",IF($M531=プロ用女子!D$177,ROW(),"")),"")</f>
        <v/>
      </c>
      <c r="CN531" s="58" t="str">
        <f>IF(O531="女子",IF($AF531&gt;100,"",IF($M531=プロ用女子!K$177,ROW(),"")),"")</f>
        <v/>
      </c>
      <c r="CO531" s="58" t="str">
        <f>IF(O531="女子",IF($AF531&gt;100,"",IF($M531=プロ用女子!D$202,ROW(),"")),"")</f>
        <v/>
      </c>
      <c r="CP531" s="58" t="str">
        <f>IF(O531="女子",IF($AF531&gt;100,"",IF($M531=プロ用女子!K$202,ROW(),"")),"")</f>
        <v/>
      </c>
      <c r="CQ531" s="58" t="str">
        <f>IF(O531="女子",IF($AF531&gt;100,"",IF($M531=プロ用女子!D$227,ROW(),"")),"")</f>
        <v/>
      </c>
      <c r="CR531" s="58" t="str">
        <f>IF(O531="女子",IF($AF531&gt;100,"",IF($M531=プロ用女子!K$227,ROW(),"")),"")</f>
        <v/>
      </c>
    </row>
    <row r="532" spans="1:96" x14ac:dyDescent="0.15">
      <c r="A532" s="41"/>
      <c r="B532" s="41"/>
      <c r="L532" t="s">
        <v>2012</v>
      </c>
      <c r="M532" t="s">
        <v>1440</v>
      </c>
      <c r="N532" t="s">
        <v>1441</v>
      </c>
      <c r="O532" t="s">
        <v>17</v>
      </c>
      <c r="Y532" t="s">
        <v>101</v>
      </c>
      <c r="AA532" t="s">
        <v>2013</v>
      </c>
      <c r="AB532" t="s">
        <v>2014</v>
      </c>
      <c r="AC532" t="s">
        <v>2015</v>
      </c>
      <c r="AD532" t="s">
        <v>102</v>
      </c>
      <c r="AF532">
        <v>11</v>
      </c>
      <c r="AG532" s="40">
        <v>38976</v>
      </c>
      <c r="AN532">
        <v>180</v>
      </c>
      <c r="AO532">
        <v>67</v>
      </c>
      <c r="AP532" t="s">
        <v>103</v>
      </c>
      <c r="BB532">
        <f t="shared" si="31"/>
        <v>17</v>
      </c>
      <c r="BC532">
        <f t="shared" si="32"/>
        <v>3</v>
      </c>
      <c r="BD532" t="str">
        <f t="shared" si="33"/>
        <v>右</v>
      </c>
      <c r="BE532" s="58" t="str">
        <f>IF(O532="男子",IF($AF532&gt;100,"",IF(M532=プロ用男子!D$2,ROW(),"")),"")</f>
        <v/>
      </c>
      <c r="BF532" s="58" t="str">
        <f>IF(O532="男子",IF($AF532&gt;100,"",IF($M532=プロ用男子!K$2,ROW(),"")),"")</f>
        <v/>
      </c>
      <c r="BG532" s="58" t="str">
        <f>IF(O532="男子",IF($AF532&gt;100,"",IF($M532=プロ用男子!D$27,ROW(),"")),"")</f>
        <v/>
      </c>
      <c r="BH532" s="58" t="str">
        <f>IF(O532="男子",IF($AF532&gt;100,"",IF($M532=プロ用男子!K$27,ROW(),"")),"")</f>
        <v/>
      </c>
      <c r="BI532" s="58" t="str">
        <f>IF(O532="男子",IF($AF532&gt;100,"",IF($M532=プロ用男子!D$52,ROW(),"")),"")</f>
        <v/>
      </c>
      <c r="BJ532" s="58" t="str">
        <f>IF(O532="男子",IF($AF532&gt;100,"",IF($M532=プロ用男子!K$52,ROW(),"")),"")</f>
        <v/>
      </c>
      <c r="BK532" s="58" t="str">
        <f>IF(O532="男子",IF($AF532&gt;100,"",IF($M532=プロ用男子!D$77,ROW(),"")),"")</f>
        <v/>
      </c>
      <c r="BL532" s="58" t="str">
        <f>IF(O532="男子",IF($AF532&gt;100,"",IF($M532=プロ用男子!K$77,ROW(),"")),"")</f>
        <v/>
      </c>
      <c r="BM532" s="58" t="str">
        <f>IF(O532="男子",IF($AF532&gt;100,"",IF($M532=プロ用男子!D$102,ROW(),"")),"")</f>
        <v/>
      </c>
      <c r="BN532" s="58" t="str">
        <f>IF(O532="男子",IF($AF532&gt;100,"",IF($M532=プロ用男子!K$102,ROW(),"")),"")</f>
        <v/>
      </c>
      <c r="BO532" s="58" t="str">
        <f>IF(O532="男子",IF($AF532&gt;100,"",IF($M532=プロ用男子!D$127,ROW(),"")),"")</f>
        <v/>
      </c>
      <c r="BP532" s="58" t="str">
        <f>IF(O532="男子",IF($AF532&gt;100,"",IF($M532=プロ用男子!K$127,ROW(),"")),"")</f>
        <v/>
      </c>
      <c r="BQ532" s="58" t="str">
        <f>IF(O532="男子",IF($AF532&gt;100,"",IF($M532=プロ用男子!D$152,ROW(),"")),"")</f>
        <v/>
      </c>
      <c r="BR532" s="58" t="str">
        <f>IF(O532="男子",IF($AF532&gt;100,"",IF($M532=プロ用男子!K$152,ROW(),"")),"")</f>
        <v/>
      </c>
      <c r="BS532" s="58" t="str">
        <f>IF(O532="男子",IF($AF532&gt;100,"",IF($M532=プロ用男子!D$177,ROW(),"")),"")</f>
        <v/>
      </c>
      <c r="BT532" s="58" t="str">
        <f>IF(O532="男子",IF($AF532&gt;100,"",IF($M532=プロ用男子!K$177,ROW(),"")),"")</f>
        <v/>
      </c>
      <c r="BU532" s="58" t="str">
        <f>IF(O532="男子",IF($AF532&gt;100,"",IF($M532=プロ用男子!D$202,ROW(),"")),"")</f>
        <v/>
      </c>
      <c r="BV532" s="58" t="str">
        <f>IF(O532="男子",IF($AF532&gt;100,"",IF($M532=プロ用男子!K$202,ROW(),"")),"")</f>
        <v/>
      </c>
      <c r="BW532" s="58" t="str">
        <f>IF(O532="男子",IF($AF532&gt;100,"",IF($M532=プロ用男子!D$227,ROW(),"")),"")</f>
        <v/>
      </c>
      <c r="BX532" s="58" t="str">
        <f>IF(O532="男子",IF($AF532&gt;100,"",IF($M532=プロ用男子!K$227,ROW(),"")),"")</f>
        <v/>
      </c>
      <c r="BY532" s="58" t="str">
        <f>IF(O532="女子",IF(AF532&gt;100,"",IF(M532=プロ用女子!D$2,ROW(),"")),"")</f>
        <v/>
      </c>
      <c r="BZ532" s="58" t="str">
        <f>IF(O532="女子",IF($AF532&gt;100,"",IF($M532=プロ用女子!K$2,ROW(),"")),"")</f>
        <v/>
      </c>
      <c r="CA532" s="58" t="str">
        <f>IF(O532="女子",IF($AF532&gt;100,"",IF($M532=プロ用女子!D$27,ROW(),"")),"")</f>
        <v/>
      </c>
      <c r="CB532" s="58" t="str">
        <f>IF(O532="女子",IF($AF532&gt;100,"",IF($M532=プロ用女子!K$27,ROW(),"")),"")</f>
        <v/>
      </c>
      <c r="CC532" s="58" t="str">
        <f>IF(O532="女子",IF($AF532&gt;100,"",IF($M532=プロ用女子!D$52,ROW(),"")),"")</f>
        <v/>
      </c>
      <c r="CD532" s="58" t="str">
        <f>IF(O532="女子",IF($AF532&gt;100,"",IF($M532=プロ用女子!K$52,ROW(),"")),"")</f>
        <v/>
      </c>
      <c r="CE532" s="58" t="str">
        <f>IF(O532="女子",IF($AF532&gt;100,"",IF($M532=プロ用女子!D$77,ROW(),"")),"")</f>
        <v/>
      </c>
      <c r="CF532" s="58">
        <f>IF(O532="女子",IF($AF532&gt;100,"",IF($M532=プロ用女子!K$77,ROW(),"")),"")</f>
        <v>532</v>
      </c>
      <c r="CG532" s="58" t="str">
        <f>IF(O532="女子",IF($AF532&gt;100,"",IF($M532=プロ用女子!D$102,ROW(),"")),"")</f>
        <v/>
      </c>
      <c r="CH532" s="58" t="str">
        <f>IF(O532="女子",IF($AF532&gt;100,"",IF($M532=プロ用女子!K$102,ROW(),"")),"")</f>
        <v/>
      </c>
      <c r="CI532" s="58" t="str">
        <f>IF(O532="女子",IF($AF532&gt;100,"",IF($M532=プロ用女子!D$127,ROW(),"")),"")</f>
        <v/>
      </c>
      <c r="CJ532" s="58" t="str">
        <f>IF(O532="女子",IF($AF532&gt;100,"",IF($M532=プロ用女子!K$127,ROW(),"")),"")</f>
        <v/>
      </c>
      <c r="CK532" s="58" t="str">
        <f>IF(O532="女子",IF($AF532&gt;100,"",IF($M532=プロ用女子!D$152,ROW(),"")),"")</f>
        <v/>
      </c>
      <c r="CL532" s="58" t="str">
        <f>IF(O532="女子",IF($AF532&gt;100,"",IF($M532=プロ用女子!K$152,ROW(),"")),"")</f>
        <v/>
      </c>
      <c r="CM532" s="58" t="str">
        <f>IF(O532="女子",IF($AF532&gt;100,"",IF($M532=プロ用女子!D$177,ROW(),"")),"")</f>
        <v/>
      </c>
      <c r="CN532" s="58" t="str">
        <f>IF(O532="女子",IF($AF532&gt;100,"",IF($M532=プロ用女子!K$177,ROW(),"")),"")</f>
        <v/>
      </c>
      <c r="CO532" s="58" t="str">
        <f>IF(O532="女子",IF($AF532&gt;100,"",IF($M532=プロ用女子!D$202,ROW(),"")),"")</f>
        <v/>
      </c>
      <c r="CP532" s="58" t="str">
        <f>IF(O532="女子",IF($AF532&gt;100,"",IF($M532=プロ用女子!K$202,ROW(),"")),"")</f>
        <v/>
      </c>
      <c r="CQ532" s="58" t="str">
        <f>IF(O532="女子",IF($AF532&gt;100,"",IF($M532=プロ用女子!D$227,ROW(),"")),"")</f>
        <v/>
      </c>
      <c r="CR532" s="58" t="str">
        <f>IF(O532="女子",IF($AF532&gt;100,"",IF($M532=プロ用女子!K$227,ROW(),"")),"")</f>
        <v/>
      </c>
    </row>
    <row r="533" spans="1:96" x14ac:dyDescent="0.15">
      <c r="A533" s="41"/>
      <c r="B533" s="41"/>
      <c r="L533" t="s">
        <v>2016</v>
      </c>
      <c r="M533" t="s">
        <v>1440</v>
      </c>
      <c r="N533" t="s">
        <v>1441</v>
      </c>
      <c r="O533" t="s">
        <v>17</v>
      </c>
      <c r="Y533" t="s">
        <v>101</v>
      </c>
      <c r="AA533" t="s">
        <v>2017</v>
      </c>
      <c r="AB533" t="s">
        <v>2018</v>
      </c>
      <c r="AC533" t="s">
        <v>2019</v>
      </c>
      <c r="AD533" t="s">
        <v>102</v>
      </c>
      <c r="AF533">
        <v>12</v>
      </c>
      <c r="AG533" s="40">
        <v>38909</v>
      </c>
      <c r="AN533">
        <v>181.7</v>
      </c>
      <c r="AO533">
        <v>78</v>
      </c>
      <c r="AP533" t="s">
        <v>103</v>
      </c>
      <c r="BB533">
        <f t="shared" si="31"/>
        <v>17</v>
      </c>
      <c r="BC533">
        <f t="shared" si="32"/>
        <v>3</v>
      </c>
      <c r="BD533" t="str">
        <f t="shared" si="33"/>
        <v>右</v>
      </c>
      <c r="BE533" s="58" t="str">
        <f>IF(O533="男子",IF($AF533&gt;100,"",IF(M533=プロ用男子!D$2,ROW(),"")),"")</f>
        <v/>
      </c>
      <c r="BF533" s="58" t="str">
        <f>IF(O533="男子",IF($AF533&gt;100,"",IF($M533=プロ用男子!K$2,ROW(),"")),"")</f>
        <v/>
      </c>
      <c r="BG533" s="58" t="str">
        <f>IF(O533="男子",IF($AF533&gt;100,"",IF($M533=プロ用男子!D$27,ROW(),"")),"")</f>
        <v/>
      </c>
      <c r="BH533" s="58" t="str">
        <f>IF(O533="男子",IF($AF533&gt;100,"",IF($M533=プロ用男子!K$27,ROW(),"")),"")</f>
        <v/>
      </c>
      <c r="BI533" s="58" t="str">
        <f>IF(O533="男子",IF($AF533&gt;100,"",IF($M533=プロ用男子!D$52,ROW(),"")),"")</f>
        <v/>
      </c>
      <c r="BJ533" s="58" t="str">
        <f>IF(O533="男子",IF($AF533&gt;100,"",IF($M533=プロ用男子!K$52,ROW(),"")),"")</f>
        <v/>
      </c>
      <c r="BK533" s="58" t="str">
        <f>IF(O533="男子",IF($AF533&gt;100,"",IF($M533=プロ用男子!D$77,ROW(),"")),"")</f>
        <v/>
      </c>
      <c r="BL533" s="58" t="str">
        <f>IF(O533="男子",IF($AF533&gt;100,"",IF($M533=プロ用男子!K$77,ROW(),"")),"")</f>
        <v/>
      </c>
      <c r="BM533" s="58" t="str">
        <f>IF(O533="男子",IF($AF533&gt;100,"",IF($M533=プロ用男子!D$102,ROW(),"")),"")</f>
        <v/>
      </c>
      <c r="BN533" s="58" t="str">
        <f>IF(O533="男子",IF($AF533&gt;100,"",IF($M533=プロ用男子!K$102,ROW(),"")),"")</f>
        <v/>
      </c>
      <c r="BO533" s="58" t="str">
        <f>IF(O533="男子",IF($AF533&gt;100,"",IF($M533=プロ用男子!D$127,ROW(),"")),"")</f>
        <v/>
      </c>
      <c r="BP533" s="58" t="str">
        <f>IF(O533="男子",IF($AF533&gt;100,"",IF($M533=プロ用男子!K$127,ROW(),"")),"")</f>
        <v/>
      </c>
      <c r="BQ533" s="58" t="str">
        <f>IF(O533="男子",IF($AF533&gt;100,"",IF($M533=プロ用男子!D$152,ROW(),"")),"")</f>
        <v/>
      </c>
      <c r="BR533" s="58" t="str">
        <f>IF(O533="男子",IF($AF533&gt;100,"",IF($M533=プロ用男子!K$152,ROW(),"")),"")</f>
        <v/>
      </c>
      <c r="BS533" s="58" t="str">
        <f>IF(O533="男子",IF($AF533&gt;100,"",IF($M533=プロ用男子!D$177,ROW(),"")),"")</f>
        <v/>
      </c>
      <c r="BT533" s="58" t="str">
        <f>IF(O533="男子",IF($AF533&gt;100,"",IF($M533=プロ用男子!K$177,ROW(),"")),"")</f>
        <v/>
      </c>
      <c r="BU533" s="58" t="str">
        <f>IF(O533="男子",IF($AF533&gt;100,"",IF($M533=プロ用男子!D$202,ROW(),"")),"")</f>
        <v/>
      </c>
      <c r="BV533" s="58" t="str">
        <f>IF(O533="男子",IF($AF533&gt;100,"",IF($M533=プロ用男子!K$202,ROW(),"")),"")</f>
        <v/>
      </c>
      <c r="BW533" s="58" t="str">
        <f>IF(O533="男子",IF($AF533&gt;100,"",IF($M533=プロ用男子!D$227,ROW(),"")),"")</f>
        <v/>
      </c>
      <c r="BX533" s="58" t="str">
        <f>IF(O533="男子",IF($AF533&gt;100,"",IF($M533=プロ用男子!K$227,ROW(),"")),"")</f>
        <v/>
      </c>
      <c r="BY533" s="58" t="str">
        <f>IF(O533="女子",IF(AF533&gt;100,"",IF(M533=プロ用女子!D$2,ROW(),"")),"")</f>
        <v/>
      </c>
      <c r="BZ533" s="58" t="str">
        <f>IF(O533="女子",IF($AF533&gt;100,"",IF($M533=プロ用女子!K$2,ROW(),"")),"")</f>
        <v/>
      </c>
      <c r="CA533" s="58" t="str">
        <f>IF(O533="女子",IF($AF533&gt;100,"",IF($M533=プロ用女子!D$27,ROW(),"")),"")</f>
        <v/>
      </c>
      <c r="CB533" s="58" t="str">
        <f>IF(O533="女子",IF($AF533&gt;100,"",IF($M533=プロ用女子!K$27,ROW(),"")),"")</f>
        <v/>
      </c>
      <c r="CC533" s="58" t="str">
        <f>IF(O533="女子",IF($AF533&gt;100,"",IF($M533=プロ用女子!D$52,ROW(),"")),"")</f>
        <v/>
      </c>
      <c r="CD533" s="58" t="str">
        <f>IF(O533="女子",IF($AF533&gt;100,"",IF($M533=プロ用女子!K$52,ROW(),"")),"")</f>
        <v/>
      </c>
      <c r="CE533" s="58" t="str">
        <f>IF(O533="女子",IF($AF533&gt;100,"",IF($M533=プロ用女子!D$77,ROW(),"")),"")</f>
        <v/>
      </c>
      <c r="CF533" s="58">
        <f>IF(O533="女子",IF($AF533&gt;100,"",IF($M533=プロ用女子!K$77,ROW(),"")),"")</f>
        <v>533</v>
      </c>
      <c r="CG533" s="58" t="str">
        <f>IF(O533="女子",IF($AF533&gt;100,"",IF($M533=プロ用女子!D$102,ROW(),"")),"")</f>
        <v/>
      </c>
      <c r="CH533" s="58" t="str">
        <f>IF(O533="女子",IF($AF533&gt;100,"",IF($M533=プロ用女子!K$102,ROW(),"")),"")</f>
        <v/>
      </c>
      <c r="CI533" s="58" t="str">
        <f>IF(O533="女子",IF($AF533&gt;100,"",IF($M533=プロ用女子!D$127,ROW(),"")),"")</f>
        <v/>
      </c>
      <c r="CJ533" s="58" t="str">
        <f>IF(O533="女子",IF($AF533&gt;100,"",IF($M533=プロ用女子!K$127,ROW(),"")),"")</f>
        <v/>
      </c>
      <c r="CK533" s="58" t="str">
        <f>IF(O533="女子",IF($AF533&gt;100,"",IF($M533=プロ用女子!D$152,ROW(),"")),"")</f>
        <v/>
      </c>
      <c r="CL533" s="58" t="str">
        <f>IF(O533="女子",IF($AF533&gt;100,"",IF($M533=プロ用女子!K$152,ROW(),"")),"")</f>
        <v/>
      </c>
      <c r="CM533" s="58" t="str">
        <f>IF(O533="女子",IF($AF533&gt;100,"",IF($M533=プロ用女子!D$177,ROW(),"")),"")</f>
        <v/>
      </c>
      <c r="CN533" s="58" t="str">
        <f>IF(O533="女子",IF($AF533&gt;100,"",IF($M533=プロ用女子!K$177,ROW(),"")),"")</f>
        <v/>
      </c>
      <c r="CO533" s="58" t="str">
        <f>IF(O533="女子",IF($AF533&gt;100,"",IF($M533=プロ用女子!D$202,ROW(),"")),"")</f>
        <v/>
      </c>
      <c r="CP533" s="58" t="str">
        <f>IF(O533="女子",IF($AF533&gt;100,"",IF($M533=プロ用女子!K$202,ROW(),"")),"")</f>
        <v/>
      </c>
      <c r="CQ533" s="58" t="str">
        <f>IF(O533="女子",IF($AF533&gt;100,"",IF($M533=プロ用女子!D$227,ROW(),"")),"")</f>
        <v/>
      </c>
      <c r="CR533" s="58" t="str">
        <f>IF(O533="女子",IF($AF533&gt;100,"",IF($M533=プロ用女子!K$227,ROW(),"")),"")</f>
        <v/>
      </c>
    </row>
    <row r="534" spans="1:96" x14ac:dyDescent="0.15">
      <c r="A534" s="41"/>
      <c r="B534" s="41"/>
      <c r="L534" t="s">
        <v>2020</v>
      </c>
      <c r="M534" t="s">
        <v>1440</v>
      </c>
      <c r="N534" t="s">
        <v>1441</v>
      </c>
      <c r="O534" t="s">
        <v>17</v>
      </c>
      <c r="Y534" t="s">
        <v>101</v>
      </c>
      <c r="AA534" t="s">
        <v>2021</v>
      </c>
      <c r="AB534" t="s">
        <v>2022</v>
      </c>
      <c r="AC534" t="s">
        <v>2023</v>
      </c>
      <c r="AD534" t="s">
        <v>102</v>
      </c>
      <c r="AF534">
        <v>13</v>
      </c>
      <c r="AG534" s="40">
        <v>39353</v>
      </c>
      <c r="AN534">
        <v>161.4</v>
      </c>
      <c r="AO534">
        <v>48.4</v>
      </c>
      <c r="AP534" t="s">
        <v>103</v>
      </c>
      <c r="BB534">
        <f t="shared" si="31"/>
        <v>16</v>
      </c>
      <c r="BC534">
        <f t="shared" si="32"/>
        <v>2</v>
      </c>
      <c r="BD534" t="str">
        <f t="shared" si="33"/>
        <v>右</v>
      </c>
      <c r="BE534" s="58" t="str">
        <f>IF(O534="男子",IF($AF534&gt;100,"",IF(M534=プロ用男子!D$2,ROW(),"")),"")</f>
        <v/>
      </c>
      <c r="BF534" s="58" t="str">
        <f>IF(O534="男子",IF($AF534&gt;100,"",IF($M534=プロ用男子!K$2,ROW(),"")),"")</f>
        <v/>
      </c>
      <c r="BG534" s="58" t="str">
        <f>IF(O534="男子",IF($AF534&gt;100,"",IF($M534=プロ用男子!D$27,ROW(),"")),"")</f>
        <v/>
      </c>
      <c r="BH534" s="58" t="str">
        <f>IF(O534="男子",IF($AF534&gt;100,"",IF($M534=プロ用男子!K$27,ROW(),"")),"")</f>
        <v/>
      </c>
      <c r="BI534" s="58" t="str">
        <f>IF(O534="男子",IF($AF534&gt;100,"",IF($M534=プロ用男子!D$52,ROW(),"")),"")</f>
        <v/>
      </c>
      <c r="BJ534" s="58" t="str">
        <f>IF(O534="男子",IF($AF534&gt;100,"",IF($M534=プロ用男子!K$52,ROW(),"")),"")</f>
        <v/>
      </c>
      <c r="BK534" s="58" t="str">
        <f>IF(O534="男子",IF($AF534&gt;100,"",IF($M534=プロ用男子!D$77,ROW(),"")),"")</f>
        <v/>
      </c>
      <c r="BL534" s="58" t="str">
        <f>IF(O534="男子",IF($AF534&gt;100,"",IF($M534=プロ用男子!K$77,ROW(),"")),"")</f>
        <v/>
      </c>
      <c r="BM534" s="58" t="str">
        <f>IF(O534="男子",IF($AF534&gt;100,"",IF($M534=プロ用男子!D$102,ROW(),"")),"")</f>
        <v/>
      </c>
      <c r="BN534" s="58" t="str">
        <f>IF(O534="男子",IF($AF534&gt;100,"",IF($M534=プロ用男子!K$102,ROW(),"")),"")</f>
        <v/>
      </c>
      <c r="BO534" s="58" t="str">
        <f>IF(O534="男子",IF($AF534&gt;100,"",IF($M534=プロ用男子!D$127,ROW(),"")),"")</f>
        <v/>
      </c>
      <c r="BP534" s="58" t="str">
        <f>IF(O534="男子",IF($AF534&gt;100,"",IF($M534=プロ用男子!K$127,ROW(),"")),"")</f>
        <v/>
      </c>
      <c r="BQ534" s="58" t="str">
        <f>IF(O534="男子",IF($AF534&gt;100,"",IF($M534=プロ用男子!D$152,ROW(),"")),"")</f>
        <v/>
      </c>
      <c r="BR534" s="58" t="str">
        <f>IF(O534="男子",IF($AF534&gt;100,"",IF($M534=プロ用男子!K$152,ROW(),"")),"")</f>
        <v/>
      </c>
      <c r="BS534" s="58" t="str">
        <f>IF(O534="男子",IF($AF534&gt;100,"",IF($M534=プロ用男子!D$177,ROW(),"")),"")</f>
        <v/>
      </c>
      <c r="BT534" s="58" t="str">
        <f>IF(O534="男子",IF($AF534&gt;100,"",IF($M534=プロ用男子!K$177,ROW(),"")),"")</f>
        <v/>
      </c>
      <c r="BU534" s="58" t="str">
        <f>IF(O534="男子",IF($AF534&gt;100,"",IF($M534=プロ用男子!D$202,ROW(),"")),"")</f>
        <v/>
      </c>
      <c r="BV534" s="58" t="str">
        <f>IF(O534="男子",IF($AF534&gt;100,"",IF($M534=プロ用男子!K$202,ROW(),"")),"")</f>
        <v/>
      </c>
      <c r="BW534" s="58" t="str">
        <f>IF(O534="男子",IF($AF534&gt;100,"",IF($M534=プロ用男子!D$227,ROW(),"")),"")</f>
        <v/>
      </c>
      <c r="BX534" s="58" t="str">
        <f>IF(O534="男子",IF($AF534&gt;100,"",IF($M534=プロ用男子!K$227,ROW(),"")),"")</f>
        <v/>
      </c>
      <c r="BY534" s="58" t="str">
        <f>IF(O534="女子",IF(AF534&gt;100,"",IF(M534=プロ用女子!D$2,ROW(),"")),"")</f>
        <v/>
      </c>
      <c r="BZ534" s="58" t="str">
        <f>IF(O534="女子",IF($AF534&gt;100,"",IF($M534=プロ用女子!K$2,ROW(),"")),"")</f>
        <v/>
      </c>
      <c r="CA534" s="58" t="str">
        <f>IF(O534="女子",IF($AF534&gt;100,"",IF($M534=プロ用女子!D$27,ROW(),"")),"")</f>
        <v/>
      </c>
      <c r="CB534" s="58" t="str">
        <f>IF(O534="女子",IF($AF534&gt;100,"",IF($M534=プロ用女子!K$27,ROW(),"")),"")</f>
        <v/>
      </c>
      <c r="CC534" s="58" t="str">
        <f>IF(O534="女子",IF($AF534&gt;100,"",IF($M534=プロ用女子!D$52,ROW(),"")),"")</f>
        <v/>
      </c>
      <c r="CD534" s="58" t="str">
        <f>IF(O534="女子",IF($AF534&gt;100,"",IF($M534=プロ用女子!K$52,ROW(),"")),"")</f>
        <v/>
      </c>
      <c r="CE534" s="58" t="str">
        <f>IF(O534="女子",IF($AF534&gt;100,"",IF($M534=プロ用女子!D$77,ROW(),"")),"")</f>
        <v/>
      </c>
      <c r="CF534" s="58">
        <f>IF(O534="女子",IF($AF534&gt;100,"",IF($M534=プロ用女子!K$77,ROW(),"")),"")</f>
        <v>534</v>
      </c>
      <c r="CG534" s="58" t="str">
        <f>IF(O534="女子",IF($AF534&gt;100,"",IF($M534=プロ用女子!D$102,ROW(),"")),"")</f>
        <v/>
      </c>
      <c r="CH534" s="58" t="str">
        <f>IF(O534="女子",IF($AF534&gt;100,"",IF($M534=プロ用女子!K$102,ROW(),"")),"")</f>
        <v/>
      </c>
      <c r="CI534" s="58" t="str">
        <f>IF(O534="女子",IF($AF534&gt;100,"",IF($M534=プロ用女子!D$127,ROW(),"")),"")</f>
        <v/>
      </c>
      <c r="CJ534" s="58" t="str">
        <f>IF(O534="女子",IF($AF534&gt;100,"",IF($M534=プロ用女子!K$127,ROW(),"")),"")</f>
        <v/>
      </c>
      <c r="CK534" s="58" t="str">
        <f>IF(O534="女子",IF($AF534&gt;100,"",IF($M534=プロ用女子!D$152,ROW(),"")),"")</f>
        <v/>
      </c>
      <c r="CL534" s="58" t="str">
        <f>IF(O534="女子",IF($AF534&gt;100,"",IF($M534=プロ用女子!K$152,ROW(),"")),"")</f>
        <v/>
      </c>
      <c r="CM534" s="58" t="str">
        <f>IF(O534="女子",IF($AF534&gt;100,"",IF($M534=プロ用女子!D$177,ROW(),"")),"")</f>
        <v/>
      </c>
      <c r="CN534" s="58" t="str">
        <f>IF(O534="女子",IF($AF534&gt;100,"",IF($M534=プロ用女子!K$177,ROW(),"")),"")</f>
        <v/>
      </c>
      <c r="CO534" s="58" t="str">
        <f>IF(O534="女子",IF($AF534&gt;100,"",IF($M534=プロ用女子!D$202,ROW(),"")),"")</f>
        <v/>
      </c>
      <c r="CP534" s="58" t="str">
        <f>IF(O534="女子",IF($AF534&gt;100,"",IF($M534=プロ用女子!K$202,ROW(),"")),"")</f>
        <v/>
      </c>
      <c r="CQ534" s="58" t="str">
        <f>IF(O534="女子",IF($AF534&gt;100,"",IF($M534=プロ用女子!D$227,ROW(),"")),"")</f>
        <v/>
      </c>
      <c r="CR534" s="58" t="str">
        <f>IF(O534="女子",IF($AF534&gt;100,"",IF($M534=プロ用女子!K$227,ROW(),"")),"")</f>
        <v/>
      </c>
    </row>
    <row r="535" spans="1:96" x14ac:dyDescent="0.15">
      <c r="A535" s="41"/>
      <c r="B535" s="41"/>
      <c r="L535" t="s">
        <v>2042</v>
      </c>
      <c r="M535" t="s">
        <v>1440</v>
      </c>
      <c r="N535" t="s">
        <v>1441</v>
      </c>
      <c r="O535" t="s">
        <v>17</v>
      </c>
      <c r="Y535" t="s">
        <v>101</v>
      </c>
      <c r="AA535" t="s">
        <v>2043</v>
      </c>
      <c r="AB535" t="s">
        <v>2044</v>
      </c>
      <c r="AC535" t="s">
        <v>2045</v>
      </c>
      <c r="AD535" t="s">
        <v>102</v>
      </c>
      <c r="AF535">
        <v>14</v>
      </c>
      <c r="AG535" s="40">
        <v>39342</v>
      </c>
      <c r="AN535">
        <v>153</v>
      </c>
      <c r="AO535">
        <v>38</v>
      </c>
      <c r="AP535" t="s">
        <v>103</v>
      </c>
      <c r="BB535">
        <f t="shared" si="31"/>
        <v>16</v>
      </c>
      <c r="BC535">
        <f t="shared" si="32"/>
        <v>2</v>
      </c>
      <c r="BD535" t="str">
        <f t="shared" si="33"/>
        <v>右</v>
      </c>
      <c r="BE535" s="58" t="str">
        <f>IF(O535="男子",IF($AF535&gt;100,"",IF(M535=プロ用男子!D$2,ROW(),"")),"")</f>
        <v/>
      </c>
      <c r="BF535" s="58" t="str">
        <f>IF(O535="男子",IF($AF535&gt;100,"",IF($M535=プロ用男子!K$2,ROW(),"")),"")</f>
        <v/>
      </c>
      <c r="BG535" s="58" t="str">
        <f>IF(O535="男子",IF($AF535&gt;100,"",IF($M535=プロ用男子!D$27,ROW(),"")),"")</f>
        <v/>
      </c>
      <c r="BH535" s="58" t="str">
        <f>IF(O535="男子",IF($AF535&gt;100,"",IF($M535=プロ用男子!K$27,ROW(),"")),"")</f>
        <v/>
      </c>
      <c r="BI535" s="58" t="str">
        <f>IF(O535="男子",IF($AF535&gt;100,"",IF($M535=プロ用男子!D$52,ROW(),"")),"")</f>
        <v/>
      </c>
      <c r="BJ535" s="58" t="str">
        <f>IF(O535="男子",IF($AF535&gt;100,"",IF($M535=プロ用男子!K$52,ROW(),"")),"")</f>
        <v/>
      </c>
      <c r="BK535" s="58" t="str">
        <f>IF(O535="男子",IF($AF535&gt;100,"",IF($M535=プロ用男子!D$77,ROW(),"")),"")</f>
        <v/>
      </c>
      <c r="BL535" s="58" t="str">
        <f>IF(O535="男子",IF($AF535&gt;100,"",IF($M535=プロ用男子!K$77,ROW(),"")),"")</f>
        <v/>
      </c>
      <c r="BM535" s="58" t="str">
        <f>IF(O535="男子",IF($AF535&gt;100,"",IF($M535=プロ用男子!D$102,ROW(),"")),"")</f>
        <v/>
      </c>
      <c r="BN535" s="58" t="str">
        <f>IF(O535="男子",IF($AF535&gt;100,"",IF($M535=プロ用男子!K$102,ROW(),"")),"")</f>
        <v/>
      </c>
      <c r="BO535" s="58" t="str">
        <f>IF(O535="男子",IF($AF535&gt;100,"",IF($M535=プロ用男子!D$127,ROW(),"")),"")</f>
        <v/>
      </c>
      <c r="BP535" s="58" t="str">
        <f>IF(O535="男子",IF($AF535&gt;100,"",IF($M535=プロ用男子!K$127,ROW(),"")),"")</f>
        <v/>
      </c>
      <c r="BQ535" s="58" t="str">
        <f>IF(O535="男子",IF($AF535&gt;100,"",IF($M535=プロ用男子!D$152,ROW(),"")),"")</f>
        <v/>
      </c>
      <c r="BR535" s="58" t="str">
        <f>IF(O535="男子",IF($AF535&gt;100,"",IF($M535=プロ用男子!K$152,ROW(),"")),"")</f>
        <v/>
      </c>
      <c r="BS535" s="58" t="str">
        <f>IF(O535="男子",IF($AF535&gt;100,"",IF($M535=プロ用男子!D$177,ROW(),"")),"")</f>
        <v/>
      </c>
      <c r="BT535" s="58" t="str">
        <f>IF(O535="男子",IF($AF535&gt;100,"",IF($M535=プロ用男子!K$177,ROW(),"")),"")</f>
        <v/>
      </c>
      <c r="BU535" s="58" t="str">
        <f>IF(O535="男子",IF($AF535&gt;100,"",IF($M535=プロ用男子!D$202,ROW(),"")),"")</f>
        <v/>
      </c>
      <c r="BV535" s="58" t="str">
        <f>IF(O535="男子",IF($AF535&gt;100,"",IF($M535=プロ用男子!K$202,ROW(),"")),"")</f>
        <v/>
      </c>
      <c r="BW535" s="58" t="str">
        <f>IF(O535="男子",IF($AF535&gt;100,"",IF($M535=プロ用男子!D$227,ROW(),"")),"")</f>
        <v/>
      </c>
      <c r="BX535" s="58" t="str">
        <f>IF(O535="男子",IF($AF535&gt;100,"",IF($M535=プロ用男子!K$227,ROW(),"")),"")</f>
        <v/>
      </c>
      <c r="BY535" s="58" t="str">
        <f>IF(O535="女子",IF(AF535&gt;100,"",IF(M535=プロ用女子!D$2,ROW(),"")),"")</f>
        <v/>
      </c>
      <c r="BZ535" s="58" t="str">
        <f>IF(O535="女子",IF($AF535&gt;100,"",IF($M535=プロ用女子!K$2,ROW(),"")),"")</f>
        <v/>
      </c>
      <c r="CA535" s="58" t="str">
        <f>IF(O535="女子",IF($AF535&gt;100,"",IF($M535=プロ用女子!D$27,ROW(),"")),"")</f>
        <v/>
      </c>
      <c r="CB535" s="58" t="str">
        <f>IF(O535="女子",IF($AF535&gt;100,"",IF($M535=プロ用女子!K$27,ROW(),"")),"")</f>
        <v/>
      </c>
      <c r="CC535" s="58" t="str">
        <f>IF(O535="女子",IF($AF535&gt;100,"",IF($M535=プロ用女子!D$52,ROW(),"")),"")</f>
        <v/>
      </c>
      <c r="CD535" s="58" t="str">
        <f>IF(O535="女子",IF($AF535&gt;100,"",IF($M535=プロ用女子!K$52,ROW(),"")),"")</f>
        <v/>
      </c>
      <c r="CE535" s="58" t="str">
        <f>IF(O535="女子",IF($AF535&gt;100,"",IF($M535=プロ用女子!D$77,ROW(),"")),"")</f>
        <v/>
      </c>
      <c r="CF535" s="58">
        <f>IF(O535="女子",IF($AF535&gt;100,"",IF($M535=プロ用女子!K$77,ROW(),"")),"")</f>
        <v>535</v>
      </c>
      <c r="CG535" s="58" t="str">
        <f>IF(O535="女子",IF($AF535&gt;100,"",IF($M535=プロ用女子!D$102,ROW(),"")),"")</f>
        <v/>
      </c>
      <c r="CH535" s="58" t="str">
        <f>IF(O535="女子",IF($AF535&gt;100,"",IF($M535=プロ用女子!K$102,ROW(),"")),"")</f>
        <v/>
      </c>
      <c r="CI535" s="58" t="str">
        <f>IF(O535="女子",IF($AF535&gt;100,"",IF($M535=プロ用女子!D$127,ROW(),"")),"")</f>
        <v/>
      </c>
      <c r="CJ535" s="58" t="str">
        <f>IF(O535="女子",IF($AF535&gt;100,"",IF($M535=プロ用女子!K$127,ROW(),"")),"")</f>
        <v/>
      </c>
      <c r="CK535" s="58" t="str">
        <f>IF(O535="女子",IF($AF535&gt;100,"",IF($M535=プロ用女子!D$152,ROW(),"")),"")</f>
        <v/>
      </c>
      <c r="CL535" s="58" t="str">
        <f>IF(O535="女子",IF($AF535&gt;100,"",IF($M535=プロ用女子!K$152,ROW(),"")),"")</f>
        <v/>
      </c>
      <c r="CM535" s="58" t="str">
        <f>IF(O535="女子",IF($AF535&gt;100,"",IF($M535=プロ用女子!D$177,ROW(),"")),"")</f>
        <v/>
      </c>
      <c r="CN535" s="58" t="str">
        <f>IF(O535="女子",IF($AF535&gt;100,"",IF($M535=プロ用女子!K$177,ROW(),"")),"")</f>
        <v/>
      </c>
      <c r="CO535" s="58" t="str">
        <f>IF(O535="女子",IF($AF535&gt;100,"",IF($M535=プロ用女子!D$202,ROW(),"")),"")</f>
        <v/>
      </c>
      <c r="CP535" s="58" t="str">
        <f>IF(O535="女子",IF($AF535&gt;100,"",IF($M535=プロ用女子!K$202,ROW(),"")),"")</f>
        <v/>
      </c>
      <c r="CQ535" s="58" t="str">
        <f>IF(O535="女子",IF($AF535&gt;100,"",IF($M535=プロ用女子!D$227,ROW(),"")),"")</f>
        <v/>
      </c>
      <c r="CR535" s="58" t="str">
        <f>IF(O535="女子",IF($AF535&gt;100,"",IF($M535=プロ用女子!K$227,ROW(),"")),"")</f>
        <v/>
      </c>
    </row>
    <row r="536" spans="1:96" x14ac:dyDescent="0.15">
      <c r="A536" s="41"/>
      <c r="B536" s="41"/>
      <c r="L536" t="s">
        <v>2046</v>
      </c>
      <c r="M536" t="s">
        <v>1440</v>
      </c>
      <c r="N536" t="s">
        <v>1441</v>
      </c>
      <c r="O536" t="s">
        <v>17</v>
      </c>
      <c r="Y536" t="s">
        <v>101</v>
      </c>
      <c r="AA536" t="s">
        <v>2047</v>
      </c>
      <c r="AB536" t="s">
        <v>2048</v>
      </c>
      <c r="AC536" t="s">
        <v>2049</v>
      </c>
      <c r="AD536" t="s">
        <v>102</v>
      </c>
      <c r="AF536">
        <v>15</v>
      </c>
      <c r="AG536" s="40">
        <v>39154</v>
      </c>
      <c r="AN536">
        <v>166</v>
      </c>
      <c r="AO536">
        <v>52</v>
      </c>
      <c r="AP536" t="s">
        <v>103</v>
      </c>
      <c r="BB536">
        <f t="shared" si="31"/>
        <v>17</v>
      </c>
      <c r="BC536">
        <f t="shared" si="32"/>
        <v>3</v>
      </c>
      <c r="BD536" t="str">
        <f t="shared" si="33"/>
        <v>右</v>
      </c>
      <c r="BE536" s="58" t="str">
        <f>IF(O536="男子",IF($AF536&gt;100,"",IF(M536=プロ用男子!D$2,ROW(),"")),"")</f>
        <v/>
      </c>
      <c r="BF536" s="58" t="str">
        <f>IF(O536="男子",IF($AF536&gt;100,"",IF($M536=プロ用男子!K$2,ROW(),"")),"")</f>
        <v/>
      </c>
      <c r="BG536" s="58" t="str">
        <f>IF(O536="男子",IF($AF536&gt;100,"",IF($M536=プロ用男子!D$27,ROW(),"")),"")</f>
        <v/>
      </c>
      <c r="BH536" s="58" t="str">
        <f>IF(O536="男子",IF($AF536&gt;100,"",IF($M536=プロ用男子!K$27,ROW(),"")),"")</f>
        <v/>
      </c>
      <c r="BI536" s="58" t="str">
        <f>IF(O536="男子",IF($AF536&gt;100,"",IF($M536=プロ用男子!D$52,ROW(),"")),"")</f>
        <v/>
      </c>
      <c r="BJ536" s="58" t="str">
        <f>IF(O536="男子",IF($AF536&gt;100,"",IF($M536=プロ用男子!K$52,ROW(),"")),"")</f>
        <v/>
      </c>
      <c r="BK536" s="58" t="str">
        <f>IF(O536="男子",IF($AF536&gt;100,"",IF($M536=プロ用男子!D$77,ROW(),"")),"")</f>
        <v/>
      </c>
      <c r="BL536" s="58" t="str">
        <f>IF(O536="男子",IF($AF536&gt;100,"",IF($M536=プロ用男子!K$77,ROW(),"")),"")</f>
        <v/>
      </c>
      <c r="BM536" s="58" t="str">
        <f>IF(O536="男子",IF($AF536&gt;100,"",IF($M536=プロ用男子!D$102,ROW(),"")),"")</f>
        <v/>
      </c>
      <c r="BN536" s="58" t="str">
        <f>IF(O536="男子",IF($AF536&gt;100,"",IF($M536=プロ用男子!K$102,ROW(),"")),"")</f>
        <v/>
      </c>
      <c r="BO536" s="58" t="str">
        <f>IF(O536="男子",IF($AF536&gt;100,"",IF($M536=プロ用男子!D$127,ROW(),"")),"")</f>
        <v/>
      </c>
      <c r="BP536" s="58" t="str">
        <f>IF(O536="男子",IF($AF536&gt;100,"",IF($M536=プロ用男子!K$127,ROW(),"")),"")</f>
        <v/>
      </c>
      <c r="BQ536" s="58" t="str">
        <f>IF(O536="男子",IF($AF536&gt;100,"",IF($M536=プロ用男子!D$152,ROW(),"")),"")</f>
        <v/>
      </c>
      <c r="BR536" s="58" t="str">
        <f>IF(O536="男子",IF($AF536&gt;100,"",IF($M536=プロ用男子!K$152,ROW(),"")),"")</f>
        <v/>
      </c>
      <c r="BS536" s="58" t="str">
        <f>IF(O536="男子",IF($AF536&gt;100,"",IF($M536=プロ用男子!D$177,ROW(),"")),"")</f>
        <v/>
      </c>
      <c r="BT536" s="58" t="str">
        <f>IF(O536="男子",IF($AF536&gt;100,"",IF($M536=プロ用男子!K$177,ROW(),"")),"")</f>
        <v/>
      </c>
      <c r="BU536" s="58" t="str">
        <f>IF(O536="男子",IF($AF536&gt;100,"",IF($M536=プロ用男子!D$202,ROW(),"")),"")</f>
        <v/>
      </c>
      <c r="BV536" s="58" t="str">
        <f>IF(O536="男子",IF($AF536&gt;100,"",IF($M536=プロ用男子!K$202,ROW(),"")),"")</f>
        <v/>
      </c>
      <c r="BW536" s="58" t="str">
        <f>IF(O536="男子",IF($AF536&gt;100,"",IF($M536=プロ用男子!D$227,ROW(),"")),"")</f>
        <v/>
      </c>
      <c r="BX536" s="58" t="str">
        <f>IF(O536="男子",IF($AF536&gt;100,"",IF($M536=プロ用男子!K$227,ROW(),"")),"")</f>
        <v/>
      </c>
      <c r="BY536" s="58" t="str">
        <f>IF(O536="女子",IF(AF536&gt;100,"",IF(M536=プロ用女子!D$2,ROW(),"")),"")</f>
        <v/>
      </c>
      <c r="BZ536" s="58" t="str">
        <f>IF(O536="女子",IF($AF536&gt;100,"",IF($M536=プロ用女子!K$2,ROW(),"")),"")</f>
        <v/>
      </c>
      <c r="CA536" s="58" t="str">
        <f>IF(O536="女子",IF($AF536&gt;100,"",IF($M536=プロ用女子!D$27,ROW(),"")),"")</f>
        <v/>
      </c>
      <c r="CB536" s="58" t="str">
        <f>IF(O536="女子",IF($AF536&gt;100,"",IF($M536=プロ用女子!K$27,ROW(),"")),"")</f>
        <v/>
      </c>
      <c r="CC536" s="58" t="str">
        <f>IF(O536="女子",IF($AF536&gt;100,"",IF($M536=プロ用女子!D$52,ROW(),"")),"")</f>
        <v/>
      </c>
      <c r="CD536" s="58" t="str">
        <f>IF(O536="女子",IF($AF536&gt;100,"",IF($M536=プロ用女子!K$52,ROW(),"")),"")</f>
        <v/>
      </c>
      <c r="CE536" s="58" t="str">
        <f>IF(O536="女子",IF($AF536&gt;100,"",IF($M536=プロ用女子!D$77,ROW(),"")),"")</f>
        <v/>
      </c>
      <c r="CF536" s="58">
        <f>IF(O536="女子",IF($AF536&gt;100,"",IF($M536=プロ用女子!K$77,ROW(),"")),"")</f>
        <v>536</v>
      </c>
      <c r="CG536" s="58" t="str">
        <f>IF(O536="女子",IF($AF536&gt;100,"",IF($M536=プロ用女子!D$102,ROW(),"")),"")</f>
        <v/>
      </c>
      <c r="CH536" s="58" t="str">
        <f>IF(O536="女子",IF($AF536&gt;100,"",IF($M536=プロ用女子!K$102,ROW(),"")),"")</f>
        <v/>
      </c>
      <c r="CI536" s="58" t="str">
        <f>IF(O536="女子",IF($AF536&gt;100,"",IF($M536=プロ用女子!D$127,ROW(),"")),"")</f>
        <v/>
      </c>
      <c r="CJ536" s="58" t="str">
        <f>IF(O536="女子",IF($AF536&gt;100,"",IF($M536=プロ用女子!K$127,ROW(),"")),"")</f>
        <v/>
      </c>
      <c r="CK536" s="58" t="str">
        <f>IF(O536="女子",IF($AF536&gt;100,"",IF($M536=プロ用女子!D$152,ROW(),"")),"")</f>
        <v/>
      </c>
      <c r="CL536" s="58" t="str">
        <f>IF(O536="女子",IF($AF536&gt;100,"",IF($M536=プロ用女子!K$152,ROW(),"")),"")</f>
        <v/>
      </c>
      <c r="CM536" s="58" t="str">
        <f>IF(O536="女子",IF($AF536&gt;100,"",IF($M536=プロ用女子!D$177,ROW(),"")),"")</f>
        <v/>
      </c>
      <c r="CN536" s="58" t="str">
        <f>IF(O536="女子",IF($AF536&gt;100,"",IF($M536=プロ用女子!K$177,ROW(),"")),"")</f>
        <v/>
      </c>
      <c r="CO536" s="58" t="str">
        <f>IF(O536="女子",IF($AF536&gt;100,"",IF($M536=プロ用女子!D$202,ROW(),"")),"")</f>
        <v/>
      </c>
      <c r="CP536" s="58" t="str">
        <f>IF(O536="女子",IF($AF536&gt;100,"",IF($M536=プロ用女子!K$202,ROW(),"")),"")</f>
        <v/>
      </c>
      <c r="CQ536" s="58" t="str">
        <f>IF(O536="女子",IF($AF536&gt;100,"",IF($M536=プロ用女子!D$227,ROW(),"")),"")</f>
        <v/>
      </c>
      <c r="CR536" s="58" t="str">
        <f>IF(O536="女子",IF($AF536&gt;100,"",IF($M536=プロ用女子!K$227,ROW(),"")),"")</f>
        <v/>
      </c>
    </row>
    <row r="537" spans="1:96" x14ac:dyDescent="0.15">
      <c r="A537" s="41"/>
      <c r="B537" s="41"/>
      <c r="L537" t="s">
        <v>2050</v>
      </c>
      <c r="M537" t="s">
        <v>1440</v>
      </c>
      <c r="N537" t="s">
        <v>1441</v>
      </c>
      <c r="O537" t="s">
        <v>17</v>
      </c>
      <c r="Y537" t="s">
        <v>101</v>
      </c>
      <c r="AA537" t="s">
        <v>2051</v>
      </c>
      <c r="AB537" t="s">
        <v>234</v>
      </c>
      <c r="AC537" t="s">
        <v>235</v>
      </c>
      <c r="AD537" t="s">
        <v>102</v>
      </c>
      <c r="AF537">
        <v>16</v>
      </c>
      <c r="AG537" s="40">
        <v>38997</v>
      </c>
      <c r="AN537">
        <v>168</v>
      </c>
      <c r="AO537">
        <v>55</v>
      </c>
      <c r="AP537" t="s">
        <v>103</v>
      </c>
      <c r="BB537">
        <f t="shared" si="31"/>
        <v>17</v>
      </c>
      <c r="BC537">
        <f t="shared" si="32"/>
        <v>3</v>
      </c>
      <c r="BD537" t="str">
        <f t="shared" si="33"/>
        <v>右</v>
      </c>
      <c r="BE537" s="58" t="str">
        <f>IF(O537="男子",IF($AF537&gt;100,"",IF(M537=プロ用男子!D$2,ROW(),"")),"")</f>
        <v/>
      </c>
      <c r="BF537" s="58" t="str">
        <f>IF(O537="男子",IF($AF537&gt;100,"",IF($M537=プロ用男子!K$2,ROW(),"")),"")</f>
        <v/>
      </c>
      <c r="BG537" s="58" t="str">
        <f>IF(O537="男子",IF($AF537&gt;100,"",IF($M537=プロ用男子!D$27,ROW(),"")),"")</f>
        <v/>
      </c>
      <c r="BH537" s="58" t="str">
        <f>IF(O537="男子",IF($AF537&gt;100,"",IF($M537=プロ用男子!K$27,ROW(),"")),"")</f>
        <v/>
      </c>
      <c r="BI537" s="58" t="str">
        <f>IF(O537="男子",IF($AF537&gt;100,"",IF($M537=プロ用男子!D$52,ROW(),"")),"")</f>
        <v/>
      </c>
      <c r="BJ537" s="58" t="str">
        <f>IF(O537="男子",IF($AF537&gt;100,"",IF($M537=プロ用男子!K$52,ROW(),"")),"")</f>
        <v/>
      </c>
      <c r="BK537" s="58" t="str">
        <f>IF(O537="男子",IF($AF537&gt;100,"",IF($M537=プロ用男子!D$77,ROW(),"")),"")</f>
        <v/>
      </c>
      <c r="BL537" s="58" t="str">
        <f>IF(O537="男子",IF($AF537&gt;100,"",IF($M537=プロ用男子!K$77,ROW(),"")),"")</f>
        <v/>
      </c>
      <c r="BM537" s="58" t="str">
        <f>IF(O537="男子",IF($AF537&gt;100,"",IF($M537=プロ用男子!D$102,ROW(),"")),"")</f>
        <v/>
      </c>
      <c r="BN537" s="58" t="str">
        <f>IF(O537="男子",IF($AF537&gt;100,"",IF($M537=プロ用男子!K$102,ROW(),"")),"")</f>
        <v/>
      </c>
      <c r="BO537" s="58" t="str">
        <f>IF(O537="男子",IF($AF537&gt;100,"",IF($M537=プロ用男子!D$127,ROW(),"")),"")</f>
        <v/>
      </c>
      <c r="BP537" s="58" t="str">
        <f>IF(O537="男子",IF($AF537&gt;100,"",IF($M537=プロ用男子!K$127,ROW(),"")),"")</f>
        <v/>
      </c>
      <c r="BQ537" s="58" t="str">
        <f>IF(O537="男子",IF($AF537&gt;100,"",IF($M537=プロ用男子!D$152,ROW(),"")),"")</f>
        <v/>
      </c>
      <c r="BR537" s="58" t="str">
        <f>IF(O537="男子",IF($AF537&gt;100,"",IF($M537=プロ用男子!K$152,ROW(),"")),"")</f>
        <v/>
      </c>
      <c r="BS537" s="58" t="str">
        <f>IF(O537="男子",IF($AF537&gt;100,"",IF($M537=プロ用男子!D$177,ROW(),"")),"")</f>
        <v/>
      </c>
      <c r="BT537" s="58" t="str">
        <f>IF(O537="男子",IF($AF537&gt;100,"",IF($M537=プロ用男子!K$177,ROW(),"")),"")</f>
        <v/>
      </c>
      <c r="BU537" s="58" t="str">
        <f>IF(O537="男子",IF($AF537&gt;100,"",IF($M537=プロ用男子!D$202,ROW(),"")),"")</f>
        <v/>
      </c>
      <c r="BV537" s="58" t="str">
        <f>IF(O537="男子",IF($AF537&gt;100,"",IF($M537=プロ用男子!K$202,ROW(),"")),"")</f>
        <v/>
      </c>
      <c r="BW537" s="58" t="str">
        <f>IF(O537="男子",IF($AF537&gt;100,"",IF($M537=プロ用男子!D$227,ROW(),"")),"")</f>
        <v/>
      </c>
      <c r="BX537" s="58" t="str">
        <f>IF(O537="男子",IF($AF537&gt;100,"",IF($M537=プロ用男子!K$227,ROW(),"")),"")</f>
        <v/>
      </c>
      <c r="BY537" s="58" t="str">
        <f>IF(O537="女子",IF(AF537&gt;100,"",IF(M537=プロ用女子!D$2,ROW(),"")),"")</f>
        <v/>
      </c>
      <c r="BZ537" s="58" t="str">
        <f>IF(O537="女子",IF($AF537&gt;100,"",IF($M537=プロ用女子!K$2,ROW(),"")),"")</f>
        <v/>
      </c>
      <c r="CA537" s="58" t="str">
        <f>IF(O537="女子",IF($AF537&gt;100,"",IF($M537=プロ用女子!D$27,ROW(),"")),"")</f>
        <v/>
      </c>
      <c r="CB537" s="58" t="str">
        <f>IF(O537="女子",IF($AF537&gt;100,"",IF($M537=プロ用女子!K$27,ROW(),"")),"")</f>
        <v/>
      </c>
      <c r="CC537" s="58" t="str">
        <f>IF(O537="女子",IF($AF537&gt;100,"",IF($M537=プロ用女子!D$52,ROW(),"")),"")</f>
        <v/>
      </c>
      <c r="CD537" s="58" t="str">
        <f>IF(O537="女子",IF($AF537&gt;100,"",IF($M537=プロ用女子!K$52,ROW(),"")),"")</f>
        <v/>
      </c>
      <c r="CE537" s="58" t="str">
        <f>IF(O537="女子",IF($AF537&gt;100,"",IF($M537=プロ用女子!D$77,ROW(),"")),"")</f>
        <v/>
      </c>
      <c r="CF537" s="58">
        <f>IF(O537="女子",IF($AF537&gt;100,"",IF($M537=プロ用女子!K$77,ROW(),"")),"")</f>
        <v>537</v>
      </c>
      <c r="CG537" s="58" t="str">
        <f>IF(O537="女子",IF($AF537&gt;100,"",IF($M537=プロ用女子!D$102,ROW(),"")),"")</f>
        <v/>
      </c>
      <c r="CH537" s="58" t="str">
        <f>IF(O537="女子",IF($AF537&gt;100,"",IF($M537=プロ用女子!K$102,ROW(),"")),"")</f>
        <v/>
      </c>
      <c r="CI537" s="58" t="str">
        <f>IF(O537="女子",IF($AF537&gt;100,"",IF($M537=プロ用女子!D$127,ROW(),"")),"")</f>
        <v/>
      </c>
      <c r="CJ537" s="58" t="str">
        <f>IF(O537="女子",IF($AF537&gt;100,"",IF($M537=プロ用女子!K$127,ROW(),"")),"")</f>
        <v/>
      </c>
      <c r="CK537" s="58" t="str">
        <f>IF(O537="女子",IF($AF537&gt;100,"",IF($M537=プロ用女子!D$152,ROW(),"")),"")</f>
        <v/>
      </c>
      <c r="CL537" s="58" t="str">
        <f>IF(O537="女子",IF($AF537&gt;100,"",IF($M537=プロ用女子!K$152,ROW(),"")),"")</f>
        <v/>
      </c>
      <c r="CM537" s="58" t="str">
        <f>IF(O537="女子",IF($AF537&gt;100,"",IF($M537=プロ用女子!D$177,ROW(),"")),"")</f>
        <v/>
      </c>
      <c r="CN537" s="58" t="str">
        <f>IF(O537="女子",IF($AF537&gt;100,"",IF($M537=プロ用女子!K$177,ROW(),"")),"")</f>
        <v/>
      </c>
      <c r="CO537" s="58" t="str">
        <f>IF(O537="女子",IF($AF537&gt;100,"",IF($M537=プロ用女子!D$202,ROW(),"")),"")</f>
        <v/>
      </c>
      <c r="CP537" s="58" t="str">
        <f>IF(O537="女子",IF($AF537&gt;100,"",IF($M537=プロ用女子!K$202,ROW(),"")),"")</f>
        <v/>
      </c>
      <c r="CQ537" s="58" t="str">
        <f>IF(O537="女子",IF($AF537&gt;100,"",IF($M537=プロ用女子!D$227,ROW(),"")),"")</f>
        <v/>
      </c>
      <c r="CR537" s="58" t="str">
        <f>IF(O537="女子",IF($AF537&gt;100,"",IF($M537=プロ用女子!K$227,ROW(),"")),"")</f>
        <v/>
      </c>
    </row>
    <row r="538" spans="1:96" x14ac:dyDescent="0.15">
      <c r="A538" s="41">
        <v>46172</v>
      </c>
      <c r="B538" s="41">
        <v>46180</v>
      </c>
      <c r="C538" t="s">
        <v>70</v>
      </c>
      <c r="D538" t="s">
        <v>162</v>
      </c>
      <c r="E538" t="s">
        <v>169</v>
      </c>
      <c r="F538" t="s">
        <v>171</v>
      </c>
      <c r="G538" t="s">
        <v>165</v>
      </c>
      <c r="H538" t="s">
        <v>71</v>
      </c>
      <c r="I538" t="s">
        <v>166</v>
      </c>
      <c r="J538" t="s">
        <v>99</v>
      </c>
      <c r="L538" t="s">
        <v>1601</v>
      </c>
      <c r="M538" t="s">
        <v>1602</v>
      </c>
      <c r="N538" t="s">
        <v>1603</v>
      </c>
      <c r="O538" t="s">
        <v>17</v>
      </c>
      <c r="Y538" t="s">
        <v>101</v>
      </c>
      <c r="AA538" t="s">
        <v>1604</v>
      </c>
      <c r="AB538" t="s">
        <v>1605</v>
      </c>
      <c r="AC538" t="s">
        <v>1606</v>
      </c>
      <c r="AD538" t="s">
        <v>102</v>
      </c>
      <c r="AF538">
        <v>101</v>
      </c>
      <c r="AG538">
        <v>39140</v>
      </c>
      <c r="AN538">
        <v>164</v>
      </c>
      <c r="AO538">
        <v>50</v>
      </c>
      <c r="AP538" t="s">
        <v>103</v>
      </c>
      <c r="AV538" t="s">
        <v>104</v>
      </c>
      <c r="AY538" t="s">
        <v>155</v>
      </c>
      <c r="BB538">
        <f t="shared" si="31"/>
        <v>17</v>
      </c>
      <c r="BC538">
        <f t="shared" si="32"/>
        <v>3</v>
      </c>
      <c r="BD538" t="str">
        <f t="shared" si="33"/>
        <v>右</v>
      </c>
      <c r="BE538" s="58" t="str">
        <f>IF(O538="男子",IF($AF538&gt;100,"",IF(M538=プロ用男子!D$2,ROW(),"")),"")</f>
        <v/>
      </c>
      <c r="BF538" s="58" t="str">
        <f>IF(O538="男子",IF($AF538&gt;100,"",IF($M538=プロ用男子!K$2,ROW(),"")),"")</f>
        <v/>
      </c>
      <c r="BG538" s="58" t="str">
        <f>IF(O538="男子",IF($AF538&gt;100,"",IF($M538=プロ用男子!D$27,ROW(),"")),"")</f>
        <v/>
      </c>
      <c r="BH538" s="58" t="str">
        <f>IF(O538="男子",IF($AF538&gt;100,"",IF($M538=プロ用男子!K$27,ROW(),"")),"")</f>
        <v/>
      </c>
      <c r="BI538" s="58" t="str">
        <f>IF(O538="男子",IF($AF538&gt;100,"",IF($M538=プロ用男子!D$52,ROW(),"")),"")</f>
        <v/>
      </c>
      <c r="BJ538" s="58" t="str">
        <f>IF(O538="男子",IF($AF538&gt;100,"",IF($M538=プロ用男子!K$52,ROW(),"")),"")</f>
        <v/>
      </c>
      <c r="BK538" s="58" t="str">
        <f>IF(O538="男子",IF($AF538&gt;100,"",IF($M538=プロ用男子!D$77,ROW(),"")),"")</f>
        <v/>
      </c>
      <c r="BL538" s="58" t="str">
        <f>IF(O538="男子",IF($AF538&gt;100,"",IF($M538=プロ用男子!K$77,ROW(),"")),"")</f>
        <v/>
      </c>
      <c r="BM538" s="58" t="str">
        <f>IF(O538="男子",IF($AF538&gt;100,"",IF($M538=プロ用男子!D$102,ROW(),"")),"")</f>
        <v/>
      </c>
      <c r="BN538" s="58" t="str">
        <f>IF(O538="男子",IF($AF538&gt;100,"",IF($M538=プロ用男子!K$102,ROW(),"")),"")</f>
        <v/>
      </c>
      <c r="BO538" s="58" t="str">
        <f>IF(O538="男子",IF($AF538&gt;100,"",IF($M538=プロ用男子!D$127,ROW(),"")),"")</f>
        <v/>
      </c>
      <c r="BP538" s="58" t="str">
        <f>IF(O538="男子",IF($AF538&gt;100,"",IF($M538=プロ用男子!K$127,ROW(),"")),"")</f>
        <v/>
      </c>
      <c r="BQ538" s="58" t="str">
        <f>IF(O538="男子",IF($AF538&gt;100,"",IF($M538=プロ用男子!D$152,ROW(),"")),"")</f>
        <v/>
      </c>
      <c r="BR538" s="58" t="str">
        <f>IF(O538="男子",IF($AF538&gt;100,"",IF($M538=プロ用男子!K$152,ROW(),"")),"")</f>
        <v/>
      </c>
      <c r="BS538" s="58" t="str">
        <f>IF(O538="男子",IF($AF538&gt;100,"",IF($M538=プロ用男子!D$177,ROW(),"")),"")</f>
        <v/>
      </c>
      <c r="BT538" s="58" t="str">
        <f>IF(O538="男子",IF($AF538&gt;100,"",IF($M538=プロ用男子!K$177,ROW(),"")),"")</f>
        <v/>
      </c>
      <c r="BU538" s="58" t="str">
        <f>IF(O538="男子",IF($AF538&gt;100,"",IF($M538=プロ用男子!D$202,ROW(),"")),"")</f>
        <v/>
      </c>
      <c r="BV538" s="58" t="str">
        <f>IF(O538="男子",IF($AF538&gt;100,"",IF($M538=プロ用男子!K$202,ROW(),"")),"")</f>
        <v/>
      </c>
      <c r="BW538" s="58" t="str">
        <f>IF(O538="男子",IF($AF538&gt;100,"",IF($M538=プロ用男子!D$227,ROW(),"")),"")</f>
        <v/>
      </c>
      <c r="BX538" s="58" t="str">
        <f>IF(O538="男子",IF($AF538&gt;100,"",IF($M538=プロ用男子!K$227,ROW(),"")),"")</f>
        <v/>
      </c>
      <c r="BY538" s="58" t="str">
        <f>IF(O538="女子",IF(AF538&gt;100,"",IF(M538=プロ用女子!D$2,ROW(),"")),"")</f>
        <v/>
      </c>
      <c r="BZ538" s="58" t="str">
        <f>IF(O538="女子",IF($AF538&gt;100,"",IF($M538=プロ用女子!K$2,ROW(),"")),"")</f>
        <v/>
      </c>
      <c r="CA538" s="58" t="str">
        <f>IF(O538="女子",IF($AF538&gt;100,"",IF($M538=プロ用女子!D$27,ROW(),"")),"")</f>
        <v/>
      </c>
      <c r="CB538" s="58" t="str">
        <f>IF(O538="女子",IF($AF538&gt;100,"",IF($M538=プロ用女子!K$27,ROW(),"")),"")</f>
        <v/>
      </c>
      <c r="CC538" s="58" t="str">
        <f>IF(O538="女子",IF($AF538&gt;100,"",IF($M538=プロ用女子!D$52,ROW(),"")),"")</f>
        <v/>
      </c>
      <c r="CD538" s="58" t="str">
        <f>IF(O538="女子",IF($AF538&gt;100,"",IF($M538=プロ用女子!K$52,ROW(),"")),"")</f>
        <v/>
      </c>
      <c r="CE538" s="58" t="str">
        <f>IF(O538="女子",IF($AF538&gt;100,"",IF($M538=プロ用女子!D$77,ROW(),"")),"")</f>
        <v/>
      </c>
      <c r="CF538" s="58" t="str">
        <f>IF(O538="女子",IF($AF538&gt;100,"",IF($M538=プロ用女子!K$77,ROW(),"")),"")</f>
        <v/>
      </c>
      <c r="CG538" s="58" t="str">
        <f>IF(O538="女子",IF($AF538&gt;100,"",IF($M538=プロ用女子!D$102,ROW(),"")),"")</f>
        <v/>
      </c>
      <c r="CH538" s="58" t="str">
        <f>IF(O538="女子",IF($AF538&gt;100,"",IF($M538=プロ用女子!K$102,ROW(),"")),"")</f>
        <v/>
      </c>
      <c r="CI538" s="58" t="str">
        <f>IF(O538="女子",IF($AF538&gt;100,"",IF($M538=プロ用女子!D$127,ROW(),"")),"")</f>
        <v/>
      </c>
      <c r="CJ538" s="58" t="str">
        <f>IF(O538="女子",IF($AF538&gt;100,"",IF($M538=プロ用女子!K$127,ROW(),"")),"")</f>
        <v/>
      </c>
      <c r="CK538" s="58" t="str">
        <f>IF(O538="女子",IF($AF538&gt;100,"",IF($M538=プロ用女子!D$152,ROW(),"")),"")</f>
        <v/>
      </c>
      <c r="CL538" s="58" t="str">
        <f>IF(O538="女子",IF($AF538&gt;100,"",IF($M538=プロ用女子!K$152,ROW(),"")),"")</f>
        <v/>
      </c>
      <c r="CM538" s="58" t="str">
        <f>IF(O538="女子",IF($AF538&gt;100,"",IF($M538=プロ用女子!D$177,ROW(),"")),"")</f>
        <v/>
      </c>
      <c r="CN538" s="58" t="str">
        <f>IF(O538="女子",IF($AF538&gt;100,"",IF($M538=プロ用女子!K$177,ROW(),"")),"")</f>
        <v/>
      </c>
      <c r="CO538" s="58" t="str">
        <f>IF(O538="女子",IF($AF538&gt;100,"",IF($M538=プロ用女子!D$202,ROW(),"")),"")</f>
        <v/>
      </c>
      <c r="CP538" s="58" t="str">
        <f>IF(O538="女子",IF($AF538&gt;100,"",IF($M538=プロ用女子!K$202,ROW(),"")),"")</f>
        <v/>
      </c>
      <c r="CQ538" s="58" t="str">
        <f>IF(O538="女子",IF($AF538&gt;100,"",IF($M538=プロ用女子!D$227,ROW(),"")),"")</f>
        <v/>
      </c>
      <c r="CR538" s="58" t="str">
        <f>IF(O538="女子",IF($AF538&gt;100,"",IF($M538=プロ用女子!K$227,ROW(),"")),"")</f>
        <v/>
      </c>
    </row>
    <row r="539" spans="1:96" x14ac:dyDescent="0.15">
      <c r="A539">
        <v>46172</v>
      </c>
      <c r="B539">
        <v>46180</v>
      </c>
      <c r="C539" t="s">
        <v>70</v>
      </c>
      <c r="D539" t="s">
        <v>162</v>
      </c>
      <c r="E539" t="s">
        <v>169</v>
      </c>
      <c r="F539" t="s">
        <v>171</v>
      </c>
      <c r="G539" t="s">
        <v>165</v>
      </c>
      <c r="H539" t="s">
        <v>71</v>
      </c>
      <c r="I539" t="s">
        <v>166</v>
      </c>
      <c r="J539" t="s">
        <v>99</v>
      </c>
      <c r="L539" t="s">
        <v>1607</v>
      </c>
      <c r="M539" t="s">
        <v>1602</v>
      </c>
      <c r="N539" t="s">
        <v>1603</v>
      </c>
      <c r="O539" t="s">
        <v>17</v>
      </c>
      <c r="Y539" t="s">
        <v>101</v>
      </c>
      <c r="AA539" t="s">
        <v>1608</v>
      </c>
      <c r="AB539" t="s">
        <v>1609</v>
      </c>
      <c r="AC539" t="s">
        <v>1610</v>
      </c>
      <c r="AD539" t="s">
        <v>102</v>
      </c>
      <c r="AF539">
        <v>102</v>
      </c>
      <c r="AG539" s="40">
        <v>39141</v>
      </c>
      <c r="AN539">
        <v>162.80000000000001</v>
      </c>
      <c r="AO539">
        <v>55.5</v>
      </c>
      <c r="AP539" t="s">
        <v>103</v>
      </c>
      <c r="AV539" t="s">
        <v>104</v>
      </c>
      <c r="AY539" t="s">
        <v>157</v>
      </c>
      <c r="BB539">
        <f t="shared" si="31"/>
        <v>17</v>
      </c>
      <c r="BC539">
        <f t="shared" si="32"/>
        <v>3</v>
      </c>
      <c r="BD539" t="str">
        <f t="shared" si="33"/>
        <v>右</v>
      </c>
      <c r="BE539" s="58" t="str">
        <f>IF(O539="男子",IF($AF539&gt;100,"",IF(M539=プロ用男子!D$2,ROW(),"")),"")</f>
        <v/>
      </c>
      <c r="BF539" s="58" t="str">
        <f>IF(O539="男子",IF($AF539&gt;100,"",IF($M539=プロ用男子!K$2,ROW(),"")),"")</f>
        <v/>
      </c>
      <c r="BG539" s="58" t="str">
        <f>IF(O539="男子",IF($AF539&gt;100,"",IF($M539=プロ用男子!D$27,ROW(),"")),"")</f>
        <v/>
      </c>
      <c r="BH539" s="58" t="str">
        <f>IF(O539="男子",IF($AF539&gt;100,"",IF($M539=プロ用男子!K$27,ROW(),"")),"")</f>
        <v/>
      </c>
      <c r="BI539" s="58" t="str">
        <f>IF(O539="男子",IF($AF539&gt;100,"",IF($M539=プロ用男子!D$52,ROW(),"")),"")</f>
        <v/>
      </c>
      <c r="BJ539" s="58" t="str">
        <f>IF(O539="男子",IF($AF539&gt;100,"",IF($M539=プロ用男子!K$52,ROW(),"")),"")</f>
        <v/>
      </c>
      <c r="BK539" s="58" t="str">
        <f>IF(O539="男子",IF($AF539&gt;100,"",IF($M539=プロ用男子!D$77,ROW(),"")),"")</f>
        <v/>
      </c>
      <c r="BL539" s="58" t="str">
        <f>IF(O539="男子",IF($AF539&gt;100,"",IF($M539=プロ用男子!K$77,ROW(),"")),"")</f>
        <v/>
      </c>
      <c r="BM539" s="58" t="str">
        <f>IF(O539="男子",IF($AF539&gt;100,"",IF($M539=プロ用男子!D$102,ROW(),"")),"")</f>
        <v/>
      </c>
      <c r="BN539" s="58" t="str">
        <f>IF(O539="男子",IF($AF539&gt;100,"",IF($M539=プロ用男子!K$102,ROW(),"")),"")</f>
        <v/>
      </c>
      <c r="BO539" s="58" t="str">
        <f>IF(O539="男子",IF($AF539&gt;100,"",IF($M539=プロ用男子!D$127,ROW(),"")),"")</f>
        <v/>
      </c>
      <c r="BP539" s="58" t="str">
        <f>IF(O539="男子",IF($AF539&gt;100,"",IF($M539=プロ用男子!K$127,ROW(),"")),"")</f>
        <v/>
      </c>
      <c r="BQ539" s="58" t="str">
        <f>IF(O539="男子",IF($AF539&gt;100,"",IF($M539=プロ用男子!D$152,ROW(),"")),"")</f>
        <v/>
      </c>
      <c r="BR539" s="58" t="str">
        <f>IF(O539="男子",IF($AF539&gt;100,"",IF($M539=プロ用男子!K$152,ROW(),"")),"")</f>
        <v/>
      </c>
      <c r="BS539" s="58" t="str">
        <f>IF(O539="男子",IF($AF539&gt;100,"",IF($M539=プロ用男子!D$177,ROW(),"")),"")</f>
        <v/>
      </c>
      <c r="BT539" s="58" t="str">
        <f>IF(O539="男子",IF($AF539&gt;100,"",IF($M539=プロ用男子!K$177,ROW(),"")),"")</f>
        <v/>
      </c>
      <c r="BU539" s="58" t="str">
        <f>IF(O539="男子",IF($AF539&gt;100,"",IF($M539=プロ用男子!D$202,ROW(),"")),"")</f>
        <v/>
      </c>
      <c r="BV539" s="58" t="str">
        <f>IF(O539="男子",IF($AF539&gt;100,"",IF($M539=プロ用男子!K$202,ROW(),"")),"")</f>
        <v/>
      </c>
      <c r="BW539" s="58" t="str">
        <f>IF(O539="男子",IF($AF539&gt;100,"",IF($M539=プロ用男子!D$227,ROW(),"")),"")</f>
        <v/>
      </c>
      <c r="BX539" s="58" t="str">
        <f>IF(O539="男子",IF($AF539&gt;100,"",IF($M539=プロ用男子!K$227,ROW(),"")),"")</f>
        <v/>
      </c>
      <c r="BY539" s="58" t="str">
        <f>IF(O539="女子",IF(AF539&gt;100,"",IF(M539=プロ用女子!D$2,ROW(),"")),"")</f>
        <v/>
      </c>
      <c r="BZ539" s="58" t="str">
        <f>IF(O539="女子",IF($AF539&gt;100,"",IF($M539=プロ用女子!K$2,ROW(),"")),"")</f>
        <v/>
      </c>
      <c r="CA539" s="58" t="str">
        <f>IF(O539="女子",IF($AF539&gt;100,"",IF($M539=プロ用女子!D$27,ROW(),"")),"")</f>
        <v/>
      </c>
      <c r="CB539" s="58" t="str">
        <f>IF(O539="女子",IF($AF539&gt;100,"",IF($M539=プロ用女子!K$27,ROW(),"")),"")</f>
        <v/>
      </c>
      <c r="CC539" s="58" t="str">
        <f>IF(O539="女子",IF($AF539&gt;100,"",IF($M539=プロ用女子!D$52,ROW(),"")),"")</f>
        <v/>
      </c>
      <c r="CD539" s="58" t="str">
        <f>IF(O539="女子",IF($AF539&gt;100,"",IF($M539=プロ用女子!K$52,ROW(),"")),"")</f>
        <v/>
      </c>
      <c r="CE539" s="58" t="str">
        <f>IF(O539="女子",IF($AF539&gt;100,"",IF($M539=プロ用女子!D$77,ROW(),"")),"")</f>
        <v/>
      </c>
      <c r="CF539" s="58" t="str">
        <f>IF(O539="女子",IF($AF539&gt;100,"",IF($M539=プロ用女子!K$77,ROW(),"")),"")</f>
        <v/>
      </c>
      <c r="CG539" s="58" t="str">
        <f>IF(O539="女子",IF($AF539&gt;100,"",IF($M539=プロ用女子!D$102,ROW(),"")),"")</f>
        <v/>
      </c>
      <c r="CH539" s="58" t="str">
        <f>IF(O539="女子",IF($AF539&gt;100,"",IF($M539=プロ用女子!K$102,ROW(),"")),"")</f>
        <v/>
      </c>
      <c r="CI539" s="58" t="str">
        <f>IF(O539="女子",IF($AF539&gt;100,"",IF($M539=プロ用女子!D$127,ROW(),"")),"")</f>
        <v/>
      </c>
      <c r="CJ539" s="58" t="str">
        <f>IF(O539="女子",IF($AF539&gt;100,"",IF($M539=プロ用女子!K$127,ROW(),"")),"")</f>
        <v/>
      </c>
      <c r="CK539" s="58" t="str">
        <f>IF(O539="女子",IF($AF539&gt;100,"",IF($M539=プロ用女子!D$152,ROW(),"")),"")</f>
        <v/>
      </c>
      <c r="CL539" s="58" t="str">
        <f>IF(O539="女子",IF($AF539&gt;100,"",IF($M539=プロ用女子!K$152,ROW(),"")),"")</f>
        <v/>
      </c>
      <c r="CM539" s="58" t="str">
        <f>IF(O539="女子",IF($AF539&gt;100,"",IF($M539=プロ用女子!D$177,ROW(),"")),"")</f>
        <v/>
      </c>
      <c r="CN539" s="58" t="str">
        <f>IF(O539="女子",IF($AF539&gt;100,"",IF($M539=プロ用女子!K$177,ROW(),"")),"")</f>
        <v/>
      </c>
      <c r="CO539" s="58" t="str">
        <f>IF(O539="女子",IF($AF539&gt;100,"",IF($M539=プロ用女子!D$202,ROW(),"")),"")</f>
        <v/>
      </c>
      <c r="CP539" s="58" t="str">
        <f>IF(O539="女子",IF($AF539&gt;100,"",IF($M539=プロ用女子!K$202,ROW(),"")),"")</f>
        <v/>
      </c>
      <c r="CQ539" s="58" t="str">
        <f>IF(O539="女子",IF($AF539&gt;100,"",IF($M539=プロ用女子!D$227,ROW(),"")),"")</f>
        <v/>
      </c>
      <c r="CR539" s="58" t="str">
        <f>IF(O539="女子",IF($AF539&gt;100,"",IF($M539=プロ用女子!K$227,ROW(),"")),"")</f>
        <v/>
      </c>
    </row>
    <row r="540" spans="1:96" x14ac:dyDescent="0.15">
      <c r="A540" s="41"/>
      <c r="B540" s="41"/>
      <c r="L540" t="s">
        <v>2052</v>
      </c>
      <c r="M540" t="s">
        <v>1602</v>
      </c>
      <c r="N540" t="s">
        <v>1603</v>
      </c>
      <c r="O540" t="s">
        <v>17</v>
      </c>
      <c r="Y540" t="s">
        <v>101</v>
      </c>
      <c r="AA540" t="s">
        <v>2053</v>
      </c>
      <c r="AB540" t="s">
        <v>2054</v>
      </c>
      <c r="AC540" t="s">
        <v>2055</v>
      </c>
      <c r="AD540" t="s">
        <v>102</v>
      </c>
      <c r="AF540">
        <v>3</v>
      </c>
      <c r="AG540" s="40">
        <v>39142</v>
      </c>
      <c r="AN540">
        <v>170.2</v>
      </c>
      <c r="AO540">
        <v>59.2</v>
      </c>
      <c r="AP540" t="s">
        <v>103</v>
      </c>
      <c r="BB540">
        <f t="shared" si="31"/>
        <v>17</v>
      </c>
      <c r="BC540">
        <f t="shared" si="32"/>
        <v>3</v>
      </c>
      <c r="BD540" t="str">
        <f t="shared" si="33"/>
        <v>右</v>
      </c>
      <c r="BE540" s="58" t="str">
        <f>IF(O540="男子",IF($AF540&gt;100,"",IF(M540=プロ用男子!D$2,ROW(),"")),"")</f>
        <v/>
      </c>
      <c r="BF540" s="58" t="str">
        <f>IF(O540="男子",IF($AF540&gt;100,"",IF($M540=プロ用男子!K$2,ROW(),"")),"")</f>
        <v/>
      </c>
      <c r="BG540" s="58" t="str">
        <f>IF(O540="男子",IF($AF540&gt;100,"",IF($M540=プロ用男子!D$27,ROW(),"")),"")</f>
        <v/>
      </c>
      <c r="BH540" s="58" t="str">
        <f>IF(O540="男子",IF($AF540&gt;100,"",IF($M540=プロ用男子!K$27,ROW(),"")),"")</f>
        <v/>
      </c>
      <c r="BI540" s="58" t="str">
        <f>IF(O540="男子",IF($AF540&gt;100,"",IF($M540=プロ用男子!D$52,ROW(),"")),"")</f>
        <v/>
      </c>
      <c r="BJ540" s="58" t="str">
        <f>IF(O540="男子",IF($AF540&gt;100,"",IF($M540=プロ用男子!K$52,ROW(),"")),"")</f>
        <v/>
      </c>
      <c r="BK540" s="58" t="str">
        <f>IF(O540="男子",IF($AF540&gt;100,"",IF($M540=プロ用男子!D$77,ROW(),"")),"")</f>
        <v/>
      </c>
      <c r="BL540" s="58" t="str">
        <f>IF(O540="男子",IF($AF540&gt;100,"",IF($M540=プロ用男子!K$77,ROW(),"")),"")</f>
        <v/>
      </c>
      <c r="BM540" s="58" t="str">
        <f>IF(O540="男子",IF($AF540&gt;100,"",IF($M540=プロ用男子!D$102,ROW(),"")),"")</f>
        <v/>
      </c>
      <c r="BN540" s="58" t="str">
        <f>IF(O540="男子",IF($AF540&gt;100,"",IF($M540=プロ用男子!K$102,ROW(),"")),"")</f>
        <v/>
      </c>
      <c r="BO540" s="58" t="str">
        <f>IF(O540="男子",IF($AF540&gt;100,"",IF($M540=プロ用男子!D$127,ROW(),"")),"")</f>
        <v/>
      </c>
      <c r="BP540" s="58" t="str">
        <f>IF(O540="男子",IF($AF540&gt;100,"",IF($M540=プロ用男子!K$127,ROW(),"")),"")</f>
        <v/>
      </c>
      <c r="BQ540" s="58" t="str">
        <f>IF(O540="男子",IF($AF540&gt;100,"",IF($M540=プロ用男子!D$152,ROW(),"")),"")</f>
        <v/>
      </c>
      <c r="BR540" s="58" t="str">
        <f>IF(O540="男子",IF($AF540&gt;100,"",IF($M540=プロ用男子!K$152,ROW(),"")),"")</f>
        <v/>
      </c>
      <c r="BS540" s="58" t="str">
        <f>IF(O540="男子",IF($AF540&gt;100,"",IF($M540=プロ用男子!D$177,ROW(),"")),"")</f>
        <v/>
      </c>
      <c r="BT540" s="58" t="str">
        <f>IF(O540="男子",IF($AF540&gt;100,"",IF($M540=プロ用男子!K$177,ROW(),"")),"")</f>
        <v/>
      </c>
      <c r="BU540" s="58" t="str">
        <f>IF(O540="男子",IF($AF540&gt;100,"",IF($M540=プロ用男子!D$202,ROW(),"")),"")</f>
        <v/>
      </c>
      <c r="BV540" s="58" t="str">
        <f>IF(O540="男子",IF($AF540&gt;100,"",IF($M540=プロ用男子!K$202,ROW(),"")),"")</f>
        <v/>
      </c>
      <c r="BW540" s="58" t="str">
        <f>IF(O540="男子",IF($AF540&gt;100,"",IF($M540=プロ用男子!D$227,ROW(),"")),"")</f>
        <v/>
      </c>
      <c r="BX540" s="58" t="str">
        <f>IF(O540="男子",IF($AF540&gt;100,"",IF($M540=プロ用男子!K$227,ROW(),"")),"")</f>
        <v/>
      </c>
      <c r="BY540" s="58" t="str">
        <f>IF(O540="女子",IF(AF540&gt;100,"",IF(M540=プロ用女子!D$2,ROW(),"")),"")</f>
        <v/>
      </c>
      <c r="BZ540" s="58" t="str">
        <f>IF(O540="女子",IF($AF540&gt;100,"",IF($M540=プロ用女子!K$2,ROW(),"")),"")</f>
        <v/>
      </c>
      <c r="CA540" s="58" t="str">
        <f>IF(O540="女子",IF($AF540&gt;100,"",IF($M540=プロ用女子!D$27,ROW(),"")),"")</f>
        <v/>
      </c>
      <c r="CB540" s="58" t="str">
        <f>IF(O540="女子",IF($AF540&gt;100,"",IF($M540=プロ用女子!K$27,ROW(),"")),"")</f>
        <v/>
      </c>
      <c r="CC540" s="58" t="str">
        <f>IF(O540="女子",IF($AF540&gt;100,"",IF($M540=プロ用女子!D$52,ROW(),"")),"")</f>
        <v/>
      </c>
      <c r="CD540" s="58" t="str">
        <f>IF(O540="女子",IF($AF540&gt;100,"",IF($M540=プロ用女子!K$52,ROW(),"")),"")</f>
        <v/>
      </c>
      <c r="CE540" s="58" t="str">
        <f>IF(O540="女子",IF($AF540&gt;100,"",IF($M540=プロ用女子!D$77,ROW(),"")),"")</f>
        <v/>
      </c>
      <c r="CF540" s="58" t="str">
        <f>IF(O540="女子",IF($AF540&gt;100,"",IF($M540=プロ用女子!K$77,ROW(),"")),"")</f>
        <v/>
      </c>
      <c r="CG540" s="58" t="str">
        <f>IF(O540="女子",IF($AF540&gt;100,"",IF($M540=プロ用女子!D$102,ROW(),"")),"")</f>
        <v/>
      </c>
      <c r="CH540" s="58" t="str">
        <f>IF(O540="女子",IF($AF540&gt;100,"",IF($M540=プロ用女子!K$102,ROW(),"")),"")</f>
        <v/>
      </c>
      <c r="CI540" s="58">
        <f>IF(O540="女子",IF($AF540&gt;100,"",IF($M540=プロ用女子!D$127,ROW(),"")),"")</f>
        <v>540</v>
      </c>
      <c r="CJ540" s="58" t="str">
        <f>IF(O540="女子",IF($AF540&gt;100,"",IF($M540=プロ用女子!K$127,ROW(),"")),"")</f>
        <v/>
      </c>
      <c r="CK540" s="58" t="str">
        <f>IF(O540="女子",IF($AF540&gt;100,"",IF($M540=プロ用女子!D$152,ROW(),"")),"")</f>
        <v/>
      </c>
      <c r="CL540" s="58" t="str">
        <f>IF(O540="女子",IF($AF540&gt;100,"",IF($M540=プロ用女子!K$152,ROW(),"")),"")</f>
        <v/>
      </c>
      <c r="CM540" s="58" t="str">
        <f>IF(O540="女子",IF($AF540&gt;100,"",IF($M540=プロ用女子!D$177,ROW(),"")),"")</f>
        <v/>
      </c>
      <c r="CN540" s="58" t="str">
        <f>IF(O540="女子",IF($AF540&gt;100,"",IF($M540=プロ用女子!K$177,ROW(),"")),"")</f>
        <v/>
      </c>
      <c r="CO540" s="58" t="str">
        <f>IF(O540="女子",IF($AF540&gt;100,"",IF($M540=プロ用女子!D$202,ROW(),"")),"")</f>
        <v/>
      </c>
      <c r="CP540" s="58" t="str">
        <f>IF(O540="女子",IF($AF540&gt;100,"",IF($M540=プロ用女子!K$202,ROW(),"")),"")</f>
        <v/>
      </c>
      <c r="CQ540" s="58" t="str">
        <f>IF(O540="女子",IF($AF540&gt;100,"",IF($M540=プロ用女子!D$227,ROW(),"")),"")</f>
        <v/>
      </c>
      <c r="CR540" s="58" t="str">
        <f>IF(O540="女子",IF($AF540&gt;100,"",IF($M540=プロ用女子!K$227,ROW(),"")),"")</f>
        <v/>
      </c>
    </row>
    <row r="541" spans="1:96" x14ac:dyDescent="0.15">
      <c r="A541" s="41"/>
      <c r="B541" s="41"/>
      <c r="L541" t="s">
        <v>2056</v>
      </c>
      <c r="M541" t="s">
        <v>1602</v>
      </c>
      <c r="N541" t="s">
        <v>1603</v>
      </c>
      <c r="O541" t="s">
        <v>17</v>
      </c>
      <c r="Y541" t="s">
        <v>101</v>
      </c>
      <c r="AA541" t="s">
        <v>2057</v>
      </c>
      <c r="AB541" t="s">
        <v>2058</v>
      </c>
      <c r="AC541" t="s">
        <v>2059</v>
      </c>
      <c r="AD541" t="s">
        <v>102</v>
      </c>
      <c r="AF541">
        <v>4</v>
      </c>
      <c r="AG541" s="40">
        <v>39143</v>
      </c>
      <c r="AN541">
        <v>172</v>
      </c>
      <c r="AO541">
        <v>54</v>
      </c>
      <c r="AP541" t="s">
        <v>103</v>
      </c>
      <c r="BB541">
        <f t="shared" si="31"/>
        <v>17</v>
      </c>
      <c r="BC541">
        <f t="shared" si="32"/>
        <v>3</v>
      </c>
      <c r="BD541" t="str">
        <f t="shared" si="33"/>
        <v>右</v>
      </c>
      <c r="BE541" s="58" t="str">
        <f>IF(O541="男子",IF($AF541&gt;100,"",IF(M541=プロ用男子!D$2,ROW(),"")),"")</f>
        <v/>
      </c>
      <c r="BF541" s="58" t="str">
        <f>IF(O541="男子",IF($AF541&gt;100,"",IF($M541=プロ用男子!K$2,ROW(),"")),"")</f>
        <v/>
      </c>
      <c r="BG541" s="58" t="str">
        <f>IF(O541="男子",IF($AF541&gt;100,"",IF($M541=プロ用男子!D$27,ROW(),"")),"")</f>
        <v/>
      </c>
      <c r="BH541" s="58" t="str">
        <f>IF(O541="男子",IF($AF541&gt;100,"",IF($M541=プロ用男子!K$27,ROW(),"")),"")</f>
        <v/>
      </c>
      <c r="BI541" s="58" t="str">
        <f>IF(O541="男子",IF($AF541&gt;100,"",IF($M541=プロ用男子!D$52,ROW(),"")),"")</f>
        <v/>
      </c>
      <c r="BJ541" s="58" t="str">
        <f>IF(O541="男子",IF($AF541&gt;100,"",IF($M541=プロ用男子!K$52,ROW(),"")),"")</f>
        <v/>
      </c>
      <c r="BK541" s="58" t="str">
        <f>IF(O541="男子",IF($AF541&gt;100,"",IF($M541=プロ用男子!D$77,ROW(),"")),"")</f>
        <v/>
      </c>
      <c r="BL541" s="58" t="str">
        <f>IF(O541="男子",IF($AF541&gt;100,"",IF($M541=プロ用男子!K$77,ROW(),"")),"")</f>
        <v/>
      </c>
      <c r="BM541" s="58" t="str">
        <f>IF(O541="男子",IF($AF541&gt;100,"",IF($M541=プロ用男子!D$102,ROW(),"")),"")</f>
        <v/>
      </c>
      <c r="BN541" s="58" t="str">
        <f>IF(O541="男子",IF($AF541&gt;100,"",IF($M541=プロ用男子!K$102,ROW(),"")),"")</f>
        <v/>
      </c>
      <c r="BO541" s="58" t="str">
        <f>IF(O541="男子",IF($AF541&gt;100,"",IF($M541=プロ用男子!D$127,ROW(),"")),"")</f>
        <v/>
      </c>
      <c r="BP541" s="58" t="str">
        <f>IF(O541="男子",IF($AF541&gt;100,"",IF($M541=プロ用男子!K$127,ROW(),"")),"")</f>
        <v/>
      </c>
      <c r="BQ541" s="58" t="str">
        <f>IF(O541="男子",IF($AF541&gt;100,"",IF($M541=プロ用男子!D$152,ROW(),"")),"")</f>
        <v/>
      </c>
      <c r="BR541" s="58" t="str">
        <f>IF(O541="男子",IF($AF541&gt;100,"",IF($M541=プロ用男子!K$152,ROW(),"")),"")</f>
        <v/>
      </c>
      <c r="BS541" s="58" t="str">
        <f>IF(O541="男子",IF($AF541&gt;100,"",IF($M541=プロ用男子!D$177,ROW(),"")),"")</f>
        <v/>
      </c>
      <c r="BT541" s="58" t="str">
        <f>IF(O541="男子",IF($AF541&gt;100,"",IF($M541=プロ用男子!K$177,ROW(),"")),"")</f>
        <v/>
      </c>
      <c r="BU541" s="58" t="str">
        <f>IF(O541="男子",IF($AF541&gt;100,"",IF($M541=プロ用男子!D$202,ROW(),"")),"")</f>
        <v/>
      </c>
      <c r="BV541" s="58" t="str">
        <f>IF(O541="男子",IF($AF541&gt;100,"",IF($M541=プロ用男子!K$202,ROW(),"")),"")</f>
        <v/>
      </c>
      <c r="BW541" s="58" t="str">
        <f>IF(O541="男子",IF($AF541&gt;100,"",IF($M541=プロ用男子!D$227,ROW(),"")),"")</f>
        <v/>
      </c>
      <c r="BX541" s="58" t="str">
        <f>IF(O541="男子",IF($AF541&gt;100,"",IF($M541=プロ用男子!K$227,ROW(),"")),"")</f>
        <v/>
      </c>
      <c r="BY541" s="58" t="str">
        <f>IF(O541="女子",IF(AF541&gt;100,"",IF(M541=プロ用女子!D$2,ROW(),"")),"")</f>
        <v/>
      </c>
      <c r="BZ541" s="58" t="str">
        <f>IF(O541="女子",IF($AF541&gt;100,"",IF($M541=プロ用女子!K$2,ROW(),"")),"")</f>
        <v/>
      </c>
      <c r="CA541" s="58" t="str">
        <f>IF(O541="女子",IF($AF541&gt;100,"",IF($M541=プロ用女子!D$27,ROW(),"")),"")</f>
        <v/>
      </c>
      <c r="CB541" s="58" t="str">
        <f>IF(O541="女子",IF($AF541&gt;100,"",IF($M541=プロ用女子!K$27,ROW(),"")),"")</f>
        <v/>
      </c>
      <c r="CC541" s="58" t="str">
        <f>IF(O541="女子",IF($AF541&gt;100,"",IF($M541=プロ用女子!D$52,ROW(),"")),"")</f>
        <v/>
      </c>
      <c r="CD541" s="58" t="str">
        <f>IF(O541="女子",IF($AF541&gt;100,"",IF($M541=プロ用女子!K$52,ROW(),"")),"")</f>
        <v/>
      </c>
      <c r="CE541" s="58" t="str">
        <f>IF(O541="女子",IF($AF541&gt;100,"",IF($M541=プロ用女子!D$77,ROW(),"")),"")</f>
        <v/>
      </c>
      <c r="CF541" s="58" t="str">
        <f>IF(O541="女子",IF($AF541&gt;100,"",IF($M541=プロ用女子!K$77,ROW(),"")),"")</f>
        <v/>
      </c>
      <c r="CG541" s="58" t="str">
        <f>IF(O541="女子",IF($AF541&gt;100,"",IF($M541=プロ用女子!D$102,ROW(),"")),"")</f>
        <v/>
      </c>
      <c r="CH541" s="58" t="str">
        <f>IF(O541="女子",IF($AF541&gt;100,"",IF($M541=プロ用女子!K$102,ROW(),"")),"")</f>
        <v/>
      </c>
      <c r="CI541" s="58">
        <f>IF(O541="女子",IF($AF541&gt;100,"",IF($M541=プロ用女子!D$127,ROW(),"")),"")</f>
        <v>541</v>
      </c>
      <c r="CJ541" s="58" t="str">
        <f>IF(O541="女子",IF($AF541&gt;100,"",IF($M541=プロ用女子!K$127,ROW(),"")),"")</f>
        <v/>
      </c>
      <c r="CK541" s="58" t="str">
        <f>IF(O541="女子",IF($AF541&gt;100,"",IF($M541=プロ用女子!D$152,ROW(),"")),"")</f>
        <v/>
      </c>
      <c r="CL541" s="58" t="str">
        <f>IF(O541="女子",IF($AF541&gt;100,"",IF($M541=プロ用女子!K$152,ROW(),"")),"")</f>
        <v/>
      </c>
      <c r="CM541" s="58" t="str">
        <f>IF(O541="女子",IF($AF541&gt;100,"",IF($M541=プロ用女子!D$177,ROW(),"")),"")</f>
        <v/>
      </c>
      <c r="CN541" s="58" t="str">
        <f>IF(O541="女子",IF($AF541&gt;100,"",IF($M541=プロ用女子!K$177,ROW(),"")),"")</f>
        <v/>
      </c>
      <c r="CO541" s="58" t="str">
        <f>IF(O541="女子",IF($AF541&gt;100,"",IF($M541=プロ用女子!D$202,ROW(),"")),"")</f>
        <v/>
      </c>
      <c r="CP541" s="58" t="str">
        <f>IF(O541="女子",IF($AF541&gt;100,"",IF($M541=プロ用女子!K$202,ROW(),"")),"")</f>
        <v/>
      </c>
      <c r="CQ541" s="58" t="str">
        <f>IF(O541="女子",IF($AF541&gt;100,"",IF($M541=プロ用女子!D$227,ROW(),"")),"")</f>
        <v/>
      </c>
      <c r="CR541" s="58" t="str">
        <f>IF(O541="女子",IF($AF541&gt;100,"",IF($M541=プロ用女子!K$227,ROW(),"")),"")</f>
        <v/>
      </c>
    </row>
    <row r="542" spans="1:96" x14ac:dyDescent="0.15">
      <c r="A542" s="41"/>
      <c r="B542" s="41"/>
      <c r="L542" t="s">
        <v>2060</v>
      </c>
      <c r="M542" t="s">
        <v>1602</v>
      </c>
      <c r="N542" t="s">
        <v>1603</v>
      </c>
      <c r="O542" t="s">
        <v>17</v>
      </c>
      <c r="Y542" t="s">
        <v>101</v>
      </c>
      <c r="AA542" t="s">
        <v>2061</v>
      </c>
      <c r="AB542" t="s">
        <v>2062</v>
      </c>
      <c r="AC542" t="s">
        <v>2063</v>
      </c>
      <c r="AD542" t="s">
        <v>102</v>
      </c>
      <c r="AE542" t="s">
        <v>105</v>
      </c>
      <c r="AF542">
        <v>5</v>
      </c>
      <c r="AG542" s="40">
        <v>39097</v>
      </c>
      <c r="AN542">
        <v>164</v>
      </c>
      <c r="AO542">
        <v>50</v>
      </c>
      <c r="AP542" t="s">
        <v>103</v>
      </c>
      <c r="BB542">
        <f t="shared" si="31"/>
        <v>17</v>
      </c>
      <c r="BC542">
        <f t="shared" si="32"/>
        <v>3</v>
      </c>
      <c r="BD542" t="str">
        <f t="shared" si="33"/>
        <v>右</v>
      </c>
      <c r="BE542" s="58" t="str">
        <f>IF(O542="男子",IF($AF542&gt;100,"",IF(M542=プロ用男子!D$2,ROW(),"")),"")</f>
        <v/>
      </c>
      <c r="BF542" s="58" t="str">
        <f>IF(O542="男子",IF($AF542&gt;100,"",IF($M542=プロ用男子!K$2,ROW(),"")),"")</f>
        <v/>
      </c>
      <c r="BG542" s="58" t="str">
        <f>IF(O542="男子",IF($AF542&gt;100,"",IF($M542=プロ用男子!D$27,ROW(),"")),"")</f>
        <v/>
      </c>
      <c r="BH542" s="58" t="str">
        <f>IF(O542="男子",IF($AF542&gt;100,"",IF($M542=プロ用男子!K$27,ROW(),"")),"")</f>
        <v/>
      </c>
      <c r="BI542" s="58" t="str">
        <f>IF(O542="男子",IF($AF542&gt;100,"",IF($M542=プロ用男子!D$52,ROW(),"")),"")</f>
        <v/>
      </c>
      <c r="BJ542" s="58" t="str">
        <f>IF(O542="男子",IF($AF542&gt;100,"",IF($M542=プロ用男子!K$52,ROW(),"")),"")</f>
        <v/>
      </c>
      <c r="BK542" s="58" t="str">
        <f>IF(O542="男子",IF($AF542&gt;100,"",IF($M542=プロ用男子!D$77,ROW(),"")),"")</f>
        <v/>
      </c>
      <c r="BL542" s="58" t="str">
        <f>IF(O542="男子",IF($AF542&gt;100,"",IF($M542=プロ用男子!K$77,ROW(),"")),"")</f>
        <v/>
      </c>
      <c r="BM542" s="58" t="str">
        <f>IF(O542="男子",IF($AF542&gt;100,"",IF($M542=プロ用男子!D$102,ROW(),"")),"")</f>
        <v/>
      </c>
      <c r="BN542" s="58" t="str">
        <f>IF(O542="男子",IF($AF542&gt;100,"",IF($M542=プロ用男子!K$102,ROW(),"")),"")</f>
        <v/>
      </c>
      <c r="BO542" s="58" t="str">
        <f>IF(O542="男子",IF($AF542&gt;100,"",IF($M542=プロ用男子!D$127,ROW(),"")),"")</f>
        <v/>
      </c>
      <c r="BP542" s="58" t="str">
        <f>IF(O542="男子",IF($AF542&gt;100,"",IF($M542=プロ用男子!K$127,ROW(),"")),"")</f>
        <v/>
      </c>
      <c r="BQ542" s="58" t="str">
        <f>IF(O542="男子",IF($AF542&gt;100,"",IF($M542=プロ用男子!D$152,ROW(),"")),"")</f>
        <v/>
      </c>
      <c r="BR542" s="58" t="str">
        <f>IF(O542="男子",IF($AF542&gt;100,"",IF($M542=プロ用男子!K$152,ROW(),"")),"")</f>
        <v/>
      </c>
      <c r="BS542" s="58" t="str">
        <f>IF(O542="男子",IF($AF542&gt;100,"",IF($M542=プロ用男子!D$177,ROW(),"")),"")</f>
        <v/>
      </c>
      <c r="BT542" s="58" t="str">
        <f>IF(O542="男子",IF($AF542&gt;100,"",IF($M542=プロ用男子!K$177,ROW(),"")),"")</f>
        <v/>
      </c>
      <c r="BU542" s="58" t="str">
        <f>IF(O542="男子",IF($AF542&gt;100,"",IF($M542=プロ用男子!D$202,ROW(),"")),"")</f>
        <v/>
      </c>
      <c r="BV542" s="58" t="str">
        <f>IF(O542="男子",IF($AF542&gt;100,"",IF($M542=プロ用男子!K$202,ROW(),"")),"")</f>
        <v/>
      </c>
      <c r="BW542" s="58" t="str">
        <f>IF(O542="男子",IF($AF542&gt;100,"",IF($M542=プロ用男子!D$227,ROW(),"")),"")</f>
        <v/>
      </c>
      <c r="BX542" s="58" t="str">
        <f>IF(O542="男子",IF($AF542&gt;100,"",IF($M542=プロ用男子!K$227,ROW(),"")),"")</f>
        <v/>
      </c>
      <c r="BY542" s="58" t="str">
        <f>IF(O542="女子",IF(AF542&gt;100,"",IF(M542=プロ用女子!D$2,ROW(),"")),"")</f>
        <v/>
      </c>
      <c r="BZ542" s="58" t="str">
        <f>IF(O542="女子",IF($AF542&gt;100,"",IF($M542=プロ用女子!K$2,ROW(),"")),"")</f>
        <v/>
      </c>
      <c r="CA542" s="58" t="str">
        <f>IF(O542="女子",IF($AF542&gt;100,"",IF($M542=プロ用女子!D$27,ROW(),"")),"")</f>
        <v/>
      </c>
      <c r="CB542" s="58" t="str">
        <f>IF(O542="女子",IF($AF542&gt;100,"",IF($M542=プロ用女子!K$27,ROW(),"")),"")</f>
        <v/>
      </c>
      <c r="CC542" s="58" t="str">
        <f>IF(O542="女子",IF($AF542&gt;100,"",IF($M542=プロ用女子!D$52,ROW(),"")),"")</f>
        <v/>
      </c>
      <c r="CD542" s="58" t="str">
        <f>IF(O542="女子",IF($AF542&gt;100,"",IF($M542=プロ用女子!K$52,ROW(),"")),"")</f>
        <v/>
      </c>
      <c r="CE542" s="58" t="str">
        <f>IF(O542="女子",IF($AF542&gt;100,"",IF($M542=プロ用女子!D$77,ROW(),"")),"")</f>
        <v/>
      </c>
      <c r="CF542" s="58" t="str">
        <f>IF(O542="女子",IF($AF542&gt;100,"",IF($M542=プロ用女子!K$77,ROW(),"")),"")</f>
        <v/>
      </c>
      <c r="CG542" s="58" t="str">
        <f>IF(O542="女子",IF($AF542&gt;100,"",IF($M542=プロ用女子!D$102,ROW(),"")),"")</f>
        <v/>
      </c>
      <c r="CH542" s="58" t="str">
        <f>IF(O542="女子",IF($AF542&gt;100,"",IF($M542=プロ用女子!K$102,ROW(),"")),"")</f>
        <v/>
      </c>
      <c r="CI542" s="58">
        <f>IF(O542="女子",IF($AF542&gt;100,"",IF($M542=プロ用女子!D$127,ROW(),"")),"")</f>
        <v>542</v>
      </c>
      <c r="CJ542" s="58" t="str">
        <f>IF(O542="女子",IF($AF542&gt;100,"",IF($M542=プロ用女子!K$127,ROW(),"")),"")</f>
        <v/>
      </c>
      <c r="CK542" s="58" t="str">
        <f>IF(O542="女子",IF($AF542&gt;100,"",IF($M542=プロ用女子!D$152,ROW(),"")),"")</f>
        <v/>
      </c>
      <c r="CL542" s="58" t="str">
        <f>IF(O542="女子",IF($AF542&gt;100,"",IF($M542=プロ用女子!K$152,ROW(),"")),"")</f>
        <v/>
      </c>
      <c r="CM542" s="58" t="str">
        <f>IF(O542="女子",IF($AF542&gt;100,"",IF($M542=プロ用女子!D$177,ROW(),"")),"")</f>
        <v/>
      </c>
      <c r="CN542" s="58" t="str">
        <f>IF(O542="女子",IF($AF542&gt;100,"",IF($M542=プロ用女子!K$177,ROW(),"")),"")</f>
        <v/>
      </c>
      <c r="CO542" s="58" t="str">
        <f>IF(O542="女子",IF($AF542&gt;100,"",IF($M542=プロ用女子!D$202,ROW(),"")),"")</f>
        <v/>
      </c>
      <c r="CP542" s="58" t="str">
        <f>IF(O542="女子",IF($AF542&gt;100,"",IF($M542=プロ用女子!K$202,ROW(),"")),"")</f>
        <v/>
      </c>
      <c r="CQ542" s="58" t="str">
        <f>IF(O542="女子",IF($AF542&gt;100,"",IF($M542=プロ用女子!D$227,ROW(),"")),"")</f>
        <v/>
      </c>
      <c r="CR542" s="58" t="str">
        <f>IF(O542="女子",IF($AF542&gt;100,"",IF($M542=プロ用女子!K$227,ROW(),"")),"")</f>
        <v/>
      </c>
    </row>
    <row r="543" spans="1:96" x14ac:dyDescent="0.15">
      <c r="A543" s="41"/>
      <c r="B543" s="41"/>
      <c r="L543" t="s">
        <v>2064</v>
      </c>
      <c r="M543" t="s">
        <v>1602</v>
      </c>
      <c r="N543" t="s">
        <v>1603</v>
      </c>
      <c r="O543" t="s">
        <v>17</v>
      </c>
      <c r="Y543" t="s">
        <v>101</v>
      </c>
      <c r="AA543" t="s">
        <v>2065</v>
      </c>
      <c r="AB543" t="s">
        <v>2066</v>
      </c>
      <c r="AC543" t="s">
        <v>2067</v>
      </c>
      <c r="AD543" t="s">
        <v>102</v>
      </c>
      <c r="AF543">
        <v>6</v>
      </c>
      <c r="AG543" s="40">
        <v>38994</v>
      </c>
      <c r="AN543">
        <v>162.80000000000001</v>
      </c>
      <c r="AO543">
        <v>55.5</v>
      </c>
      <c r="AP543" t="s">
        <v>103</v>
      </c>
      <c r="BB543">
        <f t="shared" si="31"/>
        <v>17</v>
      </c>
      <c r="BC543">
        <f t="shared" si="32"/>
        <v>3</v>
      </c>
      <c r="BD543" t="str">
        <f t="shared" si="33"/>
        <v>右</v>
      </c>
      <c r="BE543" s="58" t="str">
        <f>IF(O543="男子",IF($AF543&gt;100,"",IF(M543=プロ用男子!D$2,ROW(),"")),"")</f>
        <v/>
      </c>
      <c r="BF543" s="58" t="str">
        <f>IF(O543="男子",IF($AF543&gt;100,"",IF($M543=プロ用男子!K$2,ROW(),"")),"")</f>
        <v/>
      </c>
      <c r="BG543" s="58" t="str">
        <f>IF(O543="男子",IF($AF543&gt;100,"",IF($M543=プロ用男子!D$27,ROW(),"")),"")</f>
        <v/>
      </c>
      <c r="BH543" s="58" t="str">
        <f>IF(O543="男子",IF($AF543&gt;100,"",IF($M543=プロ用男子!K$27,ROW(),"")),"")</f>
        <v/>
      </c>
      <c r="BI543" s="58" t="str">
        <f>IF(O543="男子",IF($AF543&gt;100,"",IF($M543=プロ用男子!D$52,ROW(),"")),"")</f>
        <v/>
      </c>
      <c r="BJ543" s="58" t="str">
        <f>IF(O543="男子",IF($AF543&gt;100,"",IF($M543=プロ用男子!K$52,ROW(),"")),"")</f>
        <v/>
      </c>
      <c r="BK543" s="58" t="str">
        <f>IF(O543="男子",IF($AF543&gt;100,"",IF($M543=プロ用男子!D$77,ROW(),"")),"")</f>
        <v/>
      </c>
      <c r="BL543" s="58" t="str">
        <f>IF(O543="男子",IF($AF543&gt;100,"",IF($M543=プロ用男子!K$77,ROW(),"")),"")</f>
        <v/>
      </c>
      <c r="BM543" s="58" t="str">
        <f>IF(O543="男子",IF($AF543&gt;100,"",IF($M543=プロ用男子!D$102,ROW(),"")),"")</f>
        <v/>
      </c>
      <c r="BN543" s="58" t="str">
        <f>IF(O543="男子",IF($AF543&gt;100,"",IF($M543=プロ用男子!K$102,ROW(),"")),"")</f>
        <v/>
      </c>
      <c r="BO543" s="58" t="str">
        <f>IF(O543="男子",IF($AF543&gt;100,"",IF($M543=プロ用男子!D$127,ROW(),"")),"")</f>
        <v/>
      </c>
      <c r="BP543" s="58" t="str">
        <f>IF(O543="男子",IF($AF543&gt;100,"",IF($M543=プロ用男子!K$127,ROW(),"")),"")</f>
        <v/>
      </c>
      <c r="BQ543" s="58" t="str">
        <f>IF(O543="男子",IF($AF543&gt;100,"",IF($M543=プロ用男子!D$152,ROW(),"")),"")</f>
        <v/>
      </c>
      <c r="BR543" s="58" t="str">
        <f>IF(O543="男子",IF($AF543&gt;100,"",IF($M543=プロ用男子!K$152,ROW(),"")),"")</f>
        <v/>
      </c>
      <c r="BS543" s="58" t="str">
        <f>IF(O543="男子",IF($AF543&gt;100,"",IF($M543=プロ用男子!D$177,ROW(),"")),"")</f>
        <v/>
      </c>
      <c r="BT543" s="58" t="str">
        <f>IF(O543="男子",IF($AF543&gt;100,"",IF($M543=プロ用男子!K$177,ROW(),"")),"")</f>
        <v/>
      </c>
      <c r="BU543" s="58" t="str">
        <f>IF(O543="男子",IF($AF543&gt;100,"",IF($M543=プロ用男子!D$202,ROW(),"")),"")</f>
        <v/>
      </c>
      <c r="BV543" s="58" t="str">
        <f>IF(O543="男子",IF($AF543&gt;100,"",IF($M543=プロ用男子!K$202,ROW(),"")),"")</f>
        <v/>
      </c>
      <c r="BW543" s="58" t="str">
        <f>IF(O543="男子",IF($AF543&gt;100,"",IF($M543=プロ用男子!D$227,ROW(),"")),"")</f>
        <v/>
      </c>
      <c r="BX543" s="58" t="str">
        <f>IF(O543="男子",IF($AF543&gt;100,"",IF($M543=プロ用男子!K$227,ROW(),"")),"")</f>
        <v/>
      </c>
      <c r="BY543" s="58" t="str">
        <f>IF(O543="女子",IF(AF543&gt;100,"",IF(M543=プロ用女子!D$2,ROW(),"")),"")</f>
        <v/>
      </c>
      <c r="BZ543" s="58" t="str">
        <f>IF(O543="女子",IF($AF543&gt;100,"",IF($M543=プロ用女子!K$2,ROW(),"")),"")</f>
        <v/>
      </c>
      <c r="CA543" s="58" t="str">
        <f>IF(O543="女子",IF($AF543&gt;100,"",IF($M543=プロ用女子!D$27,ROW(),"")),"")</f>
        <v/>
      </c>
      <c r="CB543" s="58" t="str">
        <f>IF(O543="女子",IF($AF543&gt;100,"",IF($M543=プロ用女子!K$27,ROW(),"")),"")</f>
        <v/>
      </c>
      <c r="CC543" s="58" t="str">
        <f>IF(O543="女子",IF($AF543&gt;100,"",IF($M543=プロ用女子!D$52,ROW(),"")),"")</f>
        <v/>
      </c>
      <c r="CD543" s="58" t="str">
        <f>IF(O543="女子",IF($AF543&gt;100,"",IF($M543=プロ用女子!K$52,ROW(),"")),"")</f>
        <v/>
      </c>
      <c r="CE543" s="58" t="str">
        <f>IF(O543="女子",IF($AF543&gt;100,"",IF($M543=プロ用女子!D$77,ROW(),"")),"")</f>
        <v/>
      </c>
      <c r="CF543" s="58" t="str">
        <f>IF(O543="女子",IF($AF543&gt;100,"",IF($M543=プロ用女子!K$77,ROW(),"")),"")</f>
        <v/>
      </c>
      <c r="CG543" s="58" t="str">
        <f>IF(O543="女子",IF($AF543&gt;100,"",IF($M543=プロ用女子!D$102,ROW(),"")),"")</f>
        <v/>
      </c>
      <c r="CH543" s="58" t="str">
        <f>IF(O543="女子",IF($AF543&gt;100,"",IF($M543=プロ用女子!K$102,ROW(),"")),"")</f>
        <v/>
      </c>
      <c r="CI543" s="58">
        <f>IF(O543="女子",IF($AF543&gt;100,"",IF($M543=プロ用女子!D$127,ROW(),"")),"")</f>
        <v>543</v>
      </c>
      <c r="CJ543" s="58" t="str">
        <f>IF(O543="女子",IF($AF543&gt;100,"",IF($M543=プロ用女子!K$127,ROW(),"")),"")</f>
        <v/>
      </c>
      <c r="CK543" s="58" t="str">
        <f>IF(O543="女子",IF($AF543&gt;100,"",IF($M543=プロ用女子!D$152,ROW(),"")),"")</f>
        <v/>
      </c>
      <c r="CL543" s="58" t="str">
        <f>IF(O543="女子",IF($AF543&gt;100,"",IF($M543=プロ用女子!K$152,ROW(),"")),"")</f>
        <v/>
      </c>
      <c r="CM543" s="58" t="str">
        <f>IF(O543="女子",IF($AF543&gt;100,"",IF($M543=プロ用女子!D$177,ROW(),"")),"")</f>
        <v/>
      </c>
      <c r="CN543" s="58" t="str">
        <f>IF(O543="女子",IF($AF543&gt;100,"",IF($M543=プロ用女子!K$177,ROW(),"")),"")</f>
        <v/>
      </c>
      <c r="CO543" s="58" t="str">
        <f>IF(O543="女子",IF($AF543&gt;100,"",IF($M543=プロ用女子!D$202,ROW(),"")),"")</f>
        <v/>
      </c>
      <c r="CP543" s="58" t="str">
        <f>IF(O543="女子",IF($AF543&gt;100,"",IF($M543=プロ用女子!K$202,ROW(),"")),"")</f>
        <v/>
      </c>
      <c r="CQ543" s="58" t="str">
        <f>IF(O543="女子",IF($AF543&gt;100,"",IF($M543=プロ用女子!D$227,ROW(),"")),"")</f>
        <v/>
      </c>
      <c r="CR543" s="58" t="str">
        <f>IF(O543="女子",IF($AF543&gt;100,"",IF($M543=プロ用女子!K$227,ROW(),"")),"")</f>
        <v/>
      </c>
    </row>
    <row r="544" spans="1:96" x14ac:dyDescent="0.15">
      <c r="A544" s="41"/>
      <c r="B544" s="41"/>
      <c r="L544" t="s">
        <v>2068</v>
      </c>
      <c r="M544" t="s">
        <v>1602</v>
      </c>
      <c r="N544" t="s">
        <v>1603</v>
      </c>
      <c r="O544" t="s">
        <v>17</v>
      </c>
      <c r="Y544" t="s">
        <v>101</v>
      </c>
      <c r="AA544" t="s">
        <v>2069</v>
      </c>
      <c r="AB544" t="s">
        <v>2070</v>
      </c>
      <c r="AC544" t="s">
        <v>2071</v>
      </c>
      <c r="AD544" t="s">
        <v>102</v>
      </c>
      <c r="AF544">
        <v>7</v>
      </c>
      <c r="AG544" s="40">
        <v>39147</v>
      </c>
      <c r="AN544">
        <v>170.2</v>
      </c>
      <c r="AO544">
        <v>59.2</v>
      </c>
      <c r="AP544" t="s">
        <v>103</v>
      </c>
      <c r="BB544">
        <f t="shared" si="31"/>
        <v>17</v>
      </c>
      <c r="BC544">
        <f t="shared" si="32"/>
        <v>3</v>
      </c>
      <c r="BD544" t="str">
        <f t="shared" si="33"/>
        <v>右</v>
      </c>
      <c r="BE544" s="58" t="str">
        <f>IF(O544="男子",IF($AF544&gt;100,"",IF(M544=プロ用男子!D$2,ROW(),"")),"")</f>
        <v/>
      </c>
      <c r="BF544" s="58" t="str">
        <f>IF(O544="男子",IF($AF544&gt;100,"",IF($M544=プロ用男子!K$2,ROW(),"")),"")</f>
        <v/>
      </c>
      <c r="BG544" s="58" t="str">
        <f>IF(O544="男子",IF($AF544&gt;100,"",IF($M544=プロ用男子!D$27,ROW(),"")),"")</f>
        <v/>
      </c>
      <c r="BH544" s="58" t="str">
        <f>IF(O544="男子",IF($AF544&gt;100,"",IF($M544=プロ用男子!K$27,ROW(),"")),"")</f>
        <v/>
      </c>
      <c r="BI544" s="58" t="str">
        <f>IF(O544="男子",IF($AF544&gt;100,"",IF($M544=プロ用男子!D$52,ROW(),"")),"")</f>
        <v/>
      </c>
      <c r="BJ544" s="58" t="str">
        <f>IF(O544="男子",IF($AF544&gt;100,"",IF($M544=プロ用男子!K$52,ROW(),"")),"")</f>
        <v/>
      </c>
      <c r="BK544" s="58" t="str">
        <f>IF(O544="男子",IF($AF544&gt;100,"",IF($M544=プロ用男子!D$77,ROW(),"")),"")</f>
        <v/>
      </c>
      <c r="BL544" s="58" t="str">
        <f>IF(O544="男子",IF($AF544&gt;100,"",IF($M544=プロ用男子!K$77,ROW(),"")),"")</f>
        <v/>
      </c>
      <c r="BM544" s="58" t="str">
        <f>IF(O544="男子",IF($AF544&gt;100,"",IF($M544=プロ用男子!D$102,ROW(),"")),"")</f>
        <v/>
      </c>
      <c r="BN544" s="58" t="str">
        <f>IF(O544="男子",IF($AF544&gt;100,"",IF($M544=プロ用男子!K$102,ROW(),"")),"")</f>
        <v/>
      </c>
      <c r="BO544" s="58" t="str">
        <f>IF(O544="男子",IF($AF544&gt;100,"",IF($M544=プロ用男子!D$127,ROW(),"")),"")</f>
        <v/>
      </c>
      <c r="BP544" s="58" t="str">
        <f>IF(O544="男子",IF($AF544&gt;100,"",IF($M544=プロ用男子!K$127,ROW(),"")),"")</f>
        <v/>
      </c>
      <c r="BQ544" s="58" t="str">
        <f>IF(O544="男子",IF($AF544&gt;100,"",IF($M544=プロ用男子!D$152,ROW(),"")),"")</f>
        <v/>
      </c>
      <c r="BR544" s="58" t="str">
        <f>IF(O544="男子",IF($AF544&gt;100,"",IF($M544=プロ用男子!K$152,ROW(),"")),"")</f>
        <v/>
      </c>
      <c r="BS544" s="58" t="str">
        <f>IF(O544="男子",IF($AF544&gt;100,"",IF($M544=プロ用男子!D$177,ROW(),"")),"")</f>
        <v/>
      </c>
      <c r="BT544" s="58" t="str">
        <f>IF(O544="男子",IF($AF544&gt;100,"",IF($M544=プロ用男子!K$177,ROW(),"")),"")</f>
        <v/>
      </c>
      <c r="BU544" s="58" t="str">
        <f>IF(O544="男子",IF($AF544&gt;100,"",IF($M544=プロ用男子!D$202,ROW(),"")),"")</f>
        <v/>
      </c>
      <c r="BV544" s="58" t="str">
        <f>IF(O544="男子",IF($AF544&gt;100,"",IF($M544=プロ用男子!K$202,ROW(),"")),"")</f>
        <v/>
      </c>
      <c r="BW544" s="58" t="str">
        <f>IF(O544="男子",IF($AF544&gt;100,"",IF($M544=プロ用男子!D$227,ROW(),"")),"")</f>
        <v/>
      </c>
      <c r="BX544" s="58" t="str">
        <f>IF(O544="男子",IF($AF544&gt;100,"",IF($M544=プロ用男子!K$227,ROW(),"")),"")</f>
        <v/>
      </c>
      <c r="BY544" s="58" t="str">
        <f>IF(O544="女子",IF(AF544&gt;100,"",IF(M544=プロ用女子!D$2,ROW(),"")),"")</f>
        <v/>
      </c>
      <c r="BZ544" s="58" t="str">
        <f>IF(O544="女子",IF($AF544&gt;100,"",IF($M544=プロ用女子!K$2,ROW(),"")),"")</f>
        <v/>
      </c>
      <c r="CA544" s="58" t="str">
        <f>IF(O544="女子",IF($AF544&gt;100,"",IF($M544=プロ用女子!D$27,ROW(),"")),"")</f>
        <v/>
      </c>
      <c r="CB544" s="58" t="str">
        <f>IF(O544="女子",IF($AF544&gt;100,"",IF($M544=プロ用女子!K$27,ROW(),"")),"")</f>
        <v/>
      </c>
      <c r="CC544" s="58" t="str">
        <f>IF(O544="女子",IF($AF544&gt;100,"",IF($M544=プロ用女子!D$52,ROW(),"")),"")</f>
        <v/>
      </c>
      <c r="CD544" s="58" t="str">
        <f>IF(O544="女子",IF($AF544&gt;100,"",IF($M544=プロ用女子!K$52,ROW(),"")),"")</f>
        <v/>
      </c>
      <c r="CE544" s="58" t="str">
        <f>IF(O544="女子",IF($AF544&gt;100,"",IF($M544=プロ用女子!D$77,ROW(),"")),"")</f>
        <v/>
      </c>
      <c r="CF544" s="58" t="str">
        <f>IF(O544="女子",IF($AF544&gt;100,"",IF($M544=プロ用女子!K$77,ROW(),"")),"")</f>
        <v/>
      </c>
      <c r="CG544" s="58" t="str">
        <f>IF(O544="女子",IF($AF544&gt;100,"",IF($M544=プロ用女子!D$102,ROW(),"")),"")</f>
        <v/>
      </c>
      <c r="CH544" s="58" t="str">
        <f>IF(O544="女子",IF($AF544&gt;100,"",IF($M544=プロ用女子!K$102,ROW(),"")),"")</f>
        <v/>
      </c>
      <c r="CI544" s="58">
        <f>IF(O544="女子",IF($AF544&gt;100,"",IF($M544=プロ用女子!D$127,ROW(),"")),"")</f>
        <v>544</v>
      </c>
      <c r="CJ544" s="58" t="str">
        <f>IF(O544="女子",IF($AF544&gt;100,"",IF($M544=プロ用女子!K$127,ROW(),"")),"")</f>
        <v/>
      </c>
      <c r="CK544" s="58" t="str">
        <f>IF(O544="女子",IF($AF544&gt;100,"",IF($M544=プロ用女子!D$152,ROW(),"")),"")</f>
        <v/>
      </c>
      <c r="CL544" s="58" t="str">
        <f>IF(O544="女子",IF($AF544&gt;100,"",IF($M544=プロ用女子!K$152,ROW(),"")),"")</f>
        <v/>
      </c>
      <c r="CM544" s="58" t="str">
        <f>IF(O544="女子",IF($AF544&gt;100,"",IF($M544=プロ用女子!D$177,ROW(),"")),"")</f>
        <v/>
      </c>
      <c r="CN544" s="58" t="str">
        <f>IF(O544="女子",IF($AF544&gt;100,"",IF($M544=プロ用女子!K$177,ROW(),"")),"")</f>
        <v/>
      </c>
      <c r="CO544" s="58" t="str">
        <f>IF(O544="女子",IF($AF544&gt;100,"",IF($M544=プロ用女子!D$202,ROW(),"")),"")</f>
        <v/>
      </c>
      <c r="CP544" s="58" t="str">
        <f>IF(O544="女子",IF($AF544&gt;100,"",IF($M544=プロ用女子!K$202,ROW(),"")),"")</f>
        <v/>
      </c>
      <c r="CQ544" s="58" t="str">
        <f>IF(O544="女子",IF($AF544&gt;100,"",IF($M544=プロ用女子!D$227,ROW(),"")),"")</f>
        <v/>
      </c>
      <c r="CR544" s="58" t="str">
        <f>IF(O544="女子",IF($AF544&gt;100,"",IF($M544=プロ用女子!K$227,ROW(),"")),"")</f>
        <v/>
      </c>
    </row>
    <row r="545" spans="1:96" x14ac:dyDescent="0.15">
      <c r="A545" s="41"/>
      <c r="B545" s="41"/>
      <c r="L545" t="s">
        <v>2072</v>
      </c>
      <c r="M545" t="s">
        <v>1602</v>
      </c>
      <c r="N545" t="s">
        <v>1603</v>
      </c>
      <c r="O545" t="s">
        <v>17</v>
      </c>
      <c r="Y545" t="s">
        <v>101</v>
      </c>
      <c r="AA545" t="s">
        <v>2073</v>
      </c>
      <c r="AB545" t="s">
        <v>2074</v>
      </c>
      <c r="AC545" t="s">
        <v>2075</v>
      </c>
      <c r="AD545" t="s">
        <v>102</v>
      </c>
      <c r="AF545">
        <v>8</v>
      </c>
      <c r="AG545" s="40">
        <v>39139</v>
      </c>
      <c r="AN545">
        <v>172</v>
      </c>
      <c r="AO545">
        <v>54</v>
      </c>
      <c r="AP545" t="s">
        <v>103</v>
      </c>
      <c r="BB545">
        <f t="shared" si="31"/>
        <v>17</v>
      </c>
      <c r="BC545">
        <f t="shared" si="32"/>
        <v>3</v>
      </c>
      <c r="BD545" t="str">
        <f t="shared" si="33"/>
        <v>右</v>
      </c>
      <c r="BE545" s="58" t="str">
        <f>IF(O545="男子",IF($AF545&gt;100,"",IF(M545=プロ用男子!D$2,ROW(),"")),"")</f>
        <v/>
      </c>
      <c r="BF545" s="58" t="str">
        <f>IF(O545="男子",IF($AF545&gt;100,"",IF($M545=プロ用男子!K$2,ROW(),"")),"")</f>
        <v/>
      </c>
      <c r="BG545" s="58" t="str">
        <f>IF(O545="男子",IF($AF545&gt;100,"",IF($M545=プロ用男子!D$27,ROW(),"")),"")</f>
        <v/>
      </c>
      <c r="BH545" s="58" t="str">
        <f>IF(O545="男子",IF($AF545&gt;100,"",IF($M545=プロ用男子!K$27,ROW(),"")),"")</f>
        <v/>
      </c>
      <c r="BI545" s="58" t="str">
        <f>IF(O545="男子",IF($AF545&gt;100,"",IF($M545=プロ用男子!D$52,ROW(),"")),"")</f>
        <v/>
      </c>
      <c r="BJ545" s="58" t="str">
        <f>IF(O545="男子",IF($AF545&gt;100,"",IF($M545=プロ用男子!K$52,ROW(),"")),"")</f>
        <v/>
      </c>
      <c r="BK545" s="58" t="str">
        <f>IF(O545="男子",IF($AF545&gt;100,"",IF($M545=プロ用男子!D$77,ROW(),"")),"")</f>
        <v/>
      </c>
      <c r="BL545" s="58" t="str">
        <f>IF(O545="男子",IF($AF545&gt;100,"",IF($M545=プロ用男子!K$77,ROW(),"")),"")</f>
        <v/>
      </c>
      <c r="BM545" s="58" t="str">
        <f>IF(O545="男子",IF($AF545&gt;100,"",IF($M545=プロ用男子!D$102,ROW(),"")),"")</f>
        <v/>
      </c>
      <c r="BN545" s="58" t="str">
        <f>IF(O545="男子",IF($AF545&gt;100,"",IF($M545=プロ用男子!K$102,ROW(),"")),"")</f>
        <v/>
      </c>
      <c r="BO545" s="58" t="str">
        <f>IF(O545="男子",IF($AF545&gt;100,"",IF($M545=プロ用男子!D$127,ROW(),"")),"")</f>
        <v/>
      </c>
      <c r="BP545" s="58" t="str">
        <f>IF(O545="男子",IF($AF545&gt;100,"",IF($M545=プロ用男子!K$127,ROW(),"")),"")</f>
        <v/>
      </c>
      <c r="BQ545" s="58" t="str">
        <f>IF(O545="男子",IF($AF545&gt;100,"",IF($M545=プロ用男子!D$152,ROW(),"")),"")</f>
        <v/>
      </c>
      <c r="BR545" s="58" t="str">
        <f>IF(O545="男子",IF($AF545&gt;100,"",IF($M545=プロ用男子!K$152,ROW(),"")),"")</f>
        <v/>
      </c>
      <c r="BS545" s="58" t="str">
        <f>IF(O545="男子",IF($AF545&gt;100,"",IF($M545=プロ用男子!D$177,ROW(),"")),"")</f>
        <v/>
      </c>
      <c r="BT545" s="58" t="str">
        <f>IF(O545="男子",IF($AF545&gt;100,"",IF($M545=プロ用男子!K$177,ROW(),"")),"")</f>
        <v/>
      </c>
      <c r="BU545" s="58" t="str">
        <f>IF(O545="男子",IF($AF545&gt;100,"",IF($M545=プロ用男子!D$202,ROW(),"")),"")</f>
        <v/>
      </c>
      <c r="BV545" s="58" t="str">
        <f>IF(O545="男子",IF($AF545&gt;100,"",IF($M545=プロ用男子!K$202,ROW(),"")),"")</f>
        <v/>
      </c>
      <c r="BW545" s="58" t="str">
        <f>IF(O545="男子",IF($AF545&gt;100,"",IF($M545=プロ用男子!D$227,ROW(),"")),"")</f>
        <v/>
      </c>
      <c r="BX545" s="58" t="str">
        <f>IF(O545="男子",IF($AF545&gt;100,"",IF($M545=プロ用男子!K$227,ROW(),"")),"")</f>
        <v/>
      </c>
      <c r="BY545" s="58" t="str">
        <f>IF(O545="女子",IF(AF545&gt;100,"",IF(M545=プロ用女子!D$2,ROW(),"")),"")</f>
        <v/>
      </c>
      <c r="BZ545" s="58" t="str">
        <f>IF(O545="女子",IF($AF545&gt;100,"",IF($M545=プロ用女子!K$2,ROW(),"")),"")</f>
        <v/>
      </c>
      <c r="CA545" s="58" t="str">
        <f>IF(O545="女子",IF($AF545&gt;100,"",IF($M545=プロ用女子!D$27,ROW(),"")),"")</f>
        <v/>
      </c>
      <c r="CB545" s="58" t="str">
        <f>IF(O545="女子",IF($AF545&gt;100,"",IF($M545=プロ用女子!K$27,ROW(),"")),"")</f>
        <v/>
      </c>
      <c r="CC545" s="58" t="str">
        <f>IF(O545="女子",IF($AF545&gt;100,"",IF($M545=プロ用女子!D$52,ROW(),"")),"")</f>
        <v/>
      </c>
      <c r="CD545" s="58" t="str">
        <f>IF(O545="女子",IF($AF545&gt;100,"",IF($M545=プロ用女子!K$52,ROW(),"")),"")</f>
        <v/>
      </c>
      <c r="CE545" s="58" t="str">
        <f>IF(O545="女子",IF($AF545&gt;100,"",IF($M545=プロ用女子!D$77,ROW(),"")),"")</f>
        <v/>
      </c>
      <c r="CF545" s="58" t="str">
        <f>IF(O545="女子",IF($AF545&gt;100,"",IF($M545=プロ用女子!K$77,ROW(),"")),"")</f>
        <v/>
      </c>
      <c r="CG545" s="58" t="str">
        <f>IF(O545="女子",IF($AF545&gt;100,"",IF($M545=プロ用女子!D$102,ROW(),"")),"")</f>
        <v/>
      </c>
      <c r="CH545" s="58" t="str">
        <f>IF(O545="女子",IF($AF545&gt;100,"",IF($M545=プロ用女子!K$102,ROW(),"")),"")</f>
        <v/>
      </c>
      <c r="CI545" s="58">
        <f>IF(O545="女子",IF($AF545&gt;100,"",IF($M545=プロ用女子!D$127,ROW(),"")),"")</f>
        <v>545</v>
      </c>
      <c r="CJ545" s="58" t="str">
        <f>IF(O545="女子",IF($AF545&gt;100,"",IF($M545=プロ用女子!K$127,ROW(),"")),"")</f>
        <v/>
      </c>
      <c r="CK545" s="58" t="str">
        <f>IF(O545="女子",IF($AF545&gt;100,"",IF($M545=プロ用女子!D$152,ROW(),"")),"")</f>
        <v/>
      </c>
      <c r="CL545" s="58" t="str">
        <f>IF(O545="女子",IF($AF545&gt;100,"",IF($M545=プロ用女子!K$152,ROW(),"")),"")</f>
        <v/>
      </c>
      <c r="CM545" s="58" t="str">
        <f>IF(O545="女子",IF($AF545&gt;100,"",IF($M545=プロ用女子!D$177,ROW(),"")),"")</f>
        <v/>
      </c>
      <c r="CN545" s="58" t="str">
        <f>IF(O545="女子",IF($AF545&gt;100,"",IF($M545=プロ用女子!K$177,ROW(),"")),"")</f>
        <v/>
      </c>
      <c r="CO545" s="58" t="str">
        <f>IF(O545="女子",IF($AF545&gt;100,"",IF($M545=プロ用女子!D$202,ROW(),"")),"")</f>
        <v/>
      </c>
      <c r="CP545" s="58" t="str">
        <f>IF(O545="女子",IF($AF545&gt;100,"",IF($M545=プロ用女子!K$202,ROW(),"")),"")</f>
        <v/>
      </c>
      <c r="CQ545" s="58" t="str">
        <f>IF(O545="女子",IF($AF545&gt;100,"",IF($M545=プロ用女子!D$227,ROW(),"")),"")</f>
        <v/>
      </c>
      <c r="CR545" s="58" t="str">
        <f>IF(O545="女子",IF($AF545&gt;100,"",IF($M545=プロ用女子!K$227,ROW(),"")),"")</f>
        <v/>
      </c>
    </row>
    <row r="546" spans="1:96" x14ac:dyDescent="0.15">
      <c r="A546" s="41"/>
      <c r="B546" s="41"/>
      <c r="L546" t="s">
        <v>2076</v>
      </c>
      <c r="M546" t="s">
        <v>1602</v>
      </c>
      <c r="N546" t="s">
        <v>1603</v>
      </c>
      <c r="O546" t="s">
        <v>17</v>
      </c>
      <c r="Y546" t="s">
        <v>101</v>
      </c>
      <c r="AA546" t="s">
        <v>2077</v>
      </c>
      <c r="AB546" t="s">
        <v>2078</v>
      </c>
      <c r="AC546" t="s">
        <v>2079</v>
      </c>
      <c r="AD546" t="s">
        <v>102</v>
      </c>
      <c r="AF546">
        <v>9</v>
      </c>
      <c r="AG546" s="40">
        <v>38993</v>
      </c>
      <c r="AN546">
        <v>164</v>
      </c>
      <c r="AO546">
        <v>50</v>
      </c>
      <c r="AP546" t="s">
        <v>103</v>
      </c>
      <c r="BB546">
        <f t="shared" si="31"/>
        <v>17</v>
      </c>
      <c r="BC546">
        <f t="shared" si="32"/>
        <v>3</v>
      </c>
      <c r="BD546" t="str">
        <f t="shared" si="33"/>
        <v>右</v>
      </c>
      <c r="BE546" s="58" t="str">
        <f>IF(O546="男子",IF($AF546&gt;100,"",IF(M546=プロ用男子!D$2,ROW(),"")),"")</f>
        <v/>
      </c>
      <c r="BF546" s="58" t="str">
        <f>IF(O546="男子",IF($AF546&gt;100,"",IF($M546=プロ用男子!K$2,ROW(),"")),"")</f>
        <v/>
      </c>
      <c r="BG546" s="58" t="str">
        <f>IF(O546="男子",IF($AF546&gt;100,"",IF($M546=プロ用男子!D$27,ROW(),"")),"")</f>
        <v/>
      </c>
      <c r="BH546" s="58" t="str">
        <f>IF(O546="男子",IF($AF546&gt;100,"",IF($M546=プロ用男子!K$27,ROW(),"")),"")</f>
        <v/>
      </c>
      <c r="BI546" s="58" t="str">
        <f>IF(O546="男子",IF($AF546&gt;100,"",IF($M546=プロ用男子!D$52,ROW(),"")),"")</f>
        <v/>
      </c>
      <c r="BJ546" s="58" t="str">
        <f>IF(O546="男子",IF($AF546&gt;100,"",IF($M546=プロ用男子!K$52,ROW(),"")),"")</f>
        <v/>
      </c>
      <c r="BK546" s="58" t="str">
        <f>IF(O546="男子",IF($AF546&gt;100,"",IF($M546=プロ用男子!D$77,ROW(),"")),"")</f>
        <v/>
      </c>
      <c r="BL546" s="58" t="str">
        <f>IF(O546="男子",IF($AF546&gt;100,"",IF($M546=プロ用男子!K$77,ROW(),"")),"")</f>
        <v/>
      </c>
      <c r="BM546" s="58" t="str">
        <f>IF(O546="男子",IF($AF546&gt;100,"",IF($M546=プロ用男子!D$102,ROW(),"")),"")</f>
        <v/>
      </c>
      <c r="BN546" s="58" t="str">
        <f>IF(O546="男子",IF($AF546&gt;100,"",IF($M546=プロ用男子!K$102,ROW(),"")),"")</f>
        <v/>
      </c>
      <c r="BO546" s="58" t="str">
        <f>IF(O546="男子",IF($AF546&gt;100,"",IF($M546=プロ用男子!D$127,ROW(),"")),"")</f>
        <v/>
      </c>
      <c r="BP546" s="58" t="str">
        <f>IF(O546="男子",IF($AF546&gt;100,"",IF($M546=プロ用男子!K$127,ROW(),"")),"")</f>
        <v/>
      </c>
      <c r="BQ546" s="58" t="str">
        <f>IF(O546="男子",IF($AF546&gt;100,"",IF($M546=プロ用男子!D$152,ROW(),"")),"")</f>
        <v/>
      </c>
      <c r="BR546" s="58" t="str">
        <f>IF(O546="男子",IF($AF546&gt;100,"",IF($M546=プロ用男子!K$152,ROW(),"")),"")</f>
        <v/>
      </c>
      <c r="BS546" s="58" t="str">
        <f>IF(O546="男子",IF($AF546&gt;100,"",IF($M546=プロ用男子!D$177,ROW(),"")),"")</f>
        <v/>
      </c>
      <c r="BT546" s="58" t="str">
        <f>IF(O546="男子",IF($AF546&gt;100,"",IF($M546=プロ用男子!K$177,ROW(),"")),"")</f>
        <v/>
      </c>
      <c r="BU546" s="58" t="str">
        <f>IF(O546="男子",IF($AF546&gt;100,"",IF($M546=プロ用男子!D$202,ROW(),"")),"")</f>
        <v/>
      </c>
      <c r="BV546" s="58" t="str">
        <f>IF(O546="男子",IF($AF546&gt;100,"",IF($M546=プロ用男子!K$202,ROW(),"")),"")</f>
        <v/>
      </c>
      <c r="BW546" s="58" t="str">
        <f>IF(O546="男子",IF($AF546&gt;100,"",IF($M546=プロ用男子!D$227,ROW(),"")),"")</f>
        <v/>
      </c>
      <c r="BX546" s="58" t="str">
        <f>IF(O546="男子",IF($AF546&gt;100,"",IF($M546=プロ用男子!K$227,ROW(),"")),"")</f>
        <v/>
      </c>
      <c r="BY546" s="58" t="str">
        <f>IF(O546="女子",IF(AF546&gt;100,"",IF(M546=プロ用女子!D$2,ROW(),"")),"")</f>
        <v/>
      </c>
      <c r="BZ546" s="58" t="str">
        <f>IF(O546="女子",IF($AF546&gt;100,"",IF($M546=プロ用女子!K$2,ROW(),"")),"")</f>
        <v/>
      </c>
      <c r="CA546" s="58" t="str">
        <f>IF(O546="女子",IF($AF546&gt;100,"",IF($M546=プロ用女子!D$27,ROW(),"")),"")</f>
        <v/>
      </c>
      <c r="CB546" s="58" t="str">
        <f>IF(O546="女子",IF($AF546&gt;100,"",IF($M546=プロ用女子!K$27,ROW(),"")),"")</f>
        <v/>
      </c>
      <c r="CC546" s="58" t="str">
        <f>IF(O546="女子",IF($AF546&gt;100,"",IF($M546=プロ用女子!D$52,ROW(),"")),"")</f>
        <v/>
      </c>
      <c r="CD546" s="58" t="str">
        <f>IF(O546="女子",IF($AF546&gt;100,"",IF($M546=プロ用女子!K$52,ROW(),"")),"")</f>
        <v/>
      </c>
      <c r="CE546" s="58" t="str">
        <f>IF(O546="女子",IF($AF546&gt;100,"",IF($M546=プロ用女子!D$77,ROW(),"")),"")</f>
        <v/>
      </c>
      <c r="CF546" s="58" t="str">
        <f>IF(O546="女子",IF($AF546&gt;100,"",IF($M546=プロ用女子!K$77,ROW(),"")),"")</f>
        <v/>
      </c>
      <c r="CG546" s="58" t="str">
        <f>IF(O546="女子",IF($AF546&gt;100,"",IF($M546=プロ用女子!D$102,ROW(),"")),"")</f>
        <v/>
      </c>
      <c r="CH546" s="58" t="str">
        <f>IF(O546="女子",IF($AF546&gt;100,"",IF($M546=プロ用女子!K$102,ROW(),"")),"")</f>
        <v/>
      </c>
      <c r="CI546" s="58">
        <f>IF(O546="女子",IF($AF546&gt;100,"",IF($M546=プロ用女子!D$127,ROW(),"")),"")</f>
        <v>546</v>
      </c>
      <c r="CJ546" s="58" t="str">
        <f>IF(O546="女子",IF($AF546&gt;100,"",IF($M546=プロ用女子!K$127,ROW(),"")),"")</f>
        <v/>
      </c>
      <c r="CK546" s="58" t="str">
        <f>IF(O546="女子",IF($AF546&gt;100,"",IF($M546=プロ用女子!D$152,ROW(),"")),"")</f>
        <v/>
      </c>
      <c r="CL546" s="58" t="str">
        <f>IF(O546="女子",IF($AF546&gt;100,"",IF($M546=プロ用女子!K$152,ROW(),"")),"")</f>
        <v/>
      </c>
      <c r="CM546" s="58" t="str">
        <f>IF(O546="女子",IF($AF546&gt;100,"",IF($M546=プロ用女子!D$177,ROW(),"")),"")</f>
        <v/>
      </c>
      <c r="CN546" s="58" t="str">
        <f>IF(O546="女子",IF($AF546&gt;100,"",IF($M546=プロ用女子!K$177,ROW(),"")),"")</f>
        <v/>
      </c>
      <c r="CO546" s="58" t="str">
        <f>IF(O546="女子",IF($AF546&gt;100,"",IF($M546=プロ用女子!D$202,ROW(),"")),"")</f>
        <v/>
      </c>
      <c r="CP546" s="58" t="str">
        <f>IF(O546="女子",IF($AF546&gt;100,"",IF($M546=プロ用女子!K$202,ROW(),"")),"")</f>
        <v/>
      </c>
      <c r="CQ546" s="58" t="str">
        <f>IF(O546="女子",IF($AF546&gt;100,"",IF($M546=プロ用女子!D$227,ROW(),"")),"")</f>
        <v/>
      </c>
      <c r="CR546" s="58" t="str">
        <f>IF(O546="女子",IF($AF546&gt;100,"",IF($M546=プロ用女子!K$227,ROW(),"")),"")</f>
        <v/>
      </c>
    </row>
    <row r="547" spans="1:96" x14ac:dyDescent="0.15">
      <c r="A547" s="41"/>
      <c r="B547" s="41"/>
      <c r="L547" t="s">
        <v>2080</v>
      </c>
      <c r="M547" t="s">
        <v>1602</v>
      </c>
      <c r="N547" t="s">
        <v>1603</v>
      </c>
      <c r="O547" t="s">
        <v>17</v>
      </c>
      <c r="Y547" t="s">
        <v>101</v>
      </c>
      <c r="AA547" t="s">
        <v>2081</v>
      </c>
      <c r="AB547" t="s">
        <v>2082</v>
      </c>
      <c r="AC547" t="s">
        <v>2083</v>
      </c>
      <c r="AD547" t="s">
        <v>102</v>
      </c>
      <c r="AF547">
        <v>10</v>
      </c>
      <c r="AG547" s="40">
        <v>38853</v>
      </c>
      <c r="AN547">
        <v>162.80000000000001</v>
      </c>
      <c r="AO547">
        <v>55.5</v>
      </c>
      <c r="AP547" t="s">
        <v>103</v>
      </c>
      <c r="BB547">
        <f t="shared" si="31"/>
        <v>17</v>
      </c>
      <c r="BC547">
        <f t="shared" si="32"/>
        <v>3</v>
      </c>
      <c r="BD547" t="str">
        <f t="shared" si="33"/>
        <v>右</v>
      </c>
      <c r="BE547" s="58" t="str">
        <f>IF(O547="男子",IF($AF547&gt;100,"",IF(M547=プロ用男子!D$2,ROW(),"")),"")</f>
        <v/>
      </c>
      <c r="BF547" s="58" t="str">
        <f>IF(O547="男子",IF($AF547&gt;100,"",IF($M547=プロ用男子!K$2,ROW(),"")),"")</f>
        <v/>
      </c>
      <c r="BG547" s="58" t="str">
        <f>IF(O547="男子",IF($AF547&gt;100,"",IF($M547=プロ用男子!D$27,ROW(),"")),"")</f>
        <v/>
      </c>
      <c r="BH547" s="58" t="str">
        <f>IF(O547="男子",IF($AF547&gt;100,"",IF($M547=プロ用男子!K$27,ROW(),"")),"")</f>
        <v/>
      </c>
      <c r="BI547" s="58" t="str">
        <f>IF(O547="男子",IF($AF547&gt;100,"",IF($M547=プロ用男子!D$52,ROW(),"")),"")</f>
        <v/>
      </c>
      <c r="BJ547" s="58" t="str">
        <f>IF(O547="男子",IF($AF547&gt;100,"",IF($M547=プロ用男子!K$52,ROW(),"")),"")</f>
        <v/>
      </c>
      <c r="BK547" s="58" t="str">
        <f>IF(O547="男子",IF($AF547&gt;100,"",IF($M547=プロ用男子!D$77,ROW(),"")),"")</f>
        <v/>
      </c>
      <c r="BL547" s="58" t="str">
        <f>IF(O547="男子",IF($AF547&gt;100,"",IF($M547=プロ用男子!K$77,ROW(),"")),"")</f>
        <v/>
      </c>
      <c r="BM547" s="58" t="str">
        <f>IF(O547="男子",IF($AF547&gt;100,"",IF($M547=プロ用男子!D$102,ROW(),"")),"")</f>
        <v/>
      </c>
      <c r="BN547" s="58" t="str">
        <f>IF(O547="男子",IF($AF547&gt;100,"",IF($M547=プロ用男子!K$102,ROW(),"")),"")</f>
        <v/>
      </c>
      <c r="BO547" s="58" t="str">
        <f>IF(O547="男子",IF($AF547&gt;100,"",IF($M547=プロ用男子!D$127,ROW(),"")),"")</f>
        <v/>
      </c>
      <c r="BP547" s="58" t="str">
        <f>IF(O547="男子",IF($AF547&gt;100,"",IF($M547=プロ用男子!K$127,ROW(),"")),"")</f>
        <v/>
      </c>
      <c r="BQ547" s="58" t="str">
        <f>IF(O547="男子",IF($AF547&gt;100,"",IF($M547=プロ用男子!D$152,ROW(),"")),"")</f>
        <v/>
      </c>
      <c r="BR547" s="58" t="str">
        <f>IF(O547="男子",IF($AF547&gt;100,"",IF($M547=プロ用男子!K$152,ROW(),"")),"")</f>
        <v/>
      </c>
      <c r="BS547" s="58" t="str">
        <f>IF(O547="男子",IF($AF547&gt;100,"",IF($M547=プロ用男子!D$177,ROW(),"")),"")</f>
        <v/>
      </c>
      <c r="BT547" s="58" t="str">
        <f>IF(O547="男子",IF($AF547&gt;100,"",IF($M547=プロ用男子!K$177,ROW(),"")),"")</f>
        <v/>
      </c>
      <c r="BU547" s="58" t="str">
        <f>IF(O547="男子",IF($AF547&gt;100,"",IF($M547=プロ用男子!D$202,ROW(),"")),"")</f>
        <v/>
      </c>
      <c r="BV547" s="58" t="str">
        <f>IF(O547="男子",IF($AF547&gt;100,"",IF($M547=プロ用男子!K$202,ROW(),"")),"")</f>
        <v/>
      </c>
      <c r="BW547" s="58" t="str">
        <f>IF(O547="男子",IF($AF547&gt;100,"",IF($M547=プロ用男子!D$227,ROW(),"")),"")</f>
        <v/>
      </c>
      <c r="BX547" s="58" t="str">
        <f>IF(O547="男子",IF($AF547&gt;100,"",IF($M547=プロ用男子!K$227,ROW(),"")),"")</f>
        <v/>
      </c>
      <c r="BY547" s="58" t="str">
        <f>IF(O547="女子",IF(AF547&gt;100,"",IF(M547=プロ用女子!D$2,ROW(),"")),"")</f>
        <v/>
      </c>
      <c r="BZ547" s="58" t="str">
        <f>IF(O547="女子",IF($AF547&gt;100,"",IF($M547=プロ用女子!K$2,ROW(),"")),"")</f>
        <v/>
      </c>
      <c r="CA547" s="58" t="str">
        <f>IF(O547="女子",IF($AF547&gt;100,"",IF($M547=プロ用女子!D$27,ROW(),"")),"")</f>
        <v/>
      </c>
      <c r="CB547" s="58" t="str">
        <f>IF(O547="女子",IF($AF547&gt;100,"",IF($M547=プロ用女子!K$27,ROW(),"")),"")</f>
        <v/>
      </c>
      <c r="CC547" s="58" t="str">
        <f>IF(O547="女子",IF($AF547&gt;100,"",IF($M547=プロ用女子!D$52,ROW(),"")),"")</f>
        <v/>
      </c>
      <c r="CD547" s="58" t="str">
        <f>IF(O547="女子",IF($AF547&gt;100,"",IF($M547=プロ用女子!K$52,ROW(),"")),"")</f>
        <v/>
      </c>
      <c r="CE547" s="58" t="str">
        <f>IF(O547="女子",IF($AF547&gt;100,"",IF($M547=プロ用女子!D$77,ROW(),"")),"")</f>
        <v/>
      </c>
      <c r="CF547" s="58" t="str">
        <f>IF(O547="女子",IF($AF547&gt;100,"",IF($M547=プロ用女子!K$77,ROW(),"")),"")</f>
        <v/>
      </c>
      <c r="CG547" s="58" t="str">
        <f>IF(O547="女子",IF($AF547&gt;100,"",IF($M547=プロ用女子!D$102,ROW(),"")),"")</f>
        <v/>
      </c>
      <c r="CH547" s="58" t="str">
        <f>IF(O547="女子",IF($AF547&gt;100,"",IF($M547=プロ用女子!K$102,ROW(),"")),"")</f>
        <v/>
      </c>
      <c r="CI547" s="58">
        <f>IF(O547="女子",IF($AF547&gt;100,"",IF($M547=プロ用女子!D$127,ROW(),"")),"")</f>
        <v>547</v>
      </c>
      <c r="CJ547" s="58" t="str">
        <f>IF(O547="女子",IF($AF547&gt;100,"",IF($M547=プロ用女子!K$127,ROW(),"")),"")</f>
        <v/>
      </c>
      <c r="CK547" s="58" t="str">
        <f>IF(O547="女子",IF($AF547&gt;100,"",IF($M547=プロ用女子!D$152,ROW(),"")),"")</f>
        <v/>
      </c>
      <c r="CL547" s="58" t="str">
        <f>IF(O547="女子",IF($AF547&gt;100,"",IF($M547=プロ用女子!K$152,ROW(),"")),"")</f>
        <v/>
      </c>
      <c r="CM547" s="58" t="str">
        <f>IF(O547="女子",IF($AF547&gt;100,"",IF($M547=プロ用女子!D$177,ROW(),"")),"")</f>
        <v/>
      </c>
      <c r="CN547" s="58" t="str">
        <f>IF(O547="女子",IF($AF547&gt;100,"",IF($M547=プロ用女子!K$177,ROW(),"")),"")</f>
        <v/>
      </c>
      <c r="CO547" s="58" t="str">
        <f>IF(O547="女子",IF($AF547&gt;100,"",IF($M547=プロ用女子!D$202,ROW(),"")),"")</f>
        <v/>
      </c>
      <c r="CP547" s="58" t="str">
        <f>IF(O547="女子",IF($AF547&gt;100,"",IF($M547=プロ用女子!K$202,ROW(),"")),"")</f>
        <v/>
      </c>
      <c r="CQ547" s="58" t="str">
        <f>IF(O547="女子",IF($AF547&gt;100,"",IF($M547=プロ用女子!D$227,ROW(),"")),"")</f>
        <v/>
      </c>
      <c r="CR547" s="58" t="str">
        <f>IF(O547="女子",IF($AF547&gt;100,"",IF($M547=プロ用女子!K$227,ROW(),"")),"")</f>
        <v/>
      </c>
    </row>
    <row r="548" spans="1:96" x14ac:dyDescent="0.15">
      <c r="A548" s="41"/>
      <c r="B548" s="41"/>
      <c r="L548" t="s">
        <v>2090</v>
      </c>
      <c r="M548" t="s">
        <v>1602</v>
      </c>
      <c r="N548" t="s">
        <v>1603</v>
      </c>
      <c r="O548" t="s">
        <v>17</v>
      </c>
      <c r="Y548" t="s">
        <v>101</v>
      </c>
      <c r="AA548" t="s">
        <v>2091</v>
      </c>
      <c r="AB548" t="s">
        <v>2092</v>
      </c>
      <c r="AC548" t="s">
        <v>2093</v>
      </c>
      <c r="AD548" t="s">
        <v>102</v>
      </c>
      <c r="AF548">
        <v>11</v>
      </c>
      <c r="AG548" s="40">
        <v>39134</v>
      </c>
      <c r="AN548">
        <v>170.2</v>
      </c>
      <c r="AO548">
        <v>59.2</v>
      </c>
      <c r="AP548" t="s">
        <v>103</v>
      </c>
      <c r="BB548">
        <f t="shared" si="31"/>
        <v>17</v>
      </c>
      <c r="BC548">
        <f t="shared" si="32"/>
        <v>3</v>
      </c>
      <c r="BD548" t="str">
        <f t="shared" si="33"/>
        <v>右</v>
      </c>
      <c r="BE548" s="58" t="str">
        <f>IF(O548="男子",IF($AF548&gt;100,"",IF(M548=プロ用男子!D$2,ROW(),"")),"")</f>
        <v/>
      </c>
      <c r="BF548" s="58" t="str">
        <f>IF(O548="男子",IF($AF548&gt;100,"",IF($M548=プロ用男子!K$2,ROW(),"")),"")</f>
        <v/>
      </c>
      <c r="BG548" s="58" t="str">
        <f>IF(O548="男子",IF($AF548&gt;100,"",IF($M548=プロ用男子!D$27,ROW(),"")),"")</f>
        <v/>
      </c>
      <c r="BH548" s="58" t="str">
        <f>IF(O548="男子",IF($AF548&gt;100,"",IF($M548=プロ用男子!K$27,ROW(),"")),"")</f>
        <v/>
      </c>
      <c r="BI548" s="58" t="str">
        <f>IF(O548="男子",IF($AF548&gt;100,"",IF($M548=プロ用男子!D$52,ROW(),"")),"")</f>
        <v/>
      </c>
      <c r="BJ548" s="58" t="str">
        <f>IF(O548="男子",IF($AF548&gt;100,"",IF($M548=プロ用男子!K$52,ROW(),"")),"")</f>
        <v/>
      </c>
      <c r="BK548" s="58" t="str">
        <f>IF(O548="男子",IF($AF548&gt;100,"",IF($M548=プロ用男子!D$77,ROW(),"")),"")</f>
        <v/>
      </c>
      <c r="BL548" s="58" t="str">
        <f>IF(O548="男子",IF($AF548&gt;100,"",IF($M548=プロ用男子!K$77,ROW(),"")),"")</f>
        <v/>
      </c>
      <c r="BM548" s="58" t="str">
        <f>IF(O548="男子",IF($AF548&gt;100,"",IF($M548=プロ用男子!D$102,ROW(),"")),"")</f>
        <v/>
      </c>
      <c r="BN548" s="58" t="str">
        <f>IF(O548="男子",IF($AF548&gt;100,"",IF($M548=プロ用男子!K$102,ROW(),"")),"")</f>
        <v/>
      </c>
      <c r="BO548" s="58" t="str">
        <f>IF(O548="男子",IF($AF548&gt;100,"",IF($M548=プロ用男子!D$127,ROW(),"")),"")</f>
        <v/>
      </c>
      <c r="BP548" s="58" t="str">
        <f>IF(O548="男子",IF($AF548&gt;100,"",IF($M548=プロ用男子!K$127,ROW(),"")),"")</f>
        <v/>
      </c>
      <c r="BQ548" s="58" t="str">
        <f>IF(O548="男子",IF($AF548&gt;100,"",IF($M548=プロ用男子!D$152,ROW(),"")),"")</f>
        <v/>
      </c>
      <c r="BR548" s="58" t="str">
        <f>IF(O548="男子",IF($AF548&gt;100,"",IF($M548=プロ用男子!K$152,ROW(),"")),"")</f>
        <v/>
      </c>
      <c r="BS548" s="58" t="str">
        <f>IF(O548="男子",IF($AF548&gt;100,"",IF($M548=プロ用男子!D$177,ROW(),"")),"")</f>
        <v/>
      </c>
      <c r="BT548" s="58" t="str">
        <f>IF(O548="男子",IF($AF548&gt;100,"",IF($M548=プロ用男子!K$177,ROW(),"")),"")</f>
        <v/>
      </c>
      <c r="BU548" s="58" t="str">
        <f>IF(O548="男子",IF($AF548&gt;100,"",IF($M548=プロ用男子!D$202,ROW(),"")),"")</f>
        <v/>
      </c>
      <c r="BV548" s="58" t="str">
        <f>IF(O548="男子",IF($AF548&gt;100,"",IF($M548=プロ用男子!K$202,ROW(),"")),"")</f>
        <v/>
      </c>
      <c r="BW548" s="58" t="str">
        <f>IF(O548="男子",IF($AF548&gt;100,"",IF($M548=プロ用男子!D$227,ROW(),"")),"")</f>
        <v/>
      </c>
      <c r="BX548" s="58" t="str">
        <f>IF(O548="男子",IF($AF548&gt;100,"",IF($M548=プロ用男子!K$227,ROW(),"")),"")</f>
        <v/>
      </c>
      <c r="BY548" s="58" t="str">
        <f>IF(O548="女子",IF(AF548&gt;100,"",IF(M548=プロ用女子!D$2,ROW(),"")),"")</f>
        <v/>
      </c>
      <c r="BZ548" s="58" t="str">
        <f>IF(O548="女子",IF($AF548&gt;100,"",IF($M548=プロ用女子!K$2,ROW(),"")),"")</f>
        <v/>
      </c>
      <c r="CA548" s="58" t="str">
        <f>IF(O548="女子",IF($AF548&gt;100,"",IF($M548=プロ用女子!D$27,ROW(),"")),"")</f>
        <v/>
      </c>
      <c r="CB548" s="58" t="str">
        <f>IF(O548="女子",IF($AF548&gt;100,"",IF($M548=プロ用女子!K$27,ROW(),"")),"")</f>
        <v/>
      </c>
      <c r="CC548" s="58" t="str">
        <f>IF(O548="女子",IF($AF548&gt;100,"",IF($M548=プロ用女子!D$52,ROW(),"")),"")</f>
        <v/>
      </c>
      <c r="CD548" s="58" t="str">
        <f>IF(O548="女子",IF($AF548&gt;100,"",IF($M548=プロ用女子!K$52,ROW(),"")),"")</f>
        <v/>
      </c>
      <c r="CE548" s="58" t="str">
        <f>IF(O548="女子",IF($AF548&gt;100,"",IF($M548=プロ用女子!D$77,ROW(),"")),"")</f>
        <v/>
      </c>
      <c r="CF548" s="58" t="str">
        <f>IF(O548="女子",IF($AF548&gt;100,"",IF($M548=プロ用女子!K$77,ROW(),"")),"")</f>
        <v/>
      </c>
      <c r="CG548" s="58" t="str">
        <f>IF(O548="女子",IF($AF548&gt;100,"",IF($M548=プロ用女子!D$102,ROW(),"")),"")</f>
        <v/>
      </c>
      <c r="CH548" s="58" t="str">
        <f>IF(O548="女子",IF($AF548&gt;100,"",IF($M548=プロ用女子!K$102,ROW(),"")),"")</f>
        <v/>
      </c>
      <c r="CI548" s="58">
        <f>IF(O548="女子",IF($AF548&gt;100,"",IF($M548=プロ用女子!D$127,ROW(),"")),"")</f>
        <v>548</v>
      </c>
      <c r="CJ548" s="58" t="str">
        <f>IF(O548="女子",IF($AF548&gt;100,"",IF($M548=プロ用女子!K$127,ROW(),"")),"")</f>
        <v/>
      </c>
      <c r="CK548" s="58" t="str">
        <f>IF(O548="女子",IF($AF548&gt;100,"",IF($M548=プロ用女子!D$152,ROW(),"")),"")</f>
        <v/>
      </c>
      <c r="CL548" s="58" t="str">
        <f>IF(O548="女子",IF($AF548&gt;100,"",IF($M548=プロ用女子!K$152,ROW(),"")),"")</f>
        <v/>
      </c>
      <c r="CM548" s="58" t="str">
        <f>IF(O548="女子",IF($AF548&gt;100,"",IF($M548=プロ用女子!D$177,ROW(),"")),"")</f>
        <v/>
      </c>
      <c r="CN548" s="58" t="str">
        <f>IF(O548="女子",IF($AF548&gt;100,"",IF($M548=プロ用女子!K$177,ROW(),"")),"")</f>
        <v/>
      </c>
      <c r="CO548" s="58" t="str">
        <f>IF(O548="女子",IF($AF548&gt;100,"",IF($M548=プロ用女子!D$202,ROW(),"")),"")</f>
        <v/>
      </c>
      <c r="CP548" s="58" t="str">
        <f>IF(O548="女子",IF($AF548&gt;100,"",IF($M548=プロ用女子!K$202,ROW(),"")),"")</f>
        <v/>
      </c>
      <c r="CQ548" s="58" t="str">
        <f>IF(O548="女子",IF($AF548&gt;100,"",IF($M548=プロ用女子!D$227,ROW(),"")),"")</f>
        <v/>
      </c>
      <c r="CR548" s="58" t="str">
        <f>IF(O548="女子",IF($AF548&gt;100,"",IF($M548=プロ用女子!K$227,ROW(),"")),"")</f>
        <v/>
      </c>
    </row>
    <row r="549" spans="1:96" x14ac:dyDescent="0.15">
      <c r="A549" s="41"/>
      <c r="B549" s="41"/>
      <c r="L549" t="s">
        <v>2094</v>
      </c>
      <c r="M549" t="s">
        <v>1602</v>
      </c>
      <c r="N549" t="s">
        <v>1603</v>
      </c>
      <c r="O549" t="s">
        <v>17</v>
      </c>
      <c r="Y549" t="s">
        <v>101</v>
      </c>
      <c r="AA549" t="s">
        <v>2095</v>
      </c>
      <c r="AB549" t="s">
        <v>2096</v>
      </c>
      <c r="AC549" t="s">
        <v>2097</v>
      </c>
      <c r="AD549" t="s">
        <v>102</v>
      </c>
      <c r="AF549">
        <v>12</v>
      </c>
      <c r="AG549" s="40">
        <v>39307</v>
      </c>
      <c r="AN549">
        <v>172</v>
      </c>
      <c r="AO549">
        <v>54</v>
      </c>
      <c r="AP549" t="s">
        <v>103</v>
      </c>
      <c r="BB549">
        <f t="shared" si="31"/>
        <v>16</v>
      </c>
      <c r="BC549">
        <f t="shared" si="32"/>
        <v>2</v>
      </c>
      <c r="BD549" t="str">
        <f t="shared" si="33"/>
        <v>右</v>
      </c>
      <c r="BE549" s="58" t="str">
        <f>IF(O549="男子",IF($AF549&gt;100,"",IF(M549=プロ用男子!D$2,ROW(),"")),"")</f>
        <v/>
      </c>
      <c r="BF549" s="58" t="str">
        <f>IF(O549="男子",IF($AF549&gt;100,"",IF($M549=プロ用男子!K$2,ROW(),"")),"")</f>
        <v/>
      </c>
      <c r="BG549" s="58" t="str">
        <f>IF(O549="男子",IF($AF549&gt;100,"",IF($M549=プロ用男子!D$27,ROW(),"")),"")</f>
        <v/>
      </c>
      <c r="BH549" s="58" t="str">
        <f>IF(O549="男子",IF($AF549&gt;100,"",IF($M549=プロ用男子!K$27,ROW(),"")),"")</f>
        <v/>
      </c>
      <c r="BI549" s="58" t="str">
        <f>IF(O549="男子",IF($AF549&gt;100,"",IF($M549=プロ用男子!D$52,ROW(),"")),"")</f>
        <v/>
      </c>
      <c r="BJ549" s="58" t="str">
        <f>IF(O549="男子",IF($AF549&gt;100,"",IF($M549=プロ用男子!K$52,ROW(),"")),"")</f>
        <v/>
      </c>
      <c r="BK549" s="58" t="str">
        <f>IF(O549="男子",IF($AF549&gt;100,"",IF($M549=プロ用男子!D$77,ROW(),"")),"")</f>
        <v/>
      </c>
      <c r="BL549" s="58" t="str">
        <f>IF(O549="男子",IF($AF549&gt;100,"",IF($M549=プロ用男子!K$77,ROW(),"")),"")</f>
        <v/>
      </c>
      <c r="BM549" s="58" t="str">
        <f>IF(O549="男子",IF($AF549&gt;100,"",IF($M549=プロ用男子!D$102,ROW(),"")),"")</f>
        <v/>
      </c>
      <c r="BN549" s="58" t="str">
        <f>IF(O549="男子",IF($AF549&gt;100,"",IF($M549=プロ用男子!K$102,ROW(),"")),"")</f>
        <v/>
      </c>
      <c r="BO549" s="58" t="str">
        <f>IF(O549="男子",IF($AF549&gt;100,"",IF($M549=プロ用男子!D$127,ROW(),"")),"")</f>
        <v/>
      </c>
      <c r="BP549" s="58" t="str">
        <f>IF(O549="男子",IF($AF549&gt;100,"",IF($M549=プロ用男子!K$127,ROW(),"")),"")</f>
        <v/>
      </c>
      <c r="BQ549" s="58" t="str">
        <f>IF(O549="男子",IF($AF549&gt;100,"",IF($M549=プロ用男子!D$152,ROW(),"")),"")</f>
        <v/>
      </c>
      <c r="BR549" s="58" t="str">
        <f>IF(O549="男子",IF($AF549&gt;100,"",IF($M549=プロ用男子!K$152,ROW(),"")),"")</f>
        <v/>
      </c>
      <c r="BS549" s="58" t="str">
        <f>IF(O549="男子",IF($AF549&gt;100,"",IF($M549=プロ用男子!D$177,ROW(),"")),"")</f>
        <v/>
      </c>
      <c r="BT549" s="58" t="str">
        <f>IF(O549="男子",IF($AF549&gt;100,"",IF($M549=プロ用男子!K$177,ROW(),"")),"")</f>
        <v/>
      </c>
      <c r="BU549" s="58" t="str">
        <f>IF(O549="男子",IF($AF549&gt;100,"",IF($M549=プロ用男子!D$202,ROW(),"")),"")</f>
        <v/>
      </c>
      <c r="BV549" s="58" t="str">
        <f>IF(O549="男子",IF($AF549&gt;100,"",IF($M549=プロ用男子!K$202,ROW(),"")),"")</f>
        <v/>
      </c>
      <c r="BW549" s="58" t="str">
        <f>IF(O549="男子",IF($AF549&gt;100,"",IF($M549=プロ用男子!D$227,ROW(),"")),"")</f>
        <v/>
      </c>
      <c r="BX549" s="58" t="str">
        <f>IF(O549="男子",IF($AF549&gt;100,"",IF($M549=プロ用男子!K$227,ROW(),"")),"")</f>
        <v/>
      </c>
      <c r="BY549" s="58" t="str">
        <f>IF(O549="女子",IF(AF549&gt;100,"",IF(M549=プロ用女子!D$2,ROW(),"")),"")</f>
        <v/>
      </c>
      <c r="BZ549" s="58" t="str">
        <f>IF(O549="女子",IF($AF549&gt;100,"",IF($M549=プロ用女子!K$2,ROW(),"")),"")</f>
        <v/>
      </c>
      <c r="CA549" s="58" t="str">
        <f>IF(O549="女子",IF($AF549&gt;100,"",IF($M549=プロ用女子!D$27,ROW(),"")),"")</f>
        <v/>
      </c>
      <c r="CB549" s="58" t="str">
        <f>IF(O549="女子",IF($AF549&gt;100,"",IF($M549=プロ用女子!K$27,ROW(),"")),"")</f>
        <v/>
      </c>
      <c r="CC549" s="58" t="str">
        <f>IF(O549="女子",IF($AF549&gt;100,"",IF($M549=プロ用女子!D$52,ROW(),"")),"")</f>
        <v/>
      </c>
      <c r="CD549" s="58" t="str">
        <f>IF(O549="女子",IF($AF549&gt;100,"",IF($M549=プロ用女子!K$52,ROW(),"")),"")</f>
        <v/>
      </c>
      <c r="CE549" s="58" t="str">
        <f>IF(O549="女子",IF($AF549&gt;100,"",IF($M549=プロ用女子!D$77,ROW(),"")),"")</f>
        <v/>
      </c>
      <c r="CF549" s="58" t="str">
        <f>IF(O549="女子",IF($AF549&gt;100,"",IF($M549=プロ用女子!K$77,ROW(),"")),"")</f>
        <v/>
      </c>
      <c r="CG549" s="58" t="str">
        <f>IF(O549="女子",IF($AF549&gt;100,"",IF($M549=プロ用女子!D$102,ROW(),"")),"")</f>
        <v/>
      </c>
      <c r="CH549" s="58" t="str">
        <f>IF(O549="女子",IF($AF549&gt;100,"",IF($M549=プロ用女子!K$102,ROW(),"")),"")</f>
        <v/>
      </c>
      <c r="CI549" s="58">
        <f>IF(O549="女子",IF($AF549&gt;100,"",IF($M549=プロ用女子!D$127,ROW(),"")),"")</f>
        <v>549</v>
      </c>
      <c r="CJ549" s="58" t="str">
        <f>IF(O549="女子",IF($AF549&gt;100,"",IF($M549=プロ用女子!K$127,ROW(),"")),"")</f>
        <v/>
      </c>
      <c r="CK549" s="58" t="str">
        <f>IF(O549="女子",IF($AF549&gt;100,"",IF($M549=プロ用女子!D$152,ROW(),"")),"")</f>
        <v/>
      </c>
      <c r="CL549" s="58" t="str">
        <f>IF(O549="女子",IF($AF549&gt;100,"",IF($M549=プロ用女子!K$152,ROW(),"")),"")</f>
        <v/>
      </c>
      <c r="CM549" s="58" t="str">
        <f>IF(O549="女子",IF($AF549&gt;100,"",IF($M549=プロ用女子!D$177,ROW(),"")),"")</f>
        <v/>
      </c>
      <c r="CN549" s="58" t="str">
        <f>IF(O549="女子",IF($AF549&gt;100,"",IF($M549=プロ用女子!K$177,ROW(),"")),"")</f>
        <v/>
      </c>
      <c r="CO549" s="58" t="str">
        <f>IF(O549="女子",IF($AF549&gt;100,"",IF($M549=プロ用女子!D$202,ROW(),"")),"")</f>
        <v/>
      </c>
      <c r="CP549" s="58" t="str">
        <f>IF(O549="女子",IF($AF549&gt;100,"",IF($M549=プロ用女子!K$202,ROW(),"")),"")</f>
        <v/>
      </c>
      <c r="CQ549" s="58" t="str">
        <f>IF(O549="女子",IF($AF549&gt;100,"",IF($M549=プロ用女子!D$227,ROW(),"")),"")</f>
        <v/>
      </c>
      <c r="CR549" s="58" t="str">
        <f>IF(O549="女子",IF($AF549&gt;100,"",IF($M549=プロ用女子!K$227,ROW(),"")),"")</f>
        <v/>
      </c>
    </row>
    <row r="550" spans="1:96" x14ac:dyDescent="0.15">
      <c r="A550" s="41"/>
      <c r="B550" s="41"/>
      <c r="L550" t="s">
        <v>2098</v>
      </c>
      <c r="M550" t="s">
        <v>1602</v>
      </c>
      <c r="N550" t="s">
        <v>1603</v>
      </c>
      <c r="O550" t="s">
        <v>17</v>
      </c>
      <c r="Y550" t="s">
        <v>101</v>
      </c>
      <c r="AA550" t="s">
        <v>2099</v>
      </c>
      <c r="AB550" t="s">
        <v>2100</v>
      </c>
      <c r="AC550" t="s">
        <v>2101</v>
      </c>
      <c r="AD550" t="s">
        <v>102</v>
      </c>
      <c r="AF550">
        <v>13</v>
      </c>
      <c r="AG550" s="40">
        <v>39110</v>
      </c>
      <c r="AN550">
        <v>164</v>
      </c>
      <c r="AO550">
        <v>50</v>
      </c>
      <c r="AP550" t="s">
        <v>103</v>
      </c>
      <c r="BB550">
        <f t="shared" si="31"/>
        <v>17</v>
      </c>
      <c r="BC550">
        <f t="shared" si="32"/>
        <v>3</v>
      </c>
      <c r="BD550" t="str">
        <f t="shared" si="33"/>
        <v>右</v>
      </c>
      <c r="BE550" s="58" t="str">
        <f>IF(O550="男子",IF($AF550&gt;100,"",IF(M550=プロ用男子!D$2,ROW(),"")),"")</f>
        <v/>
      </c>
      <c r="BF550" s="58" t="str">
        <f>IF(O550="男子",IF($AF550&gt;100,"",IF($M550=プロ用男子!K$2,ROW(),"")),"")</f>
        <v/>
      </c>
      <c r="BG550" s="58" t="str">
        <f>IF(O550="男子",IF($AF550&gt;100,"",IF($M550=プロ用男子!D$27,ROW(),"")),"")</f>
        <v/>
      </c>
      <c r="BH550" s="58" t="str">
        <f>IF(O550="男子",IF($AF550&gt;100,"",IF($M550=プロ用男子!K$27,ROW(),"")),"")</f>
        <v/>
      </c>
      <c r="BI550" s="58" t="str">
        <f>IF(O550="男子",IF($AF550&gt;100,"",IF($M550=プロ用男子!D$52,ROW(),"")),"")</f>
        <v/>
      </c>
      <c r="BJ550" s="58" t="str">
        <f>IF(O550="男子",IF($AF550&gt;100,"",IF($M550=プロ用男子!K$52,ROW(),"")),"")</f>
        <v/>
      </c>
      <c r="BK550" s="58" t="str">
        <f>IF(O550="男子",IF($AF550&gt;100,"",IF($M550=プロ用男子!D$77,ROW(),"")),"")</f>
        <v/>
      </c>
      <c r="BL550" s="58" t="str">
        <f>IF(O550="男子",IF($AF550&gt;100,"",IF($M550=プロ用男子!K$77,ROW(),"")),"")</f>
        <v/>
      </c>
      <c r="BM550" s="58" t="str">
        <f>IF(O550="男子",IF($AF550&gt;100,"",IF($M550=プロ用男子!D$102,ROW(),"")),"")</f>
        <v/>
      </c>
      <c r="BN550" s="58" t="str">
        <f>IF(O550="男子",IF($AF550&gt;100,"",IF($M550=プロ用男子!K$102,ROW(),"")),"")</f>
        <v/>
      </c>
      <c r="BO550" s="58" t="str">
        <f>IF(O550="男子",IF($AF550&gt;100,"",IF($M550=プロ用男子!D$127,ROW(),"")),"")</f>
        <v/>
      </c>
      <c r="BP550" s="58" t="str">
        <f>IF(O550="男子",IF($AF550&gt;100,"",IF($M550=プロ用男子!K$127,ROW(),"")),"")</f>
        <v/>
      </c>
      <c r="BQ550" s="58" t="str">
        <f>IF(O550="男子",IF($AF550&gt;100,"",IF($M550=プロ用男子!D$152,ROW(),"")),"")</f>
        <v/>
      </c>
      <c r="BR550" s="58" t="str">
        <f>IF(O550="男子",IF($AF550&gt;100,"",IF($M550=プロ用男子!K$152,ROW(),"")),"")</f>
        <v/>
      </c>
      <c r="BS550" s="58" t="str">
        <f>IF(O550="男子",IF($AF550&gt;100,"",IF($M550=プロ用男子!D$177,ROW(),"")),"")</f>
        <v/>
      </c>
      <c r="BT550" s="58" t="str">
        <f>IF(O550="男子",IF($AF550&gt;100,"",IF($M550=プロ用男子!K$177,ROW(),"")),"")</f>
        <v/>
      </c>
      <c r="BU550" s="58" t="str">
        <f>IF(O550="男子",IF($AF550&gt;100,"",IF($M550=プロ用男子!D$202,ROW(),"")),"")</f>
        <v/>
      </c>
      <c r="BV550" s="58" t="str">
        <f>IF(O550="男子",IF($AF550&gt;100,"",IF($M550=プロ用男子!K$202,ROW(),"")),"")</f>
        <v/>
      </c>
      <c r="BW550" s="58" t="str">
        <f>IF(O550="男子",IF($AF550&gt;100,"",IF($M550=プロ用男子!D$227,ROW(),"")),"")</f>
        <v/>
      </c>
      <c r="BX550" s="58" t="str">
        <f>IF(O550="男子",IF($AF550&gt;100,"",IF($M550=プロ用男子!K$227,ROW(),"")),"")</f>
        <v/>
      </c>
      <c r="BY550" s="58" t="str">
        <f>IF(O550="女子",IF(AF550&gt;100,"",IF(M550=プロ用女子!D$2,ROW(),"")),"")</f>
        <v/>
      </c>
      <c r="BZ550" s="58" t="str">
        <f>IF(O550="女子",IF($AF550&gt;100,"",IF($M550=プロ用女子!K$2,ROW(),"")),"")</f>
        <v/>
      </c>
      <c r="CA550" s="58" t="str">
        <f>IF(O550="女子",IF($AF550&gt;100,"",IF($M550=プロ用女子!D$27,ROW(),"")),"")</f>
        <v/>
      </c>
      <c r="CB550" s="58" t="str">
        <f>IF(O550="女子",IF($AF550&gt;100,"",IF($M550=プロ用女子!K$27,ROW(),"")),"")</f>
        <v/>
      </c>
      <c r="CC550" s="58" t="str">
        <f>IF(O550="女子",IF($AF550&gt;100,"",IF($M550=プロ用女子!D$52,ROW(),"")),"")</f>
        <v/>
      </c>
      <c r="CD550" s="58" t="str">
        <f>IF(O550="女子",IF($AF550&gt;100,"",IF($M550=プロ用女子!K$52,ROW(),"")),"")</f>
        <v/>
      </c>
      <c r="CE550" s="58" t="str">
        <f>IF(O550="女子",IF($AF550&gt;100,"",IF($M550=プロ用女子!D$77,ROW(),"")),"")</f>
        <v/>
      </c>
      <c r="CF550" s="58" t="str">
        <f>IF(O550="女子",IF($AF550&gt;100,"",IF($M550=プロ用女子!K$77,ROW(),"")),"")</f>
        <v/>
      </c>
      <c r="CG550" s="58" t="str">
        <f>IF(O550="女子",IF($AF550&gt;100,"",IF($M550=プロ用女子!D$102,ROW(),"")),"")</f>
        <v/>
      </c>
      <c r="CH550" s="58" t="str">
        <f>IF(O550="女子",IF($AF550&gt;100,"",IF($M550=プロ用女子!K$102,ROW(),"")),"")</f>
        <v/>
      </c>
      <c r="CI550" s="58">
        <f>IF(O550="女子",IF($AF550&gt;100,"",IF($M550=プロ用女子!D$127,ROW(),"")),"")</f>
        <v>550</v>
      </c>
      <c r="CJ550" s="58" t="str">
        <f>IF(O550="女子",IF($AF550&gt;100,"",IF($M550=プロ用女子!K$127,ROW(),"")),"")</f>
        <v/>
      </c>
      <c r="CK550" s="58" t="str">
        <f>IF(O550="女子",IF($AF550&gt;100,"",IF($M550=プロ用女子!D$152,ROW(),"")),"")</f>
        <v/>
      </c>
      <c r="CL550" s="58" t="str">
        <f>IF(O550="女子",IF($AF550&gt;100,"",IF($M550=プロ用女子!K$152,ROW(),"")),"")</f>
        <v/>
      </c>
      <c r="CM550" s="58" t="str">
        <f>IF(O550="女子",IF($AF550&gt;100,"",IF($M550=プロ用女子!D$177,ROW(),"")),"")</f>
        <v/>
      </c>
      <c r="CN550" s="58" t="str">
        <f>IF(O550="女子",IF($AF550&gt;100,"",IF($M550=プロ用女子!K$177,ROW(),"")),"")</f>
        <v/>
      </c>
      <c r="CO550" s="58" t="str">
        <f>IF(O550="女子",IF($AF550&gt;100,"",IF($M550=プロ用女子!D$202,ROW(),"")),"")</f>
        <v/>
      </c>
      <c r="CP550" s="58" t="str">
        <f>IF(O550="女子",IF($AF550&gt;100,"",IF($M550=プロ用女子!K$202,ROW(),"")),"")</f>
        <v/>
      </c>
      <c r="CQ550" s="58" t="str">
        <f>IF(O550="女子",IF($AF550&gt;100,"",IF($M550=プロ用女子!D$227,ROW(),"")),"")</f>
        <v/>
      </c>
      <c r="CR550" s="58" t="str">
        <f>IF(O550="女子",IF($AF550&gt;100,"",IF($M550=プロ用女子!K$227,ROW(),"")),"")</f>
        <v/>
      </c>
    </row>
    <row r="551" spans="1:96" x14ac:dyDescent="0.15">
      <c r="A551" s="41"/>
      <c r="B551" s="41"/>
      <c r="L551" t="s">
        <v>2102</v>
      </c>
      <c r="M551" t="s">
        <v>1602</v>
      </c>
      <c r="N551" t="s">
        <v>1603</v>
      </c>
      <c r="O551" t="s">
        <v>17</v>
      </c>
      <c r="Y551" t="s">
        <v>101</v>
      </c>
      <c r="AA551" t="s">
        <v>2103</v>
      </c>
      <c r="AB551" t="s">
        <v>2104</v>
      </c>
      <c r="AC551" t="s">
        <v>2105</v>
      </c>
      <c r="AD551" t="s">
        <v>102</v>
      </c>
      <c r="AF551">
        <v>14</v>
      </c>
      <c r="AG551" s="40">
        <v>39036</v>
      </c>
      <c r="AN551">
        <v>162.80000000000001</v>
      </c>
      <c r="AO551">
        <v>55.5</v>
      </c>
      <c r="AP551" t="s">
        <v>103</v>
      </c>
      <c r="BB551">
        <f t="shared" si="31"/>
        <v>17</v>
      </c>
      <c r="BC551">
        <f t="shared" si="32"/>
        <v>3</v>
      </c>
      <c r="BD551" t="str">
        <f t="shared" si="33"/>
        <v>右</v>
      </c>
      <c r="BE551" s="58" t="str">
        <f>IF(O551="男子",IF($AF551&gt;100,"",IF(M551=プロ用男子!D$2,ROW(),"")),"")</f>
        <v/>
      </c>
      <c r="BF551" s="58" t="str">
        <f>IF(O551="男子",IF($AF551&gt;100,"",IF($M551=プロ用男子!K$2,ROW(),"")),"")</f>
        <v/>
      </c>
      <c r="BG551" s="58" t="str">
        <f>IF(O551="男子",IF($AF551&gt;100,"",IF($M551=プロ用男子!D$27,ROW(),"")),"")</f>
        <v/>
      </c>
      <c r="BH551" s="58" t="str">
        <f>IF(O551="男子",IF($AF551&gt;100,"",IF($M551=プロ用男子!K$27,ROW(),"")),"")</f>
        <v/>
      </c>
      <c r="BI551" s="58" t="str">
        <f>IF(O551="男子",IF($AF551&gt;100,"",IF($M551=プロ用男子!D$52,ROW(),"")),"")</f>
        <v/>
      </c>
      <c r="BJ551" s="58" t="str">
        <f>IF(O551="男子",IF($AF551&gt;100,"",IF($M551=プロ用男子!K$52,ROW(),"")),"")</f>
        <v/>
      </c>
      <c r="BK551" s="58" t="str">
        <f>IF(O551="男子",IF($AF551&gt;100,"",IF($M551=プロ用男子!D$77,ROW(),"")),"")</f>
        <v/>
      </c>
      <c r="BL551" s="58" t="str">
        <f>IF(O551="男子",IF($AF551&gt;100,"",IF($M551=プロ用男子!K$77,ROW(),"")),"")</f>
        <v/>
      </c>
      <c r="BM551" s="58" t="str">
        <f>IF(O551="男子",IF($AF551&gt;100,"",IF($M551=プロ用男子!D$102,ROW(),"")),"")</f>
        <v/>
      </c>
      <c r="BN551" s="58" t="str">
        <f>IF(O551="男子",IF($AF551&gt;100,"",IF($M551=プロ用男子!K$102,ROW(),"")),"")</f>
        <v/>
      </c>
      <c r="BO551" s="58" t="str">
        <f>IF(O551="男子",IF($AF551&gt;100,"",IF($M551=プロ用男子!D$127,ROW(),"")),"")</f>
        <v/>
      </c>
      <c r="BP551" s="58" t="str">
        <f>IF(O551="男子",IF($AF551&gt;100,"",IF($M551=プロ用男子!K$127,ROW(),"")),"")</f>
        <v/>
      </c>
      <c r="BQ551" s="58" t="str">
        <f>IF(O551="男子",IF($AF551&gt;100,"",IF($M551=プロ用男子!D$152,ROW(),"")),"")</f>
        <v/>
      </c>
      <c r="BR551" s="58" t="str">
        <f>IF(O551="男子",IF($AF551&gt;100,"",IF($M551=プロ用男子!K$152,ROW(),"")),"")</f>
        <v/>
      </c>
      <c r="BS551" s="58" t="str">
        <f>IF(O551="男子",IF($AF551&gt;100,"",IF($M551=プロ用男子!D$177,ROW(),"")),"")</f>
        <v/>
      </c>
      <c r="BT551" s="58" t="str">
        <f>IF(O551="男子",IF($AF551&gt;100,"",IF($M551=プロ用男子!K$177,ROW(),"")),"")</f>
        <v/>
      </c>
      <c r="BU551" s="58" t="str">
        <f>IF(O551="男子",IF($AF551&gt;100,"",IF($M551=プロ用男子!D$202,ROW(),"")),"")</f>
        <v/>
      </c>
      <c r="BV551" s="58" t="str">
        <f>IF(O551="男子",IF($AF551&gt;100,"",IF($M551=プロ用男子!K$202,ROW(),"")),"")</f>
        <v/>
      </c>
      <c r="BW551" s="58" t="str">
        <f>IF(O551="男子",IF($AF551&gt;100,"",IF($M551=プロ用男子!D$227,ROW(),"")),"")</f>
        <v/>
      </c>
      <c r="BX551" s="58" t="str">
        <f>IF(O551="男子",IF($AF551&gt;100,"",IF($M551=プロ用男子!K$227,ROW(),"")),"")</f>
        <v/>
      </c>
      <c r="BY551" s="58" t="str">
        <f>IF(O551="女子",IF(AF551&gt;100,"",IF(M551=プロ用女子!D$2,ROW(),"")),"")</f>
        <v/>
      </c>
      <c r="BZ551" s="58" t="str">
        <f>IF(O551="女子",IF($AF551&gt;100,"",IF($M551=プロ用女子!K$2,ROW(),"")),"")</f>
        <v/>
      </c>
      <c r="CA551" s="58" t="str">
        <f>IF(O551="女子",IF($AF551&gt;100,"",IF($M551=プロ用女子!D$27,ROW(),"")),"")</f>
        <v/>
      </c>
      <c r="CB551" s="58" t="str">
        <f>IF(O551="女子",IF($AF551&gt;100,"",IF($M551=プロ用女子!K$27,ROW(),"")),"")</f>
        <v/>
      </c>
      <c r="CC551" s="58" t="str">
        <f>IF(O551="女子",IF($AF551&gt;100,"",IF($M551=プロ用女子!D$52,ROW(),"")),"")</f>
        <v/>
      </c>
      <c r="CD551" s="58" t="str">
        <f>IF(O551="女子",IF($AF551&gt;100,"",IF($M551=プロ用女子!K$52,ROW(),"")),"")</f>
        <v/>
      </c>
      <c r="CE551" s="58" t="str">
        <f>IF(O551="女子",IF($AF551&gt;100,"",IF($M551=プロ用女子!D$77,ROW(),"")),"")</f>
        <v/>
      </c>
      <c r="CF551" s="58" t="str">
        <f>IF(O551="女子",IF($AF551&gt;100,"",IF($M551=プロ用女子!K$77,ROW(),"")),"")</f>
        <v/>
      </c>
      <c r="CG551" s="58" t="str">
        <f>IF(O551="女子",IF($AF551&gt;100,"",IF($M551=プロ用女子!D$102,ROW(),"")),"")</f>
        <v/>
      </c>
      <c r="CH551" s="58" t="str">
        <f>IF(O551="女子",IF($AF551&gt;100,"",IF($M551=プロ用女子!K$102,ROW(),"")),"")</f>
        <v/>
      </c>
      <c r="CI551" s="58">
        <f>IF(O551="女子",IF($AF551&gt;100,"",IF($M551=プロ用女子!D$127,ROW(),"")),"")</f>
        <v>551</v>
      </c>
      <c r="CJ551" s="58" t="str">
        <f>IF(O551="女子",IF($AF551&gt;100,"",IF($M551=プロ用女子!K$127,ROW(),"")),"")</f>
        <v/>
      </c>
      <c r="CK551" s="58" t="str">
        <f>IF(O551="女子",IF($AF551&gt;100,"",IF($M551=プロ用女子!D$152,ROW(),"")),"")</f>
        <v/>
      </c>
      <c r="CL551" s="58" t="str">
        <f>IF(O551="女子",IF($AF551&gt;100,"",IF($M551=プロ用女子!K$152,ROW(),"")),"")</f>
        <v/>
      </c>
      <c r="CM551" s="58" t="str">
        <f>IF(O551="女子",IF($AF551&gt;100,"",IF($M551=プロ用女子!D$177,ROW(),"")),"")</f>
        <v/>
      </c>
      <c r="CN551" s="58" t="str">
        <f>IF(O551="女子",IF($AF551&gt;100,"",IF($M551=プロ用女子!K$177,ROW(),"")),"")</f>
        <v/>
      </c>
      <c r="CO551" s="58" t="str">
        <f>IF(O551="女子",IF($AF551&gt;100,"",IF($M551=プロ用女子!D$202,ROW(),"")),"")</f>
        <v/>
      </c>
      <c r="CP551" s="58" t="str">
        <f>IF(O551="女子",IF($AF551&gt;100,"",IF($M551=プロ用女子!K$202,ROW(),"")),"")</f>
        <v/>
      </c>
      <c r="CQ551" s="58" t="str">
        <f>IF(O551="女子",IF($AF551&gt;100,"",IF($M551=プロ用女子!D$227,ROW(),"")),"")</f>
        <v/>
      </c>
      <c r="CR551" s="58" t="str">
        <f>IF(O551="女子",IF($AF551&gt;100,"",IF($M551=プロ用女子!K$227,ROW(),"")),"")</f>
        <v/>
      </c>
    </row>
    <row r="552" spans="1:96" x14ac:dyDescent="0.15">
      <c r="A552" s="41"/>
      <c r="B552" s="41"/>
      <c r="L552" t="s">
        <v>2106</v>
      </c>
      <c r="M552" t="s">
        <v>1602</v>
      </c>
      <c r="N552" t="s">
        <v>1603</v>
      </c>
      <c r="O552" t="s">
        <v>17</v>
      </c>
      <c r="Y552" t="s">
        <v>101</v>
      </c>
      <c r="AA552" t="s">
        <v>2107</v>
      </c>
      <c r="AB552" t="s">
        <v>2108</v>
      </c>
      <c r="AC552" t="s">
        <v>2109</v>
      </c>
      <c r="AD552" t="s">
        <v>102</v>
      </c>
      <c r="AF552">
        <v>15</v>
      </c>
      <c r="AG552" s="40">
        <v>39410</v>
      </c>
      <c r="AN552">
        <v>170.2</v>
      </c>
      <c r="AO552">
        <v>59.2</v>
      </c>
      <c r="AP552" t="s">
        <v>103</v>
      </c>
      <c r="BB552">
        <f t="shared" si="31"/>
        <v>16</v>
      </c>
      <c r="BC552">
        <f t="shared" si="32"/>
        <v>2</v>
      </c>
      <c r="BD552" t="str">
        <f t="shared" si="33"/>
        <v>右</v>
      </c>
      <c r="BE552" s="58" t="str">
        <f>IF(O552="男子",IF($AF552&gt;100,"",IF(M552=プロ用男子!D$2,ROW(),"")),"")</f>
        <v/>
      </c>
      <c r="BF552" s="58" t="str">
        <f>IF(O552="男子",IF($AF552&gt;100,"",IF($M552=プロ用男子!K$2,ROW(),"")),"")</f>
        <v/>
      </c>
      <c r="BG552" s="58" t="str">
        <f>IF(O552="男子",IF($AF552&gt;100,"",IF($M552=プロ用男子!D$27,ROW(),"")),"")</f>
        <v/>
      </c>
      <c r="BH552" s="58" t="str">
        <f>IF(O552="男子",IF($AF552&gt;100,"",IF($M552=プロ用男子!K$27,ROW(),"")),"")</f>
        <v/>
      </c>
      <c r="BI552" s="58" t="str">
        <f>IF(O552="男子",IF($AF552&gt;100,"",IF($M552=プロ用男子!D$52,ROW(),"")),"")</f>
        <v/>
      </c>
      <c r="BJ552" s="58" t="str">
        <f>IF(O552="男子",IF($AF552&gt;100,"",IF($M552=プロ用男子!K$52,ROW(),"")),"")</f>
        <v/>
      </c>
      <c r="BK552" s="58" t="str">
        <f>IF(O552="男子",IF($AF552&gt;100,"",IF($M552=プロ用男子!D$77,ROW(),"")),"")</f>
        <v/>
      </c>
      <c r="BL552" s="58" t="str">
        <f>IF(O552="男子",IF($AF552&gt;100,"",IF($M552=プロ用男子!K$77,ROW(),"")),"")</f>
        <v/>
      </c>
      <c r="BM552" s="58" t="str">
        <f>IF(O552="男子",IF($AF552&gt;100,"",IF($M552=プロ用男子!D$102,ROW(),"")),"")</f>
        <v/>
      </c>
      <c r="BN552" s="58" t="str">
        <f>IF(O552="男子",IF($AF552&gt;100,"",IF($M552=プロ用男子!K$102,ROW(),"")),"")</f>
        <v/>
      </c>
      <c r="BO552" s="58" t="str">
        <f>IF(O552="男子",IF($AF552&gt;100,"",IF($M552=プロ用男子!D$127,ROW(),"")),"")</f>
        <v/>
      </c>
      <c r="BP552" s="58" t="str">
        <f>IF(O552="男子",IF($AF552&gt;100,"",IF($M552=プロ用男子!K$127,ROW(),"")),"")</f>
        <v/>
      </c>
      <c r="BQ552" s="58" t="str">
        <f>IF(O552="男子",IF($AF552&gt;100,"",IF($M552=プロ用男子!D$152,ROW(),"")),"")</f>
        <v/>
      </c>
      <c r="BR552" s="58" t="str">
        <f>IF(O552="男子",IF($AF552&gt;100,"",IF($M552=プロ用男子!K$152,ROW(),"")),"")</f>
        <v/>
      </c>
      <c r="BS552" s="58" t="str">
        <f>IF(O552="男子",IF($AF552&gt;100,"",IF($M552=プロ用男子!D$177,ROW(),"")),"")</f>
        <v/>
      </c>
      <c r="BT552" s="58" t="str">
        <f>IF(O552="男子",IF($AF552&gt;100,"",IF($M552=プロ用男子!K$177,ROW(),"")),"")</f>
        <v/>
      </c>
      <c r="BU552" s="58" t="str">
        <f>IF(O552="男子",IF($AF552&gt;100,"",IF($M552=プロ用男子!D$202,ROW(),"")),"")</f>
        <v/>
      </c>
      <c r="BV552" s="58" t="str">
        <f>IF(O552="男子",IF($AF552&gt;100,"",IF($M552=プロ用男子!K$202,ROW(),"")),"")</f>
        <v/>
      </c>
      <c r="BW552" s="58" t="str">
        <f>IF(O552="男子",IF($AF552&gt;100,"",IF($M552=プロ用男子!D$227,ROW(),"")),"")</f>
        <v/>
      </c>
      <c r="BX552" s="58" t="str">
        <f>IF(O552="男子",IF($AF552&gt;100,"",IF($M552=プロ用男子!K$227,ROW(),"")),"")</f>
        <v/>
      </c>
      <c r="BY552" s="58" t="str">
        <f>IF(O552="女子",IF(AF552&gt;100,"",IF(M552=プロ用女子!D$2,ROW(),"")),"")</f>
        <v/>
      </c>
      <c r="BZ552" s="58" t="str">
        <f>IF(O552="女子",IF($AF552&gt;100,"",IF($M552=プロ用女子!K$2,ROW(),"")),"")</f>
        <v/>
      </c>
      <c r="CA552" s="58" t="str">
        <f>IF(O552="女子",IF($AF552&gt;100,"",IF($M552=プロ用女子!D$27,ROW(),"")),"")</f>
        <v/>
      </c>
      <c r="CB552" s="58" t="str">
        <f>IF(O552="女子",IF($AF552&gt;100,"",IF($M552=プロ用女子!K$27,ROW(),"")),"")</f>
        <v/>
      </c>
      <c r="CC552" s="58" t="str">
        <f>IF(O552="女子",IF($AF552&gt;100,"",IF($M552=プロ用女子!D$52,ROW(),"")),"")</f>
        <v/>
      </c>
      <c r="CD552" s="58" t="str">
        <f>IF(O552="女子",IF($AF552&gt;100,"",IF($M552=プロ用女子!K$52,ROW(),"")),"")</f>
        <v/>
      </c>
      <c r="CE552" s="58" t="str">
        <f>IF(O552="女子",IF($AF552&gt;100,"",IF($M552=プロ用女子!D$77,ROW(),"")),"")</f>
        <v/>
      </c>
      <c r="CF552" s="58" t="str">
        <f>IF(O552="女子",IF($AF552&gt;100,"",IF($M552=プロ用女子!K$77,ROW(),"")),"")</f>
        <v/>
      </c>
      <c r="CG552" s="58" t="str">
        <f>IF(O552="女子",IF($AF552&gt;100,"",IF($M552=プロ用女子!D$102,ROW(),"")),"")</f>
        <v/>
      </c>
      <c r="CH552" s="58" t="str">
        <f>IF(O552="女子",IF($AF552&gt;100,"",IF($M552=プロ用女子!K$102,ROW(),"")),"")</f>
        <v/>
      </c>
      <c r="CI552" s="58">
        <f>IF(O552="女子",IF($AF552&gt;100,"",IF($M552=プロ用女子!D$127,ROW(),"")),"")</f>
        <v>552</v>
      </c>
      <c r="CJ552" s="58" t="str">
        <f>IF(O552="女子",IF($AF552&gt;100,"",IF($M552=プロ用女子!K$127,ROW(),"")),"")</f>
        <v/>
      </c>
      <c r="CK552" s="58" t="str">
        <f>IF(O552="女子",IF($AF552&gt;100,"",IF($M552=プロ用女子!D$152,ROW(),"")),"")</f>
        <v/>
      </c>
      <c r="CL552" s="58" t="str">
        <f>IF(O552="女子",IF($AF552&gt;100,"",IF($M552=プロ用女子!K$152,ROW(),"")),"")</f>
        <v/>
      </c>
      <c r="CM552" s="58" t="str">
        <f>IF(O552="女子",IF($AF552&gt;100,"",IF($M552=プロ用女子!D$177,ROW(),"")),"")</f>
        <v/>
      </c>
      <c r="CN552" s="58" t="str">
        <f>IF(O552="女子",IF($AF552&gt;100,"",IF($M552=プロ用女子!K$177,ROW(),"")),"")</f>
        <v/>
      </c>
      <c r="CO552" s="58" t="str">
        <f>IF(O552="女子",IF($AF552&gt;100,"",IF($M552=プロ用女子!D$202,ROW(),"")),"")</f>
        <v/>
      </c>
      <c r="CP552" s="58" t="str">
        <f>IF(O552="女子",IF($AF552&gt;100,"",IF($M552=プロ用女子!K$202,ROW(),"")),"")</f>
        <v/>
      </c>
      <c r="CQ552" s="58" t="str">
        <f>IF(O552="女子",IF($AF552&gt;100,"",IF($M552=プロ用女子!D$227,ROW(),"")),"")</f>
        <v/>
      </c>
      <c r="CR552" s="58" t="str">
        <f>IF(O552="女子",IF($AF552&gt;100,"",IF($M552=プロ用女子!K$227,ROW(),"")),"")</f>
        <v/>
      </c>
    </row>
    <row r="553" spans="1:96" x14ac:dyDescent="0.15">
      <c r="A553">
        <v>46172</v>
      </c>
      <c r="B553">
        <v>46180</v>
      </c>
      <c r="C553" t="s">
        <v>70</v>
      </c>
      <c r="D553" t="s">
        <v>162</v>
      </c>
      <c r="E553" t="s">
        <v>169</v>
      </c>
      <c r="F553" t="s">
        <v>171</v>
      </c>
      <c r="G553" t="s">
        <v>165</v>
      </c>
      <c r="H553" t="s">
        <v>71</v>
      </c>
      <c r="I553" t="s">
        <v>166</v>
      </c>
      <c r="J553" t="s">
        <v>99</v>
      </c>
      <c r="L553" t="s">
        <v>1589</v>
      </c>
      <c r="M553" t="s">
        <v>1590</v>
      </c>
      <c r="N553" t="s">
        <v>1591</v>
      </c>
      <c r="O553" t="s">
        <v>17</v>
      </c>
      <c r="Y553" t="s">
        <v>101</v>
      </c>
      <c r="AA553" t="s">
        <v>1592</v>
      </c>
      <c r="AB553" t="s">
        <v>1593</v>
      </c>
      <c r="AC553" t="s">
        <v>1594</v>
      </c>
      <c r="AD553" t="s">
        <v>102</v>
      </c>
      <c r="AF553">
        <v>101</v>
      </c>
      <c r="AG553" s="40">
        <v>39410</v>
      </c>
      <c r="AN553">
        <v>170.2</v>
      </c>
      <c r="AO553">
        <v>59.2</v>
      </c>
      <c r="AP553" t="s">
        <v>103</v>
      </c>
      <c r="AV553" t="s">
        <v>104</v>
      </c>
      <c r="AY553" t="s">
        <v>155</v>
      </c>
      <c r="BB553">
        <f t="shared" si="31"/>
        <v>16</v>
      </c>
      <c r="BC553">
        <f t="shared" si="32"/>
        <v>2</v>
      </c>
      <c r="BD553" t="str">
        <f t="shared" si="33"/>
        <v>右</v>
      </c>
      <c r="BE553" s="58" t="str">
        <f>IF(O553="男子",IF($AF553&gt;100,"",IF(M553=プロ用男子!D$2,ROW(),"")),"")</f>
        <v/>
      </c>
      <c r="BF553" s="58" t="str">
        <f>IF(O553="男子",IF($AF553&gt;100,"",IF($M553=プロ用男子!K$2,ROW(),"")),"")</f>
        <v/>
      </c>
      <c r="BG553" s="58" t="str">
        <f>IF(O553="男子",IF($AF553&gt;100,"",IF($M553=プロ用男子!D$27,ROW(),"")),"")</f>
        <v/>
      </c>
      <c r="BH553" s="58" t="str">
        <f>IF(O553="男子",IF($AF553&gt;100,"",IF($M553=プロ用男子!K$27,ROW(),"")),"")</f>
        <v/>
      </c>
      <c r="BI553" s="58" t="str">
        <f>IF(O553="男子",IF($AF553&gt;100,"",IF($M553=プロ用男子!D$52,ROW(),"")),"")</f>
        <v/>
      </c>
      <c r="BJ553" s="58" t="str">
        <f>IF(O553="男子",IF($AF553&gt;100,"",IF($M553=プロ用男子!K$52,ROW(),"")),"")</f>
        <v/>
      </c>
      <c r="BK553" s="58" t="str">
        <f>IF(O553="男子",IF($AF553&gt;100,"",IF($M553=プロ用男子!D$77,ROW(),"")),"")</f>
        <v/>
      </c>
      <c r="BL553" s="58" t="str">
        <f>IF(O553="男子",IF($AF553&gt;100,"",IF($M553=プロ用男子!K$77,ROW(),"")),"")</f>
        <v/>
      </c>
      <c r="BM553" s="58" t="str">
        <f>IF(O553="男子",IF($AF553&gt;100,"",IF($M553=プロ用男子!D$102,ROW(),"")),"")</f>
        <v/>
      </c>
      <c r="BN553" s="58" t="str">
        <f>IF(O553="男子",IF($AF553&gt;100,"",IF($M553=プロ用男子!K$102,ROW(),"")),"")</f>
        <v/>
      </c>
      <c r="BO553" s="58" t="str">
        <f>IF(O553="男子",IF($AF553&gt;100,"",IF($M553=プロ用男子!D$127,ROW(),"")),"")</f>
        <v/>
      </c>
      <c r="BP553" s="58" t="str">
        <f>IF(O553="男子",IF($AF553&gt;100,"",IF($M553=プロ用男子!K$127,ROW(),"")),"")</f>
        <v/>
      </c>
      <c r="BQ553" s="58" t="str">
        <f>IF(O553="男子",IF($AF553&gt;100,"",IF($M553=プロ用男子!D$152,ROW(),"")),"")</f>
        <v/>
      </c>
      <c r="BR553" s="58" t="str">
        <f>IF(O553="男子",IF($AF553&gt;100,"",IF($M553=プロ用男子!K$152,ROW(),"")),"")</f>
        <v/>
      </c>
      <c r="BS553" s="58" t="str">
        <f>IF(O553="男子",IF($AF553&gt;100,"",IF($M553=プロ用男子!D$177,ROW(),"")),"")</f>
        <v/>
      </c>
      <c r="BT553" s="58" t="str">
        <f>IF(O553="男子",IF($AF553&gt;100,"",IF($M553=プロ用男子!K$177,ROW(),"")),"")</f>
        <v/>
      </c>
      <c r="BU553" s="58" t="str">
        <f>IF(O553="男子",IF($AF553&gt;100,"",IF($M553=プロ用男子!D$202,ROW(),"")),"")</f>
        <v/>
      </c>
      <c r="BV553" s="58" t="str">
        <f>IF(O553="男子",IF($AF553&gt;100,"",IF($M553=プロ用男子!K$202,ROW(),"")),"")</f>
        <v/>
      </c>
      <c r="BW553" s="58" t="str">
        <f>IF(O553="男子",IF($AF553&gt;100,"",IF($M553=プロ用男子!D$227,ROW(),"")),"")</f>
        <v/>
      </c>
      <c r="BX553" s="58" t="str">
        <f>IF(O553="男子",IF($AF553&gt;100,"",IF($M553=プロ用男子!K$227,ROW(),"")),"")</f>
        <v/>
      </c>
      <c r="BY553" s="58" t="str">
        <f>IF(O553="女子",IF(AF553&gt;100,"",IF(M553=プロ用女子!D$2,ROW(),"")),"")</f>
        <v/>
      </c>
      <c r="BZ553" s="58" t="str">
        <f>IF(O553="女子",IF($AF553&gt;100,"",IF($M553=プロ用女子!K$2,ROW(),"")),"")</f>
        <v/>
      </c>
      <c r="CA553" s="58" t="str">
        <f>IF(O553="女子",IF($AF553&gt;100,"",IF($M553=プロ用女子!D$27,ROW(),"")),"")</f>
        <v/>
      </c>
      <c r="CB553" s="58" t="str">
        <f>IF(O553="女子",IF($AF553&gt;100,"",IF($M553=プロ用女子!K$27,ROW(),"")),"")</f>
        <v/>
      </c>
      <c r="CC553" s="58" t="str">
        <f>IF(O553="女子",IF($AF553&gt;100,"",IF($M553=プロ用女子!D$52,ROW(),"")),"")</f>
        <v/>
      </c>
      <c r="CD553" s="58" t="str">
        <f>IF(O553="女子",IF($AF553&gt;100,"",IF($M553=プロ用女子!K$52,ROW(),"")),"")</f>
        <v/>
      </c>
      <c r="CE553" s="58" t="str">
        <f>IF(O553="女子",IF($AF553&gt;100,"",IF($M553=プロ用女子!D$77,ROW(),"")),"")</f>
        <v/>
      </c>
      <c r="CF553" s="58" t="str">
        <f>IF(O553="女子",IF($AF553&gt;100,"",IF($M553=プロ用女子!K$77,ROW(),"")),"")</f>
        <v/>
      </c>
      <c r="CG553" s="58" t="str">
        <f>IF(O553="女子",IF($AF553&gt;100,"",IF($M553=プロ用女子!D$102,ROW(),"")),"")</f>
        <v/>
      </c>
      <c r="CH553" s="58" t="str">
        <f>IF(O553="女子",IF($AF553&gt;100,"",IF($M553=プロ用女子!K$102,ROW(),"")),"")</f>
        <v/>
      </c>
      <c r="CI553" s="58" t="str">
        <f>IF(O553="女子",IF($AF553&gt;100,"",IF($M553=プロ用女子!D$127,ROW(),"")),"")</f>
        <v/>
      </c>
      <c r="CJ553" s="58" t="str">
        <f>IF(O553="女子",IF($AF553&gt;100,"",IF($M553=プロ用女子!K$127,ROW(),"")),"")</f>
        <v/>
      </c>
      <c r="CK553" s="58" t="str">
        <f>IF(O553="女子",IF($AF553&gt;100,"",IF($M553=プロ用女子!D$152,ROW(),"")),"")</f>
        <v/>
      </c>
      <c r="CL553" s="58" t="str">
        <f>IF(O553="女子",IF($AF553&gt;100,"",IF($M553=プロ用女子!K$152,ROW(),"")),"")</f>
        <v/>
      </c>
      <c r="CM553" s="58" t="str">
        <f>IF(O553="女子",IF($AF553&gt;100,"",IF($M553=プロ用女子!D$177,ROW(),"")),"")</f>
        <v/>
      </c>
      <c r="CN553" s="58" t="str">
        <f>IF(O553="女子",IF($AF553&gt;100,"",IF($M553=プロ用女子!K$177,ROW(),"")),"")</f>
        <v/>
      </c>
      <c r="CO553" s="58" t="str">
        <f>IF(O553="女子",IF($AF553&gt;100,"",IF($M553=プロ用女子!D$202,ROW(),"")),"")</f>
        <v/>
      </c>
      <c r="CP553" s="58" t="str">
        <f>IF(O553="女子",IF($AF553&gt;100,"",IF($M553=プロ用女子!K$202,ROW(),"")),"")</f>
        <v/>
      </c>
      <c r="CQ553" s="58" t="str">
        <f>IF(O553="女子",IF($AF553&gt;100,"",IF($M553=プロ用女子!D$227,ROW(),"")),"")</f>
        <v/>
      </c>
      <c r="CR553" s="58" t="str">
        <f>IF(O553="女子",IF($AF553&gt;100,"",IF($M553=プロ用女子!K$227,ROW(),"")),"")</f>
        <v/>
      </c>
    </row>
    <row r="554" spans="1:96" x14ac:dyDescent="0.15">
      <c r="A554">
        <v>46172</v>
      </c>
      <c r="B554">
        <v>46180</v>
      </c>
      <c r="C554" t="s">
        <v>70</v>
      </c>
      <c r="D554" t="s">
        <v>162</v>
      </c>
      <c r="E554" t="s">
        <v>169</v>
      </c>
      <c r="F554" t="s">
        <v>171</v>
      </c>
      <c r="G554" t="s">
        <v>165</v>
      </c>
      <c r="H554" t="s">
        <v>71</v>
      </c>
      <c r="I554" t="s">
        <v>166</v>
      </c>
      <c r="J554" t="s">
        <v>99</v>
      </c>
      <c r="L554" t="s">
        <v>1595</v>
      </c>
      <c r="M554" t="s">
        <v>1590</v>
      </c>
      <c r="N554" t="s">
        <v>1591</v>
      </c>
      <c r="O554" t="s">
        <v>17</v>
      </c>
      <c r="Y554" t="s">
        <v>101</v>
      </c>
      <c r="AA554" t="s">
        <v>1596</v>
      </c>
      <c r="AB554" t="s">
        <v>1597</v>
      </c>
      <c r="AC554" t="s">
        <v>1598</v>
      </c>
      <c r="AD554" t="s">
        <v>102</v>
      </c>
      <c r="AF554">
        <v>102</v>
      </c>
      <c r="AG554" s="40">
        <v>23906</v>
      </c>
      <c r="AN554">
        <v>172</v>
      </c>
      <c r="AO554">
        <v>54</v>
      </c>
      <c r="AP554" t="s">
        <v>103</v>
      </c>
      <c r="AV554" t="s">
        <v>104</v>
      </c>
      <c r="AY554" t="s">
        <v>155</v>
      </c>
      <c r="BB554">
        <f t="shared" si="31"/>
        <v>58</v>
      </c>
      <c r="BC554" t="str">
        <f t="shared" si="32"/>
        <v>役員</v>
      </c>
      <c r="BD554" t="str">
        <f t="shared" si="33"/>
        <v>右</v>
      </c>
      <c r="BE554" s="58" t="str">
        <f>IF(O554="男子",IF($AF554&gt;100,"",IF(M554=プロ用男子!D$2,ROW(),"")),"")</f>
        <v/>
      </c>
      <c r="BF554" s="58" t="str">
        <f>IF(O554="男子",IF($AF554&gt;100,"",IF($M554=プロ用男子!K$2,ROW(),"")),"")</f>
        <v/>
      </c>
      <c r="BG554" s="58" t="str">
        <f>IF(O554="男子",IF($AF554&gt;100,"",IF($M554=プロ用男子!D$27,ROW(),"")),"")</f>
        <v/>
      </c>
      <c r="BH554" s="58" t="str">
        <f>IF(O554="男子",IF($AF554&gt;100,"",IF($M554=プロ用男子!K$27,ROW(),"")),"")</f>
        <v/>
      </c>
      <c r="BI554" s="58" t="str">
        <f>IF(O554="男子",IF($AF554&gt;100,"",IF($M554=プロ用男子!D$52,ROW(),"")),"")</f>
        <v/>
      </c>
      <c r="BJ554" s="58" t="str">
        <f>IF(O554="男子",IF($AF554&gt;100,"",IF($M554=プロ用男子!K$52,ROW(),"")),"")</f>
        <v/>
      </c>
      <c r="BK554" s="58" t="str">
        <f>IF(O554="男子",IF($AF554&gt;100,"",IF($M554=プロ用男子!D$77,ROW(),"")),"")</f>
        <v/>
      </c>
      <c r="BL554" s="58" t="str">
        <f>IF(O554="男子",IF($AF554&gt;100,"",IF($M554=プロ用男子!K$77,ROW(),"")),"")</f>
        <v/>
      </c>
      <c r="BM554" s="58" t="str">
        <f>IF(O554="男子",IF($AF554&gt;100,"",IF($M554=プロ用男子!D$102,ROW(),"")),"")</f>
        <v/>
      </c>
      <c r="BN554" s="58" t="str">
        <f>IF(O554="男子",IF($AF554&gt;100,"",IF($M554=プロ用男子!K$102,ROW(),"")),"")</f>
        <v/>
      </c>
      <c r="BO554" s="58" t="str">
        <f>IF(O554="男子",IF($AF554&gt;100,"",IF($M554=プロ用男子!D$127,ROW(),"")),"")</f>
        <v/>
      </c>
      <c r="BP554" s="58" t="str">
        <f>IF(O554="男子",IF($AF554&gt;100,"",IF($M554=プロ用男子!K$127,ROW(),"")),"")</f>
        <v/>
      </c>
      <c r="BQ554" s="58" t="str">
        <f>IF(O554="男子",IF($AF554&gt;100,"",IF($M554=プロ用男子!D$152,ROW(),"")),"")</f>
        <v/>
      </c>
      <c r="BR554" s="58" t="str">
        <f>IF(O554="男子",IF($AF554&gt;100,"",IF($M554=プロ用男子!K$152,ROW(),"")),"")</f>
        <v/>
      </c>
      <c r="BS554" s="58" t="str">
        <f>IF(O554="男子",IF($AF554&gt;100,"",IF($M554=プロ用男子!D$177,ROW(),"")),"")</f>
        <v/>
      </c>
      <c r="BT554" s="58" t="str">
        <f>IF(O554="男子",IF($AF554&gt;100,"",IF($M554=プロ用男子!K$177,ROW(),"")),"")</f>
        <v/>
      </c>
      <c r="BU554" s="58" t="str">
        <f>IF(O554="男子",IF($AF554&gt;100,"",IF($M554=プロ用男子!D$202,ROW(),"")),"")</f>
        <v/>
      </c>
      <c r="BV554" s="58" t="str">
        <f>IF(O554="男子",IF($AF554&gt;100,"",IF($M554=プロ用男子!K$202,ROW(),"")),"")</f>
        <v/>
      </c>
      <c r="BW554" s="58" t="str">
        <f>IF(O554="男子",IF($AF554&gt;100,"",IF($M554=プロ用男子!D$227,ROW(),"")),"")</f>
        <v/>
      </c>
      <c r="BX554" s="58" t="str">
        <f>IF(O554="男子",IF($AF554&gt;100,"",IF($M554=プロ用男子!K$227,ROW(),"")),"")</f>
        <v/>
      </c>
      <c r="BY554" s="58" t="str">
        <f>IF(O554="女子",IF(AF554&gt;100,"",IF(M554=プロ用女子!D$2,ROW(),"")),"")</f>
        <v/>
      </c>
      <c r="BZ554" s="58" t="str">
        <f>IF(O554="女子",IF($AF554&gt;100,"",IF($M554=プロ用女子!K$2,ROW(),"")),"")</f>
        <v/>
      </c>
      <c r="CA554" s="58" t="str">
        <f>IF(O554="女子",IF($AF554&gt;100,"",IF($M554=プロ用女子!D$27,ROW(),"")),"")</f>
        <v/>
      </c>
      <c r="CB554" s="58" t="str">
        <f>IF(O554="女子",IF($AF554&gt;100,"",IF($M554=プロ用女子!K$27,ROW(),"")),"")</f>
        <v/>
      </c>
      <c r="CC554" s="58" t="str">
        <f>IF(O554="女子",IF($AF554&gt;100,"",IF($M554=プロ用女子!D$52,ROW(),"")),"")</f>
        <v/>
      </c>
      <c r="CD554" s="58" t="str">
        <f>IF(O554="女子",IF($AF554&gt;100,"",IF($M554=プロ用女子!K$52,ROW(),"")),"")</f>
        <v/>
      </c>
      <c r="CE554" s="58" t="str">
        <f>IF(O554="女子",IF($AF554&gt;100,"",IF($M554=プロ用女子!D$77,ROW(),"")),"")</f>
        <v/>
      </c>
      <c r="CF554" s="58" t="str">
        <f>IF(O554="女子",IF($AF554&gt;100,"",IF($M554=プロ用女子!K$77,ROW(),"")),"")</f>
        <v/>
      </c>
      <c r="CG554" s="58" t="str">
        <f>IF(O554="女子",IF($AF554&gt;100,"",IF($M554=プロ用女子!D$102,ROW(),"")),"")</f>
        <v/>
      </c>
      <c r="CH554" s="58" t="str">
        <f>IF(O554="女子",IF($AF554&gt;100,"",IF($M554=プロ用女子!K$102,ROW(),"")),"")</f>
        <v/>
      </c>
      <c r="CI554" s="58" t="str">
        <f>IF(O554="女子",IF($AF554&gt;100,"",IF($M554=プロ用女子!D$127,ROW(),"")),"")</f>
        <v/>
      </c>
      <c r="CJ554" s="58" t="str">
        <f>IF(O554="女子",IF($AF554&gt;100,"",IF($M554=プロ用女子!K$127,ROW(),"")),"")</f>
        <v/>
      </c>
      <c r="CK554" s="58" t="str">
        <f>IF(O554="女子",IF($AF554&gt;100,"",IF($M554=プロ用女子!D$152,ROW(),"")),"")</f>
        <v/>
      </c>
      <c r="CL554" s="58" t="str">
        <f>IF(O554="女子",IF($AF554&gt;100,"",IF($M554=プロ用女子!K$152,ROW(),"")),"")</f>
        <v/>
      </c>
      <c r="CM554" s="58" t="str">
        <f>IF(O554="女子",IF($AF554&gt;100,"",IF($M554=プロ用女子!D$177,ROW(),"")),"")</f>
        <v/>
      </c>
      <c r="CN554" s="58" t="str">
        <f>IF(O554="女子",IF($AF554&gt;100,"",IF($M554=プロ用女子!K$177,ROW(),"")),"")</f>
        <v/>
      </c>
      <c r="CO554" s="58" t="str">
        <f>IF(O554="女子",IF($AF554&gt;100,"",IF($M554=プロ用女子!D$202,ROW(),"")),"")</f>
        <v/>
      </c>
      <c r="CP554" s="58" t="str">
        <f>IF(O554="女子",IF($AF554&gt;100,"",IF($M554=プロ用女子!K$202,ROW(),"")),"")</f>
        <v/>
      </c>
      <c r="CQ554" s="58" t="str">
        <f>IF(O554="女子",IF($AF554&gt;100,"",IF($M554=プロ用女子!D$227,ROW(),"")),"")</f>
        <v/>
      </c>
      <c r="CR554" s="58" t="str">
        <f>IF(O554="女子",IF($AF554&gt;100,"",IF($M554=プロ用女子!K$227,ROW(),"")),"")</f>
        <v/>
      </c>
    </row>
    <row r="555" spans="1:96" x14ac:dyDescent="0.15">
      <c r="A555" s="41"/>
      <c r="B555" s="41"/>
      <c r="L555" t="s">
        <v>2110</v>
      </c>
      <c r="M555" t="s">
        <v>1590</v>
      </c>
      <c r="N555" t="s">
        <v>1591</v>
      </c>
      <c r="O555" t="s">
        <v>17</v>
      </c>
      <c r="Y555" t="s">
        <v>101</v>
      </c>
      <c r="AA555" t="s">
        <v>2111</v>
      </c>
      <c r="AB555" t="s">
        <v>2112</v>
      </c>
      <c r="AC555" t="s">
        <v>2113</v>
      </c>
      <c r="AD555" t="s">
        <v>102</v>
      </c>
      <c r="AF555">
        <v>1</v>
      </c>
      <c r="AG555" s="40">
        <v>39140</v>
      </c>
      <c r="AN555">
        <v>169</v>
      </c>
      <c r="AO555">
        <v>63</v>
      </c>
      <c r="AP555" t="s">
        <v>103</v>
      </c>
      <c r="BB555">
        <f t="shared" si="31"/>
        <v>17</v>
      </c>
      <c r="BC555">
        <f t="shared" si="32"/>
        <v>3</v>
      </c>
      <c r="BD555" t="str">
        <f t="shared" si="33"/>
        <v>右</v>
      </c>
      <c r="BE555" s="58" t="str">
        <f>IF(O555="男子",IF($AF555&gt;100,"",IF(M555=プロ用男子!D$2,ROW(),"")),"")</f>
        <v/>
      </c>
      <c r="BF555" s="58" t="str">
        <f>IF(O555="男子",IF($AF555&gt;100,"",IF($M555=プロ用男子!K$2,ROW(),"")),"")</f>
        <v/>
      </c>
      <c r="BG555" s="58" t="str">
        <f>IF(O555="男子",IF($AF555&gt;100,"",IF($M555=プロ用男子!D$27,ROW(),"")),"")</f>
        <v/>
      </c>
      <c r="BH555" s="58" t="str">
        <f>IF(O555="男子",IF($AF555&gt;100,"",IF($M555=プロ用男子!K$27,ROW(),"")),"")</f>
        <v/>
      </c>
      <c r="BI555" s="58" t="str">
        <f>IF(O555="男子",IF($AF555&gt;100,"",IF($M555=プロ用男子!D$52,ROW(),"")),"")</f>
        <v/>
      </c>
      <c r="BJ555" s="58" t="str">
        <f>IF(O555="男子",IF($AF555&gt;100,"",IF($M555=プロ用男子!K$52,ROW(),"")),"")</f>
        <v/>
      </c>
      <c r="BK555" s="58" t="str">
        <f>IF(O555="男子",IF($AF555&gt;100,"",IF($M555=プロ用男子!D$77,ROW(),"")),"")</f>
        <v/>
      </c>
      <c r="BL555" s="58" t="str">
        <f>IF(O555="男子",IF($AF555&gt;100,"",IF($M555=プロ用男子!K$77,ROW(),"")),"")</f>
        <v/>
      </c>
      <c r="BM555" s="58" t="str">
        <f>IF(O555="男子",IF($AF555&gt;100,"",IF($M555=プロ用男子!D$102,ROW(),"")),"")</f>
        <v/>
      </c>
      <c r="BN555" s="58" t="str">
        <f>IF(O555="男子",IF($AF555&gt;100,"",IF($M555=プロ用男子!K$102,ROW(),"")),"")</f>
        <v/>
      </c>
      <c r="BO555" s="58" t="str">
        <f>IF(O555="男子",IF($AF555&gt;100,"",IF($M555=プロ用男子!D$127,ROW(),"")),"")</f>
        <v/>
      </c>
      <c r="BP555" s="58" t="str">
        <f>IF(O555="男子",IF($AF555&gt;100,"",IF($M555=プロ用男子!K$127,ROW(),"")),"")</f>
        <v/>
      </c>
      <c r="BQ555" s="58" t="str">
        <f>IF(O555="男子",IF($AF555&gt;100,"",IF($M555=プロ用男子!D$152,ROW(),"")),"")</f>
        <v/>
      </c>
      <c r="BR555" s="58" t="str">
        <f>IF(O555="男子",IF($AF555&gt;100,"",IF($M555=プロ用男子!K$152,ROW(),"")),"")</f>
        <v/>
      </c>
      <c r="BS555" s="58" t="str">
        <f>IF(O555="男子",IF($AF555&gt;100,"",IF($M555=プロ用男子!D$177,ROW(),"")),"")</f>
        <v/>
      </c>
      <c r="BT555" s="58" t="str">
        <f>IF(O555="男子",IF($AF555&gt;100,"",IF($M555=プロ用男子!K$177,ROW(),"")),"")</f>
        <v/>
      </c>
      <c r="BU555" s="58" t="str">
        <f>IF(O555="男子",IF($AF555&gt;100,"",IF($M555=プロ用男子!D$202,ROW(),"")),"")</f>
        <v/>
      </c>
      <c r="BV555" s="58" t="str">
        <f>IF(O555="男子",IF($AF555&gt;100,"",IF($M555=プロ用男子!K$202,ROW(),"")),"")</f>
        <v/>
      </c>
      <c r="BW555" s="58" t="str">
        <f>IF(O555="男子",IF($AF555&gt;100,"",IF($M555=プロ用男子!D$227,ROW(),"")),"")</f>
        <v/>
      </c>
      <c r="BX555" s="58" t="str">
        <f>IF(O555="男子",IF($AF555&gt;100,"",IF($M555=プロ用男子!K$227,ROW(),"")),"")</f>
        <v/>
      </c>
      <c r="BY555" s="58" t="str">
        <f>IF(O555="女子",IF(AF555&gt;100,"",IF(M555=プロ用女子!D$2,ROW(),"")),"")</f>
        <v/>
      </c>
      <c r="BZ555" s="58" t="str">
        <f>IF(O555="女子",IF($AF555&gt;100,"",IF($M555=プロ用女子!K$2,ROW(),"")),"")</f>
        <v/>
      </c>
      <c r="CA555" s="58" t="str">
        <f>IF(O555="女子",IF($AF555&gt;100,"",IF($M555=プロ用女子!D$27,ROW(),"")),"")</f>
        <v/>
      </c>
      <c r="CB555" s="58" t="str">
        <f>IF(O555="女子",IF($AF555&gt;100,"",IF($M555=プロ用女子!K$27,ROW(),"")),"")</f>
        <v/>
      </c>
      <c r="CC555" s="58" t="str">
        <f>IF(O555="女子",IF($AF555&gt;100,"",IF($M555=プロ用女子!D$52,ROW(),"")),"")</f>
        <v/>
      </c>
      <c r="CD555" s="58" t="str">
        <f>IF(O555="女子",IF($AF555&gt;100,"",IF($M555=プロ用女子!K$52,ROW(),"")),"")</f>
        <v/>
      </c>
      <c r="CE555" s="58" t="str">
        <f>IF(O555="女子",IF($AF555&gt;100,"",IF($M555=プロ用女子!D$77,ROW(),"")),"")</f>
        <v/>
      </c>
      <c r="CF555" s="58" t="str">
        <f>IF(O555="女子",IF($AF555&gt;100,"",IF($M555=プロ用女子!K$77,ROW(),"")),"")</f>
        <v/>
      </c>
      <c r="CG555" s="58" t="str">
        <f>IF(O555="女子",IF($AF555&gt;100,"",IF($M555=プロ用女子!D$102,ROW(),"")),"")</f>
        <v/>
      </c>
      <c r="CH555" s="58">
        <f>IF(O555="女子",IF($AF555&gt;100,"",IF($M555=プロ用女子!K$102,ROW(),"")),"")</f>
        <v>555</v>
      </c>
      <c r="CI555" s="58" t="str">
        <f>IF(O555="女子",IF($AF555&gt;100,"",IF($M555=プロ用女子!D$127,ROW(),"")),"")</f>
        <v/>
      </c>
      <c r="CJ555" s="58" t="str">
        <f>IF(O555="女子",IF($AF555&gt;100,"",IF($M555=プロ用女子!K$127,ROW(),"")),"")</f>
        <v/>
      </c>
      <c r="CK555" s="58" t="str">
        <f>IF(O555="女子",IF($AF555&gt;100,"",IF($M555=プロ用女子!D$152,ROW(),"")),"")</f>
        <v/>
      </c>
      <c r="CL555" s="58" t="str">
        <f>IF(O555="女子",IF($AF555&gt;100,"",IF($M555=プロ用女子!K$152,ROW(),"")),"")</f>
        <v/>
      </c>
      <c r="CM555" s="58" t="str">
        <f>IF(O555="女子",IF($AF555&gt;100,"",IF($M555=プロ用女子!D$177,ROW(),"")),"")</f>
        <v/>
      </c>
      <c r="CN555" s="58" t="str">
        <f>IF(O555="女子",IF($AF555&gt;100,"",IF($M555=プロ用女子!K$177,ROW(),"")),"")</f>
        <v/>
      </c>
      <c r="CO555" s="58" t="str">
        <f>IF(O555="女子",IF($AF555&gt;100,"",IF($M555=プロ用女子!D$202,ROW(),"")),"")</f>
        <v/>
      </c>
      <c r="CP555" s="58" t="str">
        <f>IF(O555="女子",IF($AF555&gt;100,"",IF($M555=プロ用女子!K$202,ROW(),"")),"")</f>
        <v/>
      </c>
      <c r="CQ555" s="58" t="str">
        <f>IF(O555="女子",IF($AF555&gt;100,"",IF($M555=プロ用女子!D$227,ROW(),"")),"")</f>
        <v/>
      </c>
      <c r="CR555" s="58" t="str">
        <f>IF(O555="女子",IF($AF555&gt;100,"",IF($M555=プロ用女子!K$227,ROW(),"")),"")</f>
        <v/>
      </c>
    </row>
    <row r="556" spans="1:96" x14ac:dyDescent="0.15">
      <c r="A556" s="41"/>
      <c r="B556" s="41"/>
      <c r="L556" t="s">
        <v>2114</v>
      </c>
      <c r="M556" t="s">
        <v>1590</v>
      </c>
      <c r="N556" t="s">
        <v>1591</v>
      </c>
      <c r="O556" t="s">
        <v>17</v>
      </c>
      <c r="Y556" t="s">
        <v>101</v>
      </c>
      <c r="AA556" t="s">
        <v>2115</v>
      </c>
      <c r="AB556" t="s">
        <v>2116</v>
      </c>
      <c r="AC556" t="s">
        <v>2117</v>
      </c>
      <c r="AD556" t="s">
        <v>102</v>
      </c>
      <c r="AF556">
        <v>2</v>
      </c>
      <c r="AG556" s="40">
        <v>39141</v>
      </c>
      <c r="AN556">
        <v>169</v>
      </c>
      <c r="AO556">
        <v>63</v>
      </c>
      <c r="AP556" t="s">
        <v>103</v>
      </c>
      <c r="BB556">
        <f t="shared" si="31"/>
        <v>17</v>
      </c>
      <c r="BC556">
        <f t="shared" si="32"/>
        <v>3</v>
      </c>
      <c r="BD556" t="str">
        <f t="shared" si="33"/>
        <v>右</v>
      </c>
      <c r="BE556" s="58" t="str">
        <f>IF(O556="男子",IF($AF556&gt;100,"",IF(M556=プロ用男子!D$2,ROW(),"")),"")</f>
        <v/>
      </c>
      <c r="BF556" s="58" t="str">
        <f>IF(O556="男子",IF($AF556&gt;100,"",IF($M556=プロ用男子!K$2,ROW(),"")),"")</f>
        <v/>
      </c>
      <c r="BG556" s="58" t="str">
        <f>IF(O556="男子",IF($AF556&gt;100,"",IF($M556=プロ用男子!D$27,ROW(),"")),"")</f>
        <v/>
      </c>
      <c r="BH556" s="58" t="str">
        <f>IF(O556="男子",IF($AF556&gt;100,"",IF($M556=プロ用男子!K$27,ROW(),"")),"")</f>
        <v/>
      </c>
      <c r="BI556" s="58" t="str">
        <f>IF(O556="男子",IF($AF556&gt;100,"",IF($M556=プロ用男子!D$52,ROW(),"")),"")</f>
        <v/>
      </c>
      <c r="BJ556" s="58" t="str">
        <f>IF(O556="男子",IF($AF556&gt;100,"",IF($M556=プロ用男子!K$52,ROW(),"")),"")</f>
        <v/>
      </c>
      <c r="BK556" s="58" t="str">
        <f>IF(O556="男子",IF($AF556&gt;100,"",IF($M556=プロ用男子!D$77,ROW(),"")),"")</f>
        <v/>
      </c>
      <c r="BL556" s="58" t="str">
        <f>IF(O556="男子",IF($AF556&gt;100,"",IF($M556=プロ用男子!K$77,ROW(),"")),"")</f>
        <v/>
      </c>
      <c r="BM556" s="58" t="str">
        <f>IF(O556="男子",IF($AF556&gt;100,"",IF($M556=プロ用男子!D$102,ROW(),"")),"")</f>
        <v/>
      </c>
      <c r="BN556" s="58" t="str">
        <f>IF(O556="男子",IF($AF556&gt;100,"",IF($M556=プロ用男子!K$102,ROW(),"")),"")</f>
        <v/>
      </c>
      <c r="BO556" s="58" t="str">
        <f>IF(O556="男子",IF($AF556&gt;100,"",IF($M556=プロ用男子!D$127,ROW(),"")),"")</f>
        <v/>
      </c>
      <c r="BP556" s="58" t="str">
        <f>IF(O556="男子",IF($AF556&gt;100,"",IF($M556=プロ用男子!K$127,ROW(),"")),"")</f>
        <v/>
      </c>
      <c r="BQ556" s="58" t="str">
        <f>IF(O556="男子",IF($AF556&gt;100,"",IF($M556=プロ用男子!D$152,ROW(),"")),"")</f>
        <v/>
      </c>
      <c r="BR556" s="58" t="str">
        <f>IF(O556="男子",IF($AF556&gt;100,"",IF($M556=プロ用男子!K$152,ROW(),"")),"")</f>
        <v/>
      </c>
      <c r="BS556" s="58" t="str">
        <f>IF(O556="男子",IF($AF556&gt;100,"",IF($M556=プロ用男子!D$177,ROW(),"")),"")</f>
        <v/>
      </c>
      <c r="BT556" s="58" t="str">
        <f>IF(O556="男子",IF($AF556&gt;100,"",IF($M556=プロ用男子!K$177,ROW(),"")),"")</f>
        <v/>
      </c>
      <c r="BU556" s="58" t="str">
        <f>IF(O556="男子",IF($AF556&gt;100,"",IF($M556=プロ用男子!D$202,ROW(),"")),"")</f>
        <v/>
      </c>
      <c r="BV556" s="58" t="str">
        <f>IF(O556="男子",IF($AF556&gt;100,"",IF($M556=プロ用男子!K$202,ROW(),"")),"")</f>
        <v/>
      </c>
      <c r="BW556" s="58" t="str">
        <f>IF(O556="男子",IF($AF556&gt;100,"",IF($M556=プロ用男子!D$227,ROW(),"")),"")</f>
        <v/>
      </c>
      <c r="BX556" s="58" t="str">
        <f>IF(O556="男子",IF($AF556&gt;100,"",IF($M556=プロ用男子!K$227,ROW(),"")),"")</f>
        <v/>
      </c>
      <c r="BY556" s="58" t="str">
        <f>IF(O556="女子",IF(AF556&gt;100,"",IF(M556=プロ用女子!D$2,ROW(),"")),"")</f>
        <v/>
      </c>
      <c r="BZ556" s="58" t="str">
        <f>IF(O556="女子",IF($AF556&gt;100,"",IF($M556=プロ用女子!K$2,ROW(),"")),"")</f>
        <v/>
      </c>
      <c r="CA556" s="58" t="str">
        <f>IF(O556="女子",IF($AF556&gt;100,"",IF($M556=プロ用女子!D$27,ROW(),"")),"")</f>
        <v/>
      </c>
      <c r="CB556" s="58" t="str">
        <f>IF(O556="女子",IF($AF556&gt;100,"",IF($M556=プロ用女子!K$27,ROW(),"")),"")</f>
        <v/>
      </c>
      <c r="CC556" s="58" t="str">
        <f>IF(O556="女子",IF($AF556&gt;100,"",IF($M556=プロ用女子!D$52,ROW(),"")),"")</f>
        <v/>
      </c>
      <c r="CD556" s="58" t="str">
        <f>IF(O556="女子",IF($AF556&gt;100,"",IF($M556=プロ用女子!K$52,ROW(),"")),"")</f>
        <v/>
      </c>
      <c r="CE556" s="58" t="str">
        <f>IF(O556="女子",IF($AF556&gt;100,"",IF($M556=プロ用女子!D$77,ROW(),"")),"")</f>
        <v/>
      </c>
      <c r="CF556" s="58" t="str">
        <f>IF(O556="女子",IF($AF556&gt;100,"",IF($M556=プロ用女子!K$77,ROW(),"")),"")</f>
        <v/>
      </c>
      <c r="CG556" s="58" t="str">
        <f>IF(O556="女子",IF($AF556&gt;100,"",IF($M556=プロ用女子!D$102,ROW(),"")),"")</f>
        <v/>
      </c>
      <c r="CH556" s="58">
        <f>IF(O556="女子",IF($AF556&gt;100,"",IF($M556=プロ用女子!K$102,ROW(),"")),"")</f>
        <v>556</v>
      </c>
      <c r="CI556" s="58" t="str">
        <f>IF(O556="女子",IF($AF556&gt;100,"",IF($M556=プロ用女子!D$127,ROW(),"")),"")</f>
        <v/>
      </c>
      <c r="CJ556" s="58" t="str">
        <f>IF(O556="女子",IF($AF556&gt;100,"",IF($M556=プロ用女子!K$127,ROW(),"")),"")</f>
        <v/>
      </c>
      <c r="CK556" s="58" t="str">
        <f>IF(O556="女子",IF($AF556&gt;100,"",IF($M556=プロ用女子!D$152,ROW(),"")),"")</f>
        <v/>
      </c>
      <c r="CL556" s="58" t="str">
        <f>IF(O556="女子",IF($AF556&gt;100,"",IF($M556=プロ用女子!K$152,ROW(),"")),"")</f>
        <v/>
      </c>
      <c r="CM556" s="58" t="str">
        <f>IF(O556="女子",IF($AF556&gt;100,"",IF($M556=プロ用女子!D$177,ROW(),"")),"")</f>
        <v/>
      </c>
      <c r="CN556" s="58" t="str">
        <f>IF(O556="女子",IF($AF556&gt;100,"",IF($M556=プロ用女子!K$177,ROW(),"")),"")</f>
        <v/>
      </c>
      <c r="CO556" s="58" t="str">
        <f>IF(O556="女子",IF($AF556&gt;100,"",IF($M556=プロ用女子!D$202,ROW(),"")),"")</f>
        <v/>
      </c>
      <c r="CP556" s="58" t="str">
        <f>IF(O556="女子",IF($AF556&gt;100,"",IF($M556=プロ用女子!K$202,ROW(),"")),"")</f>
        <v/>
      </c>
      <c r="CQ556" s="58" t="str">
        <f>IF(O556="女子",IF($AF556&gt;100,"",IF($M556=プロ用女子!D$227,ROW(),"")),"")</f>
        <v/>
      </c>
      <c r="CR556" s="58" t="str">
        <f>IF(O556="女子",IF($AF556&gt;100,"",IF($M556=プロ用女子!K$227,ROW(),"")),"")</f>
        <v/>
      </c>
    </row>
    <row r="557" spans="1:96" x14ac:dyDescent="0.15">
      <c r="A557" s="41"/>
      <c r="B557" s="41"/>
      <c r="L557" t="s">
        <v>2118</v>
      </c>
      <c r="M557" t="s">
        <v>1590</v>
      </c>
      <c r="N557" t="s">
        <v>1591</v>
      </c>
      <c r="O557" t="s">
        <v>17</v>
      </c>
      <c r="Y557" t="s">
        <v>101</v>
      </c>
      <c r="AA557" t="s">
        <v>2119</v>
      </c>
      <c r="AB557" t="s">
        <v>2120</v>
      </c>
      <c r="AC557" t="s">
        <v>2121</v>
      </c>
      <c r="AD557" t="s">
        <v>102</v>
      </c>
      <c r="AF557">
        <v>3</v>
      </c>
      <c r="AG557" s="40">
        <v>39142</v>
      </c>
      <c r="AN557">
        <v>169</v>
      </c>
      <c r="AO557">
        <v>63</v>
      </c>
      <c r="AP557" t="s">
        <v>103</v>
      </c>
      <c r="BB557">
        <f t="shared" si="31"/>
        <v>17</v>
      </c>
      <c r="BC557">
        <f t="shared" si="32"/>
        <v>3</v>
      </c>
      <c r="BD557" t="str">
        <f t="shared" si="33"/>
        <v>右</v>
      </c>
      <c r="BE557" s="58" t="str">
        <f>IF(O557="男子",IF($AF557&gt;100,"",IF(M557=プロ用男子!D$2,ROW(),"")),"")</f>
        <v/>
      </c>
      <c r="BF557" s="58" t="str">
        <f>IF(O557="男子",IF($AF557&gt;100,"",IF($M557=プロ用男子!K$2,ROW(),"")),"")</f>
        <v/>
      </c>
      <c r="BG557" s="58" t="str">
        <f>IF(O557="男子",IF($AF557&gt;100,"",IF($M557=プロ用男子!D$27,ROW(),"")),"")</f>
        <v/>
      </c>
      <c r="BH557" s="58" t="str">
        <f>IF(O557="男子",IF($AF557&gt;100,"",IF($M557=プロ用男子!K$27,ROW(),"")),"")</f>
        <v/>
      </c>
      <c r="BI557" s="58" t="str">
        <f>IF(O557="男子",IF($AF557&gt;100,"",IF($M557=プロ用男子!D$52,ROW(),"")),"")</f>
        <v/>
      </c>
      <c r="BJ557" s="58" t="str">
        <f>IF(O557="男子",IF($AF557&gt;100,"",IF($M557=プロ用男子!K$52,ROW(),"")),"")</f>
        <v/>
      </c>
      <c r="BK557" s="58" t="str">
        <f>IF(O557="男子",IF($AF557&gt;100,"",IF($M557=プロ用男子!D$77,ROW(),"")),"")</f>
        <v/>
      </c>
      <c r="BL557" s="58" t="str">
        <f>IF(O557="男子",IF($AF557&gt;100,"",IF($M557=プロ用男子!K$77,ROW(),"")),"")</f>
        <v/>
      </c>
      <c r="BM557" s="58" t="str">
        <f>IF(O557="男子",IF($AF557&gt;100,"",IF($M557=プロ用男子!D$102,ROW(),"")),"")</f>
        <v/>
      </c>
      <c r="BN557" s="58" t="str">
        <f>IF(O557="男子",IF($AF557&gt;100,"",IF($M557=プロ用男子!K$102,ROW(),"")),"")</f>
        <v/>
      </c>
      <c r="BO557" s="58" t="str">
        <f>IF(O557="男子",IF($AF557&gt;100,"",IF($M557=プロ用男子!D$127,ROW(),"")),"")</f>
        <v/>
      </c>
      <c r="BP557" s="58" t="str">
        <f>IF(O557="男子",IF($AF557&gt;100,"",IF($M557=プロ用男子!K$127,ROW(),"")),"")</f>
        <v/>
      </c>
      <c r="BQ557" s="58" t="str">
        <f>IF(O557="男子",IF($AF557&gt;100,"",IF($M557=プロ用男子!D$152,ROW(),"")),"")</f>
        <v/>
      </c>
      <c r="BR557" s="58" t="str">
        <f>IF(O557="男子",IF($AF557&gt;100,"",IF($M557=プロ用男子!K$152,ROW(),"")),"")</f>
        <v/>
      </c>
      <c r="BS557" s="58" t="str">
        <f>IF(O557="男子",IF($AF557&gt;100,"",IF($M557=プロ用男子!D$177,ROW(),"")),"")</f>
        <v/>
      </c>
      <c r="BT557" s="58" t="str">
        <f>IF(O557="男子",IF($AF557&gt;100,"",IF($M557=プロ用男子!K$177,ROW(),"")),"")</f>
        <v/>
      </c>
      <c r="BU557" s="58" t="str">
        <f>IF(O557="男子",IF($AF557&gt;100,"",IF($M557=プロ用男子!D$202,ROW(),"")),"")</f>
        <v/>
      </c>
      <c r="BV557" s="58" t="str">
        <f>IF(O557="男子",IF($AF557&gt;100,"",IF($M557=プロ用男子!K$202,ROW(),"")),"")</f>
        <v/>
      </c>
      <c r="BW557" s="58" t="str">
        <f>IF(O557="男子",IF($AF557&gt;100,"",IF($M557=プロ用男子!D$227,ROW(),"")),"")</f>
        <v/>
      </c>
      <c r="BX557" s="58" t="str">
        <f>IF(O557="男子",IF($AF557&gt;100,"",IF($M557=プロ用男子!K$227,ROW(),"")),"")</f>
        <v/>
      </c>
      <c r="BY557" s="58" t="str">
        <f>IF(O557="女子",IF(AF557&gt;100,"",IF(M557=プロ用女子!D$2,ROW(),"")),"")</f>
        <v/>
      </c>
      <c r="BZ557" s="58" t="str">
        <f>IF(O557="女子",IF($AF557&gt;100,"",IF($M557=プロ用女子!K$2,ROW(),"")),"")</f>
        <v/>
      </c>
      <c r="CA557" s="58" t="str">
        <f>IF(O557="女子",IF($AF557&gt;100,"",IF($M557=プロ用女子!D$27,ROW(),"")),"")</f>
        <v/>
      </c>
      <c r="CB557" s="58" t="str">
        <f>IF(O557="女子",IF($AF557&gt;100,"",IF($M557=プロ用女子!K$27,ROW(),"")),"")</f>
        <v/>
      </c>
      <c r="CC557" s="58" t="str">
        <f>IF(O557="女子",IF($AF557&gt;100,"",IF($M557=プロ用女子!D$52,ROW(),"")),"")</f>
        <v/>
      </c>
      <c r="CD557" s="58" t="str">
        <f>IF(O557="女子",IF($AF557&gt;100,"",IF($M557=プロ用女子!K$52,ROW(),"")),"")</f>
        <v/>
      </c>
      <c r="CE557" s="58" t="str">
        <f>IF(O557="女子",IF($AF557&gt;100,"",IF($M557=プロ用女子!D$77,ROW(),"")),"")</f>
        <v/>
      </c>
      <c r="CF557" s="58" t="str">
        <f>IF(O557="女子",IF($AF557&gt;100,"",IF($M557=プロ用女子!K$77,ROW(),"")),"")</f>
        <v/>
      </c>
      <c r="CG557" s="58" t="str">
        <f>IF(O557="女子",IF($AF557&gt;100,"",IF($M557=プロ用女子!D$102,ROW(),"")),"")</f>
        <v/>
      </c>
      <c r="CH557" s="58">
        <f>IF(O557="女子",IF($AF557&gt;100,"",IF($M557=プロ用女子!K$102,ROW(),"")),"")</f>
        <v>557</v>
      </c>
      <c r="CI557" s="58" t="str">
        <f>IF(O557="女子",IF($AF557&gt;100,"",IF($M557=プロ用女子!D$127,ROW(),"")),"")</f>
        <v/>
      </c>
      <c r="CJ557" s="58" t="str">
        <f>IF(O557="女子",IF($AF557&gt;100,"",IF($M557=プロ用女子!K$127,ROW(),"")),"")</f>
        <v/>
      </c>
      <c r="CK557" s="58" t="str">
        <f>IF(O557="女子",IF($AF557&gt;100,"",IF($M557=プロ用女子!D$152,ROW(),"")),"")</f>
        <v/>
      </c>
      <c r="CL557" s="58" t="str">
        <f>IF(O557="女子",IF($AF557&gt;100,"",IF($M557=プロ用女子!K$152,ROW(),"")),"")</f>
        <v/>
      </c>
      <c r="CM557" s="58" t="str">
        <f>IF(O557="女子",IF($AF557&gt;100,"",IF($M557=プロ用女子!D$177,ROW(),"")),"")</f>
        <v/>
      </c>
      <c r="CN557" s="58" t="str">
        <f>IF(O557="女子",IF($AF557&gt;100,"",IF($M557=プロ用女子!K$177,ROW(),"")),"")</f>
        <v/>
      </c>
      <c r="CO557" s="58" t="str">
        <f>IF(O557="女子",IF($AF557&gt;100,"",IF($M557=プロ用女子!D$202,ROW(),"")),"")</f>
        <v/>
      </c>
      <c r="CP557" s="58" t="str">
        <f>IF(O557="女子",IF($AF557&gt;100,"",IF($M557=プロ用女子!K$202,ROW(),"")),"")</f>
        <v/>
      </c>
      <c r="CQ557" s="58" t="str">
        <f>IF(O557="女子",IF($AF557&gt;100,"",IF($M557=プロ用女子!D$227,ROW(),"")),"")</f>
        <v/>
      </c>
      <c r="CR557" s="58" t="str">
        <f>IF(O557="女子",IF($AF557&gt;100,"",IF($M557=プロ用女子!K$227,ROW(),"")),"")</f>
        <v/>
      </c>
    </row>
    <row r="558" spans="1:96" x14ac:dyDescent="0.15">
      <c r="A558" s="41"/>
      <c r="B558" s="41"/>
      <c r="L558" t="s">
        <v>2122</v>
      </c>
      <c r="M558" t="s">
        <v>1590</v>
      </c>
      <c r="N558" t="s">
        <v>1591</v>
      </c>
      <c r="O558" t="s">
        <v>17</v>
      </c>
      <c r="Y558" t="s">
        <v>101</v>
      </c>
      <c r="AA558" t="s">
        <v>2123</v>
      </c>
      <c r="AB558" t="s">
        <v>2124</v>
      </c>
      <c r="AC558" t="s">
        <v>2125</v>
      </c>
      <c r="AD558" t="s">
        <v>102</v>
      </c>
      <c r="AF558">
        <v>4</v>
      </c>
      <c r="AG558" s="40">
        <v>39143</v>
      </c>
      <c r="AN558">
        <v>169</v>
      </c>
      <c r="AO558">
        <v>63</v>
      </c>
      <c r="AP558" t="s">
        <v>103</v>
      </c>
      <c r="BB558">
        <f t="shared" si="31"/>
        <v>17</v>
      </c>
      <c r="BC558">
        <f t="shared" si="32"/>
        <v>3</v>
      </c>
      <c r="BD558" t="str">
        <f t="shared" si="33"/>
        <v>右</v>
      </c>
      <c r="BE558" s="58" t="str">
        <f>IF(O558="男子",IF($AF558&gt;100,"",IF(M558=プロ用男子!D$2,ROW(),"")),"")</f>
        <v/>
      </c>
      <c r="BF558" s="58" t="str">
        <f>IF(O558="男子",IF($AF558&gt;100,"",IF($M558=プロ用男子!K$2,ROW(),"")),"")</f>
        <v/>
      </c>
      <c r="BG558" s="58" t="str">
        <f>IF(O558="男子",IF($AF558&gt;100,"",IF($M558=プロ用男子!D$27,ROW(),"")),"")</f>
        <v/>
      </c>
      <c r="BH558" s="58" t="str">
        <f>IF(O558="男子",IF($AF558&gt;100,"",IF($M558=プロ用男子!K$27,ROW(),"")),"")</f>
        <v/>
      </c>
      <c r="BI558" s="58" t="str">
        <f>IF(O558="男子",IF($AF558&gt;100,"",IF($M558=プロ用男子!D$52,ROW(),"")),"")</f>
        <v/>
      </c>
      <c r="BJ558" s="58" t="str">
        <f>IF(O558="男子",IF($AF558&gt;100,"",IF($M558=プロ用男子!K$52,ROW(),"")),"")</f>
        <v/>
      </c>
      <c r="BK558" s="58" t="str">
        <f>IF(O558="男子",IF($AF558&gt;100,"",IF($M558=プロ用男子!D$77,ROW(),"")),"")</f>
        <v/>
      </c>
      <c r="BL558" s="58" t="str">
        <f>IF(O558="男子",IF($AF558&gt;100,"",IF($M558=プロ用男子!K$77,ROW(),"")),"")</f>
        <v/>
      </c>
      <c r="BM558" s="58" t="str">
        <f>IF(O558="男子",IF($AF558&gt;100,"",IF($M558=プロ用男子!D$102,ROW(),"")),"")</f>
        <v/>
      </c>
      <c r="BN558" s="58" t="str">
        <f>IF(O558="男子",IF($AF558&gt;100,"",IF($M558=プロ用男子!K$102,ROW(),"")),"")</f>
        <v/>
      </c>
      <c r="BO558" s="58" t="str">
        <f>IF(O558="男子",IF($AF558&gt;100,"",IF($M558=プロ用男子!D$127,ROW(),"")),"")</f>
        <v/>
      </c>
      <c r="BP558" s="58" t="str">
        <f>IF(O558="男子",IF($AF558&gt;100,"",IF($M558=プロ用男子!K$127,ROW(),"")),"")</f>
        <v/>
      </c>
      <c r="BQ558" s="58" t="str">
        <f>IF(O558="男子",IF($AF558&gt;100,"",IF($M558=プロ用男子!D$152,ROW(),"")),"")</f>
        <v/>
      </c>
      <c r="BR558" s="58" t="str">
        <f>IF(O558="男子",IF($AF558&gt;100,"",IF($M558=プロ用男子!K$152,ROW(),"")),"")</f>
        <v/>
      </c>
      <c r="BS558" s="58" t="str">
        <f>IF(O558="男子",IF($AF558&gt;100,"",IF($M558=プロ用男子!D$177,ROW(),"")),"")</f>
        <v/>
      </c>
      <c r="BT558" s="58" t="str">
        <f>IF(O558="男子",IF($AF558&gt;100,"",IF($M558=プロ用男子!K$177,ROW(),"")),"")</f>
        <v/>
      </c>
      <c r="BU558" s="58" t="str">
        <f>IF(O558="男子",IF($AF558&gt;100,"",IF($M558=プロ用男子!D$202,ROW(),"")),"")</f>
        <v/>
      </c>
      <c r="BV558" s="58" t="str">
        <f>IF(O558="男子",IF($AF558&gt;100,"",IF($M558=プロ用男子!K$202,ROW(),"")),"")</f>
        <v/>
      </c>
      <c r="BW558" s="58" t="str">
        <f>IF(O558="男子",IF($AF558&gt;100,"",IF($M558=プロ用男子!D$227,ROW(),"")),"")</f>
        <v/>
      </c>
      <c r="BX558" s="58" t="str">
        <f>IF(O558="男子",IF($AF558&gt;100,"",IF($M558=プロ用男子!K$227,ROW(),"")),"")</f>
        <v/>
      </c>
      <c r="BY558" s="58" t="str">
        <f>IF(O558="女子",IF(AF558&gt;100,"",IF(M558=プロ用女子!D$2,ROW(),"")),"")</f>
        <v/>
      </c>
      <c r="BZ558" s="58" t="str">
        <f>IF(O558="女子",IF($AF558&gt;100,"",IF($M558=プロ用女子!K$2,ROW(),"")),"")</f>
        <v/>
      </c>
      <c r="CA558" s="58" t="str">
        <f>IF(O558="女子",IF($AF558&gt;100,"",IF($M558=プロ用女子!D$27,ROW(),"")),"")</f>
        <v/>
      </c>
      <c r="CB558" s="58" t="str">
        <f>IF(O558="女子",IF($AF558&gt;100,"",IF($M558=プロ用女子!K$27,ROW(),"")),"")</f>
        <v/>
      </c>
      <c r="CC558" s="58" t="str">
        <f>IF(O558="女子",IF($AF558&gt;100,"",IF($M558=プロ用女子!D$52,ROW(),"")),"")</f>
        <v/>
      </c>
      <c r="CD558" s="58" t="str">
        <f>IF(O558="女子",IF($AF558&gt;100,"",IF($M558=プロ用女子!K$52,ROW(),"")),"")</f>
        <v/>
      </c>
      <c r="CE558" s="58" t="str">
        <f>IF(O558="女子",IF($AF558&gt;100,"",IF($M558=プロ用女子!D$77,ROW(),"")),"")</f>
        <v/>
      </c>
      <c r="CF558" s="58" t="str">
        <f>IF(O558="女子",IF($AF558&gt;100,"",IF($M558=プロ用女子!K$77,ROW(),"")),"")</f>
        <v/>
      </c>
      <c r="CG558" s="58" t="str">
        <f>IF(O558="女子",IF($AF558&gt;100,"",IF($M558=プロ用女子!D$102,ROW(),"")),"")</f>
        <v/>
      </c>
      <c r="CH558" s="58">
        <f>IF(O558="女子",IF($AF558&gt;100,"",IF($M558=プロ用女子!K$102,ROW(),"")),"")</f>
        <v>558</v>
      </c>
      <c r="CI558" s="58" t="str">
        <f>IF(O558="女子",IF($AF558&gt;100,"",IF($M558=プロ用女子!D$127,ROW(),"")),"")</f>
        <v/>
      </c>
      <c r="CJ558" s="58" t="str">
        <f>IF(O558="女子",IF($AF558&gt;100,"",IF($M558=プロ用女子!K$127,ROW(),"")),"")</f>
        <v/>
      </c>
      <c r="CK558" s="58" t="str">
        <f>IF(O558="女子",IF($AF558&gt;100,"",IF($M558=プロ用女子!D$152,ROW(),"")),"")</f>
        <v/>
      </c>
      <c r="CL558" s="58" t="str">
        <f>IF(O558="女子",IF($AF558&gt;100,"",IF($M558=プロ用女子!K$152,ROW(),"")),"")</f>
        <v/>
      </c>
      <c r="CM558" s="58" t="str">
        <f>IF(O558="女子",IF($AF558&gt;100,"",IF($M558=プロ用女子!D$177,ROW(),"")),"")</f>
        <v/>
      </c>
      <c r="CN558" s="58" t="str">
        <f>IF(O558="女子",IF($AF558&gt;100,"",IF($M558=プロ用女子!K$177,ROW(),"")),"")</f>
        <v/>
      </c>
      <c r="CO558" s="58" t="str">
        <f>IF(O558="女子",IF($AF558&gt;100,"",IF($M558=プロ用女子!D$202,ROW(),"")),"")</f>
        <v/>
      </c>
      <c r="CP558" s="58" t="str">
        <f>IF(O558="女子",IF($AF558&gt;100,"",IF($M558=プロ用女子!K$202,ROW(),"")),"")</f>
        <v/>
      </c>
      <c r="CQ558" s="58" t="str">
        <f>IF(O558="女子",IF($AF558&gt;100,"",IF($M558=プロ用女子!D$227,ROW(),"")),"")</f>
        <v/>
      </c>
      <c r="CR558" s="58" t="str">
        <f>IF(O558="女子",IF($AF558&gt;100,"",IF($M558=プロ用女子!K$227,ROW(),"")),"")</f>
        <v/>
      </c>
    </row>
    <row r="559" spans="1:96" x14ac:dyDescent="0.15">
      <c r="A559" s="41"/>
      <c r="B559" s="41"/>
      <c r="L559" t="s">
        <v>2126</v>
      </c>
      <c r="M559" t="s">
        <v>1590</v>
      </c>
      <c r="N559" t="s">
        <v>1591</v>
      </c>
      <c r="O559" t="s">
        <v>17</v>
      </c>
      <c r="Y559" t="s">
        <v>101</v>
      </c>
      <c r="AA559" t="s">
        <v>2127</v>
      </c>
      <c r="AB559" t="s">
        <v>2128</v>
      </c>
      <c r="AC559" t="s">
        <v>2129</v>
      </c>
      <c r="AD559" t="s">
        <v>102</v>
      </c>
      <c r="AF559">
        <v>5</v>
      </c>
      <c r="AG559" s="40">
        <v>39097</v>
      </c>
      <c r="AN559">
        <v>164</v>
      </c>
      <c r="AO559">
        <v>50</v>
      </c>
      <c r="AP559" t="s">
        <v>103</v>
      </c>
      <c r="BB559">
        <f t="shared" si="31"/>
        <v>17</v>
      </c>
      <c r="BC559">
        <f t="shared" si="32"/>
        <v>3</v>
      </c>
      <c r="BD559" t="str">
        <f t="shared" si="33"/>
        <v>右</v>
      </c>
      <c r="BE559" s="58" t="str">
        <f>IF(O559="男子",IF($AF559&gt;100,"",IF(M559=プロ用男子!D$2,ROW(),"")),"")</f>
        <v/>
      </c>
      <c r="BF559" s="58" t="str">
        <f>IF(O559="男子",IF($AF559&gt;100,"",IF($M559=プロ用男子!K$2,ROW(),"")),"")</f>
        <v/>
      </c>
      <c r="BG559" s="58" t="str">
        <f>IF(O559="男子",IF($AF559&gt;100,"",IF($M559=プロ用男子!D$27,ROW(),"")),"")</f>
        <v/>
      </c>
      <c r="BH559" s="58" t="str">
        <f>IF(O559="男子",IF($AF559&gt;100,"",IF($M559=プロ用男子!K$27,ROW(),"")),"")</f>
        <v/>
      </c>
      <c r="BI559" s="58" t="str">
        <f>IF(O559="男子",IF($AF559&gt;100,"",IF($M559=プロ用男子!D$52,ROW(),"")),"")</f>
        <v/>
      </c>
      <c r="BJ559" s="58" t="str">
        <f>IF(O559="男子",IF($AF559&gt;100,"",IF($M559=プロ用男子!K$52,ROW(),"")),"")</f>
        <v/>
      </c>
      <c r="BK559" s="58" t="str">
        <f>IF(O559="男子",IF($AF559&gt;100,"",IF($M559=プロ用男子!D$77,ROW(),"")),"")</f>
        <v/>
      </c>
      <c r="BL559" s="58" t="str">
        <f>IF(O559="男子",IF($AF559&gt;100,"",IF($M559=プロ用男子!K$77,ROW(),"")),"")</f>
        <v/>
      </c>
      <c r="BM559" s="58" t="str">
        <f>IF(O559="男子",IF($AF559&gt;100,"",IF($M559=プロ用男子!D$102,ROW(),"")),"")</f>
        <v/>
      </c>
      <c r="BN559" s="58" t="str">
        <f>IF(O559="男子",IF($AF559&gt;100,"",IF($M559=プロ用男子!K$102,ROW(),"")),"")</f>
        <v/>
      </c>
      <c r="BO559" s="58" t="str">
        <f>IF(O559="男子",IF($AF559&gt;100,"",IF($M559=プロ用男子!D$127,ROW(),"")),"")</f>
        <v/>
      </c>
      <c r="BP559" s="58" t="str">
        <f>IF(O559="男子",IF($AF559&gt;100,"",IF($M559=プロ用男子!K$127,ROW(),"")),"")</f>
        <v/>
      </c>
      <c r="BQ559" s="58" t="str">
        <f>IF(O559="男子",IF($AF559&gt;100,"",IF($M559=プロ用男子!D$152,ROW(),"")),"")</f>
        <v/>
      </c>
      <c r="BR559" s="58" t="str">
        <f>IF(O559="男子",IF($AF559&gt;100,"",IF($M559=プロ用男子!K$152,ROW(),"")),"")</f>
        <v/>
      </c>
      <c r="BS559" s="58" t="str">
        <f>IF(O559="男子",IF($AF559&gt;100,"",IF($M559=プロ用男子!D$177,ROW(),"")),"")</f>
        <v/>
      </c>
      <c r="BT559" s="58" t="str">
        <f>IF(O559="男子",IF($AF559&gt;100,"",IF($M559=プロ用男子!K$177,ROW(),"")),"")</f>
        <v/>
      </c>
      <c r="BU559" s="58" t="str">
        <f>IF(O559="男子",IF($AF559&gt;100,"",IF($M559=プロ用男子!D$202,ROW(),"")),"")</f>
        <v/>
      </c>
      <c r="BV559" s="58" t="str">
        <f>IF(O559="男子",IF($AF559&gt;100,"",IF($M559=プロ用男子!K$202,ROW(),"")),"")</f>
        <v/>
      </c>
      <c r="BW559" s="58" t="str">
        <f>IF(O559="男子",IF($AF559&gt;100,"",IF($M559=プロ用男子!D$227,ROW(),"")),"")</f>
        <v/>
      </c>
      <c r="BX559" s="58" t="str">
        <f>IF(O559="男子",IF($AF559&gt;100,"",IF($M559=プロ用男子!K$227,ROW(),"")),"")</f>
        <v/>
      </c>
      <c r="BY559" s="58" t="str">
        <f>IF(O559="女子",IF(AF559&gt;100,"",IF(M559=プロ用女子!D$2,ROW(),"")),"")</f>
        <v/>
      </c>
      <c r="BZ559" s="58" t="str">
        <f>IF(O559="女子",IF($AF559&gt;100,"",IF($M559=プロ用女子!K$2,ROW(),"")),"")</f>
        <v/>
      </c>
      <c r="CA559" s="58" t="str">
        <f>IF(O559="女子",IF($AF559&gt;100,"",IF($M559=プロ用女子!D$27,ROW(),"")),"")</f>
        <v/>
      </c>
      <c r="CB559" s="58" t="str">
        <f>IF(O559="女子",IF($AF559&gt;100,"",IF($M559=プロ用女子!K$27,ROW(),"")),"")</f>
        <v/>
      </c>
      <c r="CC559" s="58" t="str">
        <f>IF(O559="女子",IF($AF559&gt;100,"",IF($M559=プロ用女子!D$52,ROW(),"")),"")</f>
        <v/>
      </c>
      <c r="CD559" s="58" t="str">
        <f>IF(O559="女子",IF($AF559&gt;100,"",IF($M559=プロ用女子!K$52,ROW(),"")),"")</f>
        <v/>
      </c>
      <c r="CE559" s="58" t="str">
        <f>IF(O559="女子",IF($AF559&gt;100,"",IF($M559=プロ用女子!D$77,ROW(),"")),"")</f>
        <v/>
      </c>
      <c r="CF559" s="58" t="str">
        <f>IF(O559="女子",IF($AF559&gt;100,"",IF($M559=プロ用女子!K$77,ROW(),"")),"")</f>
        <v/>
      </c>
      <c r="CG559" s="58" t="str">
        <f>IF(O559="女子",IF($AF559&gt;100,"",IF($M559=プロ用女子!D$102,ROW(),"")),"")</f>
        <v/>
      </c>
      <c r="CH559" s="58">
        <f>IF(O559="女子",IF($AF559&gt;100,"",IF($M559=プロ用女子!K$102,ROW(),"")),"")</f>
        <v>559</v>
      </c>
      <c r="CI559" s="58" t="str">
        <f>IF(O559="女子",IF($AF559&gt;100,"",IF($M559=プロ用女子!D$127,ROW(),"")),"")</f>
        <v/>
      </c>
      <c r="CJ559" s="58" t="str">
        <f>IF(O559="女子",IF($AF559&gt;100,"",IF($M559=プロ用女子!K$127,ROW(),"")),"")</f>
        <v/>
      </c>
      <c r="CK559" s="58" t="str">
        <f>IF(O559="女子",IF($AF559&gt;100,"",IF($M559=プロ用女子!D$152,ROW(),"")),"")</f>
        <v/>
      </c>
      <c r="CL559" s="58" t="str">
        <f>IF(O559="女子",IF($AF559&gt;100,"",IF($M559=プロ用女子!K$152,ROW(),"")),"")</f>
        <v/>
      </c>
      <c r="CM559" s="58" t="str">
        <f>IF(O559="女子",IF($AF559&gt;100,"",IF($M559=プロ用女子!D$177,ROW(),"")),"")</f>
        <v/>
      </c>
      <c r="CN559" s="58" t="str">
        <f>IF(O559="女子",IF($AF559&gt;100,"",IF($M559=プロ用女子!K$177,ROW(),"")),"")</f>
        <v/>
      </c>
      <c r="CO559" s="58" t="str">
        <f>IF(O559="女子",IF($AF559&gt;100,"",IF($M559=プロ用女子!D$202,ROW(),"")),"")</f>
        <v/>
      </c>
      <c r="CP559" s="58" t="str">
        <f>IF(O559="女子",IF($AF559&gt;100,"",IF($M559=プロ用女子!K$202,ROW(),"")),"")</f>
        <v/>
      </c>
      <c r="CQ559" s="58" t="str">
        <f>IF(O559="女子",IF($AF559&gt;100,"",IF($M559=プロ用女子!D$227,ROW(),"")),"")</f>
        <v/>
      </c>
      <c r="CR559" s="58" t="str">
        <f>IF(O559="女子",IF($AF559&gt;100,"",IF($M559=プロ用女子!K$227,ROW(),"")),"")</f>
        <v/>
      </c>
    </row>
    <row r="560" spans="1:96" x14ac:dyDescent="0.15">
      <c r="A560" s="41"/>
      <c r="B560" s="41"/>
      <c r="L560" t="s">
        <v>2130</v>
      </c>
      <c r="M560" t="s">
        <v>1590</v>
      </c>
      <c r="N560" t="s">
        <v>1591</v>
      </c>
      <c r="O560" t="s">
        <v>17</v>
      </c>
      <c r="Y560" t="s">
        <v>101</v>
      </c>
      <c r="AA560" t="s">
        <v>2131</v>
      </c>
      <c r="AB560" t="s">
        <v>2132</v>
      </c>
      <c r="AC560" t="s">
        <v>2133</v>
      </c>
      <c r="AD560" t="s">
        <v>102</v>
      </c>
      <c r="AF560">
        <v>6</v>
      </c>
      <c r="AG560" s="40">
        <v>38994</v>
      </c>
      <c r="AN560">
        <v>162.80000000000001</v>
      </c>
      <c r="AO560">
        <v>55.5</v>
      </c>
      <c r="AP560" t="s">
        <v>103</v>
      </c>
      <c r="BB560">
        <f t="shared" si="31"/>
        <v>17</v>
      </c>
      <c r="BC560">
        <f t="shared" si="32"/>
        <v>3</v>
      </c>
      <c r="BD560" t="str">
        <f t="shared" si="33"/>
        <v>右</v>
      </c>
      <c r="BE560" s="58" t="str">
        <f>IF(O560="男子",IF($AF560&gt;100,"",IF(M560=プロ用男子!D$2,ROW(),"")),"")</f>
        <v/>
      </c>
      <c r="BF560" s="58" t="str">
        <f>IF(O560="男子",IF($AF560&gt;100,"",IF($M560=プロ用男子!K$2,ROW(),"")),"")</f>
        <v/>
      </c>
      <c r="BG560" s="58" t="str">
        <f>IF(O560="男子",IF($AF560&gt;100,"",IF($M560=プロ用男子!D$27,ROW(),"")),"")</f>
        <v/>
      </c>
      <c r="BH560" s="58" t="str">
        <f>IF(O560="男子",IF($AF560&gt;100,"",IF($M560=プロ用男子!K$27,ROW(),"")),"")</f>
        <v/>
      </c>
      <c r="BI560" s="58" t="str">
        <f>IF(O560="男子",IF($AF560&gt;100,"",IF($M560=プロ用男子!D$52,ROW(),"")),"")</f>
        <v/>
      </c>
      <c r="BJ560" s="58" t="str">
        <f>IF(O560="男子",IF($AF560&gt;100,"",IF($M560=プロ用男子!K$52,ROW(),"")),"")</f>
        <v/>
      </c>
      <c r="BK560" s="58" t="str">
        <f>IF(O560="男子",IF($AF560&gt;100,"",IF($M560=プロ用男子!D$77,ROW(),"")),"")</f>
        <v/>
      </c>
      <c r="BL560" s="58" t="str">
        <f>IF(O560="男子",IF($AF560&gt;100,"",IF($M560=プロ用男子!K$77,ROW(),"")),"")</f>
        <v/>
      </c>
      <c r="BM560" s="58" t="str">
        <f>IF(O560="男子",IF($AF560&gt;100,"",IF($M560=プロ用男子!D$102,ROW(),"")),"")</f>
        <v/>
      </c>
      <c r="BN560" s="58" t="str">
        <f>IF(O560="男子",IF($AF560&gt;100,"",IF($M560=プロ用男子!K$102,ROW(),"")),"")</f>
        <v/>
      </c>
      <c r="BO560" s="58" t="str">
        <f>IF(O560="男子",IF($AF560&gt;100,"",IF($M560=プロ用男子!D$127,ROW(),"")),"")</f>
        <v/>
      </c>
      <c r="BP560" s="58" t="str">
        <f>IF(O560="男子",IF($AF560&gt;100,"",IF($M560=プロ用男子!K$127,ROW(),"")),"")</f>
        <v/>
      </c>
      <c r="BQ560" s="58" t="str">
        <f>IF(O560="男子",IF($AF560&gt;100,"",IF($M560=プロ用男子!D$152,ROW(),"")),"")</f>
        <v/>
      </c>
      <c r="BR560" s="58" t="str">
        <f>IF(O560="男子",IF($AF560&gt;100,"",IF($M560=プロ用男子!K$152,ROW(),"")),"")</f>
        <v/>
      </c>
      <c r="BS560" s="58" t="str">
        <f>IF(O560="男子",IF($AF560&gt;100,"",IF($M560=プロ用男子!D$177,ROW(),"")),"")</f>
        <v/>
      </c>
      <c r="BT560" s="58" t="str">
        <f>IF(O560="男子",IF($AF560&gt;100,"",IF($M560=プロ用男子!K$177,ROW(),"")),"")</f>
        <v/>
      </c>
      <c r="BU560" s="58" t="str">
        <f>IF(O560="男子",IF($AF560&gt;100,"",IF($M560=プロ用男子!D$202,ROW(),"")),"")</f>
        <v/>
      </c>
      <c r="BV560" s="58" t="str">
        <f>IF(O560="男子",IF($AF560&gt;100,"",IF($M560=プロ用男子!K$202,ROW(),"")),"")</f>
        <v/>
      </c>
      <c r="BW560" s="58" t="str">
        <f>IF(O560="男子",IF($AF560&gt;100,"",IF($M560=プロ用男子!D$227,ROW(),"")),"")</f>
        <v/>
      </c>
      <c r="BX560" s="58" t="str">
        <f>IF(O560="男子",IF($AF560&gt;100,"",IF($M560=プロ用男子!K$227,ROW(),"")),"")</f>
        <v/>
      </c>
      <c r="BY560" s="58" t="str">
        <f>IF(O560="女子",IF(AF560&gt;100,"",IF(M560=プロ用女子!D$2,ROW(),"")),"")</f>
        <v/>
      </c>
      <c r="BZ560" s="58" t="str">
        <f>IF(O560="女子",IF($AF560&gt;100,"",IF($M560=プロ用女子!K$2,ROW(),"")),"")</f>
        <v/>
      </c>
      <c r="CA560" s="58" t="str">
        <f>IF(O560="女子",IF($AF560&gt;100,"",IF($M560=プロ用女子!D$27,ROW(),"")),"")</f>
        <v/>
      </c>
      <c r="CB560" s="58" t="str">
        <f>IF(O560="女子",IF($AF560&gt;100,"",IF($M560=プロ用女子!K$27,ROW(),"")),"")</f>
        <v/>
      </c>
      <c r="CC560" s="58" t="str">
        <f>IF(O560="女子",IF($AF560&gt;100,"",IF($M560=プロ用女子!D$52,ROW(),"")),"")</f>
        <v/>
      </c>
      <c r="CD560" s="58" t="str">
        <f>IF(O560="女子",IF($AF560&gt;100,"",IF($M560=プロ用女子!K$52,ROW(),"")),"")</f>
        <v/>
      </c>
      <c r="CE560" s="58" t="str">
        <f>IF(O560="女子",IF($AF560&gt;100,"",IF($M560=プロ用女子!D$77,ROW(),"")),"")</f>
        <v/>
      </c>
      <c r="CF560" s="58" t="str">
        <f>IF(O560="女子",IF($AF560&gt;100,"",IF($M560=プロ用女子!K$77,ROW(),"")),"")</f>
        <v/>
      </c>
      <c r="CG560" s="58" t="str">
        <f>IF(O560="女子",IF($AF560&gt;100,"",IF($M560=プロ用女子!D$102,ROW(),"")),"")</f>
        <v/>
      </c>
      <c r="CH560" s="58">
        <f>IF(O560="女子",IF($AF560&gt;100,"",IF($M560=プロ用女子!K$102,ROW(),"")),"")</f>
        <v>560</v>
      </c>
      <c r="CI560" s="58" t="str">
        <f>IF(O560="女子",IF($AF560&gt;100,"",IF($M560=プロ用女子!D$127,ROW(),"")),"")</f>
        <v/>
      </c>
      <c r="CJ560" s="58" t="str">
        <f>IF(O560="女子",IF($AF560&gt;100,"",IF($M560=プロ用女子!K$127,ROW(),"")),"")</f>
        <v/>
      </c>
      <c r="CK560" s="58" t="str">
        <f>IF(O560="女子",IF($AF560&gt;100,"",IF($M560=プロ用女子!D$152,ROW(),"")),"")</f>
        <v/>
      </c>
      <c r="CL560" s="58" t="str">
        <f>IF(O560="女子",IF($AF560&gt;100,"",IF($M560=プロ用女子!K$152,ROW(),"")),"")</f>
        <v/>
      </c>
      <c r="CM560" s="58" t="str">
        <f>IF(O560="女子",IF($AF560&gt;100,"",IF($M560=プロ用女子!D$177,ROW(),"")),"")</f>
        <v/>
      </c>
      <c r="CN560" s="58" t="str">
        <f>IF(O560="女子",IF($AF560&gt;100,"",IF($M560=プロ用女子!K$177,ROW(),"")),"")</f>
        <v/>
      </c>
      <c r="CO560" s="58" t="str">
        <f>IF(O560="女子",IF($AF560&gt;100,"",IF($M560=プロ用女子!D$202,ROW(),"")),"")</f>
        <v/>
      </c>
      <c r="CP560" s="58" t="str">
        <f>IF(O560="女子",IF($AF560&gt;100,"",IF($M560=プロ用女子!K$202,ROW(),"")),"")</f>
        <v/>
      </c>
      <c r="CQ560" s="58" t="str">
        <f>IF(O560="女子",IF($AF560&gt;100,"",IF($M560=プロ用女子!D$227,ROW(),"")),"")</f>
        <v/>
      </c>
      <c r="CR560" s="58" t="str">
        <f>IF(O560="女子",IF($AF560&gt;100,"",IF($M560=プロ用女子!K$227,ROW(),"")),"")</f>
        <v/>
      </c>
    </row>
    <row r="561" spans="1:96" x14ac:dyDescent="0.15">
      <c r="A561" s="41"/>
      <c r="B561" s="41"/>
      <c r="L561" t="s">
        <v>2134</v>
      </c>
      <c r="M561" t="s">
        <v>1590</v>
      </c>
      <c r="N561" t="s">
        <v>1591</v>
      </c>
      <c r="O561" t="s">
        <v>17</v>
      </c>
      <c r="Y561" t="s">
        <v>101</v>
      </c>
      <c r="AA561" t="s">
        <v>2135</v>
      </c>
      <c r="AB561" t="s">
        <v>2136</v>
      </c>
      <c r="AC561" t="s">
        <v>2137</v>
      </c>
      <c r="AD561" t="s">
        <v>102</v>
      </c>
      <c r="AE561" t="s">
        <v>388</v>
      </c>
      <c r="AF561">
        <v>7</v>
      </c>
      <c r="AG561" s="40">
        <v>39147</v>
      </c>
      <c r="AN561">
        <v>170.2</v>
      </c>
      <c r="AO561">
        <v>59.2</v>
      </c>
      <c r="AP561" t="s">
        <v>103</v>
      </c>
      <c r="BB561">
        <f t="shared" si="31"/>
        <v>17</v>
      </c>
      <c r="BC561">
        <f t="shared" si="32"/>
        <v>3</v>
      </c>
      <c r="BD561" t="str">
        <f t="shared" si="33"/>
        <v>右</v>
      </c>
      <c r="BE561" s="58" t="str">
        <f>IF(O561="男子",IF($AF561&gt;100,"",IF(M561=プロ用男子!D$2,ROW(),"")),"")</f>
        <v/>
      </c>
      <c r="BF561" s="58" t="str">
        <f>IF(O561="男子",IF($AF561&gt;100,"",IF($M561=プロ用男子!K$2,ROW(),"")),"")</f>
        <v/>
      </c>
      <c r="BG561" s="58" t="str">
        <f>IF(O561="男子",IF($AF561&gt;100,"",IF($M561=プロ用男子!D$27,ROW(),"")),"")</f>
        <v/>
      </c>
      <c r="BH561" s="58" t="str">
        <f>IF(O561="男子",IF($AF561&gt;100,"",IF($M561=プロ用男子!K$27,ROW(),"")),"")</f>
        <v/>
      </c>
      <c r="BI561" s="58" t="str">
        <f>IF(O561="男子",IF($AF561&gt;100,"",IF($M561=プロ用男子!D$52,ROW(),"")),"")</f>
        <v/>
      </c>
      <c r="BJ561" s="58" t="str">
        <f>IF(O561="男子",IF($AF561&gt;100,"",IF($M561=プロ用男子!K$52,ROW(),"")),"")</f>
        <v/>
      </c>
      <c r="BK561" s="58" t="str">
        <f>IF(O561="男子",IF($AF561&gt;100,"",IF($M561=プロ用男子!D$77,ROW(),"")),"")</f>
        <v/>
      </c>
      <c r="BL561" s="58" t="str">
        <f>IF(O561="男子",IF($AF561&gt;100,"",IF($M561=プロ用男子!K$77,ROW(),"")),"")</f>
        <v/>
      </c>
      <c r="BM561" s="58" t="str">
        <f>IF(O561="男子",IF($AF561&gt;100,"",IF($M561=プロ用男子!D$102,ROW(),"")),"")</f>
        <v/>
      </c>
      <c r="BN561" s="58" t="str">
        <f>IF(O561="男子",IF($AF561&gt;100,"",IF($M561=プロ用男子!K$102,ROW(),"")),"")</f>
        <v/>
      </c>
      <c r="BO561" s="58" t="str">
        <f>IF(O561="男子",IF($AF561&gt;100,"",IF($M561=プロ用男子!D$127,ROW(),"")),"")</f>
        <v/>
      </c>
      <c r="BP561" s="58" t="str">
        <f>IF(O561="男子",IF($AF561&gt;100,"",IF($M561=プロ用男子!K$127,ROW(),"")),"")</f>
        <v/>
      </c>
      <c r="BQ561" s="58" t="str">
        <f>IF(O561="男子",IF($AF561&gt;100,"",IF($M561=プロ用男子!D$152,ROW(),"")),"")</f>
        <v/>
      </c>
      <c r="BR561" s="58" t="str">
        <f>IF(O561="男子",IF($AF561&gt;100,"",IF($M561=プロ用男子!K$152,ROW(),"")),"")</f>
        <v/>
      </c>
      <c r="BS561" s="58" t="str">
        <f>IF(O561="男子",IF($AF561&gt;100,"",IF($M561=プロ用男子!D$177,ROW(),"")),"")</f>
        <v/>
      </c>
      <c r="BT561" s="58" t="str">
        <f>IF(O561="男子",IF($AF561&gt;100,"",IF($M561=プロ用男子!K$177,ROW(),"")),"")</f>
        <v/>
      </c>
      <c r="BU561" s="58" t="str">
        <f>IF(O561="男子",IF($AF561&gt;100,"",IF($M561=プロ用男子!D$202,ROW(),"")),"")</f>
        <v/>
      </c>
      <c r="BV561" s="58" t="str">
        <f>IF(O561="男子",IF($AF561&gt;100,"",IF($M561=プロ用男子!K$202,ROW(),"")),"")</f>
        <v/>
      </c>
      <c r="BW561" s="58" t="str">
        <f>IF(O561="男子",IF($AF561&gt;100,"",IF($M561=プロ用男子!D$227,ROW(),"")),"")</f>
        <v/>
      </c>
      <c r="BX561" s="58" t="str">
        <f>IF(O561="男子",IF($AF561&gt;100,"",IF($M561=プロ用男子!K$227,ROW(),"")),"")</f>
        <v/>
      </c>
      <c r="BY561" s="58" t="str">
        <f>IF(O561="女子",IF(AF561&gt;100,"",IF(M561=プロ用女子!D$2,ROW(),"")),"")</f>
        <v/>
      </c>
      <c r="BZ561" s="58" t="str">
        <f>IF(O561="女子",IF($AF561&gt;100,"",IF($M561=プロ用女子!K$2,ROW(),"")),"")</f>
        <v/>
      </c>
      <c r="CA561" s="58" t="str">
        <f>IF(O561="女子",IF($AF561&gt;100,"",IF($M561=プロ用女子!D$27,ROW(),"")),"")</f>
        <v/>
      </c>
      <c r="CB561" s="58" t="str">
        <f>IF(O561="女子",IF($AF561&gt;100,"",IF($M561=プロ用女子!K$27,ROW(),"")),"")</f>
        <v/>
      </c>
      <c r="CC561" s="58" t="str">
        <f>IF(O561="女子",IF($AF561&gt;100,"",IF($M561=プロ用女子!D$52,ROW(),"")),"")</f>
        <v/>
      </c>
      <c r="CD561" s="58" t="str">
        <f>IF(O561="女子",IF($AF561&gt;100,"",IF($M561=プロ用女子!K$52,ROW(),"")),"")</f>
        <v/>
      </c>
      <c r="CE561" s="58" t="str">
        <f>IF(O561="女子",IF($AF561&gt;100,"",IF($M561=プロ用女子!D$77,ROW(),"")),"")</f>
        <v/>
      </c>
      <c r="CF561" s="58" t="str">
        <f>IF(O561="女子",IF($AF561&gt;100,"",IF($M561=プロ用女子!K$77,ROW(),"")),"")</f>
        <v/>
      </c>
      <c r="CG561" s="58" t="str">
        <f>IF(O561="女子",IF($AF561&gt;100,"",IF($M561=プロ用女子!D$102,ROW(),"")),"")</f>
        <v/>
      </c>
      <c r="CH561" s="58">
        <f>IF(O561="女子",IF($AF561&gt;100,"",IF($M561=プロ用女子!K$102,ROW(),"")),"")</f>
        <v>561</v>
      </c>
      <c r="CI561" s="58" t="str">
        <f>IF(O561="女子",IF($AF561&gt;100,"",IF($M561=プロ用女子!D$127,ROW(),"")),"")</f>
        <v/>
      </c>
      <c r="CJ561" s="58" t="str">
        <f>IF(O561="女子",IF($AF561&gt;100,"",IF($M561=プロ用女子!K$127,ROW(),"")),"")</f>
        <v/>
      </c>
      <c r="CK561" s="58" t="str">
        <f>IF(O561="女子",IF($AF561&gt;100,"",IF($M561=プロ用女子!D$152,ROW(),"")),"")</f>
        <v/>
      </c>
      <c r="CL561" s="58" t="str">
        <f>IF(O561="女子",IF($AF561&gt;100,"",IF($M561=プロ用女子!K$152,ROW(),"")),"")</f>
        <v/>
      </c>
      <c r="CM561" s="58" t="str">
        <f>IF(O561="女子",IF($AF561&gt;100,"",IF($M561=プロ用女子!D$177,ROW(),"")),"")</f>
        <v/>
      </c>
      <c r="CN561" s="58" t="str">
        <f>IF(O561="女子",IF($AF561&gt;100,"",IF($M561=プロ用女子!K$177,ROW(),"")),"")</f>
        <v/>
      </c>
      <c r="CO561" s="58" t="str">
        <f>IF(O561="女子",IF($AF561&gt;100,"",IF($M561=プロ用女子!D$202,ROW(),"")),"")</f>
        <v/>
      </c>
      <c r="CP561" s="58" t="str">
        <f>IF(O561="女子",IF($AF561&gt;100,"",IF($M561=プロ用女子!K$202,ROW(),"")),"")</f>
        <v/>
      </c>
      <c r="CQ561" s="58" t="str">
        <f>IF(O561="女子",IF($AF561&gt;100,"",IF($M561=プロ用女子!D$227,ROW(),"")),"")</f>
        <v/>
      </c>
      <c r="CR561" s="58" t="str">
        <f>IF(O561="女子",IF($AF561&gt;100,"",IF($M561=プロ用女子!K$227,ROW(),"")),"")</f>
        <v/>
      </c>
    </row>
    <row r="562" spans="1:96" x14ac:dyDescent="0.15">
      <c r="A562" s="41"/>
      <c r="B562" s="41"/>
      <c r="L562" t="s">
        <v>2138</v>
      </c>
      <c r="M562" t="s">
        <v>1590</v>
      </c>
      <c r="N562" t="s">
        <v>1591</v>
      </c>
      <c r="O562" t="s">
        <v>17</v>
      </c>
      <c r="Y562" t="s">
        <v>101</v>
      </c>
      <c r="AA562" t="s">
        <v>2139</v>
      </c>
      <c r="AB562" t="s">
        <v>2140</v>
      </c>
      <c r="AC562" t="s">
        <v>2141</v>
      </c>
      <c r="AD562" t="s">
        <v>102</v>
      </c>
      <c r="AF562">
        <v>8</v>
      </c>
      <c r="AG562" s="40">
        <v>39139</v>
      </c>
      <c r="AN562">
        <v>172</v>
      </c>
      <c r="AO562">
        <v>54</v>
      </c>
      <c r="AP562" t="s">
        <v>103</v>
      </c>
      <c r="BB562">
        <f t="shared" si="31"/>
        <v>17</v>
      </c>
      <c r="BC562">
        <f t="shared" si="32"/>
        <v>3</v>
      </c>
      <c r="BD562" t="str">
        <f t="shared" si="33"/>
        <v>右</v>
      </c>
      <c r="BE562" s="58" t="str">
        <f>IF(O562="男子",IF($AF562&gt;100,"",IF(M562=プロ用男子!D$2,ROW(),"")),"")</f>
        <v/>
      </c>
      <c r="BF562" s="58" t="str">
        <f>IF(O562="男子",IF($AF562&gt;100,"",IF($M562=プロ用男子!K$2,ROW(),"")),"")</f>
        <v/>
      </c>
      <c r="BG562" s="58" t="str">
        <f>IF(O562="男子",IF($AF562&gt;100,"",IF($M562=プロ用男子!D$27,ROW(),"")),"")</f>
        <v/>
      </c>
      <c r="BH562" s="58" t="str">
        <f>IF(O562="男子",IF($AF562&gt;100,"",IF($M562=プロ用男子!K$27,ROW(),"")),"")</f>
        <v/>
      </c>
      <c r="BI562" s="58" t="str">
        <f>IF(O562="男子",IF($AF562&gt;100,"",IF($M562=プロ用男子!D$52,ROW(),"")),"")</f>
        <v/>
      </c>
      <c r="BJ562" s="58" t="str">
        <f>IF(O562="男子",IF($AF562&gt;100,"",IF($M562=プロ用男子!K$52,ROW(),"")),"")</f>
        <v/>
      </c>
      <c r="BK562" s="58" t="str">
        <f>IF(O562="男子",IF($AF562&gt;100,"",IF($M562=プロ用男子!D$77,ROW(),"")),"")</f>
        <v/>
      </c>
      <c r="BL562" s="58" t="str">
        <f>IF(O562="男子",IF($AF562&gt;100,"",IF($M562=プロ用男子!K$77,ROW(),"")),"")</f>
        <v/>
      </c>
      <c r="BM562" s="58" t="str">
        <f>IF(O562="男子",IF($AF562&gt;100,"",IF($M562=プロ用男子!D$102,ROW(),"")),"")</f>
        <v/>
      </c>
      <c r="BN562" s="58" t="str">
        <f>IF(O562="男子",IF($AF562&gt;100,"",IF($M562=プロ用男子!K$102,ROW(),"")),"")</f>
        <v/>
      </c>
      <c r="BO562" s="58" t="str">
        <f>IF(O562="男子",IF($AF562&gt;100,"",IF($M562=プロ用男子!D$127,ROW(),"")),"")</f>
        <v/>
      </c>
      <c r="BP562" s="58" t="str">
        <f>IF(O562="男子",IF($AF562&gt;100,"",IF($M562=プロ用男子!K$127,ROW(),"")),"")</f>
        <v/>
      </c>
      <c r="BQ562" s="58" t="str">
        <f>IF(O562="男子",IF($AF562&gt;100,"",IF($M562=プロ用男子!D$152,ROW(),"")),"")</f>
        <v/>
      </c>
      <c r="BR562" s="58" t="str">
        <f>IF(O562="男子",IF($AF562&gt;100,"",IF($M562=プロ用男子!K$152,ROW(),"")),"")</f>
        <v/>
      </c>
      <c r="BS562" s="58" t="str">
        <f>IF(O562="男子",IF($AF562&gt;100,"",IF($M562=プロ用男子!D$177,ROW(),"")),"")</f>
        <v/>
      </c>
      <c r="BT562" s="58" t="str">
        <f>IF(O562="男子",IF($AF562&gt;100,"",IF($M562=プロ用男子!K$177,ROW(),"")),"")</f>
        <v/>
      </c>
      <c r="BU562" s="58" t="str">
        <f>IF(O562="男子",IF($AF562&gt;100,"",IF($M562=プロ用男子!D$202,ROW(),"")),"")</f>
        <v/>
      </c>
      <c r="BV562" s="58" t="str">
        <f>IF(O562="男子",IF($AF562&gt;100,"",IF($M562=プロ用男子!K$202,ROW(),"")),"")</f>
        <v/>
      </c>
      <c r="BW562" s="58" t="str">
        <f>IF(O562="男子",IF($AF562&gt;100,"",IF($M562=プロ用男子!D$227,ROW(),"")),"")</f>
        <v/>
      </c>
      <c r="BX562" s="58" t="str">
        <f>IF(O562="男子",IF($AF562&gt;100,"",IF($M562=プロ用男子!K$227,ROW(),"")),"")</f>
        <v/>
      </c>
      <c r="BY562" s="58" t="str">
        <f>IF(O562="女子",IF(AF562&gt;100,"",IF(M562=プロ用女子!D$2,ROW(),"")),"")</f>
        <v/>
      </c>
      <c r="BZ562" s="58" t="str">
        <f>IF(O562="女子",IF($AF562&gt;100,"",IF($M562=プロ用女子!K$2,ROW(),"")),"")</f>
        <v/>
      </c>
      <c r="CA562" s="58" t="str">
        <f>IF(O562="女子",IF($AF562&gt;100,"",IF($M562=プロ用女子!D$27,ROW(),"")),"")</f>
        <v/>
      </c>
      <c r="CB562" s="58" t="str">
        <f>IF(O562="女子",IF($AF562&gt;100,"",IF($M562=プロ用女子!K$27,ROW(),"")),"")</f>
        <v/>
      </c>
      <c r="CC562" s="58" t="str">
        <f>IF(O562="女子",IF($AF562&gt;100,"",IF($M562=プロ用女子!D$52,ROW(),"")),"")</f>
        <v/>
      </c>
      <c r="CD562" s="58" t="str">
        <f>IF(O562="女子",IF($AF562&gt;100,"",IF($M562=プロ用女子!K$52,ROW(),"")),"")</f>
        <v/>
      </c>
      <c r="CE562" s="58" t="str">
        <f>IF(O562="女子",IF($AF562&gt;100,"",IF($M562=プロ用女子!D$77,ROW(),"")),"")</f>
        <v/>
      </c>
      <c r="CF562" s="58" t="str">
        <f>IF(O562="女子",IF($AF562&gt;100,"",IF($M562=プロ用女子!K$77,ROW(),"")),"")</f>
        <v/>
      </c>
      <c r="CG562" s="58" t="str">
        <f>IF(O562="女子",IF($AF562&gt;100,"",IF($M562=プロ用女子!D$102,ROW(),"")),"")</f>
        <v/>
      </c>
      <c r="CH562" s="58">
        <f>IF(O562="女子",IF($AF562&gt;100,"",IF($M562=プロ用女子!K$102,ROW(),"")),"")</f>
        <v>562</v>
      </c>
      <c r="CI562" s="58" t="str">
        <f>IF(O562="女子",IF($AF562&gt;100,"",IF($M562=プロ用女子!D$127,ROW(),"")),"")</f>
        <v/>
      </c>
      <c r="CJ562" s="58" t="str">
        <f>IF(O562="女子",IF($AF562&gt;100,"",IF($M562=プロ用女子!K$127,ROW(),"")),"")</f>
        <v/>
      </c>
      <c r="CK562" s="58" t="str">
        <f>IF(O562="女子",IF($AF562&gt;100,"",IF($M562=プロ用女子!D$152,ROW(),"")),"")</f>
        <v/>
      </c>
      <c r="CL562" s="58" t="str">
        <f>IF(O562="女子",IF($AF562&gt;100,"",IF($M562=プロ用女子!K$152,ROW(),"")),"")</f>
        <v/>
      </c>
      <c r="CM562" s="58" t="str">
        <f>IF(O562="女子",IF($AF562&gt;100,"",IF($M562=プロ用女子!D$177,ROW(),"")),"")</f>
        <v/>
      </c>
      <c r="CN562" s="58" t="str">
        <f>IF(O562="女子",IF($AF562&gt;100,"",IF($M562=プロ用女子!K$177,ROW(),"")),"")</f>
        <v/>
      </c>
      <c r="CO562" s="58" t="str">
        <f>IF(O562="女子",IF($AF562&gt;100,"",IF($M562=プロ用女子!D$202,ROW(),"")),"")</f>
        <v/>
      </c>
      <c r="CP562" s="58" t="str">
        <f>IF(O562="女子",IF($AF562&gt;100,"",IF($M562=プロ用女子!K$202,ROW(),"")),"")</f>
        <v/>
      </c>
      <c r="CQ562" s="58" t="str">
        <f>IF(O562="女子",IF($AF562&gt;100,"",IF($M562=プロ用女子!D$227,ROW(),"")),"")</f>
        <v/>
      </c>
      <c r="CR562" s="58" t="str">
        <f>IF(O562="女子",IF($AF562&gt;100,"",IF($M562=プロ用女子!K$227,ROW(),"")),"")</f>
        <v/>
      </c>
    </row>
    <row r="563" spans="1:96" x14ac:dyDescent="0.15">
      <c r="A563" s="41"/>
      <c r="B563" s="41"/>
      <c r="L563" t="s">
        <v>2142</v>
      </c>
      <c r="M563" t="s">
        <v>1590</v>
      </c>
      <c r="N563" t="s">
        <v>1591</v>
      </c>
      <c r="O563" t="s">
        <v>17</v>
      </c>
      <c r="Y563" t="s">
        <v>101</v>
      </c>
      <c r="AA563" t="s">
        <v>2143</v>
      </c>
      <c r="AB563" t="s">
        <v>2144</v>
      </c>
      <c r="AC563" t="s">
        <v>2145</v>
      </c>
      <c r="AD563" t="s">
        <v>102</v>
      </c>
      <c r="AF563">
        <v>9</v>
      </c>
      <c r="AG563" s="40">
        <v>38993</v>
      </c>
      <c r="AN563">
        <v>164</v>
      </c>
      <c r="AO563">
        <v>50</v>
      </c>
      <c r="AP563" t="s">
        <v>103</v>
      </c>
      <c r="BB563">
        <f t="shared" si="31"/>
        <v>17</v>
      </c>
      <c r="BC563">
        <f t="shared" si="32"/>
        <v>3</v>
      </c>
      <c r="BD563" t="str">
        <f t="shared" si="33"/>
        <v>右</v>
      </c>
      <c r="BE563" s="58" t="str">
        <f>IF(O563="男子",IF($AF563&gt;100,"",IF(M563=プロ用男子!D$2,ROW(),"")),"")</f>
        <v/>
      </c>
      <c r="BF563" s="58" t="str">
        <f>IF(O563="男子",IF($AF563&gt;100,"",IF($M563=プロ用男子!K$2,ROW(),"")),"")</f>
        <v/>
      </c>
      <c r="BG563" s="58" t="str">
        <f>IF(O563="男子",IF($AF563&gt;100,"",IF($M563=プロ用男子!D$27,ROW(),"")),"")</f>
        <v/>
      </c>
      <c r="BH563" s="58" t="str">
        <f>IF(O563="男子",IF($AF563&gt;100,"",IF($M563=プロ用男子!K$27,ROW(),"")),"")</f>
        <v/>
      </c>
      <c r="BI563" s="58" t="str">
        <f>IF(O563="男子",IF($AF563&gt;100,"",IF($M563=プロ用男子!D$52,ROW(),"")),"")</f>
        <v/>
      </c>
      <c r="BJ563" s="58" t="str">
        <f>IF(O563="男子",IF($AF563&gt;100,"",IF($M563=プロ用男子!K$52,ROW(),"")),"")</f>
        <v/>
      </c>
      <c r="BK563" s="58" t="str">
        <f>IF(O563="男子",IF($AF563&gt;100,"",IF($M563=プロ用男子!D$77,ROW(),"")),"")</f>
        <v/>
      </c>
      <c r="BL563" s="58" t="str">
        <f>IF(O563="男子",IF($AF563&gt;100,"",IF($M563=プロ用男子!K$77,ROW(),"")),"")</f>
        <v/>
      </c>
      <c r="BM563" s="58" t="str">
        <f>IF(O563="男子",IF($AF563&gt;100,"",IF($M563=プロ用男子!D$102,ROW(),"")),"")</f>
        <v/>
      </c>
      <c r="BN563" s="58" t="str">
        <f>IF(O563="男子",IF($AF563&gt;100,"",IF($M563=プロ用男子!K$102,ROW(),"")),"")</f>
        <v/>
      </c>
      <c r="BO563" s="58" t="str">
        <f>IF(O563="男子",IF($AF563&gt;100,"",IF($M563=プロ用男子!D$127,ROW(),"")),"")</f>
        <v/>
      </c>
      <c r="BP563" s="58" t="str">
        <f>IF(O563="男子",IF($AF563&gt;100,"",IF($M563=プロ用男子!K$127,ROW(),"")),"")</f>
        <v/>
      </c>
      <c r="BQ563" s="58" t="str">
        <f>IF(O563="男子",IF($AF563&gt;100,"",IF($M563=プロ用男子!D$152,ROW(),"")),"")</f>
        <v/>
      </c>
      <c r="BR563" s="58" t="str">
        <f>IF(O563="男子",IF($AF563&gt;100,"",IF($M563=プロ用男子!K$152,ROW(),"")),"")</f>
        <v/>
      </c>
      <c r="BS563" s="58" t="str">
        <f>IF(O563="男子",IF($AF563&gt;100,"",IF($M563=プロ用男子!D$177,ROW(),"")),"")</f>
        <v/>
      </c>
      <c r="BT563" s="58" t="str">
        <f>IF(O563="男子",IF($AF563&gt;100,"",IF($M563=プロ用男子!K$177,ROW(),"")),"")</f>
        <v/>
      </c>
      <c r="BU563" s="58" t="str">
        <f>IF(O563="男子",IF($AF563&gt;100,"",IF($M563=プロ用男子!D$202,ROW(),"")),"")</f>
        <v/>
      </c>
      <c r="BV563" s="58" t="str">
        <f>IF(O563="男子",IF($AF563&gt;100,"",IF($M563=プロ用男子!K$202,ROW(),"")),"")</f>
        <v/>
      </c>
      <c r="BW563" s="58" t="str">
        <f>IF(O563="男子",IF($AF563&gt;100,"",IF($M563=プロ用男子!D$227,ROW(),"")),"")</f>
        <v/>
      </c>
      <c r="BX563" s="58" t="str">
        <f>IF(O563="男子",IF($AF563&gt;100,"",IF($M563=プロ用男子!K$227,ROW(),"")),"")</f>
        <v/>
      </c>
      <c r="BY563" s="58" t="str">
        <f>IF(O563="女子",IF(AF563&gt;100,"",IF(M563=プロ用女子!D$2,ROW(),"")),"")</f>
        <v/>
      </c>
      <c r="BZ563" s="58" t="str">
        <f>IF(O563="女子",IF($AF563&gt;100,"",IF($M563=プロ用女子!K$2,ROW(),"")),"")</f>
        <v/>
      </c>
      <c r="CA563" s="58" t="str">
        <f>IF(O563="女子",IF($AF563&gt;100,"",IF($M563=プロ用女子!D$27,ROW(),"")),"")</f>
        <v/>
      </c>
      <c r="CB563" s="58" t="str">
        <f>IF(O563="女子",IF($AF563&gt;100,"",IF($M563=プロ用女子!K$27,ROW(),"")),"")</f>
        <v/>
      </c>
      <c r="CC563" s="58" t="str">
        <f>IF(O563="女子",IF($AF563&gt;100,"",IF($M563=プロ用女子!D$52,ROW(),"")),"")</f>
        <v/>
      </c>
      <c r="CD563" s="58" t="str">
        <f>IF(O563="女子",IF($AF563&gt;100,"",IF($M563=プロ用女子!K$52,ROW(),"")),"")</f>
        <v/>
      </c>
      <c r="CE563" s="58" t="str">
        <f>IF(O563="女子",IF($AF563&gt;100,"",IF($M563=プロ用女子!D$77,ROW(),"")),"")</f>
        <v/>
      </c>
      <c r="CF563" s="58" t="str">
        <f>IF(O563="女子",IF($AF563&gt;100,"",IF($M563=プロ用女子!K$77,ROW(),"")),"")</f>
        <v/>
      </c>
      <c r="CG563" s="58" t="str">
        <f>IF(O563="女子",IF($AF563&gt;100,"",IF($M563=プロ用女子!D$102,ROW(),"")),"")</f>
        <v/>
      </c>
      <c r="CH563" s="58">
        <f>IF(O563="女子",IF($AF563&gt;100,"",IF($M563=プロ用女子!K$102,ROW(),"")),"")</f>
        <v>563</v>
      </c>
      <c r="CI563" s="58" t="str">
        <f>IF(O563="女子",IF($AF563&gt;100,"",IF($M563=プロ用女子!D$127,ROW(),"")),"")</f>
        <v/>
      </c>
      <c r="CJ563" s="58" t="str">
        <f>IF(O563="女子",IF($AF563&gt;100,"",IF($M563=プロ用女子!K$127,ROW(),"")),"")</f>
        <v/>
      </c>
      <c r="CK563" s="58" t="str">
        <f>IF(O563="女子",IF($AF563&gt;100,"",IF($M563=プロ用女子!D$152,ROW(),"")),"")</f>
        <v/>
      </c>
      <c r="CL563" s="58" t="str">
        <f>IF(O563="女子",IF($AF563&gt;100,"",IF($M563=プロ用女子!K$152,ROW(),"")),"")</f>
        <v/>
      </c>
      <c r="CM563" s="58" t="str">
        <f>IF(O563="女子",IF($AF563&gt;100,"",IF($M563=プロ用女子!D$177,ROW(),"")),"")</f>
        <v/>
      </c>
      <c r="CN563" s="58" t="str">
        <f>IF(O563="女子",IF($AF563&gt;100,"",IF($M563=プロ用女子!K$177,ROW(),"")),"")</f>
        <v/>
      </c>
      <c r="CO563" s="58" t="str">
        <f>IF(O563="女子",IF($AF563&gt;100,"",IF($M563=プロ用女子!D$202,ROW(),"")),"")</f>
        <v/>
      </c>
      <c r="CP563" s="58" t="str">
        <f>IF(O563="女子",IF($AF563&gt;100,"",IF($M563=プロ用女子!K$202,ROW(),"")),"")</f>
        <v/>
      </c>
      <c r="CQ563" s="58" t="str">
        <f>IF(O563="女子",IF($AF563&gt;100,"",IF($M563=プロ用女子!D$227,ROW(),"")),"")</f>
        <v/>
      </c>
      <c r="CR563" s="58" t="str">
        <f>IF(O563="女子",IF($AF563&gt;100,"",IF($M563=プロ用女子!K$227,ROW(),"")),"")</f>
        <v/>
      </c>
    </row>
    <row r="564" spans="1:96" x14ac:dyDescent="0.15">
      <c r="A564" s="41"/>
      <c r="B564" s="41"/>
      <c r="L564" t="s">
        <v>2146</v>
      </c>
      <c r="M564" t="s">
        <v>1590</v>
      </c>
      <c r="N564" t="s">
        <v>1591</v>
      </c>
      <c r="O564" t="s">
        <v>17</v>
      </c>
      <c r="Y564" t="s">
        <v>101</v>
      </c>
      <c r="AA564" t="s">
        <v>2147</v>
      </c>
      <c r="AB564" t="s">
        <v>2148</v>
      </c>
      <c r="AC564" t="s">
        <v>2149</v>
      </c>
      <c r="AD564" t="s">
        <v>102</v>
      </c>
      <c r="AF564">
        <v>10</v>
      </c>
      <c r="AG564" s="40">
        <v>38853</v>
      </c>
      <c r="AN564">
        <v>162.80000000000001</v>
      </c>
      <c r="AO564">
        <v>55.5</v>
      </c>
      <c r="AP564" t="s">
        <v>103</v>
      </c>
      <c r="BB564">
        <f t="shared" si="31"/>
        <v>17</v>
      </c>
      <c r="BC564">
        <f t="shared" si="32"/>
        <v>3</v>
      </c>
      <c r="BD564" t="str">
        <f t="shared" si="33"/>
        <v>右</v>
      </c>
      <c r="BE564" s="58" t="str">
        <f>IF(O564="男子",IF($AF564&gt;100,"",IF(M564=プロ用男子!D$2,ROW(),"")),"")</f>
        <v/>
      </c>
      <c r="BF564" s="58" t="str">
        <f>IF(O564="男子",IF($AF564&gt;100,"",IF($M564=プロ用男子!K$2,ROW(),"")),"")</f>
        <v/>
      </c>
      <c r="BG564" s="58" t="str">
        <f>IF(O564="男子",IF($AF564&gt;100,"",IF($M564=プロ用男子!D$27,ROW(),"")),"")</f>
        <v/>
      </c>
      <c r="BH564" s="58" t="str">
        <f>IF(O564="男子",IF($AF564&gt;100,"",IF($M564=プロ用男子!K$27,ROW(),"")),"")</f>
        <v/>
      </c>
      <c r="BI564" s="58" t="str">
        <f>IF(O564="男子",IF($AF564&gt;100,"",IF($M564=プロ用男子!D$52,ROW(),"")),"")</f>
        <v/>
      </c>
      <c r="BJ564" s="58" t="str">
        <f>IF(O564="男子",IF($AF564&gt;100,"",IF($M564=プロ用男子!K$52,ROW(),"")),"")</f>
        <v/>
      </c>
      <c r="BK564" s="58" t="str">
        <f>IF(O564="男子",IF($AF564&gt;100,"",IF($M564=プロ用男子!D$77,ROW(),"")),"")</f>
        <v/>
      </c>
      <c r="BL564" s="58" t="str">
        <f>IF(O564="男子",IF($AF564&gt;100,"",IF($M564=プロ用男子!K$77,ROW(),"")),"")</f>
        <v/>
      </c>
      <c r="BM564" s="58" t="str">
        <f>IF(O564="男子",IF($AF564&gt;100,"",IF($M564=プロ用男子!D$102,ROW(),"")),"")</f>
        <v/>
      </c>
      <c r="BN564" s="58" t="str">
        <f>IF(O564="男子",IF($AF564&gt;100,"",IF($M564=プロ用男子!K$102,ROW(),"")),"")</f>
        <v/>
      </c>
      <c r="BO564" s="58" t="str">
        <f>IF(O564="男子",IF($AF564&gt;100,"",IF($M564=プロ用男子!D$127,ROW(),"")),"")</f>
        <v/>
      </c>
      <c r="BP564" s="58" t="str">
        <f>IF(O564="男子",IF($AF564&gt;100,"",IF($M564=プロ用男子!K$127,ROW(),"")),"")</f>
        <v/>
      </c>
      <c r="BQ564" s="58" t="str">
        <f>IF(O564="男子",IF($AF564&gt;100,"",IF($M564=プロ用男子!D$152,ROW(),"")),"")</f>
        <v/>
      </c>
      <c r="BR564" s="58" t="str">
        <f>IF(O564="男子",IF($AF564&gt;100,"",IF($M564=プロ用男子!K$152,ROW(),"")),"")</f>
        <v/>
      </c>
      <c r="BS564" s="58" t="str">
        <f>IF(O564="男子",IF($AF564&gt;100,"",IF($M564=プロ用男子!D$177,ROW(),"")),"")</f>
        <v/>
      </c>
      <c r="BT564" s="58" t="str">
        <f>IF(O564="男子",IF($AF564&gt;100,"",IF($M564=プロ用男子!K$177,ROW(),"")),"")</f>
        <v/>
      </c>
      <c r="BU564" s="58" t="str">
        <f>IF(O564="男子",IF($AF564&gt;100,"",IF($M564=プロ用男子!D$202,ROW(),"")),"")</f>
        <v/>
      </c>
      <c r="BV564" s="58" t="str">
        <f>IF(O564="男子",IF($AF564&gt;100,"",IF($M564=プロ用男子!K$202,ROW(),"")),"")</f>
        <v/>
      </c>
      <c r="BW564" s="58" t="str">
        <f>IF(O564="男子",IF($AF564&gt;100,"",IF($M564=プロ用男子!D$227,ROW(),"")),"")</f>
        <v/>
      </c>
      <c r="BX564" s="58" t="str">
        <f>IF(O564="男子",IF($AF564&gt;100,"",IF($M564=プロ用男子!K$227,ROW(),"")),"")</f>
        <v/>
      </c>
      <c r="BY564" s="58" t="str">
        <f>IF(O564="女子",IF(AF564&gt;100,"",IF(M564=プロ用女子!D$2,ROW(),"")),"")</f>
        <v/>
      </c>
      <c r="BZ564" s="58" t="str">
        <f>IF(O564="女子",IF($AF564&gt;100,"",IF($M564=プロ用女子!K$2,ROW(),"")),"")</f>
        <v/>
      </c>
      <c r="CA564" s="58" t="str">
        <f>IF(O564="女子",IF($AF564&gt;100,"",IF($M564=プロ用女子!D$27,ROW(),"")),"")</f>
        <v/>
      </c>
      <c r="CB564" s="58" t="str">
        <f>IF(O564="女子",IF($AF564&gt;100,"",IF($M564=プロ用女子!K$27,ROW(),"")),"")</f>
        <v/>
      </c>
      <c r="CC564" s="58" t="str">
        <f>IF(O564="女子",IF($AF564&gt;100,"",IF($M564=プロ用女子!D$52,ROW(),"")),"")</f>
        <v/>
      </c>
      <c r="CD564" s="58" t="str">
        <f>IF(O564="女子",IF($AF564&gt;100,"",IF($M564=プロ用女子!K$52,ROW(),"")),"")</f>
        <v/>
      </c>
      <c r="CE564" s="58" t="str">
        <f>IF(O564="女子",IF($AF564&gt;100,"",IF($M564=プロ用女子!D$77,ROW(),"")),"")</f>
        <v/>
      </c>
      <c r="CF564" s="58" t="str">
        <f>IF(O564="女子",IF($AF564&gt;100,"",IF($M564=プロ用女子!K$77,ROW(),"")),"")</f>
        <v/>
      </c>
      <c r="CG564" s="58" t="str">
        <f>IF(O564="女子",IF($AF564&gt;100,"",IF($M564=プロ用女子!D$102,ROW(),"")),"")</f>
        <v/>
      </c>
      <c r="CH564" s="58">
        <f>IF(O564="女子",IF($AF564&gt;100,"",IF($M564=プロ用女子!K$102,ROW(),"")),"")</f>
        <v>564</v>
      </c>
      <c r="CI564" s="58" t="str">
        <f>IF(O564="女子",IF($AF564&gt;100,"",IF($M564=プロ用女子!D$127,ROW(),"")),"")</f>
        <v/>
      </c>
      <c r="CJ564" s="58" t="str">
        <f>IF(O564="女子",IF($AF564&gt;100,"",IF($M564=プロ用女子!K$127,ROW(),"")),"")</f>
        <v/>
      </c>
      <c r="CK564" s="58" t="str">
        <f>IF(O564="女子",IF($AF564&gt;100,"",IF($M564=プロ用女子!D$152,ROW(),"")),"")</f>
        <v/>
      </c>
      <c r="CL564" s="58" t="str">
        <f>IF(O564="女子",IF($AF564&gt;100,"",IF($M564=プロ用女子!K$152,ROW(),"")),"")</f>
        <v/>
      </c>
      <c r="CM564" s="58" t="str">
        <f>IF(O564="女子",IF($AF564&gt;100,"",IF($M564=プロ用女子!D$177,ROW(),"")),"")</f>
        <v/>
      </c>
      <c r="CN564" s="58" t="str">
        <f>IF(O564="女子",IF($AF564&gt;100,"",IF($M564=プロ用女子!K$177,ROW(),"")),"")</f>
        <v/>
      </c>
      <c r="CO564" s="58" t="str">
        <f>IF(O564="女子",IF($AF564&gt;100,"",IF($M564=プロ用女子!D$202,ROW(),"")),"")</f>
        <v/>
      </c>
      <c r="CP564" s="58" t="str">
        <f>IF(O564="女子",IF($AF564&gt;100,"",IF($M564=プロ用女子!K$202,ROW(),"")),"")</f>
        <v/>
      </c>
      <c r="CQ564" s="58" t="str">
        <f>IF(O564="女子",IF($AF564&gt;100,"",IF($M564=プロ用女子!D$227,ROW(),"")),"")</f>
        <v/>
      </c>
      <c r="CR564" s="58" t="str">
        <f>IF(O564="女子",IF($AF564&gt;100,"",IF($M564=プロ用女子!K$227,ROW(),"")),"")</f>
        <v/>
      </c>
    </row>
    <row r="565" spans="1:96" x14ac:dyDescent="0.15">
      <c r="A565" s="41"/>
      <c r="B565" s="41"/>
      <c r="L565" t="s">
        <v>2164</v>
      </c>
      <c r="M565" t="s">
        <v>1590</v>
      </c>
      <c r="N565" t="s">
        <v>1591</v>
      </c>
      <c r="O565" t="s">
        <v>17</v>
      </c>
      <c r="Y565" t="s">
        <v>101</v>
      </c>
      <c r="AA565" t="s">
        <v>2165</v>
      </c>
      <c r="AB565" t="s">
        <v>2166</v>
      </c>
      <c r="AC565" t="s">
        <v>2167</v>
      </c>
      <c r="AD565" t="s">
        <v>102</v>
      </c>
      <c r="AF565">
        <v>11</v>
      </c>
      <c r="AG565" s="40">
        <v>39134</v>
      </c>
      <c r="AN565">
        <v>170.2</v>
      </c>
      <c r="AO565">
        <v>59.2</v>
      </c>
      <c r="AP565" t="s">
        <v>103</v>
      </c>
      <c r="BB565">
        <f t="shared" si="31"/>
        <v>17</v>
      </c>
      <c r="BC565">
        <f t="shared" si="32"/>
        <v>3</v>
      </c>
      <c r="BD565" t="str">
        <f t="shared" si="33"/>
        <v>右</v>
      </c>
      <c r="BE565" s="58" t="str">
        <f>IF(O565="男子",IF($AF565&gt;100,"",IF(M565=プロ用男子!D$2,ROW(),"")),"")</f>
        <v/>
      </c>
      <c r="BF565" s="58" t="str">
        <f>IF(O565="男子",IF($AF565&gt;100,"",IF($M565=プロ用男子!K$2,ROW(),"")),"")</f>
        <v/>
      </c>
      <c r="BG565" s="58" t="str">
        <f>IF(O565="男子",IF($AF565&gt;100,"",IF($M565=プロ用男子!D$27,ROW(),"")),"")</f>
        <v/>
      </c>
      <c r="BH565" s="58" t="str">
        <f>IF(O565="男子",IF($AF565&gt;100,"",IF($M565=プロ用男子!K$27,ROW(),"")),"")</f>
        <v/>
      </c>
      <c r="BI565" s="58" t="str">
        <f>IF(O565="男子",IF($AF565&gt;100,"",IF($M565=プロ用男子!D$52,ROW(),"")),"")</f>
        <v/>
      </c>
      <c r="BJ565" s="58" t="str">
        <f>IF(O565="男子",IF($AF565&gt;100,"",IF($M565=プロ用男子!K$52,ROW(),"")),"")</f>
        <v/>
      </c>
      <c r="BK565" s="58" t="str">
        <f>IF(O565="男子",IF($AF565&gt;100,"",IF($M565=プロ用男子!D$77,ROW(),"")),"")</f>
        <v/>
      </c>
      <c r="BL565" s="58" t="str">
        <f>IF(O565="男子",IF($AF565&gt;100,"",IF($M565=プロ用男子!K$77,ROW(),"")),"")</f>
        <v/>
      </c>
      <c r="BM565" s="58" t="str">
        <f>IF(O565="男子",IF($AF565&gt;100,"",IF($M565=プロ用男子!D$102,ROW(),"")),"")</f>
        <v/>
      </c>
      <c r="BN565" s="58" t="str">
        <f>IF(O565="男子",IF($AF565&gt;100,"",IF($M565=プロ用男子!K$102,ROW(),"")),"")</f>
        <v/>
      </c>
      <c r="BO565" s="58" t="str">
        <f>IF(O565="男子",IF($AF565&gt;100,"",IF($M565=プロ用男子!D$127,ROW(),"")),"")</f>
        <v/>
      </c>
      <c r="BP565" s="58" t="str">
        <f>IF(O565="男子",IF($AF565&gt;100,"",IF($M565=プロ用男子!K$127,ROW(),"")),"")</f>
        <v/>
      </c>
      <c r="BQ565" s="58" t="str">
        <f>IF(O565="男子",IF($AF565&gt;100,"",IF($M565=プロ用男子!D$152,ROW(),"")),"")</f>
        <v/>
      </c>
      <c r="BR565" s="58" t="str">
        <f>IF(O565="男子",IF($AF565&gt;100,"",IF($M565=プロ用男子!K$152,ROW(),"")),"")</f>
        <v/>
      </c>
      <c r="BS565" s="58" t="str">
        <f>IF(O565="男子",IF($AF565&gt;100,"",IF($M565=プロ用男子!D$177,ROW(),"")),"")</f>
        <v/>
      </c>
      <c r="BT565" s="58" t="str">
        <f>IF(O565="男子",IF($AF565&gt;100,"",IF($M565=プロ用男子!K$177,ROW(),"")),"")</f>
        <v/>
      </c>
      <c r="BU565" s="58" t="str">
        <f>IF(O565="男子",IF($AF565&gt;100,"",IF($M565=プロ用男子!D$202,ROW(),"")),"")</f>
        <v/>
      </c>
      <c r="BV565" s="58" t="str">
        <f>IF(O565="男子",IF($AF565&gt;100,"",IF($M565=プロ用男子!K$202,ROW(),"")),"")</f>
        <v/>
      </c>
      <c r="BW565" s="58" t="str">
        <f>IF(O565="男子",IF($AF565&gt;100,"",IF($M565=プロ用男子!D$227,ROW(),"")),"")</f>
        <v/>
      </c>
      <c r="BX565" s="58" t="str">
        <f>IF(O565="男子",IF($AF565&gt;100,"",IF($M565=プロ用男子!K$227,ROW(),"")),"")</f>
        <v/>
      </c>
      <c r="BY565" s="58" t="str">
        <f>IF(O565="女子",IF(AF565&gt;100,"",IF(M565=プロ用女子!D$2,ROW(),"")),"")</f>
        <v/>
      </c>
      <c r="BZ565" s="58" t="str">
        <f>IF(O565="女子",IF($AF565&gt;100,"",IF($M565=プロ用女子!K$2,ROW(),"")),"")</f>
        <v/>
      </c>
      <c r="CA565" s="58" t="str">
        <f>IF(O565="女子",IF($AF565&gt;100,"",IF($M565=プロ用女子!D$27,ROW(),"")),"")</f>
        <v/>
      </c>
      <c r="CB565" s="58" t="str">
        <f>IF(O565="女子",IF($AF565&gt;100,"",IF($M565=プロ用女子!K$27,ROW(),"")),"")</f>
        <v/>
      </c>
      <c r="CC565" s="58" t="str">
        <f>IF(O565="女子",IF($AF565&gt;100,"",IF($M565=プロ用女子!D$52,ROW(),"")),"")</f>
        <v/>
      </c>
      <c r="CD565" s="58" t="str">
        <f>IF(O565="女子",IF($AF565&gt;100,"",IF($M565=プロ用女子!K$52,ROW(),"")),"")</f>
        <v/>
      </c>
      <c r="CE565" s="58" t="str">
        <f>IF(O565="女子",IF($AF565&gt;100,"",IF($M565=プロ用女子!D$77,ROW(),"")),"")</f>
        <v/>
      </c>
      <c r="CF565" s="58" t="str">
        <f>IF(O565="女子",IF($AF565&gt;100,"",IF($M565=プロ用女子!K$77,ROW(),"")),"")</f>
        <v/>
      </c>
      <c r="CG565" s="58" t="str">
        <f>IF(O565="女子",IF($AF565&gt;100,"",IF($M565=プロ用女子!D$102,ROW(),"")),"")</f>
        <v/>
      </c>
      <c r="CH565" s="58">
        <f>IF(O565="女子",IF($AF565&gt;100,"",IF($M565=プロ用女子!K$102,ROW(),"")),"")</f>
        <v>565</v>
      </c>
      <c r="CI565" s="58" t="str">
        <f>IF(O565="女子",IF($AF565&gt;100,"",IF($M565=プロ用女子!D$127,ROW(),"")),"")</f>
        <v/>
      </c>
      <c r="CJ565" s="58" t="str">
        <f>IF(O565="女子",IF($AF565&gt;100,"",IF($M565=プロ用女子!K$127,ROW(),"")),"")</f>
        <v/>
      </c>
      <c r="CK565" s="58" t="str">
        <f>IF(O565="女子",IF($AF565&gt;100,"",IF($M565=プロ用女子!D$152,ROW(),"")),"")</f>
        <v/>
      </c>
      <c r="CL565" s="58" t="str">
        <f>IF(O565="女子",IF($AF565&gt;100,"",IF($M565=プロ用女子!K$152,ROW(),"")),"")</f>
        <v/>
      </c>
      <c r="CM565" s="58" t="str">
        <f>IF(O565="女子",IF($AF565&gt;100,"",IF($M565=プロ用女子!D$177,ROW(),"")),"")</f>
        <v/>
      </c>
      <c r="CN565" s="58" t="str">
        <f>IF(O565="女子",IF($AF565&gt;100,"",IF($M565=プロ用女子!K$177,ROW(),"")),"")</f>
        <v/>
      </c>
      <c r="CO565" s="58" t="str">
        <f>IF(O565="女子",IF($AF565&gt;100,"",IF($M565=プロ用女子!D$202,ROW(),"")),"")</f>
        <v/>
      </c>
      <c r="CP565" s="58" t="str">
        <f>IF(O565="女子",IF($AF565&gt;100,"",IF($M565=プロ用女子!K$202,ROW(),"")),"")</f>
        <v/>
      </c>
      <c r="CQ565" s="58" t="str">
        <f>IF(O565="女子",IF($AF565&gt;100,"",IF($M565=プロ用女子!D$227,ROW(),"")),"")</f>
        <v/>
      </c>
      <c r="CR565" s="58" t="str">
        <f>IF(O565="女子",IF($AF565&gt;100,"",IF($M565=プロ用女子!K$227,ROW(),"")),"")</f>
        <v/>
      </c>
    </row>
    <row r="566" spans="1:96" x14ac:dyDescent="0.15">
      <c r="A566" s="41"/>
      <c r="B566" s="41"/>
      <c r="L566" t="s">
        <v>2168</v>
      </c>
      <c r="M566" t="s">
        <v>1590</v>
      </c>
      <c r="N566" t="s">
        <v>1591</v>
      </c>
      <c r="O566" t="s">
        <v>17</v>
      </c>
      <c r="Y566" t="s">
        <v>101</v>
      </c>
      <c r="AA566" t="s">
        <v>2169</v>
      </c>
      <c r="AB566" t="s">
        <v>2170</v>
      </c>
      <c r="AC566" t="s">
        <v>2171</v>
      </c>
      <c r="AD566" t="s">
        <v>102</v>
      </c>
      <c r="AF566">
        <v>12</v>
      </c>
      <c r="AG566" s="40">
        <v>39307</v>
      </c>
      <c r="AN566">
        <v>172</v>
      </c>
      <c r="AO566">
        <v>54</v>
      </c>
      <c r="AP566" t="s">
        <v>103</v>
      </c>
      <c r="BB566">
        <f t="shared" si="31"/>
        <v>16</v>
      </c>
      <c r="BC566">
        <f t="shared" si="32"/>
        <v>2</v>
      </c>
      <c r="BD566" t="str">
        <f t="shared" si="33"/>
        <v>右</v>
      </c>
      <c r="BE566" s="58" t="str">
        <f>IF(O566="男子",IF($AF566&gt;100,"",IF(M566=プロ用男子!D$2,ROW(),"")),"")</f>
        <v/>
      </c>
      <c r="BF566" s="58" t="str">
        <f>IF(O566="男子",IF($AF566&gt;100,"",IF($M566=プロ用男子!K$2,ROW(),"")),"")</f>
        <v/>
      </c>
      <c r="BG566" s="58" t="str">
        <f>IF(O566="男子",IF($AF566&gt;100,"",IF($M566=プロ用男子!D$27,ROW(),"")),"")</f>
        <v/>
      </c>
      <c r="BH566" s="58" t="str">
        <f>IF(O566="男子",IF($AF566&gt;100,"",IF($M566=プロ用男子!K$27,ROW(),"")),"")</f>
        <v/>
      </c>
      <c r="BI566" s="58" t="str">
        <f>IF(O566="男子",IF($AF566&gt;100,"",IF($M566=プロ用男子!D$52,ROW(),"")),"")</f>
        <v/>
      </c>
      <c r="BJ566" s="58" t="str">
        <f>IF(O566="男子",IF($AF566&gt;100,"",IF($M566=プロ用男子!K$52,ROW(),"")),"")</f>
        <v/>
      </c>
      <c r="BK566" s="58" t="str">
        <f>IF(O566="男子",IF($AF566&gt;100,"",IF($M566=プロ用男子!D$77,ROW(),"")),"")</f>
        <v/>
      </c>
      <c r="BL566" s="58" t="str">
        <f>IF(O566="男子",IF($AF566&gt;100,"",IF($M566=プロ用男子!K$77,ROW(),"")),"")</f>
        <v/>
      </c>
      <c r="BM566" s="58" t="str">
        <f>IF(O566="男子",IF($AF566&gt;100,"",IF($M566=プロ用男子!D$102,ROW(),"")),"")</f>
        <v/>
      </c>
      <c r="BN566" s="58" t="str">
        <f>IF(O566="男子",IF($AF566&gt;100,"",IF($M566=プロ用男子!K$102,ROW(),"")),"")</f>
        <v/>
      </c>
      <c r="BO566" s="58" t="str">
        <f>IF(O566="男子",IF($AF566&gt;100,"",IF($M566=プロ用男子!D$127,ROW(),"")),"")</f>
        <v/>
      </c>
      <c r="BP566" s="58" t="str">
        <f>IF(O566="男子",IF($AF566&gt;100,"",IF($M566=プロ用男子!K$127,ROW(),"")),"")</f>
        <v/>
      </c>
      <c r="BQ566" s="58" t="str">
        <f>IF(O566="男子",IF($AF566&gt;100,"",IF($M566=プロ用男子!D$152,ROW(),"")),"")</f>
        <v/>
      </c>
      <c r="BR566" s="58" t="str">
        <f>IF(O566="男子",IF($AF566&gt;100,"",IF($M566=プロ用男子!K$152,ROW(),"")),"")</f>
        <v/>
      </c>
      <c r="BS566" s="58" t="str">
        <f>IF(O566="男子",IF($AF566&gt;100,"",IF($M566=プロ用男子!D$177,ROW(),"")),"")</f>
        <v/>
      </c>
      <c r="BT566" s="58" t="str">
        <f>IF(O566="男子",IF($AF566&gt;100,"",IF($M566=プロ用男子!K$177,ROW(),"")),"")</f>
        <v/>
      </c>
      <c r="BU566" s="58" t="str">
        <f>IF(O566="男子",IF($AF566&gt;100,"",IF($M566=プロ用男子!D$202,ROW(),"")),"")</f>
        <v/>
      </c>
      <c r="BV566" s="58" t="str">
        <f>IF(O566="男子",IF($AF566&gt;100,"",IF($M566=プロ用男子!K$202,ROW(),"")),"")</f>
        <v/>
      </c>
      <c r="BW566" s="58" t="str">
        <f>IF(O566="男子",IF($AF566&gt;100,"",IF($M566=プロ用男子!D$227,ROW(),"")),"")</f>
        <v/>
      </c>
      <c r="BX566" s="58" t="str">
        <f>IF(O566="男子",IF($AF566&gt;100,"",IF($M566=プロ用男子!K$227,ROW(),"")),"")</f>
        <v/>
      </c>
      <c r="BY566" s="58" t="str">
        <f>IF(O566="女子",IF(AF566&gt;100,"",IF(M566=プロ用女子!D$2,ROW(),"")),"")</f>
        <v/>
      </c>
      <c r="BZ566" s="58" t="str">
        <f>IF(O566="女子",IF($AF566&gt;100,"",IF($M566=プロ用女子!K$2,ROW(),"")),"")</f>
        <v/>
      </c>
      <c r="CA566" s="58" t="str">
        <f>IF(O566="女子",IF($AF566&gt;100,"",IF($M566=プロ用女子!D$27,ROW(),"")),"")</f>
        <v/>
      </c>
      <c r="CB566" s="58" t="str">
        <f>IF(O566="女子",IF($AF566&gt;100,"",IF($M566=プロ用女子!K$27,ROW(),"")),"")</f>
        <v/>
      </c>
      <c r="CC566" s="58" t="str">
        <f>IF(O566="女子",IF($AF566&gt;100,"",IF($M566=プロ用女子!D$52,ROW(),"")),"")</f>
        <v/>
      </c>
      <c r="CD566" s="58" t="str">
        <f>IF(O566="女子",IF($AF566&gt;100,"",IF($M566=プロ用女子!K$52,ROW(),"")),"")</f>
        <v/>
      </c>
      <c r="CE566" s="58" t="str">
        <f>IF(O566="女子",IF($AF566&gt;100,"",IF($M566=プロ用女子!D$77,ROW(),"")),"")</f>
        <v/>
      </c>
      <c r="CF566" s="58" t="str">
        <f>IF(O566="女子",IF($AF566&gt;100,"",IF($M566=プロ用女子!K$77,ROW(),"")),"")</f>
        <v/>
      </c>
      <c r="CG566" s="58" t="str">
        <f>IF(O566="女子",IF($AF566&gt;100,"",IF($M566=プロ用女子!D$102,ROW(),"")),"")</f>
        <v/>
      </c>
      <c r="CH566" s="58">
        <f>IF(O566="女子",IF($AF566&gt;100,"",IF($M566=プロ用女子!K$102,ROW(),"")),"")</f>
        <v>566</v>
      </c>
      <c r="CI566" s="58" t="str">
        <f>IF(O566="女子",IF($AF566&gt;100,"",IF($M566=プロ用女子!D$127,ROW(),"")),"")</f>
        <v/>
      </c>
      <c r="CJ566" s="58" t="str">
        <f>IF(O566="女子",IF($AF566&gt;100,"",IF($M566=プロ用女子!K$127,ROW(),"")),"")</f>
        <v/>
      </c>
      <c r="CK566" s="58" t="str">
        <f>IF(O566="女子",IF($AF566&gt;100,"",IF($M566=プロ用女子!D$152,ROW(),"")),"")</f>
        <v/>
      </c>
      <c r="CL566" s="58" t="str">
        <f>IF(O566="女子",IF($AF566&gt;100,"",IF($M566=プロ用女子!K$152,ROW(),"")),"")</f>
        <v/>
      </c>
      <c r="CM566" s="58" t="str">
        <f>IF(O566="女子",IF($AF566&gt;100,"",IF($M566=プロ用女子!D$177,ROW(),"")),"")</f>
        <v/>
      </c>
      <c r="CN566" s="58" t="str">
        <f>IF(O566="女子",IF($AF566&gt;100,"",IF($M566=プロ用女子!K$177,ROW(),"")),"")</f>
        <v/>
      </c>
      <c r="CO566" s="58" t="str">
        <f>IF(O566="女子",IF($AF566&gt;100,"",IF($M566=プロ用女子!D$202,ROW(),"")),"")</f>
        <v/>
      </c>
      <c r="CP566" s="58" t="str">
        <f>IF(O566="女子",IF($AF566&gt;100,"",IF($M566=プロ用女子!K$202,ROW(),"")),"")</f>
        <v/>
      </c>
      <c r="CQ566" s="58" t="str">
        <f>IF(O566="女子",IF($AF566&gt;100,"",IF($M566=プロ用女子!D$227,ROW(),"")),"")</f>
        <v/>
      </c>
      <c r="CR566" s="58" t="str">
        <f>IF(O566="女子",IF($AF566&gt;100,"",IF($M566=プロ用女子!K$227,ROW(),"")),"")</f>
        <v/>
      </c>
    </row>
    <row r="567" spans="1:96" x14ac:dyDescent="0.15">
      <c r="A567" s="41"/>
      <c r="B567" s="41"/>
      <c r="L567" t="s">
        <v>2172</v>
      </c>
      <c r="M567" t="s">
        <v>1590</v>
      </c>
      <c r="N567" t="s">
        <v>1591</v>
      </c>
      <c r="O567" t="s">
        <v>17</v>
      </c>
      <c r="Y567" t="s">
        <v>101</v>
      </c>
      <c r="AA567" t="s">
        <v>2173</v>
      </c>
      <c r="AB567" t="s">
        <v>2174</v>
      </c>
      <c r="AC567" t="s">
        <v>2175</v>
      </c>
      <c r="AD567" t="s">
        <v>102</v>
      </c>
      <c r="AF567">
        <v>13</v>
      </c>
      <c r="AG567" s="40">
        <v>39110</v>
      </c>
      <c r="AN567">
        <v>164</v>
      </c>
      <c r="AO567">
        <v>50</v>
      </c>
      <c r="AP567" t="s">
        <v>103</v>
      </c>
      <c r="BB567">
        <f t="shared" si="31"/>
        <v>17</v>
      </c>
      <c r="BC567">
        <f t="shared" si="32"/>
        <v>3</v>
      </c>
      <c r="BD567" t="str">
        <f t="shared" si="33"/>
        <v>右</v>
      </c>
      <c r="BE567" s="58" t="str">
        <f>IF(O567="男子",IF($AF567&gt;100,"",IF(M567=プロ用男子!D$2,ROW(),"")),"")</f>
        <v/>
      </c>
      <c r="BF567" s="58" t="str">
        <f>IF(O567="男子",IF($AF567&gt;100,"",IF($M567=プロ用男子!K$2,ROW(),"")),"")</f>
        <v/>
      </c>
      <c r="BG567" s="58" t="str">
        <f>IF(O567="男子",IF($AF567&gt;100,"",IF($M567=プロ用男子!D$27,ROW(),"")),"")</f>
        <v/>
      </c>
      <c r="BH567" s="58" t="str">
        <f>IF(O567="男子",IF($AF567&gt;100,"",IF($M567=プロ用男子!K$27,ROW(),"")),"")</f>
        <v/>
      </c>
      <c r="BI567" s="58" t="str">
        <f>IF(O567="男子",IF($AF567&gt;100,"",IF($M567=プロ用男子!D$52,ROW(),"")),"")</f>
        <v/>
      </c>
      <c r="BJ567" s="58" t="str">
        <f>IF(O567="男子",IF($AF567&gt;100,"",IF($M567=プロ用男子!K$52,ROW(),"")),"")</f>
        <v/>
      </c>
      <c r="BK567" s="58" t="str">
        <f>IF(O567="男子",IF($AF567&gt;100,"",IF($M567=プロ用男子!D$77,ROW(),"")),"")</f>
        <v/>
      </c>
      <c r="BL567" s="58" t="str">
        <f>IF(O567="男子",IF($AF567&gt;100,"",IF($M567=プロ用男子!K$77,ROW(),"")),"")</f>
        <v/>
      </c>
      <c r="BM567" s="58" t="str">
        <f>IF(O567="男子",IF($AF567&gt;100,"",IF($M567=プロ用男子!D$102,ROW(),"")),"")</f>
        <v/>
      </c>
      <c r="BN567" s="58" t="str">
        <f>IF(O567="男子",IF($AF567&gt;100,"",IF($M567=プロ用男子!K$102,ROW(),"")),"")</f>
        <v/>
      </c>
      <c r="BO567" s="58" t="str">
        <f>IF(O567="男子",IF($AF567&gt;100,"",IF($M567=プロ用男子!D$127,ROW(),"")),"")</f>
        <v/>
      </c>
      <c r="BP567" s="58" t="str">
        <f>IF(O567="男子",IF($AF567&gt;100,"",IF($M567=プロ用男子!K$127,ROW(),"")),"")</f>
        <v/>
      </c>
      <c r="BQ567" s="58" t="str">
        <f>IF(O567="男子",IF($AF567&gt;100,"",IF($M567=プロ用男子!D$152,ROW(),"")),"")</f>
        <v/>
      </c>
      <c r="BR567" s="58" t="str">
        <f>IF(O567="男子",IF($AF567&gt;100,"",IF($M567=プロ用男子!K$152,ROW(),"")),"")</f>
        <v/>
      </c>
      <c r="BS567" s="58" t="str">
        <f>IF(O567="男子",IF($AF567&gt;100,"",IF($M567=プロ用男子!D$177,ROW(),"")),"")</f>
        <v/>
      </c>
      <c r="BT567" s="58" t="str">
        <f>IF(O567="男子",IF($AF567&gt;100,"",IF($M567=プロ用男子!K$177,ROW(),"")),"")</f>
        <v/>
      </c>
      <c r="BU567" s="58" t="str">
        <f>IF(O567="男子",IF($AF567&gt;100,"",IF($M567=プロ用男子!D$202,ROW(),"")),"")</f>
        <v/>
      </c>
      <c r="BV567" s="58" t="str">
        <f>IF(O567="男子",IF($AF567&gt;100,"",IF($M567=プロ用男子!K$202,ROW(),"")),"")</f>
        <v/>
      </c>
      <c r="BW567" s="58" t="str">
        <f>IF(O567="男子",IF($AF567&gt;100,"",IF($M567=プロ用男子!D$227,ROW(),"")),"")</f>
        <v/>
      </c>
      <c r="BX567" s="58" t="str">
        <f>IF(O567="男子",IF($AF567&gt;100,"",IF($M567=プロ用男子!K$227,ROW(),"")),"")</f>
        <v/>
      </c>
      <c r="BY567" s="58" t="str">
        <f>IF(O567="女子",IF(AF567&gt;100,"",IF(M567=プロ用女子!D$2,ROW(),"")),"")</f>
        <v/>
      </c>
      <c r="BZ567" s="58" t="str">
        <f>IF(O567="女子",IF($AF567&gt;100,"",IF($M567=プロ用女子!K$2,ROW(),"")),"")</f>
        <v/>
      </c>
      <c r="CA567" s="58" t="str">
        <f>IF(O567="女子",IF($AF567&gt;100,"",IF($M567=プロ用女子!D$27,ROW(),"")),"")</f>
        <v/>
      </c>
      <c r="CB567" s="58" t="str">
        <f>IF(O567="女子",IF($AF567&gt;100,"",IF($M567=プロ用女子!K$27,ROW(),"")),"")</f>
        <v/>
      </c>
      <c r="CC567" s="58" t="str">
        <f>IF(O567="女子",IF($AF567&gt;100,"",IF($M567=プロ用女子!D$52,ROW(),"")),"")</f>
        <v/>
      </c>
      <c r="CD567" s="58" t="str">
        <f>IF(O567="女子",IF($AF567&gt;100,"",IF($M567=プロ用女子!K$52,ROW(),"")),"")</f>
        <v/>
      </c>
      <c r="CE567" s="58" t="str">
        <f>IF(O567="女子",IF($AF567&gt;100,"",IF($M567=プロ用女子!D$77,ROW(),"")),"")</f>
        <v/>
      </c>
      <c r="CF567" s="58" t="str">
        <f>IF(O567="女子",IF($AF567&gt;100,"",IF($M567=プロ用女子!K$77,ROW(),"")),"")</f>
        <v/>
      </c>
      <c r="CG567" s="58" t="str">
        <f>IF(O567="女子",IF($AF567&gt;100,"",IF($M567=プロ用女子!D$102,ROW(),"")),"")</f>
        <v/>
      </c>
      <c r="CH567" s="58">
        <f>IF(O567="女子",IF($AF567&gt;100,"",IF($M567=プロ用女子!K$102,ROW(),"")),"")</f>
        <v>567</v>
      </c>
      <c r="CI567" s="58" t="str">
        <f>IF(O567="女子",IF($AF567&gt;100,"",IF($M567=プロ用女子!D$127,ROW(),"")),"")</f>
        <v/>
      </c>
      <c r="CJ567" s="58" t="str">
        <f>IF(O567="女子",IF($AF567&gt;100,"",IF($M567=プロ用女子!K$127,ROW(),"")),"")</f>
        <v/>
      </c>
      <c r="CK567" s="58" t="str">
        <f>IF(O567="女子",IF($AF567&gt;100,"",IF($M567=プロ用女子!D$152,ROW(),"")),"")</f>
        <v/>
      </c>
      <c r="CL567" s="58" t="str">
        <f>IF(O567="女子",IF($AF567&gt;100,"",IF($M567=プロ用女子!K$152,ROW(),"")),"")</f>
        <v/>
      </c>
      <c r="CM567" s="58" t="str">
        <f>IF(O567="女子",IF($AF567&gt;100,"",IF($M567=プロ用女子!D$177,ROW(),"")),"")</f>
        <v/>
      </c>
      <c r="CN567" s="58" t="str">
        <f>IF(O567="女子",IF($AF567&gt;100,"",IF($M567=プロ用女子!K$177,ROW(),"")),"")</f>
        <v/>
      </c>
      <c r="CO567" s="58" t="str">
        <f>IF(O567="女子",IF($AF567&gt;100,"",IF($M567=プロ用女子!D$202,ROW(),"")),"")</f>
        <v/>
      </c>
      <c r="CP567" s="58" t="str">
        <f>IF(O567="女子",IF($AF567&gt;100,"",IF($M567=プロ用女子!K$202,ROW(),"")),"")</f>
        <v/>
      </c>
      <c r="CQ567" s="58" t="str">
        <f>IF(O567="女子",IF($AF567&gt;100,"",IF($M567=プロ用女子!D$227,ROW(),"")),"")</f>
        <v/>
      </c>
      <c r="CR567" s="58" t="str">
        <f>IF(O567="女子",IF($AF567&gt;100,"",IF($M567=プロ用女子!K$227,ROW(),"")),"")</f>
        <v/>
      </c>
    </row>
    <row r="568" spans="1:96" x14ac:dyDescent="0.15">
      <c r="A568" s="41"/>
      <c r="B568" s="41"/>
      <c r="L568" t="s">
        <v>2176</v>
      </c>
      <c r="M568" t="s">
        <v>1590</v>
      </c>
      <c r="N568" t="s">
        <v>1591</v>
      </c>
      <c r="O568" t="s">
        <v>17</v>
      </c>
      <c r="Y568" t="s">
        <v>101</v>
      </c>
      <c r="AA568" t="s">
        <v>2177</v>
      </c>
      <c r="AB568" t="s">
        <v>2178</v>
      </c>
      <c r="AC568" t="s">
        <v>2179</v>
      </c>
      <c r="AD568" t="s">
        <v>102</v>
      </c>
      <c r="AF568">
        <v>14</v>
      </c>
      <c r="AG568" s="40">
        <v>39036</v>
      </c>
      <c r="AN568">
        <v>162.80000000000001</v>
      </c>
      <c r="AO568">
        <v>55.5</v>
      </c>
      <c r="AP568" t="s">
        <v>103</v>
      </c>
      <c r="BB568">
        <f t="shared" si="31"/>
        <v>17</v>
      </c>
      <c r="BC568">
        <f t="shared" si="32"/>
        <v>3</v>
      </c>
      <c r="BD568" t="str">
        <f t="shared" si="33"/>
        <v>右</v>
      </c>
      <c r="BE568" s="58" t="str">
        <f>IF(O568="男子",IF($AF568&gt;100,"",IF(M568=プロ用男子!D$2,ROW(),"")),"")</f>
        <v/>
      </c>
      <c r="BF568" s="58" t="str">
        <f>IF(O568="男子",IF($AF568&gt;100,"",IF($M568=プロ用男子!K$2,ROW(),"")),"")</f>
        <v/>
      </c>
      <c r="BG568" s="58" t="str">
        <f>IF(O568="男子",IF($AF568&gt;100,"",IF($M568=プロ用男子!D$27,ROW(),"")),"")</f>
        <v/>
      </c>
      <c r="BH568" s="58" t="str">
        <f>IF(O568="男子",IF($AF568&gt;100,"",IF($M568=プロ用男子!K$27,ROW(),"")),"")</f>
        <v/>
      </c>
      <c r="BI568" s="58" t="str">
        <f>IF(O568="男子",IF($AF568&gt;100,"",IF($M568=プロ用男子!D$52,ROW(),"")),"")</f>
        <v/>
      </c>
      <c r="BJ568" s="58" t="str">
        <f>IF(O568="男子",IF($AF568&gt;100,"",IF($M568=プロ用男子!K$52,ROW(),"")),"")</f>
        <v/>
      </c>
      <c r="BK568" s="58" t="str">
        <f>IF(O568="男子",IF($AF568&gt;100,"",IF($M568=プロ用男子!D$77,ROW(),"")),"")</f>
        <v/>
      </c>
      <c r="BL568" s="58" t="str">
        <f>IF(O568="男子",IF($AF568&gt;100,"",IF($M568=プロ用男子!K$77,ROW(),"")),"")</f>
        <v/>
      </c>
      <c r="BM568" s="58" t="str">
        <f>IF(O568="男子",IF($AF568&gt;100,"",IF($M568=プロ用男子!D$102,ROW(),"")),"")</f>
        <v/>
      </c>
      <c r="BN568" s="58" t="str">
        <f>IF(O568="男子",IF($AF568&gt;100,"",IF($M568=プロ用男子!K$102,ROW(),"")),"")</f>
        <v/>
      </c>
      <c r="BO568" s="58" t="str">
        <f>IF(O568="男子",IF($AF568&gt;100,"",IF($M568=プロ用男子!D$127,ROW(),"")),"")</f>
        <v/>
      </c>
      <c r="BP568" s="58" t="str">
        <f>IF(O568="男子",IF($AF568&gt;100,"",IF($M568=プロ用男子!K$127,ROW(),"")),"")</f>
        <v/>
      </c>
      <c r="BQ568" s="58" t="str">
        <f>IF(O568="男子",IF($AF568&gt;100,"",IF($M568=プロ用男子!D$152,ROW(),"")),"")</f>
        <v/>
      </c>
      <c r="BR568" s="58" t="str">
        <f>IF(O568="男子",IF($AF568&gt;100,"",IF($M568=プロ用男子!K$152,ROW(),"")),"")</f>
        <v/>
      </c>
      <c r="BS568" s="58" t="str">
        <f>IF(O568="男子",IF($AF568&gt;100,"",IF($M568=プロ用男子!D$177,ROW(),"")),"")</f>
        <v/>
      </c>
      <c r="BT568" s="58" t="str">
        <f>IF(O568="男子",IF($AF568&gt;100,"",IF($M568=プロ用男子!K$177,ROW(),"")),"")</f>
        <v/>
      </c>
      <c r="BU568" s="58" t="str">
        <f>IF(O568="男子",IF($AF568&gt;100,"",IF($M568=プロ用男子!D$202,ROW(),"")),"")</f>
        <v/>
      </c>
      <c r="BV568" s="58" t="str">
        <f>IF(O568="男子",IF($AF568&gt;100,"",IF($M568=プロ用男子!K$202,ROW(),"")),"")</f>
        <v/>
      </c>
      <c r="BW568" s="58" t="str">
        <f>IF(O568="男子",IF($AF568&gt;100,"",IF($M568=プロ用男子!D$227,ROW(),"")),"")</f>
        <v/>
      </c>
      <c r="BX568" s="58" t="str">
        <f>IF(O568="男子",IF($AF568&gt;100,"",IF($M568=プロ用男子!K$227,ROW(),"")),"")</f>
        <v/>
      </c>
      <c r="BY568" s="58" t="str">
        <f>IF(O568="女子",IF(AF568&gt;100,"",IF(M568=プロ用女子!D$2,ROW(),"")),"")</f>
        <v/>
      </c>
      <c r="BZ568" s="58" t="str">
        <f>IF(O568="女子",IF($AF568&gt;100,"",IF($M568=プロ用女子!K$2,ROW(),"")),"")</f>
        <v/>
      </c>
      <c r="CA568" s="58" t="str">
        <f>IF(O568="女子",IF($AF568&gt;100,"",IF($M568=プロ用女子!D$27,ROW(),"")),"")</f>
        <v/>
      </c>
      <c r="CB568" s="58" t="str">
        <f>IF(O568="女子",IF($AF568&gt;100,"",IF($M568=プロ用女子!K$27,ROW(),"")),"")</f>
        <v/>
      </c>
      <c r="CC568" s="58" t="str">
        <f>IF(O568="女子",IF($AF568&gt;100,"",IF($M568=プロ用女子!D$52,ROW(),"")),"")</f>
        <v/>
      </c>
      <c r="CD568" s="58" t="str">
        <f>IF(O568="女子",IF($AF568&gt;100,"",IF($M568=プロ用女子!K$52,ROW(),"")),"")</f>
        <v/>
      </c>
      <c r="CE568" s="58" t="str">
        <f>IF(O568="女子",IF($AF568&gt;100,"",IF($M568=プロ用女子!D$77,ROW(),"")),"")</f>
        <v/>
      </c>
      <c r="CF568" s="58" t="str">
        <f>IF(O568="女子",IF($AF568&gt;100,"",IF($M568=プロ用女子!K$77,ROW(),"")),"")</f>
        <v/>
      </c>
      <c r="CG568" s="58" t="str">
        <f>IF(O568="女子",IF($AF568&gt;100,"",IF($M568=プロ用女子!D$102,ROW(),"")),"")</f>
        <v/>
      </c>
      <c r="CH568" s="58">
        <f>IF(O568="女子",IF($AF568&gt;100,"",IF($M568=プロ用女子!K$102,ROW(),"")),"")</f>
        <v>568</v>
      </c>
      <c r="CI568" s="58" t="str">
        <f>IF(O568="女子",IF($AF568&gt;100,"",IF($M568=プロ用女子!D$127,ROW(),"")),"")</f>
        <v/>
      </c>
      <c r="CJ568" s="58" t="str">
        <f>IF(O568="女子",IF($AF568&gt;100,"",IF($M568=プロ用女子!K$127,ROW(),"")),"")</f>
        <v/>
      </c>
      <c r="CK568" s="58" t="str">
        <f>IF(O568="女子",IF($AF568&gt;100,"",IF($M568=プロ用女子!D$152,ROW(),"")),"")</f>
        <v/>
      </c>
      <c r="CL568" s="58" t="str">
        <f>IF(O568="女子",IF($AF568&gt;100,"",IF($M568=プロ用女子!K$152,ROW(),"")),"")</f>
        <v/>
      </c>
      <c r="CM568" s="58" t="str">
        <f>IF(O568="女子",IF($AF568&gt;100,"",IF($M568=プロ用女子!D$177,ROW(),"")),"")</f>
        <v/>
      </c>
      <c r="CN568" s="58" t="str">
        <f>IF(O568="女子",IF($AF568&gt;100,"",IF($M568=プロ用女子!K$177,ROW(),"")),"")</f>
        <v/>
      </c>
      <c r="CO568" s="58" t="str">
        <f>IF(O568="女子",IF($AF568&gt;100,"",IF($M568=プロ用女子!D$202,ROW(),"")),"")</f>
        <v/>
      </c>
      <c r="CP568" s="58" t="str">
        <f>IF(O568="女子",IF($AF568&gt;100,"",IF($M568=プロ用女子!K$202,ROW(),"")),"")</f>
        <v/>
      </c>
      <c r="CQ568" s="58" t="str">
        <f>IF(O568="女子",IF($AF568&gt;100,"",IF($M568=プロ用女子!D$227,ROW(),"")),"")</f>
        <v/>
      </c>
      <c r="CR568" s="58" t="str">
        <f>IF(O568="女子",IF($AF568&gt;100,"",IF($M568=プロ用女子!K$227,ROW(),"")),"")</f>
        <v/>
      </c>
    </row>
    <row r="569" spans="1:96" x14ac:dyDescent="0.15">
      <c r="A569" s="41"/>
      <c r="B569" s="41"/>
      <c r="L569" t="s">
        <v>1794</v>
      </c>
      <c r="M569" t="s">
        <v>1795</v>
      </c>
      <c r="N569" t="s">
        <v>1796</v>
      </c>
      <c r="O569" t="s">
        <v>17</v>
      </c>
      <c r="Y569" t="s">
        <v>101</v>
      </c>
      <c r="AA569" t="s">
        <v>1797</v>
      </c>
      <c r="AB569" t="s">
        <v>1798</v>
      </c>
      <c r="AC569" t="s">
        <v>1799</v>
      </c>
      <c r="AD569" t="s">
        <v>102</v>
      </c>
      <c r="AF569">
        <v>101</v>
      </c>
      <c r="AG569" s="40">
        <v>22650</v>
      </c>
      <c r="AN569">
        <v>165</v>
      </c>
      <c r="AO569">
        <v>55.5</v>
      </c>
      <c r="AP569" t="s">
        <v>103</v>
      </c>
      <c r="BB569">
        <f t="shared" si="31"/>
        <v>62</v>
      </c>
      <c r="BC569" t="str">
        <f t="shared" si="32"/>
        <v>役員</v>
      </c>
      <c r="BD569" t="str">
        <f t="shared" si="33"/>
        <v>右</v>
      </c>
      <c r="BE569" s="58" t="str">
        <f>IF(O569="男子",IF($AF569&gt;100,"",IF(M569=プロ用男子!D$2,ROW(),"")),"")</f>
        <v/>
      </c>
      <c r="BF569" s="58" t="str">
        <f>IF(O569="男子",IF($AF569&gt;100,"",IF($M569=プロ用男子!K$2,ROW(),"")),"")</f>
        <v/>
      </c>
      <c r="BG569" s="58" t="str">
        <f>IF(O569="男子",IF($AF569&gt;100,"",IF($M569=プロ用男子!D$27,ROW(),"")),"")</f>
        <v/>
      </c>
      <c r="BH569" s="58" t="str">
        <f>IF(O569="男子",IF($AF569&gt;100,"",IF($M569=プロ用男子!K$27,ROW(),"")),"")</f>
        <v/>
      </c>
      <c r="BI569" s="58" t="str">
        <f>IF(O569="男子",IF($AF569&gt;100,"",IF($M569=プロ用男子!D$52,ROW(),"")),"")</f>
        <v/>
      </c>
      <c r="BJ569" s="58" t="str">
        <f>IF(O569="男子",IF($AF569&gt;100,"",IF($M569=プロ用男子!K$52,ROW(),"")),"")</f>
        <v/>
      </c>
      <c r="BK569" s="58" t="str">
        <f>IF(O569="男子",IF($AF569&gt;100,"",IF($M569=プロ用男子!D$77,ROW(),"")),"")</f>
        <v/>
      </c>
      <c r="BL569" s="58" t="str">
        <f>IF(O569="男子",IF($AF569&gt;100,"",IF($M569=プロ用男子!K$77,ROW(),"")),"")</f>
        <v/>
      </c>
      <c r="BM569" s="58" t="str">
        <f>IF(O569="男子",IF($AF569&gt;100,"",IF($M569=プロ用男子!D$102,ROW(),"")),"")</f>
        <v/>
      </c>
      <c r="BN569" s="58" t="str">
        <f>IF(O569="男子",IF($AF569&gt;100,"",IF($M569=プロ用男子!K$102,ROW(),"")),"")</f>
        <v/>
      </c>
      <c r="BO569" s="58" t="str">
        <f>IF(O569="男子",IF($AF569&gt;100,"",IF($M569=プロ用男子!D$127,ROW(),"")),"")</f>
        <v/>
      </c>
      <c r="BP569" s="58" t="str">
        <f>IF(O569="男子",IF($AF569&gt;100,"",IF($M569=プロ用男子!K$127,ROW(),"")),"")</f>
        <v/>
      </c>
      <c r="BQ569" s="58" t="str">
        <f>IF(O569="男子",IF($AF569&gt;100,"",IF($M569=プロ用男子!D$152,ROW(),"")),"")</f>
        <v/>
      </c>
      <c r="BR569" s="58" t="str">
        <f>IF(O569="男子",IF($AF569&gt;100,"",IF($M569=プロ用男子!K$152,ROW(),"")),"")</f>
        <v/>
      </c>
      <c r="BS569" s="58" t="str">
        <f>IF(O569="男子",IF($AF569&gt;100,"",IF($M569=プロ用男子!D$177,ROW(),"")),"")</f>
        <v/>
      </c>
      <c r="BT569" s="58" t="str">
        <f>IF(O569="男子",IF($AF569&gt;100,"",IF($M569=プロ用男子!K$177,ROW(),"")),"")</f>
        <v/>
      </c>
      <c r="BU569" s="58" t="str">
        <f>IF(O569="男子",IF($AF569&gt;100,"",IF($M569=プロ用男子!D$202,ROW(),"")),"")</f>
        <v/>
      </c>
      <c r="BV569" s="58" t="str">
        <f>IF(O569="男子",IF($AF569&gt;100,"",IF($M569=プロ用男子!K$202,ROW(),"")),"")</f>
        <v/>
      </c>
      <c r="BW569" s="58" t="str">
        <f>IF(O569="男子",IF($AF569&gt;100,"",IF($M569=プロ用男子!D$227,ROW(),"")),"")</f>
        <v/>
      </c>
      <c r="BX569" s="58" t="str">
        <f>IF(O569="男子",IF($AF569&gt;100,"",IF($M569=プロ用男子!K$227,ROW(),"")),"")</f>
        <v/>
      </c>
      <c r="BY569" s="58" t="str">
        <f>IF(O569="女子",IF(AF569&gt;100,"",IF(M569=プロ用女子!D$2,ROW(),"")),"")</f>
        <v/>
      </c>
      <c r="BZ569" s="58" t="str">
        <f>IF(O569="女子",IF($AF569&gt;100,"",IF($M569=プロ用女子!K$2,ROW(),"")),"")</f>
        <v/>
      </c>
      <c r="CA569" s="58" t="str">
        <f>IF(O569="女子",IF($AF569&gt;100,"",IF($M569=プロ用女子!D$27,ROW(),"")),"")</f>
        <v/>
      </c>
      <c r="CB569" s="58" t="str">
        <f>IF(O569="女子",IF($AF569&gt;100,"",IF($M569=プロ用女子!K$27,ROW(),"")),"")</f>
        <v/>
      </c>
      <c r="CC569" s="58" t="str">
        <f>IF(O569="女子",IF($AF569&gt;100,"",IF($M569=プロ用女子!D$52,ROW(),"")),"")</f>
        <v/>
      </c>
      <c r="CD569" s="58" t="str">
        <f>IF(O569="女子",IF($AF569&gt;100,"",IF($M569=プロ用女子!K$52,ROW(),"")),"")</f>
        <v/>
      </c>
      <c r="CE569" s="58" t="str">
        <f>IF(O569="女子",IF($AF569&gt;100,"",IF($M569=プロ用女子!D$77,ROW(),"")),"")</f>
        <v/>
      </c>
      <c r="CF569" s="58" t="str">
        <f>IF(O569="女子",IF($AF569&gt;100,"",IF($M569=プロ用女子!K$77,ROW(),"")),"")</f>
        <v/>
      </c>
      <c r="CG569" s="58" t="str">
        <f>IF(O569="女子",IF($AF569&gt;100,"",IF($M569=プロ用女子!D$102,ROW(),"")),"")</f>
        <v/>
      </c>
      <c r="CH569" s="58" t="str">
        <f>IF(O569="女子",IF($AF569&gt;100,"",IF($M569=プロ用女子!K$102,ROW(),"")),"")</f>
        <v/>
      </c>
      <c r="CI569" s="58" t="str">
        <f>IF(O569="女子",IF($AF569&gt;100,"",IF($M569=プロ用女子!D$127,ROW(),"")),"")</f>
        <v/>
      </c>
      <c r="CJ569" s="58" t="str">
        <f>IF(O569="女子",IF($AF569&gt;100,"",IF($M569=プロ用女子!K$127,ROW(),"")),"")</f>
        <v/>
      </c>
      <c r="CK569" s="58" t="str">
        <f>IF(O569="女子",IF($AF569&gt;100,"",IF($M569=プロ用女子!D$152,ROW(),"")),"")</f>
        <v/>
      </c>
      <c r="CL569" s="58" t="str">
        <f>IF(O569="女子",IF($AF569&gt;100,"",IF($M569=プロ用女子!K$152,ROW(),"")),"")</f>
        <v/>
      </c>
      <c r="CM569" s="58" t="str">
        <f>IF(O569="女子",IF($AF569&gt;100,"",IF($M569=プロ用女子!D$177,ROW(),"")),"")</f>
        <v/>
      </c>
      <c r="CN569" s="58" t="str">
        <f>IF(O569="女子",IF($AF569&gt;100,"",IF($M569=プロ用女子!K$177,ROW(),"")),"")</f>
        <v/>
      </c>
      <c r="CO569" s="58" t="str">
        <f>IF(O569="女子",IF($AF569&gt;100,"",IF($M569=プロ用女子!D$202,ROW(),"")),"")</f>
        <v/>
      </c>
      <c r="CP569" s="58" t="str">
        <f>IF(O569="女子",IF($AF569&gt;100,"",IF($M569=プロ用女子!K$202,ROW(),"")),"")</f>
        <v/>
      </c>
      <c r="CQ569" s="58" t="str">
        <f>IF(O569="女子",IF($AF569&gt;100,"",IF($M569=プロ用女子!D$227,ROW(),"")),"")</f>
        <v/>
      </c>
      <c r="CR569" s="58" t="str">
        <f>IF(O569="女子",IF($AF569&gt;100,"",IF($M569=プロ用女子!K$227,ROW(),"")),"")</f>
        <v/>
      </c>
    </row>
    <row r="570" spans="1:96" x14ac:dyDescent="0.15">
      <c r="A570" s="41"/>
      <c r="B570" s="41"/>
      <c r="L570" t="s">
        <v>1800</v>
      </c>
      <c r="M570" t="s">
        <v>1795</v>
      </c>
      <c r="N570" t="s">
        <v>1796</v>
      </c>
      <c r="O570" t="s">
        <v>17</v>
      </c>
      <c r="Y570" t="s">
        <v>101</v>
      </c>
      <c r="AA570" t="s">
        <v>1801</v>
      </c>
      <c r="AB570" t="s">
        <v>1802</v>
      </c>
      <c r="AC570" t="s">
        <v>1803</v>
      </c>
      <c r="AD570" t="s">
        <v>102</v>
      </c>
      <c r="AF570">
        <v>102</v>
      </c>
      <c r="AG570" s="40">
        <v>39096</v>
      </c>
      <c r="AN570">
        <v>154</v>
      </c>
      <c r="AO570">
        <v>59.2</v>
      </c>
      <c r="AP570" t="s">
        <v>103</v>
      </c>
      <c r="BB570">
        <f t="shared" si="31"/>
        <v>17</v>
      </c>
      <c r="BC570">
        <f t="shared" si="32"/>
        <v>3</v>
      </c>
      <c r="BD570" t="str">
        <f t="shared" si="33"/>
        <v>右</v>
      </c>
      <c r="BE570" s="58" t="str">
        <f>IF(O570="男子",IF($AF570&gt;100,"",IF(M570=プロ用男子!D$2,ROW(),"")),"")</f>
        <v/>
      </c>
      <c r="BF570" s="58" t="str">
        <f>IF(O570="男子",IF($AF570&gt;100,"",IF($M570=プロ用男子!K$2,ROW(),"")),"")</f>
        <v/>
      </c>
      <c r="BG570" s="58" t="str">
        <f>IF(O570="男子",IF($AF570&gt;100,"",IF($M570=プロ用男子!D$27,ROW(),"")),"")</f>
        <v/>
      </c>
      <c r="BH570" s="58" t="str">
        <f>IF(O570="男子",IF($AF570&gt;100,"",IF($M570=プロ用男子!K$27,ROW(),"")),"")</f>
        <v/>
      </c>
      <c r="BI570" s="58" t="str">
        <f>IF(O570="男子",IF($AF570&gt;100,"",IF($M570=プロ用男子!D$52,ROW(),"")),"")</f>
        <v/>
      </c>
      <c r="BJ570" s="58" t="str">
        <f>IF(O570="男子",IF($AF570&gt;100,"",IF($M570=プロ用男子!K$52,ROW(),"")),"")</f>
        <v/>
      </c>
      <c r="BK570" s="58" t="str">
        <f>IF(O570="男子",IF($AF570&gt;100,"",IF($M570=プロ用男子!D$77,ROW(),"")),"")</f>
        <v/>
      </c>
      <c r="BL570" s="58" t="str">
        <f>IF(O570="男子",IF($AF570&gt;100,"",IF($M570=プロ用男子!K$77,ROW(),"")),"")</f>
        <v/>
      </c>
      <c r="BM570" s="58" t="str">
        <f>IF(O570="男子",IF($AF570&gt;100,"",IF($M570=プロ用男子!D$102,ROW(),"")),"")</f>
        <v/>
      </c>
      <c r="BN570" s="58" t="str">
        <f>IF(O570="男子",IF($AF570&gt;100,"",IF($M570=プロ用男子!K$102,ROW(),"")),"")</f>
        <v/>
      </c>
      <c r="BO570" s="58" t="str">
        <f>IF(O570="男子",IF($AF570&gt;100,"",IF($M570=プロ用男子!D$127,ROW(),"")),"")</f>
        <v/>
      </c>
      <c r="BP570" s="58" t="str">
        <f>IF(O570="男子",IF($AF570&gt;100,"",IF($M570=プロ用男子!K$127,ROW(),"")),"")</f>
        <v/>
      </c>
      <c r="BQ570" s="58" t="str">
        <f>IF(O570="男子",IF($AF570&gt;100,"",IF($M570=プロ用男子!D$152,ROW(),"")),"")</f>
        <v/>
      </c>
      <c r="BR570" s="58" t="str">
        <f>IF(O570="男子",IF($AF570&gt;100,"",IF($M570=プロ用男子!K$152,ROW(),"")),"")</f>
        <v/>
      </c>
      <c r="BS570" s="58" t="str">
        <f>IF(O570="男子",IF($AF570&gt;100,"",IF($M570=プロ用男子!D$177,ROW(),"")),"")</f>
        <v/>
      </c>
      <c r="BT570" s="58" t="str">
        <f>IF(O570="男子",IF($AF570&gt;100,"",IF($M570=プロ用男子!K$177,ROW(),"")),"")</f>
        <v/>
      </c>
      <c r="BU570" s="58" t="str">
        <f>IF(O570="男子",IF($AF570&gt;100,"",IF($M570=プロ用男子!D$202,ROW(),"")),"")</f>
        <v/>
      </c>
      <c r="BV570" s="58" t="str">
        <f>IF(O570="男子",IF($AF570&gt;100,"",IF($M570=プロ用男子!K$202,ROW(),"")),"")</f>
        <v/>
      </c>
      <c r="BW570" s="58" t="str">
        <f>IF(O570="男子",IF($AF570&gt;100,"",IF($M570=プロ用男子!D$227,ROW(),"")),"")</f>
        <v/>
      </c>
      <c r="BX570" s="58" t="str">
        <f>IF(O570="男子",IF($AF570&gt;100,"",IF($M570=プロ用男子!K$227,ROW(),"")),"")</f>
        <v/>
      </c>
      <c r="BY570" s="58" t="str">
        <f>IF(O570="女子",IF(AF570&gt;100,"",IF(M570=プロ用女子!D$2,ROW(),"")),"")</f>
        <v/>
      </c>
      <c r="BZ570" s="58" t="str">
        <f>IF(O570="女子",IF($AF570&gt;100,"",IF($M570=プロ用女子!K$2,ROW(),"")),"")</f>
        <v/>
      </c>
      <c r="CA570" s="58" t="str">
        <f>IF(O570="女子",IF($AF570&gt;100,"",IF($M570=プロ用女子!D$27,ROW(),"")),"")</f>
        <v/>
      </c>
      <c r="CB570" s="58" t="str">
        <f>IF(O570="女子",IF($AF570&gt;100,"",IF($M570=プロ用女子!K$27,ROW(),"")),"")</f>
        <v/>
      </c>
      <c r="CC570" s="58" t="str">
        <f>IF(O570="女子",IF($AF570&gt;100,"",IF($M570=プロ用女子!D$52,ROW(),"")),"")</f>
        <v/>
      </c>
      <c r="CD570" s="58" t="str">
        <f>IF(O570="女子",IF($AF570&gt;100,"",IF($M570=プロ用女子!K$52,ROW(),"")),"")</f>
        <v/>
      </c>
      <c r="CE570" s="58" t="str">
        <f>IF(O570="女子",IF($AF570&gt;100,"",IF($M570=プロ用女子!D$77,ROW(),"")),"")</f>
        <v/>
      </c>
      <c r="CF570" s="58" t="str">
        <f>IF(O570="女子",IF($AF570&gt;100,"",IF($M570=プロ用女子!K$77,ROW(),"")),"")</f>
        <v/>
      </c>
      <c r="CG570" s="58" t="str">
        <f>IF(O570="女子",IF($AF570&gt;100,"",IF($M570=プロ用女子!D$102,ROW(),"")),"")</f>
        <v/>
      </c>
      <c r="CH570" s="58" t="str">
        <f>IF(O570="女子",IF($AF570&gt;100,"",IF($M570=プロ用女子!K$102,ROW(),"")),"")</f>
        <v/>
      </c>
      <c r="CI570" s="58" t="str">
        <f>IF(O570="女子",IF($AF570&gt;100,"",IF($M570=プロ用女子!D$127,ROW(),"")),"")</f>
        <v/>
      </c>
      <c r="CJ570" s="58" t="str">
        <f>IF(O570="女子",IF($AF570&gt;100,"",IF($M570=プロ用女子!K$127,ROW(),"")),"")</f>
        <v/>
      </c>
      <c r="CK570" s="58" t="str">
        <f>IF(O570="女子",IF($AF570&gt;100,"",IF($M570=プロ用女子!D$152,ROW(),"")),"")</f>
        <v/>
      </c>
      <c r="CL570" s="58" t="str">
        <f>IF(O570="女子",IF($AF570&gt;100,"",IF($M570=プロ用女子!K$152,ROW(),"")),"")</f>
        <v/>
      </c>
      <c r="CM570" s="58" t="str">
        <f>IF(O570="女子",IF($AF570&gt;100,"",IF($M570=プロ用女子!D$177,ROW(),"")),"")</f>
        <v/>
      </c>
      <c r="CN570" s="58" t="str">
        <f>IF(O570="女子",IF($AF570&gt;100,"",IF($M570=プロ用女子!K$177,ROW(),"")),"")</f>
        <v/>
      </c>
      <c r="CO570" s="58" t="str">
        <f>IF(O570="女子",IF($AF570&gt;100,"",IF($M570=プロ用女子!D$202,ROW(),"")),"")</f>
        <v/>
      </c>
      <c r="CP570" s="58" t="str">
        <f>IF(O570="女子",IF($AF570&gt;100,"",IF($M570=プロ用女子!K$202,ROW(),"")),"")</f>
        <v/>
      </c>
      <c r="CQ570" s="58" t="str">
        <f>IF(O570="女子",IF($AF570&gt;100,"",IF($M570=プロ用女子!D$227,ROW(),"")),"")</f>
        <v/>
      </c>
      <c r="CR570" s="58" t="str">
        <f>IF(O570="女子",IF($AF570&gt;100,"",IF($M570=プロ用女子!K$227,ROW(),"")),"")</f>
        <v/>
      </c>
    </row>
    <row r="571" spans="1:96" x14ac:dyDescent="0.15">
      <c r="A571" s="41"/>
      <c r="B571" s="41"/>
      <c r="L571" t="s">
        <v>1804</v>
      </c>
      <c r="M571" t="s">
        <v>1795</v>
      </c>
      <c r="N571" t="s">
        <v>1796</v>
      </c>
      <c r="O571" t="s">
        <v>17</v>
      </c>
      <c r="Y571" t="s">
        <v>101</v>
      </c>
      <c r="AA571" t="s">
        <v>1805</v>
      </c>
      <c r="AB571" t="s">
        <v>1806</v>
      </c>
      <c r="AC571" t="s">
        <v>1807</v>
      </c>
      <c r="AD571" t="s">
        <v>102</v>
      </c>
      <c r="AF571">
        <v>103</v>
      </c>
      <c r="AG571" s="40">
        <v>36381</v>
      </c>
      <c r="AP571" t="s">
        <v>103</v>
      </c>
      <c r="BB571">
        <f t="shared" si="31"/>
        <v>24</v>
      </c>
      <c r="BC571" t="str">
        <f t="shared" si="32"/>
        <v>役員</v>
      </c>
      <c r="BD571" t="str">
        <f t="shared" si="33"/>
        <v>右</v>
      </c>
      <c r="BE571" s="58" t="str">
        <f>IF(O571="男子",IF($AF571&gt;100,"",IF(M571=プロ用男子!D$2,ROW(),"")),"")</f>
        <v/>
      </c>
      <c r="BF571" s="58" t="str">
        <f>IF(O571="男子",IF($AF571&gt;100,"",IF($M571=プロ用男子!K$2,ROW(),"")),"")</f>
        <v/>
      </c>
      <c r="BG571" s="58" t="str">
        <f>IF(O571="男子",IF($AF571&gt;100,"",IF($M571=プロ用男子!D$27,ROW(),"")),"")</f>
        <v/>
      </c>
      <c r="BH571" s="58" t="str">
        <f>IF(O571="男子",IF($AF571&gt;100,"",IF($M571=プロ用男子!K$27,ROW(),"")),"")</f>
        <v/>
      </c>
      <c r="BI571" s="58" t="str">
        <f>IF(O571="男子",IF($AF571&gt;100,"",IF($M571=プロ用男子!D$52,ROW(),"")),"")</f>
        <v/>
      </c>
      <c r="BJ571" s="58" t="str">
        <f>IF(O571="男子",IF($AF571&gt;100,"",IF($M571=プロ用男子!K$52,ROW(),"")),"")</f>
        <v/>
      </c>
      <c r="BK571" s="58" t="str">
        <f>IF(O571="男子",IF($AF571&gt;100,"",IF($M571=プロ用男子!D$77,ROW(),"")),"")</f>
        <v/>
      </c>
      <c r="BL571" s="58" t="str">
        <f>IF(O571="男子",IF($AF571&gt;100,"",IF($M571=プロ用男子!K$77,ROW(),"")),"")</f>
        <v/>
      </c>
      <c r="BM571" s="58" t="str">
        <f>IF(O571="男子",IF($AF571&gt;100,"",IF($M571=プロ用男子!D$102,ROW(),"")),"")</f>
        <v/>
      </c>
      <c r="BN571" s="58" t="str">
        <f>IF(O571="男子",IF($AF571&gt;100,"",IF($M571=プロ用男子!K$102,ROW(),"")),"")</f>
        <v/>
      </c>
      <c r="BO571" s="58" t="str">
        <f>IF(O571="男子",IF($AF571&gt;100,"",IF($M571=プロ用男子!D$127,ROW(),"")),"")</f>
        <v/>
      </c>
      <c r="BP571" s="58" t="str">
        <f>IF(O571="男子",IF($AF571&gt;100,"",IF($M571=プロ用男子!K$127,ROW(),"")),"")</f>
        <v/>
      </c>
      <c r="BQ571" s="58" t="str">
        <f>IF(O571="男子",IF($AF571&gt;100,"",IF($M571=プロ用男子!D$152,ROW(),"")),"")</f>
        <v/>
      </c>
      <c r="BR571" s="58" t="str">
        <f>IF(O571="男子",IF($AF571&gt;100,"",IF($M571=プロ用男子!K$152,ROW(),"")),"")</f>
        <v/>
      </c>
      <c r="BS571" s="58" t="str">
        <f>IF(O571="男子",IF($AF571&gt;100,"",IF($M571=プロ用男子!D$177,ROW(),"")),"")</f>
        <v/>
      </c>
      <c r="BT571" s="58" t="str">
        <f>IF(O571="男子",IF($AF571&gt;100,"",IF($M571=プロ用男子!K$177,ROW(),"")),"")</f>
        <v/>
      </c>
      <c r="BU571" s="58" t="str">
        <f>IF(O571="男子",IF($AF571&gt;100,"",IF($M571=プロ用男子!D$202,ROW(),"")),"")</f>
        <v/>
      </c>
      <c r="BV571" s="58" t="str">
        <f>IF(O571="男子",IF($AF571&gt;100,"",IF($M571=プロ用男子!K$202,ROW(),"")),"")</f>
        <v/>
      </c>
      <c r="BW571" s="58" t="str">
        <f>IF(O571="男子",IF($AF571&gt;100,"",IF($M571=プロ用男子!D$227,ROW(),"")),"")</f>
        <v/>
      </c>
      <c r="BX571" s="58" t="str">
        <f>IF(O571="男子",IF($AF571&gt;100,"",IF($M571=プロ用男子!K$227,ROW(),"")),"")</f>
        <v/>
      </c>
      <c r="BY571" s="58" t="str">
        <f>IF(O571="女子",IF(AF571&gt;100,"",IF(M571=プロ用女子!D$2,ROW(),"")),"")</f>
        <v/>
      </c>
      <c r="BZ571" s="58" t="str">
        <f>IF(O571="女子",IF($AF571&gt;100,"",IF($M571=プロ用女子!K$2,ROW(),"")),"")</f>
        <v/>
      </c>
      <c r="CA571" s="58" t="str">
        <f>IF(O571="女子",IF($AF571&gt;100,"",IF($M571=プロ用女子!D$27,ROW(),"")),"")</f>
        <v/>
      </c>
      <c r="CB571" s="58" t="str">
        <f>IF(O571="女子",IF($AF571&gt;100,"",IF($M571=プロ用女子!K$27,ROW(),"")),"")</f>
        <v/>
      </c>
      <c r="CC571" s="58" t="str">
        <f>IF(O571="女子",IF($AF571&gt;100,"",IF($M571=プロ用女子!D$52,ROW(),"")),"")</f>
        <v/>
      </c>
      <c r="CD571" s="58" t="str">
        <f>IF(O571="女子",IF($AF571&gt;100,"",IF($M571=プロ用女子!K$52,ROW(),"")),"")</f>
        <v/>
      </c>
      <c r="CE571" s="58" t="str">
        <f>IF(O571="女子",IF($AF571&gt;100,"",IF($M571=プロ用女子!D$77,ROW(),"")),"")</f>
        <v/>
      </c>
      <c r="CF571" s="58" t="str">
        <f>IF(O571="女子",IF($AF571&gt;100,"",IF($M571=プロ用女子!K$77,ROW(),"")),"")</f>
        <v/>
      </c>
      <c r="CG571" s="58" t="str">
        <f>IF(O571="女子",IF($AF571&gt;100,"",IF($M571=プロ用女子!D$102,ROW(),"")),"")</f>
        <v/>
      </c>
      <c r="CH571" s="58" t="str">
        <f>IF(O571="女子",IF($AF571&gt;100,"",IF($M571=プロ用女子!K$102,ROW(),"")),"")</f>
        <v/>
      </c>
      <c r="CI571" s="58" t="str">
        <f>IF(O571="女子",IF($AF571&gt;100,"",IF($M571=プロ用女子!D$127,ROW(),"")),"")</f>
        <v/>
      </c>
      <c r="CJ571" s="58" t="str">
        <f>IF(O571="女子",IF($AF571&gt;100,"",IF($M571=プロ用女子!K$127,ROW(),"")),"")</f>
        <v/>
      </c>
      <c r="CK571" s="58" t="str">
        <f>IF(O571="女子",IF($AF571&gt;100,"",IF($M571=プロ用女子!D$152,ROW(),"")),"")</f>
        <v/>
      </c>
      <c r="CL571" s="58" t="str">
        <f>IF(O571="女子",IF($AF571&gt;100,"",IF($M571=プロ用女子!K$152,ROW(),"")),"")</f>
        <v/>
      </c>
      <c r="CM571" s="58" t="str">
        <f>IF(O571="女子",IF($AF571&gt;100,"",IF($M571=プロ用女子!D$177,ROW(),"")),"")</f>
        <v/>
      </c>
      <c r="CN571" s="58" t="str">
        <f>IF(O571="女子",IF($AF571&gt;100,"",IF($M571=プロ用女子!K$177,ROW(),"")),"")</f>
        <v/>
      </c>
      <c r="CO571" s="58" t="str">
        <f>IF(O571="女子",IF($AF571&gt;100,"",IF($M571=プロ用女子!D$202,ROW(),"")),"")</f>
        <v/>
      </c>
      <c r="CP571" s="58" t="str">
        <f>IF(O571="女子",IF($AF571&gt;100,"",IF($M571=プロ用女子!K$202,ROW(),"")),"")</f>
        <v/>
      </c>
      <c r="CQ571" s="58" t="str">
        <f>IF(O571="女子",IF($AF571&gt;100,"",IF($M571=プロ用女子!D$227,ROW(),"")),"")</f>
        <v/>
      </c>
      <c r="CR571" s="58" t="str">
        <f>IF(O571="女子",IF($AF571&gt;100,"",IF($M571=プロ用女子!K$227,ROW(),"")),"")</f>
        <v/>
      </c>
    </row>
    <row r="572" spans="1:96" x14ac:dyDescent="0.15">
      <c r="A572" s="41"/>
      <c r="B572" s="41"/>
      <c r="L572" t="s">
        <v>1808</v>
      </c>
      <c r="M572" t="s">
        <v>1795</v>
      </c>
      <c r="N572" t="s">
        <v>1796</v>
      </c>
      <c r="O572" t="s">
        <v>17</v>
      </c>
      <c r="Y572" t="s">
        <v>101</v>
      </c>
      <c r="AA572" t="s">
        <v>1809</v>
      </c>
      <c r="AB572" t="s">
        <v>1810</v>
      </c>
      <c r="AC572" t="s">
        <v>1811</v>
      </c>
      <c r="AD572" t="s">
        <v>102</v>
      </c>
      <c r="AF572">
        <v>104</v>
      </c>
      <c r="AG572" s="40">
        <v>22650</v>
      </c>
      <c r="AP572" t="s">
        <v>103</v>
      </c>
      <c r="BB572">
        <f t="shared" si="31"/>
        <v>62</v>
      </c>
      <c r="BC572" t="str">
        <f t="shared" si="32"/>
        <v>役員</v>
      </c>
      <c r="BD572" t="str">
        <f t="shared" si="33"/>
        <v>右</v>
      </c>
      <c r="BE572" s="58" t="str">
        <f>IF(O572="男子",IF($AF572&gt;100,"",IF(M572=プロ用男子!D$2,ROW(),"")),"")</f>
        <v/>
      </c>
      <c r="BF572" s="58" t="str">
        <f>IF(O572="男子",IF($AF572&gt;100,"",IF($M572=プロ用男子!K$2,ROW(),"")),"")</f>
        <v/>
      </c>
      <c r="BG572" s="58" t="str">
        <f>IF(O572="男子",IF($AF572&gt;100,"",IF($M572=プロ用男子!D$27,ROW(),"")),"")</f>
        <v/>
      </c>
      <c r="BH572" s="58" t="str">
        <f>IF(O572="男子",IF($AF572&gt;100,"",IF($M572=プロ用男子!K$27,ROW(),"")),"")</f>
        <v/>
      </c>
      <c r="BI572" s="58" t="str">
        <f>IF(O572="男子",IF($AF572&gt;100,"",IF($M572=プロ用男子!D$52,ROW(),"")),"")</f>
        <v/>
      </c>
      <c r="BJ572" s="58" t="str">
        <f>IF(O572="男子",IF($AF572&gt;100,"",IF($M572=プロ用男子!K$52,ROW(),"")),"")</f>
        <v/>
      </c>
      <c r="BK572" s="58" t="str">
        <f>IF(O572="男子",IF($AF572&gt;100,"",IF($M572=プロ用男子!D$77,ROW(),"")),"")</f>
        <v/>
      </c>
      <c r="BL572" s="58" t="str">
        <f>IF(O572="男子",IF($AF572&gt;100,"",IF($M572=プロ用男子!K$77,ROW(),"")),"")</f>
        <v/>
      </c>
      <c r="BM572" s="58" t="str">
        <f>IF(O572="男子",IF($AF572&gt;100,"",IF($M572=プロ用男子!D$102,ROW(),"")),"")</f>
        <v/>
      </c>
      <c r="BN572" s="58" t="str">
        <f>IF(O572="男子",IF($AF572&gt;100,"",IF($M572=プロ用男子!K$102,ROW(),"")),"")</f>
        <v/>
      </c>
      <c r="BO572" s="58" t="str">
        <f>IF(O572="男子",IF($AF572&gt;100,"",IF($M572=プロ用男子!D$127,ROW(),"")),"")</f>
        <v/>
      </c>
      <c r="BP572" s="58" t="str">
        <f>IF(O572="男子",IF($AF572&gt;100,"",IF($M572=プロ用男子!K$127,ROW(),"")),"")</f>
        <v/>
      </c>
      <c r="BQ572" s="58" t="str">
        <f>IF(O572="男子",IF($AF572&gt;100,"",IF($M572=プロ用男子!D$152,ROW(),"")),"")</f>
        <v/>
      </c>
      <c r="BR572" s="58" t="str">
        <f>IF(O572="男子",IF($AF572&gt;100,"",IF($M572=プロ用男子!K$152,ROW(),"")),"")</f>
        <v/>
      </c>
      <c r="BS572" s="58" t="str">
        <f>IF(O572="男子",IF($AF572&gt;100,"",IF($M572=プロ用男子!D$177,ROW(),"")),"")</f>
        <v/>
      </c>
      <c r="BT572" s="58" t="str">
        <f>IF(O572="男子",IF($AF572&gt;100,"",IF($M572=プロ用男子!K$177,ROW(),"")),"")</f>
        <v/>
      </c>
      <c r="BU572" s="58" t="str">
        <f>IF(O572="男子",IF($AF572&gt;100,"",IF($M572=プロ用男子!D$202,ROW(),"")),"")</f>
        <v/>
      </c>
      <c r="BV572" s="58" t="str">
        <f>IF(O572="男子",IF($AF572&gt;100,"",IF($M572=プロ用男子!K$202,ROW(),"")),"")</f>
        <v/>
      </c>
      <c r="BW572" s="58" t="str">
        <f>IF(O572="男子",IF($AF572&gt;100,"",IF($M572=プロ用男子!D$227,ROW(),"")),"")</f>
        <v/>
      </c>
      <c r="BX572" s="58" t="str">
        <f>IF(O572="男子",IF($AF572&gt;100,"",IF($M572=プロ用男子!K$227,ROW(),"")),"")</f>
        <v/>
      </c>
      <c r="BY572" s="58" t="str">
        <f>IF(O572="女子",IF(AF572&gt;100,"",IF(M572=プロ用女子!D$2,ROW(),"")),"")</f>
        <v/>
      </c>
      <c r="BZ572" s="58" t="str">
        <f>IF(O572="女子",IF($AF572&gt;100,"",IF($M572=プロ用女子!K$2,ROW(),"")),"")</f>
        <v/>
      </c>
      <c r="CA572" s="58" t="str">
        <f>IF(O572="女子",IF($AF572&gt;100,"",IF($M572=プロ用女子!D$27,ROW(),"")),"")</f>
        <v/>
      </c>
      <c r="CB572" s="58" t="str">
        <f>IF(O572="女子",IF($AF572&gt;100,"",IF($M572=プロ用女子!K$27,ROW(),"")),"")</f>
        <v/>
      </c>
      <c r="CC572" s="58" t="str">
        <f>IF(O572="女子",IF($AF572&gt;100,"",IF($M572=プロ用女子!D$52,ROW(),"")),"")</f>
        <v/>
      </c>
      <c r="CD572" s="58" t="str">
        <f>IF(O572="女子",IF($AF572&gt;100,"",IF($M572=プロ用女子!K$52,ROW(),"")),"")</f>
        <v/>
      </c>
      <c r="CE572" s="58" t="str">
        <f>IF(O572="女子",IF($AF572&gt;100,"",IF($M572=プロ用女子!D$77,ROW(),"")),"")</f>
        <v/>
      </c>
      <c r="CF572" s="58" t="str">
        <f>IF(O572="女子",IF($AF572&gt;100,"",IF($M572=プロ用女子!K$77,ROW(),"")),"")</f>
        <v/>
      </c>
      <c r="CG572" s="58" t="str">
        <f>IF(O572="女子",IF($AF572&gt;100,"",IF($M572=プロ用女子!D$102,ROW(),"")),"")</f>
        <v/>
      </c>
      <c r="CH572" s="58" t="str">
        <f>IF(O572="女子",IF($AF572&gt;100,"",IF($M572=プロ用女子!K$102,ROW(),"")),"")</f>
        <v/>
      </c>
      <c r="CI572" s="58" t="str">
        <f>IF(O572="女子",IF($AF572&gt;100,"",IF($M572=プロ用女子!D$127,ROW(),"")),"")</f>
        <v/>
      </c>
      <c r="CJ572" s="58" t="str">
        <f>IF(O572="女子",IF($AF572&gt;100,"",IF($M572=プロ用女子!K$127,ROW(),"")),"")</f>
        <v/>
      </c>
      <c r="CK572" s="58" t="str">
        <f>IF(O572="女子",IF($AF572&gt;100,"",IF($M572=プロ用女子!D$152,ROW(),"")),"")</f>
        <v/>
      </c>
      <c r="CL572" s="58" t="str">
        <f>IF(O572="女子",IF($AF572&gt;100,"",IF($M572=プロ用女子!K$152,ROW(),"")),"")</f>
        <v/>
      </c>
      <c r="CM572" s="58" t="str">
        <f>IF(O572="女子",IF($AF572&gt;100,"",IF($M572=プロ用女子!D$177,ROW(),"")),"")</f>
        <v/>
      </c>
      <c r="CN572" s="58" t="str">
        <f>IF(O572="女子",IF($AF572&gt;100,"",IF($M572=プロ用女子!K$177,ROW(),"")),"")</f>
        <v/>
      </c>
      <c r="CO572" s="58" t="str">
        <f>IF(O572="女子",IF($AF572&gt;100,"",IF($M572=プロ用女子!D$202,ROW(),"")),"")</f>
        <v/>
      </c>
      <c r="CP572" s="58" t="str">
        <f>IF(O572="女子",IF($AF572&gt;100,"",IF($M572=プロ用女子!K$202,ROW(),"")),"")</f>
        <v/>
      </c>
      <c r="CQ572" s="58" t="str">
        <f>IF(O572="女子",IF($AF572&gt;100,"",IF($M572=プロ用女子!D$227,ROW(),"")),"")</f>
        <v/>
      </c>
      <c r="CR572" s="58" t="str">
        <f>IF(O572="女子",IF($AF572&gt;100,"",IF($M572=プロ用女子!K$227,ROW(),"")),"")</f>
        <v/>
      </c>
    </row>
    <row r="573" spans="1:96" x14ac:dyDescent="0.15">
      <c r="A573" s="41"/>
      <c r="B573" s="41"/>
      <c r="L573" t="s">
        <v>1880</v>
      </c>
      <c r="M573" t="s">
        <v>1795</v>
      </c>
      <c r="N573" t="s">
        <v>1796</v>
      </c>
      <c r="O573" t="s">
        <v>17</v>
      </c>
      <c r="Y573" t="s">
        <v>101</v>
      </c>
      <c r="AA573" t="s">
        <v>1881</v>
      </c>
      <c r="AB573" t="s">
        <v>1882</v>
      </c>
      <c r="AC573" t="s">
        <v>1883</v>
      </c>
      <c r="AD573" t="s">
        <v>102</v>
      </c>
      <c r="AF573">
        <v>1</v>
      </c>
      <c r="AG573" s="40">
        <v>39095</v>
      </c>
      <c r="AN573">
        <v>163</v>
      </c>
      <c r="AO573">
        <v>50</v>
      </c>
      <c r="AP573" t="s">
        <v>103</v>
      </c>
      <c r="BB573">
        <f t="shared" si="31"/>
        <v>17</v>
      </c>
      <c r="BC573">
        <f t="shared" si="32"/>
        <v>3</v>
      </c>
      <c r="BD573" t="str">
        <f t="shared" si="33"/>
        <v>右</v>
      </c>
      <c r="BE573" s="58" t="str">
        <f>IF(O573="男子",IF($AF573&gt;100,"",IF(M573=プロ用男子!D$2,ROW(),"")),"")</f>
        <v/>
      </c>
      <c r="BF573" s="58" t="str">
        <f>IF(O573="男子",IF($AF573&gt;100,"",IF($M573=プロ用男子!K$2,ROW(),"")),"")</f>
        <v/>
      </c>
      <c r="BG573" s="58" t="str">
        <f>IF(O573="男子",IF($AF573&gt;100,"",IF($M573=プロ用男子!D$27,ROW(),"")),"")</f>
        <v/>
      </c>
      <c r="BH573" s="58" t="str">
        <f>IF(O573="男子",IF($AF573&gt;100,"",IF($M573=プロ用男子!K$27,ROW(),"")),"")</f>
        <v/>
      </c>
      <c r="BI573" s="58" t="str">
        <f>IF(O573="男子",IF($AF573&gt;100,"",IF($M573=プロ用男子!D$52,ROW(),"")),"")</f>
        <v/>
      </c>
      <c r="BJ573" s="58" t="str">
        <f>IF(O573="男子",IF($AF573&gt;100,"",IF($M573=プロ用男子!K$52,ROW(),"")),"")</f>
        <v/>
      </c>
      <c r="BK573" s="58" t="str">
        <f>IF(O573="男子",IF($AF573&gt;100,"",IF($M573=プロ用男子!D$77,ROW(),"")),"")</f>
        <v/>
      </c>
      <c r="BL573" s="58" t="str">
        <f>IF(O573="男子",IF($AF573&gt;100,"",IF($M573=プロ用男子!K$77,ROW(),"")),"")</f>
        <v/>
      </c>
      <c r="BM573" s="58" t="str">
        <f>IF(O573="男子",IF($AF573&gt;100,"",IF($M573=プロ用男子!D$102,ROW(),"")),"")</f>
        <v/>
      </c>
      <c r="BN573" s="58" t="str">
        <f>IF(O573="男子",IF($AF573&gt;100,"",IF($M573=プロ用男子!K$102,ROW(),"")),"")</f>
        <v/>
      </c>
      <c r="BO573" s="58" t="str">
        <f>IF(O573="男子",IF($AF573&gt;100,"",IF($M573=プロ用男子!D$127,ROW(),"")),"")</f>
        <v/>
      </c>
      <c r="BP573" s="58" t="str">
        <f>IF(O573="男子",IF($AF573&gt;100,"",IF($M573=プロ用男子!K$127,ROW(),"")),"")</f>
        <v/>
      </c>
      <c r="BQ573" s="58" t="str">
        <f>IF(O573="男子",IF($AF573&gt;100,"",IF($M573=プロ用男子!D$152,ROW(),"")),"")</f>
        <v/>
      </c>
      <c r="BR573" s="58" t="str">
        <f>IF(O573="男子",IF($AF573&gt;100,"",IF($M573=プロ用男子!K$152,ROW(),"")),"")</f>
        <v/>
      </c>
      <c r="BS573" s="58" t="str">
        <f>IF(O573="男子",IF($AF573&gt;100,"",IF($M573=プロ用男子!D$177,ROW(),"")),"")</f>
        <v/>
      </c>
      <c r="BT573" s="58" t="str">
        <f>IF(O573="男子",IF($AF573&gt;100,"",IF($M573=プロ用男子!K$177,ROW(),"")),"")</f>
        <v/>
      </c>
      <c r="BU573" s="58" t="str">
        <f>IF(O573="男子",IF($AF573&gt;100,"",IF($M573=プロ用男子!D$202,ROW(),"")),"")</f>
        <v/>
      </c>
      <c r="BV573" s="58" t="str">
        <f>IF(O573="男子",IF($AF573&gt;100,"",IF($M573=プロ用男子!K$202,ROW(),"")),"")</f>
        <v/>
      </c>
      <c r="BW573" s="58" t="str">
        <f>IF(O573="男子",IF($AF573&gt;100,"",IF($M573=プロ用男子!D$227,ROW(),"")),"")</f>
        <v/>
      </c>
      <c r="BX573" s="58" t="str">
        <f>IF(O573="男子",IF($AF573&gt;100,"",IF($M573=プロ用男子!K$227,ROW(),"")),"")</f>
        <v/>
      </c>
      <c r="BY573" s="58" t="str">
        <f>IF(O573="女子",IF(AF573&gt;100,"",IF(M573=プロ用女子!D$2,ROW(),"")),"")</f>
        <v/>
      </c>
      <c r="BZ573" s="58" t="str">
        <f>IF(O573="女子",IF($AF573&gt;100,"",IF($M573=プロ用女子!K$2,ROW(),"")),"")</f>
        <v/>
      </c>
      <c r="CA573" s="58" t="str">
        <f>IF(O573="女子",IF($AF573&gt;100,"",IF($M573=プロ用女子!D$27,ROW(),"")),"")</f>
        <v/>
      </c>
      <c r="CB573" s="58" t="str">
        <f>IF(O573="女子",IF($AF573&gt;100,"",IF($M573=プロ用女子!K$27,ROW(),"")),"")</f>
        <v/>
      </c>
      <c r="CC573" s="58" t="str">
        <f>IF(O573="女子",IF($AF573&gt;100,"",IF($M573=プロ用女子!D$52,ROW(),"")),"")</f>
        <v/>
      </c>
      <c r="CD573" s="58" t="str">
        <f>IF(O573="女子",IF($AF573&gt;100,"",IF($M573=プロ用女子!K$52,ROW(),"")),"")</f>
        <v/>
      </c>
      <c r="CE573" s="58" t="str">
        <f>IF(O573="女子",IF($AF573&gt;100,"",IF($M573=プロ用女子!D$77,ROW(),"")),"")</f>
        <v/>
      </c>
      <c r="CF573" s="58" t="str">
        <f>IF(O573="女子",IF($AF573&gt;100,"",IF($M573=プロ用女子!K$77,ROW(),"")),"")</f>
        <v/>
      </c>
      <c r="CG573" s="58" t="str">
        <f>IF(O573="女子",IF($AF573&gt;100,"",IF($M573=プロ用女子!D$102,ROW(),"")),"")</f>
        <v/>
      </c>
      <c r="CH573" s="58" t="str">
        <f>IF(O573="女子",IF($AF573&gt;100,"",IF($M573=プロ用女子!K$102,ROW(),"")),"")</f>
        <v/>
      </c>
      <c r="CI573" s="58" t="str">
        <f>IF(O573="女子",IF($AF573&gt;100,"",IF($M573=プロ用女子!D$127,ROW(),"")),"")</f>
        <v/>
      </c>
      <c r="CJ573" s="58" t="str">
        <f>IF(O573="女子",IF($AF573&gt;100,"",IF($M573=プロ用女子!K$127,ROW(),"")),"")</f>
        <v/>
      </c>
      <c r="CK573" s="58">
        <f>IF(O573="女子",IF($AF573&gt;100,"",IF($M573=プロ用女子!D$152,ROW(),"")),"")</f>
        <v>573</v>
      </c>
      <c r="CL573" s="58" t="str">
        <f>IF(O573="女子",IF($AF573&gt;100,"",IF($M573=プロ用女子!K$152,ROW(),"")),"")</f>
        <v/>
      </c>
      <c r="CM573" s="58" t="str">
        <f>IF(O573="女子",IF($AF573&gt;100,"",IF($M573=プロ用女子!D$177,ROW(),"")),"")</f>
        <v/>
      </c>
      <c r="CN573" s="58" t="str">
        <f>IF(O573="女子",IF($AF573&gt;100,"",IF($M573=プロ用女子!K$177,ROW(),"")),"")</f>
        <v/>
      </c>
      <c r="CO573" s="58" t="str">
        <f>IF(O573="女子",IF($AF573&gt;100,"",IF($M573=プロ用女子!D$202,ROW(),"")),"")</f>
        <v/>
      </c>
      <c r="CP573" s="58" t="str">
        <f>IF(O573="女子",IF($AF573&gt;100,"",IF($M573=プロ用女子!K$202,ROW(),"")),"")</f>
        <v/>
      </c>
      <c r="CQ573" s="58" t="str">
        <f>IF(O573="女子",IF($AF573&gt;100,"",IF($M573=プロ用女子!D$227,ROW(),"")),"")</f>
        <v/>
      </c>
      <c r="CR573" s="58" t="str">
        <f>IF(O573="女子",IF($AF573&gt;100,"",IF($M573=プロ用女子!K$227,ROW(),"")),"")</f>
        <v/>
      </c>
    </row>
    <row r="574" spans="1:96" x14ac:dyDescent="0.15">
      <c r="A574" s="41"/>
      <c r="B574" s="41"/>
      <c r="L574" t="s">
        <v>1884</v>
      </c>
      <c r="M574" t="s">
        <v>1795</v>
      </c>
      <c r="N574" t="s">
        <v>1796</v>
      </c>
      <c r="O574" t="s">
        <v>17</v>
      </c>
      <c r="Y574" t="s">
        <v>101</v>
      </c>
      <c r="AA574" t="s">
        <v>1885</v>
      </c>
      <c r="AB574" t="s">
        <v>1886</v>
      </c>
      <c r="AC574" t="s">
        <v>1887</v>
      </c>
      <c r="AD574" t="s">
        <v>102</v>
      </c>
      <c r="AF574">
        <v>2</v>
      </c>
      <c r="AG574" s="40">
        <v>39096</v>
      </c>
      <c r="AN574">
        <v>170</v>
      </c>
      <c r="AO574">
        <v>55.5</v>
      </c>
      <c r="AP574" t="s">
        <v>103</v>
      </c>
      <c r="BB574">
        <f t="shared" si="31"/>
        <v>17</v>
      </c>
      <c r="BC574">
        <f t="shared" si="32"/>
        <v>3</v>
      </c>
      <c r="BD574" t="str">
        <f t="shared" si="33"/>
        <v>右</v>
      </c>
      <c r="BE574" s="58" t="str">
        <f>IF(O574="男子",IF($AF574&gt;100,"",IF(M574=プロ用男子!D$2,ROW(),"")),"")</f>
        <v/>
      </c>
      <c r="BF574" s="58" t="str">
        <f>IF(O574="男子",IF($AF574&gt;100,"",IF($M574=プロ用男子!K$2,ROW(),"")),"")</f>
        <v/>
      </c>
      <c r="BG574" s="58" t="str">
        <f>IF(O574="男子",IF($AF574&gt;100,"",IF($M574=プロ用男子!D$27,ROW(),"")),"")</f>
        <v/>
      </c>
      <c r="BH574" s="58" t="str">
        <f>IF(O574="男子",IF($AF574&gt;100,"",IF($M574=プロ用男子!K$27,ROW(),"")),"")</f>
        <v/>
      </c>
      <c r="BI574" s="58" t="str">
        <f>IF(O574="男子",IF($AF574&gt;100,"",IF($M574=プロ用男子!D$52,ROW(),"")),"")</f>
        <v/>
      </c>
      <c r="BJ574" s="58" t="str">
        <f>IF(O574="男子",IF($AF574&gt;100,"",IF($M574=プロ用男子!K$52,ROW(),"")),"")</f>
        <v/>
      </c>
      <c r="BK574" s="58" t="str">
        <f>IF(O574="男子",IF($AF574&gt;100,"",IF($M574=プロ用男子!D$77,ROW(),"")),"")</f>
        <v/>
      </c>
      <c r="BL574" s="58" t="str">
        <f>IF(O574="男子",IF($AF574&gt;100,"",IF($M574=プロ用男子!K$77,ROW(),"")),"")</f>
        <v/>
      </c>
      <c r="BM574" s="58" t="str">
        <f>IF(O574="男子",IF($AF574&gt;100,"",IF($M574=プロ用男子!D$102,ROW(),"")),"")</f>
        <v/>
      </c>
      <c r="BN574" s="58" t="str">
        <f>IF(O574="男子",IF($AF574&gt;100,"",IF($M574=プロ用男子!K$102,ROW(),"")),"")</f>
        <v/>
      </c>
      <c r="BO574" s="58" t="str">
        <f>IF(O574="男子",IF($AF574&gt;100,"",IF($M574=プロ用男子!D$127,ROW(),"")),"")</f>
        <v/>
      </c>
      <c r="BP574" s="58" t="str">
        <f>IF(O574="男子",IF($AF574&gt;100,"",IF($M574=プロ用男子!K$127,ROW(),"")),"")</f>
        <v/>
      </c>
      <c r="BQ574" s="58" t="str">
        <f>IF(O574="男子",IF($AF574&gt;100,"",IF($M574=プロ用男子!D$152,ROW(),"")),"")</f>
        <v/>
      </c>
      <c r="BR574" s="58" t="str">
        <f>IF(O574="男子",IF($AF574&gt;100,"",IF($M574=プロ用男子!K$152,ROW(),"")),"")</f>
        <v/>
      </c>
      <c r="BS574" s="58" t="str">
        <f>IF(O574="男子",IF($AF574&gt;100,"",IF($M574=プロ用男子!D$177,ROW(),"")),"")</f>
        <v/>
      </c>
      <c r="BT574" s="58" t="str">
        <f>IF(O574="男子",IF($AF574&gt;100,"",IF($M574=プロ用男子!K$177,ROW(),"")),"")</f>
        <v/>
      </c>
      <c r="BU574" s="58" t="str">
        <f>IF(O574="男子",IF($AF574&gt;100,"",IF($M574=プロ用男子!D$202,ROW(),"")),"")</f>
        <v/>
      </c>
      <c r="BV574" s="58" t="str">
        <f>IF(O574="男子",IF($AF574&gt;100,"",IF($M574=プロ用男子!K$202,ROW(),"")),"")</f>
        <v/>
      </c>
      <c r="BW574" s="58" t="str">
        <f>IF(O574="男子",IF($AF574&gt;100,"",IF($M574=プロ用男子!D$227,ROW(),"")),"")</f>
        <v/>
      </c>
      <c r="BX574" s="58" t="str">
        <f>IF(O574="男子",IF($AF574&gt;100,"",IF($M574=プロ用男子!K$227,ROW(),"")),"")</f>
        <v/>
      </c>
      <c r="BY574" s="58" t="str">
        <f>IF(O574="女子",IF(AF574&gt;100,"",IF(M574=プロ用女子!D$2,ROW(),"")),"")</f>
        <v/>
      </c>
      <c r="BZ574" s="58" t="str">
        <f>IF(O574="女子",IF($AF574&gt;100,"",IF($M574=プロ用女子!K$2,ROW(),"")),"")</f>
        <v/>
      </c>
      <c r="CA574" s="58" t="str">
        <f>IF(O574="女子",IF($AF574&gt;100,"",IF($M574=プロ用女子!D$27,ROW(),"")),"")</f>
        <v/>
      </c>
      <c r="CB574" s="58" t="str">
        <f>IF(O574="女子",IF($AF574&gt;100,"",IF($M574=プロ用女子!K$27,ROW(),"")),"")</f>
        <v/>
      </c>
      <c r="CC574" s="58" t="str">
        <f>IF(O574="女子",IF($AF574&gt;100,"",IF($M574=プロ用女子!D$52,ROW(),"")),"")</f>
        <v/>
      </c>
      <c r="CD574" s="58" t="str">
        <f>IF(O574="女子",IF($AF574&gt;100,"",IF($M574=プロ用女子!K$52,ROW(),"")),"")</f>
        <v/>
      </c>
      <c r="CE574" s="58" t="str">
        <f>IF(O574="女子",IF($AF574&gt;100,"",IF($M574=プロ用女子!D$77,ROW(),"")),"")</f>
        <v/>
      </c>
      <c r="CF574" s="58" t="str">
        <f>IF(O574="女子",IF($AF574&gt;100,"",IF($M574=プロ用女子!K$77,ROW(),"")),"")</f>
        <v/>
      </c>
      <c r="CG574" s="58" t="str">
        <f>IF(O574="女子",IF($AF574&gt;100,"",IF($M574=プロ用女子!D$102,ROW(),"")),"")</f>
        <v/>
      </c>
      <c r="CH574" s="58" t="str">
        <f>IF(O574="女子",IF($AF574&gt;100,"",IF($M574=プロ用女子!K$102,ROW(),"")),"")</f>
        <v/>
      </c>
      <c r="CI574" s="58" t="str">
        <f>IF(O574="女子",IF($AF574&gt;100,"",IF($M574=プロ用女子!D$127,ROW(),"")),"")</f>
        <v/>
      </c>
      <c r="CJ574" s="58" t="str">
        <f>IF(O574="女子",IF($AF574&gt;100,"",IF($M574=プロ用女子!K$127,ROW(),"")),"")</f>
        <v/>
      </c>
      <c r="CK574" s="58">
        <f>IF(O574="女子",IF($AF574&gt;100,"",IF($M574=プロ用女子!D$152,ROW(),"")),"")</f>
        <v>574</v>
      </c>
      <c r="CL574" s="58" t="str">
        <f>IF(O574="女子",IF($AF574&gt;100,"",IF($M574=プロ用女子!K$152,ROW(),"")),"")</f>
        <v/>
      </c>
      <c r="CM574" s="58" t="str">
        <f>IF(O574="女子",IF($AF574&gt;100,"",IF($M574=プロ用女子!D$177,ROW(),"")),"")</f>
        <v/>
      </c>
      <c r="CN574" s="58" t="str">
        <f>IF(O574="女子",IF($AF574&gt;100,"",IF($M574=プロ用女子!K$177,ROW(),"")),"")</f>
        <v/>
      </c>
      <c r="CO574" s="58" t="str">
        <f>IF(O574="女子",IF($AF574&gt;100,"",IF($M574=プロ用女子!D$202,ROW(),"")),"")</f>
        <v/>
      </c>
      <c r="CP574" s="58" t="str">
        <f>IF(O574="女子",IF($AF574&gt;100,"",IF($M574=プロ用女子!K$202,ROW(),"")),"")</f>
        <v/>
      </c>
      <c r="CQ574" s="58" t="str">
        <f>IF(O574="女子",IF($AF574&gt;100,"",IF($M574=プロ用女子!D$227,ROW(),"")),"")</f>
        <v/>
      </c>
      <c r="CR574" s="58" t="str">
        <f>IF(O574="女子",IF($AF574&gt;100,"",IF($M574=プロ用女子!K$227,ROW(),"")),"")</f>
        <v/>
      </c>
    </row>
    <row r="575" spans="1:96" x14ac:dyDescent="0.15">
      <c r="A575" s="41"/>
      <c r="B575" s="41"/>
      <c r="L575" t="s">
        <v>1888</v>
      </c>
      <c r="M575" t="s">
        <v>1795</v>
      </c>
      <c r="N575" t="s">
        <v>1796</v>
      </c>
      <c r="O575" t="s">
        <v>17</v>
      </c>
      <c r="Y575" t="s">
        <v>101</v>
      </c>
      <c r="AA575" t="s">
        <v>1889</v>
      </c>
      <c r="AB575" t="s">
        <v>1890</v>
      </c>
      <c r="AC575" t="s">
        <v>1891</v>
      </c>
      <c r="AD575" t="s">
        <v>102</v>
      </c>
      <c r="AF575">
        <v>3</v>
      </c>
      <c r="AG575" s="40">
        <v>38849</v>
      </c>
      <c r="AN575">
        <v>171</v>
      </c>
      <c r="AO575">
        <v>59.2</v>
      </c>
      <c r="AP575" t="s">
        <v>103</v>
      </c>
      <c r="BB575">
        <f t="shared" si="31"/>
        <v>17</v>
      </c>
      <c r="BC575">
        <f t="shared" si="32"/>
        <v>3</v>
      </c>
      <c r="BD575" t="str">
        <f t="shared" si="33"/>
        <v>右</v>
      </c>
      <c r="BE575" s="58" t="str">
        <f>IF(O575="男子",IF($AF575&gt;100,"",IF(M575=プロ用男子!D$2,ROW(),"")),"")</f>
        <v/>
      </c>
      <c r="BF575" s="58" t="str">
        <f>IF(O575="男子",IF($AF575&gt;100,"",IF($M575=プロ用男子!K$2,ROW(),"")),"")</f>
        <v/>
      </c>
      <c r="BG575" s="58" t="str">
        <f>IF(O575="男子",IF($AF575&gt;100,"",IF($M575=プロ用男子!D$27,ROW(),"")),"")</f>
        <v/>
      </c>
      <c r="BH575" s="58" t="str">
        <f>IF(O575="男子",IF($AF575&gt;100,"",IF($M575=プロ用男子!K$27,ROW(),"")),"")</f>
        <v/>
      </c>
      <c r="BI575" s="58" t="str">
        <f>IF(O575="男子",IF($AF575&gt;100,"",IF($M575=プロ用男子!D$52,ROW(),"")),"")</f>
        <v/>
      </c>
      <c r="BJ575" s="58" t="str">
        <f>IF(O575="男子",IF($AF575&gt;100,"",IF($M575=プロ用男子!K$52,ROW(),"")),"")</f>
        <v/>
      </c>
      <c r="BK575" s="58" t="str">
        <f>IF(O575="男子",IF($AF575&gt;100,"",IF($M575=プロ用男子!D$77,ROW(),"")),"")</f>
        <v/>
      </c>
      <c r="BL575" s="58" t="str">
        <f>IF(O575="男子",IF($AF575&gt;100,"",IF($M575=プロ用男子!K$77,ROW(),"")),"")</f>
        <v/>
      </c>
      <c r="BM575" s="58" t="str">
        <f>IF(O575="男子",IF($AF575&gt;100,"",IF($M575=プロ用男子!D$102,ROW(),"")),"")</f>
        <v/>
      </c>
      <c r="BN575" s="58" t="str">
        <f>IF(O575="男子",IF($AF575&gt;100,"",IF($M575=プロ用男子!K$102,ROW(),"")),"")</f>
        <v/>
      </c>
      <c r="BO575" s="58" t="str">
        <f>IF(O575="男子",IF($AF575&gt;100,"",IF($M575=プロ用男子!D$127,ROW(),"")),"")</f>
        <v/>
      </c>
      <c r="BP575" s="58" t="str">
        <f>IF(O575="男子",IF($AF575&gt;100,"",IF($M575=プロ用男子!K$127,ROW(),"")),"")</f>
        <v/>
      </c>
      <c r="BQ575" s="58" t="str">
        <f>IF(O575="男子",IF($AF575&gt;100,"",IF($M575=プロ用男子!D$152,ROW(),"")),"")</f>
        <v/>
      </c>
      <c r="BR575" s="58" t="str">
        <f>IF(O575="男子",IF($AF575&gt;100,"",IF($M575=プロ用男子!K$152,ROW(),"")),"")</f>
        <v/>
      </c>
      <c r="BS575" s="58" t="str">
        <f>IF(O575="男子",IF($AF575&gt;100,"",IF($M575=プロ用男子!D$177,ROW(),"")),"")</f>
        <v/>
      </c>
      <c r="BT575" s="58" t="str">
        <f>IF(O575="男子",IF($AF575&gt;100,"",IF($M575=プロ用男子!K$177,ROW(),"")),"")</f>
        <v/>
      </c>
      <c r="BU575" s="58" t="str">
        <f>IF(O575="男子",IF($AF575&gt;100,"",IF($M575=プロ用男子!D$202,ROW(),"")),"")</f>
        <v/>
      </c>
      <c r="BV575" s="58" t="str">
        <f>IF(O575="男子",IF($AF575&gt;100,"",IF($M575=プロ用男子!K$202,ROW(),"")),"")</f>
        <v/>
      </c>
      <c r="BW575" s="58" t="str">
        <f>IF(O575="男子",IF($AF575&gt;100,"",IF($M575=プロ用男子!D$227,ROW(),"")),"")</f>
        <v/>
      </c>
      <c r="BX575" s="58" t="str">
        <f>IF(O575="男子",IF($AF575&gt;100,"",IF($M575=プロ用男子!K$227,ROW(),"")),"")</f>
        <v/>
      </c>
      <c r="BY575" s="58" t="str">
        <f>IF(O575="女子",IF(AF575&gt;100,"",IF(M575=プロ用女子!D$2,ROW(),"")),"")</f>
        <v/>
      </c>
      <c r="BZ575" s="58" t="str">
        <f>IF(O575="女子",IF($AF575&gt;100,"",IF($M575=プロ用女子!K$2,ROW(),"")),"")</f>
        <v/>
      </c>
      <c r="CA575" s="58" t="str">
        <f>IF(O575="女子",IF($AF575&gt;100,"",IF($M575=プロ用女子!D$27,ROW(),"")),"")</f>
        <v/>
      </c>
      <c r="CB575" s="58" t="str">
        <f>IF(O575="女子",IF($AF575&gt;100,"",IF($M575=プロ用女子!K$27,ROW(),"")),"")</f>
        <v/>
      </c>
      <c r="CC575" s="58" t="str">
        <f>IF(O575="女子",IF($AF575&gt;100,"",IF($M575=プロ用女子!D$52,ROW(),"")),"")</f>
        <v/>
      </c>
      <c r="CD575" s="58" t="str">
        <f>IF(O575="女子",IF($AF575&gt;100,"",IF($M575=プロ用女子!K$52,ROW(),"")),"")</f>
        <v/>
      </c>
      <c r="CE575" s="58" t="str">
        <f>IF(O575="女子",IF($AF575&gt;100,"",IF($M575=プロ用女子!D$77,ROW(),"")),"")</f>
        <v/>
      </c>
      <c r="CF575" s="58" t="str">
        <f>IF(O575="女子",IF($AF575&gt;100,"",IF($M575=プロ用女子!K$77,ROW(),"")),"")</f>
        <v/>
      </c>
      <c r="CG575" s="58" t="str">
        <f>IF(O575="女子",IF($AF575&gt;100,"",IF($M575=プロ用女子!D$102,ROW(),"")),"")</f>
        <v/>
      </c>
      <c r="CH575" s="58" t="str">
        <f>IF(O575="女子",IF($AF575&gt;100,"",IF($M575=プロ用女子!K$102,ROW(),"")),"")</f>
        <v/>
      </c>
      <c r="CI575" s="58" t="str">
        <f>IF(O575="女子",IF($AF575&gt;100,"",IF($M575=プロ用女子!D$127,ROW(),"")),"")</f>
        <v/>
      </c>
      <c r="CJ575" s="58" t="str">
        <f>IF(O575="女子",IF($AF575&gt;100,"",IF($M575=プロ用女子!K$127,ROW(),"")),"")</f>
        <v/>
      </c>
      <c r="CK575" s="58">
        <f>IF(O575="女子",IF($AF575&gt;100,"",IF($M575=プロ用女子!D$152,ROW(),"")),"")</f>
        <v>575</v>
      </c>
      <c r="CL575" s="58" t="str">
        <f>IF(O575="女子",IF($AF575&gt;100,"",IF($M575=プロ用女子!K$152,ROW(),"")),"")</f>
        <v/>
      </c>
      <c r="CM575" s="58" t="str">
        <f>IF(O575="女子",IF($AF575&gt;100,"",IF($M575=プロ用女子!D$177,ROW(),"")),"")</f>
        <v/>
      </c>
      <c r="CN575" s="58" t="str">
        <f>IF(O575="女子",IF($AF575&gt;100,"",IF($M575=プロ用女子!K$177,ROW(),"")),"")</f>
        <v/>
      </c>
      <c r="CO575" s="58" t="str">
        <f>IF(O575="女子",IF($AF575&gt;100,"",IF($M575=プロ用女子!D$202,ROW(),"")),"")</f>
        <v/>
      </c>
      <c r="CP575" s="58" t="str">
        <f>IF(O575="女子",IF($AF575&gt;100,"",IF($M575=プロ用女子!K$202,ROW(),"")),"")</f>
        <v/>
      </c>
      <c r="CQ575" s="58" t="str">
        <f>IF(O575="女子",IF($AF575&gt;100,"",IF($M575=プロ用女子!D$227,ROW(),"")),"")</f>
        <v/>
      </c>
      <c r="CR575" s="58" t="str">
        <f>IF(O575="女子",IF($AF575&gt;100,"",IF($M575=プロ用女子!K$227,ROW(),"")),"")</f>
        <v/>
      </c>
    </row>
    <row r="576" spans="1:96" x14ac:dyDescent="0.15">
      <c r="A576" s="41"/>
      <c r="B576" s="41"/>
      <c r="L576" t="s">
        <v>1892</v>
      </c>
      <c r="M576" t="s">
        <v>1795</v>
      </c>
      <c r="N576" t="s">
        <v>1796</v>
      </c>
      <c r="O576" t="s">
        <v>17</v>
      </c>
      <c r="Y576" t="s">
        <v>101</v>
      </c>
      <c r="AA576" t="s">
        <v>1893</v>
      </c>
      <c r="AB576" t="s">
        <v>1894</v>
      </c>
      <c r="AC576" t="s">
        <v>1895</v>
      </c>
      <c r="AD576" t="s">
        <v>102</v>
      </c>
      <c r="AF576">
        <v>4</v>
      </c>
      <c r="AG576" s="40">
        <v>38994</v>
      </c>
      <c r="AN576">
        <v>156</v>
      </c>
      <c r="AO576">
        <v>54</v>
      </c>
      <c r="AP576" t="s">
        <v>103</v>
      </c>
      <c r="BB576">
        <f t="shared" si="31"/>
        <v>17</v>
      </c>
      <c r="BC576">
        <f t="shared" si="32"/>
        <v>3</v>
      </c>
      <c r="BD576" t="str">
        <f t="shared" si="33"/>
        <v>右</v>
      </c>
      <c r="BE576" s="58" t="str">
        <f>IF(O576="男子",IF($AF576&gt;100,"",IF(M576=プロ用男子!D$2,ROW(),"")),"")</f>
        <v/>
      </c>
      <c r="BF576" s="58" t="str">
        <f>IF(O576="男子",IF($AF576&gt;100,"",IF($M576=プロ用男子!K$2,ROW(),"")),"")</f>
        <v/>
      </c>
      <c r="BG576" s="58" t="str">
        <f>IF(O576="男子",IF($AF576&gt;100,"",IF($M576=プロ用男子!D$27,ROW(),"")),"")</f>
        <v/>
      </c>
      <c r="BH576" s="58" t="str">
        <f>IF(O576="男子",IF($AF576&gt;100,"",IF($M576=プロ用男子!K$27,ROW(),"")),"")</f>
        <v/>
      </c>
      <c r="BI576" s="58" t="str">
        <f>IF(O576="男子",IF($AF576&gt;100,"",IF($M576=プロ用男子!D$52,ROW(),"")),"")</f>
        <v/>
      </c>
      <c r="BJ576" s="58" t="str">
        <f>IF(O576="男子",IF($AF576&gt;100,"",IF($M576=プロ用男子!K$52,ROW(),"")),"")</f>
        <v/>
      </c>
      <c r="BK576" s="58" t="str">
        <f>IF(O576="男子",IF($AF576&gt;100,"",IF($M576=プロ用男子!D$77,ROW(),"")),"")</f>
        <v/>
      </c>
      <c r="BL576" s="58" t="str">
        <f>IF(O576="男子",IF($AF576&gt;100,"",IF($M576=プロ用男子!K$77,ROW(),"")),"")</f>
        <v/>
      </c>
      <c r="BM576" s="58" t="str">
        <f>IF(O576="男子",IF($AF576&gt;100,"",IF($M576=プロ用男子!D$102,ROW(),"")),"")</f>
        <v/>
      </c>
      <c r="BN576" s="58" t="str">
        <f>IF(O576="男子",IF($AF576&gt;100,"",IF($M576=プロ用男子!K$102,ROW(),"")),"")</f>
        <v/>
      </c>
      <c r="BO576" s="58" t="str">
        <f>IF(O576="男子",IF($AF576&gt;100,"",IF($M576=プロ用男子!D$127,ROW(),"")),"")</f>
        <v/>
      </c>
      <c r="BP576" s="58" t="str">
        <f>IF(O576="男子",IF($AF576&gt;100,"",IF($M576=プロ用男子!K$127,ROW(),"")),"")</f>
        <v/>
      </c>
      <c r="BQ576" s="58" t="str">
        <f>IF(O576="男子",IF($AF576&gt;100,"",IF($M576=プロ用男子!D$152,ROW(),"")),"")</f>
        <v/>
      </c>
      <c r="BR576" s="58" t="str">
        <f>IF(O576="男子",IF($AF576&gt;100,"",IF($M576=プロ用男子!K$152,ROW(),"")),"")</f>
        <v/>
      </c>
      <c r="BS576" s="58" t="str">
        <f>IF(O576="男子",IF($AF576&gt;100,"",IF($M576=プロ用男子!D$177,ROW(),"")),"")</f>
        <v/>
      </c>
      <c r="BT576" s="58" t="str">
        <f>IF(O576="男子",IF($AF576&gt;100,"",IF($M576=プロ用男子!K$177,ROW(),"")),"")</f>
        <v/>
      </c>
      <c r="BU576" s="58" t="str">
        <f>IF(O576="男子",IF($AF576&gt;100,"",IF($M576=プロ用男子!D$202,ROW(),"")),"")</f>
        <v/>
      </c>
      <c r="BV576" s="58" t="str">
        <f>IF(O576="男子",IF($AF576&gt;100,"",IF($M576=プロ用男子!K$202,ROW(),"")),"")</f>
        <v/>
      </c>
      <c r="BW576" s="58" t="str">
        <f>IF(O576="男子",IF($AF576&gt;100,"",IF($M576=プロ用男子!D$227,ROW(),"")),"")</f>
        <v/>
      </c>
      <c r="BX576" s="58" t="str">
        <f>IF(O576="男子",IF($AF576&gt;100,"",IF($M576=プロ用男子!K$227,ROW(),"")),"")</f>
        <v/>
      </c>
      <c r="BY576" s="58" t="str">
        <f>IF(O576="女子",IF(AF576&gt;100,"",IF(M576=プロ用女子!D$2,ROW(),"")),"")</f>
        <v/>
      </c>
      <c r="BZ576" s="58" t="str">
        <f>IF(O576="女子",IF($AF576&gt;100,"",IF($M576=プロ用女子!K$2,ROW(),"")),"")</f>
        <v/>
      </c>
      <c r="CA576" s="58" t="str">
        <f>IF(O576="女子",IF($AF576&gt;100,"",IF($M576=プロ用女子!D$27,ROW(),"")),"")</f>
        <v/>
      </c>
      <c r="CB576" s="58" t="str">
        <f>IF(O576="女子",IF($AF576&gt;100,"",IF($M576=プロ用女子!K$27,ROW(),"")),"")</f>
        <v/>
      </c>
      <c r="CC576" s="58" t="str">
        <f>IF(O576="女子",IF($AF576&gt;100,"",IF($M576=プロ用女子!D$52,ROW(),"")),"")</f>
        <v/>
      </c>
      <c r="CD576" s="58" t="str">
        <f>IF(O576="女子",IF($AF576&gt;100,"",IF($M576=プロ用女子!K$52,ROW(),"")),"")</f>
        <v/>
      </c>
      <c r="CE576" s="58" t="str">
        <f>IF(O576="女子",IF($AF576&gt;100,"",IF($M576=プロ用女子!D$77,ROW(),"")),"")</f>
        <v/>
      </c>
      <c r="CF576" s="58" t="str">
        <f>IF(O576="女子",IF($AF576&gt;100,"",IF($M576=プロ用女子!K$77,ROW(),"")),"")</f>
        <v/>
      </c>
      <c r="CG576" s="58" t="str">
        <f>IF(O576="女子",IF($AF576&gt;100,"",IF($M576=プロ用女子!D$102,ROW(),"")),"")</f>
        <v/>
      </c>
      <c r="CH576" s="58" t="str">
        <f>IF(O576="女子",IF($AF576&gt;100,"",IF($M576=プロ用女子!K$102,ROW(),"")),"")</f>
        <v/>
      </c>
      <c r="CI576" s="58" t="str">
        <f>IF(O576="女子",IF($AF576&gt;100,"",IF($M576=プロ用女子!D$127,ROW(),"")),"")</f>
        <v/>
      </c>
      <c r="CJ576" s="58" t="str">
        <f>IF(O576="女子",IF($AF576&gt;100,"",IF($M576=プロ用女子!K$127,ROW(),"")),"")</f>
        <v/>
      </c>
      <c r="CK576" s="58">
        <f>IF(O576="女子",IF($AF576&gt;100,"",IF($M576=プロ用女子!D$152,ROW(),"")),"")</f>
        <v>576</v>
      </c>
      <c r="CL576" s="58" t="str">
        <f>IF(O576="女子",IF($AF576&gt;100,"",IF($M576=プロ用女子!K$152,ROW(),"")),"")</f>
        <v/>
      </c>
      <c r="CM576" s="58" t="str">
        <f>IF(O576="女子",IF($AF576&gt;100,"",IF($M576=プロ用女子!D$177,ROW(),"")),"")</f>
        <v/>
      </c>
      <c r="CN576" s="58" t="str">
        <f>IF(O576="女子",IF($AF576&gt;100,"",IF($M576=プロ用女子!K$177,ROW(),"")),"")</f>
        <v/>
      </c>
      <c r="CO576" s="58" t="str">
        <f>IF(O576="女子",IF($AF576&gt;100,"",IF($M576=プロ用女子!D$202,ROW(),"")),"")</f>
        <v/>
      </c>
      <c r="CP576" s="58" t="str">
        <f>IF(O576="女子",IF($AF576&gt;100,"",IF($M576=プロ用女子!K$202,ROW(),"")),"")</f>
        <v/>
      </c>
      <c r="CQ576" s="58" t="str">
        <f>IF(O576="女子",IF($AF576&gt;100,"",IF($M576=プロ用女子!D$227,ROW(),"")),"")</f>
        <v/>
      </c>
      <c r="CR576" s="58" t="str">
        <f>IF(O576="女子",IF($AF576&gt;100,"",IF($M576=プロ用女子!K$227,ROW(),"")),"")</f>
        <v/>
      </c>
    </row>
    <row r="577" spans="1:96" x14ac:dyDescent="0.15">
      <c r="A577" s="41"/>
      <c r="B577" s="41"/>
      <c r="L577" t="s">
        <v>1896</v>
      </c>
      <c r="M577" t="s">
        <v>1795</v>
      </c>
      <c r="N577" t="s">
        <v>1796</v>
      </c>
      <c r="O577" t="s">
        <v>17</v>
      </c>
      <c r="Y577" t="s">
        <v>101</v>
      </c>
      <c r="AA577" t="s">
        <v>1897</v>
      </c>
      <c r="AB577" t="s">
        <v>1898</v>
      </c>
      <c r="AC577" t="s">
        <v>1899</v>
      </c>
      <c r="AD577" t="s">
        <v>102</v>
      </c>
      <c r="AF577">
        <v>5</v>
      </c>
      <c r="AG577" s="40">
        <v>38824</v>
      </c>
      <c r="AN577">
        <v>155</v>
      </c>
      <c r="AO577">
        <v>50</v>
      </c>
      <c r="AP577" t="s">
        <v>103</v>
      </c>
      <c r="BB577">
        <f t="shared" si="31"/>
        <v>17</v>
      </c>
      <c r="BC577">
        <f t="shared" si="32"/>
        <v>3</v>
      </c>
      <c r="BD577" t="str">
        <f t="shared" si="33"/>
        <v>右</v>
      </c>
      <c r="BE577" s="58" t="str">
        <f>IF(O577="男子",IF($AF577&gt;100,"",IF(M577=プロ用男子!D$2,ROW(),"")),"")</f>
        <v/>
      </c>
      <c r="BF577" s="58" t="str">
        <f>IF(O577="男子",IF($AF577&gt;100,"",IF($M577=プロ用男子!K$2,ROW(),"")),"")</f>
        <v/>
      </c>
      <c r="BG577" s="58" t="str">
        <f>IF(O577="男子",IF($AF577&gt;100,"",IF($M577=プロ用男子!D$27,ROW(),"")),"")</f>
        <v/>
      </c>
      <c r="BH577" s="58" t="str">
        <f>IF(O577="男子",IF($AF577&gt;100,"",IF($M577=プロ用男子!K$27,ROW(),"")),"")</f>
        <v/>
      </c>
      <c r="BI577" s="58" t="str">
        <f>IF(O577="男子",IF($AF577&gt;100,"",IF($M577=プロ用男子!D$52,ROW(),"")),"")</f>
        <v/>
      </c>
      <c r="BJ577" s="58" t="str">
        <f>IF(O577="男子",IF($AF577&gt;100,"",IF($M577=プロ用男子!K$52,ROW(),"")),"")</f>
        <v/>
      </c>
      <c r="BK577" s="58" t="str">
        <f>IF(O577="男子",IF($AF577&gt;100,"",IF($M577=プロ用男子!D$77,ROW(),"")),"")</f>
        <v/>
      </c>
      <c r="BL577" s="58" t="str">
        <f>IF(O577="男子",IF($AF577&gt;100,"",IF($M577=プロ用男子!K$77,ROW(),"")),"")</f>
        <v/>
      </c>
      <c r="BM577" s="58" t="str">
        <f>IF(O577="男子",IF($AF577&gt;100,"",IF($M577=プロ用男子!D$102,ROW(),"")),"")</f>
        <v/>
      </c>
      <c r="BN577" s="58" t="str">
        <f>IF(O577="男子",IF($AF577&gt;100,"",IF($M577=プロ用男子!K$102,ROW(),"")),"")</f>
        <v/>
      </c>
      <c r="BO577" s="58" t="str">
        <f>IF(O577="男子",IF($AF577&gt;100,"",IF($M577=プロ用男子!D$127,ROW(),"")),"")</f>
        <v/>
      </c>
      <c r="BP577" s="58" t="str">
        <f>IF(O577="男子",IF($AF577&gt;100,"",IF($M577=プロ用男子!K$127,ROW(),"")),"")</f>
        <v/>
      </c>
      <c r="BQ577" s="58" t="str">
        <f>IF(O577="男子",IF($AF577&gt;100,"",IF($M577=プロ用男子!D$152,ROW(),"")),"")</f>
        <v/>
      </c>
      <c r="BR577" s="58" t="str">
        <f>IF(O577="男子",IF($AF577&gt;100,"",IF($M577=プロ用男子!K$152,ROW(),"")),"")</f>
        <v/>
      </c>
      <c r="BS577" s="58" t="str">
        <f>IF(O577="男子",IF($AF577&gt;100,"",IF($M577=プロ用男子!D$177,ROW(),"")),"")</f>
        <v/>
      </c>
      <c r="BT577" s="58" t="str">
        <f>IF(O577="男子",IF($AF577&gt;100,"",IF($M577=プロ用男子!K$177,ROW(),"")),"")</f>
        <v/>
      </c>
      <c r="BU577" s="58" t="str">
        <f>IF(O577="男子",IF($AF577&gt;100,"",IF($M577=プロ用男子!D$202,ROW(),"")),"")</f>
        <v/>
      </c>
      <c r="BV577" s="58" t="str">
        <f>IF(O577="男子",IF($AF577&gt;100,"",IF($M577=プロ用男子!K$202,ROW(),"")),"")</f>
        <v/>
      </c>
      <c r="BW577" s="58" t="str">
        <f>IF(O577="男子",IF($AF577&gt;100,"",IF($M577=プロ用男子!D$227,ROW(),"")),"")</f>
        <v/>
      </c>
      <c r="BX577" s="58" t="str">
        <f>IF(O577="男子",IF($AF577&gt;100,"",IF($M577=プロ用男子!K$227,ROW(),"")),"")</f>
        <v/>
      </c>
      <c r="BY577" s="58" t="str">
        <f>IF(O577="女子",IF(AF577&gt;100,"",IF(M577=プロ用女子!D$2,ROW(),"")),"")</f>
        <v/>
      </c>
      <c r="BZ577" s="58" t="str">
        <f>IF(O577="女子",IF($AF577&gt;100,"",IF($M577=プロ用女子!K$2,ROW(),"")),"")</f>
        <v/>
      </c>
      <c r="CA577" s="58" t="str">
        <f>IF(O577="女子",IF($AF577&gt;100,"",IF($M577=プロ用女子!D$27,ROW(),"")),"")</f>
        <v/>
      </c>
      <c r="CB577" s="58" t="str">
        <f>IF(O577="女子",IF($AF577&gt;100,"",IF($M577=プロ用女子!K$27,ROW(),"")),"")</f>
        <v/>
      </c>
      <c r="CC577" s="58" t="str">
        <f>IF(O577="女子",IF($AF577&gt;100,"",IF($M577=プロ用女子!D$52,ROW(),"")),"")</f>
        <v/>
      </c>
      <c r="CD577" s="58" t="str">
        <f>IF(O577="女子",IF($AF577&gt;100,"",IF($M577=プロ用女子!K$52,ROW(),"")),"")</f>
        <v/>
      </c>
      <c r="CE577" s="58" t="str">
        <f>IF(O577="女子",IF($AF577&gt;100,"",IF($M577=プロ用女子!D$77,ROW(),"")),"")</f>
        <v/>
      </c>
      <c r="CF577" s="58" t="str">
        <f>IF(O577="女子",IF($AF577&gt;100,"",IF($M577=プロ用女子!K$77,ROW(),"")),"")</f>
        <v/>
      </c>
      <c r="CG577" s="58" t="str">
        <f>IF(O577="女子",IF($AF577&gt;100,"",IF($M577=プロ用女子!D$102,ROW(),"")),"")</f>
        <v/>
      </c>
      <c r="CH577" s="58" t="str">
        <f>IF(O577="女子",IF($AF577&gt;100,"",IF($M577=プロ用女子!K$102,ROW(),"")),"")</f>
        <v/>
      </c>
      <c r="CI577" s="58" t="str">
        <f>IF(O577="女子",IF($AF577&gt;100,"",IF($M577=プロ用女子!D$127,ROW(),"")),"")</f>
        <v/>
      </c>
      <c r="CJ577" s="58" t="str">
        <f>IF(O577="女子",IF($AF577&gt;100,"",IF($M577=プロ用女子!K$127,ROW(),"")),"")</f>
        <v/>
      </c>
      <c r="CK577" s="58">
        <f>IF(O577="女子",IF($AF577&gt;100,"",IF($M577=プロ用女子!D$152,ROW(),"")),"")</f>
        <v>577</v>
      </c>
      <c r="CL577" s="58" t="str">
        <f>IF(O577="女子",IF($AF577&gt;100,"",IF($M577=プロ用女子!K$152,ROW(),"")),"")</f>
        <v/>
      </c>
      <c r="CM577" s="58" t="str">
        <f>IF(O577="女子",IF($AF577&gt;100,"",IF($M577=プロ用女子!D$177,ROW(),"")),"")</f>
        <v/>
      </c>
      <c r="CN577" s="58" t="str">
        <f>IF(O577="女子",IF($AF577&gt;100,"",IF($M577=プロ用女子!K$177,ROW(),"")),"")</f>
        <v/>
      </c>
      <c r="CO577" s="58" t="str">
        <f>IF(O577="女子",IF($AF577&gt;100,"",IF($M577=プロ用女子!D$202,ROW(),"")),"")</f>
        <v/>
      </c>
      <c r="CP577" s="58" t="str">
        <f>IF(O577="女子",IF($AF577&gt;100,"",IF($M577=プロ用女子!K$202,ROW(),"")),"")</f>
        <v/>
      </c>
      <c r="CQ577" s="58" t="str">
        <f>IF(O577="女子",IF($AF577&gt;100,"",IF($M577=プロ用女子!D$227,ROW(),"")),"")</f>
        <v/>
      </c>
      <c r="CR577" s="58" t="str">
        <f>IF(O577="女子",IF($AF577&gt;100,"",IF($M577=プロ用女子!K$227,ROW(),"")),"")</f>
        <v/>
      </c>
    </row>
    <row r="578" spans="1:96" x14ac:dyDescent="0.15">
      <c r="A578" s="41"/>
      <c r="B578" s="41"/>
      <c r="L578" t="s">
        <v>1900</v>
      </c>
      <c r="M578" t="s">
        <v>1795</v>
      </c>
      <c r="N578" t="s">
        <v>1796</v>
      </c>
      <c r="O578" t="s">
        <v>17</v>
      </c>
      <c r="Y578" t="s">
        <v>101</v>
      </c>
      <c r="AA578" t="s">
        <v>1901</v>
      </c>
      <c r="AB578" t="s">
        <v>1902</v>
      </c>
      <c r="AC578" t="s">
        <v>1903</v>
      </c>
      <c r="AD578" t="s">
        <v>102</v>
      </c>
      <c r="AF578">
        <v>6</v>
      </c>
      <c r="AG578" s="40">
        <v>38932</v>
      </c>
      <c r="AN578">
        <v>170</v>
      </c>
      <c r="AO578">
        <v>55.5</v>
      </c>
      <c r="AP578" t="s">
        <v>103</v>
      </c>
      <c r="BB578">
        <f t="shared" si="31"/>
        <v>17</v>
      </c>
      <c r="BC578">
        <f t="shared" si="32"/>
        <v>3</v>
      </c>
      <c r="BD578" t="str">
        <f t="shared" si="33"/>
        <v>右</v>
      </c>
      <c r="BE578" s="58" t="str">
        <f>IF(O578="男子",IF($AF578&gt;100,"",IF(M578=プロ用男子!D$2,ROW(),"")),"")</f>
        <v/>
      </c>
      <c r="BF578" s="58" t="str">
        <f>IF(O578="男子",IF($AF578&gt;100,"",IF($M578=プロ用男子!K$2,ROW(),"")),"")</f>
        <v/>
      </c>
      <c r="BG578" s="58" t="str">
        <f>IF(O578="男子",IF($AF578&gt;100,"",IF($M578=プロ用男子!D$27,ROW(),"")),"")</f>
        <v/>
      </c>
      <c r="BH578" s="58" t="str">
        <f>IF(O578="男子",IF($AF578&gt;100,"",IF($M578=プロ用男子!K$27,ROW(),"")),"")</f>
        <v/>
      </c>
      <c r="BI578" s="58" t="str">
        <f>IF(O578="男子",IF($AF578&gt;100,"",IF($M578=プロ用男子!D$52,ROW(),"")),"")</f>
        <v/>
      </c>
      <c r="BJ578" s="58" t="str">
        <f>IF(O578="男子",IF($AF578&gt;100,"",IF($M578=プロ用男子!K$52,ROW(),"")),"")</f>
        <v/>
      </c>
      <c r="BK578" s="58" t="str">
        <f>IF(O578="男子",IF($AF578&gt;100,"",IF($M578=プロ用男子!D$77,ROW(),"")),"")</f>
        <v/>
      </c>
      <c r="BL578" s="58" t="str">
        <f>IF(O578="男子",IF($AF578&gt;100,"",IF($M578=プロ用男子!K$77,ROW(),"")),"")</f>
        <v/>
      </c>
      <c r="BM578" s="58" t="str">
        <f>IF(O578="男子",IF($AF578&gt;100,"",IF($M578=プロ用男子!D$102,ROW(),"")),"")</f>
        <v/>
      </c>
      <c r="BN578" s="58" t="str">
        <f>IF(O578="男子",IF($AF578&gt;100,"",IF($M578=プロ用男子!K$102,ROW(),"")),"")</f>
        <v/>
      </c>
      <c r="BO578" s="58" t="str">
        <f>IF(O578="男子",IF($AF578&gt;100,"",IF($M578=プロ用男子!D$127,ROW(),"")),"")</f>
        <v/>
      </c>
      <c r="BP578" s="58" t="str">
        <f>IF(O578="男子",IF($AF578&gt;100,"",IF($M578=プロ用男子!K$127,ROW(),"")),"")</f>
        <v/>
      </c>
      <c r="BQ578" s="58" t="str">
        <f>IF(O578="男子",IF($AF578&gt;100,"",IF($M578=プロ用男子!D$152,ROW(),"")),"")</f>
        <v/>
      </c>
      <c r="BR578" s="58" t="str">
        <f>IF(O578="男子",IF($AF578&gt;100,"",IF($M578=プロ用男子!K$152,ROW(),"")),"")</f>
        <v/>
      </c>
      <c r="BS578" s="58" t="str">
        <f>IF(O578="男子",IF($AF578&gt;100,"",IF($M578=プロ用男子!D$177,ROW(),"")),"")</f>
        <v/>
      </c>
      <c r="BT578" s="58" t="str">
        <f>IF(O578="男子",IF($AF578&gt;100,"",IF($M578=プロ用男子!K$177,ROW(),"")),"")</f>
        <v/>
      </c>
      <c r="BU578" s="58" t="str">
        <f>IF(O578="男子",IF($AF578&gt;100,"",IF($M578=プロ用男子!D$202,ROW(),"")),"")</f>
        <v/>
      </c>
      <c r="BV578" s="58" t="str">
        <f>IF(O578="男子",IF($AF578&gt;100,"",IF($M578=プロ用男子!K$202,ROW(),"")),"")</f>
        <v/>
      </c>
      <c r="BW578" s="58" t="str">
        <f>IF(O578="男子",IF($AF578&gt;100,"",IF($M578=プロ用男子!D$227,ROW(),"")),"")</f>
        <v/>
      </c>
      <c r="BX578" s="58" t="str">
        <f>IF(O578="男子",IF($AF578&gt;100,"",IF($M578=プロ用男子!K$227,ROW(),"")),"")</f>
        <v/>
      </c>
      <c r="BY578" s="58" t="str">
        <f>IF(O578="女子",IF(AF578&gt;100,"",IF(M578=プロ用女子!D$2,ROW(),"")),"")</f>
        <v/>
      </c>
      <c r="BZ578" s="58" t="str">
        <f>IF(O578="女子",IF($AF578&gt;100,"",IF($M578=プロ用女子!K$2,ROW(),"")),"")</f>
        <v/>
      </c>
      <c r="CA578" s="58" t="str">
        <f>IF(O578="女子",IF($AF578&gt;100,"",IF($M578=プロ用女子!D$27,ROW(),"")),"")</f>
        <v/>
      </c>
      <c r="CB578" s="58" t="str">
        <f>IF(O578="女子",IF($AF578&gt;100,"",IF($M578=プロ用女子!K$27,ROW(),"")),"")</f>
        <v/>
      </c>
      <c r="CC578" s="58" t="str">
        <f>IF(O578="女子",IF($AF578&gt;100,"",IF($M578=プロ用女子!D$52,ROW(),"")),"")</f>
        <v/>
      </c>
      <c r="CD578" s="58" t="str">
        <f>IF(O578="女子",IF($AF578&gt;100,"",IF($M578=プロ用女子!K$52,ROW(),"")),"")</f>
        <v/>
      </c>
      <c r="CE578" s="58" t="str">
        <f>IF(O578="女子",IF($AF578&gt;100,"",IF($M578=プロ用女子!D$77,ROW(),"")),"")</f>
        <v/>
      </c>
      <c r="CF578" s="58" t="str">
        <f>IF(O578="女子",IF($AF578&gt;100,"",IF($M578=プロ用女子!K$77,ROW(),"")),"")</f>
        <v/>
      </c>
      <c r="CG578" s="58" t="str">
        <f>IF(O578="女子",IF($AF578&gt;100,"",IF($M578=プロ用女子!D$102,ROW(),"")),"")</f>
        <v/>
      </c>
      <c r="CH578" s="58" t="str">
        <f>IF(O578="女子",IF($AF578&gt;100,"",IF($M578=プロ用女子!K$102,ROW(),"")),"")</f>
        <v/>
      </c>
      <c r="CI578" s="58" t="str">
        <f>IF(O578="女子",IF($AF578&gt;100,"",IF($M578=プロ用女子!D$127,ROW(),"")),"")</f>
        <v/>
      </c>
      <c r="CJ578" s="58" t="str">
        <f>IF(O578="女子",IF($AF578&gt;100,"",IF($M578=プロ用女子!K$127,ROW(),"")),"")</f>
        <v/>
      </c>
      <c r="CK578" s="58">
        <f>IF(O578="女子",IF($AF578&gt;100,"",IF($M578=プロ用女子!D$152,ROW(),"")),"")</f>
        <v>578</v>
      </c>
      <c r="CL578" s="58" t="str">
        <f>IF(O578="女子",IF($AF578&gt;100,"",IF($M578=プロ用女子!K$152,ROW(),"")),"")</f>
        <v/>
      </c>
      <c r="CM578" s="58" t="str">
        <f>IF(O578="女子",IF($AF578&gt;100,"",IF($M578=プロ用女子!D$177,ROW(),"")),"")</f>
        <v/>
      </c>
      <c r="CN578" s="58" t="str">
        <f>IF(O578="女子",IF($AF578&gt;100,"",IF($M578=プロ用女子!K$177,ROW(),"")),"")</f>
        <v/>
      </c>
      <c r="CO578" s="58" t="str">
        <f>IF(O578="女子",IF($AF578&gt;100,"",IF($M578=プロ用女子!D$202,ROW(),"")),"")</f>
        <v/>
      </c>
      <c r="CP578" s="58" t="str">
        <f>IF(O578="女子",IF($AF578&gt;100,"",IF($M578=プロ用女子!K$202,ROW(),"")),"")</f>
        <v/>
      </c>
      <c r="CQ578" s="58" t="str">
        <f>IF(O578="女子",IF($AF578&gt;100,"",IF($M578=プロ用女子!D$227,ROW(),"")),"")</f>
        <v/>
      </c>
      <c r="CR578" s="58" t="str">
        <f>IF(O578="女子",IF($AF578&gt;100,"",IF($M578=プロ用女子!K$227,ROW(),"")),"")</f>
        <v/>
      </c>
    </row>
    <row r="579" spans="1:96" x14ac:dyDescent="0.15">
      <c r="A579" s="41"/>
      <c r="B579" s="41"/>
      <c r="L579" t="s">
        <v>1904</v>
      </c>
      <c r="M579" t="s">
        <v>1795</v>
      </c>
      <c r="N579" t="s">
        <v>1796</v>
      </c>
      <c r="O579" t="s">
        <v>17</v>
      </c>
      <c r="Y579" t="s">
        <v>101</v>
      </c>
      <c r="AA579" t="s">
        <v>1905</v>
      </c>
      <c r="AB579" t="s">
        <v>1906</v>
      </c>
      <c r="AC579" t="s">
        <v>1907</v>
      </c>
      <c r="AD579" t="s">
        <v>102</v>
      </c>
      <c r="AF579">
        <v>7</v>
      </c>
      <c r="AG579" s="40">
        <v>39037</v>
      </c>
      <c r="AN579">
        <v>165</v>
      </c>
      <c r="AO579">
        <v>59.2</v>
      </c>
      <c r="AP579" t="s">
        <v>103</v>
      </c>
      <c r="BB579">
        <f t="shared" si="31"/>
        <v>17</v>
      </c>
      <c r="BC579">
        <f t="shared" si="32"/>
        <v>3</v>
      </c>
      <c r="BD579" t="str">
        <f t="shared" si="33"/>
        <v>右</v>
      </c>
      <c r="BE579" s="58" t="str">
        <f>IF(O579="男子",IF($AF579&gt;100,"",IF(M579=プロ用男子!D$2,ROW(),"")),"")</f>
        <v/>
      </c>
      <c r="BF579" s="58" t="str">
        <f>IF(O579="男子",IF($AF579&gt;100,"",IF($M579=プロ用男子!K$2,ROW(),"")),"")</f>
        <v/>
      </c>
      <c r="BG579" s="58" t="str">
        <f>IF(O579="男子",IF($AF579&gt;100,"",IF($M579=プロ用男子!D$27,ROW(),"")),"")</f>
        <v/>
      </c>
      <c r="BH579" s="58" t="str">
        <f>IF(O579="男子",IF($AF579&gt;100,"",IF($M579=プロ用男子!K$27,ROW(),"")),"")</f>
        <v/>
      </c>
      <c r="BI579" s="58" t="str">
        <f>IF(O579="男子",IF($AF579&gt;100,"",IF($M579=プロ用男子!D$52,ROW(),"")),"")</f>
        <v/>
      </c>
      <c r="BJ579" s="58" t="str">
        <f>IF(O579="男子",IF($AF579&gt;100,"",IF($M579=プロ用男子!K$52,ROW(),"")),"")</f>
        <v/>
      </c>
      <c r="BK579" s="58" t="str">
        <f>IF(O579="男子",IF($AF579&gt;100,"",IF($M579=プロ用男子!D$77,ROW(),"")),"")</f>
        <v/>
      </c>
      <c r="BL579" s="58" t="str">
        <f>IF(O579="男子",IF($AF579&gt;100,"",IF($M579=プロ用男子!K$77,ROW(),"")),"")</f>
        <v/>
      </c>
      <c r="BM579" s="58" t="str">
        <f>IF(O579="男子",IF($AF579&gt;100,"",IF($M579=プロ用男子!D$102,ROW(),"")),"")</f>
        <v/>
      </c>
      <c r="BN579" s="58" t="str">
        <f>IF(O579="男子",IF($AF579&gt;100,"",IF($M579=プロ用男子!K$102,ROW(),"")),"")</f>
        <v/>
      </c>
      <c r="BO579" s="58" t="str">
        <f>IF(O579="男子",IF($AF579&gt;100,"",IF($M579=プロ用男子!D$127,ROW(),"")),"")</f>
        <v/>
      </c>
      <c r="BP579" s="58" t="str">
        <f>IF(O579="男子",IF($AF579&gt;100,"",IF($M579=プロ用男子!K$127,ROW(),"")),"")</f>
        <v/>
      </c>
      <c r="BQ579" s="58" t="str">
        <f>IF(O579="男子",IF($AF579&gt;100,"",IF($M579=プロ用男子!D$152,ROW(),"")),"")</f>
        <v/>
      </c>
      <c r="BR579" s="58" t="str">
        <f>IF(O579="男子",IF($AF579&gt;100,"",IF($M579=プロ用男子!K$152,ROW(),"")),"")</f>
        <v/>
      </c>
      <c r="BS579" s="58" t="str">
        <f>IF(O579="男子",IF($AF579&gt;100,"",IF($M579=プロ用男子!D$177,ROW(),"")),"")</f>
        <v/>
      </c>
      <c r="BT579" s="58" t="str">
        <f>IF(O579="男子",IF($AF579&gt;100,"",IF($M579=プロ用男子!K$177,ROW(),"")),"")</f>
        <v/>
      </c>
      <c r="BU579" s="58" t="str">
        <f>IF(O579="男子",IF($AF579&gt;100,"",IF($M579=プロ用男子!D$202,ROW(),"")),"")</f>
        <v/>
      </c>
      <c r="BV579" s="58" t="str">
        <f>IF(O579="男子",IF($AF579&gt;100,"",IF($M579=プロ用男子!K$202,ROW(),"")),"")</f>
        <v/>
      </c>
      <c r="BW579" s="58" t="str">
        <f>IF(O579="男子",IF($AF579&gt;100,"",IF($M579=プロ用男子!D$227,ROW(),"")),"")</f>
        <v/>
      </c>
      <c r="BX579" s="58" t="str">
        <f>IF(O579="男子",IF($AF579&gt;100,"",IF($M579=プロ用男子!K$227,ROW(),"")),"")</f>
        <v/>
      </c>
      <c r="BY579" s="58" t="str">
        <f>IF(O579="女子",IF(AF579&gt;100,"",IF(M579=プロ用女子!D$2,ROW(),"")),"")</f>
        <v/>
      </c>
      <c r="BZ579" s="58" t="str">
        <f>IF(O579="女子",IF($AF579&gt;100,"",IF($M579=プロ用女子!K$2,ROW(),"")),"")</f>
        <v/>
      </c>
      <c r="CA579" s="58" t="str">
        <f>IF(O579="女子",IF($AF579&gt;100,"",IF($M579=プロ用女子!D$27,ROW(),"")),"")</f>
        <v/>
      </c>
      <c r="CB579" s="58" t="str">
        <f>IF(O579="女子",IF($AF579&gt;100,"",IF($M579=プロ用女子!K$27,ROW(),"")),"")</f>
        <v/>
      </c>
      <c r="CC579" s="58" t="str">
        <f>IF(O579="女子",IF($AF579&gt;100,"",IF($M579=プロ用女子!D$52,ROW(),"")),"")</f>
        <v/>
      </c>
      <c r="CD579" s="58" t="str">
        <f>IF(O579="女子",IF($AF579&gt;100,"",IF($M579=プロ用女子!K$52,ROW(),"")),"")</f>
        <v/>
      </c>
      <c r="CE579" s="58" t="str">
        <f>IF(O579="女子",IF($AF579&gt;100,"",IF($M579=プロ用女子!D$77,ROW(),"")),"")</f>
        <v/>
      </c>
      <c r="CF579" s="58" t="str">
        <f>IF(O579="女子",IF($AF579&gt;100,"",IF($M579=プロ用女子!K$77,ROW(),"")),"")</f>
        <v/>
      </c>
      <c r="CG579" s="58" t="str">
        <f>IF(O579="女子",IF($AF579&gt;100,"",IF($M579=プロ用女子!D$102,ROW(),"")),"")</f>
        <v/>
      </c>
      <c r="CH579" s="58" t="str">
        <f>IF(O579="女子",IF($AF579&gt;100,"",IF($M579=プロ用女子!K$102,ROW(),"")),"")</f>
        <v/>
      </c>
      <c r="CI579" s="58" t="str">
        <f>IF(O579="女子",IF($AF579&gt;100,"",IF($M579=プロ用女子!D$127,ROW(),"")),"")</f>
        <v/>
      </c>
      <c r="CJ579" s="58" t="str">
        <f>IF(O579="女子",IF($AF579&gt;100,"",IF($M579=プロ用女子!K$127,ROW(),"")),"")</f>
        <v/>
      </c>
      <c r="CK579" s="58">
        <f>IF(O579="女子",IF($AF579&gt;100,"",IF($M579=プロ用女子!D$152,ROW(),"")),"")</f>
        <v>579</v>
      </c>
      <c r="CL579" s="58" t="str">
        <f>IF(O579="女子",IF($AF579&gt;100,"",IF($M579=プロ用女子!K$152,ROW(),"")),"")</f>
        <v/>
      </c>
      <c r="CM579" s="58" t="str">
        <f>IF(O579="女子",IF($AF579&gt;100,"",IF($M579=プロ用女子!D$177,ROW(),"")),"")</f>
        <v/>
      </c>
      <c r="CN579" s="58" t="str">
        <f>IF(O579="女子",IF($AF579&gt;100,"",IF($M579=プロ用女子!K$177,ROW(),"")),"")</f>
        <v/>
      </c>
      <c r="CO579" s="58" t="str">
        <f>IF(O579="女子",IF($AF579&gt;100,"",IF($M579=プロ用女子!D$202,ROW(),"")),"")</f>
        <v/>
      </c>
      <c r="CP579" s="58" t="str">
        <f>IF(O579="女子",IF($AF579&gt;100,"",IF($M579=プロ用女子!K$202,ROW(),"")),"")</f>
        <v/>
      </c>
      <c r="CQ579" s="58" t="str">
        <f>IF(O579="女子",IF($AF579&gt;100,"",IF($M579=プロ用女子!D$227,ROW(),"")),"")</f>
        <v/>
      </c>
      <c r="CR579" s="58" t="str">
        <f>IF(O579="女子",IF($AF579&gt;100,"",IF($M579=プロ用女子!K$227,ROW(),"")),"")</f>
        <v/>
      </c>
    </row>
    <row r="580" spans="1:96" x14ac:dyDescent="0.15">
      <c r="A580" s="41"/>
      <c r="B580" s="41"/>
      <c r="L580" t="s">
        <v>1908</v>
      </c>
      <c r="M580" t="s">
        <v>1795</v>
      </c>
      <c r="N580" t="s">
        <v>1796</v>
      </c>
      <c r="O580" t="s">
        <v>17</v>
      </c>
      <c r="Y580" t="s">
        <v>101</v>
      </c>
      <c r="AA580" t="s">
        <v>1909</v>
      </c>
      <c r="AB580" t="s">
        <v>1910</v>
      </c>
      <c r="AC580" t="s">
        <v>1911</v>
      </c>
      <c r="AD580" t="s">
        <v>102</v>
      </c>
      <c r="AE580" t="s">
        <v>105</v>
      </c>
      <c r="AF580">
        <v>8</v>
      </c>
      <c r="AG580" s="40">
        <v>38889</v>
      </c>
      <c r="AN580">
        <v>160</v>
      </c>
      <c r="AO580">
        <v>54</v>
      </c>
      <c r="AP580" t="s">
        <v>103</v>
      </c>
      <c r="BB580">
        <f t="shared" si="31"/>
        <v>17</v>
      </c>
      <c r="BC580">
        <f t="shared" si="32"/>
        <v>3</v>
      </c>
      <c r="BD580" t="str">
        <f t="shared" si="33"/>
        <v>右</v>
      </c>
      <c r="BE580" s="58" t="str">
        <f>IF(O580="男子",IF($AF580&gt;100,"",IF(M580=プロ用男子!D$2,ROW(),"")),"")</f>
        <v/>
      </c>
      <c r="BF580" s="58" t="str">
        <f>IF(O580="男子",IF($AF580&gt;100,"",IF($M580=プロ用男子!K$2,ROW(),"")),"")</f>
        <v/>
      </c>
      <c r="BG580" s="58" t="str">
        <f>IF(O580="男子",IF($AF580&gt;100,"",IF($M580=プロ用男子!D$27,ROW(),"")),"")</f>
        <v/>
      </c>
      <c r="BH580" s="58" t="str">
        <f>IF(O580="男子",IF($AF580&gt;100,"",IF($M580=プロ用男子!K$27,ROW(),"")),"")</f>
        <v/>
      </c>
      <c r="BI580" s="58" t="str">
        <f>IF(O580="男子",IF($AF580&gt;100,"",IF($M580=プロ用男子!D$52,ROW(),"")),"")</f>
        <v/>
      </c>
      <c r="BJ580" s="58" t="str">
        <f>IF(O580="男子",IF($AF580&gt;100,"",IF($M580=プロ用男子!K$52,ROW(),"")),"")</f>
        <v/>
      </c>
      <c r="BK580" s="58" t="str">
        <f>IF(O580="男子",IF($AF580&gt;100,"",IF($M580=プロ用男子!D$77,ROW(),"")),"")</f>
        <v/>
      </c>
      <c r="BL580" s="58" t="str">
        <f>IF(O580="男子",IF($AF580&gt;100,"",IF($M580=プロ用男子!K$77,ROW(),"")),"")</f>
        <v/>
      </c>
      <c r="BM580" s="58" t="str">
        <f>IF(O580="男子",IF($AF580&gt;100,"",IF($M580=プロ用男子!D$102,ROW(),"")),"")</f>
        <v/>
      </c>
      <c r="BN580" s="58" t="str">
        <f>IF(O580="男子",IF($AF580&gt;100,"",IF($M580=プロ用男子!K$102,ROW(),"")),"")</f>
        <v/>
      </c>
      <c r="BO580" s="58" t="str">
        <f>IF(O580="男子",IF($AF580&gt;100,"",IF($M580=プロ用男子!D$127,ROW(),"")),"")</f>
        <v/>
      </c>
      <c r="BP580" s="58" t="str">
        <f>IF(O580="男子",IF($AF580&gt;100,"",IF($M580=プロ用男子!K$127,ROW(),"")),"")</f>
        <v/>
      </c>
      <c r="BQ580" s="58" t="str">
        <f>IF(O580="男子",IF($AF580&gt;100,"",IF($M580=プロ用男子!D$152,ROW(),"")),"")</f>
        <v/>
      </c>
      <c r="BR580" s="58" t="str">
        <f>IF(O580="男子",IF($AF580&gt;100,"",IF($M580=プロ用男子!K$152,ROW(),"")),"")</f>
        <v/>
      </c>
      <c r="BS580" s="58" t="str">
        <f>IF(O580="男子",IF($AF580&gt;100,"",IF($M580=プロ用男子!D$177,ROW(),"")),"")</f>
        <v/>
      </c>
      <c r="BT580" s="58" t="str">
        <f>IF(O580="男子",IF($AF580&gt;100,"",IF($M580=プロ用男子!K$177,ROW(),"")),"")</f>
        <v/>
      </c>
      <c r="BU580" s="58" t="str">
        <f>IF(O580="男子",IF($AF580&gt;100,"",IF($M580=プロ用男子!D$202,ROW(),"")),"")</f>
        <v/>
      </c>
      <c r="BV580" s="58" t="str">
        <f>IF(O580="男子",IF($AF580&gt;100,"",IF($M580=プロ用男子!K$202,ROW(),"")),"")</f>
        <v/>
      </c>
      <c r="BW580" s="58" t="str">
        <f>IF(O580="男子",IF($AF580&gt;100,"",IF($M580=プロ用男子!D$227,ROW(),"")),"")</f>
        <v/>
      </c>
      <c r="BX580" s="58" t="str">
        <f>IF(O580="男子",IF($AF580&gt;100,"",IF($M580=プロ用男子!K$227,ROW(),"")),"")</f>
        <v/>
      </c>
      <c r="BY580" s="58" t="str">
        <f>IF(O580="女子",IF(AF580&gt;100,"",IF(M580=プロ用女子!D$2,ROW(),"")),"")</f>
        <v/>
      </c>
      <c r="BZ580" s="58" t="str">
        <f>IF(O580="女子",IF($AF580&gt;100,"",IF($M580=プロ用女子!K$2,ROW(),"")),"")</f>
        <v/>
      </c>
      <c r="CA580" s="58" t="str">
        <f>IF(O580="女子",IF($AF580&gt;100,"",IF($M580=プロ用女子!D$27,ROW(),"")),"")</f>
        <v/>
      </c>
      <c r="CB580" s="58" t="str">
        <f>IF(O580="女子",IF($AF580&gt;100,"",IF($M580=プロ用女子!K$27,ROW(),"")),"")</f>
        <v/>
      </c>
      <c r="CC580" s="58" t="str">
        <f>IF(O580="女子",IF($AF580&gt;100,"",IF($M580=プロ用女子!D$52,ROW(),"")),"")</f>
        <v/>
      </c>
      <c r="CD580" s="58" t="str">
        <f>IF(O580="女子",IF($AF580&gt;100,"",IF($M580=プロ用女子!K$52,ROW(),"")),"")</f>
        <v/>
      </c>
      <c r="CE580" s="58" t="str">
        <f>IF(O580="女子",IF($AF580&gt;100,"",IF($M580=プロ用女子!D$77,ROW(),"")),"")</f>
        <v/>
      </c>
      <c r="CF580" s="58" t="str">
        <f>IF(O580="女子",IF($AF580&gt;100,"",IF($M580=プロ用女子!K$77,ROW(),"")),"")</f>
        <v/>
      </c>
      <c r="CG580" s="58" t="str">
        <f>IF(O580="女子",IF($AF580&gt;100,"",IF($M580=プロ用女子!D$102,ROW(),"")),"")</f>
        <v/>
      </c>
      <c r="CH580" s="58" t="str">
        <f>IF(O580="女子",IF($AF580&gt;100,"",IF($M580=プロ用女子!K$102,ROW(),"")),"")</f>
        <v/>
      </c>
      <c r="CI580" s="58" t="str">
        <f>IF(O580="女子",IF($AF580&gt;100,"",IF($M580=プロ用女子!D$127,ROW(),"")),"")</f>
        <v/>
      </c>
      <c r="CJ580" s="58" t="str">
        <f>IF(O580="女子",IF($AF580&gt;100,"",IF($M580=プロ用女子!K$127,ROW(),"")),"")</f>
        <v/>
      </c>
      <c r="CK580" s="58">
        <f>IF(O580="女子",IF($AF580&gt;100,"",IF($M580=プロ用女子!D$152,ROW(),"")),"")</f>
        <v>580</v>
      </c>
      <c r="CL580" s="58" t="str">
        <f>IF(O580="女子",IF($AF580&gt;100,"",IF($M580=プロ用女子!K$152,ROW(),"")),"")</f>
        <v/>
      </c>
      <c r="CM580" s="58" t="str">
        <f>IF(O580="女子",IF($AF580&gt;100,"",IF($M580=プロ用女子!D$177,ROW(),"")),"")</f>
        <v/>
      </c>
      <c r="CN580" s="58" t="str">
        <f>IF(O580="女子",IF($AF580&gt;100,"",IF($M580=プロ用女子!K$177,ROW(),"")),"")</f>
        <v/>
      </c>
      <c r="CO580" s="58" t="str">
        <f>IF(O580="女子",IF($AF580&gt;100,"",IF($M580=プロ用女子!D$202,ROW(),"")),"")</f>
        <v/>
      </c>
      <c r="CP580" s="58" t="str">
        <f>IF(O580="女子",IF($AF580&gt;100,"",IF($M580=プロ用女子!K$202,ROW(),"")),"")</f>
        <v/>
      </c>
      <c r="CQ580" s="58" t="str">
        <f>IF(O580="女子",IF($AF580&gt;100,"",IF($M580=プロ用女子!D$227,ROW(),"")),"")</f>
        <v/>
      </c>
      <c r="CR580" s="58" t="str">
        <f>IF(O580="女子",IF($AF580&gt;100,"",IF($M580=プロ用女子!K$227,ROW(),"")),"")</f>
        <v/>
      </c>
    </row>
    <row r="581" spans="1:96" x14ac:dyDescent="0.15">
      <c r="A581" s="41"/>
      <c r="B581" s="41"/>
      <c r="L581" t="s">
        <v>1912</v>
      </c>
      <c r="M581" t="s">
        <v>1795</v>
      </c>
      <c r="N581" t="s">
        <v>1796</v>
      </c>
      <c r="O581" t="s">
        <v>17</v>
      </c>
      <c r="Y581" t="s">
        <v>101</v>
      </c>
      <c r="AA581" t="s">
        <v>1913</v>
      </c>
      <c r="AB581" t="s">
        <v>1914</v>
      </c>
      <c r="AC581" t="s">
        <v>1915</v>
      </c>
      <c r="AD581" t="s">
        <v>102</v>
      </c>
      <c r="AF581">
        <v>9</v>
      </c>
      <c r="AG581" s="40">
        <v>39168</v>
      </c>
      <c r="AN581">
        <v>169</v>
      </c>
      <c r="AO581">
        <v>50</v>
      </c>
      <c r="AP581" t="s">
        <v>103</v>
      </c>
      <c r="BB581">
        <f t="shared" si="31"/>
        <v>17</v>
      </c>
      <c r="BC581">
        <f t="shared" si="32"/>
        <v>3</v>
      </c>
      <c r="BD581" t="str">
        <f t="shared" si="33"/>
        <v>右</v>
      </c>
      <c r="BE581" s="58" t="str">
        <f>IF(O581="男子",IF($AF581&gt;100,"",IF(M581=プロ用男子!D$2,ROW(),"")),"")</f>
        <v/>
      </c>
      <c r="BF581" s="58" t="str">
        <f>IF(O581="男子",IF($AF581&gt;100,"",IF($M581=プロ用男子!K$2,ROW(),"")),"")</f>
        <v/>
      </c>
      <c r="BG581" s="58" t="str">
        <f>IF(O581="男子",IF($AF581&gt;100,"",IF($M581=プロ用男子!D$27,ROW(),"")),"")</f>
        <v/>
      </c>
      <c r="BH581" s="58" t="str">
        <f>IF(O581="男子",IF($AF581&gt;100,"",IF($M581=プロ用男子!K$27,ROW(),"")),"")</f>
        <v/>
      </c>
      <c r="BI581" s="58" t="str">
        <f>IF(O581="男子",IF($AF581&gt;100,"",IF($M581=プロ用男子!D$52,ROW(),"")),"")</f>
        <v/>
      </c>
      <c r="BJ581" s="58" t="str">
        <f>IF(O581="男子",IF($AF581&gt;100,"",IF($M581=プロ用男子!K$52,ROW(),"")),"")</f>
        <v/>
      </c>
      <c r="BK581" s="58" t="str">
        <f>IF(O581="男子",IF($AF581&gt;100,"",IF($M581=プロ用男子!D$77,ROW(),"")),"")</f>
        <v/>
      </c>
      <c r="BL581" s="58" t="str">
        <f>IF(O581="男子",IF($AF581&gt;100,"",IF($M581=プロ用男子!K$77,ROW(),"")),"")</f>
        <v/>
      </c>
      <c r="BM581" s="58" t="str">
        <f>IF(O581="男子",IF($AF581&gt;100,"",IF($M581=プロ用男子!D$102,ROW(),"")),"")</f>
        <v/>
      </c>
      <c r="BN581" s="58" t="str">
        <f>IF(O581="男子",IF($AF581&gt;100,"",IF($M581=プロ用男子!K$102,ROW(),"")),"")</f>
        <v/>
      </c>
      <c r="BO581" s="58" t="str">
        <f>IF(O581="男子",IF($AF581&gt;100,"",IF($M581=プロ用男子!D$127,ROW(),"")),"")</f>
        <v/>
      </c>
      <c r="BP581" s="58" t="str">
        <f>IF(O581="男子",IF($AF581&gt;100,"",IF($M581=プロ用男子!K$127,ROW(),"")),"")</f>
        <v/>
      </c>
      <c r="BQ581" s="58" t="str">
        <f>IF(O581="男子",IF($AF581&gt;100,"",IF($M581=プロ用男子!D$152,ROW(),"")),"")</f>
        <v/>
      </c>
      <c r="BR581" s="58" t="str">
        <f>IF(O581="男子",IF($AF581&gt;100,"",IF($M581=プロ用男子!K$152,ROW(),"")),"")</f>
        <v/>
      </c>
      <c r="BS581" s="58" t="str">
        <f>IF(O581="男子",IF($AF581&gt;100,"",IF($M581=プロ用男子!D$177,ROW(),"")),"")</f>
        <v/>
      </c>
      <c r="BT581" s="58" t="str">
        <f>IF(O581="男子",IF($AF581&gt;100,"",IF($M581=プロ用男子!K$177,ROW(),"")),"")</f>
        <v/>
      </c>
      <c r="BU581" s="58" t="str">
        <f>IF(O581="男子",IF($AF581&gt;100,"",IF($M581=プロ用男子!D$202,ROW(),"")),"")</f>
        <v/>
      </c>
      <c r="BV581" s="58" t="str">
        <f>IF(O581="男子",IF($AF581&gt;100,"",IF($M581=プロ用男子!K$202,ROW(),"")),"")</f>
        <v/>
      </c>
      <c r="BW581" s="58" t="str">
        <f>IF(O581="男子",IF($AF581&gt;100,"",IF($M581=プロ用男子!D$227,ROW(),"")),"")</f>
        <v/>
      </c>
      <c r="BX581" s="58" t="str">
        <f>IF(O581="男子",IF($AF581&gt;100,"",IF($M581=プロ用男子!K$227,ROW(),"")),"")</f>
        <v/>
      </c>
      <c r="BY581" s="58" t="str">
        <f>IF(O581="女子",IF(AF581&gt;100,"",IF(M581=プロ用女子!D$2,ROW(),"")),"")</f>
        <v/>
      </c>
      <c r="BZ581" s="58" t="str">
        <f>IF(O581="女子",IF($AF581&gt;100,"",IF($M581=プロ用女子!K$2,ROW(),"")),"")</f>
        <v/>
      </c>
      <c r="CA581" s="58" t="str">
        <f>IF(O581="女子",IF($AF581&gt;100,"",IF($M581=プロ用女子!D$27,ROW(),"")),"")</f>
        <v/>
      </c>
      <c r="CB581" s="58" t="str">
        <f>IF(O581="女子",IF($AF581&gt;100,"",IF($M581=プロ用女子!K$27,ROW(),"")),"")</f>
        <v/>
      </c>
      <c r="CC581" s="58" t="str">
        <f>IF(O581="女子",IF($AF581&gt;100,"",IF($M581=プロ用女子!D$52,ROW(),"")),"")</f>
        <v/>
      </c>
      <c r="CD581" s="58" t="str">
        <f>IF(O581="女子",IF($AF581&gt;100,"",IF($M581=プロ用女子!K$52,ROW(),"")),"")</f>
        <v/>
      </c>
      <c r="CE581" s="58" t="str">
        <f>IF(O581="女子",IF($AF581&gt;100,"",IF($M581=プロ用女子!D$77,ROW(),"")),"")</f>
        <v/>
      </c>
      <c r="CF581" s="58" t="str">
        <f>IF(O581="女子",IF($AF581&gt;100,"",IF($M581=プロ用女子!K$77,ROW(),"")),"")</f>
        <v/>
      </c>
      <c r="CG581" s="58" t="str">
        <f>IF(O581="女子",IF($AF581&gt;100,"",IF($M581=プロ用女子!D$102,ROW(),"")),"")</f>
        <v/>
      </c>
      <c r="CH581" s="58" t="str">
        <f>IF(O581="女子",IF($AF581&gt;100,"",IF($M581=プロ用女子!K$102,ROW(),"")),"")</f>
        <v/>
      </c>
      <c r="CI581" s="58" t="str">
        <f>IF(O581="女子",IF($AF581&gt;100,"",IF($M581=プロ用女子!D$127,ROW(),"")),"")</f>
        <v/>
      </c>
      <c r="CJ581" s="58" t="str">
        <f>IF(O581="女子",IF($AF581&gt;100,"",IF($M581=プロ用女子!K$127,ROW(),"")),"")</f>
        <v/>
      </c>
      <c r="CK581" s="58">
        <f>IF(O581="女子",IF($AF581&gt;100,"",IF($M581=プロ用女子!D$152,ROW(),"")),"")</f>
        <v>581</v>
      </c>
      <c r="CL581" s="58" t="str">
        <f>IF(O581="女子",IF($AF581&gt;100,"",IF($M581=プロ用女子!K$152,ROW(),"")),"")</f>
        <v/>
      </c>
      <c r="CM581" s="58" t="str">
        <f>IF(O581="女子",IF($AF581&gt;100,"",IF($M581=プロ用女子!D$177,ROW(),"")),"")</f>
        <v/>
      </c>
      <c r="CN581" s="58" t="str">
        <f>IF(O581="女子",IF($AF581&gt;100,"",IF($M581=プロ用女子!K$177,ROW(),"")),"")</f>
        <v/>
      </c>
      <c r="CO581" s="58" t="str">
        <f>IF(O581="女子",IF($AF581&gt;100,"",IF($M581=プロ用女子!D$202,ROW(),"")),"")</f>
        <v/>
      </c>
      <c r="CP581" s="58" t="str">
        <f>IF(O581="女子",IF($AF581&gt;100,"",IF($M581=プロ用女子!K$202,ROW(),"")),"")</f>
        <v/>
      </c>
      <c r="CQ581" s="58" t="str">
        <f>IF(O581="女子",IF($AF581&gt;100,"",IF($M581=プロ用女子!D$227,ROW(),"")),"")</f>
        <v/>
      </c>
      <c r="CR581" s="58" t="str">
        <f>IF(O581="女子",IF($AF581&gt;100,"",IF($M581=プロ用女子!K$227,ROW(),"")),"")</f>
        <v/>
      </c>
    </row>
    <row r="582" spans="1:96" x14ac:dyDescent="0.15">
      <c r="A582" s="41"/>
      <c r="B582" s="41"/>
      <c r="L582" t="s">
        <v>1916</v>
      </c>
      <c r="M582" t="s">
        <v>1795</v>
      </c>
      <c r="N582" t="s">
        <v>1796</v>
      </c>
      <c r="O582" t="s">
        <v>17</v>
      </c>
      <c r="Y582" t="s">
        <v>101</v>
      </c>
      <c r="AA582" t="s">
        <v>1917</v>
      </c>
      <c r="AB582" t="s">
        <v>1918</v>
      </c>
      <c r="AC582" t="s">
        <v>1919</v>
      </c>
      <c r="AD582" t="s">
        <v>102</v>
      </c>
      <c r="AF582">
        <v>10</v>
      </c>
      <c r="AG582" s="40">
        <v>39193</v>
      </c>
      <c r="AN582">
        <v>169</v>
      </c>
      <c r="AO582">
        <v>55.5</v>
      </c>
      <c r="AP582" t="s">
        <v>103</v>
      </c>
      <c r="BB582">
        <f t="shared" si="31"/>
        <v>16</v>
      </c>
      <c r="BC582">
        <f t="shared" si="32"/>
        <v>2</v>
      </c>
      <c r="BD582" t="str">
        <f t="shared" si="33"/>
        <v>右</v>
      </c>
      <c r="BE582" s="58" t="str">
        <f>IF(O582="男子",IF($AF582&gt;100,"",IF(M582=プロ用男子!D$2,ROW(),"")),"")</f>
        <v/>
      </c>
      <c r="BF582" s="58" t="str">
        <f>IF(O582="男子",IF($AF582&gt;100,"",IF($M582=プロ用男子!K$2,ROW(),"")),"")</f>
        <v/>
      </c>
      <c r="BG582" s="58" t="str">
        <f>IF(O582="男子",IF($AF582&gt;100,"",IF($M582=プロ用男子!D$27,ROW(),"")),"")</f>
        <v/>
      </c>
      <c r="BH582" s="58" t="str">
        <f>IF(O582="男子",IF($AF582&gt;100,"",IF($M582=プロ用男子!K$27,ROW(),"")),"")</f>
        <v/>
      </c>
      <c r="BI582" s="58" t="str">
        <f>IF(O582="男子",IF($AF582&gt;100,"",IF($M582=プロ用男子!D$52,ROW(),"")),"")</f>
        <v/>
      </c>
      <c r="BJ582" s="58" t="str">
        <f>IF(O582="男子",IF($AF582&gt;100,"",IF($M582=プロ用男子!K$52,ROW(),"")),"")</f>
        <v/>
      </c>
      <c r="BK582" s="58" t="str">
        <f>IF(O582="男子",IF($AF582&gt;100,"",IF($M582=プロ用男子!D$77,ROW(),"")),"")</f>
        <v/>
      </c>
      <c r="BL582" s="58" t="str">
        <f>IF(O582="男子",IF($AF582&gt;100,"",IF($M582=プロ用男子!K$77,ROW(),"")),"")</f>
        <v/>
      </c>
      <c r="BM582" s="58" t="str">
        <f>IF(O582="男子",IF($AF582&gt;100,"",IF($M582=プロ用男子!D$102,ROW(),"")),"")</f>
        <v/>
      </c>
      <c r="BN582" s="58" t="str">
        <f>IF(O582="男子",IF($AF582&gt;100,"",IF($M582=プロ用男子!K$102,ROW(),"")),"")</f>
        <v/>
      </c>
      <c r="BO582" s="58" t="str">
        <f>IF(O582="男子",IF($AF582&gt;100,"",IF($M582=プロ用男子!D$127,ROW(),"")),"")</f>
        <v/>
      </c>
      <c r="BP582" s="58" t="str">
        <f>IF(O582="男子",IF($AF582&gt;100,"",IF($M582=プロ用男子!K$127,ROW(),"")),"")</f>
        <v/>
      </c>
      <c r="BQ582" s="58" t="str">
        <f>IF(O582="男子",IF($AF582&gt;100,"",IF($M582=プロ用男子!D$152,ROW(),"")),"")</f>
        <v/>
      </c>
      <c r="BR582" s="58" t="str">
        <f>IF(O582="男子",IF($AF582&gt;100,"",IF($M582=プロ用男子!K$152,ROW(),"")),"")</f>
        <v/>
      </c>
      <c r="BS582" s="58" t="str">
        <f>IF(O582="男子",IF($AF582&gt;100,"",IF($M582=プロ用男子!D$177,ROW(),"")),"")</f>
        <v/>
      </c>
      <c r="BT582" s="58" t="str">
        <f>IF(O582="男子",IF($AF582&gt;100,"",IF($M582=プロ用男子!K$177,ROW(),"")),"")</f>
        <v/>
      </c>
      <c r="BU582" s="58" t="str">
        <f>IF(O582="男子",IF($AF582&gt;100,"",IF($M582=プロ用男子!D$202,ROW(),"")),"")</f>
        <v/>
      </c>
      <c r="BV582" s="58" t="str">
        <f>IF(O582="男子",IF($AF582&gt;100,"",IF($M582=プロ用男子!K$202,ROW(),"")),"")</f>
        <v/>
      </c>
      <c r="BW582" s="58" t="str">
        <f>IF(O582="男子",IF($AF582&gt;100,"",IF($M582=プロ用男子!D$227,ROW(),"")),"")</f>
        <v/>
      </c>
      <c r="BX582" s="58" t="str">
        <f>IF(O582="男子",IF($AF582&gt;100,"",IF($M582=プロ用男子!K$227,ROW(),"")),"")</f>
        <v/>
      </c>
      <c r="BY582" s="58" t="str">
        <f>IF(O582="女子",IF(AF582&gt;100,"",IF(M582=プロ用女子!D$2,ROW(),"")),"")</f>
        <v/>
      </c>
      <c r="BZ582" s="58" t="str">
        <f>IF(O582="女子",IF($AF582&gt;100,"",IF($M582=プロ用女子!K$2,ROW(),"")),"")</f>
        <v/>
      </c>
      <c r="CA582" s="58" t="str">
        <f>IF(O582="女子",IF($AF582&gt;100,"",IF($M582=プロ用女子!D$27,ROW(),"")),"")</f>
        <v/>
      </c>
      <c r="CB582" s="58" t="str">
        <f>IF(O582="女子",IF($AF582&gt;100,"",IF($M582=プロ用女子!K$27,ROW(),"")),"")</f>
        <v/>
      </c>
      <c r="CC582" s="58" t="str">
        <f>IF(O582="女子",IF($AF582&gt;100,"",IF($M582=プロ用女子!D$52,ROW(),"")),"")</f>
        <v/>
      </c>
      <c r="CD582" s="58" t="str">
        <f>IF(O582="女子",IF($AF582&gt;100,"",IF($M582=プロ用女子!K$52,ROW(),"")),"")</f>
        <v/>
      </c>
      <c r="CE582" s="58" t="str">
        <f>IF(O582="女子",IF($AF582&gt;100,"",IF($M582=プロ用女子!D$77,ROW(),"")),"")</f>
        <v/>
      </c>
      <c r="CF582" s="58" t="str">
        <f>IF(O582="女子",IF($AF582&gt;100,"",IF($M582=プロ用女子!K$77,ROW(),"")),"")</f>
        <v/>
      </c>
      <c r="CG582" s="58" t="str">
        <f>IF(O582="女子",IF($AF582&gt;100,"",IF($M582=プロ用女子!D$102,ROW(),"")),"")</f>
        <v/>
      </c>
      <c r="CH582" s="58" t="str">
        <f>IF(O582="女子",IF($AF582&gt;100,"",IF($M582=プロ用女子!K$102,ROW(),"")),"")</f>
        <v/>
      </c>
      <c r="CI582" s="58" t="str">
        <f>IF(O582="女子",IF($AF582&gt;100,"",IF($M582=プロ用女子!D$127,ROW(),"")),"")</f>
        <v/>
      </c>
      <c r="CJ582" s="58" t="str">
        <f>IF(O582="女子",IF($AF582&gt;100,"",IF($M582=プロ用女子!K$127,ROW(),"")),"")</f>
        <v/>
      </c>
      <c r="CK582" s="58">
        <f>IF(O582="女子",IF($AF582&gt;100,"",IF($M582=プロ用女子!D$152,ROW(),"")),"")</f>
        <v>582</v>
      </c>
      <c r="CL582" s="58" t="str">
        <f>IF(O582="女子",IF($AF582&gt;100,"",IF($M582=プロ用女子!K$152,ROW(),"")),"")</f>
        <v/>
      </c>
      <c r="CM582" s="58" t="str">
        <f>IF(O582="女子",IF($AF582&gt;100,"",IF($M582=プロ用女子!D$177,ROW(),"")),"")</f>
        <v/>
      </c>
      <c r="CN582" s="58" t="str">
        <f>IF(O582="女子",IF($AF582&gt;100,"",IF($M582=プロ用女子!K$177,ROW(),"")),"")</f>
        <v/>
      </c>
      <c r="CO582" s="58" t="str">
        <f>IF(O582="女子",IF($AF582&gt;100,"",IF($M582=プロ用女子!D$202,ROW(),"")),"")</f>
        <v/>
      </c>
      <c r="CP582" s="58" t="str">
        <f>IF(O582="女子",IF($AF582&gt;100,"",IF($M582=プロ用女子!K$202,ROW(),"")),"")</f>
        <v/>
      </c>
      <c r="CQ582" s="58" t="str">
        <f>IF(O582="女子",IF($AF582&gt;100,"",IF($M582=プロ用女子!D$227,ROW(),"")),"")</f>
        <v/>
      </c>
      <c r="CR582" s="58" t="str">
        <f>IF(O582="女子",IF($AF582&gt;100,"",IF($M582=プロ用女子!K$227,ROW(),"")),"")</f>
        <v/>
      </c>
    </row>
    <row r="583" spans="1:96" x14ac:dyDescent="0.15">
      <c r="A583" s="41"/>
      <c r="B583" s="41"/>
      <c r="L583" t="s">
        <v>1930</v>
      </c>
      <c r="M583" t="s">
        <v>1795</v>
      </c>
      <c r="N583" t="s">
        <v>1796</v>
      </c>
      <c r="O583" t="s">
        <v>17</v>
      </c>
      <c r="Y583" t="s">
        <v>101</v>
      </c>
      <c r="AA583" t="s">
        <v>1931</v>
      </c>
      <c r="AB583" t="s">
        <v>1932</v>
      </c>
      <c r="AC583" t="s">
        <v>1933</v>
      </c>
      <c r="AD583" t="s">
        <v>102</v>
      </c>
      <c r="AF583">
        <v>11</v>
      </c>
      <c r="AG583" s="40">
        <v>39283</v>
      </c>
      <c r="AN583">
        <v>166</v>
      </c>
      <c r="AO583">
        <v>59.2</v>
      </c>
      <c r="AP583" t="s">
        <v>103</v>
      </c>
      <c r="BB583">
        <f t="shared" si="31"/>
        <v>16</v>
      </c>
      <c r="BC583">
        <f t="shared" si="32"/>
        <v>2</v>
      </c>
      <c r="BD583" t="str">
        <f t="shared" si="33"/>
        <v>右</v>
      </c>
      <c r="BE583" s="58" t="str">
        <f>IF(O583="男子",IF($AF583&gt;100,"",IF(M583=プロ用男子!D$2,ROW(),"")),"")</f>
        <v/>
      </c>
      <c r="BF583" s="58" t="str">
        <f>IF(O583="男子",IF($AF583&gt;100,"",IF($M583=プロ用男子!K$2,ROW(),"")),"")</f>
        <v/>
      </c>
      <c r="BG583" s="58" t="str">
        <f>IF(O583="男子",IF($AF583&gt;100,"",IF($M583=プロ用男子!D$27,ROW(),"")),"")</f>
        <v/>
      </c>
      <c r="BH583" s="58" t="str">
        <f>IF(O583="男子",IF($AF583&gt;100,"",IF($M583=プロ用男子!K$27,ROW(),"")),"")</f>
        <v/>
      </c>
      <c r="BI583" s="58" t="str">
        <f>IF(O583="男子",IF($AF583&gt;100,"",IF($M583=プロ用男子!D$52,ROW(),"")),"")</f>
        <v/>
      </c>
      <c r="BJ583" s="58" t="str">
        <f>IF(O583="男子",IF($AF583&gt;100,"",IF($M583=プロ用男子!K$52,ROW(),"")),"")</f>
        <v/>
      </c>
      <c r="BK583" s="58" t="str">
        <f>IF(O583="男子",IF($AF583&gt;100,"",IF($M583=プロ用男子!D$77,ROW(),"")),"")</f>
        <v/>
      </c>
      <c r="BL583" s="58" t="str">
        <f>IF(O583="男子",IF($AF583&gt;100,"",IF($M583=プロ用男子!K$77,ROW(),"")),"")</f>
        <v/>
      </c>
      <c r="BM583" s="58" t="str">
        <f>IF(O583="男子",IF($AF583&gt;100,"",IF($M583=プロ用男子!D$102,ROW(),"")),"")</f>
        <v/>
      </c>
      <c r="BN583" s="58" t="str">
        <f>IF(O583="男子",IF($AF583&gt;100,"",IF($M583=プロ用男子!K$102,ROW(),"")),"")</f>
        <v/>
      </c>
      <c r="BO583" s="58" t="str">
        <f>IF(O583="男子",IF($AF583&gt;100,"",IF($M583=プロ用男子!D$127,ROW(),"")),"")</f>
        <v/>
      </c>
      <c r="BP583" s="58" t="str">
        <f>IF(O583="男子",IF($AF583&gt;100,"",IF($M583=プロ用男子!K$127,ROW(),"")),"")</f>
        <v/>
      </c>
      <c r="BQ583" s="58" t="str">
        <f>IF(O583="男子",IF($AF583&gt;100,"",IF($M583=プロ用男子!D$152,ROW(),"")),"")</f>
        <v/>
      </c>
      <c r="BR583" s="58" t="str">
        <f>IF(O583="男子",IF($AF583&gt;100,"",IF($M583=プロ用男子!K$152,ROW(),"")),"")</f>
        <v/>
      </c>
      <c r="BS583" s="58" t="str">
        <f>IF(O583="男子",IF($AF583&gt;100,"",IF($M583=プロ用男子!D$177,ROW(),"")),"")</f>
        <v/>
      </c>
      <c r="BT583" s="58" t="str">
        <f>IF(O583="男子",IF($AF583&gt;100,"",IF($M583=プロ用男子!K$177,ROW(),"")),"")</f>
        <v/>
      </c>
      <c r="BU583" s="58" t="str">
        <f>IF(O583="男子",IF($AF583&gt;100,"",IF($M583=プロ用男子!D$202,ROW(),"")),"")</f>
        <v/>
      </c>
      <c r="BV583" s="58" t="str">
        <f>IF(O583="男子",IF($AF583&gt;100,"",IF($M583=プロ用男子!K$202,ROW(),"")),"")</f>
        <v/>
      </c>
      <c r="BW583" s="58" t="str">
        <f>IF(O583="男子",IF($AF583&gt;100,"",IF($M583=プロ用男子!D$227,ROW(),"")),"")</f>
        <v/>
      </c>
      <c r="BX583" s="58" t="str">
        <f>IF(O583="男子",IF($AF583&gt;100,"",IF($M583=プロ用男子!K$227,ROW(),"")),"")</f>
        <v/>
      </c>
      <c r="BY583" s="58" t="str">
        <f>IF(O583="女子",IF(AF583&gt;100,"",IF(M583=プロ用女子!D$2,ROW(),"")),"")</f>
        <v/>
      </c>
      <c r="BZ583" s="58" t="str">
        <f>IF(O583="女子",IF($AF583&gt;100,"",IF($M583=プロ用女子!K$2,ROW(),"")),"")</f>
        <v/>
      </c>
      <c r="CA583" s="58" t="str">
        <f>IF(O583="女子",IF($AF583&gt;100,"",IF($M583=プロ用女子!D$27,ROW(),"")),"")</f>
        <v/>
      </c>
      <c r="CB583" s="58" t="str">
        <f>IF(O583="女子",IF($AF583&gt;100,"",IF($M583=プロ用女子!K$27,ROW(),"")),"")</f>
        <v/>
      </c>
      <c r="CC583" s="58" t="str">
        <f>IF(O583="女子",IF($AF583&gt;100,"",IF($M583=プロ用女子!D$52,ROW(),"")),"")</f>
        <v/>
      </c>
      <c r="CD583" s="58" t="str">
        <f>IF(O583="女子",IF($AF583&gt;100,"",IF($M583=プロ用女子!K$52,ROW(),"")),"")</f>
        <v/>
      </c>
      <c r="CE583" s="58" t="str">
        <f>IF(O583="女子",IF($AF583&gt;100,"",IF($M583=プロ用女子!D$77,ROW(),"")),"")</f>
        <v/>
      </c>
      <c r="CF583" s="58" t="str">
        <f>IF(O583="女子",IF($AF583&gt;100,"",IF($M583=プロ用女子!K$77,ROW(),"")),"")</f>
        <v/>
      </c>
      <c r="CG583" s="58" t="str">
        <f>IF(O583="女子",IF($AF583&gt;100,"",IF($M583=プロ用女子!D$102,ROW(),"")),"")</f>
        <v/>
      </c>
      <c r="CH583" s="58" t="str">
        <f>IF(O583="女子",IF($AF583&gt;100,"",IF($M583=プロ用女子!K$102,ROW(),"")),"")</f>
        <v/>
      </c>
      <c r="CI583" s="58" t="str">
        <f>IF(O583="女子",IF($AF583&gt;100,"",IF($M583=プロ用女子!D$127,ROW(),"")),"")</f>
        <v/>
      </c>
      <c r="CJ583" s="58" t="str">
        <f>IF(O583="女子",IF($AF583&gt;100,"",IF($M583=プロ用女子!K$127,ROW(),"")),"")</f>
        <v/>
      </c>
      <c r="CK583" s="58">
        <f>IF(O583="女子",IF($AF583&gt;100,"",IF($M583=プロ用女子!D$152,ROW(),"")),"")</f>
        <v>583</v>
      </c>
      <c r="CL583" s="58" t="str">
        <f>IF(O583="女子",IF($AF583&gt;100,"",IF($M583=プロ用女子!K$152,ROW(),"")),"")</f>
        <v/>
      </c>
      <c r="CM583" s="58" t="str">
        <f>IF(O583="女子",IF($AF583&gt;100,"",IF($M583=プロ用女子!D$177,ROW(),"")),"")</f>
        <v/>
      </c>
      <c r="CN583" s="58" t="str">
        <f>IF(O583="女子",IF($AF583&gt;100,"",IF($M583=プロ用女子!K$177,ROW(),"")),"")</f>
        <v/>
      </c>
      <c r="CO583" s="58" t="str">
        <f>IF(O583="女子",IF($AF583&gt;100,"",IF($M583=プロ用女子!D$202,ROW(),"")),"")</f>
        <v/>
      </c>
      <c r="CP583" s="58" t="str">
        <f>IF(O583="女子",IF($AF583&gt;100,"",IF($M583=プロ用女子!K$202,ROW(),"")),"")</f>
        <v/>
      </c>
      <c r="CQ583" s="58" t="str">
        <f>IF(O583="女子",IF($AF583&gt;100,"",IF($M583=プロ用女子!D$227,ROW(),"")),"")</f>
        <v/>
      </c>
      <c r="CR583" s="58" t="str">
        <f>IF(O583="女子",IF($AF583&gt;100,"",IF($M583=プロ用女子!K$227,ROW(),"")),"")</f>
        <v/>
      </c>
    </row>
    <row r="584" spans="1:96" x14ac:dyDescent="0.15">
      <c r="A584" s="41"/>
      <c r="B584" s="41"/>
      <c r="L584" t="s">
        <v>1944</v>
      </c>
      <c r="M584" t="s">
        <v>1795</v>
      </c>
      <c r="N584" t="s">
        <v>1796</v>
      </c>
      <c r="O584" t="s">
        <v>17</v>
      </c>
      <c r="Y584" t="s">
        <v>101</v>
      </c>
      <c r="AA584" t="s">
        <v>1945</v>
      </c>
      <c r="AB584" t="s">
        <v>395</v>
      </c>
      <c r="AC584" t="s">
        <v>1946</v>
      </c>
      <c r="AD584" t="s">
        <v>102</v>
      </c>
      <c r="AF584">
        <v>12</v>
      </c>
      <c r="AG584" s="40">
        <v>39245</v>
      </c>
      <c r="AN584">
        <v>164</v>
      </c>
      <c r="AO584">
        <v>54</v>
      </c>
      <c r="AP584" t="s">
        <v>103</v>
      </c>
      <c r="BB584">
        <f t="shared" si="31"/>
        <v>16</v>
      </c>
      <c r="BC584">
        <f t="shared" si="32"/>
        <v>2</v>
      </c>
      <c r="BD584" t="str">
        <f t="shared" si="33"/>
        <v>右</v>
      </c>
      <c r="BE584" s="58" t="str">
        <f>IF(O584="男子",IF($AF584&gt;100,"",IF(M584=プロ用男子!D$2,ROW(),"")),"")</f>
        <v/>
      </c>
      <c r="BF584" s="58" t="str">
        <f>IF(O584="男子",IF($AF584&gt;100,"",IF($M584=プロ用男子!K$2,ROW(),"")),"")</f>
        <v/>
      </c>
      <c r="BG584" s="58" t="str">
        <f>IF(O584="男子",IF($AF584&gt;100,"",IF($M584=プロ用男子!D$27,ROW(),"")),"")</f>
        <v/>
      </c>
      <c r="BH584" s="58" t="str">
        <f>IF(O584="男子",IF($AF584&gt;100,"",IF($M584=プロ用男子!K$27,ROW(),"")),"")</f>
        <v/>
      </c>
      <c r="BI584" s="58" t="str">
        <f>IF(O584="男子",IF($AF584&gt;100,"",IF($M584=プロ用男子!D$52,ROW(),"")),"")</f>
        <v/>
      </c>
      <c r="BJ584" s="58" t="str">
        <f>IF(O584="男子",IF($AF584&gt;100,"",IF($M584=プロ用男子!K$52,ROW(),"")),"")</f>
        <v/>
      </c>
      <c r="BK584" s="58" t="str">
        <f>IF(O584="男子",IF($AF584&gt;100,"",IF($M584=プロ用男子!D$77,ROW(),"")),"")</f>
        <v/>
      </c>
      <c r="BL584" s="58" t="str">
        <f>IF(O584="男子",IF($AF584&gt;100,"",IF($M584=プロ用男子!K$77,ROW(),"")),"")</f>
        <v/>
      </c>
      <c r="BM584" s="58" t="str">
        <f>IF(O584="男子",IF($AF584&gt;100,"",IF($M584=プロ用男子!D$102,ROW(),"")),"")</f>
        <v/>
      </c>
      <c r="BN584" s="58" t="str">
        <f>IF(O584="男子",IF($AF584&gt;100,"",IF($M584=プロ用男子!K$102,ROW(),"")),"")</f>
        <v/>
      </c>
      <c r="BO584" s="58" t="str">
        <f>IF(O584="男子",IF($AF584&gt;100,"",IF($M584=プロ用男子!D$127,ROW(),"")),"")</f>
        <v/>
      </c>
      <c r="BP584" s="58" t="str">
        <f>IF(O584="男子",IF($AF584&gt;100,"",IF($M584=プロ用男子!K$127,ROW(),"")),"")</f>
        <v/>
      </c>
      <c r="BQ584" s="58" t="str">
        <f>IF(O584="男子",IF($AF584&gt;100,"",IF($M584=プロ用男子!D$152,ROW(),"")),"")</f>
        <v/>
      </c>
      <c r="BR584" s="58" t="str">
        <f>IF(O584="男子",IF($AF584&gt;100,"",IF($M584=プロ用男子!K$152,ROW(),"")),"")</f>
        <v/>
      </c>
      <c r="BS584" s="58" t="str">
        <f>IF(O584="男子",IF($AF584&gt;100,"",IF($M584=プロ用男子!D$177,ROW(),"")),"")</f>
        <v/>
      </c>
      <c r="BT584" s="58" t="str">
        <f>IF(O584="男子",IF($AF584&gt;100,"",IF($M584=プロ用男子!K$177,ROW(),"")),"")</f>
        <v/>
      </c>
      <c r="BU584" s="58" t="str">
        <f>IF(O584="男子",IF($AF584&gt;100,"",IF($M584=プロ用男子!D$202,ROW(),"")),"")</f>
        <v/>
      </c>
      <c r="BV584" s="58" t="str">
        <f>IF(O584="男子",IF($AF584&gt;100,"",IF($M584=プロ用男子!K$202,ROW(),"")),"")</f>
        <v/>
      </c>
      <c r="BW584" s="58" t="str">
        <f>IF(O584="男子",IF($AF584&gt;100,"",IF($M584=プロ用男子!D$227,ROW(),"")),"")</f>
        <v/>
      </c>
      <c r="BX584" s="58" t="str">
        <f>IF(O584="男子",IF($AF584&gt;100,"",IF($M584=プロ用男子!K$227,ROW(),"")),"")</f>
        <v/>
      </c>
      <c r="BY584" s="58" t="str">
        <f>IF(O584="女子",IF(AF584&gt;100,"",IF(M584=プロ用女子!D$2,ROW(),"")),"")</f>
        <v/>
      </c>
      <c r="BZ584" s="58" t="str">
        <f>IF(O584="女子",IF($AF584&gt;100,"",IF($M584=プロ用女子!K$2,ROW(),"")),"")</f>
        <v/>
      </c>
      <c r="CA584" s="58" t="str">
        <f>IF(O584="女子",IF($AF584&gt;100,"",IF($M584=プロ用女子!D$27,ROW(),"")),"")</f>
        <v/>
      </c>
      <c r="CB584" s="58" t="str">
        <f>IF(O584="女子",IF($AF584&gt;100,"",IF($M584=プロ用女子!K$27,ROW(),"")),"")</f>
        <v/>
      </c>
      <c r="CC584" s="58" t="str">
        <f>IF(O584="女子",IF($AF584&gt;100,"",IF($M584=プロ用女子!D$52,ROW(),"")),"")</f>
        <v/>
      </c>
      <c r="CD584" s="58" t="str">
        <f>IF(O584="女子",IF($AF584&gt;100,"",IF($M584=プロ用女子!K$52,ROW(),"")),"")</f>
        <v/>
      </c>
      <c r="CE584" s="58" t="str">
        <f>IF(O584="女子",IF($AF584&gt;100,"",IF($M584=プロ用女子!D$77,ROW(),"")),"")</f>
        <v/>
      </c>
      <c r="CF584" s="58" t="str">
        <f>IF(O584="女子",IF($AF584&gt;100,"",IF($M584=プロ用女子!K$77,ROW(),"")),"")</f>
        <v/>
      </c>
      <c r="CG584" s="58" t="str">
        <f>IF(O584="女子",IF($AF584&gt;100,"",IF($M584=プロ用女子!D$102,ROW(),"")),"")</f>
        <v/>
      </c>
      <c r="CH584" s="58" t="str">
        <f>IF(O584="女子",IF($AF584&gt;100,"",IF($M584=プロ用女子!K$102,ROW(),"")),"")</f>
        <v/>
      </c>
      <c r="CI584" s="58" t="str">
        <f>IF(O584="女子",IF($AF584&gt;100,"",IF($M584=プロ用女子!D$127,ROW(),"")),"")</f>
        <v/>
      </c>
      <c r="CJ584" s="58" t="str">
        <f>IF(O584="女子",IF($AF584&gt;100,"",IF($M584=プロ用女子!K$127,ROW(),"")),"")</f>
        <v/>
      </c>
      <c r="CK584" s="58">
        <f>IF(O584="女子",IF($AF584&gt;100,"",IF($M584=プロ用女子!D$152,ROW(),"")),"")</f>
        <v>584</v>
      </c>
      <c r="CL584" s="58" t="str">
        <f>IF(O584="女子",IF($AF584&gt;100,"",IF($M584=プロ用女子!K$152,ROW(),"")),"")</f>
        <v/>
      </c>
      <c r="CM584" s="58" t="str">
        <f>IF(O584="女子",IF($AF584&gt;100,"",IF($M584=プロ用女子!D$177,ROW(),"")),"")</f>
        <v/>
      </c>
      <c r="CN584" s="58" t="str">
        <f>IF(O584="女子",IF($AF584&gt;100,"",IF($M584=プロ用女子!K$177,ROW(),"")),"")</f>
        <v/>
      </c>
      <c r="CO584" s="58" t="str">
        <f>IF(O584="女子",IF($AF584&gt;100,"",IF($M584=プロ用女子!D$202,ROW(),"")),"")</f>
        <v/>
      </c>
      <c r="CP584" s="58" t="str">
        <f>IF(O584="女子",IF($AF584&gt;100,"",IF($M584=プロ用女子!K$202,ROW(),"")),"")</f>
        <v/>
      </c>
      <c r="CQ584" s="58" t="str">
        <f>IF(O584="女子",IF($AF584&gt;100,"",IF($M584=プロ用女子!D$227,ROW(),"")),"")</f>
        <v/>
      </c>
      <c r="CR584" s="58" t="str">
        <f>IF(O584="女子",IF($AF584&gt;100,"",IF($M584=プロ用女子!K$227,ROW(),"")),"")</f>
        <v/>
      </c>
    </row>
    <row r="585" spans="1:96" x14ac:dyDescent="0.15">
      <c r="A585" s="41"/>
      <c r="B585" s="41"/>
      <c r="L585" t="s">
        <v>1947</v>
      </c>
      <c r="M585" t="s">
        <v>1795</v>
      </c>
      <c r="N585" t="s">
        <v>1796</v>
      </c>
      <c r="O585" t="s">
        <v>17</v>
      </c>
      <c r="Y585" t="s">
        <v>101</v>
      </c>
      <c r="AA585" t="s">
        <v>1948</v>
      </c>
      <c r="AB585" t="s">
        <v>332</v>
      </c>
      <c r="AC585" t="s">
        <v>1949</v>
      </c>
      <c r="AD585" t="s">
        <v>102</v>
      </c>
      <c r="AF585">
        <v>13</v>
      </c>
      <c r="AG585" s="40">
        <v>39350</v>
      </c>
      <c r="AN585">
        <v>160</v>
      </c>
      <c r="AO585">
        <v>50</v>
      </c>
      <c r="AP585" t="s">
        <v>103</v>
      </c>
      <c r="BB585">
        <f t="shared" si="31"/>
        <v>16</v>
      </c>
      <c r="BC585">
        <f t="shared" si="32"/>
        <v>2</v>
      </c>
      <c r="BD585" t="str">
        <f t="shared" si="33"/>
        <v>右</v>
      </c>
      <c r="BE585" s="58" t="str">
        <f>IF(O585="男子",IF($AF585&gt;100,"",IF(M585=プロ用男子!D$2,ROW(),"")),"")</f>
        <v/>
      </c>
      <c r="BF585" s="58" t="str">
        <f>IF(O585="男子",IF($AF585&gt;100,"",IF($M585=プロ用男子!K$2,ROW(),"")),"")</f>
        <v/>
      </c>
      <c r="BG585" s="58" t="str">
        <f>IF(O585="男子",IF($AF585&gt;100,"",IF($M585=プロ用男子!D$27,ROW(),"")),"")</f>
        <v/>
      </c>
      <c r="BH585" s="58" t="str">
        <f>IF(O585="男子",IF($AF585&gt;100,"",IF($M585=プロ用男子!K$27,ROW(),"")),"")</f>
        <v/>
      </c>
      <c r="BI585" s="58" t="str">
        <f>IF(O585="男子",IF($AF585&gt;100,"",IF($M585=プロ用男子!D$52,ROW(),"")),"")</f>
        <v/>
      </c>
      <c r="BJ585" s="58" t="str">
        <f>IF(O585="男子",IF($AF585&gt;100,"",IF($M585=プロ用男子!K$52,ROW(),"")),"")</f>
        <v/>
      </c>
      <c r="BK585" s="58" t="str">
        <f>IF(O585="男子",IF($AF585&gt;100,"",IF($M585=プロ用男子!D$77,ROW(),"")),"")</f>
        <v/>
      </c>
      <c r="BL585" s="58" t="str">
        <f>IF(O585="男子",IF($AF585&gt;100,"",IF($M585=プロ用男子!K$77,ROW(),"")),"")</f>
        <v/>
      </c>
      <c r="BM585" s="58" t="str">
        <f>IF(O585="男子",IF($AF585&gt;100,"",IF($M585=プロ用男子!D$102,ROW(),"")),"")</f>
        <v/>
      </c>
      <c r="BN585" s="58" t="str">
        <f>IF(O585="男子",IF($AF585&gt;100,"",IF($M585=プロ用男子!K$102,ROW(),"")),"")</f>
        <v/>
      </c>
      <c r="BO585" s="58" t="str">
        <f>IF(O585="男子",IF($AF585&gt;100,"",IF($M585=プロ用男子!D$127,ROW(),"")),"")</f>
        <v/>
      </c>
      <c r="BP585" s="58" t="str">
        <f>IF(O585="男子",IF($AF585&gt;100,"",IF($M585=プロ用男子!K$127,ROW(),"")),"")</f>
        <v/>
      </c>
      <c r="BQ585" s="58" t="str">
        <f>IF(O585="男子",IF($AF585&gt;100,"",IF($M585=プロ用男子!D$152,ROW(),"")),"")</f>
        <v/>
      </c>
      <c r="BR585" s="58" t="str">
        <f>IF(O585="男子",IF($AF585&gt;100,"",IF($M585=プロ用男子!K$152,ROW(),"")),"")</f>
        <v/>
      </c>
      <c r="BS585" s="58" t="str">
        <f>IF(O585="男子",IF($AF585&gt;100,"",IF($M585=プロ用男子!D$177,ROW(),"")),"")</f>
        <v/>
      </c>
      <c r="BT585" s="58" t="str">
        <f>IF(O585="男子",IF($AF585&gt;100,"",IF($M585=プロ用男子!K$177,ROW(),"")),"")</f>
        <v/>
      </c>
      <c r="BU585" s="58" t="str">
        <f>IF(O585="男子",IF($AF585&gt;100,"",IF($M585=プロ用男子!D$202,ROW(),"")),"")</f>
        <v/>
      </c>
      <c r="BV585" s="58" t="str">
        <f>IF(O585="男子",IF($AF585&gt;100,"",IF($M585=プロ用男子!K$202,ROW(),"")),"")</f>
        <v/>
      </c>
      <c r="BW585" s="58" t="str">
        <f>IF(O585="男子",IF($AF585&gt;100,"",IF($M585=プロ用男子!D$227,ROW(),"")),"")</f>
        <v/>
      </c>
      <c r="BX585" s="58" t="str">
        <f>IF(O585="男子",IF($AF585&gt;100,"",IF($M585=プロ用男子!K$227,ROW(),"")),"")</f>
        <v/>
      </c>
      <c r="BY585" s="58" t="str">
        <f>IF(O585="女子",IF(AF585&gt;100,"",IF(M585=プロ用女子!D$2,ROW(),"")),"")</f>
        <v/>
      </c>
      <c r="BZ585" s="58" t="str">
        <f>IF(O585="女子",IF($AF585&gt;100,"",IF($M585=プロ用女子!K$2,ROW(),"")),"")</f>
        <v/>
      </c>
      <c r="CA585" s="58" t="str">
        <f>IF(O585="女子",IF($AF585&gt;100,"",IF($M585=プロ用女子!D$27,ROW(),"")),"")</f>
        <v/>
      </c>
      <c r="CB585" s="58" t="str">
        <f>IF(O585="女子",IF($AF585&gt;100,"",IF($M585=プロ用女子!K$27,ROW(),"")),"")</f>
        <v/>
      </c>
      <c r="CC585" s="58" t="str">
        <f>IF(O585="女子",IF($AF585&gt;100,"",IF($M585=プロ用女子!D$52,ROW(),"")),"")</f>
        <v/>
      </c>
      <c r="CD585" s="58" t="str">
        <f>IF(O585="女子",IF($AF585&gt;100,"",IF($M585=プロ用女子!K$52,ROW(),"")),"")</f>
        <v/>
      </c>
      <c r="CE585" s="58" t="str">
        <f>IF(O585="女子",IF($AF585&gt;100,"",IF($M585=プロ用女子!D$77,ROW(),"")),"")</f>
        <v/>
      </c>
      <c r="CF585" s="58" t="str">
        <f>IF(O585="女子",IF($AF585&gt;100,"",IF($M585=プロ用女子!K$77,ROW(),"")),"")</f>
        <v/>
      </c>
      <c r="CG585" s="58" t="str">
        <f>IF(O585="女子",IF($AF585&gt;100,"",IF($M585=プロ用女子!D$102,ROW(),"")),"")</f>
        <v/>
      </c>
      <c r="CH585" s="58" t="str">
        <f>IF(O585="女子",IF($AF585&gt;100,"",IF($M585=プロ用女子!K$102,ROW(),"")),"")</f>
        <v/>
      </c>
      <c r="CI585" s="58" t="str">
        <f>IF(O585="女子",IF($AF585&gt;100,"",IF($M585=プロ用女子!D$127,ROW(),"")),"")</f>
        <v/>
      </c>
      <c r="CJ585" s="58" t="str">
        <f>IF(O585="女子",IF($AF585&gt;100,"",IF($M585=プロ用女子!K$127,ROW(),"")),"")</f>
        <v/>
      </c>
      <c r="CK585" s="58">
        <f>IF(O585="女子",IF($AF585&gt;100,"",IF($M585=プロ用女子!D$152,ROW(),"")),"")</f>
        <v>585</v>
      </c>
      <c r="CL585" s="58" t="str">
        <f>IF(O585="女子",IF($AF585&gt;100,"",IF($M585=プロ用女子!K$152,ROW(),"")),"")</f>
        <v/>
      </c>
      <c r="CM585" s="58" t="str">
        <f>IF(O585="女子",IF($AF585&gt;100,"",IF($M585=プロ用女子!D$177,ROW(),"")),"")</f>
        <v/>
      </c>
      <c r="CN585" s="58" t="str">
        <f>IF(O585="女子",IF($AF585&gt;100,"",IF($M585=プロ用女子!K$177,ROW(),"")),"")</f>
        <v/>
      </c>
      <c r="CO585" s="58" t="str">
        <f>IF(O585="女子",IF($AF585&gt;100,"",IF($M585=プロ用女子!D$202,ROW(),"")),"")</f>
        <v/>
      </c>
      <c r="CP585" s="58" t="str">
        <f>IF(O585="女子",IF($AF585&gt;100,"",IF($M585=プロ用女子!K$202,ROW(),"")),"")</f>
        <v/>
      </c>
      <c r="CQ585" s="58" t="str">
        <f>IF(O585="女子",IF($AF585&gt;100,"",IF($M585=プロ用女子!D$227,ROW(),"")),"")</f>
        <v/>
      </c>
      <c r="CR585" s="58" t="str">
        <f>IF(O585="女子",IF($AF585&gt;100,"",IF($M585=プロ用女子!K$227,ROW(),"")),"")</f>
        <v/>
      </c>
    </row>
    <row r="586" spans="1:96" x14ac:dyDescent="0.15">
      <c r="A586" s="41"/>
      <c r="B586" s="41"/>
      <c r="L586" t="s">
        <v>1950</v>
      </c>
      <c r="M586" t="s">
        <v>1795</v>
      </c>
      <c r="N586" t="s">
        <v>1796</v>
      </c>
      <c r="O586" t="s">
        <v>17</v>
      </c>
      <c r="Y586" t="s">
        <v>101</v>
      </c>
      <c r="AA586" t="s">
        <v>1951</v>
      </c>
      <c r="AB586" t="s">
        <v>1952</v>
      </c>
      <c r="AC586" t="s">
        <v>1953</v>
      </c>
      <c r="AD586" t="s">
        <v>102</v>
      </c>
      <c r="AF586">
        <v>14</v>
      </c>
      <c r="AG586" s="40">
        <v>39497</v>
      </c>
      <c r="AN586">
        <v>165</v>
      </c>
      <c r="AO586">
        <v>55.5</v>
      </c>
      <c r="AP586" t="s">
        <v>103</v>
      </c>
      <c r="BB586">
        <f t="shared" si="31"/>
        <v>16</v>
      </c>
      <c r="BC586">
        <f t="shared" si="32"/>
        <v>2</v>
      </c>
      <c r="BD586" t="str">
        <f t="shared" si="33"/>
        <v>右</v>
      </c>
      <c r="BE586" s="58" t="str">
        <f>IF(O586="男子",IF($AF586&gt;100,"",IF(M586=プロ用男子!D$2,ROW(),"")),"")</f>
        <v/>
      </c>
      <c r="BF586" s="58" t="str">
        <f>IF(O586="男子",IF($AF586&gt;100,"",IF($M586=プロ用男子!K$2,ROW(),"")),"")</f>
        <v/>
      </c>
      <c r="BG586" s="58" t="str">
        <f>IF(O586="男子",IF($AF586&gt;100,"",IF($M586=プロ用男子!D$27,ROW(),"")),"")</f>
        <v/>
      </c>
      <c r="BH586" s="58" t="str">
        <f>IF(O586="男子",IF($AF586&gt;100,"",IF($M586=プロ用男子!K$27,ROW(),"")),"")</f>
        <v/>
      </c>
      <c r="BI586" s="58" t="str">
        <f>IF(O586="男子",IF($AF586&gt;100,"",IF($M586=プロ用男子!D$52,ROW(),"")),"")</f>
        <v/>
      </c>
      <c r="BJ586" s="58" t="str">
        <f>IF(O586="男子",IF($AF586&gt;100,"",IF($M586=プロ用男子!K$52,ROW(),"")),"")</f>
        <v/>
      </c>
      <c r="BK586" s="58" t="str">
        <f>IF(O586="男子",IF($AF586&gt;100,"",IF($M586=プロ用男子!D$77,ROW(),"")),"")</f>
        <v/>
      </c>
      <c r="BL586" s="58" t="str">
        <f>IF(O586="男子",IF($AF586&gt;100,"",IF($M586=プロ用男子!K$77,ROW(),"")),"")</f>
        <v/>
      </c>
      <c r="BM586" s="58" t="str">
        <f>IF(O586="男子",IF($AF586&gt;100,"",IF($M586=プロ用男子!D$102,ROW(),"")),"")</f>
        <v/>
      </c>
      <c r="BN586" s="58" t="str">
        <f>IF(O586="男子",IF($AF586&gt;100,"",IF($M586=プロ用男子!K$102,ROW(),"")),"")</f>
        <v/>
      </c>
      <c r="BO586" s="58" t="str">
        <f>IF(O586="男子",IF($AF586&gt;100,"",IF($M586=プロ用男子!D$127,ROW(),"")),"")</f>
        <v/>
      </c>
      <c r="BP586" s="58" t="str">
        <f>IF(O586="男子",IF($AF586&gt;100,"",IF($M586=プロ用男子!K$127,ROW(),"")),"")</f>
        <v/>
      </c>
      <c r="BQ586" s="58" t="str">
        <f>IF(O586="男子",IF($AF586&gt;100,"",IF($M586=プロ用男子!D$152,ROW(),"")),"")</f>
        <v/>
      </c>
      <c r="BR586" s="58" t="str">
        <f>IF(O586="男子",IF($AF586&gt;100,"",IF($M586=プロ用男子!K$152,ROW(),"")),"")</f>
        <v/>
      </c>
      <c r="BS586" s="58" t="str">
        <f>IF(O586="男子",IF($AF586&gt;100,"",IF($M586=プロ用男子!D$177,ROW(),"")),"")</f>
        <v/>
      </c>
      <c r="BT586" s="58" t="str">
        <f>IF(O586="男子",IF($AF586&gt;100,"",IF($M586=プロ用男子!K$177,ROW(),"")),"")</f>
        <v/>
      </c>
      <c r="BU586" s="58" t="str">
        <f>IF(O586="男子",IF($AF586&gt;100,"",IF($M586=プロ用男子!D$202,ROW(),"")),"")</f>
        <v/>
      </c>
      <c r="BV586" s="58" t="str">
        <f>IF(O586="男子",IF($AF586&gt;100,"",IF($M586=プロ用男子!K$202,ROW(),"")),"")</f>
        <v/>
      </c>
      <c r="BW586" s="58" t="str">
        <f>IF(O586="男子",IF($AF586&gt;100,"",IF($M586=プロ用男子!D$227,ROW(),"")),"")</f>
        <v/>
      </c>
      <c r="BX586" s="58" t="str">
        <f>IF(O586="男子",IF($AF586&gt;100,"",IF($M586=プロ用男子!K$227,ROW(),"")),"")</f>
        <v/>
      </c>
      <c r="BY586" s="58" t="str">
        <f>IF(O586="女子",IF(AF586&gt;100,"",IF(M586=プロ用女子!D$2,ROW(),"")),"")</f>
        <v/>
      </c>
      <c r="BZ586" s="58" t="str">
        <f>IF(O586="女子",IF($AF586&gt;100,"",IF($M586=プロ用女子!K$2,ROW(),"")),"")</f>
        <v/>
      </c>
      <c r="CA586" s="58" t="str">
        <f>IF(O586="女子",IF($AF586&gt;100,"",IF($M586=プロ用女子!D$27,ROW(),"")),"")</f>
        <v/>
      </c>
      <c r="CB586" s="58" t="str">
        <f>IF(O586="女子",IF($AF586&gt;100,"",IF($M586=プロ用女子!K$27,ROW(),"")),"")</f>
        <v/>
      </c>
      <c r="CC586" s="58" t="str">
        <f>IF(O586="女子",IF($AF586&gt;100,"",IF($M586=プロ用女子!D$52,ROW(),"")),"")</f>
        <v/>
      </c>
      <c r="CD586" s="58" t="str">
        <f>IF(O586="女子",IF($AF586&gt;100,"",IF($M586=プロ用女子!K$52,ROW(),"")),"")</f>
        <v/>
      </c>
      <c r="CE586" s="58" t="str">
        <f>IF(O586="女子",IF($AF586&gt;100,"",IF($M586=プロ用女子!D$77,ROW(),"")),"")</f>
        <v/>
      </c>
      <c r="CF586" s="58" t="str">
        <f>IF(O586="女子",IF($AF586&gt;100,"",IF($M586=プロ用女子!K$77,ROW(),"")),"")</f>
        <v/>
      </c>
      <c r="CG586" s="58" t="str">
        <f>IF(O586="女子",IF($AF586&gt;100,"",IF($M586=プロ用女子!D$102,ROW(),"")),"")</f>
        <v/>
      </c>
      <c r="CH586" s="58" t="str">
        <f>IF(O586="女子",IF($AF586&gt;100,"",IF($M586=プロ用女子!K$102,ROW(),"")),"")</f>
        <v/>
      </c>
      <c r="CI586" s="58" t="str">
        <f>IF(O586="女子",IF($AF586&gt;100,"",IF($M586=プロ用女子!D$127,ROW(),"")),"")</f>
        <v/>
      </c>
      <c r="CJ586" s="58" t="str">
        <f>IF(O586="女子",IF($AF586&gt;100,"",IF($M586=プロ用女子!K$127,ROW(),"")),"")</f>
        <v/>
      </c>
      <c r="CK586" s="58">
        <f>IF(O586="女子",IF($AF586&gt;100,"",IF($M586=プロ用女子!D$152,ROW(),"")),"")</f>
        <v>586</v>
      </c>
      <c r="CL586" s="58" t="str">
        <f>IF(O586="女子",IF($AF586&gt;100,"",IF($M586=プロ用女子!K$152,ROW(),"")),"")</f>
        <v/>
      </c>
      <c r="CM586" s="58" t="str">
        <f>IF(O586="女子",IF($AF586&gt;100,"",IF($M586=プロ用女子!D$177,ROW(),"")),"")</f>
        <v/>
      </c>
      <c r="CN586" s="58" t="str">
        <f>IF(O586="女子",IF($AF586&gt;100,"",IF($M586=プロ用女子!K$177,ROW(),"")),"")</f>
        <v/>
      </c>
      <c r="CO586" s="58" t="str">
        <f>IF(O586="女子",IF($AF586&gt;100,"",IF($M586=プロ用女子!D$202,ROW(),"")),"")</f>
        <v/>
      </c>
      <c r="CP586" s="58" t="str">
        <f>IF(O586="女子",IF($AF586&gt;100,"",IF($M586=プロ用女子!K$202,ROW(),"")),"")</f>
        <v/>
      </c>
      <c r="CQ586" s="58" t="str">
        <f>IF(O586="女子",IF($AF586&gt;100,"",IF($M586=プロ用女子!D$227,ROW(),"")),"")</f>
        <v/>
      </c>
      <c r="CR586" s="58" t="str">
        <f>IF(O586="女子",IF($AF586&gt;100,"",IF($M586=プロ用女子!K$227,ROW(),"")),"")</f>
        <v/>
      </c>
    </row>
    <row r="587" spans="1:96" x14ac:dyDescent="0.15">
      <c r="A587" s="41"/>
      <c r="B587" s="41"/>
      <c r="L587" t="s">
        <v>1954</v>
      </c>
      <c r="M587" t="s">
        <v>1795</v>
      </c>
      <c r="N587" t="s">
        <v>1796</v>
      </c>
      <c r="O587" t="s">
        <v>17</v>
      </c>
      <c r="Y587" t="s">
        <v>101</v>
      </c>
      <c r="AA587" t="s">
        <v>1955</v>
      </c>
      <c r="AB587" t="s">
        <v>1956</v>
      </c>
      <c r="AC587" t="s">
        <v>1957</v>
      </c>
      <c r="AD587" t="s">
        <v>102</v>
      </c>
      <c r="AF587">
        <v>15</v>
      </c>
      <c r="AG587" s="40">
        <v>39471</v>
      </c>
      <c r="AN587">
        <v>154</v>
      </c>
      <c r="AO587">
        <v>59.2</v>
      </c>
      <c r="AP587" t="s">
        <v>103</v>
      </c>
      <c r="BB587">
        <f t="shared" si="31"/>
        <v>16</v>
      </c>
      <c r="BC587">
        <f t="shared" si="32"/>
        <v>2</v>
      </c>
      <c r="BD587" t="str">
        <f t="shared" si="33"/>
        <v>右</v>
      </c>
      <c r="BE587" s="58" t="str">
        <f>IF(O587="男子",IF($AF587&gt;100,"",IF(M587=プロ用男子!D$2,ROW(),"")),"")</f>
        <v/>
      </c>
      <c r="BF587" s="58" t="str">
        <f>IF(O587="男子",IF($AF587&gt;100,"",IF($M587=プロ用男子!K$2,ROW(),"")),"")</f>
        <v/>
      </c>
      <c r="BG587" s="58" t="str">
        <f>IF(O587="男子",IF($AF587&gt;100,"",IF($M587=プロ用男子!D$27,ROW(),"")),"")</f>
        <v/>
      </c>
      <c r="BH587" s="58" t="str">
        <f>IF(O587="男子",IF($AF587&gt;100,"",IF($M587=プロ用男子!K$27,ROW(),"")),"")</f>
        <v/>
      </c>
      <c r="BI587" s="58" t="str">
        <f>IF(O587="男子",IF($AF587&gt;100,"",IF($M587=プロ用男子!D$52,ROW(),"")),"")</f>
        <v/>
      </c>
      <c r="BJ587" s="58" t="str">
        <f>IF(O587="男子",IF($AF587&gt;100,"",IF($M587=プロ用男子!K$52,ROW(),"")),"")</f>
        <v/>
      </c>
      <c r="BK587" s="58" t="str">
        <f>IF(O587="男子",IF($AF587&gt;100,"",IF($M587=プロ用男子!D$77,ROW(),"")),"")</f>
        <v/>
      </c>
      <c r="BL587" s="58" t="str">
        <f>IF(O587="男子",IF($AF587&gt;100,"",IF($M587=プロ用男子!K$77,ROW(),"")),"")</f>
        <v/>
      </c>
      <c r="BM587" s="58" t="str">
        <f>IF(O587="男子",IF($AF587&gt;100,"",IF($M587=プロ用男子!D$102,ROW(),"")),"")</f>
        <v/>
      </c>
      <c r="BN587" s="58" t="str">
        <f>IF(O587="男子",IF($AF587&gt;100,"",IF($M587=プロ用男子!K$102,ROW(),"")),"")</f>
        <v/>
      </c>
      <c r="BO587" s="58" t="str">
        <f>IF(O587="男子",IF($AF587&gt;100,"",IF($M587=プロ用男子!D$127,ROW(),"")),"")</f>
        <v/>
      </c>
      <c r="BP587" s="58" t="str">
        <f>IF(O587="男子",IF($AF587&gt;100,"",IF($M587=プロ用男子!K$127,ROW(),"")),"")</f>
        <v/>
      </c>
      <c r="BQ587" s="58" t="str">
        <f>IF(O587="男子",IF($AF587&gt;100,"",IF($M587=プロ用男子!D$152,ROW(),"")),"")</f>
        <v/>
      </c>
      <c r="BR587" s="58" t="str">
        <f>IF(O587="男子",IF($AF587&gt;100,"",IF($M587=プロ用男子!K$152,ROW(),"")),"")</f>
        <v/>
      </c>
      <c r="BS587" s="58" t="str">
        <f>IF(O587="男子",IF($AF587&gt;100,"",IF($M587=プロ用男子!D$177,ROW(),"")),"")</f>
        <v/>
      </c>
      <c r="BT587" s="58" t="str">
        <f>IF(O587="男子",IF($AF587&gt;100,"",IF($M587=プロ用男子!K$177,ROW(),"")),"")</f>
        <v/>
      </c>
      <c r="BU587" s="58" t="str">
        <f>IF(O587="男子",IF($AF587&gt;100,"",IF($M587=プロ用男子!D$202,ROW(),"")),"")</f>
        <v/>
      </c>
      <c r="BV587" s="58" t="str">
        <f>IF(O587="男子",IF($AF587&gt;100,"",IF($M587=プロ用男子!K$202,ROW(),"")),"")</f>
        <v/>
      </c>
      <c r="BW587" s="58" t="str">
        <f>IF(O587="男子",IF($AF587&gt;100,"",IF($M587=プロ用男子!D$227,ROW(),"")),"")</f>
        <v/>
      </c>
      <c r="BX587" s="58" t="str">
        <f>IF(O587="男子",IF($AF587&gt;100,"",IF($M587=プロ用男子!K$227,ROW(),"")),"")</f>
        <v/>
      </c>
      <c r="BY587" s="58" t="str">
        <f>IF(O587="女子",IF(AF587&gt;100,"",IF(M587=プロ用女子!D$2,ROW(),"")),"")</f>
        <v/>
      </c>
      <c r="BZ587" s="58" t="str">
        <f>IF(O587="女子",IF($AF587&gt;100,"",IF($M587=プロ用女子!K$2,ROW(),"")),"")</f>
        <v/>
      </c>
      <c r="CA587" s="58" t="str">
        <f>IF(O587="女子",IF($AF587&gt;100,"",IF($M587=プロ用女子!D$27,ROW(),"")),"")</f>
        <v/>
      </c>
      <c r="CB587" s="58" t="str">
        <f>IF(O587="女子",IF($AF587&gt;100,"",IF($M587=プロ用女子!K$27,ROW(),"")),"")</f>
        <v/>
      </c>
      <c r="CC587" s="58" t="str">
        <f>IF(O587="女子",IF($AF587&gt;100,"",IF($M587=プロ用女子!D$52,ROW(),"")),"")</f>
        <v/>
      </c>
      <c r="CD587" s="58" t="str">
        <f>IF(O587="女子",IF($AF587&gt;100,"",IF($M587=プロ用女子!K$52,ROW(),"")),"")</f>
        <v/>
      </c>
      <c r="CE587" s="58" t="str">
        <f>IF(O587="女子",IF($AF587&gt;100,"",IF($M587=プロ用女子!D$77,ROW(),"")),"")</f>
        <v/>
      </c>
      <c r="CF587" s="58" t="str">
        <f>IF(O587="女子",IF($AF587&gt;100,"",IF($M587=プロ用女子!K$77,ROW(),"")),"")</f>
        <v/>
      </c>
      <c r="CG587" s="58" t="str">
        <f>IF(O587="女子",IF($AF587&gt;100,"",IF($M587=プロ用女子!D$102,ROW(),"")),"")</f>
        <v/>
      </c>
      <c r="CH587" s="58" t="str">
        <f>IF(O587="女子",IF($AF587&gt;100,"",IF($M587=プロ用女子!K$102,ROW(),"")),"")</f>
        <v/>
      </c>
      <c r="CI587" s="58" t="str">
        <f>IF(O587="女子",IF($AF587&gt;100,"",IF($M587=プロ用女子!D$127,ROW(),"")),"")</f>
        <v/>
      </c>
      <c r="CJ587" s="58" t="str">
        <f>IF(O587="女子",IF($AF587&gt;100,"",IF($M587=プロ用女子!K$127,ROW(),"")),"")</f>
        <v/>
      </c>
      <c r="CK587" s="58">
        <f>IF(O587="女子",IF($AF587&gt;100,"",IF($M587=プロ用女子!D$152,ROW(),"")),"")</f>
        <v>587</v>
      </c>
      <c r="CL587" s="58" t="str">
        <f>IF(O587="女子",IF($AF587&gt;100,"",IF($M587=プロ用女子!K$152,ROW(),"")),"")</f>
        <v/>
      </c>
      <c r="CM587" s="58" t="str">
        <f>IF(O587="女子",IF($AF587&gt;100,"",IF($M587=プロ用女子!D$177,ROW(),"")),"")</f>
        <v/>
      </c>
      <c r="CN587" s="58" t="str">
        <f>IF(O587="女子",IF($AF587&gt;100,"",IF($M587=プロ用女子!K$177,ROW(),"")),"")</f>
        <v/>
      </c>
      <c r="CO587" s="58" t="str">
        <f>IF(O587="女子",IF($AF587&gt;100,"",IF($M587=プロ用女子!D$202,ROW(),"")),"")</f>
        <v/>
      </c>
      <c r="CP587" s="58" t="str">
        <f>IF(O587="女子",IF($AF587&gt;100,"",IF($M587=プロ用女子!K$202,ROW(),"")),"")</f>
        <v/>
      </c>
      <c r="CQ587" s="58" t="str">
        <f>IF(O587="女子",IF($AF587&gt;100,"",IF($M587=プロ用女子!D$227,ROW(),"")),"")</f>
        <v/>
      </c>
      <c r="CR587" s="58" t="str">
        <f>IF(O587="女子",IF($AF587&gt;100,"",IF($M587=プロ用女子!K$227,ROW(),"")),"")</f>
        <v/>
      </c>
    </row>
    <row r="588" spans="1:96" x14ac:dyDescent="0.15">
      <c r="A588" s="41"/>
      <c r="B588" s="41"/>
      <c r="L588" t="s">
        <v>1958</v>
      </c>
      <c r="M588" t="s">
        <v>1795</v>
      </c>
      <c r="N588" t="s">
        <v>1796</v>
      </c>
      <c r="O588" t="s">
        <v>17</v>
      </c>
      <c r="Y588" t="s">
        <v>101</v>
      </c>
      <c r="Z588">
        <v>1</v>
      </c>
      <c r="AA588" t="s">
        <v>1959</v>
      </c>
      <c r="AB588" t="s">
        <v>1960</v>
      </c>
      <c r="AC588" t="s">
        <v>1961</v>
      </c>
      <c r="AD588" t="s">
        <v>102</v>
      </c>
      <c r="AF588">
        <v>16</v>
      </c>
      <c r="AG588" s="40">
        <v>39471</v>
      </c>
      <c r="AN588">
        <v>160</v>
      </c>
      <c r="AO588">
        <v>54</v>
      </c>
      <c r="AP588" t="s">
        <v>103</v>
      </c>
      <c r="BB588">
        <f t="shared" si="31"/>
        <v>16</v>
      </c>
      <c r="BC588">
        <f t="shared" si="32"/>
        <v>2</v>
      </c>
      <c r="BD588" t="str">
        <f t="shared" si="33"/>
        <v>右</v>
      </c>
      <c r="BE588" s="58" t="str">
        <f>IF(O588="男子",IF($AF588&gt;100,"",IF(M588=プロ用男子!D$2,ROW(),"")),"")</f>
        <v/>
      </c>
      <c r="BF588" s="58" t="str">
        <f>IF(O588="男子",IF($AF588&gt;100,"",IF($M588=プロ用男子!K$2,ROW(),"")),"")</f>
        <v/>
      </c>
      <c r="BG588" s="58" t="str">
        <f>IF(O588="男子",IF($AF588&gt;100,"",IF($M588=プロ用男子!D$27,ROW(),"")),"")</f>
        <v/>
      </c>
      <c r="BH588" s="58" t="str">
        <f>IF(O588="男子",IF($AF588&gt;100,"",IF($M588=プロ用男子!K$27,ROW(),"")),"")</f>
        <v/>
      </c>
      <c r="BI588" s="58" t="str">
        <f>IF(O588="男子",IF($AF588&gt;100,"",IF($M588=プロ用男子!D$52,ROW(),"")),"")</f>
        <v/>
      </c>
      <c r="BJ588" s="58" t="str">
        <f>IF(O588="男子",IF($AF588&gt;100,"",IF($M588=プロ用男子!K$52,ROW(),"")),"")</f>
        <v/>
      </c>
      <c r="BK588" s="58" t="str">
        <f>IF(O588="男子",IF($AF588&gt;100,"",IF($M588=プロ用男子!D$77,ROW(),"")),"")</f>
        <v/>
      </c>
      <c r="BL588" s="58" t="str">
        <f>IF(O588="男子",IF($AF588&gt;100,"",IF($M588=プロ用男子!K$77,ROW(),"")),"")</f>
        <v/>
      </c>
      <c r="BM588" s="58" t="str">
        <f>IF(O588="男子",IF($AF588&gt;100,"",IF($M588=プロ用男子!D$102,ROW(),"")),"")</f>
        <v/>
      </c>
      <c r="BN588" s="58" t="str">
        <f>IF(O588="男子",IF($AF588&gt;100,"",IF($M588=プロ用男子!K$102,ROW(),"")),"")</f>
        <v/>
      </c>
      <c r="BO588" s="58" t="str">
        <f>IF(O588="男子",IF($AF588&gt;100,"",IF($M588=プロ用男子!D$127,ROW(),"")),"")</f>
        <v/>
      </c>
      <c r="BP588" s="58" t="str">
        <f>IF(O588="男子",IF($AF588&gt;100,"",IF($M588=プロ用男子!K$127,ROW(),"")),"")</f>
        <v/>
      </c>
      <c r="BQ588" s="58" t="str">
        <f>IF(O588="男子",IF($AF588&gt;100,"",IF($M588=プロ用男子!D$152,ROW(),"")),"")</f>
        <v/>
      </c>
      <c r="BR588" s="58" t="str">
        <f>IF(O588="男子",IF($AF588&gt;100,"",IF($M588=プロ用男子!K$152,ROW(),"")),"")</f>
        <v/>
      </c>
      <c r="BS588" s="58" t="str">
        <f>IF(O588="男子",IF($AF588&gt;100,"",IF($M588=プロ用男子!D$177,ROW(),"")),"")</f>
        <v/>
      </c>
      <c r="BT588" s="58" t="str">
        <f>IF(O588="男子",IF($AF588&gt;100,"",IF($M588=プロ用男子!K$177,ROW(),"")),"")</f>
        <v/>
      </c>
      <c r="BU588" s="58" t="str">
        <f>IF(O588="男子",IF($AF588&gt;100,"",IF($M588=プロ用男子!D$202,ROW(),"")),"")</f>
        <v/>
      </c>
      <c r="BV588" s="58" t="str">
        <f>IF(O588="男子",IF($AF588&gt;100,"",IF($M588=プロ用男子!K$202,ROW(),"")),"")</f>
        <v/>
      </c>
      <c r="BW588" s="58" t="str">
        <f>IF(O588="男子",IF($AF588&gt;100,"",IF($M588=プロ用男子!D$227,ROW(),"")),"")</f>
        <v/>
      </c>
      <c r="BX588" s="58" t="str">
        <f>IF(O588="男子",IF($AF588&gt;100,"",IF($M588=プロ用男子!K$227,ROW(),"")),"")</f>
        <v/>
      </c>
      <c r="BY588" s="58" t="str">
        <f>IF(O588="女子",IF(AF588&gt;100,"",IF(M588=プロ用女子!D$2,ROW(),"")),"")</f>
        <v/>
      </c>
      <c r="BZ588" s="58" t="str">
        <f>IF(O588="女子",IF($AF588&gt;100,"",IF($M588=プロ用女子!K$2,ROW(),"")),"")</f>
        <v/>
      </c>
      <c r="CA588" s="58" t="str">
        <f>IF(O588="女子",IF($AF588&gt;100,"",IF($M588=プロ用女子!D$27,ROW(),"")),"")</f>
        <v/>
      </c>
      <c r="CB588" s="58" t="str">
        <f>IF(O588="女子",IF($AF588&gt;100,"",IF($M588=プロ用女子!K$27,ROW(),"")),"")</f>
        <v/>
      </c>
      <c r="CC588" s="58" t="str">
        <f>IF(O588="女子",IF($AF588&gt;100,"",IF($M588=プロ用女子!D$52,ROW(),"")),"")</f>
        <v/>
      </c>
      <c r="CD588" s="58" t="str">
        <f>IF(O588="女子",IF($AF588&gt;100,"",IF($M588=プロ用女子!K$52,ROW(),"")),"")</f>
        <v/>
      </c>
      <c r="CE588" s="58" t="str">
        <f>IF(O588="女子",IF($AF588&gt;100,"",IF($M588=プロ用女子!D$77,ROW(),"")),"")</f>
        <v/>
      </c>
      <c r="CF588" s="58" t="str">
        <f>IF(O588="女子",IF($AF588&gt;100,"",IF($M588=プロ用女子!K$77,ROW(),"")),"")</f>
        <v/>
      </c>
      <c r="CG588" s="58" t="str">
        <f>IF(O588="女子",IF($AF588&gt;100,"",IF($M588=プロ用女子!D$102,ROW(),"")),"")</f>
        <v/>
      </c>
      <c r="CH588" s="58" t="str">
        <f>IF(O588="女子",IF($AF588&gt;100,"",IF($M588=プロ用女子!K$102,ROW(),"")),"")</f>
        <v/>
      </c>
      <c r="CI588" s="58" t="str">
        <f>IF(O588="女子",IF($AF588&gt;100,"",IF($M588=プロ用女子!D$127,ROW(),"")),"")</f>
        <v/>
      </c>
      <c r="CJ588" s="58" t="str">
        <f>IF(O588="女子",IF($AF588&gt;100,"",IF($M588=プロ用女子!K$127,ROW(),"")),"")</f>
        <v/>
      </c>
      <c r="CK588" s="58">
        <f>IF(O588="女子",IF($AF588&gt;100,"",IF($M588=プロ用女子!D$152,ROW(),"")),"")</f>
        <v>588</v>
      </c>
      <c r="CL588" s="58" t="str">
        <f>IF(O588="女子",IF($AF588&gt;100,"",IF($M588=プロ用女子!K$152,ROW(),"")),"")</f>
        <v/>
      </c>
      <c r="CM588" s="58" t="str">
        <f>IF(O588="女子",IF($AF588&gt;100,"",IF($M588=プロ用女子!D$177,ROW(),"")),"")</f>
        <v/>
      </c>
      <c r="CN588" s="58" t="str">
        <f>IF(O588="女子",IF($AF588&gt;100,"",IF($M588=プロ用女子!K$177,ROW(),"")),"")</f>
        <v/>
      </c>
      <c r="CO588" s="58" t="str">
        <f>IF(O588="女子",IF($AF588&gt;100,"",IF($M588=プロ用女子!D$202,ROW(),"")),"")</f>
        <v/>
      </c>
      <c r="CP588" s="58" t="str">
        <f>IF(O588="女子",IF($AF588&gt;100,"",IF($M588=プロ用女子!K$202,ROW(),"")),"")</f>
        <v/>
      </c>
      <c r="CQ588" s="58" t="str">
        <f>IF(O588="女子",IF($AF588&gt;100,"",IF($M588=プロ用女子!D$227,ROW(),"")),"")</f>
        <v/>
      </c>
      <c r="CR588" s="58" t="str">
        <f>IF(O588="女子",IF($AF588&gt;100,"",IF($M588=プロ用女子!K$227,ROW(),"")),"")</f>
        <v/>
      </c>
    </row>
    <row r="589" spans="1:96" x14ac:dyDescent="0.15">
      <c r="A589" s="41">
        <v>46172</v>
      </c>
      <c r="B589" s="41">
        <v>46180</v>
      </c>
      <c r="C589" t="s">
        <v>70</v>
      </c>
      <c r="D589" t="s">
        <v>162</v>
      </c>
      <c r="E589" t="s">
        <v>169</v>
      </c>
      <c r="F589" t="s">
        <v>170</v>
      </c>
      <c r="G589" t="s">
        <v>165</v>
      </c>
      <c r="H589" t="s">
        <v>71</v>
      </c>
      <c r="I589" t="s">
        <v>166</v>
      </c>
      <c r="J589" t="s">
        <v>99</v>
      </c>
      <c r="L589" t="s">
        <v>268</v>
      </c>
      <c r="M589" t="s">
        <v>269</v>
      </c>
      <c r="N589" t="s">
        <v>270</v>
      </c>
      <c r="O589" t="s">
        <v>271</v>
      </c>
      <c r="Y589" t="s">
        <v>101</v>
      </c>
      <c r="AA589" t="s">
        <v>272</v>
      </c>
      <c r="AB589" t="s">
        <v>273</v>
      </c>
      <c r="AC589" t="s">
        <v>274</v>
      </c>
      <c r="AD589" t="s">
        <v>102</v>
      </c>
      <c r="AF589">
        <v>1</v>
      </c>
      <c r="AG589" s="40">
        <v>38930</v>
      </c>
      <c r="AN589">
        <v>164</v>
      </c>
      <c r="AO589">
        <v>50</v>
      </c>
      <c r="AP589" t="s">
        <v>103</v>
      </c>
      <c r="AV589" t="s">
        <v>104</v>
      </c>
      <c r="BB589">
        <f t="shared" si="31"/>
        <v>17</v>
      </c>
      <c r="BC589">
        <f t="shared" si="32"/>
        <v>3</v>
      </c>
      <c r="BD589" t="str">
        <f t="shared" si="33"/>
        <v>右</v>
      </c>
      <c r="BE589" s="58" t="str">
        <f>IF(O589="男子",IF($AF589&gt;100,"",IF(M589=プロ用男子!D$2,ROW(),"")),"")</f>
        <v/>
      </c>
      <c r="BF589" s="58" t="str">
        <f>IF(O589="男子",IF($AF589&gt;100,"",IF($M589=プロ用男子!K$2,ROW(),"")),"")</f>
        <v/>
      </c>
      <c r="BG589" s="58" t="str">
        <f>IF(O589="男子",IF($AF589&gt;100,"",IF($M589=プロ用男子!D$27,ROW(),"")),"")</f>
        <v/>
      </c>
      <c r="BH589" s="58" t="str">
        <f>IF(O589="男子",IF($AF589&gt;100,"",IF($M589=プロ用男子!K$27,ROW(),"")),"")</f>
        <v/>
      </c>
      <c r="BI589" s="58" t="str">
        <f>IF(O589="男子",IF($AF589&gt;100,"",IF($M589=プロ用男子!D$52,ROW(),"")),"")</f>
        <v/>
      </c>
      <c r="BJ589" s="58" t="str">
        <f>IF(O589="男子",IF($AF589&gt;100,"",IF($M589=プロ用男子!K$52,ROW(),"")),"")</f>
        <v/>
      </c>
      <c r="BK589" s="58" t="str">
        <f>IF(O589="男子",IF($AF589&gt;100,"",IF($M589=プロ用男子!D$77,ROW(),"")),"")</f>
        <v/>
      </c>
      <c r="BL589" s="58" t="str">
        <f>IF(O589="男子",IF($AF589&gt;100,"",IF($M589=プロ用男子!K$77,ROW(),"")),"")</f>
        <v/>
      </c>
      <c r="BM589" s="58" t="str">
        <f>IF(O589="男子",IF($AF589&gt;100,"",IF($M589=プロ用男子!D$102,ROW(),"")),"")</f>
        <v/>
      </c>
      <c r="BN589" s="58" t="str">
        <f>IF(O589="男子",IF($AF589&gt;100,"",IF($M589=プロ用男子!K$102,ROW(),"")),"")</f>
        <v/>
      </c>
      <c r="BO589" s="58" t="str">
        <f>IF(O589="男子",IF($AF589&gt;100,"",IF($M589=プロ用男子!D$127,ROW(),"")),"")</f>
        <v/>
      </c>
      <c r="BP589" s="58" t="str">
        <f>IF(O589="男子",IF($AF589&gt;100,"",IF($M589=プロ用男子!K$127,ROW(),"")),"")</f>
        <v/>
      </c>
      <c r="BQ589" s="58" t="str">
        <f>IF(O589="男子",IF($AF589&gt;100,"",IF($M589=プロ用男子!D$152,ROW(),"")),"")</f>
        <v/>
      </c>
      <c r="BR589" s="58" t="str">
        <f>IF(O589="男子",IF($AF589&gt;100,"",IF($M589=プロ用男子!K$152,ROW(),"")),"")</f>
        <v/>
      </c>
      <c r="BS589" s="58" t="str">
        <f>IF(O589="男子",IF($AF589&gt;100,"",IF($M589=プロ用男子!D$177,ROW(),"")),"")</f>
        <v/>
      </c>
      <c r="BT589" s="58" t="str">
        <f>IF(O589="男子",IF($AF589&gt;100,"",IF($M589=プロ用男子!K$177,ROW(),"")),"")</f>
        <v/>
      </c>
      <c r="BU589" s="58" t="str">
        <f>IF(O589="男子",IF($AF589&gt;100,"",IF($M589=プロ用男子!D$202,ROW(),"")),"")</f>
        <v/>
      </c>
      <c r="BV589" s="58" t="str">
        <f>IF(O589="男子",IF($AF589&gt;100,"",IF($M589=プロ用男子!K$202,ROW(),"")),"")</f>
        <v/>
      </c>
      <c r="BW589" s="58" t="str">
        <f>IF(O589="男子",IF($AF589&gt;100,"",IF($M589=プロ用男子!D$227,ROW(),"")),"")</f>
        <v/>
      </c>
      <c r="BX589" s="58">
        <f>IF(O589="男子",IF($AF589&gt;100,"",IF($M589=プロ用男子!K$227,ROW(),"")),"")</f>
        <v>589</v>
      </c>
      <c r="BY589" s="58" t="str">
        <f>IF(O589="女子",IF(AF589&gt;100,"",IF(M589=プロ用女子!D$2,ROW(),"")),"")</f>
        <v/>
      </c>
      <c r="BZ589" s="58" t="str">
        <f>IF(O589="女子",IF($AF589&gt;100,"",IF($M589=プロ用女子!K$2,ROW(),"")),"")</f>
        <v/>
      </c>
      <c r="CA589" s="58" t="str">
        <f>IF(O589="女子",IF($AF589&gt;100,"",IF($M589=プロ用女子!D$27,ROW(),"")),"")</f>
        <v/>
      </c>
      <c r="CB589" s="58" t="str">
        <f>IF(O589="女子",IF($AF589&gt;100,"",IF($M589=プロ用女子!K$27,ROW(),"")),"")</f>
        <v/>
      </c>
      <c r="CC589" s="58" t="str">
        <f>IF(O589="女子",IF($AF589&gt;100,"",IF($M589=プロ用女子!D$52,ROW(),"")),"")</f>
        <v/>
      </c>
      <c r="CD589" s="58" t="str">
        <f>IF(O589="女子",IF($AF589&gt;100,"",IF($M589=プロ用女子!K$52,ROW(),"")),"")</f>
        <v/>
      </c>
      <c r="CE589" s="58" t="str">
        <f>IF(O589="女子",IF($AF589&gt;100,"",IF($M589=プロ用女子!D$77,ROW(),"")),"")</f>
        <v/>
      </c>
      <c r="CF589" s="58" t="str">
        <f>IF(O589="女子",IF($AF589&gt;100,"",IF($M589=プロ用女子!K$77,ROW(),"")),"")</f>
        <v/>
      </c>
      <c r="CG589" s="58" t="str">
        <f>IF(O589="女子",IF($AF589&gt;100,"",IF($M589=プロ用女子!D$102,ROW(),"")),"")</f>
        <v/>
      </c>
      <c r="CH589" s="58" t="str">
        <f>IF(O589="女子",IF($AF589&gt;100,"",IF($M589=プロ用女子!K$102,ROW(),"")),"")</f>
        <v/>
      </c>
      <c r="CI589" s="58" t="str">
        <f>IF(O589="女子",IF($AF589&gt;100,"",IF($M589=プロ用女子!D$127,ROW(),"")),"")</f>
        <v/>
      </c>
      <c r="CJ589" s="58" t="str">
        <f>IF(O589="女子",IF($AF589&gt;100,"",IF($M589=プロ用女子!K$127,ROW(),"")),"")</f>
        <v/>
      </c>
      <c r="CK589" s="58" t="str">
        <f>IF(O589="女子",IF($AF589&gt;100,"",IF($M589=プロ用女子!D$152,ROW(),"")),"")</f>
        <v/>
      </c>
      <c r="CL589" s="58" t="str">
        <f>IF(O589="女子",IF($AF589&gt;100,"",IF($M589=プロ用女子!K$152,ROW(),"")),"")</f>
        <v/>
      </c>
      <c r="CM589" s="58" t="str">
        <f>IF(O589="女子",IF($AF589&gt;100,"",IF($M589=プロ用女子!D$177,ROW(),"")),"")</f>
        <v/>
      </c>
      <c r="CN589" s="58" t="str">
        <f>IF(O589="女子",IF($AF589&gt;100,"",IF($M589=プロ用女子!K$177,ROW(),"")),"")</f>
        <v/>
      </c>
      <c r="CO589" s="58" t="str">
        <f>IF(O589="女子",IF($AF589&gt;100,"",IF($M589=プロ用女子!D$202,ROW(),"")),"")</f>
        <v/>
      </c>
      <c r="CP589" s="58" t="str">
        <f>IF(O589="女子",IF($AF589&gt;100,"",IF($M589=プロ用女子!K$202,ROW(),"")),"")</f>
        <v/>
      </c>
      <c r="CQ589" s="58" t="str">
        <f>IF(O589="女子",IF($AF589&gt;100,"",IF($M589=プロ用女子!D$227,ROW(),"")),"")</f>
        <v/>
      </c>
      <c r="CR589" s="58" t="str">
        <f>IF(O589="女子",IF($AF589&gt;100,"",IF($M589=プロ用女子!K$227,ROW(),"")),"")</f>
        <v/>
      </c>
    </row>
    <row r="590" spans="1:96" x14ac:dyDescent="0.15">
      <c r="A590" s="41">
        <v>46172</v>
      </c>
      <c r="B590" s="41">
        <v>46180</v>
      </c>
      <c r="C590" t="s">
        <v>70</v>
      </c>
      <c r="D590" t="s">
        <v>162</v>
      </c>
      <c r="E590" t="s">
        <v>169</v>
      </c>
      <c r="F590" t="s">
        <v>170</v>
      </c>
      <c r="G590" t="s">
        <v>165</v>
      </c>
      <c r="H590" t="s">
        <v>71</v>
      </c>
      <c r="I590" t="s">
        <v>166</v>
      </c>
      <c r="J590" t="s">
        <v>99</v>
      </c>
      <c r="L590" t="s">
        <v>275</v>
      </c>
      <c r="M590" t="s">
        <v>269</v>
      </c>
      <c r="N590" t="s">
        <v>270</v>
      </c>
      <c r="O590" t="s">
        <v>271</v>
      </c>
      <c r="Y590" t="s">
        <v>101</v>
      </c>
      <c r="AA590" t="s">
        <v>276</v>
      </c>
      <c r="AB590" t="s">
        <v>277</v>
      </c>
      <c r="AC590" t="s">
        <v>278</v>
      </c>
      <c r="AD590" t="s">
        <v>102</v>
      </c>
      <c r="AE590" t="s">
        <v>105</v>
      </c>
      <c r="AF590">
        <v>2</v>
      </c>
      <c r="AG590" s="40">
        <v>38912</v>
      </c>
      <c r="AN590">
        <v>162.80000000000001</v>
      </c>
      <c r="AO590">
        <v>55.5</v>
      </c>
      <c r="AP590" t="s">
        <v>103</v>
      </c>
      <c r="AV590" t="s">
        <v>104</v>
      </c>
      <c r="AY590" t="s">
        <v>157</v>
      </c>
      <c r="BB590">
        <f t="shared" si="31"/>
        <v>17</v>
      </c>
      <c r="BC590">
        <f t="shared" si="32"/>
        <v>3</v>
      </c>
      <c r="BD590" t="str">
        <f t="shared" si="33"/>
        <v>右</v>
      </c>
      <c r="BE590" s="58" t="str">
        <f>IF(O590="男子",IF($AF590&gt;100,"",IF(M590=プロ用男子!D$2,ROW(),"")),"")</f>
        <v/>
      </c>
      <c r="BF590" s="58" t="str">
        <f>IF(O590="男子",IF($AF590&gt;100,"",IF($M590=プロ用男子!K$2,ROW(),"")),"")</f>
        <v/>
      </c>
      <c r="BG590" s="58" t="str">
        <f>IF(O590="男子",IF($AF590&gt;100,"",IF($M590=プロ用男子!D$27,ROW(),"")),"")</f>
        <v/>
      </c>
      <c r="BH590" s="58" t="str">
        <f>IF(O590="男子",IF($AF590&gt;100,"",IF($M590=プロ用男子!K$27,ROW(),"")),"")</f>
        <v/>
      </c>
      <c r="BI590" s="58" t="str">
        <f>IF(O590="男子",IF($AF590&gt;100,"",IF($M590=プロ用男子!D$52,ROW(),"")),"")</f>
        <v/>
      </c>
      <c r="BJ590" s="58" t="str">
        <f>IF(O590="男子",IF($AF590&gt;100,"",IF($M590=プロ用男子!K$52,ROW(),"")),"")</f>
        <v/>
      </c>
      <c r="BK590" s="58" t="str">
        <f>IF(O590="男子",IF($AF590&gt;100,"",IF($M590=プロ用男子!D$77,ROW(),"")),"")</f>
        <v/>
      </c>
      <c r="BL590" s="58" t="str">
        <f>IF(O590="男子",IF($AF590&gt;100,"",IF($M590=プロ用男子!K$77,ROW(),"")),"")</f>
        <v/>
      </c>
      <c r="BM590" s="58" t="str">
        <f>IF(O590="男子",IF($AF590&gt;100,"",IF($M590=プロ用男子!D$102,ROW(),"")),"")</f>
        <v/>
      </c>
      <c r="BN590" s="58" t="str">
        <f>IF(O590="男子",IF($AF590&gt;100,"",IF($M590=プロ用男子!K$102,ROW(),"")),"")</f>
        <v/>
      </c>
      <c r="BO590" s="58" t="str">
        <f>IF(O590="男子",IF($AF590&gt;100,"",IF($M590=プロ用男子!D$127,ROW(),"")),"")</f>
        <v/>
      </c>
      <c r="BP590" s="58" t="str">
        <f>IF(O590="男子",IF($AF590&gt;100,"",IF($M590=プロ用男子!K$127,ROW(),"")),"")</f>
        <v/>
      </c>
      <c r="BQ590" s="58" t="str">
        <f>IF(O590="男子",IF($AF590&gt;100,"",IF($M590=プロ用男子!D$152,ROW(),"")),"")</f>
        <v/>
      </c>
      <c r="BR590" s="58" t="str">
        <f>IF(O590="男子",IF($AF590&gt;100,"",IF($M590=プロ用男子!K$152,ROW(),"")),"")</f>
        <v/>
      </c>
      <c r="BS590" s="58" t="str">
        <f>IF(O590="男子",IF($AF590&gt;100,"",IF($M590=プロ用男子!D$177,ROW(),"")),"")</f>
        <v/>
      </c>
      <c r="BT590" s="58" t="str">
        <f>IF(O590="男子",IF($AF590&gt;100,"",IF($M590=プロ用男子!K$177,ROW(),"")),"")</f>
        <v/>
      </c>
      <c r="BU590" s="58" t="str">
        <f>IF(O590="男子",IF($AF590&gt;100,"",IF($M590=プロ用男子!D$202,ROW(),"")),"")</f>
        <v/>
      </c>
      <c r="BV590" s="58" t="str">
        <f>IF(O590="男子",IF($AF590&gt;100,"",IF($M590=プロ用男子!K$202,ROW(),"")),"")</f>
        <v/>
      </c>
      <c r="BW590" s="58" t="str">
        <f>IF(O590="男子",IF($AF590&gt;100,"",IF($M590=プロ用男子!D$227,ROW(),"")),"")</f>
        <v/>
      </c>
      <c r="BX590" s="58">
        <f>IF(O590="男子",IF($AF590&gt;100,"",IF($M590=プロ用男子!K$227,ROW(),"")),"")</f>
        <v>590</v>
      </c>
      <c r="BY590" s="58" t="str">
        <f>IF(O590="女子",IF(AF590&gt;100,"",IF(M590=プロ用女子!D$2,ROW(),"")),"")</f>
        <v/>
      </c>
      <c r="BZ590" s="58" t="str">
        <f>IF(O590="女子",IF($AF590&gt;100,"",IF($M590=プロ用女子!K$2,ROW(),"")),"")</f>
        <v/>
      </c>
      <c r="CA590" s="58" t="str">
        <f>IF(O590="女子",IF($AF590&gt;100,"",IF($M590=プロ用女子!D$27,ROW(),"")),"")</f>
        <v/>
      </c>
      <c r="CB590" s="58" t="str">
        <f>IF(O590="女子",IF($AF590&gt;100,"",IF($M590=プロ用女子!K$27,ROW(),"")),"")</f>
        <v/>
      </c>
      <c r="CC590" s="58" t="str">
        <f>IF(O590="女子",IF($AF590&gt;100,"",IF($M590=プロ用女子!D$52,ROW(),"")),"")</f>
        <v/>
      </c>
      <c r="CD590" s="58" t="str">
        <f>IF(O590="女子",IF($AF590&gt;100,"",IF($M590=プロ用女子!K$52,ROW(),"")),"")</f>
        <v/>
      </c>
      <c r="CE590" s="58" t="str">
        <f>IF(O590="女子",IF($AF590&gt;100,"",IF($M590=プロ用女子!D$77,ROW(),"")),"")</f>
        <v/>
      </c>
      <c r="CF590" s="58" t="str">
        <f>IF(O590="女子",IF($AF590&gt;100,"",IF($M590=プロ用女子!K$77,ROW(),"")),"")</f>
        <v/>
      </c>
      <c r="CG590" s="58" t="str">
        <f>IF(O590="女子",IF($AF590&gt;100,"",IF($M590=プロ用女子!D$102,ROW(),"")),"")</f>
        <v/>
      </c>
      <c r="CH590" s="58" t="str">
        <f>IF(O590="女子",IF($AF590&gt;100,"",IF($M590=プロ用女子!K$102,ROW(),"")),"")</f>
        <v/>
      </c>
      <c r="CI590" s="58" t="str">
        <f>IF(O590="女子",IF($AF590&gt;100,"",IF($M590=プロ用女子!D$127,ROW(),"")),"")</f>
        <v/>
      </c>
      <c r="CJ590" s="58" t="str">
        <f>IF(O590="女子",IF($AF590&gt;100,"",IF($M590=プロ用女子!K$127,ROW(),"")),"")</f>
        <v/>
      </c>
      <c r="CK590" s="58" t="str">
        <f>IF(O590="女子",IF($AF590&gt;100,"",IF($M590=プロ用女子!D$152,ROW(),"")),"")</f>
        <v/>
      </c>
      <c r="CL590" s="58" t="str">
        <f>IF(O590="女子",IF($AF590&gt;100,"",IF($M590=プロ用女子!K$152,ROW(),"")),"")</f>
        <v/>
      </c>
      <c r="CM590" s="58" t="str">
        <f>IF(O590="女子",IF($AF590&gt;100,"",IF($M590=プロ用女子!D$177,ROW(),"")),"")</f>
        <v/>
      </c>
      <c r="CN590" s="58" t="str">
        <f>IF(O590="女子",IF($AF590&gt;100,"",IF($M590=プロ用女子!K$177,ROW(),"")),"")</f>
        <v/>
      </c>
      <c r="CO590" s="58" t="str">
        <f>IF(O590="女子",IF($AF590&gt;100,"",IF($M590=プロ用女子!D$202,ROW(),"")),"")</f>
        <v/>
      </c>
      <c r="CP590" s="58" t="str">
        <f>IF(O590="女子",IF($AF590&gt;100,"",IF($M590=プロ用女子!K$202,ROW(),"")),"")</f>
        <v/>
      </c>
      <c r="CQ590" s="58" t="str">
        <f>IF(O590="女子",IF($AF590&gt;100,"",IF($M590=プロ用女子!D$227,ROW(),"")),"")</f>
        <v/>
      </c>
      <c r="CR590" s="58" t="str">
        <f>IF(O590="女子",IF($AF590&gt;100,"",IF($M590=プロ用女子!K$227,ROW(),"")),"")</f>
        <v/>
      </c>
    </row>
    <row r="591" spans="1:96" x14ac:dyDescent="0.15">
      <c r="A591" s="41">
        <v>46172</v>
      </c>
      <c r="B591" s="41">
        <v>46180</v>
      </c>
      <c r="C591" t="s">
        <v>70</v>
      </c>
      <c r="D591" t="s">
        <v>162</v>
      </c>
      <c r="E591" t="s">
        <v>169</v>
      </c>
      <c r="F591" t="s">
        <v>170</v>
      </c>
      <c r="G591" t="s">
        <v>165</v>
      </c>
      <c r="H591" t="s">
        <v>71</v>
      </c>
      <c r="I591" t="s">
        <v>166</v>
      </c>
      <c r="J591" t="s">
        <v>99</v>
      </c>
      <c r="L591" t="s">
        <v>279</v>
      </c>
      <c r="M591" t="s">
        <v>269</v>
      </c>
      <c r="N591" t="s">
        <v>270</v>
      </c>
      <c r="O591" t="s">
        <v>271</v>
      </c>
      <c r="Y591" t="s">
        <v>101</v>
      </c>
      <c r="AA591" t="s">
        <v>280</v>
      </c>
      <c r="AB591" t="s">
        <v>281</v>
      </c>
      <c r="AC591" t="s">
        <v>282</v>
      </c>
      <c r="AD591" t="s">
        <v>102</v>
      </c>
      <c r="AF591">
        <v>3</v>
      </c>
      <c r="AG591" s="40">
        <v>39101</v>
      </c>
      <c r="AN591">
        <v>170.2</v>
      </c>
      <c r="AO591">
        <v>59.2</v>
      </c>
      <c r="AP591" t="s">
        <v>103</v>
      </c>
      <c r="AV591" t="s">
        <v>104</v>
      </c>
      <c r="BB591">
        <f t="shared" si="31"/>
        <v>17</v>
      </c>
      <c r="BC591">
        <f t="shared" si="32"/>
        <v>3</v>
      </c>
      <c r="BD591" t="str">
        <f t="shared" si="33"/>
        <v>右</v>
      </c>
      <c r="BE591" s="58" t="str">
        <f>IF(O591="男子",IF($AF591&gt;100,"",IF(M591=プロ用男子!D$2,ROW(),"")),"")</f>
        <v/>
      </c>
      <c r="BF591" s="58" t="str">
        <f>IF(O591="男子",IF($AF591&gt;100,"",IF($M591=プロ用男子!K$2,ROW(),"")),"")</f>
        <v/>
      </c>
      <c r="BG591" s="58" t="str">
        <f>IF(O591="男子",IF($AF591&gt;100,"",IF($M591=プロ用男子!D$27,ROW(),"")),"")</f>
        <v/>
      </c>
      <c r="BH591" s="58" t="str">
        <f>IF(O591="男子",IF($AF591&gt;100,"",IF($M591=プロ用男子!K$27,ROW(),"")),"")</f>
        <v/>
      </c>
      <c r="BI591" s="58" t="str">
        <f>IF(O591="男子",IF($AF591&gt;100,"",IF($M591=プロ用男子!D$52,ROW(),"")),"")</f>
        <v/>
      </c>
      <c r="BJ591" s="58" t="str">
        <f>IF(O591="男子",IF($AF591&gt;100,"",IF($M591=プロ用男子!K$52,ROW(),"")),"")</f>
        <v/>
      </c>
      <c r="BK591" s="58" t="str">
        <f>IF(O591="男子",IF($AF591&gt;100,"",IF($M591=プロ用男子!D$77,ROW(),"")),"")</f>
        <v/>
      </c>
      <c r="BL591" s="58" t="str">
        <f>IF(O591="男子",IF($AF591&gt;100,"",IF($M591=プロ用男子!K$77,ROW(),"")),"")</f>
        <v/>
      </c>
      <c r="BM591" s="58" t="str">
        <f>IF(O591="男子",IF($AF591&gt;100,"",IF($M591=プロ用男子!D$102,ROW(),"")),"")</f>
        <v/>
      </c>
      <c r="BN591" s="58" t="str">
        <f>IF(O591="男子",IF($AF591&gt;100,"",IF($M591=プロ用男子!K$102,ROW(),"")),"")</f>
        <v/>
      </c>
      <c r="BO591" s="58" t="str">
        <f>IF(O591="男子",IF($AF591&gt;100,"",IF($M591=プロ用男子!D$127,ROW(),"")),"")</f>
        <v/>
      </c>
      <c r="BP591" s="58" t="str">
        <f>IF(O591="男子",IF($AF591&gt;100,"",IF($M591=プロ用男子!K$127,ROW(),"")),"")</f>
        <v/>
      </c>
      <c r="BQ591" s="58" t="str">
        <f>IF(O591="男子",IF($AF591&gt;100,"",IF($M591=プロ用男子!D$152,ROW(),"")),"")</f>
        <v/>
      </c>
      <c r="BR591" s="58" t="str">
        <f>IF(O591="男子",IF($AF591&gt;100,"",IF($M591=プロ用男子!K$152,ROW(),"")),"")</f>
        <v/>
      </c>
      <c r="BS591" s="58" t="str">
        <f>IF(O591="男子",IF($AF591&gt;100,"",IF($M591=プロ用男子!D$177,ROW(),"")),"")</f>
        <v/>
      </c>
      <c r="BT591" s="58" t="str">
        <f>IF(O591="男子",IF($AF591&gt;100,"",IF($M591=プロ用男子!K$177,ROW(),"")),"")</f>
        <v/>
      </c>
      <c r="BU591" s="58" t="str">
        <f>IF(O591="男子",IF($AF591&gt;100,"",IF($M591=プロ用男子!D$202,ROW(),"")),"")</f>
        <v/>
      </c>
      <c r="BV591" s="58" t="str">
        <f>IF(O591="男子",IF($AF591&gt;100,"",IF($M591=プロ用男子!K$202,ROW(),"")),"")</f>
        <v/>
      </c>
      <c r="BW591" s="58" t="str">
        <f>IF(O591="男子",IF($AF591&gt;100,"",IF($M591=プロ用男子!D$227,ROW(),"")),"")</f>
        <v/>
      </c>
      <c r="BX591" s="58">
        <f>IF(O591="男子",IF($AF591&gt;100,"",IF($M591=プロ用男子!K$227,ROW(),"")),"")</f>
        <v>591</v>
      </c>
      <c r="BY591" s="58" t="str">
        <f>IF(O591="女子",IF(AF591&gt;100,"",IF(M591=プロ用女子!D$2,ROW(),"")),"")</f>
        <v/>
      </c>
      <c r="BZ591" s="58" t="str">
        <f>IF(O591="女子",IF($AF591&gt;100,"",IF($M591=プロ用女子!K$2,ROW(),"")),"")</f>
        <v/>
      </c>
      <c r="CA591" s="58" t="str">
        <f>IF(O591="女子",IF($AF591&gt;100,"",IF($M591=プロ用女子!D$27,ROW(),"")),"")</f>
        <v/>
      </c>
      <c r="CB591" s="58" t="str">
        <f>IF(O591="女子",IF($AF591&gt;100,"",IF($M591=プロ用女子!K$27,ROW(),"")),"")</f>
        <v/>
      </c>
      <c r="CC591" s="58" t="str">
        <f>IF(O591="女子",IF($AF591&gt;100,"",IF($M591=プロ用女子!D$52,ROW(),"")),"")</f>
        <v/>
      </c>
      <c r="CD591" s="58" t="str">
        <f>IF(O591="女子",IF($AF591&gt;100,"",IF($M591=プロ用女子!K$52,ROW(),"")),"")</f>
        <v/>
      </c>
      <c r="CE591" s="58" t="str">
        <f>IF(O591="女子",IF($AF591&gt;100,"",IF($M591=プロ用女子!D$77,ROW(),"")),"")</f>
        <v/>
      </c>
      <c r="CF591" s="58" t="str">
        <f>IF(O591="女子",IF($AF591&gt;100,"",IF($M591=プロ用女子!K$77,ROW(),"")),"")</f>
        <v/>
      </c>
      <c r="CG591" s="58" t="str">
        <f>IF(O591="女子",IF($AF591&gt;100,"",IF($M591=プロ用女子!D$102,ROW(),"")),"")</f>
        <v/>
      </c>
      <c r="CH591" s="58" t="str">
        <f>IF(O591="女子",IF($AF591&gt;100,"",IF($M591=プロ用女子!K$102,ROW(),"")),"")</f>
        <v/>
      </c>
      <c r="CI591" s="58" t="str">
        <f>IF(O591="女子",IF($AF591&gt;100,"",IF($M591=プロ用女子!D$127,ROW(),"")),"")</f>
        <v/>
      </c>
      <c r="CJ591" s="58" t="str">
        <f>IF(O591="女子",IF($AF591&gt;100,"",IF($M591=プロ用女子!K$127,ROW(),"")),"")</f>
        <v/>
      </c>
      <c r="CK591" s="58" t="str">
        <f>IF(O591="女子",IF($AF591&gt;100,"",IF($M591=プロ用女子!D$152,ROW(),"")),"")</f>
        <v/>
      </c>
      <c r="CL591" s="58" t="str">
        <f>IF(O591="女子",IF($AF591&gt;100,"",IF($M591=プロ用女子!K$152,ROW(),"")),"")</f>
        <v/>
      </c>
      <c r="CM591" s="58" t="str">
        <f>IF(O591="女子",IF($AF591&gt;100,"",IF($M591=プロ用女子!D$177,ROW(),"")),"")</f>
        <v/>
      </c>
      <c r="CN591" s="58" t="str">
        <f>IF(O591="女子",IF($AF591&gt;100,"",IF($M591=プロ用女子!K$177,ROW(),"")),"")</f>
        <v/>
      </c>
      <c r="CO591" s="58" t="str">
        <f>IF(O591="女子",IF($AF591&gt;100,"",IF($M591=プロ用女子!D$202,ROW(),"")),"")</f>
        <v/>
      </c>
      <c r="CP591" s="58" t="str">
        <f>IF(O591="女子",IF($AF591&gt;100,"",IF($M591=プロ用女子!K$202,ROW(),"")),"")</f>
        <v/>
      </c>
      <c r="CQ591" s="58" t="str">
        <f>IF(O591="女子",IF($AF591&gt;100,"",IF($M591=プロ用女子!D$227,ROW(),"")),"")</f>
        <v/>
      </c>
      <c r="CR591" s="58" t="str">
        <f>IF(O591="女子",IF($AF591&gt;100,"",IF($M591=プロ用女子!K$227,ROW(),"")),"")</f>
        <v/>
      </c>
    </row>
    <row r="592" spans="1:96" x14ac:dyDescent="0.15">
      <c r="A592" s="41">
        <v>46172</v>
      </c>
      <c r="B592" s="41">
        <v>46180</v>
      </c>
      <c r="C592" t="s">
        <v>70</v>
      </c>
      <c r="D592" t="s">
        <v>162</v>
      </c>
      <c r="E592" t="s">
        <v>169</v>
      </c>
      <c r="F592" t="s">
        <v>170</v>
      </c>
      <c r="G592" t="s">
        <v>165</v>
      </c>
      <c r="H592" t="s">
        <v>71</v>
      </c>
      <c r="I592" t="s">
        <v>166</v>
      </c>
      <c r="J592" t="s">
        <v>99</v>
      </c>
      <c r="L592" t="s">
        <v>283</v>
      </c>
      <c r="M592" t="s">
        <v>269</v>
      </c>
      <c r="N592" t="s">
        <v>270</v>
      </c>
      <c r="O592" t="s">
        <v>271</v>
      </c>
      <c r="Y592" t="s">
        <v>101</v>
      </c>
      <c r="AA592" t="s">
        <v>284</v>
      </c>
      <c r="AB592" t="s">
        <v>285</v>
      </c>
      <c r="AC592" t="s">
        <v>286</v>
      </c>
      <c r="AD592" t="s">
        <v>102</v>
      </c>
      <c r="AF592">
        <v>6</v>
      </c>
      <c r="AG592" s="40">
        <v>38978</v>
      </c>
      <c r="AN592">
        <v>172</v>
      </c>
      <c r="AO592">
        <v>54</v>
      </c>
      <c r="AP592" t="s">
        <v>103</v>
      </c>
      <c r="AV592" t="s">
        <v>104</v>
      </c>
      <c r="BB592">
        <f t="shared" si="31"/>
        <v>17</v>
      </c>
      <c r="BC592">
        <f t="shared" si="32"/>
        <v>3</v>
      </c>
      <c r="BD592" t="str">
        <f t="shared" si="33"/>
        <v>右</v>
      </c>
      <c r="BE592" s="58" t="str">
        <f>IF(O592="男子",IF($AF592&gt;100,"",IF(M592=プロ用男子!D$2,ROW(),"")),"")</f>
        <v/>
      </c>
      <c r="BF592" s="58" t="str">
        <f>IF(O592="男子",IF($AF592&gt;100,"",IF($M592=プロ用男子!K$2,ROW(),"")),"")</f>
        <v/>
      </c>
      <c r="BG592" s="58" t="str">
        <f>IF(O592="男子",IF($AF592&gt;100,"",IF($M592=プロ用男子!D$27,ROW(),"")),"")</f>
        <v/>
      </c>
      <c r="BH592" s="58" t="str">
        <f>IF(O592="男子",IF($AF592&gt;100,"",IF($M592=プロ用男子!K$27,ROW(),"")),"")</f>
        <v/>
      </c>
      <c r="BI592" s="58" t="str">
        <f>IF(O592="男子",IF($AF592&gt;100,"",IF($M592=プロ用男子!D$52,ROW(),"")),"")</f>
        <v/>
      </c>
      <c r="BJ592" s="58" t="str">
        <f>IF(O592="男子",IF($AF592&gt;100,"",IF($M592=プロ用男子!K$52,ROW(),"")),"")</f>
        <v/>
      </c>
      <c r="BK592" s="58" t="str">
        <f>IF(O592="男子",IF($AF592&gt;100,"",IF($M592=プロ用男子!D$77,ROW(),"")),"")</f>
        <v/>
      </c>
      <c r="BL592" s="58" t="str">
        <f>IF(O592="男子",IF($AF592&gt;100,"",IF($M592=プロ用男子!K$77,ROW(),"")),"")</f>
        <v/>
      </c>
      <c r="BM592" s="58" t="str">
        <f>IF(O592="男子",IF($AF592&gt;100,"",IF($M592=プロ用男子!D$102,ROW(),"")),"")</f>
        <v/>
      </c>
      <c r="BN592" s="58" t="str">
        <f>IF(O592="男子",IF($AF592&gt;100,"",IF($M592=プロ用男子!K$102,ROW(),"")),"")</f>
        <v/>
      </c>
      <c r="BO592" s="58" t="str">
        <f>IF(O592="男子",IF($AF592&gt;100,"",IF($M592=プロ用男子!D$127,ROW(),"")),"")</f>
        <v/>
      </c>
      <c r="BP592" s="58" t="str">
        <f>IF(O592="男子",IF($AF592&gt;100,"",IF($M592=プロ用男子!K$127,ROW(),"")),"")</f>
        <v/>
      </c>
      <c r="BQ592" s="58" t="str">
        <f>IF(O592="男子",IF($AF592&gt;100,"",IF($M592=プロ用男子!D$152,ROW(),"")),"")</f>
        <v/>
      </c>
      <c r="BR592" s="58" t="str">
        <f>IF(O592="男子",IF($AF592&gt;100,"",IF($M592=プロ用男子!K$152,ROW(),"")),"")</f>
        <v/>
      </c>
      <c r="BS592" s="58" t="str">
        <f>IF(O592="男子",IF($AF592&gt;100,"",IF($M592=プロ用男子!D$177,ROW(),"")),"")</f>
        <v/>
      </c>
      <c r="BT592" s="58" t="str">
        <f>IF(O592="男子",IF($AF592&gt;100,"",IF($M592=プロ用男子!K$177,ROW(),"")),"")</f>
        <v/>
      </c>
      <c r="BU592" s="58" t="str">
        <f>IF(O592="男子",IF($AF592&gt;100,"",IF($M592=プロ用男子!D$202,ROW(),"")),"")</f>
        <v/>
      </c>
      <c r="BV592" s="58" t="str">
        <f>IF(O592="男子",IF($AF592&gt;100,"",IF($M592=プロ用男子!K$202,ROW(),"")),"")</f>
        <v/>
      </c>
      <c r="BW592" s="58" t="str">
        <f>IF(O592="男子",IF($AF592&gt;100,"",IF($M592=プロ用男子!D$227,ROW(),"")),"")</f>
        <v/>
      </c>
      <c r="BX592" s="58">
        <f>IF(O592="男子",IF($AF592&gt;100,"",IF($M592=プロ用男子!K$227,ROW(),"")),"")</f>
        <v>592</v>
      </c>
      <c r="BY592" s="58" t="str">
        <f>IF(O592="女子",IF(AF592&gt;100,"",IF(M592=プロ用女子!D$2,ROW(),"")),"")</f>
        <v/>
      </c>
      <c r="BZ592" s="58" t="str">
        <f>IF(O592="女子",IF($AF592&gt;100,"",IF($M592=プロ用女子!K$2,ROW(),"")),"")</f>
        <v/>
      </c>
      <c r="CA592" s="58" t="str">
        <f>IF(O592="女子",IF($AF592&gt;100,"",IF($M592=プロ用女子!D$27,ROW(),"")),"")</f>
        <v/>
      </c>
      <c r="CB592" s="58" t="str">
        <f>IF(O592="女子",IF($AF592&gt;100,"",IF($M592=プロ用女子!K$27,ROW(),"")),"")</f>
        <v/>
      </c>
      <c r="CC592" s="58" t="str">
        <f>IF(O592="女子",IF($AF592&gt;100,"",IF($M592=プロ用女子!D$52,ROW(),"")),"")</f>
        <v/>
      </c>
      <c r="CD592" s="58" t="str">
        <f>IF(O592="女子",IF($AF592&gt;100,"",IF($M592=プロ用女子!K$52,ROW(),"")),"")</f>
        <v/>
      </c>
      <c r="CE592" s="58" t="str">
        <f>IF(O592="女子",IF($AF592&gt;100,"",IF($M592=プロ用女子!D$77,ROW(),"")),"")</f>
        <v/>
      </c>
      <c r="CF592" s="58" t="str">
        <f>IF(O592="女子",IF($AF592&gt;100,"",IF($M592=プロ用女子!K$77,ROW(),"")),"")</f>
        <v/>
      </c>
      <c r="CG592" s="58" t="str">
        <f>IF(O592="女子",IF($AF592&gt;100,"",IF($M592=プロ用女子!D$102,ROW(),"")),"")</f>
        <v/>
      </c>
      <c r="CH592" s="58" t="str">
        <f>IF(O592="女子",IF($AF592&gt;100,"",IF($M592=プロ用女子!K$102,ROW(),"")),"")</f>
        <v/>
      </c>
      <c r="CI592" s="58" t="str">
        <f>IF(O592="女子",IF($AF592&gt;100,"",IF($M592=プロ用女子!D$127,ROW(),"")),"")</f>
        <v/>
      </c>
      <c r="CJ592" s="58" t="str">
        <f>IF(O592="女子",IF($AF592&gt;100,"",IF($M592=プロ用女子!K$127,ROW(),"")),"")</f>
        <v/>
      </c>
      <c r="CK592" s="58" t="str">
        <f>IF(O592="女子",IF($AF592&gt;100,"",IF($M592=プロ用女子!D$152,ROW(),"")),"")</f>
        <v/>
      </c>
      <c r="CL592" s="58" t="str">
        <f>IF(O592="女子",IF($AF592&gt;100,"",IF($M592=プロ用女子!K$152,ROW(),"")),"")</f>
        <v/>
      </c>
      <c r="CM592" s="58" t="str">
        <f>IF(O592="女子",IF($AF592&gt;100,"",IF($M592=プロ用女子!D$177,ROW(),"")),"")</f>
        <v/>
      </c>
      <c r="CN592" s="58" t="str">
        <f>IF(O592="女子",IF($AF592&gt;100,"",IF($M592=プロ用女子!K$177,ROW(),"")),"")</f>
        <v/>
      </c>
      <c r="CO592" s="58" t="str">
        <f>IF(O592="女子",IF($AF592&gt;100,"",IF($M592=プロ用女子!D$202,ROW(),"")),"")</f>
        <v/>
      </c>
      <c r="CP592" s="58" t="str">
        <f>IF(O592="女子",IF($AF592&gt;100,"",IF($M592=プロ用女子!K$202,ROW(),"")),"")</f>
        <v/>
      </c>
      <c r="CQ592" s="58" t="str">
        <f>IF(O592="女子",IF($AF592&gt;100,"",IF($M592=プロ用女子!D$227,ROW(),"")),"")</f>
        <v/>
      </c>
      <c r="CR592" s="58" t="str">
        <f>IF(O592="女子",IF($AF592&gt;100,"",IF($M592=プロ用女子!K$227,ROW(),"")),"")</f>
        <v/>
      </c>
    </row>
    <row r="593" spans="1:96" x14ac:dyDescent="0.15">
      <c r="A593" s="41">
        <v>46172</v>
      </c>
      <c r="B593" s="41">
        <v>46180</v>
      </c>
      <c r="C593" t="s">
        <v>70</v>
      </c>
      <c r="D593" t="s">
        <v>162</v>
      </c>
      <c r="E593" t="s">
        <v>169</v>
      </c>
      <c r="F593" t="s">
        <v>170</v>
      </c>
      <c r="G593" t="s">
        <v>165</v>
      </c>
      <c r="H593" t="s">
        <v>71</v>
      </c>
      <c r="I593" t="s">
        <v>166</v>
      </c>
      <c r="J593" t="s">
        <v>99</v>
      </c>
      <c r="L593" t="s">
        <v>287</v>
      </c>
      <c r="M593" t="s">
        <v>269</v>
      </c>
      <c r="N593" t="s">
        <v>270</v>
      </c>
      <c r="O593" t="s">
        <v>271</v>
      </c>
      <c r="Y593" t="s">
        <v>101</v>
      </c>
      <c r="AA593" t="s">
        <v>288</v>
      </c>
      <c r="AB593" t="s">
        <v>289</v>
      </c>
      <c r="AC593" t="s">
        <v>290</v>
      </c>
      <c r="AD593" t="s">
        <v>102</v>
      </c>
      <c r="AF593">
        <v>7</v>
      </c>
      <c r="AG593" s="40">
        <v>38954</v>
      </c>
      <c r="AN593">
        <v>164</v>
      </c>
      <c r="AO593">
        <v>50</v>
      </c>
      <c r="AP593" t="s">
        <v>103</v>
      </c>
      <c r="AV593" t="s">
        <v>104</v>
      </c>
      <c r="BB593">
        <f t="shared" si="31"/>
        <v>17</v>
      </c>
      <c r="BC593">
        <f t="shared" si="32"/>
        <v>3</v>
      </c>
      <c r="BD593" t="str">
        <f t="shared" si="33"/>
        <v>右</v>
      </c>
      <c r="BE593" s="58" t="str">
        <f>IF(O593="男子",IF($AF593&gt;100,"",IF(M593=プロ用男子!D$2,ROW(),"")),"")</f>
        <v/>
      </c>
      <c r="BF593" s="58" t="str">
        <f>IF(O593="男子",IF($AF593&gt;100,"",IF($M593=プロ用男子!K$2,ROW(),"")),"")</f>
        <v/>
      </c>
      <c r="BG593" s="58" t="str">
        <f>IF(O593="男子",IF($AF593&gt;100,"",IF($M593=プロ用男子!D$27,ROW(),"")),"")</f>
        <v/>
      </c>
      <c r="BH593" s="58" t="str">
        <f>IF(O593="男子",IF($AF593&gt;100,"",IF($M593=プロ用男子!K$27,ROW(),"")),"")</f>
        <v/>
      </c>
      <c r="BI593" s="58" t="str">
        <f>IF(O593="男子",IF($AF593&gt;100,"",IF($M593=プロ用男子!D$52,ROW(),"")),"")</f>
        <v/>
      </c>
      <c r="BJ593" s="58" t="str">
        <f>IF(O593="男子",IF($AF593&gt;100,"",IF($M593=プロ用男子!K$52,ROW(),"")),"")</f>
        <v/>
      </c>
      <c r="BK593" s="58" t="str">
        <f>IF(O593="男子",IF($AF593&gt;100,"",IF($M593=プロ用男子!D$77,ROW(),"")),"")</f>
        <v/>
      </c>
      <c r="BL593" s="58" t="str">
        <f>IF(O593="男子",IF($AF593&gt;100,"",IF($M593=プロ用男子!K$77,ROW(),"")),"")</f>
        <v/>
      </c>
      <c r="BM593" s="58" t="str">
        <f>IF(O593="男子",IF($AF593&gt;100,"",IF($M593=プロ用男子!D$102,ROW(),"")),"")</f>
        <v/>
      </c>
      <c r="BN593" s="58" t="str">
        <f>IF(O593="男子",IF($AF593&gt;100,"",IF($M593=プロ用男子!K$102,ROW(),"")),"")</f>
        <v/>
      </c>
      <c r="BO593" s="58" t="str">
        <f>IF(O593="男子",IF($AF593&gt;100,"",IF($M593=プロ用男子!D$127,ROW(),"")),"")</f>
        <v/>
      </c>
      <c r="BP593" s="58" t="str">
        <f>IF(O593="男子",IF($AF593&gt;100,"",IF($M593=プロ用男子!K$127,ROW(),"")),"")</f>
        <v/>
      </c>
      <c r="BQ593" s="58" t="str">
        <f>IF(O593="男子",IF($AF593&gt;100,"",IF($M593=プロ用男子!D$152,ROW(),"")),"")</f>
        <v/>
      </c>
      <c r="BR593" s="58" t="str">
        <f>IF(O593="男子",IF($AF593&gt;100,"",IF($M593=プロ用男子!K$152,ROW(),"")),"")</f>
        <v/>
      </c>
      <c r="BS593" s="58" t="str">
        <f>IF(O593="男子",IF($AF593&gt;100,"",IF($M593=プロ用男子!D$177,ROW(),"")),"")</f>
        <v/>
      </c>
      <c r="BT593" s="58" t="str">
        <f>IF(O593="男子",IF($AF593&gt;100,"",IF($M593=プロ用男子!K$177,ROW(),"")),"")</f>
        <v/>
      </c>
      <c r="BU593" s="58" t="str">
        <f>IF(O593="男子",IF($AF593&gt;100,"",IF($M593=プロ用男子!D$202,ROW(),"")),"")</f>
        <v/>
      </c>
      <c r="BV593" s="58" t="str">
        <f>IF(O593="男子",IF($AF593&gt;100,"",IF($M593=プロ用男子!K$202,ROW(),"")),"")</f>
        <v/>
      </c>
      <c r="BW593" s="58" t="str">
        <f>IF(O593="男子",IF($AF593&gt;100,"",IF($M593=プロ用男子!D$227,ROW(),"")),"")</f>
        <v/>
      </c>
      <c r="BX593" s="58">
        <f>IF(O593="男子",IF($AF593&gt;100,"",IF($M593=プロ用男子!K$227,ROW(),"")),"")</f>
        <v>593</v>
      </c>
      <c r="BY593" s="58" t="str">
        <f>IF(O593="女子",IF(AF593&gt;100,"",IF(M593=プロ用女子!D$2,ROW(),"")),"")</f>
        <v/>
      </c>
      <c r="BZ593" s="58" t="str">
        <f>IF(O593="女子",IF($AF593&gt;100,"",IF($M593=プロ用女子!K$2,ROW(),"")),"")</f>
        <v/>
      </c>
      <c r="CA593" s="58" t="str">
        <f>IF(O593="女子",IF($AF593&gt;100,"",IF($M593=プロ用女子!D$27,ROW(),"")),"")</f>
        <v/>
      </c>
      <c r="CB593" s="58" t="str">
        <f>IF(O593="女子",IF($AF593&gt;100,"",IF($M593=プロ用女子!K$27,ROW(),"")),"")</f>
        <v/>
      </c>
      <c r="CC593" s="58" t="str">
        <f>IF(O593="女子",IF($AF593&gt;100,"",IF($M593=プロ用女子!D$52,ROW(),"")),"")</f>
        <v/>
      </c>
      <c r="CD593" s="58" t="str">
        <f>IF(O593="女子",IF($AF593&gt;100,"",IF($M593=プロ用女子!K$52,ROW(),"")),"")</f>
        <v/>
      </c>
      <c r="CE593" s="58" t="str">
        <f>IF(O593="女子",IF($AF593&gt;100,"",IF($M593=プロ用女子!D$77,ROW(),"")),"")</f>
        <v/>
      </c>
      <c r="CF593" s="58" t="str">
        <f>IF(O593="女子",IF($AF593&gt;100,"",IF($M593=プロ用女子!K$77,ROW(),"")),"")</f>
        <v/>
      </c>
      <c r="CG593" s="58" t="str">
        <f>IF(O593="女子",IF($AF593&gt;100,"",IF($M593=プロ用女子!D$102,ROW(),"")),"")</f>
        <v/>
      </c>
      <c r="CH593" s="58" t="str">
        <f>IF(O593="女子",IF($AF593&gt;100,"",IF($M593=プロ用女子!K$102,ROW(),"")),"")</f>
        <v/>
      </c>
      <c r="CI593" s="58" t="str">
        <f>IF(O593="女子",IF($AF593&gt;100,"",IF($M593=プロ用女子!D$127,ROW(),"")),"")</f>
        <v/>
      </c>
      <c r="CJ593" s="58" t="str">
        <f>IF(O593="女子",IF($AF593&gt;100,"",IF($M593=プロ用女子!K$127,ROW(),"")),"")</f>
        <v/>
      </c>
      <c r="CK593" s="58" t="str">
        <f>IF(O593="女子",IF($AF593&gt;100,"",IF($M593=プロ用女子!D$152,ROW(),"")),"")</f>
        <v/>
      </c>
      <c r="CL593" s="58" t="str">
        <f>IF(O593="女子",IF($AF593&gt;100,"",IF($M593=プロ用女子!K$152,ROW(),"")),"")</f>
        <v/>
      </c>
      <c r="CM593" s="58" t="str">
        <f>IF(O593="女子",IF($AF593&gt;100,"",IF($M593=プロ用女子!D$177,ROW(),"")),"")</f>
        <v/>
      </c>
      <c r="CN593" s="58" t="str">
        <f>IF(O593="女子",IF($AF593&gt;100,"",IF($M593=プロ用女子!K$177,ROW(),"")),"")</f>
        <v/>
      </c>
      <c r="CO593" s="58" t="str">
        <f>IF(O593="女子",IF($AF593&gt;100,"",IF($M593=プロ用女子!D$202,ROW(),"")),"")</f>
        <v/>
      </c>
      <c r="CP593" s="58" t="str">
        <f>IF(O593="女子",IF($AF593&gt;100,"",IF($M593=プロ用女子!K$202,ROW(),"")),"")</f>
        <v/>
      </c>
      <c r="CQ593" s="58" t="str">
        <f>IF(O593="女子",IF($AF593&gt;100,"",IF($M593=プロ用女子!D$227,ROW(),"")),"")</f>
        <v/>
      </c>
      <c r="CR593" s="58" t="str">
        <f>IF(O593="女子",IF($AF593&gt;100,"",IF($M593=プロ用女子!K$227,ROW(),"")),"")</f>
        <v/>
      </c>
    </row>
    <row r="594" spans="1:96" x14ac:dyDescent="0.15">
      <c r="A594" s="41">
        <v>46172</v>
      </c>
      <c r="B594" s="41">
        <v>46180</v>
      </c>
      <c r="C594" t="s">
        <v>70</v>
      </c>
      <c r="D594" t="s">
        <v>162</v>
      </c>
      <c r="E594" t="s">
        <v>169</v>
      </c>
      <c r="F594" t="s">
        <v>170</v>
      </c>
      <c r="G594" t="s">
        <v>165</v>
      </c>
      <c r="H594" t="s">
        <v>71</v>
      </c>
      <c r="I594" t="s">
        <v>166</v>
      </c>
      <c r="J594" t="s">
        <v>99</v>
      </c>
      <c r="L594" t="s">
        <v>291</v>
      </c>
      <c r="M594" t="s">
        <v>269</v>
      </c>
      <c r="N594" t="s">
        <v>270</v>
      </c>
      <c r="O594" t="s">
        <v>271</v>
      </c>
      <c r="Y594" t="s">
        <v>101</v>
      </c>
      <c r="AA594" t="s">
        <v>292</v>
      </c>
      <c r="AB594" t="s">
        <v>293</v>
      </c>
      <c r="AC594" t="s">
        <v>294</v>
      </c>
      <c r="AD594" t="s">
        <v>102</v>
      </c>
      <c r="AF594">
        <v>8</v>
      </c>
      <c r="AG594" s="40">
        <v>38949</v>
      </c>
      <c r="AN594">
        <v>162.80000000000001</v>
      </c>
      <c r="AO594">
        <v>55.5</v>
      </c>
      <c r="AP594" t="s">
        <v>103</v>
      </c>
      <c r="AV594" t="s">
        <v>104</v>
      </c>
      <c r="BB594">
        <f t="shared" ref="BB594:BB657" si="34">IF(AG594="","",DATEDIF(AG594,DATE(BB$1,4,1),"y"))</f>
        <v>17</v>
      </c>
      <c r="BC594">
        <f t="shared" ref="BC594:BC657" si="35">IF(BB594="","",IF(BB594=15,1,IF(BB594=16,2,IF(BB594=17,3,"役員"))))</f>
        <v>3</v>
      </c>
      <c r="BD594" t="str">
        <f t="shared" ref="BD594:BD657" si="36">LEFT(AP594,1)</f>
        <v>右</v>
      </c>
      <c r="BE594" s="58" t="str">
        <f>IF(O594="男子",IF($AF594&gt;100,"",IF(M594=プロ用男子!D$2,ROW(),"")),"")</f>
        <v/>
      </c>
      <c r="BF594" s="58" t="str">
        <f>IF(O594="男子",IF($AF594&gt;100,"",IF($M594=プロ用男子!K$2,ROW(),"")),"")</f>
        <v/>
      </c>
      <c r="BG594" s="58" t="str">
        <f>IF(O594="男子",IF($AF594&gt;100,"",IF($M594=プロ用男子!D$27,ROW(),"")),"")</f>
        <v/>
      </c>
      <c r="BH594" s="58" t="str">
        <f>IF(O594="男子",IF($AF594&gt;100,"",IF($M594=プロ用男子!K$27,ROW(),"")),"")</f>
        <v/>
      </c>
      <c r="BI594" s="58" t="str">
        <f>IF(O594="男子",IF($AF594&gt;100,"",IF($M594=プロ用男子!D$52,ROW(),"")),"")</f>
        <v/>
      </c>
      <c r="BJ594" s="58" t="str">
        <f>IF(O594="男子",IF($AF594&gt;100,"",IF($M594=プロ用男子!K$52,ROW(),"")),"")</f>
        <v/>
      </c>
      <c r="BK594" s="58" t="str">
        <f>IF(O594="男子",IF($AF594&gt;100,"",IF($M594=プロ用男子!D$77,ROW(),"")),"")</f>
        <v/>
      </c>
      <c r="BL594" s="58" t="str">
        <f>IF(O594="男子",IF($AF594&gt;100,"",IF($M594=プロ用男子!K$77,ROW(),"")),"")</f>
        <v/>
      </c>
      <c r="BM594" s="58" t="str">
        <f>IF(O594="男子",IF($AF594&gt;100,"",IF($M594=プロ用男子!D$102,ROW(),"")),"")</f>
        <v/>
      </c>
      <c r="BN594" s="58" t="str">
        <f>IF(O594="男子",IF($AF594&gt;100,"",IF($M594=プロ用男子!K$102,ROW(),"")),"")</f>
        <v/>
      </c>
      <c r="BO594" s="58" t="str">
        <f>IF(O594="男子",IF($AF594&gt;100,"",IF($M594=プロ用男子!D$127,ROW(),"")),"")</f>
        <v/>
      </c>
      <c r="BP594" s="58" t="str">
        <f>IF(O594="男子",IF($AF594&gt;100,"",IF($M594=プロ用男子!K$127,ROW(),"")),"")</f>
        <v/>
      </c>
      <c r="BQ594" s="58" t="str">
        <f>IF(O594="男子",IF($AF594&gt;100,"",IF($M594=プロ用男子!D$152,ROW(),"")),"")</f>
        <v/>
      </c>
      <c r="BR594" s="58" t="str">
        <f>IF(O594="男子",IF($AF594&gt;100,"",IF($M594=プロ用男子!K$152,ROW(),"")),"")</f>
        <v/>
      </c>
      <c r="BS594" s="58" t="str">
        <f>IF(O594="男子",IF($AF594&gt;100,"",IF($M594=プロ用男子!D$177,ROW(),"")),"")</f>
        <v/>
      </c>
      <c r="BT594" s="58" t="str">
        <f>IF(O594="男子",IF($AF594&gt;100,"",IF($M594=プロ用男子!K$177,ROW(),"")),"")</f>
        <v/>
      </c>
      <c r="BU594" s="58" t="str">
        <f>IF(O594="男子",IF($AF594&gt;100,"",IF($M594=プロ用男子!D$202,ROW(),"")),"")</f>
        <v/>
      </c>
      <c r="BV594" s="58" t="str">
        <f>IF(O594="男子",IF($AF594&gt;100,"",IF($M594=プロ用男子!K$202,ROW(),"")),"")</f>
        <v/>
      </c>
      <c r="BW594" s="58" t="str">
        <f>IF(O594="男子",IF($AF594&gt;100,"",IF($M594=プロ用男子!D$227,ROW(),"")),"")</f>
        <v/>
      </c>
      <c r="BX594" s="58">
        <f>IF(O594="男子",IF($AF594&gt;100,"",IF($M594=プロ用男子!K$227,ROW(),"")),"")</f>
        <v>594</v>
      </c>
      <c r="BY594" s="58" t="str">
        <f>IF(O594="女子",IF(AF594&gt;100,"",IF(M594=プロ用女子!D$2,ROW(),"")),"")</f>
        <v/>
      </c>
      <c r="BZ594" s="58" t="str">
        <f>IF(O594="女子",IF($AF594&gt;100,"",IF($M594=プロ用女子!K$2,ROW(),"")),"")</f>
        <v/>
      </c>
      <c r="CA594" s="58" t="str">
        <f>IF(O594="女子",IF($AF594&gt;100,"",IF($M594=プロ用女子!D$27,ROW(),"")),"")</f>
        <v/>
      </c>
      <c r="CB594" s="58" t="str">
        <f>IF(O594="女子",IF($AF594&gt;100,"",IF($M594=プロ用女子!K$27,ROW(),"")),"")</f>
        <v/>
      </c>
      <c r="CC594" s="58" t="str">
        <f>IF(O594="女子",IF($AF594&gt;100,"",IF($M594=プロ用女子!D$52,ROW(),"")),"")</f>
        <v/>
      </c>
      <c r="CD594" s="58" t="str">
        <f>IF(O594="女子",IF($AF594&gt;100,"",IF($M594=プロ用女子!K$52,ROW(),"")),"")</f>
        <v/>
      </c>
      <c r="CE594" s="58" t="str">
        <f>IF(O594="女子",IF($AF594&gt;100,"",IF($M594=プロ用女子!D$77,ROW(),"")),"")</f>
        <v/>
      </c>
      <c r="CF594" s="58" t="str">
        <f>IF(O594="女子",IF($AF594&gt;100,"",IF($M594=プロ用女子!K$77,ROW(),"")),"")</f>
        <v/>
      </c>
      <c r="CG594" s="58" t="str">
        <f>IF(O594="女子",IF($AF594&gt;100,"",IF($M594=プロ用女子!D$102,ROW(),"")),"")</f>
        <v/>
      </c>
      <c r="CH594" s="58" t="str">
        <f>IF(O594="女子",IF($AF594&gt;100,"",IF($M594=プロ用女子!K$102,ROW(),"")),"")</f>
        <v/>
      </c>
      <c r="CI594" s="58" t="str">
        <f>IF(O594="女子",IF($AF594&gt;100,"",IF($M594=プロ用女子!D$127,ROW(),"")),"")</f>
        <v/>
      </c>
      <c r="CJ594" s="58" t="str">
        <f>IF(O594="女子",IF($AF594&gt;100,"",IF($M594=プロ用女子!K$127,ROW(),"")),"")</f>
        <v/>
      </c>
      <c r="CK594" s="58" t="str">
        <f>IF(O594="女子",IF($AF594&gt;100,"",IF($M594=プロ用女子!D$152,ROW(),"")),"")</f>
        <v/>
      </c>
      <c r="CL594" s="58" t="str">
        <f>IF(O594="女子",IF($AF594&gt;100,"",IF($M594=プロ用女子!K$152,ROW(),"")),"")</f>
        <v/>
      </c>
      <c r="CM594" s="58" t="str">
        <f>IF(O594="女子",IF($AF594&gt;100,"",IF($M594=プロ用女子!D$177,ROW(),"")),"")</f>
        <v/>
      </c>
      <c r="CN594" s="58" t="str">
        <f>IF(O594="女子",IF($AF594&gt;100,"",IF($M594=プロ用女子!K$177,ROW(),"")),"")</f>
        <v/>
      </c>
      <c r="CO594" s="58" t="str">
        <f>IF(O594="女子",IF($AF594&gt;100,"",IF($M594=プロ用女子!D$202,ROW(),"")),"")</f>
        <v/>
      </c>
      <c r="CP594" s="58" t="str">
        <f>IF(O594="女子",IF($AF594&gt;100,"",IF($M594=プロ用女子!K$202,ROW(),"")),"")</f>
        <v/>
      </c>
      <c r="CQ594" s="58" t="str">
        <f>IF(O594="女子",IF($AF594&gt;100,"",IF($M594=プロ用女子!D$227,ROW(),"")),"")</f>
        <v/>
      </c>
      <c r="CR594" s="58" t="str">
        <f>IF(O594="女子",IF($AF594&gt;100,"",IF($M594=プロ用女子!K$227,ROW(),"")),"")</f>
        <v/>
      </c>
    </row>
    <row r="595" spans="1:96" x14ac:dyDescent="0.15">
      <c r="A595" s="41">
        <v>46172</v>
      </c>
      <c r="B595" s="41">
        <v>46180</v>
      </c>
      <c r="C595" t="s">
        <v>70</v>
      </c>
      <c r="D595" t="s">
        <v>162</v>
      </c>
      <c r="E595" t="s">
        <v>169</v>
      </c>
      <c r="F595" t="s">
        <v>170</v>
      </c>
      <c r="G595" t="s">
        <v>165</v>
      </c>
      <c r="H595" t="s">
        <v>71</v>
      </c>
      <c r="I595" t="s">
        <v>166</v>
      </c>
      <c r="J595" t="s">
        <v>99</v>
      </c>
      <c r="L595" t="s">
        <v>297</v>
      </c>
      <c r="M595" t="s">
        <v>269</v>
      </c>
      <c r="N595" t="s">
        <v>270</v>
      </c>
      <c r="O595" t="s">
        <v>271</v>
      </c>
      <c r="Y595" t="s">
        <v>101</v>
      </c>
      <c r="AA595" t="s">
        <v>298</v>
      </c>
      <c r="AB595" t="s">
        <v>299</v>
      </c>
      <c r="AC595" t="s">
        <v>300</v>
      </c>
      <c r="AD595" t="s">
        <v>102</v>
      </c>
      <c r="AF595">
        <v>10</v>
      </c>
      <c r="AG595" s="40">
        <v>39101</v>
      </c>
      <c r="AN595">
        <v>170.2</v>
      </c>
      <c r="AO595">
        <v>59.2</v>
      </c>
      <c r="AP595" t="s">
        <v>103</v>
      </c>
      <c r="AV595" t="s">
        <v>104</v>
      </c>
      <c r="BB595">
        <f t="shared" si="34"/>
        <v>17</v>
      </c>
      <c r="BC595">
        <f t="shared" si="35"/>
        <v>3</v>
      </c>
      <c r="BD595" t="str">
        <f t="shared" si="36"/>
        <v>右</v>
      </c>
      <c r="BE595" s="58" t="str">
        <f>IF(O595="男子",IF($AF595&gt;100,"",IF(M595=プロ用男子!D$2,ROW(),"")),"")</f>
        <v/>
      </c>
      <c r="BF595" s="58" t="str">
        <f>IF(O595="男子",IF($AF595&gt;100,"",IF($M595=プロ用男子!K$2,ROW(),"")),"")</f>
        <v/>
      </c>
      <c r="BG595" s="58" t="str">
        <f>IF(O595="男子",IF($AF595&gt;100,"",IF($M595=プロ用男子!D$27,ROW(),"")),"")</f>
        <v/>
      </c>
      <c r="BH595" s="58" t="str">
        <f>IF(O595="男子",IF($AF595&gt;100,"",IF($M595=プロ用男子!K$27,ROW(),"")),"")</f>
        <v/>
      </c>
      <c r="BI595" s="58" t="str">
        <f>IF(O595="男子",IF($AF595&gt;100,"",IF($M595=プロ用男子!D$52,ROW(),"")),"")</f>
        <v/>
      </c>
      <c r="BJ595" s="58" t="str">
        <f>IF(O595="男子",IF($AF595&gt;100,"",IF($M595=プロ用男子!K$52,ROW(),"")),"")</f>
        <v/>
      </c>
      <c r="BK595" s="58" t="str">
        <f>IF(O595="男子",IF($AF595&gt;100,"",IF($M595=プロ用男子!D$77,ROW(),"")),"")</f>
        <v/>
      </c>
      <c r="BL595" s="58" t="str">
        <f>IF(O595="男子",IF($AF595&gt;100,"",IF($M595=プロ用男子!K$77,ROW(),"")),"")</f>
        <v/>
      </c>
      <c r="BM595" s="58" t="str">
        <f>IF(O595="男子",IF($AF595&gt;100,"",IF($M595=プロ用男子!D$102,ROW(),"")),"")</f>
        <v/>
      </c>
      <c r="BN595" s="58" t="str">
        <f>IF(O595="男子",IF($AF595&gt;100,"",IF($M595=プロ用男子!K$102,ROW(),"")),"")</f>
        <v/>
      </c>
      <c r="BO595" s="58" t="str">
        <f>IF(O595="男子",IF($AF595&gt;100,"",IF($M595=プロ用男子!D$127,ROW(),"")),"")</f>
        <v/>
      </c>
      <c r="BP595" s="58" t="str">
        <f>IF(O595="男子",IF($AF595&gt;100,"",IF($M595=プロ用男子!K$127,ROW(),"")),"")</f>
        <v/>
      </c>
      <c r="BQ595" s="58" t="str">
        <f>IF(O595="男子",IF($AF595&gt;100,"",IF($M595=プロ用男子!D$152,ROW(),"")),"")</f>
        <v/>
      </c>
      <c r="BR595" s="58" t="str">
        <f>IF(O595="男子",IF($AF595&gt;100,"",IF($M595=プロ用男子!K$152,ROW(),"")),"")</f>
        <v/>
      </c>
      <c r="BS595" s="58" t="str">
        <f>IF(O595="男子",IF($AF595&gt;100,"",IF($M595=プロ用男子!D$177,ROW(),"")),"")</f>
        <v/>
      </c>
      <c r="BT595" s="58" t="str">
        <f>IF(O595="男子",IF($AF595&gt;100,"",IF($M595=プロ用男子!K$177,ROW(),"")),"")</f>
        <v/>
      </c>
      <c r="BU595" s="58" t="str">
        <f>IF(O595="男子",IF($AF595&gt;100,"",IF($M595=プロ用男子!D$202,ROW(),"")),"")</f>
        <v/>
      </c>
      <c r="BV595" s="58" t="str">
        <f>IF(O595="男子",IF($AF595&gt;100,"",IF($M595=プロ用男子!K$202,ROW(),"")),"")</f>
        <v/>
      </c>
      <c r="BW595" s="58" t="str">
        <f>IF(O595="男子",IF($AF595&gt;100,"",IF($M595=プロ用男子!D$227,ROW(),"")),"")</f>
        <v/>
      </c>
      <c r="BX595" s="58">
        <f>IF(O595="男子",IF($AF595&gt;100,"",IF($M595=プロ用男子!K$227,ROW(),"")),"")</f>
        <v>595</v>
      </c>
      <c r="BY595" s="58" t="str">
        <f>IF(O595="女子",IF(AF595&gt;100,"",IF(M595=プロ用女子!D$2,ROW(),"")),"")</f>
        <v/>
      </c>
      <c r="BZ595" s="58" t="str">
        <f>IF(O595="女子",IF($AF595&gt;100,"",IF($M595=プロ用女子!K$2,ROW(),"")),"")</f>
        <v/>
      </c>
      <c r="CA595" s="58" t="str">
        <f>IF(O595="女子",IF($AF595&gt;100,"",IF($M595=プロ用女子!D$27,ROW(),"")),"")</f>
        <v/>
      </c>
      <c r="CB595" s="58" t="str">
        <f>IF(O595="女子",IF($AF595&gt;100,"",IF($M595=プロ用女子!K$27,ROW(),"")),"")</f>
        <v/>
      </c>
      <c r="CC595" s="58" t="str">
        <f>IF(O595="女子",IF($AF595&gt;100,"",IF($M595=プロ用女子!D$52,ROW(),"")),"")</f>
        <v/>
      </c>
      <c r="CD595" s="58" t="str">
        <f>IF(O595="女子",IF($AF595&gt;100,"",IF($M595=プロ用女子!K$52,ROW(),"")),"")</f>
        <v/>
      </c>
      <c r="CE595" s="58" t="str">
        <f>IF(O595="女子",IF($AF595&gt;100,"",IF($M595=プロ用女子!D$77,ROW(),"")),"")</f>
        <v/>
      </c>
      <c r="CF595" s="58" t="str">
        <f>IF(O595="女子",IF($AF595&gt;100,"",IF($M595=プロ用女子!K$77,ROW(),"")),"")</f>
        <v/>
      </c>
      <c r="CG595" s="58" t="str">
        <f>IF(O595="女子",IF($AF595&gt;100,"",IF($M595=プロ用女子!D$102,ROW(),"")),"")</f>
        <v/>
      </c>
      <c r="CH595" s="58" t="str">
        <f>IF(O595="女子",IF($AF595&gt;100,"",IF($M595=プロ用女子!K$102,ROW(),"")),"")</f>
        <v/>
      </c>
      <c r="CI595" s="58" t="str">
        <f>IF(O595="女子",IF($AF595&gt;100,"",IF($M595=プロ用女子!D$127,ROW(),"")),"")</f>
        <v/>
      </c>
      <c r="CJ595" s="58" t="str">
        <f>IF(O595="女子",IF($AF595&gt;100,"",IF($M595=プロ用女子!K$127,ROW(),"")),"")</f>
        <v/>
      </c>
      <c r="CK595" s="58" t="str">
        <f>IF(O595="女子",IF($AF595&gt;100,"",IF($M595=プロ用女子!D$152,ROW(),"")),"")</f>
        <v/>
      </c>
      <c r="CL595" s="58" t="str">
        <f>IF(O595="女子",IF($AF595&gt;100,"",IF($M595=プロ用女子!K$152,ROW(),"")),"")</f>
        <v/>
      </c>
      <c r="CM595" s="58" t="str">
        <f>IF(O595="女子",IF($AF595&gt;100,"",IF($M595=プロ用女子!D$177,ROW(),"")),"")</f>
        <v/>
      </c>
      <c r="CN595" s="58" t="str">
        <f>IF(O595="女子",IF($AF595&gt;100,"",IF($M595=プロ用女子!K$177,ROW(),"")),"")</f>
        <v/>
      </c>
      <c r="CO595" s="58" t="str">
        <f>IF(O595="女子",IF($AF595&gt;100,"",IF($M595=プロ用女子!D$202,ROW(),"")),"")</f>
        <v/>
      </c>
      <c r="CP595" s="58" t="str">
        <f>IF(O595="女子",IF($AF595&gt;100,"",IF($M595=プロ用女子!K$202,ROW(),"")),"")</f>
        <v/>
      </c>
      <c r="CQ595" s="58" t="str">
        <f>IF(O595="女子",IF($AF595&gt;100,"",IF($M595=プロ用女子!D$227,ROW(),"")),"")</f>
        <v/>
      </c>
      <c r="CR595" s="58" t="str">
        <f>IF(O595="女子",IF($AF595&gt;100,"",IF($M595=プロ用女子!K$227,ROW(),"")),"")</f>
        <v/>
      </c>
    </row>
    <row r="596" spans="1:96" x14ac:dyDescent="0.15">
      <c r="A596" s="41">
        <v>46172</v>
      </c>
      <c r="B596" s="41">
        <v>46180</v>
      </c>
      <c r="C596" t="s">
        <v>70</v>
      </c>
      <c r="D596" t="s">
        <v>162</v>
      </c>
      <c r="E596" t="s">
        <v>169</v>
      </c>
      <c r="F596" t="s">
        <v>170</v>
      </c>
      <c r="G596" t="s">
        <v>165</v>
      </c>
      <c r="H596" t="s">
        <v>71</v>
      </c>
      <c r="I596" t="s">
        <v>166</v>
      </c>
      <c r="J596" t="s">
        <v>99</v>
      </c>
      <c r="L596" t="s">
        <v>301</v>
      </c>
      <c r="M596" t="s">
        <v>269</v>
      </c>
      <c r="N596" t="s">
        <v>270</v>
      </c>
      <c r="O596" t="s">
        <v>271</v>
      </c>
      <c r="Y596" t="s">
        <v>101</v>
      </c>
      <c r="AA596" t="s">
        <v>302</v>
      </c>
      <c r="AB596" t="s">
        <v>270</v>
      </c>
      <c r="AC596" t="s">
        <v>303</v>
      </c>
      <c r="AD596" t="s">
        <v>102</v>
      </c>
      <c r="AF596">
        <v>11</v>
      </c>
      <c r="AG596" s="40">
        <v>39203</v>
      </c>
      <c r="AN596">
        <v>172</v>
      </c>
      <c r="AO596">
        <v>54</v>
      </c>
      <c r="AP596" t="s">
        <v>103</v>
      </c>
      <c r="AV596" t="s">
        <v>104</v>
      </c>
      <c r="BB596">
        <f t="shared" si="34"/>
        <v>16</v>
      </c>
      <c r="BC596">
        <f t="shared" si="35"/>
        <v>2</v>
      </c>
      <c r="BD596" t="str">
        <f t="shared" si="36"/>
        <v>右</v>
      </c>
      <c r="BE596" s="58" t="str">
        <f>IF(O596="男子",IF($AF596&gt;100,"",IF(M596=プロ用男子!D$2,ROW(),"")),"")</f>
        <v/>
      </c>
      <c r="BF596" s="58" t="str">
        <f>IF(O596="男子",IF($AF596&gt;100,"",IF($M596=プロ用男子!K$2,ROW(),"")),"")</f>
        <v/>
      </c>
      <c r="BG596" s="58" t="str">
        <f>IF(O596="男子",IF($AF596&gt;100,"",IF($M596=プロ用男子!D$27,ROW(),"")),"")</f>
        <v/>
      </c>
      <c r="BH596" s="58" t="str">
        <f>IF(O596="男子",IF($AF596&gt;100,"",IF($M596=プロ用男子!K$27,ROW(),"")),"")</f>
        <v/>
      </c>
      <c r="BI596" s="58" t="str">
        <f>IF(O596="男子",IF($AF596&gt;100,"",IF($M596=プロ用男子!D$52,ROW(),"")),"")</f>
        <v/>
      </c>
      <c r="BJ596" s="58" t="str">
        <f>IF(O596="男子",IF($AF596&gt;100,"",IF($M596=プロ用男子!K$52,ROW(),"")),"")</f>
        <v/>
      </c>
      <c r="BK596" s="58" t="str">
        <f>IF(O596="男子",IF($AF596&gt;100,"",IF($M596=プロ用男子!D$77,ROW(),"")),"")</f>
        <v/>
      </c>
      <c r="BL596" s="58" t="str">
        <f>IF(O596="男子",IF($AF596&gt;100,"",IF($M596=プロ用男子!K$77,ROW(),"")),"")</f>
        <v/>
      </c>
      <c r="BM596" s="58" t="str">
        <f>IF(O596="男子",IF($AF596&gt;100,"",IF($M596=プロ用男子!D$102,ROW(),"")),"")</f>
        <v/>
      </c>
      <c r="BN596" s="58" t="str">
        <f>IF(O596="男子",IF($AF596&gt;100,"",IF($M596=プロ用男子!K$102,ROW(),"")),"")</f>
        <v/>
      </c>
      <c r="BO596" s="58" t="str">
        <f>IF(O596="男子",IF($AF596&gt;100,"",IF($M596=プロ用男子!D$127,ROW(),"")),"")</f>
        <v/>
      </c>
      <c r="BP596" s="58" t="str">
        <f>IF(O596="男子",IF($AF596&gt;100,"",IF($M596=プロ用男子!K$127,ROW(),"")),"")</f>
        <v/>
      </c>
      <c r="BQ596" s="58" t="str">
        <f>IF(O596="男子",IF($AF596&gt;100,"",IF($M596=プロ用男子!D$152,ROW(),"")),"")</f>
        <v/>
      </c>
      <c r="BR596" s="58" t="str">
        <f>IF(O596="男子",IF($AF596&gt;100,"",IF($M596=プロ用男子!K$152,ROW(),"")),"")</f>
        <v/>
      </c>
      <c r="BS596" s="58" t="str">
        <f>IF(O596="男子",IF($AF596&gt;100,"",IF($M596=プロ用男子!D$177,ROW(),"")),"")</f>
        <v/>
      </c>
      <c r="BT596" s="58" t="str">
        <f>IF(O596="男子",IF($AF596&gt;100,"",IF($M596=プロ用男子!K$177,ROW(),"")),"")</f>
        <v/>
      </c>
      <c r="BU596" s="58" t="str">
        <f>IF(O596="男子",IF($AF596&gt;100,"",IF($M596=プロ用男子!D$202,ROW(),"")),"")</f>
        <v/>
      </c>
      <c r="BV596" s="58" t="str">
        <f>IF(O596="男子",IF($AF596&gt;100,"",IF($M596=プロ用男子!K$202,ROW(),"")),"")</f>
        <v/>
      </c>
      <c r="BW596" s="58" t="str">
        <f>IF(O596="男子",IF($AF596&gt;100,"",IF($M596=プロ用男子!D$227,ROW(),"")),"")</f>
        <v/>
      </c>
      <c r="BX596" s="58">
        <f>IF(O596="男子",IF($AF596&gt;100,"",IF($M596=プロ用男子!K$227,ROW(),"")),"")</f>
        <v>596</v>
      </c>
      <c r="BY596" s="58" t="str">
        <f>IF(O596="女子",IF(AF596&gt;100,"",IF(M596=プロ用女子!D$2,ROW(),"")),"")</f>
        <v/>
      </c>
      <c r="BZ596" s="58" t="str">
        <f>IF(O596="女子",IF($AF596&gt;100,"",IF($M596=プロ用女子!K$2,ROW(),"")),"")</f>
        <v/>
      </c>
      <c r="CA596" s="58" t="str">
        <f>IF(O596="女子",IF($AF596&gt;100,"",IF($M596=プロ用女子!D$27,ROW(),"")),"")</f>
        <v/>
      </c>
      <c r="CB596" s="58" t="str">
        <f>IF(O596="女子",IF($AF596&gt;100,"",IF($M596=プロ用女子!K$27,ROW(),"")),"")</f>
        <v/>
      </c>
      <c r="CC596" s="58" t="str">
        <f>IF(O596="女子",IF($AF596&gt;100,"",IF($M596=プロ用女子!D$52,ROW(),"")),"")</f>
        <v/>
      </c>
      <c r="CD596" s="58" t="str">
        <f>IF(O596="女子",IF($AF596&gt;100,"",IF($M596=プロ用女子!K$52,ROW(),"")),"")</f>
        <v/>
      </c>
      <c r="CE596" s="58" t="str">
        <f>IF(O596="女子",IF($AF596&gt;100,"",IF($M596=プロ用女子!D$77,ROW(),"")),"")</f>
        <v/>
      </c>
      <c r="CF596" s="58" t="str">
        <f>IF(O596="女子",IF($AF596&gt;100,"",IF($M596=プロ用女子!K$77,ROW(),"")),"")</f>
        <v/>
      </c>
      <c r="CG596" s="58" t="str">
        <f>IF(O596="女子",IF($AF596&gt;100,"",IF($M596=プロ用女子!D$102,ROW(),"")),"")</f>
        <v/>
      </c>
      <c r="CH596" s="58" t="str">
        <f>IF(O596="女子",IF($AF596&gt;100,"",IF($M596=プロ用女子!K$102,ROW(),"")),"")</f>
        <v/>
      </c>
      <c r="CI596" s="58" t="str">
        <f>IF(O596="女子",IF($AF596&gt;100,"",IF($M596=プロ用女子!D$127,ROW(),"")),"")</f>
        <v/>
      </c>
      <c r="CJ596" s="58" t="str">
        <f>IF(O596="女子",IF($AF596&gt;100,"",IF($M596=プロ用女子!K$127,ROW(),"")),"")</f>
        <v/>
      </c>
      <c r="CK596" s="58" t="str">
        <f>IF(O596="女子",IF($AF596&gt;100,"",IF($M596=プロ用女子!D$152,ROW(),"")),"")</f>
        <v/>
      </c>
      <c r="CL596" s="58" t="str">
        <f>IF(O596="女子",IF($AF596&gt;100,"",IF($M596=プロ用女子!K$152,ROW(),"")),"")</f>
        <v/>
      </c>
      <c r="CM596" s="58" t="str">
        <f>IF(O596="女子",IF($AF596&gt;100,"",IF($M596=プロ用女子!D$177,ROW(),"")),"")</f>
        <v/>
      </c>
      <c r="CN596" s="58" t="str">
        <f>IF(O596="女子",IF($AF596&gt;100,"",IF($M596=プロ用女子!K$177,ROW(),"")),"")</f>
        <v/>
      </c>
      <c r="CO596" s="58" t="str">
        <f>IF(O596="女子",IF($AF596&gt;100,"",IF($M596=プロ用女子!D$202,ROW(),"")),"")</f>
        <v/>
      </c>
      <c r="CP596" s="58" t="str">
        <f>IF(O596="女子",IF($AF596&gt;100,"",IF($M596=プロ用女子!K$202,ROW(),"")),"")</f>
        <v/>
      </c>
      <c r="CQ596" s="58" t="str">
        <f>IF(O596="女子",IF($AF596&gt;100,"",IF($M596=プロ用女子!D$227,ROW(),"")),"")</f>
        <v/>
      </c>
      <c r="CR596" s="58" t="str">
        <f>IF(O596="女子",IF($AF596&gt;100,"",IF($M596=プロ用女子!K$227,ROW(),"")),"")</f>
        <v/>
      </c>
    </row>
    <row r="597" spans="1:96" x14ac:dyDescent="0.15">
      <c r="A597">
        <v>46172</v>
      </c>
      <c r="B597">
        <v>46180</v>
      </c>
      <c r="C597" t="s">
        <v>70</v>
      </c>
      <c r="D597" t="s">
        <v>162</v>
      </c>
      <c r="E597" t="s">
        <v>169</v>
      </c>
      <c r="F597" t="s">
        <v>171</v>
      </c>
      <c r="G597" t="s">
        <v>165</v>
      </c>
      <c r="H597" t="s">
        <v>71</v>
      </c>
      <c r="I597" t="s">
        <v>166</v>
      </c>
      <c r="J597" t="s">
        <v>99</v>
      </c>
      <c r="L597" t="s">
        <v>1355</v>
      </c>
      <c r="M597" t="s">
        <v>269</v>
      </c>
      <c r="N597" t="s">
        <v>270</v>
      </c>
      <c r="O597" t="s">
        <v>271</v>
      </c>
      <c r="Y597" t="s">
        <v>101</v>
      </c>
      <c r="Z597">
        <v>1</v>
      </c>
      <c r="AA597" t="s">
        <v>1356</v>
      </c>
      <c r="AB597" t="s">
        <v>1357</v>
      </c>
      <c r="AC597" t="s">
        <v>1358</v>
      </c>
      <c r="AD597" t="s">
        <v>102</v>
      </c>
      <c r="AF597">
        <v>101</v>
      </c>
      <c r="AG597" s="40">
        <v>25465</v>
      </c>
      <c r="AN597">
        <v>165</v>
      </c>
      <c r="AO597">
        <v>68</v>
      </c>
      <c r="AP597" t="s">
        <v>103</v>
      </c>
      <c r="AV597" t="s">
        <v>104</v>
      </c>
      <c r="AY597" t="s">
        <v>156</v>
      </c>
      <c r="BB597">
        <f t="shared" si="34"/>
        <v>54</v>
      </c>
      <c r="BC597" t="str">
        <f t="shared" si="35"/>
        <v>役員</v>
      </c>
      <c r="BD597" t="str">
        <f t="shared" si="36"/>
        <v>右</v>
      </c>
      <c r="BE597" s="58" t="str">
        <f>IF(O597="男子",IF($AF597&gt;100,"",IF(M597=プロ用男子!D$2,ROW(),"")),"")</f>
        <v/>
      </c>
      <c r="BF597" s="58" t="str">
        <f>IF(O597="男子",IF($AF597&gt;100,"",IF($M597=プロ用男子!K$2,ROW(),"")),"")</f>
        <v/>
      </c>
      <c r="BG597" s="58" t="str">
        <f>IF(O597="男子",IF($AF597&gt;100,"",IF($M597=プロ用男子!D$27,ROW(),"")),"")</f>
        <v/>
      </c>
      <c r="BH597" s="58" t="str">
        <f>IF(O597="男子",IF($AF597&gt;100,"",IF($M597=プロ用男子!K$27,ROW(),"")),"")</f>
        <v/>
      </c>
      <c r="BI597" s="58" t="str">
        <f>IF(O597="男子",IF($AF597&gt;100,"",IF($M597=プロ用男子!D$52,ROW(),"")),"")</f>
        <v/>
      </c>
      <c r="BJ597" s="58" t="str">
        <f>IF(O597="男子",IF($AF597&gt;100,"",IF($M597=プロ用男子!K$52,ROW(),"")),"")</f>
        <v/>
      </c>
      <c r="BK597" s="58" t="str">
        <f>IF(O597="男子",IF($AF597&gt;100,"",IF($M597=プロ用男子!D$77,ROW(),"")),"")</f>
        <v/>
      </c>
      <c r="BL597" s="58" t="str">
        <f>IF(O597="男子",IF($AF597&gt;100,"",IF($M597=プロ用男子!K$77,ROW(),"")),"")</f>
        <v/>
      </c>
      <c r="BM597" s="58" t="str">
        <f>IF(O597="男子",IF($AF597&gt;100,"",IF($M597=プロ用男子!D$102,ROW(),"")),"")</f>
        <v/>
      </c>
      <c r="BN597" s="58" t="str">
        <f>IF(O597="男子",IF($AF597&gt;100,"",IF($M597=プロ用男子!K$102,ROW(),"")),"")</f>
        <v/>
      </c>
      <c r="BO597" s="58" t="str">
        <f>IF(O597="男子",IF($AF597&gt;100,"",IF($M597=プロ用男子!D$127,ROW(),"")),"")</f>
        <v/>
      </c>
      <c r="BP597" s="58" t="str">
        <f>IF(O597="男子",IF($AF597&gt;100,"",IF($M597=プロ用男子!K$127,ROW(),"")),"")</f>
        <v/>
      </c>
      <c r="BQ597" s="58" t="str">
        <f>IF(O597="男子",IF($AF597&gt;100,"",IF($M597=プロ用男子!D$152,ROW(),"")),"")</f>
        <v/>
      </c>
      <c r="BR597" s="58" t="str">
        <f>IF(O597="男子",IF($AF597&gt;100,"",IF($M597=プロ用男子!K$152,ROW(),"")),"")</f>
        <v/>
      </c>
      <c r="BS597" s="58" t="str">
        <f>IF(O597="男子",IF($AF597&gt;100,"",IF($M597=プロ用男子!D$177,ROW(),"")),"")</f>
        <v/>
      </c>
      <c r="BT597" s="58" t="str">
        <f>IF(O597="男子",IF($AF597&gt;100,"",IF($M597=プロ用男子!K$177,ROW(),"")),"")</f>
        <v/>
      </c>
      <c r="BU597" s="58" t="str">
        <f>IF(O597="男子",IF($AF597&gt;100,"",IF($M597=プロ用男子!D$202,ROW(),"")),"")</f>
        <v/>
      </c>
      <c r="BV597" s="58" t="str">
        <f>IF(O597="男子",IF($AF597&gt;100,"",IF($M597=プロ用男子!K$202,ROW(),"")),"")</f>
        <v/>
      </c>
      <c r="BW597" s="58" t="str">
        <f>IF(O597="男子",IF($AF597&gt;100,"",IF($M597=プロ用男子!D$227,ROW(),"")),"")</f>
        <v/>
      </c>
      <c r="BX597" s="58" t="str">
        <f>IF(O597="男子",IF($AF597&gt;100,"",IF($M597=プロ用男子!K$227,ROW(),"")),"")</f>
        <v/>
      </c>
      <c r="BY597" s="58" t="str">
        <f>IF(O597="女子",IF(AF597&gt;100,"",IF(M597=プロ用女子!D$2,ROW(),"")),"")</f>
        <v/>
      </c>
      <c r="BZ597" s="58" t="str">
        <f>IF(O597="女子",IF($AF597&gt;100,"",IF($M597=プロ用女子!K$2,ROW(),"")),"")</f>
        <v/>
      </c>
      <c r="CA597" s="58" t="str">
        <f>IF(O597="女子",IF($AF597&gt;100,"",IF($M597=プロ用女子!D$27,ROW(),"")),"")</f>
        <v/>
      </c>
      <c r="CB597" s="58" t="str">
        <f>IF(O597="女子",IF($AF597&gt;100,"",IF($M597=プロ用女子!K$27,ROW(),"")),"")</f>
        <v/>
      </c>
      <c r="CC597" s="58" t="str">
        <f>IF(O597="女子",IF($AF597&gt;100,"",IF($M597=プロ用女子!D$52,ROW(),"")),"")</f>
        <v/>
      </c>
      <c r="CD597" s="58" t="str">
        <f>IF(O597="女子",IF($AF597&gt;100,"",IF($M597=プロ用女子!K$52,ROW(),"")),"")</f>
        <v/>
      </c>
      <c r="CE597" s="58" t="str">
        <f>IF(O597="女子",IF($AF597&gt;100,"",IF($M597=プロ用女子!D$77,ROW(),"")),"")</f>
        <v/>
      </c>
      <c r="CF597" s="58" t="str">
        <f>IF(O597="女子",IF($AF597&gt;100,"",IF($M597=プロ用女子!K$77,ROW(),"")),"")</f>
        <v/>
      </c>
      <c r="CG597" s="58" t="str">
        <f>IF(O597="女子",IF($AF597&gt;100,"",IF($M597=プロ用女子!D$102,ROW(),"")),"")</f>
        <v/>
      </c>
      <c r="CH597" s="58" t="str">
        <f>IF(O597="女子",IF($AF597&gt;100,"",IF($M597=プロ用女子!K$102,ROW(),"")),"")</f>
        <v/>
      </c>
      <c r="CI597" s="58" t="str">
        <f>IF(O597="女子",IF($AF597&gt;100,"",IF($M597=プロ用女子!D$127,ROW(),"")),"")</f>
        <v/>
      </c>
      <c r="CJ597" s="58" t="str">
        <f>IF(O597="女子",IF($AF597&gt;100,"",IF($M597=プロ用女子!K$127,ROW(),"")),"")</f>
        <v/>
      </c>
      <c r="CK597" s="58" t="str">
        <f>IF(O597="女子",IF($AF597&gt;100,"",IF($M597=プロ用女子!D$152,ROW(),"")),"")</f>
        <v/>
      </c>
      <c r="CL597" s="58" t="str">
        <f>IF(O597="女子",IF($AF597&gt;100,"",IF($M597=プロ用女子!K$152,ROW(),"")),"")</f>
        <v/>
      </c>
      <c r="CM597" s="58" t="str">
        <f>IF(O597="女子",IF($AF597&gt;100,"",IF($M597=プロ用女子!D$177,ROW(),"")),"")</f>
        <v/>
      </c>
      <c r="CN597" s="58" t="str">
        <f>IF(O597="女子",IF($AF597&gt;100,"",IF($M597=プロ用女子!K$177,ROW(),"")),"")</f>
        <v/>
      </c>
      <c r="CO597" s="58" t="str">
        <f>IF(O597="女子",IF($AF597&gt;100,"",IF($M597=プロ用女子!D$202,ROW(),"")),"")</f>
        <v/>
      </c>
      <c r="CP597" s="58" t="str">
        <f>IF(O597="女子",IF($AF597&gt;100,"",IF($M597=プロ用女子!K$202,ROW(),"")),"")</f>
        <v/>
      </c>
      <c r="CQ597" s="58" t="str">
        <f>IF(O597="女子",IF($AF597&gt;100,"",IF($M597=プロ用女子!D$227,ROW(),"")),"")</f>
        <v/>
      </c>
      <c r="CR597" s="58" t="str">
        <f>IF(O597="女子",IF($AF597&gt;100,"",IF($M597=プロ用女子!K$227,ROW(),"")),"")</f>
        <v/>
      </c>
    </row>
    <row r="598" spans="1:96" x14ac:dyDescent="0.15">
      <c r="A598">
        <v>46172</v>
      </c>
      <c r="B598">
        <v>46180</v>
      </c>
      <c r="C598" t="s">
        <v>70</v>
      </c>
      <c r="D598" t="s">
        <v>162</v>
      </c>
      <c r="E598" t="s">
        <v>169</v>
      </c>
      <c r="F598" t="s">
        <v>171</v>
      </c>
      <c r="G598" t="s">
        <v>165</v>
      </c>
      <c r="H598" t="s">
        <v>71</v>
      </c>
      <c r="I598" t="s">
        <v>166</v>
      </c>
      <c r="J598" t="s">
        <v>99</v>
      </c>
      <c r="L598" t="s">
        <v>1359</v>
      </c>
      <c r="M598" t="s">
        <v>269</v>
      </c>
      <c r="N598" t="s">
        <v>270</v>
      </c>
      <c r="O598" t="s">
        <v>271</v>
      </c>
      <c r="Y598" t="s">
        <v>101</v>
      </c>
      <c r="AA598" t="s">
        <v>1360</v>
      </c>
      <c r="AB598" t="s">
        <v>1361</v>
      </c>
      <c r="AC598" t="s">
        <v>1362</v>
      </c>
      <c r="AD598" t="s">
        <v>102</v>
      </c>
      <c r="AF598">
        <v>102</v>
      </c>
      <c r="AG598" s="40">
        <v>22688</v>
      </c>
      <c r="AN598">
        <v>170</v>
      </c>
      <c r="AO598">
        <v>56.8</v>
      </c>
      <c r="AP598" t="s">
        <v>103</v>
      </c>
      <c r="AV598" t="s">
        <v>104</v>
      </c>
      <c r="AY598" t="s">
        <v>157</v>
      </c>
      <c r="BB598">
        <f t="shared" si="34"/>
        <v>62</v>
      </c>
      <c r="BC598" t="str">
        <f t="shared" si="35"/>
        <v>役員</v>
      </c>
      <c r="BD598" t="str">
        <f t="shared" si="36"/>
        <v>右</v>
      </c>
      <c r="BE598" s="58" t="str">
        <f>IF(O598="男子",IF($AF598&gt;100,"",IF(M598=プロ用男子!D$2,ROW(),"")),"")</f>
        <v/>
      </c>
      <c r="BF598" s="58" t="str">
        <f>IF(O598="男子",IF($AF598&gt;100,"",IF($M598=プロ用男子!K$2,ROW(),"")),"")</f>
        <v/>
      </c>
      <c r="BG598" s="58" t="str">
        <f>IF(O598="男子",IF($AF598&gt;100,"",IF($M598=プロ用男子!D$27,ROW(),"")),"")</f>
        <v/>
      </c>
      <c r="BH598" s="58" t="str">
        <f>IF(O598="男子",IF($AF598&gt;100,"",IF($M598=プロ用男子!K$27,ROW(),"")),"")</f>
        <v/>
      </c>
      <c r="BI598" s="58" t="str">
        <f>IF(O598="男子",IF($AF598&gt;100,"",IF($M598=プロ用男子!D$52,ROW(),"")),"")</f>
        <v/>
      </c>
      <c r="BJ598" s="58" t="str">
        <f>IF(O598="男子",IF($AF598&gt;100,"",IF($M598=プロ用男子!K$52,ROW(),"")),"")</f>
        <v/>
      </c>
      <c r="BK598" s="58" t="str">
        <f>IF(O598="男子",IF($AF598&gt;100,"",IF($M598=プロ用男子!D$77,ROW(),"")),"")</f>
        <v/>
      </c>
      <c r="BL598" s="58" t="str">
        <f>IF(O598="男子",IF($AF598&gt;100,"",IF($M598=プロ用男子!K$77,ROW(),"")),"")</f>
        <v/>
      </c>
      <c r="BM598" s="58" t="str">
        <f>IF(O598="男子",IF($AF598&gt;100,"",IF($M598=プロ用男子!D$102,ROW(),"")),"")</f>
        <v/>
      </c>
      <c r="BN598" s="58" t="str">
        <f>IF(O598="男子",IF($AF598&gt;100,"",IF($M598=プロ用男子!K$102,ROW(),"")),"")</f>
        <v/>
      </c>
      <c r="BO598" s="58" t="str">
        <f>IF(O598="男子",IF($AF598&gt;100,"",IF($M598=プロ用男子!D$127,ROW(),"")),"")</f>
        <v/>
      </c>
      <c r="BP598" s="58" t="str">
        <f>IF(O598="男子",IF($AF598&gt;100,"",IF($M598=プロ用男子!K$127,ROW(),"")),"")</f>
        <v/>
      </c>
      <c r="BQ598" s="58" t="str">
        <f>IF(O598="男子",IF($AF598&gt;100,"",IF($M598=プロ用男子!D$152,ROW(),"")),"")</f>
        <v/>
      </c>
      <c r="BR598" s="58" t="str">
        <f>IF(O598="男子",IF($AF598&gt;100,"",IF($M598=プロ用男子!K$152,ROW(),"")),"")</f>
        <v/>
      </c>
      <c r="BS598" s="58" t="str">
        <f>IF(O598="男子",IF($AF598&gt;100,"",IF($M598=プロ用男子!D$177,ROW(),"")),"")</f>
        <v/>
      </c>
      <c r="BT598" s="58" t="str">
        <f>IF(O598="男子",IF($AF598&gt;100,"",IF($M598=プロ用男子!K$177,ROW(),"")),"")</f>
        <v/>
      </c>
      <c r="BU598" s="58" t="str">
        <f>IF(O598="男子",IF($AF598&gt;100,"",IF($M598=プロ用男子!D$202,ROW(),"")),"")</f>
        <v/>
      </c>
      <c r="BV598" s="58" t="str">
        <f>IF(O598="男子",IF($AF598&gt;100,"",IF($M598=プロ用男子!K$202,ROW(),"")),"")</f>
        <v/>
      </c>
      <c r="BW598" s="58" t="str">
        <f>IF(O598="男子",IF($AF598&gt;100,"",IF($M598=プロ用男子!D$227,ROW(),"")),"")</f>
        <v/>
      </c>
      <c r="BX598" s="58" t="str">
        <f>IF(O598="男子",IF($AF598&gt;100,"",IF($M598=プロ用男子!K$227,ROW(),"")),"")</f>
        <v/>
      </c>
      <c r="BY598" s="58" t="str">
        <f>IF(O598="女子",IF(AF598&gt;100,"",IF(M598=プロ用女子!D$2,ROW(),"")),"")</f>
        <v/>
      </c>
      <c r="BZ598" s="58" t="str">
        <f>IF(O598="女子",IF($AF598&gt;100,"",IF($M598=プロ用女子!K$2,ROW(),"")),"")</f>
        <v/>
      </c>
      <c r="CA598" s="58" t="str">
        <f>IF(O598="女子",IF($AF598&gt;100,"",IF($M598=プロ用女子!D$27,ROW(),"")),"")</f>
        <v/>
      </c>
      <c r="CB598" s="58" t="str">
        <f>IF(O598="女子",IF($AF598&gt;100,"",IF($M598=プロ用女子!K$27,ROW(),"")),"")</f>
        <v/>
      </c>
      <c r="CC598" s="58" t="str">
        <f>IF(O598="女子",IF($AF598&gt;100,"",IF($M598=プロ用女子!D$52,ROW(),"")),"")</f>
        <v/>
      </c>
      <c r="CD598" s="58" t="str">
        <f>IF(O598="女子",IF($AF598&gt;100,"",IF($M598=プロ用女子!K$52,ROW(),"")),"")</f>
        <v/>
      </c>
      <c r="CE598" s="58" t="str">
        <f>IF(O598="女子",IF($AF598&gt;100,"",IF($M598=プロ用女子!D$77,ROW(),"")),"")</f>
        <v/>
      </c>
      <c r="CF598" s="58" t="str">
        <f>IF(O598="女子",IF($AF598&gt;100,"",IF($M598=プロ用女子!K$77,ROW(),"")),"")</f>
        <v/>
      </c>
      <c r="CG598" s="58" t="str">
        <f>IF(O598="女子",IF($AF598&gt;100,"",IF($M598=プロ用女子!D$102,ROW(),"")),"")</f>
        <v/>
      </c>
      <c r="CH598" s="58" t="str">
        <f>IF(O598="女子",IF($AF598&gt;100,"",IF($M598=プロ用女子!K$102,ROW(),"")),"")</f>
        <v/>
      </c>
      <c r="CI598" s="58" t="str">
        <f>IF(O598="女子",IF($AF598&gt;100,"",IF($M598=プロ用女子!D$127,ROW(),"")),"")</f>
        <v/>
      </c>
      <c r="CJ598" s="58" t="str">
        <f>IF(O598="女子",IF($AF598&gt;100,"",IF($M598=プロ用女子!K$127,ROW(),"")),"")</f>
        <v/>
      </c>
      <c r="CK598" s="58" t="str">
        <f>IF(O598="女子",IF($AF598&gt;100,"",IF($M598=プロ用女子!D$152,ROW(),"")),"")</f>
        <v/>
      </c>
      <c r="CL598" s="58" t="str">
        <f>IF(O598="女子",IF($AF598&gt;100,"",IF($M598=プロ用女子!K$152,ROW(),"")),"")</f>
        <v/>
      </c>
      <c r="CM598" s="58" t="str">
        <f>IF(O598="女子",IF($AF598&gt;100,"",IF($M598=プロ用女子!D$177,ROW(),"")),"")</f>
        <v/>
      </c>
      <c r="CN598" s="58" t="str">
        <f>IF(O598="女子",IF($AF598&gt;100,"",IF($M598=プロ用女子!K$177,ROW(),"")),"")</f>
        <v/>
      </c>
      <c r="CO598" s="58" t="str">
        <f>IF(O598="女子",IF($AF598&gt;100,"",IF($M598=プロ用女子!D$202,ROW(),"")),"")</f>
        <v/>
      </c>
      <c r="CP598" s="58" t="str">
        <f>IF(O598="女子",IF($AF598&gt;100,"",IF($M598=プロ用女子!K$202,ROW(),"")),"")</f>
        <v/>
      </c>
      <c r="CQ598" s="58" t="str">
        <f>IF(O598="女子",IF($AF598&gt;100,"",IF($M598=プロ用女子!D$227,ROW(),"")),"")</f>
        <v/>
      </c>
      <c r="CR598" s="58" t="str">
        <f>IF(O598="女子",IF($AF598&gt;100,"",IF($M598=プロ用女子!K$227,ROW(),"")),"")</f>
        <v/>
      </c>
    </row>
    <row r="599" spans="1:96" x14ac:dyDescent="0.15">
      <c r="A599">
        <v>46172</v>
      </c>
      <c r="B599">
        <v>46180</v>
      </c>
      <c r="C599" t="s">
        <v>70</v>
      </c>
      <c r="D599" t="s">
        <v>162</v>
      </c>
      <c r="E599" t="s">
        <v>169</v>
      </c>
      <c r="F599" t="s">
        <v>171</v>
      </c>
      <c r="G599" t="s">
        <v>165</v>
      </c>
      <c r="H599" t="s">
        <v>71</v>
      </c>
      <c r="I599" t="s">
        <v>166</v>
      </c>
      <c r="J599" t="s">
        <v>99</v>
      </c>
      <c r="L599" t="s">
        <v>1363</v>
      </c>
      <c r="M599" t="s">
        <v>269</v>
      </c>
      <c r="N599" t="s">
        <v>270</v>
      </c>
      <c r="O599" t="s">
        <v>271</v>
      </c>
      <c r="Y599" t="s">
        <v>101</v>
      </c>
      <c r="AA599" t="s">
        <v>1364</v>
      </c>
      <c r="AB599" t="s">
        <v>1365</v>
      </c>
      <c r="AC599" t="s">
        <v>1366</v>
      </c>
      <c r="AD599" t="s">
        <v>102</v>
      </c>
      <c r="AF599">
        <v>103</v>
      </c>
      <c r="AG599" s="40">
        <v>31609</v>
      </c>
      <c r="AN599">
        <v>175</v>
      </c>
      <c r="AO599">
        <v>85</v>
      </c>
      <c r="AP599" t="s">
        <v>103</v>
      </c>
      <c r="AV599" t="s">
        <v>104</v>
      </c>
      <c r="AY599" t="s">
        <v>157</v>
      </c>
      <c r="BB599">
        <f t="shared" si="34"/>
        <v>37</v>
      </c>
      <c r="BC599" t="str">
        <f t="shared" si="35"/>
        <v>役員</v>
      </c>
      <c r="BD599" t="str">
        <f t="shared" si="36"/>
        <v>右</v>
      </c>
      <c r="BE599" s="58" t="str">
        <f>IF(O599="男子",IF($AF599&gt;100,"",IF(M599=プロ用男子!D$2,ROW(),"")),"")</f>
        <v/>
      </c>
      <c r="BF599" s="58" t="str">
        <f>IF(O599="男子",IF($AF599&gt;100,"",IF($M599=プロ用男子!K$2,ROW(),"")),"")</f>
        <v/>
      </c>
      <c r="BG599" s="58" t="str">
        <f>IF(O599="男子",IF($AF599&gt;100,"",IF($M599=プロ用男子!D$27,ROW(),"")),"")</f>
        <v/>
      </c>
      <c r="BH599" s="58" t="str">
        <f>IF(O599="男子",IF($AF599&gt;100,"",IF($M599=プロ用男子!K$27,ROW(),"")),"")</f>
        <v/>
      </c>
      <c r="BI599" s="58" t="str">
        <f>IF(O599="男子",IF($AF599&gt;100,"",IF($M599=プロ用男子!D$52,ROW(),"")),"")</f>
        <v/>
      </c>
      <c r="BJ599" s="58" t="str">
        <f>IF(O599="男子",IF($AF599&gt;100,"",IF($M599=プロ用男子!K$52,ROW(),"")),"")</f>
        <v/>
      </c>
      <c r="BK599" s="58" t="str">
        <f>IF(O599="男子",IF($AF599&gt;100,"",IF($M599=プロ用男子!D$77,ROW(),"")),"")</f>
        <v/>
      </c>
      <c r="BL599" s="58" t="str">
        <f>IF(O599="男子",IF($AF599&gt;100,"",IF($M599=プロ用男子!K$77,ROW(),"")),"")</f>
        <v/>
      </c>
      <c r="BM599" s="58" t="str">
        <f>IF(O599="男子",IF($AF599&gt;100,"",IF($M599=プロ用男子!D$102,ROW(),"")),"")</f>
        <v/>
      </c>
      <c r="BN599" s="58" t="str">
        <f>IF(O599="男子",IF($AF599&gt;100,"",IF($M599=プロ用男子!K$102,ROW(),"")),"")</f>
        <v/>
      </c>
      <c r="BO599" s="58" t="str">
        <f>IF(O599="男子",IF($AF599&gt;100,"",IF($M599=プロ用男子!D$127,ROW(),"")),"")</f>
        <v/>
      </c>
      <c r="BP599" s="58" t="str">
        <f>IF(O599="男子",IF($AF599&gt;100,"",IF($M599=プロ用男子!K$127,ROW(),"")),"")</f>
        <v/>
      </c>
      <c r="BQ599" s="58" t="str">
        <f>IF(O599="男子",IF($AF599&gt;100,"",IF($M599=プロ用男子!D$152,ROW(),"")),"")</f>
        <v/>
      </c>
      <c r="BR599" s="58" t="str">
        <f>IF(O599="男子",IF($AF599&gt;100,"",IF($M599=プロ用男子!K$152,ROW(),"")),"")</f>
        <v/>
      </c>
      <c r="BS599" s="58" t="str">
        <f>IF(O599="男子",IF($AF599&gt;100,"",IF($M599=プロ用男子!D$177,ROW(),"")),"")</f>
        <v/>
      </c>
      <c r="BT599" s="58" t="str">
        <f>IF(O599="男子",IF($AF599&gt;100,"",IF($M599=プロ用男子!K$177,ROW(),"")),"")</f>
        <v/>
      </c>
      <c r="BU599" s="58" t="str">
        <f>IF(O599="男子",IF($AF599&gt;100,"",IF($M599=プロ用男子!D$202,ROW(),"")),"")</f>
        <v/>
      </c>
      <c r="BV599" s="58" t="str">
        <f>IF(O599="男子",IF($AF599&gt;100,"",IF($M599=プロ用男子!K$202,ROW(),"")),"")</f>
        <v/>
      </c>
      <c r="BW599" s="58" t="str">
        <f>IF(O599="男子",IF($AF599&gt;100,"",IF($M599=プロ用男子!D$227,ROW(),"")),"")</f>
        <v/>
      </c>
      <c r="BX599" s="58" t="str">
        <f>IF(O599="男子",IF($AF599&gt;100,"",IF($M599=プロ用男子!K$227,ROW(),"")),"")</f>
        <v/>
      </c>
      <c r="BY599" s="58" t="str">
        <f>IF(O599="女子",IF(AF599&gt;100,"",IF(M599=プロ用女子!D$2,ROW(),"")),"")</f>
        <v/>
      </c>
      <c r="BZ599" s="58" t="str">
        <f>IF(O599="女子",IF($AF599&gt;100,"",IF($M599=プロ用女子!K$2,ROW(),"")),"")</f>
        <v/>
      </c>
      <c r="CA599" s="58" t="str">
        <f>IF(O599="女子",IF($AF599&gt;100,"",IF($M599=プロ用女子!D$27,ROW(),"")),"")</f>
        <v/>
      </c>
      <c r="CB599" s="58" t="str">
        <f>IF(O599="女子",IF($AF599&gt;100,"",IF($M599=プロ用女子!K$27,ROW(),"")),"")</f>
        <v/>
      </c>
      <c r="CC599" s="58" t="str">
        <f>IF(O599="女子",IF($AF599&gt;100,"",IF($M599=プロ用女子!D$52,ROW(),"")),"")</f>
        <v/>
      </c>
      <c r="CD599" s="58" t="str">
        <f>IF(O599="女子",IF($AF599&gt;100,"",IF($M599=プロ用女子!K$52,ROW(),"")),"")</f>
        <v/>
      </c>
      <c r="CE599" s="58" t="str">
        <f>IF(O599="女子",IF($AF599&gt;100,"",IF($M599=プロ用女子!D$77,ROW(),"")),"")</f>
        <v/>
      </c>
      <c r="CF599" s="58" t="str">
        <f>IF(O599="女子",IF($AF599&gt;100,"",IF($M599=プロ用女子!K$77,ROW(),"")),"")</f>
        <v/>
      </c>
      <c r="CG599" s="58" t="str">
        <f>IF(O599="女子",IF($AF599&gt;100,"",IF($M599=プロ用女子!D$102,ROW(),"")),"")</f>
        <v/>
      </c>
      <c r="CH599" s="58" t="str">
        <f>IF(O599="女子",IF($AF599&gt;100,"",IF($M599=プロ用女子!K$102,ROW(),"")),"")</f>
        <v/>
      </c>
      <c r="CI599" s="58" t="str">
        <f>IF(O599="女子",IF($AF599&gt;100,"",IF($M599=プロ用女子!D$127,ROW(),"")),"")</f>
        <v/>
      </c>
      <c r="CJ599" s="58" t="str">
        <f>IF(O599="女子",IF($AF599&gt;100,"",IF($M599=プロ用女子!K$127,ROW(),"")),"")</f>
        <v/>
      </c>
      <c r="CK599" s="58" t="str">
        <f>IF(O599="女子",IF($AF599&gt;100,"",IF($M599=プロ用女子!D$152,ROW(),"")),"")</f>
        <v/>
      </c>
      <c r="CL599" s="58" t="str">
        <f>IF(O599="女子",IF($AF599&gt;100,"",IF($M599=プロ用女子!K$152,ROW(),"")),"")</f>
        <v/>
      </c>
      <c r="CM599" s="58" t="str">
        <f>IF(O599="女子",IF($AF599&gt;100,"",IF($M599=プロ用女子!D$177,ROW(),"")),"")</f>
        <v/>
      </c>
      <c r="CN599" s="58" t="str">
        <f>IF(O599="女子",IF($AF599&gt;100,"",IF($M599=プロ用女子!K$177,ROW(),"")),"")</f>
        <v/>
      </c>
      <c r="CO599" s="58" t="str">
        <f>IF(O599="女子",IF($AF599&gt;100,"",IF($M599=プロ用女子!D$202,ROW(),"")),"")</f>
        <v/>
      </c>
      <c r="CP599" s="58" t="str">
        <f>IF(O599="女子",IF($AF599&gt;100,"",IF($M599=プロ用女子!K$202,ROW(),"")),"")</f>
        <v/>
      </c>
      <c r="CQ599" s="58" t="str">
        <f>IF(O599="女子",IF($AF599&gt;100,"",IF($M599=プロ用女子!D$227,ROW(),"")),"")</f>
        <v/>
      </c>
      <c r="CR599" s="58" t="str">
        <f>IF(O599="女子",IF($AF599&gt;100,"",IF($M599=プロ用女子!K$227,ROW(),"")),"")</f>
        <v/>
      </c>
    </row>
    <row r="600" spans="1:96" x14ac:dyDescent="0.15">
      <c r="A600">
        <v>46172</v>
      </c>
      <c r="B600">
        <v>46180</v>
      </c>
      <c r="C600" t="s">
        <v>70</v>
      </c>
      <c r="D600" t="s">
        <v>162</v>
      </c>
      <c r="E600" t="s">
        <v>169</v>
      </c>
      <c r="F600" t="s">
        <v>171</v>
      </c>
      <c r="G600" t="s">
        <v>165</v>
      </c>
      <c r="H600" t="s">
        <v>71</v>
      </c>
      <c r="I600" t="s">
        <v>166</v>
      </c>
      <c r="J600" t="s">
        <v>99</v>
      </c>
      <c r="L600" t="s">
        <v>1367</v>
      </c>
      <c r="M600" t="s">
        <v>269</v>
      </c>
      <c r="N600" t="s">
        <v>270</v>
      </c>
      <c r="O600" t="s">
        <v>271</v>
      </c>
      <c r="Y600" t="s">
        <v>101</v>
      </c>
      <c r="AA600" t="s">
        <v>1368</v>
      </c>
      <c r="AB600" t="s">
        <v>1369</v>
      </c>
      <c r="AC600" t="s">
        <v>1370</v>
      </c>
      <c r="AD600" t="s">
        <v>102</v>
      </c>
      <c r="AF600">
        <v>104</v>
      </c>
      <c r="AG600" s="40">
        <v>39083</v>
      </c>
      <c r="AP600" t="s">
        <v>103</v>
      </c>
      <c r="AV600" t="s">
        <v>104</v>
      </c>
      <c r="AY600" t="s">
        <v>156</v>
      </c>
      <c r="BB600">
        <f t="shared" si="34"/>
        <v>17</v>
      </c>
      <c r="BC600">
        <f t="shared" si="35"/>
        <v>3</v>
      </c>
      <c r="BD600" t="str">
        <f t="shared" si="36"/>
        <v>右</v>
      </c>
      <c r="BE600" s="58" t="str">
        <f>IF(O600="男子",IF($AF600&gt;100,"",IF(M600=プロ用男子!D$2,ROW(),"")),"")</f>
        <v/>
      </c>
      <c r="BF600" s="58" t="str">
        <f>IF(O600="男子",IF($AF600&gt;100,"",IF($M600=プロ用男子!K$2,ROW(),"")),"")</f>
        <v/>
      </c>
      <c r="BG600" s="58" t="str">
        <f>IF(O600="男子",IF($AF600&gt;100,"",IF($M600=プロ用男子!D$27,ROW(),"")),"")</f>
        <v/>
      </c>
      <c r="BH600" s="58" t="str">
        <f>IF(O600="男子",IF($AF600&gt;100,"",IF($M600=プロ用男子!K$27,ROW(),"")),"")</f>
        <v/>
      </c>
      <c r="BI600" s="58" t="str">
        <f>IF(O600="男子",IF($AF600&gt;100,"",IF($M600=プロ用男子!D$52,ROW(),"")),"")</f>
        <v/>
      </c>
      <c r="BJ600" s="58" t="str">
        <f>IF(O600="男子",IF($AF600&gt;100,"",IF($M600=プロ用男子!K$52,ROW(),"")),"")</f>
        <v/>
      </c>
      <c r="BK600" s="58" t="str">
        <f>IF(O600="男子",IF($AF600&gt;100,"",IF($M600=プロ用男子!D$77,ROW(),"")),"")</f>
        <v/>
      </c>
      <c r="BL600" s="58" t="str">
        <f>IF(O600="男子",IF($AF600&gt;100,"",IF($M600=プロ用男子!K$77,ROW(),"")),"")</f>
        <v/>
      </c>
      <c r="BM600" s="58" t="str">
        <f>IF(O600="男子",IF($AF600&gt;100,"",IF($M600=プロ用男子!D$102,ROW(),"")),"")</f>
        <v/>
      </c>
      <c r="BN600" s="58" t="str">
        <f>IF(O600="男子",IF($AF600&gt;100,"",IF($M600=プロ用男子!K$102,ROW(),"")),"")</f>
        <v/>
      </c>
      <c r="BO600" s="58" t="str">
        <f>IF(O600="男子",IF($AF600&gt;100,"",IF($M600=プロ用男子!D$127,ROW(),"")),"")</f>
        <v/>
      </c>
      <c r="BP600" s="58" t="str">
        <f>IF(O600="男子",IF($AF600&gt;100,"",IF($M600=プロ用男子!K$127,ROW(),"")),"")</f>
        <v/>
      </c>
      <c r="BQ600" s="58" t="str">
        <f>IF(O600="男子",IF($AF600&gt;100,"",IF($M600=プロ用男子!D$152,ROW(),"")),"")</f>
        <v/>
      </c>
      <c r="BR600" s="58" t="str">
        <f>IF(O600="男子",IF($AF600&gt;100,"",IF($M600=プロ用男子!K$152,ROW(),"")),"")</f>
        <v/>
      </c>
      <c r="BS600" s="58" t="str">
        <f>IF(O600="男子",IF($AF600&gt;100,"",IF($M600=プロ用男子!D$177,ROW(),"")),"")</f>
        <v/>
      </c>
      <c r="BT600" s="58" t="str">
        <f>IF(O600="男子",IF($AF600&gt;100,"",IF($M600=プロ用男子!K$177,ROW(),"")),"")</f>
        <v/>
      </c>
      <c r="BU600" s="58" t="str">
        <f>IF(O600="男子",IF($AF600&gt;100,"",IF($M600=プロ用男子!D$202,ROW(),"")),"")</f>
        <v/>
      </c>
      <c r="BV600" s="58" t="str">
        <f>IF(O600="男子",IF($AF600&gt;100,"",IF($M600=プロ用男子!K$202,ROW(),"")),"")</f>
        <v/>
      </c>
      <c r="BW600" s="58" t="str">
        <f>IF(O600="男子",IF($AF600&gt;100,"",IF($M600=プロ用男子!D$227,ROW(),"")),"")</f>
        <v/>
      </c>
      <c r="BX600" s="58" t="str">
        <f>IF(O600="男子",IF($AF600&gt;100,"",IF($M600=プロ用男子!K$227,ROW(),"")),"")</f>
        <v/>
      </c>
      <c r="BY600" s="58" t="str">
        <f>IF(O600="女子",IF(AF600&gt;100,"",IF(M600=プロ用女子!D$2,ROW(),"")),"")</f>
        <v/>
      </c>
      <c r="BZ600" s="58" t="str">
        <f>IF(O600="女子",IF($AF600&gt;100,"",IF($M600=プロ用女子!K$2,ROW(),"")),"")</f>
        <v/>
      </c>
      <c r="CA600" s="58" t="str">
        <f>IF(O600="女子",IF($AF600&gt;100,"",IF($M600=プロ用女子!D$27,ROW(),"")),"")</f>
        <v/>
      </c>
      <c r="CB600" s="58" t="str">
        <f>IF(O600="女子",IF($AF600&gt;100,"",IF($M600=プロ用女子!K$27,ROW(),"")),"")</f>
        <v/>
      </c>
      <c r="CC600" s="58" t="str">
        <f>IF(O600="女子",IF($AF600&gt;100,"",IF($M600=プロ用女子!D$52,ROW(),"")),"")</f>
        <v/>
      </c>
      <c r="CD600" s="58" t="str">
        <f>IF(O600="女子",IF($AF600&gt;100,"",IF($M600=プロ用女子!K$52,ROW(),"")),"")</f>
        <v/>
      </c>
      <c r="CE600" s="58" t="str">
        <f>IF(O600="女子",IF($AF600&gt;100,"",IF($M600=プロ用女子!D$77,ROW(),"")),"")</f>
        <v/>
      </c>
      <c r="CF600" s="58" t="str">
        <f>IF(O600="女子",IF($AF600&gt;100,"",IF($M600=プロ用女子!K$77,ROW(),"")),"")</f>
        <v/>
      </c>
      <c r="CG600" s="58" t="str">
        <f>IF(O600="女子",IF($AF600&gt;100,"",IF($M600=プロ用女子!D$102,ROW(),"")),"")</f>
        <v/>
      </c>
      <c r="CH600" s="58" t="str">
        <f>IF(O600="女子",IF($AF600&gt;100,"",IF($M600=プロ用女子!K$102,ROW(),"")),"")</f>
        <v/>
      </c>
      <c r="CI600" s="58" t="str">
        <f>IF(O600="女子",IF($AF600&gt;100,"",IF($M600=プロ用女子!D$127,ROW(),"")),"")</f>
        <v/>
      </c>
      <c r="CJ600" s="58" t="str">
        <f>IF(O600="女子",IF($AF600&gt;100,"",IF($M600=プロ用女子!K$127,ROW(),"")),"")</f>
        <v/>
      </c>
      <c r="CK600" s="58" t="str">
        <f>IF(O600="女子",IF($AF600&gt;100,"",IF($M600=プロ用女子!D$152,ROW(),"")),"")</f>
        <v/>
      </c>
      <c r="CL600" s="58" t="str">
        <f>IF(O600="女子",IF($AF600&gt;100,"",IF($M600=プロ用女子!K$152,ROW(),"")),"")</f>
        <v/>
      </c>
      <c r="CM600" s="58" t="str">
        <f>IF(O600="女子",IF($AF600&gt;100,"",IF($M600=プロ用女子!D$177,ROW(),"")),"")</f>
        <v/>
      </c>
      <c r="CN600" s="58" t="str">
        <f>IF(O600="女子",IF($AF600&gt;100,"",IF($M600=プロ用女子!K$177,ROW(),"")),"")</f>
        <v/>
      </c>
      <c r="CO600" s="58" t="str">
        <f>IF(O600="女子",IF($AF600&gt;100,"",IF($M600=プロ用女子!D$202,ROW(),"")),"")</f>
        <v/>
      </c>
      <c r="CP600" s="58" t="str">
        <f>IF(O600="女子",IF($AF600&gt;100,"",IF($M600=プロ用女子!K$202,ROW(),"")),"")</f>
        <v/>
      </c>
      <c r="CQ600" s="58" t="str">
        <f>IF(O600="女子",IF($AF600&gt;100,"",IF($M600=プロ用女子!D$227,ROW(),"")),"")</f>
        <v/>
      </c>
      <c r="CR600" s="58" t="str">
        <f>IF(O600="女子",IF($AF600&gt;100,"",IF($M600=プロ用女子!K$227,ROW(),"")),"")</f>
        <v/>
      </c>
    </row>
    <row r="601" spans="1:96" x14ac:dyDescent="0.15">
      <c r="A601">
        <v>46172</v>
      </c>
      <c r="B601">
        <v>46180</v>
      </c>
      <c r="C601" t="s">
        <v>70</v>
      </c>
      <c r="D601" t="s">
        <v>162</v>
      </c>
      <c r="E601" t="s">
        <v>169</v>
      </c>
      <c r="F601" t="s">
        <v>171</v>
      </c>
      <c r="G601" t="s">
        <v>165</v>
      </c>
      <c r="H601" t="s">
        <v>71</v>
      </c>
      <c r="I601" t="s">
        <v>166</v>
      </c>
      <c r="J601" t="s">
        <v>99</v>
      </c>
      <c r="L601" t="s">
        <v>1309</v>
      </c>
      <c r="M601" t="s">
        <v>1310</v>
      </c>
      <c r="N601" t="s">
        <v>1311</v>
      </c>
      <c r="O601" t="s">
        <v>271</v>
      </c>
      <c r="Y601" t="s">
        <v>101</v>
      </c>
      <c r="Z601">
        <v>1</v>
      </c>
      <c r="AA601" t="s">
        <v>1312</v>
      </c>
      <c r="AB601" t="s">
        <v>1313</v>
      </c>
      <c r="AC601" t="s">
        <v>1314</v>
      </c>
      <c r="AD601" t="s">
        <v>102</v>
      </c>
      <c r="AF601">
        <v>101</v>
      </c>
      <c r="AG601" s="40">
        <v>25328</v>
      </c>
      <c r="AN601">
        <v>170.2</v>
      </c>
      <c r="AO601">
        <v>59.2</v>
      </c>
      <c r="AP601" t="s">
        <v>103</v>
      </c>
      <c r="AV601" t="s">
        <v>108</v>
      </c>
      <c r="AY601" t="s">
        <v>158</v>
      </c>
      <c r="BB601">
        <f t="shared" si="34"/>
        <v>54</v>
      </c>
      <c r="BC601" t="str">
        <f t="shared" si="35"/>
        <v>役員</v>
      </c>
      <c r="BD601" t="str">
        <f t="shared" si="36"/>
        <v>右</v>
      </c>
      <c r="BE601" s="58" t="str">
        <f>IF(O601="男子",IF($AF601&gt;100,"",IF(M601=プロ用男子!D$2,ROW(),"")),"")</f>
        <v/>
      </c>
      <c r="BF601" s="58" t="str">
        <f>IF(O601="男子",IF($AF601&gt;100,"",IF($M601=プロ用男子!K$2,ROW(),"")),"")</f>
        <v/>
      </c>
      <c r="BG601" s="58" t="str">
        <f>IF(O601="男子",IF($AF601&gt;100,"",IF($M601=プロ用男子!D$27,ROW(),"")),"")</f>
        <v/>
      </c>
      <c r="BH601" s="58" t="str">
        <f>IF(O601="男子",IF($AF601&gt;100,"",IF($M601=プロ用男子!K$27,ROW(),"")),"")</f>
        <v/>
      </c>
      <c r="BI601" s="58" t="str">
        <f>IF(O601="男子",IF($AF601&gt;100,"",IF($M601=プロ用男子!D$52,ROW(),"")),"")</f>
        <v/>
      </c>
      <c r="BJ601" s="58" t="str">
        <f>IF(O601="男子",IF($AF601&gt;100,"",IF($M601=プロ用男子!K$52,ROW(),"")),"")</f>
        <v/>
      </c>
      <c r="BK601" s="58" t="str">
        <f>IF(O601="男子",IF($AF601&gt;100,"",IF($M601=プロ用男子!D$77,ROW(),"")),"")</f>
        <v/>
      </c>
      <c r="BL601" s="58" t="str">
        <f>IF(O601="男子",IF($AF601&gt;100,"",IF($M601=プロ用男子!K$77,ROW(),"")),"")</f>
        <v/>
      </c>
      <c r="BM601" s="58" t="str">
        <f>IF(O601="男子",IF($AF601&gt;100,"",IF($M601=プロ用男子!D$102,ROW(),"")),"")</f>
        <v/>
      </c>
      <c r="BN601" s="58" t="str">
        <f>IF(O601="男子",IF($AF601&gt;100,"",IF($M601=プロ用男子!K$102,ROW(),"")),"")</f>
        <v/>
      </c>
      <c r="BO601" s="58" t="str">
        <f>IF(O601="男子",IF($AF601&gt;100,"",IF($M601=プロ用男子!D$127,ROW(),"")),"")</f>
        <v/>
      </c>
      <c r="BP601" s="58" t="str">
        <f>IF(O601="男子",IF($AF601&gt;100,"",IF($M601=プロ用男子!K$127,ROW(),"")),"")</f>
        <v/>
      </c>
      <c r="BQ601" s="58" t="str">
        <f>IF(O601="男子",IF($AF601&gt;100,"",IF($M601=プロ用男子!D$152,ROW(),"")),"")</f>
        <v/>
      </c>
      <c r="BR601" s="58" t="str">
        <f>IF(O601="男子",IF($AF601&gt;100,"",IF($M601=プロ用男子!K$152,ROW(),"")),"")</f>
        <v/>
      </c>
      <c r="BS601" s="58" t="str">
        <f>IF(O601="男子",IF($AF601&gt;100,"",IF($M601=プロ用男子!D$177,ROW(),"")),"")</f>
        <v/>
      </c>
      <c r="BT601" s="58" t="str">
        <f>IF(O601="男子",IF($AF601&gt;100,"",IF($M601=プロ用男子!K$177,ROW(),"")),"")</f>
        <v/>
      </c>
      <c r="BU601" s="58" t="str">
        <f>IF(O601="男子",IF($AF601&gt;100,"",IF($M601=プロ用男子!D$202,ROW(),"")),"")</f>
        <v/>
      </c>
      <c r="BV601" s="58" t="str">
        <f>IF(O601="男子",IF($AF601&gt;100,"",IF($M601=プロ用男子!K$202,ROW(),"")),"")</f>
        <v/>
      </c>
      <c r="BW601" s="58" t="str">
        <f>IF(O601="男子",IF($AF601&gt;100,"",IF($M601=プロ用男子!D$227,ROW(),"")),"")</f>
        <v/>
      </c>
      <c r="BX601" s="58" t="str">
        <f>IF(O601="男子",IF($AF601&gt;100,"",IF($M601=プロ用男子!K$227,ROW(),"")),"")</f>
        <v/>
      </c>
      <c r="BY601" s="58" t="str">
        <f>IF(O601="女子",IF(AF601&gt;100,"",IF(M601=プロ用女子!D$2,ROW(),"")),"")</f>
        <v/>
      </c>
      <c r="BZ601" s="58" t="str">
        <f>IF(O601="女子",IF($AF601&gt;100,"",IF($M601=プロ用女子!K$2,ROW(),"")),"")</f>
        <v/>
      </c>
      <c r="CA601" s="58" t="str">
        <f>IF(O601="女子",IF($AF601&gt;100,"",IF($M601=プロ用女子!D$27,ROW(),"")),"")</f>
        <v/>
      </c>
      <c r="CB601" s="58" t="str">
        <f>IF(O601="女子",IF($AF601&gt;100,"",IF($M601=プロ用女子!K$27,ROW(),"")),"")</f>
        <v/>
      </c>
      <c r="CC601" s="58" t="str">
        <f>IF(O601="女子",IF($AF601&gt;100,"",IF($M601=プロ用女子!D$52,ROW(),"")),"")</f>
        <v/>
      </c>
      <c r="CD601" s="58" t="str">
        <f>IF(O601="女子",IF($AF601&gt;100,"",IF($M601=プロ用女子!K$52,ROW(),"")),"")</f>
        <v/>
      </c>
      <c r="CE601" s="58" t="str">
        <f>IF(O601="女子",IF($AF601&gt;100,"",IF($M601=プロ用女子!D$77,ROW(),"")),"")</f>
        <v/>
      </c>
      <c r="CF601" s="58" t="str">
        <f>IF(O601="女子",IF($AF601&gt;100,"",IF($M601=プロ用女子!K$77,ROW(),"")),"")</f>
        <v/>
      </c>
      <c r="CG601" s="58" t="str">
        <f>IF(O601="女子",IF($AF601&gt;100,"",IF($M601=プロ用女子!D$102,ROW(),"")),"")</f>
        <v/>
      </c>
      <c r="CH601" s="58" t="str">
        <f>IF(O601="女子",IF($AF601&gt;100,"",IF($M601=プロ用女子!K$102,ROW(),"")),"")</f>
        <v/>
      </c>
      <c r="CI601" s="58" t="str">
        <f>IF(O601="女子",IF($AF601&gt;100,"",IF($M601=プロ用女子!D$127,ROW(),"")),"")</f>
        <v/>
      </c>
      <c r="CJ601" s="58" t="str">
        <f>IF(O601="女子",IF($AF601&gt;100,"",IF($M601=プロ用女子!K$127,ROW(),"")),"")</f>
        <v/>
      </c>
      <c r="CK601" s="58" t="str">
        <f>IF(O601="女子",IF($AF601&gt;100,"",IF($M601=プロ用女子!D$152,ROW(),"")),"")</f>
        <v/>
      </c>
      <c r="CL601" s="58" t="str">
        <f>IF(O601="女子",IF($AF601&gt;100,"",IF($M601=プロ用女子!K$152,ROW(),"")),"")</f>
        <v/>
      </c>
      <c r="CM601" s="58" t="str">
        <f>IF(O601="女子",IF($AF601&gt;100,"",IF($M601=プロ用女子!D$177,ROW(),"")),"")</f>
        <v/>
      </c>
      <c r="CN601" s="58" t="str">
        <f>IF(O601="女子",IF($AF601&gt;100,"",IF($M601=プロ用女子!K$177,ROW(),"")),"")</f>
        <v/>
      </c>
      <c r="CO601" s="58" t="str">
        <f>IF(O601="女子",IF($AF601&gt;100,"",IF($M601=プロ用女子!D$202,ROW(),"")),"")</f>
        <v/>
      </c>
      <c r="CP601" s="58" t="str">
        <f>IF(O601="女子",IF($AF601&gt;100,"",IF($M601=プロ用女子!K$202,ROW(),"")),"")</f>
        <v/>
      </c>
      <c r="CQ601" s="58" t="str">
        <f>IF(O601="女子",IF($AF601&gt;100,"",IF($M601=プロ用女子!D$227,ROW(),"")),"")</f>
        <v/>
      </c>
      <c r="CR601" s="58" t="str">
        <f>IF(O601="女子",IF($AF601&gt;100,"",IF($M601=プロ用女子!K$227,ROW(),"")),"")</f>
        <v/>
      </c>
    </row>
    <row r="602" spans="1:96" x14ac:dyDescent="0.15">
      <c r="A602" s="41">
        <v>46172</v>
      </c>
      <c r="B602" s="41">
        <v>46180</v>
      </c>
      <c r="C602" t="s">
        <v>70</v>
      </c>
      <c r="D602" t="s">
        <v>162</v>
      </c>
      <c r="E602" t="s">
        <v>169</v>
      </c>
      <c r="F602" t="s">
        <v>171</v>
      </c>
      <c r="G602" t="s">
        <v>165</v>
      </c>
      <c r="H602" t="s">
        <v>71</v>
      </c>
      <c r="I602" t="s">
        <v>166</v>
      </c>
      <c r="J602" t="s">
        <v>99</v>
      </c>
      <c r="L602" t="s">
        <v>1315</v>
      </c>
      <c r="M602" t="s">
        <v>1310</v>
      </c>
      <c r="N602" t="s">
        <v>1311</v>
      </c>
      <c r="O602" t="s">
        <v>271</v>
      </c>
      <c r="Y602" t="s">
        <v>101</v>
      </c>
      <c r="AA602" t="s">
        <v>1316</v>
      </c>
      <c r="AB602" t="s">
        <v>1317</v>
      </c>
      <c r="AC602" t="s">
        <v>1318</v>
      </c>
      <c r="AD602" t="s">
        <v>102</v>
      </c>
      <c r="AF602">
        <v>102</v>
      </c>
      <c r="AG602" s="40">
        <v>38757</v>
      </c>
      <c r="AN602">
        <v>172</v>
      </c>
      <c r="AO602">
        <v>54</v>
      </c>
      <c r="AP602" t="s">
        <v>103</v>
      </c>
      <c r="AV602" t="s">
        <v>104</v>
      </c>
      <c r="AY602" t="s">
        <v>157</v>
      </c>
      <c r="BB602">
        <f t="shared" si="34"/>
        <v>18</v>
      </c>
      <c r="BC602" t="str">
        <f t="shared" si="35"/>
        <v>役員</v>
      </c>
      <c r="BD602" t="str">
        <f t="shared" si="36"/>
        <v>右</v>
      </c>
      <c r="BE602" s="58" t="str">
        <f>IF(O602="男子",IF($AF602&gt;100,"",IF(M602=プロ用男子!D$2,ROW(),"")),"")</f>
        <v/>
      </c>
      <c r="BF602" s="58" t="str">
        <f>IF(O602="男子",IF($AF602&gt;100,"",IF($M602=プロ用男子!K$2,ROW(),"")),"")</f>
        <v/>
      </c>
      <c r="BG602" s="58" t="str">
        <f>IF(O602="男子",IF($AF602&gt;100,"",IF($M602=プロ用男子!D$27,ROW(),"")),"")</f>
        <v/>
      </c>
      <c r="BH602" s="58" t="str">
        <f>IF(O602="男子",IF($AF602&gt;100,"",IF($M602=プロ用男子!K$27,ROW(),"")),"")</f>
        <v/>
      </c>
      <c r="BI602" s="58" t="str">
        <f>IF(O602="男子",IF($AF602&gt;100,"",IF($M602=プロ用男子!D$52,ROW(),"")),"")</f>
        <v/>
      </c>
      <c r="BJ602" s="58" t="str">
        <f>IF(O602="男子",IF($AF602&gt;100,"",IF($M602=プロ用男子!K$52,ROW(),"")),"")</f>
        <v/>
      </c>
      <c r="BK602" s="58" t="str">
        <f>IF(O602="男子",IF($AF602&gt;100,"",IF($M602=プロ用男子!D$77,ROW(),"")),"")</f>
        <v/>
      </c>
      <c r="BL602" s="58" t="str">
        <f>IF(O602="男子",IF($AF602&gt;100,"",IF($M602=プロ用男子!K$77,ROW(),"")),"")</f>
        <v/>
      </c>
      <c r="BM602" s="58" t="str">
        <f>IF(O602="男子",IF($AF602&gt;100,"",IF($M602=プロ用男子!D$102,ROW(),"")),"")</f>
        <v/>
      </c>
      <c r="BN602" s="58" t="str">
        <f>IF(O602="男子",IF($AF602&gt;100,"",IF($M602=プロ用男子!K$102,ROW(),"")),"")</f>
        <v/>
      </c>
      <c r="BO602" s="58" t="str">
        <f>IF(O602="男子",IF($AF602&gt;100,"",IF($M602=プロ用男子!D$127,ROW(),"")),"")</f>
        <v/>
      </c>
      <c r="BP602" s="58" t="str">
        <f>IF(O602="男子",IF($AF602&gt;100,"",IF($M602=プロ用男子!K$127,ROW(),"")),"")</f>
        <v/>
      </c>
      <c r="BQ602" s="58" t="str">
        <f>IF(O602="男子",IF($AF602&gt;100,"",IF($M602=プロ用男子!D$152,ROW(),"")),"")</f>
        <v/>
      </c>
      <c r="BR602" s="58" t="str">
        <f>IF(O602="男子",IF($AF602&gt;100,"",IF($M602=プロ用男子!K$152,ROW(),"")),"")</f>
        <v/>
      </c>
      <c r="BS602" s="58" t="str">
        <f>IF(O602="男子",IF($AF602&gt;100,"",IF($M602=プロ用男子!D$177,ROW(),"")),"")</f>
        <v/>
      </c>
      <c r="BT602" s="58" t="str">
        <f>IF(O602="男子",IF($AF602&gt;100,"",IF($M602=プロ用男子!K$177,ROW(),"")),"")</f>
        <v/>
      </c>
      <c r="BU602" s="58" t="str">
        <f>IF(O602="男子",IF($AF602&gt;100,"",IF($M602=プロ用男子!D$202,ROW(),"")),"")</f>
        <v/>
      </c>
      <c r="BV602" s="58" t="str">
        <f>IF(O602="男子",IF($AF602&gt;100,"",IF($M602=プロ用男子!K$202,ROW(),"")),"")</f>
        <v/>
      </c>
      <c r="BW602" s="58" t="str">
        <f>IF(O602="男子",IF($AF602&gt;100,"",IF($M602=プロ用男子!D$227,ROW(),"")),"")</f>
        <v/>
      </c>
      <c r="BX602" s="58" t="str">
        <f>IF(O602="男子",IF($AF602&gt;100,"",IF($M602=プロ用男子!K$227,ROW(),"")),"")</f>
        <v/>
      </c>
      <c r="BY602" s="58" t="str">
        <f>IF(O602="女子",IF(AF602&gt;100,"",IF(M602=プロ用女子!D$2,ROW(),"")),"")</f>
        <v/>
      </c>
      <c r="BZ602" s="58" t="str">
        <f>IF(O602="女子",IF($AF602&gt;100,"",IF($M602=プロ用女子!K$2,ROW(),"")),"")</f>
        <v/>
      </c>
      <c r="CA602" s="58" t="str">
        <f>IF(O602="女子",IF($AF602&gt;100,"",IF($M602=プロ用女子!D$27,ROW(),"")),"")</f>
        <v/>
      </c>
      <c r="CB602" s="58" t="str">
        <f>IF(O602="女子",IF($AF602&gt;100,"",IF($M602=プロ用女子!K$27,ROW(),"")),"")</f>
        <v/>
      </c>
      <c r="CC602" s="58" t="str">
        <f>IF(O602="女子",IF($AF602&gt;100,"",IF($M602=プロ用女子!D$52,ROW(),"")),"")</f>
        <v/>
      </c>
      <c r="CD602" s="58" t="str">
        <f>IF(O602="女子",IF($AF602&gt;100,"",IF($M602=プロ用女子!K$52,ROW(),"")),"")</f>
        <v/>
      </c>
      <c r="CE602" s="58" t="str">
        <f>IF(O602="女子",IF($AF602&gt;100,"",IF($M602=プロ用女子!D$77,ROW(),"")),"")</f>
        <v/>
      </c>
      <c r="CF602" s="58" t="str">
        <f>IF(O602="女子",IF($AF602&gt;100,"",IF($M602=プロ用女子!K$77,ROW(),"")),"")</f>
        <v/>
      </c>
      <c r="CG602" s="58" t="str">
        <f>IF(O602="女子",IF($AF602&gt;100,"",IF($M602=プロ用女子!D$102,ROW(),"")),"")</f>
        <v/>
      </c>
      <c r="CH602" s="58" t="str">
        <f>IF(O602="女子",IF($AF602&gt;100,"",IF($M602=プロ用女子!K$102,ROW(),"")),"")</f>
        <v/>
      </c>
      <c r="CI602" s="58" t="str">
        <f>IF(O602="女子",IF($AF602&gt;100,"",IF($M602=プロ用女子!D$127,ROW(),"")),"")</f>
        <v/>
      </c>
      <c r="CJ602" s="58" t="str">
        <f>IF(O602="女子",IF($AF602&gt;100,"",IF($M602=プロ用女子!K$127,ROW(),"")),"")</f>
        <v/>
      </c>
      <c r="CK602" s="58" t="str">
        <f>IF(O602="女子",IF($AF602&gt;100,"",IF($M602=プロ用女子!D$152,ROW(),"")),"")</f>
        <v/>
      </c>
      <c r="CL602" s="58" t="str">
        <f>IF(O602="女子",IF($AF602&gt;100,"",IF($M602=プロ用女子!K$152,ROW(),"")),"")</f>
        <v/>
      </c>
      <c r="CM602" s="58" t="str">
        <f>IF(O602="女子",IF($AF602&gt;100,"",IF($M602=プロ用女子!D$177,ROW(),"")),"")</f>
        <v/>
      </c>
      <c r="CN602" s="58" t="str">
        <f>IF(O602="女子",IF($AF602&gt;100,"",IF($M602=プロ用女子!K$177,ROW(),"")),"")</f>
        <v/>
      </c>
      <c r="CO602" s="58" t="str">
        <f>IF(O602="女子",IF($AF602&gt;100,"",IF($M602=プロ用女子!D$202,ROW(),"")),"")</f>
        <v/>
      </c>
      <c r="CP602" s="58" t="str">
        <f>IF(O602="女子",IF($AF602&gt;100,"",IF($M602=プロ用女子!K$202,ROW(),"")),"")</f>
        <v/>
      </c>
      <c r="CQ602" s="58" t="str">
        <f>IF(O602="女子",IF($AF602&gt;100,"",IF($M602=プロ用女子!D$227,ROW(),"")),"")</f>
        <v/>
      </c>
      <c r="CR602" s="58" t="str">
        <f>IF(O602="女子",IF($AF602&gt;100,"",IF($M602=プロ用女子!K$227,ROW(),"")),"")</f>
        <v/>
      </c>
    </row>
    <row r="603" spans="1:96" x14ac:dyDescent="0.15">
      <c r="A603" s="41"/>
      <c r="B603" s="41"/>
      <c r="L603" t="s">
        <v>2261</v>
      </c>
      <c r="M603" t="s">
        <v>1310</v>
      </c>
      <c r="N603" t="s">
        <v>1311</v>
      </c>
      <c r="O603" t="s">
        <v>271</v>
      </c>
      <c r="Y603" t="s">
        <v>101</v>
      </c>
      <c r="AA603" t="s">
        <v>2262</v>
      </c>
      <c r="AB603" t="s">
        <v>2263</v>
      </c>
      <c r="AC603" t="s">
        <v>2264</v>
      </c>
      <c r="AD603" t="s">
        <v>102</v>
      </c>
      <c r="AF603">
        <v>1</v>
      </c>
      <c r="AG603" s="40">
        <v>39430</v>
      </c>
      <c r="AN603">
        <v>172</v>
      </c>
      <c r="AO603">
        <v>54</v>
      </c>
      <c r="AP603" t="s">
        <v>103</v>
      </c>
      <c r="BB603">
        <f t="shared" si="34"/>
        <v>16</v>
      </c>
      <c r="BC603">
        <f t="shared" si="35"/>
        <v>2</v>
      </c>
      <c r="BD603" t="str">
        <f t="shared" si="36"/>
        <v>右</v>
      </c>
      <c r="BE603" s="58" t="str">
        <f>IF(O603="男子",IF($AF603&gt;100,"",IF(M603=プロ用男子!D$2,ROW(),"")),"")</f>
        <v/>
      </c>
      <c r="BF603" s="58" t="str">
        <f>IF(O603="男子",IF($AF603&gt;100,"",IF($M603=プロ用男子!K$2,ROW(),"")),"")</f>
        <v/>
      </c>
      <c r="BG603" s="58" t="str">
        <f>IF(O603="男子",IF($AF603&gt;100,"",IF($M603=プロ用男子!D$27,ROW(),"")),"")</f>
        <v/>
      </c>
      <c r="BH603" s="58" t="str">
        <f>IF(O603="男子",IF($AF603&gt;100,"",IF($M603=プロ用男子!K$27,ROW(),"")),"")</f>
        <v/>
      </c>
      <c r="BI603" s="58" t="str">
        <f>IF(O603="男子",IF($AF603&gt;100,"",IF($M603=プロ用男子!D$52,ROW(),"")),"")</f>
        <v/>
      </c>
      <c r="BJ603" s="58" t="str">
        <f>IF(O603="男子",IF($AF603&gt;100,"",IF($M603=プロ用男子!K$52,ROW(),"")),"")</f>
        <v/>
      </c>
      <c r="BK603" s="58" t="str">
        <f>IF(O603="男子",IF($AF603&gt;100,"",IF($M603=プロ用男子!D$77,ROW(),"")),"")</f>
        <v/>
      </c>
      <c r="BL603" s="58" t="str">
        <f>IF(O603="男子",IF($AF603&gt;100,"",IF($M603=プロ用男子!K$77,ROW(),"")),"")</f>
        <v/>
      </c>
      <c r="BM603" s="58" t="str">
        <f>IF(O603="男子",IF($AF603&gt;100,"",IF($M603=プロ用男子!D$102,ROW(),"")),"")</f>
        <v/>
      </c>
      <c r="BN603" s="58" t="str">
        <f>IF(O603="男子",IF($AF603&gt;100,"",IF($M603=プロ用男子!K$102,ROW(),"")),"")</f>
        <v/>
      </c>
      <c r="BO603" s="58" t="str">
        <f>IF(O603="男子",IF($AF603&gt;100,"",IF($M603=プロ用男子!D$127,ROW(),"")),"")</f>
        <v/>
      </c>
      <c r="BP603" s="58" t="str">
        <f>IF(O603="男子",IF($AF603&gt;100,"",IF($M603=プロ用男子!K$127,ROW(),"")),"")</f>
        <v/>
      </c>
      <c r="BQ603" s="58" t="str">
        <f>IF(O603="男子",IF($AF603&gt;100,"",IF($M603=プロ用男子!D$152,ROW(),"")),"")</f>
        <v/>
      </c>
      <c r="BR603" s="58" t="str">
        <f>IF(O603="男子",IF($AF603&gt;100,"",IF($M603=プロ用男子!K$152,ROW(),"")),"")</f>
        <v/>
      </c>
      <c r="BS603" s="58" t="str">
        <f>IF(O603="男子",IF($AF603&gt;100,"",IF($M603=プロ用男子!D$177,ROW(),"")),"")</f>
        <v/>
      </c>
      <c r="BT603" s="58" t="str">
        <f>IF(O603="男子",IF($AF603&gt;100,"",IF($M603=プロ用男子!K$177,ROW(),"")),"")</f>
        <v/>
      </c>
      <c r="BU603" s="58" t="str">
        <f>IF(O603="男子",IF($AF603&gt;100,"",IF($M603=プロ用男子!D$202,ROW(),"")),"")</f>
        <v/>
      </c>
      <c r="BV603" s="58">
        <f>IF(O603="男子",IF($AF603&gt;100,"",IF($M603=プロ用男子!K$202,ROW(),"")),"")</f>
        <v>603</v>
      </c>
      <c r="BW603" s="58" t="str">
        <f>IF(O603="男子",IF($AF603&gt;100,"",IF($M603=プロ用男子!D$227,ROW(),"")),"")</f>
        <v/>
      </c>
      <c r="BX603" s="58" t="str">
        <f>IF(O603="男子",IF($AF603&gt;100,"",IF($M603=プロ用男子!K$227,ROW(),"")),"")</f>
        <v/>
      </c>
      <c r="BY603" s="58" t="str">
        <f>IF(O603="女子",IF(AF603&gt;100,"",IF(M603=プロ用女子!D$2,ROW(),"")),"")</f>
        <v/>
      </c>
      <c r="BZ603" s="58" t="str">
        <f>IF(O603="女子",IF($AF603&gt;100,"",IF($M603=プロ用女子!K$2,ROW(),"")),"")</f>
        <v/>
      </c>
      <c r="CA603" s="58" t="str">
        <f>IF(O603="女子",IF($AF603&gt;100,"",IF($M603=プロ用女子!D$27,ROW(),"")),"")</f>
        <v/>
      </c>
      <c r="CB603" s="58" t="str">
        <f>IF(O603="女子",IF($AF603&gt;100,"",IF($M603=プロ用女子!K$27,ROW(),"")),"")</f>
        <v/>
      </c>
      <c r="CC603" s="58" t="str">
        <f>IF(O603="女子",IF($AF603&gt;100,"",IF($M603=プロ用女子!D$52,ROW(),"")),"")</f>
        <v/>
      </c>
      <c r="CD603" s="58" t="str">
        <f>IF(O603="女子",IF($AF603&gt;100,"",IF($M603=プロ用女子!K$52,ROW(),"")),"")</f>
        <v/>
      </c>
      <c r="CE603" s="58" t="str">
        <f>IF(O603="女子",IF($AF603&gt;100,"",IF($M603=プロ用女子!D$77,ROW(),"")),"")</f>
        <v/>
      </c>
      <c r="CF603" s="58" t="str">
        <f>IF(O603="女子",IF($AF603&gt;100,"",IF($M603=プロ用女子!K$77,ROW(),"")),"")</f>
        <v/>
      </c>
      <c r="CG603" s="58" t="str">
        <f>IF(O603="女子",IF($AF603&gt;100,"",IF($M603=プロ用女子!D$102,ROW(),"")),"")</f>
        <v/>
      </c>
      <c r="CH603" s="58" t="str">
        <f>IF(O603="女子",IF($AF603&gt;100,"",IF($M603=プロ用女子!K$102,ROW(),"")),"")</f>
        <v/>
      </c>
      <c r="CI603" s="58" t="str">
        <f>IF(O603="女子",IF($AF603&gt;100,"",IF($M603=プロ用女子!D$127,ROW(),"")),"")</f>
        <v/>
      </c>
      <c r="CJ603" s="58" t="str">
        <f>IF(O603="女子",IF($AF603&gt;100,"",IF($M603=プロ用女子!K$127,ROW(),"")),"")</f>
        <v/>
      </c>
      <c r="CK603" s="58" t="str">
        <f>IF(O603="女子",IF($AF603&gt;100,"",IF($M603=プロ用女子!D$152,ROW(),"")),"")</f>
        <v/>
      </c>
      <c r="CL603" s="58" t="str">
        <f>IF(O603="女子",IF($AF603&gt;100,"",IF($M603=プロ用女子!K$152,ROW(),"")),"")</f>
        <v/>
      </c>
      <c r="CM603" s="58" t="str">
        <f>IF(O603="女子",IF($AF603&gt;100,"",IF($M603=プロ用女子!D$177,ROW(),"")),"")</f>
        <v/>
      </c>
      <c r="CN603" s="58" t="str">
        <f>IF(O603="女子",IF($AF603&gt;100,"",IF($M603=プロ用女子!K$177,ROW(),"")),"")</f>
        <v/>
      </c>
      <c r="CO603" s="58" t="str">
        <f>IF(O603="女子",IF($AF603&gt;100,"",IF($M603=プロ用女子!D$202,ROW(),"")),"")</f>
        <v/>
      </c>
      <c r="CP603" s="58" t="str">
        <f>IF(O603="女子",IF($AF603&gt;100,"",IF($M603=プロ用女子!K$202,ROW(),"")),"")</f>
        <v/>
      </c>
      <c r="CQ603" s="58" t="str">
        <f>IF(O603="女子",IF($AF603&gt;100,"",IF($M603=プロ用女子!D$227,ROW(),"")),"")</f>
        <v/>
      </c>
      <c r="CR603" s="58" t="str">
        <f>IF(O603="女子",IF($AF603&gt;100,"",IF($M603=プロ用女子!K$227,ROW(),"")),"")</f>
        <v/>
      </c>
    </row>
    <row r="604" spans="1:96" x14ac:dyDescent="0.15">
      <c r="A604" s="41"/>
      <c r="B604" s="41"/>
      <c r="L604" t="s">
        <v>2265</v>
      </c>
      <c r="M604" t="s">
        <v>1310</v>
      </c>
      <c r="N604" t="s">
        <v>1311</v>
      </c>
      <c r="O604" t="s">
        <v>271</v>
      </c>
      <c r="Y604" t="s">
        <v>101</v>
      </c>
      <c r="AA604" t="s">
        <v>2266</v>
      </c>
      <c r="AB604" t="s">
        <v>2267</v>
      </c>
      <c r="AC604" t="s">
        <v>2268</v>
      </c>
      <c r="AD604" t="s">
        <v>102</v>
      </c>
      <c r="AE604" t="s">
        <v>105</v>
      </c>
      <c r="AF604">
        <v>2</v>
      </c>
      <c r="AG604" s="40">
        <v>38847</v>
      </c>
      <c r="AN604">
        <v>165</v>
      </c>
      <c r="AO604">
        <v>67</v>
      </c>
      <c r="AP604" t="s">
        <v>103</v>
      </c>
      <c r="BB604">
        <f t="shared" si="34"/>
        <v>17</v>
      </c>
      <c r="BC604">
        <f t="shared" si="35"/>
        <v>3</v>
      </c>
      <c r="BD604" t="str">
        <f t="shared" si="36"/>
        <v>右</v>
      </c>
      <c r="BE604" s="58" t="str">
        <f>IF(O604="男子",IF($AF604&gt;100,"",IF(M604=プロ用男子!D$2,ROW(),"")),"")</f>
        <v/>
      </c>
      <c r="BF604" s="58" t="str">
        <f>IF(O604="男子",IF($AF604&gt;100,"",IF($M604=プロ用男子!K$2,ROW(),"")),"")</f>
        <v/>
      </c>
      <c r="BG604" s="58" t="str">
        <f>IF(O604="男子",IF($AF604&gt;100,"",IF($M604=プロ用男子!D$27,ROW(),"")),"")</f>
        <v/>
      </c>
      <c r="BH604" s="58" t="str">
        <f>IF(O604="男子",IF($AF604&gt;100,"",IF($M604=プロ用男子!K$27,ROW(),"")),"")</f>
        <v/>
      </c>
      <c r="BI604" s="58" t="str">
        <f>IF(O604="男子",IF($AF604&gt;100,"",IF($M604=プロ用男子!D$52,ROW(),"")),"")</f>
        <v/>
      </c>
      <c r="BJ604" s="58" t="str">
        <f>IF(O604="男子",IF($AF604&gt;100,"",IF($M604=プロ用男子!K$52,ROW(),"")),"")</f>
        <v/>
      </c>
      <c r="BK604" s="58" t="str">
        <f>IF(O604="男子",IF($AF604&gt;100,"",IF($M604=プロ用男子!D$77,ROW(),"")),"")</f>
        <v/>
      </c>
      <c r="BL604" s="58" t="str">
        <f>IF(O604="男子",IF($AF604&gt;100,"",IF($M604=プロ用男子!K$77,ROW(),"")),"")</f>
        <v/>
      </c>
      <c r="BM604" s="58" t="str">
        <f>IF(O604="男子",IF($AF604&gt;100,"",IF($M604=プロ用男子!D$102,ROW(),"")),"")</f>
        <v/>
      </c>
      <c r="BN604" s="58" t="str">
        <f>IF(O604="男子",IF($AF604&gt;100,"",IF($M604=プロ用男子!K$102,ROW(),"")),"")</f>
        <v/>
      </c>
      <c r="BO604" s="58" t="str">
        <f>IF(O604="男子",IF($AF604&gt;100,"",IF($M604=プロ用男子!D$127,ROW(),"")),"")</f>
        <v/>
      </c>
      <c r="BP604" s="58" t="str">
        <f>IF(O604="男子",IF($AF604&gt;100,"",IF($M604=プロ用男子!K$127,ROW(),"")),"")</f>
        <v/>
      </c>
      <c r="BQ604" s="58" t="str">
        <f>IF(O604="男子",IF($AF604&gt;100,"",IF($M604=プロ用男子!D$152,ROW(),"")),"")</f>
        <v/>
      </c>
      <c r="BR604" s="58" t="str">
        <f>IF(O604="男子",IF($AF604&gt;100,"",IF($M604=プロ用男子!K$152,ROW(),"")),"")</f>
        <v/>
      </c>
      <c r="BS604" s="58" t="str">
        <f>IF(O604="男子",IF($AF604&gt;100,"",IF($M604=プロ用男子!D$177,ROW(),"")),"")</f>
        <v/>
      </c>
      <c r="BT604" s="58" t="str">
        <f>IF(O604="男子",IF($AF604&gt;100,"",IF($M604=プロ用男子!K$177,ROW(),"")),"")</f>
        <v/>
      </c>
      <c r="BU604" s="58" t="str">
        <f>IF(O604="男子",IF($AF604&gt;100,"",IF($M604=プロ用男子!D$202,ROW(),"")),"")</f>
        <v/>
      </c>
      <c r="BV604" s="58">
        <f>IF(O604="男子",IF($AF604&gt;100,"",IF($M604=プロ用男子!K$202,ROW(),"")),"")</f>
        <v>604</v>
      </c>
      <c r="BW604" s="58" t="str">
        <f>IF(O604="男子",IF($AF604&gt;100,"",IF($M604=プロ用男子!D$227,ROW(),"")),"")</f>
        <v/>
      </c>
      <c r="BX604" s="58" t="str">
        <f>IF(O604="男子",IF($AF604&gt;100,"",IF($M604=プロ用男子!K$227,ROW(),"")),"")</f>
        <v/>
      </c>
      <c r="BY604" s="58" t="str">
        <f>IF(O604="女子",IF(AF604&gt;100,"",IF(M604=プロ用女子!D$2,ROW(),"")),"")</f>
        <v/>
      </c>
      <c r="BZ604" s="58" t="str">
        <f>IF(O604="女子",IF($AF604&gt;100,"",IF($M604=プロ用女子!K$2,ROW(),"")),"")</f>
        <v/>
      </c>
      <c r="CA604" s="58" t="str">
        <f>IF(O604="女子",IF($AF604&gt;100,"",IF($M604=プロ用女子!D$27,ROW(),"")),"")</f>
        <v/>
      </c>
      <c r="CB604" s="58" t="str">
        <f>IF(O604="女子",IF($AF604&gt;100,"",IF($M604=プロ用女子!K$27,ROW(),"")),"")</f>
        <v/>
      </c>
      <c r="CC604" s="58" t="str">
        <f>IF(O604="女子",IF($AF604&gt;100,"",IF($M604=プロ用女子!D$52,ROW(),"")),"")</f>
        <v/>
      </c>
      <c r="CD604" s="58" t="str">
        <f>IF(O604="女子",IF($AF604&gt;100,"",IF($M604=プロ用女子!K$52,ROW(),"")),"")</f>
        <v/>
      </c>
      <c r="CE604" s="58" t="str">
        <f>IF(O604="女子",IF($AF604&gt;100,"",IF($M604=プロ用女子!D$77,ROW(),"")),"")</f>
        <v/>
      </c>
      <c r="CF604" s="58" t="str">
        <f>IF(O604="女子",IF($AF604&gt;100,"",IF($M604=プロ用女子!K$77,ROW(),"")),"")</f>
        <v/>
      </c>
      <c r="CG604" s="58" t="str">
        <f>IF(O604="女子",IF($AF604&gt;100,"",IF($M604=プロ用女子!D$102,ROW(),"")),"")</f>
        <v/>
      </c>
      <c r="CH604" s="58" t="str">
        <f>IF(O604="女子",IF($AF604&gt;100,"",IF($M604=プロ用女子!K$102,ROW(),"")),"")</f>
        <v/>
      </c>
      <c r="CI604" s="58" t="str">
        <f>IF(O604="女子",IF($AF604&gt;100,"",IF($M604=プロ用女子!D$127,ROW(),"")),"")</f>
        <v/>
      </c>
      <c r="CJ604" s="58" t="str">
        <f>IF(O604="女子",IF($AF604&gt;100,"",IF($M604=プロ用女子!K$127,ROW(),"")),"")</f>
        <v/>
      </c>
      <c r="CK604" s="58" t="str">
        <f>IF(O604="女子",IF($AF604&gt;100,"",IF($M604=プロ用女子!D$152,ROW(),"")),"")</f>
        <v/>
      </c>
      <c r="CL604" s="58" t="str">
        <f>IF(O604="女子",IF($AF604&gt;100,"",IF($M604=プロ用女子!K$152,ROW(),"")),"")</f>
        <v/>
      </c>
      <c r="CM604" s="58" t="str">
        <f>IF(O604="女子",IF($AF604&gt;100,"",IF($M604=プロ用女子!D$177,ROW(),"")),"")</f>
        <v/>
      </c>
      <c r="CN604" s="58" t="str">
        <f>IF(O604="女子",IF($AF604&gt;100,"",IF($M604=プロ用女子!K$177,ROW(),"")),"")</f>
        <v/>
      </c>
      <c r="CO604" s="58" t="str">
        <f>IF(O604="女子",IF($AF604&gt;100,"",IF($M604=プロ用女子!D$202,ROW(),"")),"")</f>
        <v/>
      </c>
      <c r="CP604" s="58" t="str">
        <f>IF(O604="女子",IF($AF604&gt;100,"",IF($M604=プロ用女子!K$202,ROW(),"")),"")</f>
        <v/>
      </c>
      <c r="CQ604" s="58" t="str">
        <f>IF(O604="女子",IF($AF604&gt;100,"",IF($M604=プロ用女子!D$227,ROW(),"")),"")</f>
        <v/>
      </c>
      <c r="CR604" s="58" t="str">
        <f>IF(O604="女子",IF($AF604&gt;100,"",IF($M604=プロ用女子!K$227,ROW(),"")),"")</f>
        <v/>
      </c>
    </row>
    <row r="605" spans="1:96" x14ac:dyDescent="0.15">
      <c r="A605" s="41"/>
      <c r="B605" s="41"/>
      <c r="L605" t="s">
        <v>2269</v>
      </c>
      <c r="M605" t="s">
        <v>1310</v>
      </c>
      <c r="N605" t="s">
        <v>1311</v>
      </c>
      <c r="O605" t="s">
        <v>271</v>
      </c>
      <c r="Y605" t="s">
        <v>101</v>
      </c>
      <c r="AA605" t="s">
        <v>2270</v>
      </c>
      <c r="AB605" t="s">
        <v>2271</v>
      </c>
      <c r="AC605" t="s">
        <v>2272</v>
      </c>
      <c r="AD605" t="s">
        <v>102</v>
      </c>
      <c r="AF605">
        <v>3</v>
      </c>
      <c r="AG605" s="40">
        <v>38925</v>
      </c>
      <c r="AN605">
        <v>169</v>
      </c>
      <c r="AO605">
        <v>59.5</v>
      </c>
      <c r="AP605" t="s">
        <v>103</v>
      </c>
      <c r="BB605">
        <f t="shared" si="34"/>
        <v>17</v>
      </c>
      <c r="BC605">
        <f t="shared" si="35"/>
        <v>3</v>
      </c>
      <c r="BD605" t="str">
        <f t="shared" si="36"/>
        <v>右</v>
      </c>
      <c r="BE605" s="58" t="str">
        <f>IF(O605="男子",IF($AF605&gt;100,"",IF(M605=プロ用男子!D$2,ROW(),"")),"")</f>
        <v/>
      </c>
      <c r="BF605" s="58" t="str">
        <f>IF(O605="男子",IF($AF605&gt;100,"",IF($M605=プロ用男子!K$2,ROW(),"")),"")</f>
        <v/>
      </c>
      <c r="BG605" s="58" t="str">
        <f>IF(O605="男子",IF($AF605&gt;100,"",IF($M605=プロ用男子!D$27,ROW(),"")),"")</f>
        <v/>
      </c>
      <c r="BH605" s="58" t="str">
        <f>IF(O605="男子",IF($AF605&gt;100,"",IF($M605=プロ用男子!K$27,ROW(),"")),"")</f>
        <v/>
      </c>
      <c r="BI605" s="58" t="str">
        <f>IF(O605="男子",IF($AF605&gt;100,"",IF($M605=プロ用男子!D$52,ROW(),"")),"")</f>
        <v/>
      </c>
      <c r="BJ605" s="58" t="str">
        <f>IF(O605="男子",IF($AF605&gt;100,"",IF($M605=プロ用男子!K$52,ROW(),"")),"")</f>
        <v/>
      </c>
      <c r="BK605" s="58" t="str">
        <f>IF(O605="男子",IF($AF605&gt;100,"",IF($M605=プロ用男子!D$77,ROW(),"")),"")</f>
        <v/>
      </c>
      <c r="BL605" s="58" t="str">
        <f>IF(O605="男子",IF($AF605&gt;100,"",IF($M605=プロ用男子!K$77,ROW(),"")),"")</f>
        <v/>
      </c>
      <c r="BM605" s="58" t="str">
        <f>IF(O605="男子",IF($AF605&gt;100,"",IF($M605=プロ用男子!D$102,ROW(),"")),"")</f>
        <v/>
      </c>
      <c r="BN605" s="58" t="str">
        <f>IF(O605="男子",IF($AF605&gt;100,"",IF($M605=プロ用男子!K$102,ROW(),"")),"")</f>
        <v/>
      </c>
      <c r="BO605" s="58" t="str">
        <f>IF(O605="男子",IF($AF605&gt;100,"",IF($M605=プロ用男子!D$127,ROW(),"")),"")</f>
        <v/>
      </c>
      <c r="BP605" s="58" t="str">
        <f>IF(O605="男子",IF($AF605&gt;100,"",IF($M605=プロ用男子!K$127,ROW(),"")),"")</f>
        <v/>
      </c>
      <c r="BQ605" s="58" t="str">
        <f>IF(O605="男子",IF($AF605&gt;100,"",IF($M605=プロ用男子!D$152,ROW(),"")),"")</f>
        <v/>
      </c>
      <c r="BR605" s="58" t="str">
        <f>IF(O605="男子",IF($AF605&gt;100,"",IF($M605=プロ用男子!K$152,ROW(),"")),"")</f>
        <v/>
      </c>
      <c r="BS605" s="58" t="str">
        <f>IF(O605="男子",IF($AF605&gt;100,"",IF($M605=プロ用男子!D$177,ROW(),"")),"")</f>
        <v/>
      </c>
      <c r="BT605" s="58" t="str">
        <f>IF(O605="男子",IF($AF605&gt;100,"",IF($M605=プロ用男子!K$177,ROW(),"")),"")</f>
        <v/>
      </c>
      <c r="BU605" s="58" t="str">
        <f>IF(O605="男子",IF($AF605&gt;100,"",IF($M605=プロ用男子!D$202,ROW(),"")),"")</f>
        <v/>
      </c>
      <c r="BV605" s="58">
        <f>IF(O605="男子",IF($AF605&gt;100,"",IF($M605=プロ用男子!K$202,ROW(),"")),"")</f>
        <v>605</v>
      </c>
      <c r="BW605" s="58" t="str">
        <f>IF(O605="男子",IF($AF605&gt;100,"",IF($M605=プロ用男子!D$227,ROW(),"")),"")</f>
        <v/>
      </c>
      <c r="BX605" s="58" t="str">
        <f>IF(O605="男子",IF($AF605&gt;100,"",IF($M605=プロ用男子!K$227,ROW(),"")),"")</f>
        <v/>
      </c>
      <c r="BY605" s="58" t="str">
        <f>IF(O605="女子",IF(AF605&gt;100,"",IF(M605=プロ用女子!D$2,ROW(),"")),"")</f>
        <v/>
      </c>
      <c r="BZ605" s="58" t="str">
        <f>IF(O605="女子",IF($AF605&gt;100,"",IF($M605=プロ用女子!K$2,ROW(),"")),"")</f>
        <v/>
      </c>
      <c r="CA605" s="58" t="str">
        <f>IF(O605="女子",IF($AF605&gt;100,"",IF($M605=プロ用女子!D$27,ROW(),"")),"")</f>
        <v/>
      </c>
      <c r="CB605" s="58" t="str">
        <f>IF(O605="女子",IF($AF605&gt;100,"",IF($M605=プロ用女子!K$27,ROW(),"")),"")</f>
        <v/>
      </c>
      <c r="CC605" s="58" t="str">
        <f>IF(O605="女子",IF($AF605&gt;100,"",IF($M605=プロ用女子!D$52,ROW(),"")),"")</f>
        <v/>
      </c>
      <c r="CD605" s="58" t="str">
        <f>IF(O605="女子",IF($AF605&gt;100,"",IF($M605=プロ用女子!K$52,ROW(),"")),"")</f>
        <v/>
      </c>
      <c r="CE605" s="58" t="str">
        <f>IF(O605="女子",IF($AF605&gt;100,"",IF($M605=プロ用女子!D$77,ROW(),"")),"")</f>
        <v/>
      </c>
      <c r="CF605" s="58" t="str">
        <f>IF(O605="女子",IF($AF605&gt;100,"",IF($M605=プロ用女子!K$77,ROW(),"")),"")</f>
        <v/>
      </c>
      <c r="CG605" s="58" t="str">
        <f>IF(O605="女子",IF($AF605&gt;100,"",IF($M605=プロ用女子!D$102,ROW(),"")),"")</f>
        <v/>
      </c>
      <c r="CH605" s="58" t="str">
        <f>IF(O605="女子",IF($AF605&gt;100,"",IF($M605=プロ用女子!K$102,ROW(),"")),"")</f>
        <v/>
      </c>
      <c r="CI605" s="58" t="str">
        <f>IF(O605="女子",IF($AF605&gt;100,"",IF($M605=プロ用女子!D$127,ROW(),"")),"")</f>
        <v/>
      </c>
      <c r="CJ605" s="58" t="str">
        <f>IF(O605="女子",IF($AF605&gt;100,"",IF($M605=プロ用女子!K$127,ROW(),"")),"")</f>
        <v/>
      </c>
      <c r="CK605" s="58" t="str">
        <f>IF(O605="女子",IF($AF605&gt;100,"",IF($M605=プロ用女子!D$152,ROW(),"")),"")</f>
        <v/>
      </c>
      <c r="CL605" s="58" t="str">
        <f>IF(O605="女子",IF($AF605&gt;100,"",IF($M605=プロ用女子!K$152,ROW(),"")),"")</f>
        <v/>
      </c>
      <c r="CM605" s="58" t="str">
        <f>IF(O605="女子",IF($AF605&gt;100,"",IF($M605=プロ用女子!D$177,ROW(),"")),"")</f>
        <v/>
      </c>
      <c r="CN605" s="58" t="str">
        <f>IF(O605="女子",IF($AF605&gt;100,"",IF($M605=プロ用女子!K$177,ROW(),"")),"")</f>
        <v/>
      </c>
      <c r="CO605" s="58" t="str">
        <f>IF(O605="女子",IF($AF605&gt;100,"",IF($M605=プロ用女子!D$202,ROW(),"")),"")</f>
        <v/>
      </c>
      <c r="CP605" s="58" t="str">
        <f>IF(O605="女子",IF($AF605&gt;100,"",IF($M605=プロ用女子!K$202,ROW(),"")),"")</f>
        <v/>
      </c>
      <c r="CQ605" s="58" t="str">
        <f>IF(O605="女子",IF($AF605&gt;100,"",IF($M605=プロ用女子!D$227,ROW(),"")),"")</f>
        <v/>
      </c>
      <c r="CR605" s="58" t="str">
        <f>IF(O605="女子",IF($AF605&gt;100,"",IF($M605=プロ用女子!K$227,ROW(),"")),"")</f>
        <v/>
      </c>
    </row>
    <row r="606" spans="1:96" x14ac:dyDescent="0.15">
      <c r="A606" s="41"/>
      <c r="B606" s="41"/>
      <c r="L606" t="s">
        <v>2273</v>
      </c>
      <c r="M606" t="s">
        <v>1310</v>
      </c>
      <c r="N606" t="s">
        <v>1311</v>
      </c>
      <c r="O606" t="s">
        <v>271</v>
      </c>
      <c r="Y606" t="s">
        <v>101</v>
      </c>
      <c r="AA606" t="s">
        <v>2274</v>
      </c>
      <c r="AB606" t="s">
        <v>2275</v>
      </c>
      <c r="AC606" t="s">
        <v>2276</v>
      </c>
      <c r="AD606" t="s">
        <v>102</v>
      </c>
      <c r="AF606">
        <v>4</v>
      </c>
      <c r="AG606" s="40">
        <v>38823</v>
      </c>
      <c r="AN606">
        <v>165</v>
      </c>
      <c r="AO606">
        <v>53</v>
      </c>
      <c r="AP606" t="s">
        <v>103</v>
      </c>
      <c r="BB606">
        <f t="shared" si="34"/>
        <v>17</v>
      </c>
      <c r="BC606">
        <f t="shared" si="35"/>
        <v>3</v>
      </c>
      <c r="BD606" t="str">
        <f t="shared" si="36"/>
        <v>右</v>
      </c>
      <c r="BE606" s="58" t="str">
        <f>IF(O606="男子",IF($AF606&gt;100,"",IF(M606=プロ用男子!D$2,ROW(),"")),"")</f>
        <v/>
      </c>
      <c r="BF606" s="58" t="str">
        <f>IF(O606="男子",IF($AF606&gt;100,"",IF($M606=プロ用男子!K$2,ROW(),"")),"")</f>
        <v/>
      </c>
      <c r="BG606" s="58" t="str">
        <f>IF(O606="男子",IF($AF606&gt;100,"",IF($M606=プロ用男子!D$27,ROW(),"")),"")</f>
        <v/>
      </c>
      <c r="BH606" s="58" t="str">
        <f>IF(O606="男子",IF($AF606&gt;100,"",IF($M606=プロ用男子!K$27,ROW(),"")),"")</f>
        <v/>
      </c>
      <c r="BI606" s="58" t="str">
        <f>IF(O606="男子",IF($AF606&gt;100,"",IF($M606=プロ用男子!D$52,ROW(),"")),"")</f>
        <v/>
      </c>
      <c r="BJ606" s="58" t="str">
        <f>IF(O606="男子",IF($AF606&gt;100,"",IF($M606=プロ用男子!K$52,ROW(),"")),"")</f>
        <v/>
      </c>
      <c r="BK606" s="58" t="str">
        <f>IF(O606="男子",IF($AF606&gt;100,"",IF($M606=プロ用男子!D$77,ROW(),"")),"")</f>
        <v/>
      </c>
      <c r="BL606" s="58" t="str">
        <f>IF(O606="男子",IF($AF606&gt;100,"",IF($M606=プロ用男子!K$77,ROW(),"")),"")</f>
        <v/>
      </c>
      <c r="BM606" s="58" t="str">
        <f>IF(O606="男子",IF($AF606&gt;100,"",IF($M606=プロ用男子!D$102,ROW(),"")),"")</f>
        <v/>
      </c>
      <c r="BN606" s="58" t="str">
        <f>IF(O606="男子",IF($AF606&gt;100,"",IF($M606=プロ用男子!K$102,ROW(),"")),"")</f>
        <v/>
      </c>
      <c r="BO606" s="58" t="str">
        <f>IF(O606="男子",IF($AF606&gt;100,"",IF($M606=プロ用男子!D$127,ROW(),"")),"")</f>
        <v/>
      </c>
      <c r="BP606" s="58" t="str">
        <f>IF(O606="男子",IF($AF606&gt;100,"",IF($M606=プロ用男子!K$127,ROW(),"")),"")</f>
        <v/>
      </c>
      <c r="BQ606" s="58" t="str">
        <f>IF(O606="男子",IF($AF606&gt;100,"",IF($M606=プロ用男子!D$152,ROW(),"")),"")</f>
        <v/>
      </c>
      <c r="BR606" s="58" t="str">
        <f>IF(O606="男子",IF($AF606&gt;100,"",IF($M606=プロ用男子!K$152,ROW(),"")),"")</f>
        <v/>
      </c>
      <c r="BS606" s="58" t="str">
        <f>IF(O606="男子",IF($AF606&gt;100,"",IF($M606=プロ用男子!D$177,ROW(),"")),"")</f>
        <v/>
      </c>
      <c r="BT606" s="58" t="str">
        <f>IF(O606="男子",IF($AF606&gt;100,"",IF($M606=プロ用男子!K$177,ROW(),"")),"")</f>
        <v/>
      </c>
      <c r="BU606" s="58" t="str">
        <f>IF(O606="男子",IF($AF606&gt;100,"",IF($M606=プロ用男子!D$202,ROW(),"")),"")</f>
        <v/>
      </c>
      <c r="BV606" s="58">
        <f>IF(O606="男子",IF($AF606&gt;100,"",IF($M606=プロ用男子!K$202,ROW(),"")),"")</f>
        <v>606</v>
      </c>
      <c r="BW606" s="58" t="str">
        <f>IF(O606="男子",IF($AF606&gt;100,"",IF($M606=プロ用男子!D$227,ROW(),"")),"")</f>
        <v/>
      </c>
      <c r="BX606" s="58" t="str">
        <f>IF(O606="男子",IF($AF606&gt;100,"",IF($M606=プロ用男子!K$227,ROW(),"")),"")</f>
        <v/>
      </c>
      <c r="BY606" s="58" t="str">
        <f>IF(O606="女子",IF(AF606&gt;100,"",IF(M606=プロ用女子!D$2,ROW(),"")),"")</f>
        <v/>
      </c>
      <c r="BZ606" s="58" t="str">
        <f>IF(O606="女子",IF($AF606&gt;100,"",IF($M606=プロ用女子!K$2,ROW(),"")),"")</f>
        <v/>
      </c>
      <c r="CA606" s="58" t="str">
        <f>IF(O606="女子",IF($AF606&gt;100,"",IF($M606=プロ用女子!D$27,ROW(),"")),"")</f>
        <v/>
      </c>
      <c r="CB606" s="58" t="str">
        <f>IF(O606="女子",IF($AF606&gt;100,"",IF($M606=プロ用女子!K$27,ROW(),"")),"")</f>
        <v/>
      </c>
      <c r="CC606" s="58" t="str">
        <f>IF(O606="女子",IF($AF606&gt;100,"",IF($M606=プロ用女子!D$52,ROW(),"")),"")</f>
        <v/>
      </c>
      <c r="CD606" s="58" t="str">
        <f>IF(O606="女子",IF($AF606&gt;100,"",IF($M606=プロ用女子!K$52,ROW(),"")),"")</f>
        <v/>
      </c>
      <c r="CE606" s="58" t="str">
        <f>IF(O606="女子",IF($AF606&gt;100,"",IF($M606=プロ用女子!D$77,ROW(),"")),"")</f>
        <v/>
      </c>
      <c r="CF606" s="58" t="str">
        <f>IF(O606="女子",IF($AF606&gt;100,"",IF($M606=プロ用女子!K$77,ROW(),"")),"")</f>
        <v/>
      </c>
      <c r="CG606" s="58" t="str">
        <f>IF(O606="女子",IF($AF606&gt;100,"",IF($M606=プロ用女子!D$102,ROW(),"")),"")</f>
        <v/>
      </c>
      <c r="CH606" s="58" t="str">
        <f>IF(O606="女子",IF($AF606&gt;100,"",IF($M606=プロ用女子!K$102,ROW(),"")),"")</f>
        <v/>
      </c>
      <c r="CI606" s="58" t="str">
        <f>IF(O606="女子",IF($AF606&gt;100,"",IF($M606=プロ用女子!D$127,ROW(),"")),"")</f>
        <v/>
      </c>
      <c r="CJ606" s="58" t="str">
        <f>IF(O606="女子",IF($AF606&gt;100,"",IF($M606=プロ用女子!K$127,ROW(),"")),"")</f>
        <v/>
      </c>
      <c r="CK606" s="58" t="str">
        <f>IF(O606="女子",IF($AF606&gt;100,"",IF($M606=プロ用女子!D$152,ROW(),"")),"")</f>
        <v/>
      </c>
      <c r="CL606" s="58" t="str">
        <f>IF(O606="女子",IF($AF606&gt;100,"",IF($M606=プロ用女子!K$152,ROW(),"")),"")</f>
        <v/>
      </c>
      <c r="CM606" s="58" t="str">
        <f>IF(O606="女子",IF($AF606&gt;100,"",IF($M606=プロ用女子!D$177,ROW(),"")),"")</f>
        <v/>
      </c>
      <c r="CN606" s="58" t="str">
        <f>IF(O606="女子",IF($AF606&gt;100,"",IF($M606=プロ用女子!K$177,ROW(),"")),"")</f>
        <v/>
      </c>
      <c r="CO606" s="58" t="str">
        <f>IF(O606="女子",IF($AF606&gt;100,"",IF($M606=プロ用女子!D$202,ROW(),"")),"")</f>
        <v/>
      </c>
      <c r="CP606" s="58" t="str">
        <f>IF(O606="女子",IF($AF606&gt;100,"",IF($M606=プロ用女子!K$202,ROW(),"")),"")</f>
        <v/>
      </c>
      <c r="CQ606" s="58" t="str">
        <f>IF(O606="女子",IF($AF606&gt;100,"",IF($M606=プロ用女子!D$227,ROW(),"")),"")</f>
        <v/>
      </c>
      <c r="CR606" s="58" t="str">
        <f>IF(O606="女子",IF($AF606&gt;100,"",IF($M606=プロ用女子!K$227,ROW(),"")),"")</f>
        <v/>
      </c>
    </row>
    <row r="607" spans="1:96" x14ac:dyDescent="0.15">
      <c r="A607" s="41"/>
      <c r="B607" s="41"/>
      <c r="L607" t="s">
        <v>2277</v>
      </c>
      <c r="M607" t="s">
        <v>1310</v>
      </c>
      <c r="N607" t="s">
        <v>1311</v>
      </c>
      <c r="O607" t="s">
        <v>271</v>
      </c>
      <c r="Y607" t="s">
        <v>101</v>
      </c>
      <c r="AA607" t="s">
        <v>2278</v>
      </c>
      <c r="AB607" t="s">
        <v>2279</v>
      </c>
      <c r="AC607" t="s">
        <v>2280</v>
      </c>
      <c r="AD607" t="s">
        <v>102</v>
      </c>
      <c r="AF607">
        <v>5</v>
      </c>
      <c r="AG607" s="40">
        <v>38853</v>
      </c>
      <c r="AN607">
        <v>169</v>
      </c>
      <c r="AO607">
        <v>60</v>
      </c>
      <c r="AP607" t="s">
        <v>103</v>
      </c>
      <c r="BB607">
        <f t="shared" si="34"/>
        <v>17</v>
      </c>
      <c r="BC607">
        <f t="shared" si="35"/>
        <v>3</v>
      </c>
      <c r="BD607" t="str">
        <f t="shared" si="36"/>
        <v>右</v>
      </c>
      <c r="BE607" s="58" t="str">
        <f>IF(O607="男子",IF($AF607&gt;100,"",IF(M607=プロ用男子!D$2,ROW(),"")),"")</f>
        <v/>
      </c>
      <c r="BF607" s="58" t="str">
        <f>IF(O607="男子",IF($AF607&gt;100,"",IF($M607=プロ用男子!K$2,ROW(),"")),"")</f>
        <v/>
      </c>
      <c r="BG607" s="58" t="str">
        <f>IF(O607="男子",IF($AF607&gt;100,"",IF($M607=プロ用男子!D$27,ROW(),"")),"")</f>
        <v/>
      </c>
      <c r="BH607" s="58" t="str">
        <f>IF(O607="男子",IF($AF607&gt;100,"",IF($M607=プロ用男子!K$27,ROW(),"")),"")</f>
        <v/>
      </c>
      <c r="BI607" s="58" t="str">
        <f>IF(O607="男子",IF($AF607&gt;100,"",IF($M607=プロ用男子!D$52,ROW(),"")),"")</f>
        <v/>
      </c>
      <c r="BJ607" s="58" t="str">
        <f>IF(O607="男子",IF($AF607&gt;100,"",IF($M607=プロ用男子!K$52,ROW(),"")),"")</f>
        <v/>
      </c>
      <c r="BK607" s="58" t="str">
        <f>IF(O607="男子",IF($AF607&gt;100,"",IF($M607=プロ用男子!D$77,ROW(),"")),"")</f>
        <v/>
      </c>
      <c r="BL607" s="58" t="str">
        <f>IF(O607="男子",IF($AF607&gt;100,"",IF($M607=プロ用男子!K$77,ROW(),"")),"")</f>
        <v/>
      </c>
      <c r="BM607" s="58" t="str">
        <f>IF(O607="男子",IF($AF607&gt;100,"",IF($M607=プロ用男子!D$102,ROW(),"")),"")</f>
        <v/>
      </c>
      <c r="BN607" s="58" t="str">
        <f>IF(O607="男子",IF($AF607&gt;100,"",IF($M607=プロ用男子!K$102,ROW(),"")),"")</f>
        <v/>
      </c>
      <c r="BO607" s="58" t="str">
        <f>IF(O607="男子",IF($AF607&gt;100,"",IF($M607=プロ用男子!D$127,ROW(),"")),"")</f>
        <v/>
      </c>
      <c r="BP607" s="58" t="str">
        <f>IF(O607="男子",IF($AF607&gt;100,"",IF($M607=プロ用男子!K$127,ROW(),"")),"")</f>
        <v/>
      </c>
      <c r="BQ607" s="58" t="str">
        <f>IF(O607="男子",IF($AF607&gt;100,"",IF($M607=プロ用男子!D$152,ROW(),"")),"")</f>
        <v/>
      </c>
      <c r="BR607" s="58" t="str">
        <f>IF(O607="男子",IF($AF607&gt;100,"",IF($M607=プロ用男子!K$152,ROW(),"")),"")</f>
        <v/>
      </c>
      <c r="BS607" s="58" t="str">
        <f>IF(O607="男子",IF($AF607&gt;100,"",IF($M607=プロ用男子!D$177,ROW(),"")),"")</f>
        <v/>
      </c>
      <c r="BT607" s="58" t="str">
        <f>IF(O607="男子",IF($AF607&gt;100,"",IF($M607=プロ用男子!K$177,ROW(),"")),"")</f>
        <v/>
      </c>
      <c r="BU607" s="58" t="str">
        <f>IF(O607="男子",IF($AF607&gt;100,"",IF($M607=プロ用男子!D$202,ROW(),"")),"")</f>
        <v/>
      </c>
      <c r="BV607" s="58">
        <f>IF(O607="男子",IF($AF607&gt;100,"",IF($M607=プロ用男子!K$202,ROW(),"")),"")</f>
        <v>607</v>
      </c>
      <c r="BW607" s="58" t="str">
        <f>IF(O607="男子",IF($AF607&gt;100,"",IF($M607=プロ用男子!D$227,ROW(),"")),"")</f>
        <v/>
      </c>
      <c r="BX607" s="58" t="str">
        <f>IF(O607="男子",IF($AF607&gt;100,"",IF($M607=プロ用男子!K$227,ROW(),"")),"")</f>
        <v/>
      </c>
      <c r="BY607" s="58" t="str">
        <f>IF(O607="女子",IF(AF607&gt;100,"",IF(M607=プロ用女子!D$2,ROW(),"")),"")</f>
        <v/>
      </c>
      <c r="BZ607" s="58" t="str">
        <f>IF(O607="女子",IF($AF607&gt;100,"",IF($M607=プロ用女子!K$2,ROW(),"")),"")</f>
        <v/>
      </c>
      <c r="CA607" s="58" t="str">
        <f>IF(O607="女子",IF($AF607&gt;100,"",IF($M607=プロ用女子!D$27,ROW(),"")),"")</f>
        <v/>
      </c>
      <c r="CB607" s="58" t="str">
        <f>IF(O607="女子",IF($AF607&gt;100,"",IF($M607=プロ用女子!K$27,ROW(),"")),"")</f>
        <v/>
      </c>
      <c r="CC607" s="58" t="str">
        <f>IF(O607="女子",IF($AF607&gt;100,"",IF($M607=プロ用女子!D$52,ROW(),"")),"")</f>
        <v/>
      </c>
      <c r="CD607" s="58" t="str">
        <f>IF(O607="女子",IF($AF607&gt;100,"",IF($M607=プロ用女子!K$52,ROW(),"")),"")</f>
        <v/>
      </c>
      <c r="CE607" s="58" t="str">
        <f>IF(O607="女子",IF($AF607&gt;100,"",IF($M607=プロ用女子!D$77,ROW(),"")),"")</f>
        <v/>
      </c>
      <c r="CF607" s="58" t="str">
        <f>IF(O607="女子",IF($AF607&gt;100,"",IF($M607=プロ用女子!K$77,ROW(),"")),"")</f>
        <v/>
      </c>
      <c r="CG607" s="58" t="str">
        <f>IF(O607="女子",IF($AF607&gt;100,"",IF($M607=プロ用女子!D$102,ROW(),"")),"")</f>
        <v/>
      </c>
      <c r="CH607" s="58" t="str">
        <f>IF(O607="女子",IF($AF607&gt;100,"",IF($M607=プロ用女子!K$102,ROW(),"")),"")</f>
        <v/>
      </c>
      <c r="CI607" s="58" t="str">
        <f>IF(O607="女子",IF($AF607&gt;100,"",IF($M607=プロ用女子!D$127,ROW(),"")),"")</f>
        <v/>
      </c>
      <c r="CJ607" s="58" t="str">
        <f>IF(O607="女子",IF($AF607&gt;100,"",IF($M607=プロ用女子!K$127,ROW(),"")),"")</f>
        <v/>
      </c>
      <c r="CK607" s="58" t="str">
        <f>IF(O607="女子",IF($AF607&gt;100,"",IF($M607=プロ用女子!D$152,ROW(),"")),"")</f>
        <v/>
      </c>
      <c r="CL607" s="58" t="str">
        <f>IF(O607="女子",IF($AF607&gt;100,"",IF($M607=プロ用女子!K$152,ROW(),"")),"")</f>
        <v/>
      </c>
      <c r="CM607" s="58" t="str">
        <f>IF(O607="女子",IF($AF607&gt;100,"",IF($M607=プロ用女子!D$177,ROW(),"")),"")</f>
        <v/>
      </c>
      <c r="CN607" s="58" t="str">
        <f>IF(O607="女子",IF($AF607&gt;100,"",IF($M607=プロ用女子!K$177,ROW(),"")),"")</f>
        <v/>
      </c>
      <c r="CO607" s="58" t="str">
        <f>IF(O607="女子",IF($AF607&gt;100,"",IF($M607=プロ用女子!D$202,ROW(),"")),"")</f>
        <v/>
      </c>
      <c r="CP607" s="58" t="str">
        <f>IF(O607="女子",IF($AF607&gt;100,"",IF($M607=プロ用女子!K$202,ROW(),"")),"")</f>
        <v/>
      </c>
      <c r="CQ607" s="58" t="str">
        <f>IF(O607="女子",IF($AF607&gt;100,"",IF($M607=プロ用女子!D$227,ROW(),"")),"")</f>
        <v/>
      </c>
      <c r="CR607" s="58" t="str">
        <f>IF(O607="女子",IF($AF607&gt;100,"",IF($M607=プロ用女子!K$227,ROW(),"")),"")</f>
        <v/>
      </c>
    </row>
    <row r="608" spans="1:96" x14ac:dyDescent="0.15">
      <c r="A608" s="41"/>
      <c r="B608" s="41"/>
      <c r="L608" t="s">
        <v>2287</v>
      </c>
      <c r="M608" t="s">
        <v>1310</v>
      </c>
      <c r="N608" t="s">
        <v>1311</v>
      </c>
      <c r="O608" t="s">
        <v>271</v>
      </c>
      <c r="Y608" t="s">
        <v>101</v>
      </c>
      <c r="AA608" t="s">
        <v>2288</v>
      </c>
      <c r="AB608" t="s">
        <v>2289</v>
      </c>
      <c r="AC608" t="s">
        <v>2290</v>
      </c>
      <c r="AD608" t="s">
        <v>102</v>
      </c>
      <c r="AF608">
        <v>6</v>
      </c>
      <c r="AG608" s="40">
        <v>39428</v>
      </c>
      <c r="AN608">
        <v>168.9</v>
      </c>
      <c r="AO608">
        <v>60.5</v>
      </c>
      <c r="AP608" t="s">
        <v>103</v>
      </c>
      <c r="BB608">
        <f t="shared" si="34"/>
        <v>16</v>
      </c>
      <c r="BC608">
        <f t="shared" si="35"/>
        <v>2</v>
      </c>
      <c r="BD608" t="str">
        <f t="shared" si="36"/>
        <v>右</v>
      </c>
      <c r="BE608" s="58" t="str">
        <f>IF(O608="男子",IF($AF608&gt;100,"",IF(M608=プロ用男子!D$2,ROW(),"")),"")</f>
        <v/>
      </c>
      <c r="BF608" s="58" t="str">
        <f>IF(O608="男子",IF($AF608&gt;100,"",IF($M608=プロ用男子!K$2,ROW(),"")),"")</f>
        <v/>
      </c>
      <c r="BG608" s="58" t="str">
        <f>IF(O608="男子",IF($AF608&gt;100,"",IF($M608=プロ用男子!D$27,ROW(),"")),"")</f>
        <v/>
      </c>
      <c r="BH608" s="58" t="str">
        <f>IF(O608="男子",IF($AF608&gt;100,"",IF($M608=プロ用男子!K$27,ROW(),"")),"")</f>
        <v/>
      </c>
      <c r="BI608" s="58" t="str">
        <f>IF(O608="男子",IF($AF608&gt;100,"",IF($M608=プロ用男子!D$52,ROW(),"")),"")</f>
        <v/>
      </c>
      <c r="BJ608" s="58" t="str">
        <f>IF(O608="男子",IF($AF608&gt;100,"",IF($M608=プロ用男子!K$52,ROW(),"")),"")</f>
        <v/>
      </c>
      <c r="BK608" s="58" t="str">
        <f>IF(O608="男子",IF($AF608&gt;100,"",IF($M608=プロ用男子!D$77,ROW(),"")),"")</f>
        <v/>
      </c>
      <c r="BL608" s="58" t="str">
        <f>IF(O608="男子",IF($AF608&gt;100,"",IF($M608=プロ用男子!K$77,ROW(),"")),"")</f>
        <v/>
      </c>
      <c r="BM608" s="58" t="str">
        <f>IF(O608="男子",IF($AF608&gt;100,"",IF($M608=プロ用男子!D$102,ROW(),"")),"")</f>
        <v/>
      </c>
      <c r="BN608" s="58" t="str">
        <f>IF(O608="男子",IF($AF608&gt;100,"",IF($M608=プロ用男子!K$102,ROW(),"")),"")</f>
        <v/>
      </c>
      <c r="BO608" s="58" t="str">
        <f>IF(O608="男子",IF($AF608&gt;100,"",IF($M608=プロ用男子!D$127,ROW(),"")),"")</f>
        <v/>
      </c>
      <c r="BP608" s="58" t="str">
        <f>IF(O608="男子",IF($AF608&gt;100,"",IF($M608=プロ用男子!K$127,ROW(),"")),"")</f>
        <v/>
      </c>
      <c r="BQ608" s="58" t="str">
        <f>IF(O608="男子",IF($AF608&gt;100,"",IF($M608=プロ用男子!D$152,ROW(),"")),"")</f>
        <v/>
      </c>
      <c r="BR608" s="58" t="str">
        <f>IF(O608="男子",IF($AF608&gt;100,"",IF($M608=プロ用男子!K$152,ROW(),"")),"")</f>
        <v/>
      </c>
      <c r="BS608" s="58" t="str">
        <f>IF(O608="男子",IF($AF608&gt;100,"",IF($M608=プロ用男子!D$177,ROW(),"")),"")</f>
        <v/>
      </c>
      <c r="BT608" s="58" t="str">
        <f>IF(O608="男子",IF($AF608&gt;100,"",IF($M608=プロ用男子!K$177,ROW(),"")),"")</f>
        <v/>
      </c>
      <c r="BU608" s="58" t="str">
        <f>IF(O608="男子",IF($AF608&gt;100,"",IF($M608=プロ用男子!D$202,ROW(),"")),"")</f>
        <v/>
      </c>
      <c r="BV608" s="58">
        <f>IF(O608="男子",IF($AF608&gt;100,"",IF($M608=プロ用男子!K$202,ROW(),"")),"")</f>
        <v>608</v>
      </c>
      <c r="BW608" s="58" t="str">
        <f>IF(O608="男子",IF($AF608&gt;100,"",IF($M608=プロ用男子!D$227,ROW(),"")),"")</f>
        <v/>
      </c>
      <c r="BX608" s="58" t="str">
        <f>IF(O608="男子",IF($AF608&gt;100,"",IF($M608=プロ用男子!K$227,ROW(),"")),"")</f>
        <v/>
      </c>
      <c r="BY608" s="58" t="str">
        <f>IF(O608="女子",IF(AF608&gt;100,"",IF(M608=プロ用女子!D$2,ROW(),"")),"")</f>
        <v/>
      </c>
      <c r="BZ608" s="58" t="str">
        <f>IF(O608="女子",IF($AF608&gt;100,"",IF($M608=プロ用女子!K$2,ROW(),"")),"")</f>
        <v/>
      </c>
      <c r="CA608" s="58" t="str">
        <f>IF(O608="女子",IF($AF608&gt;100,"",IF($M608=プロ用女子!D$27,ROW(),"")),"")</f>
        <v/>
      </c>
      <c r="CB608" s="58" t="str">
        <f>IF(O608="女子",IF($AF608&gt;100,"",IF($M608=プロ用女子!K$27,ROW(),"")),"")</f>
        <v/>
      </c>
      <c r="CC608" s="58" t="str">
        <f>IF(O608="女子",IF($AF608&gt;100,"",IF($M608=プロ用女子!D$52,ROW(),"")),"")</f>
        <v/>
      </c>
      <c r="CD608" s="58" t="str">
        <f>IF(O608="女子",IF($AF608&gt;100,"",IF($M608=プロ用女子!K$52,ROW(),"")),"")</f>
        <v/>
      </c>
      <c r="CE608" s="58" t="str">
        <f>IF(O608="女子",IF($AF608&gt;100,"",IF($M608=プロ用女子!D$77,ROW(),"")),"")</f>
        <v/>
      </c>
      <c r="CF608" s="58" t="str">
        <f>IF(O608="女子",IF($AF608&gt;100,"",IF($M608=プロ用女子!K$77,ROW(),"")),"")</f>
        <v/>
      </c>
      <c r="CG608" s="58" t="str">
        <f>IF(O608="女子",IF($AF608&gt;100,"",IF($M608=プロ用女子!D$102,ROW(),"")),"")</f>
        <v/>
      </c>
      <c r="CH608" s="58" t="str">
        <f>IF(O608="女子",IF($AF608&gt;100,"",IF($M608=プロ用女子!K$102,ROW(),"")),"")</f>
        <v/>
      </c>
      <c r="CI608" s="58" t="str">
        <f>IF(O608="女子",IF($AF608&gt;100,"",IF($M608=プロ用女子!D$127,ROW(),"")),"")</f>
        <v/>
      </c>
      <c r="CJ608" s="58" t="str">
        <f>IF(O608="女子",IF($AF608&gt;100,"",IF($M608=プロ用女子!K$127,ROW(),"")),"")</f>
        <v/>
      </c>
      <c r="CK608" s="58" t="str">
        <f>IF(O608="女子",IF($AF608&gt;100,"",IF($M608=プロ用女子!D$152,ROW(),"")),"")</f>
        <v/>
      </c>
      <c r="CL608" s="58" t="str">
        <f>IF(O608="女子",IF($AF608&gt;100,"",IF($M608=プロ用女子!K$152,ROW(),"")),"")</f>
        <v/>
      </c>
      <c r="CM608" s="58" t="str">
        <f>IF(O608="女子",IF($AF608&gt;100,"",IF($M608=プロ用女子!D$177,ROW(),"")),"")</f>
        <v/>
      </c>
      <c r="CN608" s="58" t="str">
        <f>IF(O608="女子",IF($AF608&gt;100,"",IF($M608=プロ用女子!K$177,ROW(),"")),"")</f>
        <v/>
      </c>
      <c r="CO608" s="58" t="str">
        <f>IF(O608="女子",IF($AF608&gt;100,"",IF($M608=プロ用女子!D$202,ROW(),"")),"")</f>
        <v/>
      </c>
      <c r="CP608" s="58" t="str">
        <f>IF(O608="女子",IF($AF608&gt;100,"",IF($M608=プロ用女子!K$202,ROW(),"")),"")</f>
        <v/>
      </c>
      <c r="CQ608" s="58" t="str">
        <f>IF(O608="女子",IF($AF608&gt;100,"",IF($M608=プロ用女子!D$227,ROW(),"")),"")</f>
        <v/>
      </c>
      <c r="CR608" s="58" t="str">
        <f>IF(O608="女子",IF($AF608&gt;100,"",IF($M608=プロ用女子!K$227,ROW(),"")),"")</f>
        <v/>
      </c>
    </row>
    <row r="609" spans="1:96" x14ac:dyDescent="0.15">
      <c r="A609" s="41"/>
      <c r="B609" s="41"/>
      <c r="L609" t="s">
        <v>2291</v>
      </c>
      <c r="M609" t="s">
        <v>1310</v>
      </c>
      <c r="N609" t="s">
        <v>1311</v>
      </c>
      <c r="O609" t="s">
        <v>271</v>
      </c>
      <c r="Y609" t="s">
        <v>101</v>
      </c>
      <c r="AA609" t="s">
        <v>2292</v>
      </c>
      <c r="AB609" t="s">
        <v>2293</v>
      </c>
      <c r="AC609" t="s">
        <v>2294</v>
      </c>
      <c r="AD609" t="s">
        <v>102</v>
      </c>
      <c r="AF609">
        <v>7</v>
      </c>
      <c r="AG609" s="40">
        <v>39187</v>
      </c>
      <c r="AN609">
        <v>165</v>
      </c>
      <c r="AO609">
        <v>55</v>
      </c>
      <c r="AP609" t="s">
        <v>103</v>
      </c>
      <c r="BB609">
        <f t="shared" si="34"/>
        <v>16</v>
      </c>
      <c r="BC609">
        <f t="shared" si="35"/>
        <v>2</v>
      </c>
      <c r="BD609" t="str">
        <f t="shared" si="36"/>
        <v>右</v>
      </c>
      <c r="BE609" s="58" t="str">
        <f>IF(O609="男子",IF($AF609&gt;100,"",IF(M609=プロ用男子!D$2,ROW(),"")),"")</f>
        <v/>
      </c>
      <c r="BF609" s="58" t="str">
        <f>IF(O609="男子",IF($AF609&gt;100,"",IF($M609=プロ用男子!K$2,ROW(),"")),"")</f>
        <v/>
      </c>
      <c r="BG609" s="58" t="str">
        <f>IF(O609="男子",IF($AF609&gt;100,"",IF($M609=プロ用男子!D$27,ROW(),"")),"")</f>
        <v/>
      </c>
      <c r="BH609" s="58" t="str">
        <f>IF(O609="男子",IF($AF609&gt;100,"",IF($M609=プロ用男子!K$27,ROW(),"")),"")</f>
        <v/>
      </c>
      <c r="BI609" s="58" t="str">
        <f>IF(O609="男子",IF($AF609&gt;100,"",IF($M609=プロ用男子!D$52,ROW(),"")),"")</f>
        <v/>
      </c>
      <c r="BJ609" s="58" t="str">
        <f>IF(O609="男子",IF($AF609&gt;100,"",IF($M609=プロ用男子!K$52,ROW(),"")),"")</f>
        <v/>
      </c>
      <c r="BK609" s="58" t="str">
        <f>IF(O609="男子",IF($AF609&gt;100,"",IF($M609=プロ用男子!D$77,ROW(),"")),"")</f>
        <v/>
      </c>
      <c r="BL609" s="58" t="str">
        <f>IF(O609="男子",IF($AF609&gt;100,"",IF($M609=プロ用男子!K$77,ROW(),"")),"")</f>
        <v/>
      </c>
      <c r="BM609" s="58" t="str">
        <f>IF(O609="男子",IF($AF609&gt;100,"",IF($M609=プロ用男子!D$102,ROW(),"")),"")</f>
        <v/>
      </c>
      <c r="BN609" s="58" t="str">
        <f>IF(O609="男子",IF($AF609&gt;100,"",IF($M609=プロ用男子!K$102,ROW(),"")),"")</f>
        <v/>
      </c>
      <c r="BO609" s="58" t="str">
        <f>IF(O609="男子",IF($AF609&gt;100,"",IF($M609=プロ用男子!D$127,ROW(),"")),"")</f>
        <v/>
      </c>
      <c r="BP609" s="58" t="str">
        <f>IF(O609="男子",IF($AF609&gt;100,"",IF($M609=プロ用男子!K$127,ROW(),"")),"")</f>
        <v/>
      </c>
      <c r="BQ609" s="58" t="str">
        <f>IF(O609="男子",IF($AF609&gt;100,"",IF($M609=プロ用男子!D$152,ROW(),"")),"")</f>
        <v/>
      </c>
      <c r="BR609" s="58" t="str">
        <f>IF(O609="男子",IF($AF609&gt;100,"",IF($M609=プロ用男子!K$152,ROW(),"")),"")</f>
        <v/>
      </c>
      <c r="BS609" s="58" t="str">
        <f>IF(O609="男子",IF($AF609&gt;100,"",IF($M609=プロ用男子!D$177,ROW(),"")),"")</f>
        <v/>
      </c>
      <c r="BT609" s="58" t="str">
        <f>IF(O609="男子",IF($AF609&gt;100,"",IF($M609=プロ用男子!K$177,ROW(),"")),"")</f>
        <v/>
      </c>
      <c r="BU609" s="58" t="str">
        <f>IF(O609="男子",IF($AF609&gt;100,"",IF($M609=プロ用男子!D$202,ROW(),"")),"")</f>
        <v/>
      </c>
      <c r="BV609" s="58">
        <f>IF(O609="男子",IF($AF609&gt;100,"",IF($M609=プロ用男子!K$202,ROW(),"")),"")</f>
        <v>609</v>
      </c>
      <c r="BW609" s="58" t="str">
        <f>IF(O609="男子",IF($AF609&gt;100,"",IF($M609=プロ用男子!D$227,ROW(),"")),"")</f>
        <v/>
      </c>
      <c r="BX609" s="58" t="str">
        <f>IF(O609="男子",IF($AF609&gt;100,"",IF($M609=プロ用男子!K$227,ROW(),"")),"")</f>
        <v/>
      </c>
      <c r="BY609" s="58" t="str">
        <f>IF(O609="女子",IF(AF609&gt;100,"",IF(M609=プロ用女子!D$2,ROW(),"")),"")</f>
        <v/>
      </c>
      <c r="BZ609" s="58" t="str">
        <f>IF(O609="女子",IF($AF609&gt;100,"",IF($M609=プロ用女子!K$2,ROW(),"")),"")</f>
        <v/>
      </c>
      <c r="CA609" s="58" t="str">
        <f>IF(O609="女子",IF($AF609&gt;100,"",IF($M609=プロ用女子!D$27,ROW(),"")),"")</f>
        <v/>
      </c>
      <c r="CB609" s="58" t="str">
        <f>IF(O609="女子",IF($AF609&gt;100,"",IF($M609=プロ用女子!K$27,ROW(),"")),"")</f>
        <v/>
      </c>
      <c r="CC609" s="58" t="str">
        <f>IF(O609="女子",IF($AF609&gt;100,"",IF($M609=プロ用女子!D$52,ROW(),"")),"")</f>
        <v/>
      </c>
      <c r="CD609" s="58" t="str">
        <f>IF(O609="女子",IF($AF609&gt;100,"",IF($M609=プロ用女子!K$52,ROW(),"")),"")</f>
        <v/>
      </c>
      <c r="CE609" s="58" t="str">
        <f>IF(O609="女子",IF($AF609&gt;100,"",IF($M609=プロ用女子!D$77,ROW(),"")),"")</f>
        <v/>
      </c>
      <c r="CF609" s="58" t="str">
        <f>IF(O609="女子",IF($AF609&gt;100,"",IF($M609=プロ用女子!K$77,ROW(),"")),"")</f>
        <v/>
      </c>
      <c r="CG609" s="58" t="str">
        <f>IF(O609="女子",IF($AF609&gt;100,"",IF($M609=プロ用女子!D$102,ROW(),"")),"")</f>
        <v/>
      </c>
      <c r="CH609" s="58" t="str">
        <f>IF(O609="女子",IF($AF609&gt;100,"",IF($M609=プロ用女子!K$102,ROW(),"")),"")</f>
        <v/>
      </c>
      <c r="CI609" s="58" t="str">
        <f>IF(O609="女子",IF($AF609&gt;100,"",IF($M609=プロ用女子!D$127,ROW(),"")),"")</f>
        <v/>
      </c>
      <c r="CJ609" s="58" t="str">
        <f>IF(O609="女子",IF($AF609&gt;100,"",IF($M609=プロ用女子!K$127,ROW(),"")),"")</f>
        <v/>
      </c>
      <c r="CK609" s="58" t="str">
        <f>IF(O609="女子",IF($AF609&gt;100,"",IF($M609=プロ用女子!D$152,ROW(),"")),"")</f>
        <v/>
      </c>
      <c r="CL609" s="58" t="str">
        <f>IF(O609="女子",IF($AF609&gt;100,"",IF($M609=プロ用女子!K$152,ROW(),"")),"")</f>
        <v/>
      </c>
      <c r="CM609" s="58" t="str">
        <f>IF(O609="女子",IF($AF609&gt;100,"",IF($M609=プロ用女子!D$177,ROW(),"")),"")</f>
        <v/>
      </c>
      <c r="CN609" s="58" t="str">
        <f>IF(O609="女子",IF($AF609&gt;100,"",IF($M609=プロ用女子!K$177,ROW(),"")),"")</f>
        <v/>
      </c>
      <c r="CO609" s="58" t="str">
        <f>IF(O609="女子",IF($AF609&gt;100,"",IF($M609=プロ用女子!D$202,ROW(),"")),"")</f>
        <v/>
      </c>
      <c r="CP609" s="58" t="str">
        <f>IF(O609="女子",IF($AF609&gt;100,"",IF($M609=プロ用女子!K$202,ROW(),"")),"")</f>
        <v/>
      </c>
      <c r="CQ609" s="58" t="str">
        <f>IF(O609="女子",IF($AF609&gt;100,"",IF($M609=プロ用女子!D$227,ROW(),"")),"")</f>
        <v/>
      </c>
      <c r="CR609" s="58" t="str">
        <f>IF(O609="女子",IF($AF609&gt;100,"",IF($M609=プロ用女子!K$227,ROW(),"")),"")</f>
        <v/>
      </c>
    </row>
    <row r="610" spans="1:96" x14ac:dyDescent="0.15">
      <c r="A610" s="41"/>
      <c r="B610" s="41"/>
      <c r="L610" t="s">
        <v>2295</v>
      </c>
      <c r="M610" t="s">
        <v>1310</v>
      </c>
      <c r="N610" t="s">
        <v>1311</v>
      </c>
      <c r="O610" t="s">
        <v>271</v>
      </c>
      <c r="Y610" t="s">
        <v>101</v>
      </c>
      <c r="AA610" t="s">
        <v>2296</v>
      </c>
      <c r="AB610" t="s">
        <v>2297</v>
      </c>
      <c r="AC610" t="s">
        <v>2298</v>
      </c>
      <c r="AD610" t="s">
        <v>102</v>
      </c>
      <c r="AF610">
        <v>8</v>
      </c>
      <c r="AG610" s="40">
        <v>39360</v>
      </c>
      <c r="AN610">
        <v>164</v>
      </c>
      <c r="AO610">
        <v>50</v>
      </c>
      <c r="AP610" t="s">
        <v>103</v>
      </c>
      <c r="BB610">
        <f t="shared" si="34"/>
        <v>16</v>
      </c>
      <c r="BC610">
        <f t="shared" si="35"/>
        <v>2</v>
      </c>
      <c r="BD610" t="str">
        <f t="shared" si="36"/>
        <v>右</v>
      </c>
      <c r="BE610" s="58" t="str">
        <f>IF(O610="男子",IF($AF610&gt;100,"",IF(M610=プロ用男子!D$2,ROW(),"")),"")</f>
        <v/>
      </c>
      <c r="BF610" s="58" t="str">
        <f>IF(O610="男子",IF($AF610&gt;100,"",IF($M610=プロ用男子!K$2,ROW(),"")),"")</f>
        <v/>
      </c>
      <c r="BG610" s="58" t="str">
        <f>IF(O610="男子",IF($AF610&gt;100,"",IF($M610=プロ用男子!D$27,ROW(),"")),"")</f>
        <v/>
      </c>
      <c r="BH610" s="58" t="str">
        <f>IF(O610="男子",IF($AF610&gt;100,"",IF($M610=プロ用男子!K$27,ROW(),"")),"")</f>
        <v/>
      </c>
      <c r="BI610" s="58" t="str">
        <f>IF(O610="男子",IF($AF610&gt;100,"",IF($M610=プロ用男子!D$52,ROW(),"")),"")</f>
        <v/>
      </c>
      <c r="BJ610" s="58" t="str">
        <f>IF(O610="男子",IF($AF610&gt;100,"",IF($M610=プロ用男子!K$52,ROW(),"")),"")</f>
        <v/>
      </c>
      <c r="BK610" s="58" t="str">
        <f>IF(O610="男子",IF($AF610&gt;100,"",IF($M610=プロ用男子!D$77,ROW(),"")),"")</f>
        <v/>
      </c>
      <c r="BL610" s="58" t="str">
        <f>IF(O610="男子",IF($AF610&gt;100,"",IF($M610=プロ用男子!K$77,ROW(),"")),"")</f>
        <v/>
      </c>
      <c r="BM610" s="58" t="str">
        <f>IF(O610="男子",IF($AF610&gt;100,"",IF($M610=プロ用男子!D$102,ROW(),"")),"")</f>
        <v/>
      </c>
      <c r="BN610" s="58" t="str">
        <f>IF(O610="男子",IF($AF610&gt;100,"",IF($M610=プロ用男子!K$102,ROW(),"")),"")</f>
        <v/>
      </c>
      <c r="BO610" s="58" t="str">
        <f>IF(O610="男子",IF($AF610&gt;100,"",IF($M610=プロ用男子!D$127,ROW(),"")),"")</f>
        <v/>
      </c>
      <c r="BP610" s="58" t="str">
        <f>IF(O610="男子",IF($AF610&gt;100,"",IF($M610=プロ用男子!K$127,ROW(),"")),"")</f>
        <v/>
      </c>
      <c r="BQ610" s="58" t="str">
        <f>IF(O610="男子",IF($AF610&gt;100,"",IF($M610=プロ用男子!D$152,ROW(),"")),"")</f>
        <v/>
      </c>
      <c r="BR610" s="58" t="str">
        <f>IF(O610="男子",IF($AF610&gt;100,"",IF($M610=プロ用男子!K$152,ROW(),"")),"")</f>
        <v/>
      </c>
      <c r="BS610" s="58" t="str">
        <f>IF(O610="男子",IF($AF610&gt;100,"",IF($M610=プロ用男子!D$177,ROW(),"")),"")</f>
        <v/>
      </c>
      <c r="BT610" s="58" t="str">
        <f>IF(O610="男子",IF($AF610&gt;100,"",IF($M610=プロ用男子!K$177,ROW(),"")),"")</f>
        <v/>
      </c>
      <c r="BU610" s="58" t="str">
        <f>IF(O610="男子",IF($AF610&gt;100,"",IF($M610=プロ用男子!D$202,ROW(),"")),"")</f>
        <v/>
      </c>
      <c r="BV610" s="58">
        <f>IF(O610="男子",IF($AF610&gt;100,"",IF($M610=プロ用男子!K$202,ROW(),"")),"")</f>
        <v>610</v>
      </c>
      <c r="BW610" s="58" t="str">
        <f>IF(O610="男子",IF($AF610&gt;100,"",IF($M610=プロ用男子!D$227,ROW(),"")),"")</f>
        <v/>
      </c>
      <c r="BX610" s="58" t="str">
        <f>IF(O610="男子",IF($AF610&gt;100,"",IF($M610=プロ用男子!K$227,ROW(),"")),"")</f>
        <v/>
      </c>
      <c r="BY610" s="58" t="str">
        <f>IF(O610="女子",IF(AF610&gt;100,"",IF(M610=プロ用女子!D$2,ROW(),"")),"")</f>
        <v/>
      </c>
      <c r="BZ610" s="58" t="str">
        <f>IF(O610="女子",IF($AF610&gt;100,"",IF($M610=プロ用女子!K$2,ROW(),"")),"")</f>
        <v/>
      </c>
      <c r="CA610" s="58" t="str">
        <f>IF(O610="女子",IF($AF610&gt;100,"",IF($M610=プロ用女子!D$27,ROW(),"")),"")</f>
        <v/>
      </c>
      <c r="CB610" s="58" t="str">
        <f>IF(O610="女子",IF($AF610&gt;100,"",IF($M610=プロ用女子!K$27,ROW(),"")),"")</f>
        <v/>
      </c>
      <c r="CC610" s="58" t="str">
        <f>IF(O610="女子",IF($AF610&gt;100,"",IF($M610=プロ用女子!D$52,ROW(),"")),"")</f>
        <v/>
      </c>
      <c r="CD610" s="58" t="str">
        <f>IF(O610="女子",IF($AF610&gt;100,"",IF($M610=プロ用女子!K$52,ROW(),"")),"")</f>
        <v/>
      </c>
      <c r="CE610" s="58" t="str">
        <f>IF(O610="女子",IF($AF610&gt;100,"",IF($M610=プロ用女子!D$77,ROW(),"")),"")</f>
        <v/>
      </c>
      <c r="CF610" s="58" t="str">
        <f>IF(O610="女子",IF($AF610&gt;100,"",IF($M610=プロ用女子!K$77,ROW(),"")),"")</f>
        <v/>
      </c>
      <c r="CG610" s="58" t="str">
        <f>IF(O610="女子",IF($AF610&gt;100,"",IF($M610=プロ用女子!D$102,ROW(),"")),"")</f>
        <v/>
      </c>
      <c r="CH610" s="58" t="str">
        <f>IF(O610="女子",IF($AF610&gt;100,"",IF($M610=プロ用女子!K$102,ROW(),"")),"")</f>
        <v/>
      </c>
      <c r="CI610" s="58" t="str">
        <f>IF(O610="女子",IF($AF610&gt;100,"",IF($M610=プロ用女子!D$127,ROW(),"")),"")</f>
        <v/>
      </c>
      <c r="CJ610" s="58" t="str">
        <f>IF(O610="女子",IF($AF610&gt;100,"",IF($M610=プロ用女子!K$127,ROW(),"")),"")</f>
        <v/>
      </c>
      <c r="CK610" s="58" t="str">
        <f>IF(O610="女子",IF($AF610&gt;100,"",IF($M610=プロ用女子!D$152,ROW(),"")),"")</f>
        <v/>
      </c>
      <c r="CL610" s="58" t="str">
        <f>IF(O610="女子",IF($AF610&gt;100,"",IF($M610=プロ用女子!K$152,ROW(),"")),"")</f>
        <v/>
      </c>
      <c r="CM610" s="58" t="str">
        <f>IF(O610="女子",IF($AF610&gt;100,"",IF($M610=プロ用女子!D$177,ROW(),"")),"")</f>
        <v/>
      </c>
      <c r="CN610" s="58" t="str">
        <f>IF(O610="女子",IF($AF610&gt;100,"",IF($M610=プロ用女子!K$177,ROW(),"")),"")</f>
        <v/>
      </c>
      <c r="CO610" s="58" t="str">
        <f>IF(O610="女子",IF($AF610&gt;100,"",IF($M610=プロ用女子!D$202,ROW(),"")),"")</f>
        <v/>
      </c>
      <c r="CP610" s="58" t="str">
        <f>IF(O610="女子",IF($AF610&gt;100,"",IF($M610=プロ用女子!K$202,ROW(),"")),"")</f>
        <v/>
      </c>
      <c r="CQ610" s="58" t="str">
        <f>IF(O610="女子",IF($AF610&gt;100,"",IF($M610=プロ用女子!D$227,ROW(),"")),"")</f>
        <v/>
      </c>
      <c r="CR610" s="58" t="str">
        <f>IF(O610="女子",IF($AF610&gt;100,"",IF($M610=プロ用女子!K$227,ROW(),"")),"")</f>
        <v/>
      </c>
    </row>
    <row r="611" spans="1:96" x14ac:dyDescent="0.15">
      <c r="A611" s="41"/>
      <c r="B611" s="41"/>
      <c r="L611" t="s">
        <v>2299</v>
      </c>
      <c r="M611" t="s">
        <v>1310</v>
      </c>
      <c r="N611" t="s">
        <v>1311</v>
      </c>
      <c r="O611" t="s">
        <v>271</v>
      </c>
      <c r="Y611" t="s">
        <v>101</v>
      </c>
      <c r="AA611" t="s">
        <v>2300</v>
      </c>
      <c r="AB611" t="s">
        <v>2301</v>
      </c>
      <c r="AC611" t="s">
        <v>2302</v>
      </c>
      <c r="AD611" t="s">
        <v>102</v>
      </c>
      <c r="AF611">
        <v>9</v>
      </c>
      <c r="AG611" s="40">
        <v>39217</v>
      </c>
      <c r="AN611">
        <v>162.80000000000001</v>
      </c>
      <c r="AO611">
        <v>55.5</v>
      </c>
      <c r="AP611" t="s">
        <v>103</v>
      </c>
      <c r="BB611">
        <f t="shared" si="34"/>
        <v>16</v>
      </c>
      <c r="BC611">
        <f t="shared" si="35"/>
        <v>2</v>
      </c>
      <c r="BD611" t="str">
        <f t="shared" si="36"/>
        <v>右</v>
      </c>
      <c r="BE611" s="58" t="str">
        <f>IF(O611="男子",IF($AF611&gt;100,"",IF(M611=プロ用男子!D$2,ROW(),"")),"")</f>
        <v/>
      </c>
      <c r="BF611" s="58" t="str">
        <f>IF(O611="男子",IF($AF611&gt;100,"",IF($M611=プロ用男子!K$2,ROW(),"")),"")</f>
        <v/>
      </c>
      <c r="BG611" s="58" t="str">
        <f>IF(O611="男子",IF($AF611&gt;100,"",IF($M611=プロ用男子!D$27,ROW(),"")),"")</f>
        <v/>
      </c>
      <c r="BH611" s="58" t="str">
        <f>IF(O611="男子",IF($AF611&gt;100,"",IF($M611=プロ用男子!K$27,ROW(),"")),"")</f>
        <v/>
      </c>
      <c r="BI611" s="58" t="str">
        <f>IF(O611="男子",IF($AF611&gt;100,"",IF($M611=プロ用男子!D$52,ROW(),"")),"")</f>
        <v/>
      </c>
      <c r="BJ611" s="58" t="str">
        <f>IF(O611="男子",IF($AF611&gt;100,"",IF($M611=プロ用男子!K$52,ROW(),"")),"")</f>
        <v/>
      </c>
      <c r="BK611" s="58" t="str">
        <f>IF(O611="男子",IF($AF611&gt;100,"",IF($M611=プロ用男子!D$77,ROW(),"")),"")</f>
        <v/>
      </c>
      <c r="BL611" s="58" t="str">
        <f>IF(O611="男子",IF($AF611&gt;100,"",IF($M611=プロ用男子!K$77,ROW(),"")),"")</f>
        <v/>
      </c>
      <c r="BM611" s="58" t="str">
        <f>IF(O611="男子",IF($AF611&gt;100,"",IF($M611=プロ用男子!D$102,ROW(),"")),"")</f>
        <v/>
      </c>
      <c r="BN611" s="58" t="str">
        <f>IF(O611="男子",IF($AF611&gt;100,"",IF($M611=プロ用男子!K$102,ROW(),"")),"")</f>
        <v/>
      </c>
      <c r="BO611" s="58" t="str">
        <f>IF(O611="男子",IF($AF611&gt;100,"",IF($M611=プロ用男子!D$127,ROW(),"")),"")</f>
        <v/>
      </c>
      <c r="BP611" s="58" t="str">
        <f>IF(O611="男子",IF($AF611&gt;100,"",IF($M611=プロ用男子!K$127,ROW(),"")),"")</f>
        <v/>
      </c>
      <c r="BQ611" s="58" t="str">
        <f>IF(O611="男子",IF($AF611&gt;100,"",IF($M611=プロ用男子!D$152,ROW(),"")),"")</f>
        <v/>
      </c>
      <c r="BR611" s="58" t="str">
        <f>IF(O611="男子",IF($AF611&gt;100,"",IF($M611=プロ用男子!K$152,ROW(),"")),"")</f>
        <v/>
      </c>
      <c r="BS611" s="58" t="str">
        <f>IF(O611="男子",IF($AF611&gt;100,"",IF($M611=プロ用男子!D$177,ROW(),"")),"")</f>
        <v/>
      </c>
      <c r="BT611" s="58" t="str">
        <f>IF(O611="男子",IF($AF611&gt;100,"",IF($M611=プロ用男子!K$177,ROW(),"")),"")</f>
        <v/>
      </c>
      <c r="BU611" s="58" t="str">
        <f>IF(O611="男子",IF($AF611&gt;100,"",IF($M611=プロ用男子!D$202,ROW(),"")),"")</f>
        <v/>
      </c>
      <c r="BV611" s="58">
        <f>IF(O611="男子",IF($AF611&gt;100,"",IF($M611=プロ用男子!K$202,ROW(),"")),"")</f>
        <v>611</v>
      </c>
      <c r="BW611" s="58" t="str">
        <f>IF(O611="男子",IF($AF611&gt;100,"",IF($M611=プロ用男子!D$227,ROW(),"")),"")</f>
        <v/>
      </c>
      <c r="BX611" s="58" t="str">
        <f>IF(O611="男子",IF($AF611&gt;100,"",IF($M611=プロ用男子!K$227,ROW(),"")),"")</f>
        <v/>
      </c>
      <c r="BY611" s="58" t="str">
        <f>IF(O611="女子",IF(AF611&gt;100,"",IF(M611=プロ用女子!D$2,ROW(),"")),"")</f>
        <v/>
      </c>
      <c r="BZ611" s="58" t="str">
        <f>IF(O611="女子",IF($AF611&gt;100,"",IF($M611=プロ用女子!K$2,ROW(),"")),"")</f>
        <v/>
      </c>
      <c r="CA611" s="58" t="str">
        <f>IF(O611="女子",IF($AF611&gt;100,"",IF($M611=プロ用女子!D$27,ROW(),"")),"")</f>
        <v/>
      </c>
      <c r="CB611" s="58" t="str">
        <f>IF(O611="女子",IF($AF611&gt;100,"",IF($M611=プロ用女子!K$27,ROW(),"")),"")</f>
        <v/>
      </c>
      <c r="CC611" s="58" t="str">
        <f>IF(O611="女子",IF($AF611&gt;100,"",IF($M611=プロ用女子!D$52,ROW(),"")),"")</f>
        <v/>
      </c>
      <c r="CD611" s="58" t="str">
        <f>IF(O611="女子",IF($AF611&gt;100,"",IF($M611=プロ用女子!K$52,ROW(),"")),"")</f>
        <v/>
      </c>
      <c r="CE611" s="58" t="str">
        <f>IF(O611="女子",IF($AF611&gt;100,"",IF($M611=プロ用女子!D$77,ROW(),"")),"")</f>
        <v/>
      </c>
      <c r="CF611" s="58" t="str">
        <f>IF(O611="女子",IF($AF611&gt;100,"",IF($M611=プロ用女子!K$77,ROW(),"")),"")</f>
        <v/>
      </c>
      <c r="CG611" s="58" t="str">
        <f>IF(O611="女子",IF($AF611&gt;100,"",IF($M611=プロ用女子!D$102,ROW(),"")),"")</f>
        <v/>
      </c>
      <c r="CH611" s="58" t="str">
        <f>IF(O611="女子",IF($AF611&gt;100,"",IF($M611=プロ用女子!K$102,ROW(),"")),"")</f>
        <v/>
      </c>
      <c r="CI611" s="58" t="str">
        <f>IF(O611="女子",IF($AF611&gt;100,"",IF($M611=プロ用女子!D$127,ROW(),"")),"")</f>
        <v/>
      </c>
      <c r="CJ611" s="58" t="str">
        <f>IF(O611="女子",IF($AF611&gt;100,"",IF($M611=プロ用女子!K$127,ROW(),"")),"")</f>
        <v/>
      </c>
      <c r="CK611" s="58" t="str">
        <f>IF(O611="女子",IF($AF611&gt;100,"",IF($M611=プロ用女子!D$152,ROW(),"")),"")</f>
        <v/>
      </c>
      <c r="CL611" s="58" t="str">
        <f>IF(O611="女子",IF($AF611&gt;100,"",IF($M611=プロ用女子!K$152,ROW(),"")),"")</f>
        <v/>
      </c>
      <c r="CM611" s="58" t="str">
        <f>IF(O611="女子",IF($AF611&gt;100,"",IF($M611=プロ用女子!D$177,ROW(),"")),"")</f>
        <v/>
      </c>
      <c r="CN611" s="58" t="str">
        <f>IF(O611="女子",IF($AF611&gt;100,"",IF($M611=プロ用女子!K$177,ROW(),"")),"")</f>
        <v/>
      </c>
      <c r="CO611" s="58" t="str">
        <f>IF(O611="女子",IF($AF611&gt;100,"",IF($M611=プロ用女子!D$202,ROW(),"")),"")</f>
        <v/>
      </c>
      <c r="CP611" s="58" t="str">
        <f>IF(O611="女子",IF($AF611&gt;100,"",IF($M611=プロ用女子!K$202,ROW(),"")),"")</f>
        <v/>
      </c>
      <c r="CQ611" s="58" t="str">
        <f>IF(O611="女子",IF($AF611&gt;100,"",IF($M611=プロ用女子!D$227,ROW(),"")),"")</f>
        <v/>
      </c>
      <c r="CR611" s="58" t="str">
        <f>IF(O611="女子",IF($AF611&gt;100,"",IF($M611=プロ用女子!K$227,ROW(),"")),"")</f>
        <v/>
      </c>
    </row>
    <row r="612" spans="1:96" x14ac:dyDescent="0.15">
      <c r="A612" s="41">
        <v>46172</v>
      </c>
      <c r="B612" s="41">
        <v>46180</v>
      </c>
      <c r="C612" t="s">
        <v>70</v>
      </c>
      <c r="D612" t="s">
        <v>162</v>
      </c>
      <c r="E612" t="s">
        <v>169</v>
      </c>
      <c r="F612" t="s">
        <v>170</v>
      </c>
      <c r="G612" t="s">
        <v>165</v>
      </c>
      <c r="H612" t="s">
        <v>71</v>
      </c>
      <c r="I612" t="s">
        <v>166</v>
      </c>
      <c r="J612" t="s">
        <v>99</v>
      </c>
      <c r="L612" t="s">
        <v>295</v>
      </c>
      <c r="AA612" t="s">
        <v>296</v>
      </c>
      <c r="AC612" t="s">
        <v>161</v>
      </c>
      <c r="AG612" s="40"/>
      <c r="AV612" t="s">
        <v>104</v>
      </c>
      <c r="BB612" t="str">
        <f t="shared" si="34"/>
        <v/>
      </c>
      <c r="BC612" t="str">
        <f t="shared" si="35"/>
        <v/>
      </c>
      <c r="BD612" t="str">
        <f t="shared" si="36"/>
        <v/>
      </c>
      <c r="BE612" s="58" t="str">
        <f>IF(O612="男子",IF($AF612&gt;100,"",IF(M612=プロ用男子!D$2,ROW(),"")),"")</f>
        <v/>
      </c>
      <c r="BF612" s="58" t="str">
        <f>IF(O612="男子",IF($AF612&gt;100,"",IF($M612=プロ用男子!K$2,ROW(),"")),"")</f>
        <v/>
      </c>
      <c r="BG612" s="58" t="str">
        <f>IF(O612="男子",IF($AF612&gt;100,"",IF($M612=プロ用男子!D$27,ROW(),"")),"")</f>
        <v/>
      </c>
      <c r="BH612" s="58" t="str">
        <f>IF(O612="男子",IF($AF612&gt;100,"",IF($M612=プロ用男子!K$27,ROW(),"")),"")</f>
        <v/>
      </c>
      <c r="BI612" s="58" t="str">
        <f>IF(O612="男子",IF($AF612&gt;100,"",IF($M612=プロ用男子!D$52,ROW(),"")),"")</f>
        <v/>
      </c>
      <c r="BJ612" s="58" t="str">
        <f>IF(O612="男子",IF($AF612&gt;100,"",IF($M612=プロ用男子!K$52,ROW(),"")),"")</f>
        <v/>
      </c>
      <c r="BK612" s="58" t="str">
        <f>IF(O612="男子",IF($AF612&gt;100,"",IF($M612=プロ用男子!D$77,ROW(),"")),"")</f>
        <v/>
      </c>
      <c r="BL612" s="58" t="str">
        <f>IF(O612="男子",IF($AF612&gt;100,"",IF($M612=プロ用男子!K$77,ROW(),"")),"")</f>
        <v/>
      </c>
      <c r="BM612" s="58" t="str">
        <f>IF(O612="男子",IF($AF612&gt;100,"",IF($M612=プロ用男子!D$102,ROW(),"")),"")</f>
        <v/>
      </c>
      <c r="BN612" s="58" t="str">
        <f>IF(O612="男子",IF($AF612&gt;100,"",IF($M612=プロ用男子!K$102,ROW(),"")),"")</f>
        <v/>
      </c>
      <c r="BO612" s="58" t="str">
        <f>IF(O612="男子",IF($AF612&gt;100,"",IF($M612=プロ用男子!D$127,ROW(),"")),"")</f>
        <v/>
      </c>
      <c r="BP612" s="58" t="str">
        <f>IF(O612="男子",IF($AF612&gt;100,"",IF($M612=プロ用男子!K$127,ROW(),"")),"")</f>
        <v/>
      </c>
      <c r="BQ612" s="58" t="str">
        <f>IF(O612="男子",IF($AF612&gt;100,"",IF($M612=プロ用男子!D$152,ROW(),"")),"")</f>
        <v/>
      </c>
      <c r="BR612" s="58" t="str">
        <f>IF(O612="男子",IF($AF612&gt;100,"",IF($M612=プロ用男子!K$152,ROW(),"")),"")</f>
        <v/>
      </c>
      <c r="BS612" s="58" t="str">
        <f>IF(O612="男子",IF($AF612&gt;100,"",IF($M612=プロ用男子!D$177,ROW(),"")),"")</f>
        <v/>
      </c>
      <c r="BT612" s="58" t="str">
        <f>IF(O612="男子",IF($AF612&gt;100,"",IF($M612=プロ用男子!K$177,ROW(),"")),"")</f>
        <v/>
      </c>
      <c r="BU612" s="58" t="str">
        <f>IF(O612="男子",IF($AF612&gt;100,"",IF($M612=プロ用男子!D$202,ROW(),"")),"")</f>
        <v/>
      </c>
      <c r="BV612" s="58" t="str">
        <f>IF(O612="男子",IF($AF612&gt;100,"",IF($M612=プロ用男子!K$202,ROW(),"")),"")</f>
        <v/>
      </c>
      <c r="BW612" s="58" t="str">
        <f>IF(O612="男子",IF($AF612&gt;100,"",IF($M612=プロ用男子!D$227,ROW(),"")),"")</f>
        <v/>
      </c>
      <c r="BX612" s="58" t="str">
        <f>IF(O612="男子",IF($AF612&gt;100,"",IF($M612=プロ用男子!K$227,ROW(),"")),"")</f>
        <v/>
      </c>
      <c r="BY612" s="58" t="str">
        <f>IF(O612="女子",IF(AF612&gt;100,"",IF(M612=プロ用女子!D$2,ROW(),"")),"")</f>
        <v/>
      </c>
      <c r="BZ612" s="58" t="str">
        <f>IF(O612="女子",IF($AF612&gt;100,"",IF($M612=プロ用女子!K$2,ROW(),"")),"")</f>
        <v/>
      </c>
      <c r="CA612" s="58" t="str">
        <f>IF(O612="女子",IF($AF612&gt;100,"",IF($M612=プロ用女子!D$27,ROW(),"")),"")</f>
        <v/>
      </c>
      <c r="CB612" s="58" t="str">
        <f>IF(O612="女子",IF($AF612&gt;100,"",IF($M612=プロ用女子!K$27,ROW(),"")),"")</f>
        <v/>
      </c>
      <c r="CC612" s="58" t="str">
        <f>IF(O612="女子",IF($AF612&gt;100,"",IF($M612=プロ用女子!D$52,ROW(),"")),"")</f>
        <v/>
      </c>
      <c r="CD612" s="58" t="str">
        <f>IF(O612="女子",IF($AF612&gt;100,"",IF($M612=プロ用女子!K$52,ROW(),"")),"")</f>
        <v/>
      </c>
      <c r="CE612" s="58" t="str">
        <f>IF(O612="女子",IF($AF612&gt;100,"",IF($M612=プロ用女子!D$77,ROW(),"")),"")</f>
        <v/>
      </c>
      <c r="CF612" s="58" t="str">
        <f>IF(O612="女子",IF($AF612&gt;100,"",IF($M612=プロ用女子!K$77,ROW(),"")),"")</f>
        <v/>
      </c>
      <c r="CG612" s="58" t="str">
        <f>IF(O612="女子",IF($AF612&gt;100,"",IF($M612=プロ用女子!D$102,ROW(),"")),"")</f>
        <v/>
      </c>
      <c r="CH612" s="58" t="str">
        <f>IF(O612="女子",IF($AF612&gt;100,"",IF($M612=プロ用女子!K$102,ROW(),"")),"")</f>
        <v/>
      </c>
      <c r="CI612" s="58" t="str">
        <f>IF(O612="女子",IF($AF612&gt;100,"",IF($M612=プロ用女子!D$127,ROW(),"")),"")</f>
        <v/>
      </c>
      <c r="CJ612" s="58" t="str">
        <f>IF(O612="女子",IF($AF612&gt;100,"",IF($M612=プロ用女子!K$127,ROW(),"")),"")</f>
        <v/>
      </c>
      <c r="CK612" s="58" t="str">
        <f>IF(O612="女子",IF($AF612&gt;100,"",IF($M612=プロ用女子!D$152,ROW(),"")),"")</f>
        <v/>
      </c>
      <c r="CL612" s="58" t="str">
        <f>IF(O612="女子",IF($AF612&gt;100,"",IF($M612=プロ用女子!K$152,ROW(),"")),"")</f>
        <v/>
      </c>
      <c r="CM612" s="58" t="str">
        <f>IF(O612="女子",IF($AF612&gt;100,"",IF($M612=プロ用女子!D$177,ROW(),"")),"")</f>
        <v/>
      </c>
      <c r="CN612" s="58" t="str">
        <f>IF(O612="女子",IF($AF612&gt;100,"",IF($M612=プロ用女子!K$177,ROW(),"")),"")</f>
        <v/>
      </c>
      <c r="CO612" s="58" t="str">
        <f>IF(O612="女子",IF($AF612&gt;100,"",IF($M612=プロ用女子!D$202,ROW(),"")),"")</f>
        <v/>
      </c>
      <c r="CP612" s="58" t="str">
        <f>IF(O612="女子",IF($AF612&gt;100,"",IF($M612=プロ用女子!K$202,ROW(),"")),"")</f>
        <v/>
      </c>
      <c r="CQ612" s="58" t="str">
        <f>IF(O612="女子",IF($AF612&gt;100,"",IF($M612=プロ用女子!D$227,ROW(),"")),"")</f>
        <v/>
      </c>
      <c r="CR612" s="58" t="str">
        <f>IF(O612="女子",IF($AF612&gt;100,"",IF($M612=プロ用女子!K$227,ROW(),"")),"")</f>
        <v/>
      </c>
    </row>
    <row r="613" spans="1:96" x14ac:dyDescent="0.15">
      <c r="A613" s="41">
        <v>46172</v>
      </c>
      <c r="B613" s="41">
        <v>46180</v>
      </c>
      <c r="C613" t="s">
        <v>70</v>
      </c>
      <c r="D613" t="s">
        <v>162</v>
      </c>
      <c r="E613" t="s">
        <v>169</v>
      </c>
      <c r="F613" t="s">
        <v>170</v>
      </c>
      <c r="G613" t="s">
        <v>165</v>
      </c>
      <c r="H613" t="s">
        <v>71</v>
      </c>
      <c r="I613" t="s">
        <v>166</v>
      </c>
      <c r="J613" t="s">
        <v>99</v>
      </c>
      <c r="L613" t="s">
        <v>336</v>
      </c>
      <c r="AA613" t="s">
        <v>337</v>
      </c>
      <c r="AC613" t="s">
        <v>161</v>
      </c>
      <c r="AG613" s="40"/>
      <c r="AN613">
        <v>173</v>
      </c>
      <c r="AO613">
        <v>80</v>
      </c>
      <c r="AP613" t="s">
        <v>103</v>
      </c>
      <c r="AV613" t="s">
        <v>108</v>
      </c>
      <c r="BB613" t="str">
        <f t="shared" si="34"/>
        <v/>
      </c>
      <c r="BC613" t="str">
        <f t="shared" si="35"/>
        <v/>
      </c>
      <c r="BD613" t="str">
        <f t="shared" si="36"/>
        <v>右</v>
      </c>
      <c r="BE613" s="58" t="str">
        <f>IF(O613="男子",IF($AF613&gt;100,"",IF(M613=プロ用男子!D$2,ROW(),"")),"")</f>
        <v/>
      </c>
      <c r="BF613" s="58" t="str">
        <f>IF(O613="男子",IF($AF613&gt;100,"",IF($M613=プロ用男子!K$2,ROW(),"")),"")</f>
        <v/>
      </c>
      <c r="BG613" s="58" t="str">
        <f>IF(O613="男子",IF($AF613&gt;100,"",IF($M613=プロ用男子!D$27,ROW(),"")),"")</f>
        <v/>
      </c>
      <c r="BH613" s="58" t="str">
        <f>IF(O613="男子",IF($AF613&gt;100,"",IF($M613=プロ用男子!K$27,ROW(),"")),"")</f>
        <v/>
      </c>
      <c r="BI613" s="58" t="str">
        <f>IF(O613="男子",IF($AF613&gt;100,"",IF($M613=プロ用男子!D$52,ROW(),"")),"")</f>
        <v/>
      </c>
      <c r="BJ613" s="58" t="str">
        <f>IF(O613="男子",IF($AF613&gt;100,"",IF($M613=プロ用男子!K$52,ROW(),"")),"")</f>
        <v/>
      </c>
      <c r="BK613" s="58" t="str">
        <f>IF(O613="男子",IF($AF613&gt;100,"",IF($M613=プロ用男子!D$77,ROW(),"")),"")</f>
        <v/>
      </c>
      <c r="BL613" s="58" t="str">
        <f>IF(O613="男子",IF($AF613&gt;100,"",IF($M613=プロ用男子!K$77,ROW(),"")),"")</f>
        <v/>
      </c>
      <c r="BM613" s="58" t="str">
        <f>IF(O613="男子",IF($AF613&gt;100,"",IF($M613=プロ用男子!D$102,ROW(),"")),"")</f>
        <v/>
      </c>
      <c r="BN613" s="58" t="str">
        <f>IF(O613="男子",IF($AF613&gt;100,"",IF($M613=プロ用男子!K$102,ROW(),"")),"")</f>
        <v/>
      </c>
      <c r="BO613" s="58" t="str">
        <f>IF(O613="男子",IF($AF613&gt;100,"",IF($M613=プロ用男子!D$127,ROW(),"")),"")</f>
        <v/>
      </c>
      <c r="BP613" s="58" t="str">
        <f>IF(O613="男子",IF($AF613&gt;100,"",IF($M613=プロ用男子!K$127,ROW(),"")),"")</f>
        <v/>
      </c>
      <c r="BQ613" s="58" t="str">
        <f>IF(O613="男子",IF($AF613&gt;100,"",IF($M613=プロ用男子!D$152,ROW(),"")),"")</f>
        <v/>
      </c>
      <c r="BR613" s="58" t="str">
        <f>IF(O613="男子",IF($AF613&gt;100,"",IF($M613=プロ用男子!K$152,ROW(),"")),"")</f>
        <v/>
      </c>
      <c r="BS613" s="58" t="str">
        <f>IF(O613="男子",IF($AF613&gt;100,"",IF($M613=プロ用男子!D$177,ROW(),"")),"")</f>
        <v/>
      </c>
      <c r="BT613" s="58" t="str">
        <f>IF(O613="男子",IF($AF613&gt;100,"",IF($M613=プロ用男子!K$177,ROW(),"")),"")</f>
        <v/>
      </c>
      <c r="BU613" s="58" t="str">
        <f>IF(O613="男子",IF($AF613&gt;100,"",IF($M613=プロ用男子!D$202,ROW(),"")),"")</f>
        <v/>
      </c>
      <c r="BV613" s="58" t="str">
        <f>IF(O613="男子",IF($AF613&gt;100,"",IF($M613=プロ用男子!K$202,ROW(),"")),"")</f>
        <v/>
      </c>
      <c r="BW613" s="58" t="str">
        <f>IF(O613="男子",IF($AF613&gt;100,"",IF($M613=プロ用男子!D$227,ROW(),"")),"")</f>
        <v/>
      </c>
      <c r="BX613" s="58" t="str">
        <f>IF(O613="男子",IF($AF613&gt;100,"",IF($M613=プロ用男子!K$227,ROW(),"")),"")</f>
        <v/>
      </c>
      <c r="BY613" s="58" t="str">
        <f>IF(O613="女子",IF(AF613&gt;100,"",IF(M613=プロ用女子!D$2,ROW(),"")),"")</f>
        <v/>
      </c>
      <c r="BZ613" s="58" t="str">
        <f>IF(O613="女子",IF($AF613&gt;100,"",IF($M613=プロ用女子!K$2,ROW(),"")),"")</f>
        <v/>
      </c>
      <c r="CA613" s="58" t="str">
        <f>IF(O613="女子",IF($AF613&gt;100,"",IF($M613=プロ用女子!D$27,ROW(),"")),"")</f>
        <v/>
      </c>
      <c r="CB613" s="58" t="str">
        <f>IF(O613="女子",IF($AF613&gt;100,"",IF($M613=プロ用女子!K$27,ROW(),"")),"")</f>
        <v/>
      </c>
      <c r="CC613" s="58" t="str">
        <f>IF(O613="女子",IF($AF613&gt;100,"",IF($M613=プロ用女子!D$52,ROW(),"")),"")</f>
        <v/>
      </c>
      <c r="CD613" s="58" t="str">
        <f>IF(O613="女子",IF($AF613&gt;100,"",IF($M613=プロ用女子!K$52,ROW(),"")),"")</f>
        <v/>
      </c>
      <c r="CE613" s="58" t="str">
        <f>IF(O613="女子",IF($AF613&gt;100,"",IF($M613=プロ用女子!D$77,ROW(),"")),"")</f>
        <v/>
      </c>
      <c r="CF613" s="58" t="str">
        <f>IF(O613="女子",IF($AF613&gt;100,"",IF($M613=プロ用女子!K$77,ROW(),"")),"")</f>
        <v/>
      </c>
      <c r="CG613" s="58" t="str">
        <f>IF(O613="女子",IF($AF613&gt;100,"",IF($M613=プロ用女子!D$102,ROW(),"")),"")</f>
        <v/>
      </c>
      <c r="CH613" s="58" t="str">
        <f>IF(O613="女子",IF($AF613&gt;100,"",IF($M613=プロ用女子!K$102,ROW(),"")),"")</f>
        <v/>
      </c>
      <c r="CI613" s="58" t="str">
        <f>IF(O613="女子",IF($AF613&gt;100,"",IF($M613=プロ用女子!D$127,ROW(),"")),"")</f>
        <v/>
      </c>
      <c r="CJ613" s="58" t="str">
        <f>IF(O613="女子",IF($AF613&gt;100,"",IF($M613=プロ用女子!K$127,ROW(),"")),"")</f>
        <v/>
      </c>
      <c r="CK613" s="58" t="str">
        <f>IF(O613="女子",IF($AF613&gt;100,"",IF($M613=プロ用女子!D$152,ROW(),"")),"")</f>
        <v/>
      </c>
      <c r="CL613" s="58" t="str">
        <f>IF(O613="女子",IF($AF613&gt;100,"",IF($M613=プロ用女子!K$152,ROW(),"")),"")</f>
        <v/>
      </c>
      <c r="CM613" s="58" t="str">
        <f>IF(O613="女子",IF($AF613&gt;100,"",IF($M613=プロ用女子!D$177,ROW(),"")),"")</f>
        <v/>
      </c>
      <c r="CN613" s="58" t="str">
        <f>IF(O613="女子",IF($AF613&gt;100,"",IF($M613=プロ用女子!K$177,ROW(),"")),"")</f>
        <v/>
      </c>
      <c r="CO613" s="58" t="str">
        <f>IF(O613="女子",IF($AF613&gt;100,"",IF($M613=プロ用女子!D$202,ROW(),"")),"")</f>
        <v/>
      </c>
      <c r="CP613" s="58" t="str">
        <f>IF(O613="女子",IF($AF613&gt;100,"",IF($M613=プロ用女子!K$202,ROW(),"")),"")</f>
        <v/>
      </c>
      <c r="CQ613" s="58" t="str">
        <f>IF(O613="女子",IF($AF613&gt;100,"",IF($M613=プロ用女子!D$227,ROW(),"")),"")</f>
        <v/>
      </c>
      <c r="CR613" s="58" t="str">
        <f>IF(O613="女子",IF($AF613&gt;100,"",IF($M613=プロ用女子!K$227,ROW(),"")),"")</f>
        <v/>
      </c>
    </row>
    <row r="614" spans="1:96" x14ac:dyDescent="0.15">
      <c r="A614">
        <v>46172</v>
      </c>
      <c r="B614">
        <v>46180</v>
      </c>
      <c r="C614" t="s">
        <v>70</v>
      </c>
      <c r="D614" t="s">
        <v>162</v>
      </c>
      <c r="E614" t="s">
        <v>169</v>
      </c>
      <c r="F614" t="s">
        <v>170</v>
      </c>
      <c r="G614" t="s">
        <v>165</v>
      </c>
      <c r="H614" t="s">
        <v>71</v>
      </c>
      <c r="I614" t="s">
        <v>166</v>
      </c>
      <c r="J614" t="s">
        <v>99</v>
      </c>
      <c r="L614" t="s">
        <v>403</v>
      </c>
      <c r="AA614" t="s">
        <v>404</v>
      </c>
      <c r="AC614" t="s">
        <v>161</v>
      </c>
      <c r="AG614" s="40"/>
      <c r="AP614" t="s">
        <v>103</v>
      </c>
      <c r="AV614" t="s">
        <v>108</v>
      </c>
      <c r="AW614" t="s">
        <v>109</v>
      </c>
      <c r="BB614" t="str">
        <f t="shared" si="34"/>
        <v/>
      </c>
      <c r="BC614" t="str">
        <f t="shared" si="35"/>
        <v/>
      </c>
      <c r="BD614" t="str">
        <f t="shared" si="36"/>
        <v>右</v>
      </c>
      <c r="BE614" s="58" t="str">
        <f>IF(O614="男子",IF($AF614&gt;100,"",IF(M614=プロ用男子!D$2,ROW(),"")),"")</f>
        <v/>
      </c>
      <c r="BF614" s="58" t="str">
        <f>IF(O614="男子",IF($AF614&gt;100,"",IF($M614=プロ用男子!K$2,ROW(),"")),"")</f>
        <v/>
      </c>
      <c r="BG614" s="58" t="str">
        <f>IF(O614="男子",IF($AF614&gt;100,"",IF($M614=プロ用男子!D$27,ROW(),"")),"")</f>
        <v/>
      </c>
      <c r="BH614" s="58" t="str">
        <f>IF(O614="男子",IF($AF614&gt;100,"",IF($M614=プロ用男子!K$27,ROW(),"")),"")</f>
        <v/>
      </c>
      <c r="BI614" s="58" t="str">
        <f>IF(O614="男子",IF($AF614&gt;100,"",IF($M614=プロ用男子!D$52,ROW(),"")),"")</f>
        <v/>
      </c>
      <c r="BJ614" s="58" t="str">
        <f>IF(O614="男子",IF($AF614&gt;100,"",IF($M614=プロ用男子!K$52,ROW(),"")),"")</f>
        <v/>
      </c>
      <c r="BK614" s="58" t="str">
        <f>IF(O614="男子",IF($AF614&gt;100,"",IF($M614=プロ用男子!D$77,ROW(),"")),"")</f>
        <v/>
      </c>
      <c r="BL614" s="58" t="str">
        <f>IF(O614="男子",IF($AF614&gt;100,"",IF($M614=プロ用男子!K$77,ROW(),"")),"")</f>
        <v/>
      </c>
      <c r="BM614" s="58" t="str">
        <f>IF(O614="男子",IF($AF614&gt;100,"",IF($M614=プロ用男子!D$102,ROW(),"")),"")</f>
        <v/>
      </c>
      <c r="BN614" s="58" t="str">
        <f>IF(O614="男子",IF($AF614&gt;100,"",IF($M614=プロ用男子!K$102,ROW(),"")),"")</f>
        <v/>
      </c>
      <c r="BO614" s="58" t="str">
        <f>IF(O614="男子",IF($AF614&gt;100,"",IF($M614=プロ用男子!D$127,ROW(),"")),"")</f>
        <v/>
      </c>
      <c r="BP614" s="58" t="str">
        <f>IF(O614="男子",IF($AF614&gt;100,"",IF($M614=プロ用男子!K$127,ROW(),"")),"")</f>
        <v/>
      </c>
      <c r="BQ614" s="58" t="str">
        <f>IF(O614="男子",IF($AF614&gt;100,"",IF($M614=プロ用男子!D$152,ROW(),"")),"")</f>
        <v/>
      </c>
      <c r="BR614" s="58" t="str">
        <f>IF(O614="男子",IF($AF614&gt;100,"",IF($M614=プロ用男子!K$152,ROW(),"")),"")</f>
        <v/>
      </c>
      <c r="BS614" s="58" t="str">
        <f>IF(O614="男子",IF($AF614&gt;100,"",IF($M614=プロ用男子!D$177,ROW(),"")),"")</f>
        <v/>
      </c>
      <c r="BT614" s="58" t="str">
        <f>IF(O614="男子",IF($AF614&gt;100,"",IF($M614=プロ用男子!K$177,ROW(),"")),"")</f>
        <v/>
      </c>
      <c r="BU614" s="58" t="str">
        <f>IF(O614="男子",IF($AF614&gt;100,"",IF($M614=プロ用男子!D$202,ROW(),"")),"")</f>
        <v/>
      </c>
      <c r="BV614" s="58" t="str">
        <f>IF(O614="男子",IF($AF614&gt;100,"",IF($M614=プロ用男子!K$202,ROW(),"")),"")</f>
        <v/>
      </c>
      <c r="BW614" s="58" t="str">
        <f>IF(O614="男子",IF($AF614&gt;100,"",IF($M614=プロ用男子!D$227,ROW(),"")),"")</f>
        <v/>
      </c>
      <c r="BX614" s="58" t="str">
        <f>IF(O614="男子",IF($AF614&gt;100,"",IF($M614=プロ用男子!K$227,ROW(),"")),"")</f>
        <v/>
      </c>
      <c r="BY614" s="58" t="str">
        <f>IF(O614="女子",IF(AF614&gt;100,"",IF(M614=プロ用女子!D$2,ROW(),"")),"")</f>
        <v/>
      </c>
      <c r="BZ614" s="58" t="str">
        <f>IF(O614="女子",IF($AF614&gt;100,"",IF($M614=プロ用女子!K$2,ROW(),"")),"")</f>
        <v/>
      </c>
      <c r="CA614" s="58" t="str">
        <f>IF(O614="女子",IF($AF614&gt;100,"",IF($M614=プロ用女子!D$27,ROW(),"")),"")</f>
        <v/>
      </c>
      <c r="CB614" s="58" t="str">
        <f>IF(O614="女子",IF($AF614&gt;100,"",IF($M614=プロ用女子!K$27,ROW(),"")),"")</f>
        <v/>
      </c>
      <c r="CC614" s="58" t="str">
        <f>IF(O614="女子",IF($AF614&gt;100,"",IF($M614=プロ用女子!D$52,ROW(),"")),"")</f>
        <v/>
      </c>
      <c r="CD614" s="58" t="str">
        <f>IF(O614="女子",IF($AF614&gt;100,"",IF($M614=プロ用女子!K$52,ROW(),"")),"")</f>
        <v/>
      </c>
      <c r="CE614" s="58" t="str">
        <f>IF(O614="女子",IF($AF614&gt;100,"",IF($M614=プロ用女子!D$77,ROW(),"")),"")</f>
        <v/>
      </c>
      <c r="CF614" s="58" t="str">
        <f>IF(O614="女子",IF($AF614&gt;100,"",IF($M614=プロ用女子!K$77,ROW(),"")),"")</f>
        <v/>
      </c>
      <c r="CG614" s="58" t="str">
        <f>IF(O614="女子",IF($AF614&gt;100,"",IF($M614=プロ用女子!D$102,ROW(),"")),"")</f>
        <v/>
      </c>
      <c r="CH614" s="58" t="str">
        <f>IF(O614="女子",IF($AF614&gt;100,"",IF($M614=プロ用女子!K$102,ROW(),"")),"")</f>
        <v/>
      </c>
      <c r="CI614" s="58" t="str">
        <f>IF(O614="女子",IF($AF614&gt;100,"",IF($M614=プロ用女子!D$127,ROW(),"")),"")</f>
        <v/>
      </c>
      <c r="CJ614" s="58" t="str">
        <f>IF(O614="女子",IF($AF614&gt;100,"",IF($M614=プロ用女子!K$127,ROW(),"")),"")</f>
        <v/>
      </c>
      <c r="CK614" s="58" t="str">
        <f>IF(O614="女子",IF($AF614&gt;100,"",IF($M614=プロ用女子!D$152,ROW(),"")),"")</f>
        <v/>
      </c>
      <c r="CL614" s="58" t="str">
        <f>IF(O614="女子",IF($AF614&gt;100,"",IF($M614=プロ用女子!K$152,ROW(),"")),"")</f>
        <v/>
      </c>
      <c r="CM614" s="58" t="str">
        <f>IF(O614="女子",IF($AF614&gt;100,"",IF($M614=プロ用女子!D$177,ROW(),"")),"")</f>
        <v/>
      </c>
      <c r="CN614" s="58" t="str">
        <f>IF(O614="女子",IF($AF614&gt;100,"",IF($M614=プロ用女子!K$177,ROW(),"")),"")</f>
        <v/>
      </c>
      <c r="CO614" s="58" t="str">
        <f>IF(O614="女子",IF($AF614&gt;100,"",IF($M614=プロ用女子!D$202,ROW(),"")),"")</f>
        <v/>
      </c>
      <c r="CP614" s="58" t="str">
        <f>IF(O614="女子",IF($AF614&gt;100,"",IF($M614=プロ用女子!K$202,ROW(),"")),"")</f>
        <v/>
      </c>
      <c r="CQ614" s="58" t="str">
        <f>IF(O614="女子",IF($AF614&gt;100,"",IF($M614=プロ用女子!D$227,ROW(),"")),"")</f>
        <v/>
      </c>
      <c r="CR614" s="58" t="str">
        <f>IF(O614="女子",IF($AF614&gt;100,"",IF($M614=プロ用女子!K$227,ROW(),"")),"")</f>
        <v/>
      </c>
    </row>
    <row r="615" spans="1:96" x14ac:dyDescent="0.15">
      <c r="A615" s="41">
        <v>46172</v>
      </c>
      <c r="B615" s="41">
        <v>46180</v>
      </c>
      <c r="C615" t="s">
        <v>70</v>
      </c>
      <c r="D615" t="s">
        <v>162</v>
      </c>
      <c r="E615" t="s">
        <v>169</v>
      </c>
      <c r="F615" t="s">
        <v>170</v>
      </c>
      <c r="G615" t="s">
        <v>165</v>
      </c>
      <c r="H615" t="s">
        <v>71</v>
      </c>
      <c r="I615" t="s">
        <v>166</v>
      </c>
      <c r="J615" t="s">
        <v>99</v>
      </c>
      <c r="L615" t="s">
        <v>462</v>
      </c>
      <c r="AA615" t="s">
        <v>463</v>
      </c>
      <c r="AC615" t="s">
        <v>161</v>
      </c>
      <c r="AG615" s="40"/>
      <c r="AP615" t="s">
        <v>103</v>
      </c>
      <c r="AV615" t="s">
        <v>104</v>
      </c>
      <c r="AY615" t="s">
        <v>155</v>
      </c>
      <c r="BB615" t="str">
        <f t="shared" si="34"/>
        <v/>
      </c>
      <c r="BC615" t="str">
        <f t="shared" si="35"/>
        <v/>
      </c>
      <c r="BD615" t="str">
        <f t="shared" si="36"/>
        <v>右</v>
      </c>
      <c r="BE615" s="58" t="str">
        <f>IF(O615="男子",IF($AF615&gt;100,"",IF(M615=プロ用男子!D$2,ROW(),"")),"")</f>
        <v/>
      </c>
      <c r="BF615" s="58" t="str">
        <f>IF(O615="男子",IF($AF615&gt;100,"",IF($M615=プロ用男子!K$2,ROW(),"")),"")</f>
        <v/>
      </c>
      <c r="BG615" s="58" t="str">
        <f>IF(O615="男子",IF($AF615&gt;100,"",IF($M615=プロ用男子!D$27,ROW(),"")),"")</f>
        <v/>
      </c>
      <c r="BH615" s="58" t="str">
        <f>IF(O615="男子",IF($AF615&gt;100,"",IF($M615=プロ用男子!K$27,ROW(),"")),"")</f>
        <v/>
      </c>
      <c r="BI615" s="58" t="str">
        <f>IF(O615="男子",IF($AF615&gt;100,"",IF($M615=プロ用男子!D$52,ROW(),"")),"")</f>
        <v/>
      </c>
      <c r="BJ615" s="58" t="str">
        <f>IF(O615="男子",IF($AF615&gt;100,"",IF($M615=プロ用男子!K$52,ROW(),"")),"")</f>
        <v/>
      </c>
      <c r="BK615" s="58" t="str">
        <f>IF(O615="男子",IF($AF615&gt;100,"",IF($M615=プロ用男子!D$77,ROW(),"")),"")</f>
        <v/>
      </c>
      <c r="BL615" s="58" t="str">
        <f>IF(O615="男子",IF($AF615&gt;100,"",IF($M615=プロ用男子!K$77,ROW(),"")),"")</f>
        <v/>
      </c>
      <c r="BM615" s="58" t="str">
        <f>IF(O615="男子",IF($AF615&gt;100,"",IF($M615=プロ用男子!D$102,ROW(),"")),"")</f>
        <v/>
      </c>
      <c r="BN615" s="58" t="str">
        <f>IF(O615="男子",IF($AF615&gt;100,"",IF($M615=プロ用男子!K$102,ROW(),"")),"")</f>
        <v/>
      </c>
      <c r="BO615" s="58" t="str">
        <f>IF(O615="男子",IF($AF615&gt;100,"",IF($M615=プロ用男子!D$127,ROW(),"")),"")</f>
        <v/>
      </c>
      <c r="BP615" s="58" t="str">
        <f>IF(O615="男子",IF($AF615&gt;100,"",IF($M615=プロ用男子!K$127,ROW(),"")),"")</f>
        <v/>
      </c>
      <c r="BQ615" s="58" t="str">
        <f>IF(O615="男子",IF($AF615&gt;100,"",IF($M615=プロ用男子!D$152,ROW(),"")),"")</f>
        <v/>
      </c>
      <c r="BR615" s="58" t="str">
        <f>IF(O615="男子",IF($AF615&gt;100,"",IF($M615=プロ用男子!K$152,ROW(),"")),"")</f>
        <v/>
      </c>
      <c r="BS615" s="58" t="str">
        <f>IF(O615="男子",IF($AF615&gt;100,"",IF($M615=プロ用男子!D$177,ROW(),"")),"")</f>
        <v/>
      </c>
      <c r="BT615" s="58" t="str">
        <f>IF(O615="男子",IF($AF615&gt;100,"",IF($M615=プロ用男子!K$177,ROW(),"")),"")</f>
        <v/>
      </c>
      <c r="BU615" s="58" t="str">
        <f>IF(O615="男子",IF($AF615&gt;100,"",IF($M615=プロ用男子!D$202,ROW(),"")),"")</f>
        <v/>
      </c>
      <c r="BV615" s="58" t="str">
        <f>IF(O615="男子",IF($AF615&gt;100,"",IF($M615=プロ用男子!K$202,ROW(),"")),"")</f>
        <v/>
      </c>
      <c r="BW615" s="58" t="str">
        <f>IF(O615="男子",IF($AF615&gt;100,"",IF($M615=プロ用男子!D$227,ROW(),"")),"")</f>
        <v/>
      </c>
      <c r="BX615" s="58" t="str">
        <f>IF(O615="男子",IF($AF615&gt;100,"",IF($M615=プロ用男子!K$227,ROW(),"")),"")</f>
        <v/>
      </c>
      <c r="BY615" s="58" t="str">
        <f>IF(O615="女子",IF(AF615&gt;100,"",IF(M615=プロ用女子!D$2,ROW(),"")),"")</f>
        <v/>
      </c>
      <c r="BZ615" s="58" t="str">
        <f>IF(O615="女子",IF($AF615&gt;100,"",IF($M615=プロ用女子!K$2,ROW(),"")),"")</f>
        <v/>
      </c>
      <c r="CA615" s="58" t="str">
        <f>IF(O615="女子",IF($AF615&gt;100,"",IF($M615=プロ用女子!D$27,ROW(),"")),"")</f>
        <v/>
      </c>
      <c r="CB615" s="58" t="str">
        <f>IF(O615="女子",IF($AF615&gt;100,"",IF($M615=プロ用女子!K$27,ROW(),"")),"")</f>
        <v/>
      </c>
      <c r="CC615" s="58" t="str">
        <f>IF(O615="女子",IF($AF615&gt;100,"",IF($M615=プロ用女子!D$52,ROW(),"")),"")</f>
        <v/>
      </c>
      <c r="CD615" s="58" t="str">
        <f>IF(O615="女子",IF($AF615&gt;100,"",IF($M615=プロ用女子!K$52,ROW(),"")),"")</f>
        <v/>
      </c>
      <c r="CE615" s="58" t="str">
        <f>IF(O615="女子",IF($AF615&gt;100,"",IF($M615=プロ用女子!D$77,ROW(),"")),"")</f>
        <v/>
      </c>
      <c r="CF615" s="58" t="str">
        <f>IF(O615="女子",IF($AF615&gt;100,"",IF($M615=プロ用女子!K$77,ROW(),"")),"")</f>
        <v/>
      </c>
      <c r="CG615" s="58" t="str">
        <f>IF(O615="女子",IF($AF615&gt;100,"",IF($M615=プロ用女子!D$102,ROW(),"")),"")</f>
        <v/>
      </c>
      <c r="CH615" s="58" t="str">
        <f>IF(O615="女子",IF($AF615&gt;100,"",IF($M615=プロ用女子!K$102,ROW(),"")),"")</f>
        <v/>
      </c>
      <c r="CI615" s="58" t="str">
        <f>IF(O615="女子",IF($AF615&gt;100,"",IF($M615=プロ用女子!D$127,ROW(),"")),"")</f>
        <v/>
      </c>
      <c r="CJ615" s="58" t="str">
        <f>IF(O615="女子",IF($AF615&gt;100,"",IF($M615=プロ用女子!K$127,ROW(),"")),"")</f>
        <v/>
      </c>
      <c r="CK615" s="58" t="str">
        <f>IF(O615="女子",IF($AF615&gt;100,"",IF($M615=プロ用女子!D$152,ROW(),"")),"")</f>
        <v/>
      </c>
      <c r="CL615" s="58" t="str">
        <f>IF(O615="女子",IF($AF615&gt;100,"",IF($M615=プロ用女子!K$152,ROW(),"")),"")</f>
        <v/>
      </c>
      <c r="CM615" s="58" t="str">
        <f>IF(O615="女子",IF($AF615&gt;100,"",IF($M615=プロ用女子!D$177,ROW(),"")),"")</f>
        <v/>
      </c>
      <c r="CN615" s="58" t="str">
        <f>IF(O615="女子",IF($AF615&gt;100,"",IF($M615=プロ用女子!K$177,ROW(),"")),"")</f>
        <v/>
      </c>
      <c r="CO615" s="58" t="str">
        <f>IF(O615="女子",IF($AF615&gt;100,"",IF($M615=プロ用女子!D$202,ROW(),"")),"")</f>
        <v/>
      </c>
      <c r="CP615" s="58" t="str">
        <f>IF(O615="女子",IF($AF615&gt;100,"",IF($M615=プロ用女子!K$202,ROW(),"")),"")</f>
        <v/>
      </c>
      <c r="CQ615" s="58" t="str">
        <f>IF(O615="女子",IF($AF615&gt;100,"",IF($M615=プロ用女子!D$227,ROW(),"")),"")</f>
        <v/>
      </c>
      <c r="CR615" s="58" t="str">
        <f>IF(O615="女子",IF($AF615&gt;100,"",IF($M615=プロ用女子!K$227,ROW(),"")),"")</f>
        <v/>
      </c>
    </row>
    <row r="616" spans="1:96" x14ac:dyDescent="0.15">
      <c r="A616" s="41">
        <v>46172</v>
      </c>
      <c r="B616" s="41">
        <v>46180</v>
      </c>
      <c r="C616" t="s">
        <v>70</v>
      </c>
      <c r="D616" t="s">
        <v>162</v>
      </c>
      <c r="E616" t="s">
        <v>169</v>
      </c>
      <c r="F616" t="s">
        <v>170</v>
      </c>
      <c r="G616" t="s">
        <v>165</v>
      </c>
      <c r="H616" t="s">
        <v>71</v>
      </c>
      <c r="I616" t="s">
        <v>166</v>
      </c>
      <c r="J616" t="s">
        <v>99</v>
      </c>
      <c r="L616" t="s">
        <v>506</v>
      </c>
      <c r="AA616" t="s">
        <v>507</v>
      </c>
      <c r="AC616" t="s">
        <v>161</v>
      </c>
      <c r="AG616" s="40"/>
      <c r="AV616" t="s">
        <v>104</v>
      </c>
      <c r="AY616" t="s">
        <v>157</v>
      </c>
      <c r="BB616" t="str">
        <f t="shared" si="34"/>
        <v/>
      </c>
      <c r="BC616" t="str">
        <f t="shared" si="35"/>
        <v/>
      </c>
      <c r="BD616" t="str">
        <f t="shared" si="36"/>
        <v/>
      </c>
      <c r="BE616" s="58" t="str">
        <f>IF(O616="男子",IF($AF616&gt;100,"",IF(M616=プロ用男子!D$2,ROW(),"")),"")</f>
        <v/>
      </c>
      <c r="BF616" s="58" t="str">
        <f>IF(O616="男子",IF($AF616&gt;100,"",IF($M616=プロ用男子!K$2,ROW(),"")),"")</f>
        <v/>
      </c>
      <c r="BG616" s="58" t="str">
        <f>IF(O616="男子",IF($AF616&gt;100,"",IF($M616=プロ用男子!D$27,ROW(),"")),"")</f>
        <v/>
      </c>
      <c r="BH616" s="58" t="str">
        <f>IF(O616="男子",IF($AF616&gt;100,"",IF($M616=プロ用男子!K$27,ROW(),"")),"")</f>
        <v/>
      </c>
      <c r="BI616" s="58" t="str">
        <f>IF(O616="男子",IF($AF616&gt;100,"",IF($M616=プロ用男子!D$52,ROW(),"")),"")</f>
        <v/>
      </c>
      <c r="BJ616" s="58" t="str">
        <f>IF(O616="男子",IF($AF616&gt;100,"",IF($M616=プロ用男子!K$52,ROW(),"")),"")</f>
        <v/>
      </c>
      <c r="BK616" s="58" t="str">
        <f>IF(O616="男子",IF($AF616&gt;100,"",IF($M616=プロ用男子!D$77,ROW(),"")),"")</f>
        <v/>
      </c>
      <c r="BL616" s="58" t="str">
        <f>IF(O616="男子",IF($AF616&gt;100,"",IF($M616=プロ用男子!K$77,ROW(),"")),"")</f>
        <v/>
      </c>
      <c r="BM616" s="58" t="str">
        <f>IF(O616="男子",IF($AF616&gt;100,"",IF($M616=プロ用男子!D$102,ROW(),"")),"")</f>
        <v/>
      </c>
      <c r="BN616" s="58" t="str">
        <f>IF(O616="男子",IF($AF616&gt;100,"",IF($M616=プロ用男子!K$102,ROW(),"")),"")</f>
        <v/>
      </c>
      <c r="BO616" s="58" t="str">
        <f>IF(O616="男子",IF($AF616&gt;100,"",IF($M616=プロ用男子!D$127,ROW(),"")),"")</f>
        <v/>
      </c>
      <c r="BP616" s="58" t="str">
        <f>IF(O616="男子",IF($AF616&gt;100,"",IF($M616=プロ用男子!K$127,ROW(),"")),"")</f>
        <v/>
      </c>
      <c r="BQ616" s="58" t="str">
        <f>IF(O616="男子",IF($AF616&gt;100,"",IF($M616=プロ用男子!D$152,ROW(),"")),"")</f>
        <v/>
      </c>
      <c r="BR616" s="58" t="str">
        <f>IF(O616="男子",IF($AF616&gt;100,"",IF($M616=プロ用男子!K$152,ROW(),"")),"")</f>
        <v/>
      </c>
      <c r="BS616" s="58" t="str">
        <f>IF(O616="男子",IF($AF616&gt;100,"",IF($M616=プロ用男子!D$177,ROW(),"")),"")</f>
        <v/>
      </c>
      <c r="BT616" s="58" t="str">
        <f>IF(O616="男子",IF($AF616&gt;100,"",IF($M616=プロ用男子!K$177,ROW(),"")),"")</f>
        <v/>
      </c>
      <c r="BU616" s="58" t="str">
        <f>IF(O616="男子",IF($AF616&gt;100,"",IF($M616=プロ用男子!D$202,ROW(),"")),"")</f>
        <v/>
      </c>
      <c r="BV616" s="58" t="str">
        <f>IF(O616="男子",IF($AF616&gt;100,"",IF($M616=プロ用男子!K$202,ROW(),"")),"")</f>
        <v/>
      </c>
      <c r="BW616" s="58" t="str">
        <f>IF(O616="男子",IF($AF616&gt;100,"",IF($M616=プロ用男子!D$227,ROW(),"")),"")</f>
        <v/>
      </c>
      <c r="BX616" s="58" t="str">
        <f>IF(O616="男子",IF($AF616&gt;100,"",IF($M616=プロ用男子!K$227,ROW(),"")),"")</f>
        <v/>
      </c>
      <c r="BY616" s="58" t="str">
        <f>IF(O616="女子",IF(AF616&gt;100,"",IF(M616=プロ用女子!D$2,ROW(),"")),"")</f>
        <v/>
      </c>
      <c r="BZ616" s="58" t="str">
        <f>IF(O616="女子",IF($AF616&gt;100,"",IF($M616=プロ用女子!K$2,ROW(),"")),"")</f>
        <v/>
      </c>
      <c r="CA616" s="58" t="str">
        <f>IF(O616="女子",IF($AF616&gt;100,"",IF($M616=プロ用女子!D$27,ROW(),"")),"")</f>
        <v/>
      </c>
      <c r="CB616" s="58" t="str">
        <f>IF(O616="女子",IF($AF616&gt;100,"",IF($M616=プロ用女子!K$27,ROW(),"")),"")</f>
        <v/>
      </c>
      <c r="CC616" s="58" t="str">
        <f>IF(O616="女子",IF($AF616&gt;100,"",IF($M616=プロ用女子!D$52,ROW(),"")),"")</f>
        <v/>
      </c>
      <c r="CD616" s="58" t="str">
        <f>IF(O616="女子",IF($AF616&gt;100,"",IF($M616=プロ用女子!K$52,ROW(),"")),"")</f>
        <v/>
      </c>
      <c r="CE616" s="58" t="str">
        <f>IF(O616="女子",IF($AF616&gt;100,"",IF($M616=プロ用女子!D$77,ROW(),"")),"")</f>
        <v/>
      </c>
      <c r="CF616" s="58" t="str">
        <f>IF(O616="女子",IF($AF616&gt;100,"",IF($M616=プロ用女子!K$77,ROW(),"")),"")</f>
        <v/>
      </c>
      <c r="CG616" s="58" t="str">
        <f>IF(O616="女子",IF($AF616&gt;100,"",IF($M616=プロ用女子!D$102,ROW(),"")),"")</f>
        <v/>
      </c>
      <c r="CH616" s="58" t="str">
        <f>IF(O616="女子",IF($AF616&gt;100,"",IF($M616=プロ用女子!K$102,ROW(),"")),"")</f>
        <v/>
      </c>
      <c r="CI616" s="58" t="str">
        <f>IF(O616="女子",IF($AF616&gt;100,"",IF($M616=プロ用女子!D$127,ROW(),"")),"")</f>
        <v/>
      </c>
      <c r="CJ616" s="58" t="str">
        <f>IF(O616="女子",IF($AF616&gt;100,"",IF($M616=プロ用女子!K$127,ROW(),"")),"")</f>
        <v/>
      </c>
      <c r="CK616" s="58" t="str">
        <f>IF(O616="女子",IF($AF616&gt;100,"",IF($M616=プロ用女子!D$152,ROW(),"")),"")</f>
        <v/>
      </c>
      <c r="CL616" s="58" t="str">
        <f>IF(O616="女子",IF($AF616&gt;100,"",IF($M616=プロ用女子!K$152,ROW(),"")),"")</f>
        <v/>
      </c>
      <c r="CM616" s="58" t="str">
        <f>IF(O616="女子",IF($AF616&gt;100,"",IF($M616=プロ用女子!D$177,ROW(),"")),"")</f>
        <v/>
      </c>
      <c r="CN616" s="58" t="str">
        <f>IF(O616="女子",IF($AF616&gt;100,"",IF($M616=プロ用女子!K$177,ROW(),"")),"")</f>
        <v/>
      </c>
      <c r="CO616" s="58" t="str">
        <f>IF(O616="女子",IF($AF616&gt;100,"",IF($M616=プロ用女子!D$202,ROW(),"")),"")</f>
        <v/>
      </c>
      <c r="CP616" s="58" t="str">
        <f>IF(O616="女子",IF($AF616&gt;100,"",IF($M616=プロ用女子!K$202,ROW(),"")),"")</f>
        <v/>
      </c>
      <c r="CQ616" s="58" t="str">
        <f>IF(O616="女子",IF($AF616&gt;100,"",IF($M616=プロ用女子!D$227,ROW(),"")),"")</f>
        <v/>
      </c>
      <c r="CR616" s="58" t="str">
        <f>IF(O616="女子",IF($AF616&gt;100,"",IF($M616=プロ用女子!K$227,ROW(),"")),"")</f>
        <v/>
      </c>
    </row>
    <row r="617" spans="1:96" x14ac:dyDescent="0.15">
      <c r="A617">
        <v>46172</v>
      </c>
      <c r="B617">
        <v>46180</v>
      </c>
      <c r="C617" t="s">
        <v>70</v>
      </c>
      <c r="D617" t="s">
        <v>162</v>
      </c>
      <c r="E617" t="s">
        <v>169</v>
      </c>
      <c r="F617" t="s">
        <v>170</v>
      </c>
      <c r="G617" t="s">
        <v>165</v>
      </c>
      <c r="H617" t="s">
        <v>71</v>
      </c>
      <c r="I617" t="s">
        <v>166</v>
      </c>
      <c r="J617" t="s">
        <v>99</v>
      </c>
      <c r="L617" t="s">
        <v>564</v>
      </c>
      <c r="AA617" t="s">
        <v>565</v>
      </c>
      <c r="AC617" t="s">
        <v>161</v>
      </c>
      <c r="AG617" s="40"/>
      <c r="AP617" t="s">
        <v>103</v>
      </c>
      <c r="AV617" t="s">
        <v>104</v>
      </c>
      <c r="AY617" t="s">
        <v>156</v>
      </c>
      <c r="BB617" t="str">
        <f t="shared" si="34"/>
        <v/>
      </c>
      <c r="BC617" t="str">
        <f t="shared" si="35"/>
        <v/>
      </c>
      <c r="BD617" t="str">
        <f t="shared" si="36"/>
        <v>右</v>
      </c>
      <c r="BE617" s="58" t="str">
        <f>IF(O617="男子",IF($AF617&gt;100,"",IF(M617=プロ用男子!D$2,ROW(),"")),"")</f>
        <v/>
      </c>
      <c r="BF617" s="58" t="str">
        <f>IF(O617="男子",IF($AF617&gt;100,"",IF($M617=プロ用男子!K$2,ROW(),"")),"")</f>
        <v/>
      </c>
      <c r="BG617" s="58" t="str">
        <f>IF(O617="男子",IF($AF617&gt;100,"",IF($M617=プロ用男子!D$27,ROW(),"")),"")</f>
        <v/>
      </c>
      <c r="BH617" s="58" t="str">
        <f>IF(O617="男子",IF($AF617&gt;100,"",IF($M617=プロ用男子!K$27,ROW(),"")),"")</f>
        <v/>
      </c>
      <c r="BI617" s="58" t="str">
        <f>IF(O617="男子",IF($AF617&gt;100,"",IF($M617=プロ用男子!D$52,ROW(),"")),"")</f>
        <v/>
      </c>
      <c r="BJ617" s="58" t="str">
        <f>IF(O617="男子",IF($AF617&gt;100,"",IF($M617=プロ用男子!K$52,ROW(),"")),"")</f>
        <v/>
      </c>
      <c r="BK617" s="58" t="str">
        <f>IF(O617="男子",IF($AF617&gt;100,"",IF($M617=プロ用男子!D$77,ROW(),"")),"")</f>
        <v/>
      </c>
      <c r="BL617" s="58" t="str">
        <f>IF(O617="男子",IF($AF617&gt;100,"",IF($M617=プロ用男子!K$77,ROW(),"")),"")</f>
        <v/>
      </c>
      <c r="BM617" s="58" t="str">
        <f>IF(O617="男子",IF($AF617&gt;100,"",IF($M617=プロ用男子!D$102,ROW(),"")),"")</f>
        <v/>
      </c>
      <c r="BN617" s="58" t="str">
        <f>IF(O617="男子",IF($AF617&gt;100,"",IF($M617=プロ用男子!K$102,ROW(),"")),"")</f>
        <v/>
      </c>
      <c r="BO617" s="58" t="str">
        <f>IF(O617="男子",IF($AF617&gt;100,"",IF($M617=プロ用男子!D$127,ROW(),"")),"")</f>
        <v/>
      </c>
      <c r="BP617" s="58" t="str">
        <f>IF(O617="男子",IF($AF617&gt;100,"",IF($M617=プロ用男子!K$127,ROW(),"")),"")</f>
        <v/>
      </c>
      <c r="BQ617" s="58" t="str">
        <f>IF(O617="男子",IF($AF617&gt;100,"",IF($M617=プロ用男子!D$152,ROW(),"")),"")</f>
        <v/>
      </c>
      <c r="BR617" s="58" t="str">
        <f>IF(O617="男子",IF($AF617&gt;100,"",IF($M617=プロ用男子!K$152,ROW(),"")),"")</f>
        <v/>
      </c>
      <c r="BS617" s="58" t="str">
        <f>IF(O617="男子",IF($AF617&gt;100,"",IF($M617=プロ用男子!D$177,ROW(),"")),"")</f>
        <v/>
      </c>
      <c r="BT617" s="58" t="str">
        <f>IF(O617="男子",IF($AF617&gt;100,"",IF($M617=プロ用男子!K$177,ROW(),"")),"")</f>
        <v/>
      </c>
      <c r="BU617" s="58" t="str">
        <f>IF(O617="男子",IF($AF617&gt;100,"",IF($M617=プロ用男子!D$202,ROW(),"")),"")</f>
        <v/>
      </c>
      <c r="BV617" s="58" t="str">
        <f>IF(O617="男子",IF($AF617&gt;100,"",IF($M617=プロ用男子!K$202,ROW(),"")),"")</f>
        <v/>
      </c>
      <c r="BW617" s="58" t="str">
        <f>IF(O617="男子",IF($AF617&gt;100,"",IF($M617=プロ用男子!D$227,ROW(),"")),"")</f>
        <v/>
      </c>
      <c r="BX617" s="58" t="str">
        <f>IF(O617="男子",IF($AF617&gt;100,"",IF($M617=プロ用男子!K$227,ROW(),"")),"")</f>
        <v/>
      </c>
      <c r="BY617" s="58" t="str">
        <f>IF(O617="女子",IF(AF617&gt;100,"",IF(M617=プロ用女子!D$2,ROW(),"")),"")</f>
        <v/>
      </c>
      <c r="BZ617" s="58" t="str">
        <f>IF(O617="女子",IF($AF617&gt;100,"",IF($M617=プロ用女子!K$2,ROW(),"")),"")</f>
        <v/>
      </c>
      <c r="CA617" s="58" t="str">
        <f>IF(O617="女子",IF($AF617&gt;100,"",IF($M617=プロ用女子!D$27,ROW(),"")),"")</f>
        <v/>
      </c>
      <c r="CB617" s="58" t="str">
        <f>IF(O617="女子",IF($AF617&gt;100,"",IF($M617=プロ用女子!K$27,ROW(),"")),"")</f>
        <v/>
      </c>
      <c r="CC617" s="58" t="str">
        <f>IF(O617="女子",IF($AF617&gt;100,"",IF($M617=プロ用女子!D$52,ROW(),"")),"")</f>
        <v/>
      </c>
      <c r="CD617" s="58" t="str">
        <f>IF(O617="女子",IF($AF617&gt;100,"",IF($M617=プロ用女子!K$52,ROW(),"")),"")</f>
        <v/>
      </c>
      <c r="CE617" s="58" t="str">
        <f>IF(O617="女子",IF($AF617&gt;100,"",IF($M617=プロ用女子!D$77,ROW(),"")),"")</f>
        <v/>
      </c>
      <c r="CF617" s="58" t="str">
        <f>IF(O617="女子",IF($AF617&gt;100,"",IF($M617=プロ用女子!K$77,ROW(),"")),"")</f>
        <v/>
      </c>
      <c r="CG617" s="58" t="str">
        <f>IF(O617="女子",IF($AF617&gt;100,"",IF($M617=プロ用女子!D$102,ROW(),"")),"")</f>
        <v/>
      </c>
      <c r="CH617" s="58" t="str">
        <f>IF(O617="女子",IF($AF617&gt;100,"",IF($M617=プロ用女子!K$102,ROW(),"")),"")</f>
        <v/>
      </c>
      <c r="CI617" s="58" t="str">
        <f>IF(O617="女子",IF($AF617&gt;100,"",IF($M617=プロ用女子!D$127,ROW(),"")),"")</f>
        <v/>
      </c>
      <c r="CJ617" s="58" t="str">
        <f>IF(O617="女子",IF($AF617&gt;100,"",IF($M617=プロ用女子!K$127,ROW(),"")),"")</f>
        <v/>
      </c>
      <c r="CK617" s="58" t="str">
        <f>IF(O617="女子",IF($AF617&gt;100,"",IF($M617=プロ用女子!D$152,ROW(),"")),"")</f>
        <v/>
      </c>
      <c r="CL617" s="58" t="str">
        <f>IF(O617="女子",IF($AF617&gt;100,"",IF($M617=プロ用女子!K$152,ROW(),"")),"")</f>
        <v/>
      </c>
      <c r="CM617" s="58" t="str">
        <f>IF(O617="女子",IF($AF617&gt;100,"",IF($M617=プロ用女子!D$177,ROW(),"")),"")</f>
        <v/>
      </c>
      <c r="CN617" s="58" t="str">
        <f>IF(O617="女子",IF($AF617&gt;100,"",IF($M617=プロ用女子!K$177,ROW(),"")),"")</f>
        <v/>
      </c>
      <c r="CO617" s="58" t="str">
        <f>IF(O617="女子",IF($AF617&gt;100,"",IF($M617=プロ用女子!D$202,ROW(),"")),"")</f>
        <v/>
      </c>
      <c r="CP617" s="58" t="str">
        <f>IF(O617="女子",IF($AF617&gt;100,"",IF($M617=プロ用女子!K$202,ROW(),"")),"")</f>
        <v/>
      </c>
      <c r="CQ617" s="58" t="str">
        <f>IF(O617="女子",IF($AF617&gt;100,"",IF($M617=プロ用女子!D$227,ROW(),"")),"")</f>
        <v/>
      </c>
      <c r="CR617" s="58" t="str">
        <f>IF(O617="女子",IF($AF617&gt;100,"",IF($M617=プロ用女子!K$227,ROW(),"")),"")</f>
        <v/>
      </c>
    </row>
    <row r="618" spans="1:96" x14ac:dyDescent="0.15">
      <c r="A618" s="41">
        <v>46172</v>
      </c>
      <c r="B618" s="41">
        <v>46180</v>
      </c>
      <c r="C618" t="s">
        <v>70</v>
      </c>
      <c r="D618" t="s">
        <v>162</v>
      </c>
      <c r="E618" t="s">
        <v>169</v>
      </c>
      <c r="F618" t="s">
        <v>170</v>
      </c>
      <c r="G618" t="s">
        <v>165</v>
      </c>
      <c r="H618" t="s">
        <v>71</v>
      </c>
      <c r="I618" t="s">
        <v>166</v>
      </c>
      <c r="J618" t="s">
        <v>99</v>
      </c>
      <c r="L618" t="s">
        <v>612</v>
      </c>
      <c r="AA618" t="s">
        <v>613</v>
      </c>
      <c r="AC618" t="s">
        <v>161</v>
      </c>
      <c r="AG618" s="40"/>
      <c r="AN618">
        <v>170</v>
      </c>
      <c r="AO618">
        <v>48</v>
      </c>
      <c r="AP618" t="s">
        <v>103</v>
      </c>
      <c r="AV618" t="s">
        <v>108</v>
      </c>
      <c r="AW618" t="s">
        <v>109</v>
      </c>
      <c r="BB618" t="str">
        <f t="shared" si="34"/>
        <v/>
      </c>
      <c r="BC618" t="str">
        <f t="shared" si="35"/>
        <v/>
      </c>
      <c r="BD618" t="str">
        <f t="shared" si="36"/>
        <v>右</v>
      </c>
      <c r="BE618" s="58" t="str">
        <f>IF(O618="男子",IF($AF618&gt;100,"",IF(M618=プロ用男子!D$2,ROW(),"")),"")</f>
        <v/>
      </c>
      <c r="BF618" s="58" t="str">
        <f>IF(O618="男子",IF($AF618&gt;100,"",IF($M618=プロ用男子!K$2,ROW(),"")),"")</f>
        <v/>
      </c>
      <c r="BG618" s="58" t="str">
        <f>IF(O618="男子",IF($AF618&gt;100,"",IF($M618=プロ用男子!D$27,ROW(),"")),"")</f>
        <v/>
      </c>
      <c r="BH618" s="58" t="str">
        <f>IF(O618="男子",IF($AF618&gt;100,"",IF($M618=プロ用男子!K$27,ROW(),"")),"")</f>
        <v/>
      </c>
      <c r="BI618" s="58" t="str">
        <f>IF(O618="男子",IF($AF618&gt;100,"",IF($M618=プロ用男子!D$52,ROW(),"")),"")</f>
        <v/>
      </c>
      <c r="BJ618" s="58" t="str">
        <f>IF(O618="男子",IF($AF618&gt;100,"",IF($M618=プロ用男子!K$52,ROW(),"")),"")</f>
        <v/>
      </c>
      <c r="BK618" s="58" t="str">
        <f>IF(O618="男子",IF($AF618&gt;100,"",IF($M618=プロ用男子!D$77,ROW(),"")),"")</f>
        <v/>
      </c>
      <c r="BL618" s="58" t="str">
        <f>IF(O618="男子",IF($AF618&gt;100,"",IF($M618=プロ用男子!K$77,ROW(),"")),"")</f>
        <v/>
      </c>
      <c r="BM618" s="58" t="str">
        <f>IF(O618="男子",IF($AF618&gt;100,"",IF($M618=プロ用男子!D$102,ROW(),"")),"")</f>
        <v/>
      </c>
      <c r="BN618" s="58" t="str">
        <f>IF(O618="男子",IF($AF618&gt;100,"",IF($M618=プロ用男子!K$102,ROW(),"")),"")</f>
        <v/>
      </c>
      <c r="BO618" s="58" t="str">
        <f>IF(O618="男子",IF($AF618&gt;100,"",IF($M618=プロ用男子!D$127,ROW(),"")),"")</f>
        <v/>
      </c>
      <c r="BP618" s="58" t="str">
        <f>IF(O618="男子",IF($AF618&gt;100,"",IF($M618=プロ用男子!K$127,ROW(),"")),"")</f>
        <v/>
      </c>
      <c r="BQ618" s="58" t="str">
        <f>IF(O618="男子",IF($AF618&gt;100,"",IF($M618=プロ用男子!D$152,ROW(),"")),"")</f>
        <v/>
      </c>
      <c r="BR618" s="58" t="str">
        <f>IF(O618="男子",IF($AF618&gt;100,"",IF($M618=プロ用男子!K$152,ROW(),"")),"")</f>
        <v/>
      </c>
      <c r="BS618" s="58" t="str">
        <f>IF(O618="男子",IF($AF618&gt;100,"",IF($M618=プロ用男子!D$177,ROW(),"")),"")</f>
        <v/>
      </c>
      <c r="BT618" s="58" t="str">
        <f>IF(O618="男子",IF($AF618&gt;100,"",IF($M618=プロ用男子!K$177,ROW(),"")),"")</f>
        <v/>
      </c>
      <c r="BU618" s="58" t="str">
        <f>IF(O618="男子",IF($AF618&gt;100,"",IF($M618=プロ用男子!D$202,ROW(),"")),"")</f>
        <v/>
      </c>
      <c r="BV618" s="58" t="str">
        <f>IF(O618="男子",IF($AF618&gt;100,"",IF($M618=プロ用男子!K$202,ROW(),"")),"")</f>
        <v/>
      </c>
      <c r="BW618" s="58" t="str">
        <f>IF(O618="男子",IF($AF618&gt;100,"",IF($M618=プロ用男子!D$227,ROW(),"")),"")</f>
        <v/>
      </c>
      <c r="BX618" s="58" t="str">
        <f>IF(O618="男子",IF($AF618&gt;100,"",IF($M618=プロ用男子!K$227,ROW(),"")),"")</f>
        <v/>
      </c>
      <c r="BY618" s="58" t="str">
        <f>IF(O618="女子",IF(AF618&gt;100,"",IF(M618=プロ用女子!D$2,ROW(),"")),"")</f>
        <v/>
      </c>
      <c r="BZ618" s="58" t="str">
        <f>IF(O618="女子",IF($AF618&gt;100,"",IF($M618=プロ用女子!K$2,ROW(),"")),"")</f>
        <v/>
      </c>
      <c r="CA618" s="58" t="str">
        <f>IF(O618="女子",IF($AF618&gt;100,"",IF($M618=プロ用女子!D$27,ROW(),"")),"")</f>
        <v/>
      </c>
      <c r="CB618" s="58" t="str">
        <f>IF(O618="女子",IF($AF618&gt;100,"",IF($M618=プロ用女子!K$27,ROW(),"")),"")</f>
        <v/>
      </c>
      <c r="CC618" s="58" t="str">
        <f>IF(O618="女子",IF($AF618&gt;100,"",IF($M618=プロ用女子!D$52,ROW(),"")),"")</f>
        <v/>
      </c>
      <c r="CD618" s="58" t="str">
        <f>IF(O618="女子",IF($AF618&gt;100,"",IF($M618=プロ用女子!K$52,ROW(),"")),"")</f>
        <v/>
      </c>
      <c r="CE618" s="58" t="str">
        <f>IF(O618="女子",IF($AF618&gt;100,"",IF($M618=プロ用女子!D$77,ROW(),"")),"")</f>
        <v/>
      </c>
      <c r="CF618" s="58" t="str">
        <f>IF(O618="女子",IF($AF618&gt;100,"",IF($M618=プロ用女子!K$77,ROW(),"")),"")</f>
        <v/>
      </c>
      <c r="CG618" s="58" t="str">
        <f>IF(O618="女子",IF($AF618&gt;100,"",IF($M618=プロ用女子!D$102,ROW(),"")),"")</f>
        <v/>
      </c>
      <c r="CH618" s="58" t="str">
        <f>IF(O618="女子",IF($AF618&gt;100,"",IF($M618=プロ用女子!K$102,ROW(),"")),"")</f>
        <v/>
      </c>
      <c r="CI618" s="58" t="str">
        <f>IF(O618="女子",IF($AF618&gt;100,"",IF($M618=プロ用女子!D$127,ROW(),"")),"")</f>
        <v/>
      </c>
      <c r="CJ618" s="58" t="str">
        <f>IF(O618="女子",IF($AF618&gt;100,"",IF($M618=プロ用女子!K$127,ROW(),"")),"")</f>
        <v/>
      </c>
      <c r="CK618" s="58" t="str">
        <f>IF(O618="女子",IF($AF618&gt;100,"",IF($M618=プロ用女子!D$152,ROW(),"")),"")</f>
        <v/>
      </c>
      <c r="CL618" s="58" t="str">
        <f>IF(O618="女子",IF($AF618&gt;100,"",IF($M618=プロ用女子!K$152,ROW(),"")),"")</f>
        <v/>
      </c>
      <c r="CM618" s="58" t="str">
        <f>IF(O618="女子",IF($AF618&gt;100,"",IF($M618=プロ用女子!D$177,ROW(),"")),"")</f>
        <v/>
      </c>
      <c r="CN618" s="58" t="str">
        <f>IF(O618="女子",IF($AF618&gt;100,"",IF($M618=プロ用女子!K$177,ROW(),"")),"")</f>
        <v/>
      </c>
      <c r="CO618" s="58" t="str">
        <f>IF(O618="女子",IF($AF618&gt;100,"",IF($M618=プロ用女子!D$202,ROW(),"")),"")</f>
        <v/>
      </c>
      <c r="CP618" s="58" t="str">
        <f>IF(O618="女子",IF($AF618&gt;100,"",IF($M618=プロ用女子!K$202,ROW(),"")),"")</f>
        <v/>
      </c>
      <c r="CQ618" s="58" t="str">
        <f>IF(O618="女子",IF($AF618&gt;100,"",IF($M618=プロ用女子!D$227,ROW(),"")),"")</f>
        <v/>
      </c>
      <c r="CR618" s="58" t="str">
        <f>IF(O618="女子",IF($AF618&gt;100,"",IF($M618=プロ用女子!K$227,ROW(),"")),"")</f>
        <v/>
      </c>
    </row>
    <row r="619" spans="1:96" x14ac:dyDescent="0.15">
      <c r="A619" s="41">
        <v>46172</v>
      </c>
      <c r="B619" s="41">
        <v>46180</v>
      </c>
      <c r="C619" t="s">
        <v>70</v>
      </c>
      <c r="D619" t="s">
        <v>162</v>
      </c>
      <c r="E619" t="s">
        <v>169</v>
      </c>
      <c r="F619" t="s">
        <v>170</v>
      </c>
      <c r="G619" t="s">
        <v>165</v>
      </c>
      <c r="H619" t="s">
        <v>71</v>
      </c>
      <c r="I619" t="s">
        <v>166</v>
      </c>
      <c r="J619" t="s">
        <v>99</v>
      </c>
      <c r="L619" t="s">
        <v>683</v>
      </c>
      <c r="AA619" t="s">
        <v>684</v>
      </c>
      <c r="AC619" t="s">
        <v>161</v>
      </c>
      <c r="AG619" s="40"/>
      <c r="AP619" t="s">
        <v>103</v>
      </c>
      <c r="AV619" t="s">
        <v>104</v>
      </c>
      <c r="AY619" t="s">
        <v>156</v>
      </c>
      <c r="BB619" t="str">
        <f t="shared" si="34"/>
        <v/>
      </c>
      <c r="BC619" t="str">
        <f t="shared" si="35"/>
        <v/>
      </c>
      <c r="BD619" t="str">
        <f t="shared" si="36"/>
        <v>右</v>
      </c>
      <c r="BE619" s="58" t="str">
        <f>IF(O619="男子",IF($AF619&gt;100,"",IF(M619=プロ用男子!D$2,ROW(),"")),"")</f>
        <v/>
      </c>
      <c r="BF619" s="58" t="str">
        <f>IF(O619="男子",IF($AF619&gt;100,"",IF($M619=プロ用男子!K$2,ROW(),"")),"")</f>
        <v/>
      </c>
      <c r="BG619" s="58" t="str">
        <f>IF(O619="男子",IF($AF619&gt;100,"",IF($M619=プロ用男子!D$27,ROW(),"")),"")</f>
        <v/>
      </c>
      <c r="BH619" s="58" t="str">
        <f>IF(O619="男子",IF($AF619&gt;100,"",IF($M619=プロ用男子!K$27,ROW(),"")),"")</f>
        <v/>
      </c>
      <c r="BI619" s="58" t="str">
        <f>IF(O619="男子",IF($AF619&gt;100,"",IF($M619=プロ用男子!D$52,ROW(),"")),"")</f>
        <v/>
      </c>
      <c r="BJ619" s="58" t="str">
        <f>IF(O619="男子",IF($AF619&gt;100,"",IF($M619=プロ用男子!K$52,ROW(),"")),"")</f>
        <v/>
      </c>
      <c r="BK619" s="58" t="str">
        <f>IF(O619="男子",IF($AF619&gt;100,"",IF($M619=プロ用男子!D$77,ROW(),"")),"")</f>
        <v/>
      </c>
      <c r="BL619" s="58" t="str">
        <f>IF(O619="男子",IF($AF619&gt;100,"",IF($M619=プロ用男子!K$77,ROW(),"")),"")</f>
        <v/>
      </c>
      <c r="BM619" s="58" t="str">
        <f>IF(O619="男子",IF($AF619&gt;100,"",IF($M619=プロ用男子!D$102,ROW(),"")),"")</f>
        <v/>
      </c>
      <c r="BN619" s="58" t="str">
        <f>IF(O619="男子",IF($AF619&gt;100,"",IF($M619=プロ用男子!K$102,ROW(),"")),"")</f>
        <v/>
      </c>
      <c r="BO619" s="58" t="str">
        <f>IF(O619="男子",IF($AF619&gt;100,"",IF($M619=プロ用男子!D$127,ROW(),"")),"")</f>
        <v/>
      </c>
      <c r="BP619" s="58" t="str">
        <f>IF(O619="男子",IF($AF619&gt;100,"",IF($M619=プロ用男子!K$127,ROW(),"")),"")</f>
        <v/>
      </c>
      <c r="BQ619" s="58" t="str">
        <f>IF(O619="男子",IF($AF619&gt;100,"",IF($M619=プロ用男子!D$152,ROW(),"")),"")</f>
        <v/>
      </c>
      <c r="BR619" s="58" t="str">
        <f>IF(O619="男子",IF($AF619&gt;100,"",IF($M619=プロ用男子!K$152,ROW(),"")),"")</f>
        <v/>
      </c>
      <c r="BS619" s="58" t="str">
        <f>IF(O619="男子",IF($AF619&gt;100,"",IF($M619=プロ用男子!D$177,ROW(),"")),"")</f>
        <v/>
      </c>
      <c r="BT619" s="58" t="str">
        <f>IF(O619="男子",IF($AF619&gt;100,"",IF($M619=プロ用男子!K$177,ROW(),"")),"")</f>
        <v/>
      </c>
      <c r="BU619" s="58" t="str">
        <f>IF(O619="男子",IF($AF619&gt;100,"",IF($M619=プロ用男子!D$202,ROW(),"")),"")</f>
        <v/>
      </c>
      <c r="BV619" s="58" t="str">
        <f>IF(O619="男子",IF($AF619&gt;100,"",IF($M619=プロ用男子!K$202,ROW(),"")),"")</f>
        <v/>
      </c>
      <c r="BW619" s="58" t="str">
        <f>IF(O619="男子",IF($AF619&gt;100,"",IF($M619=プロ用男子!D$227,ROW(),"")),"")</f>
        <v/>
      </c>
      <c r="BX619" s="58" t="str">
        <f>IF(O619="男子",IF($AF619&gt;100,"",IF($M619=プロ用男子!K$227,ROW(),"")),"")</f>
        <v/>
      </c>
      <c r="BY619" s="58" t="str">
        <f>IF(O619="女子",IF(AF619&gt;100,"",IF(M619=プロ用女子!D$2,ROW(),"")),"")</f>
        <v/>
      </c>
      <c r="BZ619" s="58" t="str">
        <f>IF(O619="女子",IF($AF619&gt;100,"",IF($M619=プロ用女子!K$2,ROW(),"")),"")</f>
        <v/>
      </c>
      <c r="CA619" s="58" t="str">
        <f>IF(O619="女子",IF($AF619&gt;100,"",IF($M619=プロ用女子!D$27,ROW(),"")),"")</f>
        <v/>
      </c>
      <c r="CB619" s="58" t="str">
        <f>IF(O619="女子",IF($AF619&gt;100,"",IF($M619=プロ用女子!K$27,ROW(),"")),"")</f>
        <v/>
      </c>
      <c r="CC619" s="58" t="str">
        <f>IF(O619="女子",IF($AF619&gt;100,"",IF($M619=プロ用女子!D$52,ROW(),"")),"")</f>
        <v/>
      </c>
      <c r="CD619" s="58" t="str">
        <f>IF(O619="女子",IF($AF619&gt;100,"",IF($M619=プロ用女子!K$52,ROW(),"")),"")</f>
        <v/>
      </c>
      <c r="CE619" s="58" t="str">
        <f>IF(O619="女子",IF($AF619&gt;100,"",IF($M619=プロ用女子!D$77,ROW(),"")),"")</f>
        <v/>
      </c>
      <c r="CF619" s="58" t="str">
        <f>IF(O619="女子",IF($AF619&gt;100,"",IF($M619=プロ用女子!K$77,ROW(),"")),"")</f>
        <v/>
      </c>
      <c r="CG619" s="58" t="str">
        <f>IF(O619="女子",IF($AF619&gt;100,"",IF($M619=プロ用女子!D$102,ROW(),"")),"")</f>
        <v/>
      </c>
      <c r="CH619" s="58" t="str">
        <f>IF(O619="女子",IF($AF619&gt;100,"",IF($M619=プロ用女子!K$102,ROW(),"")),"")</f>
        <v/>
      </c>
      <c r="CI619" s="58" t="str">
        <f>IF(O619="女子",IF($AF619&gt;100,"",IF($M619=プロ用女子!D$127,ROW(),"")),"")</f>
        <v/>
      </c>
      <c r="CJ619" s="58" t="str">
        <f>IF(O619="女子",IF($AF619&gt;100,"",IF($M619=プロ用女子!K$127,ROW(),"")),"")</f>
        <v/>
      </c>
      <c r="CK619" s="58" t="str">
        <f>IF(O619="女子",IF($AF619&gt;100,"",IF($M619=プロ用女子!D$152,ROW(),"")),"")</f>
        <v/>
      </c>
      <c r="CL619" s="58" t="str">
        <f>IF(O619="女子",IF($AF619&gt;100,"",IF($M619=プロ用女子!K$152,ROW(),"")),"")</f>
        <v/>
      </c>
      <c r="CM619" s="58" t="str">
        <f>IF(O619="女子",IF($AF619&gt;100,"",IF($M619=プロ用女子!D$177,ROW(),"")),"")</f>
        <v/>
      </c>
      <c r="CN619" s="58" t="str">
        <f>IF(O619="女子",IF($AF619&gt;100,"",IF($M619=プロ用女子!K$177,ROW(),"")),"")</f>
        <v/>
      </c>
      <c r="CO619" s="58" t="str">
        <f>IF(O619="女子",IF($AF619&gt;100,"",IF($M619=プロ用女子!D$202,ROW(),"")),"")</f>
        <v/>
      </c>
      <c r="CP619" s="58" t="str">
        <f>IF(O619="女子",IF($AF619&gt;100,"",IF($M619=プロ用女子!K$202,ROW(),"")),"")</f>
        <v/>
      </c>
      <c r="CQ619" s="58" t="str">
        <f>IF(O619="女子",IF($AF619&gt;100,"",IF($M619=プロ用女子!D$227,ROW(),"")),"")</f>
        <v/>
      </c>
      <c r="CR619" s="58" t="str">
        <f>IF(O619="女子",IF($AF619&gt;100,"",IF($M619=プロ用女子!K$227,ROW(),"")),"")</f>
        <v/>
      </c>
    </row>
    <row r="620" spans="1:96" x14ac:dyDescent="0.15">
      <c r="A620" s="41">
        <v>46172</v>
      </c>
      <c r="B620" s="41">
        <v>46180</v>
      </c>
      <c r="C620" t="s">
        <v>70</v>
      </c>
      <c r="D620" t="s">
        <v>162</v>
      </c>
      <c r="E620" t="s">
        <v>169</v>
      </c>
      <c r="F620" t="s">
        <v>170</v>
      </c>
      <c r="G620" t="s">
        <v>165</v>
      </c>
      <c r="H620" t="s">
        <v>71</v>
      </c>
      <c r="I620" t="s">
        <v>166</v>
      </c>
      <c r="J620" t="s">
        <v>99</v>
      </c>
      <c r="L620" t="s">
        <v>755</v>
      </c>
      <c r="AA620" t="s">
        <v>756</v>
      </c>
      <c r="AC620" t="s">
        <v>161</v>
      </c>
      <c r="AG620" s="40"/>
      <c r="AV620" t="s">
        <v>107</v>
      </c>
      <c r="AY620" t="s">
        <v>156</v>
      </c>
      <c r="BB620" t="str">
        <f t="shared" si="34"/>
        <v/>
      </c>
      <c r="BC620" t="str">
        <f t="shared" si="35"/>
        <v/>
      </c>
      <c r="BD620" t="str">
        <f t="shared" si="36"/>
        <v/>
      </c>
      <c r="BE620" s="58" t="str">
        <f>IF(O620="男子",IF($AF620&gt;100,"",IF(M620=プロ用男子!D$2,ROW(),"")),"")</f>
        <v/>
      </c>
      <c r="BF620" s="58" t="str">
        <f>IF(O620="男子",IF($AF620&gt;100,"",IF($M620=プロ用男子!K$2,ROW(),"")),"")</f>
        <v/>
      </c>
      <c r="BG620" s="58" t="str">
        <f>IF(O620="男子",IF($AF620&gt;100,"",IF($M620=プロ用男子!D$27,ROW(),"")),"")</f>
        <v/>
      </c>
      <c r="BH620" s="58" t="str">
        <f>IF(O620="男子",IF($AF620&gt;100,"",IF($M620=プロ用男子!K$27,ROW(),"")),"")</f>
        <v/>
      </c>
      <c r="BI620" s="58" t="str">
        <f>IF(O620="男子",IF($AF620&gt;100,"",IF($M620=プロ用男子!D$52,ROW(),"")),"")</f>
        <v/>
      </c>
      <c r="BJ620" s="58" t="str">
        <f>IF(O620="男子",IF($AF620&gt;100,"",IF($M620=プロ用男子!K$52,ROW(),"")),"")</f>
        <v/>
      </c>
      <c r="BK620" s="58" t="str">
        <f>IF(O620="男子",IF($AF620&gt;100,"",IF($M620=プロ用男子!D$77,ROW(),"")),"")</f>
        <v/>
      </c>
      <c r="BL620" s="58" t="str">
        <f>IF(O620="男子",IF($AF620&gt;100,"",IF($M620=プロ用男子!K$77,ROW(),"")),"")</f>
        <v/>
      </c>
      <c r="BM620" s="58" t="str">
        <f>IF(O620="男子",IF($AF620&gt;100,"",IF($M620=プロ用男子!D$102,ROW(),"")),"")</f>
        <v/>
      </c>
      <c r="BN620" s="58" t="str">
        <f>IF(O620="男子",IF($AF620&gt;100,"",IF($M620=プロ用男子!K$102,ROW(),"")),"")</f>
        <v/>
      </c>
      <c r="BO620" s="58" t="str">
        <f>IF(O620="男子",IF($AF620&gt;100,"",IF($M620=プロ用男子!D$127,ROW(),"")),"")</f>
        <v/>
      </c>
      <c r="BP620" s="58" t="str">
        <f>IF(O620="男子",IF($AF620&gt;100,"",IF($M620=プロ用男子!K$127,ROW(),"")),"")</f>
        <v/>
      </c>
      <c r="BQ620" s="58" t="str">
        <f>IF(O620="男子",IF($AF620&gt;100,"",IF($M620=プロ用男子!D$152,ROW(),"")),"")</f>
        <v/>
      </c>
      <c r="BR620" s="58" t="str">
        <f>IF(O620="男子",IF($AF620&gt;100,"",IF($M620=プロ用男子!K$152,ROW(),"")),"")</f>
        <v/>
      </c>
      <c r="BS620" s="58" t="str">
        <f>IF(O620="男子",IF($AF620&gt;100,"",IF($M620=プロ用男子!D$177,ROW(),"")),"")</f>
        <v/>
      </c>
      <c r="BT620" s="58" t="str">
        <f>IF(O620="男子",IF($AF620&gt;100,"",IF($M620=プロ用男子!K$177,ROW(),"")),"")</f>
        <v/>
      </c>
      <c r="BU620" s="58" t="str">
        <f>IF(O620="男子",IF($AF620&gt;100,"",IF($M620=プロ用男子!D$202,ROW(),"")),"")</f>
        <v/>
      </c>
      <c r="BV620" s="58" t="str">
        <f>IF(O620="男子",IF($AF620&gt;100,"",IF($M620=プロ用男子!K$202,ROW(),"")),"")</f>
        <v/>
      </c>
      <c r="BW620" s="58" t="str">
        <f>IF(O620="男子",IF($AF620&gt;100,"",IF($M620=プロ用男子!D$227,ROW(),"")),"")</f>
        <v/>
      </c>
      <c r="BX620" s="58" t="str">
        <f>IF(O620="男子",IF($AF620&gt;100,"",IF($M620=プロ用男子!K$227,ROW(),"")),"")</f>
        <v/>
      </c>
      <c r="BY620" s="58" t="str">
        <f>IF(O620="女子",IF(AF620&gt;100,"",IF(M620=プロ用女子!D$2,ROW(),"")),"")</f>
        <v/>
      </c>
      <c r="BZ620" s="58" t="str">
        <f>IF(O620="女子",IF($AF620&gt;100,"",IF($M620=プロ用女子!K$2,ROW(),"")),"")</f>
        <v/>
      </c>
      <c r="CA620" s="58" t="str">
        <f>IF(O620="女子",IF($AF620&gt;100,"",IF($M620=プロ用女子!D$27,ROW(),"")),"")</f>
        <v/>
      </c>
      <c r="CB620" s="58" t="str">
        <f>IF(O620="女子",IF($AF620&gt;100,"",IF($M620=プロ用女子!K$27,ROW(),"")),"")</f>
        <v/>
      </c>
      <c r="CC620" s="58" t="str">
        <f>IF(O620="女子",IF($AF620&gt;100,"",IF($M620=プロ用女子!D$52,ROW(),"")),"")</f>
        <v/>
      </c>
      <c r="CD620" s="58" t="str">
        <f>IF(O620="女子",IF($AF620&gt;100,"",IF($M620=プロ用女子!K$52,ROW(),"")),"")</f>
        <v/>
      </c>
      <c r="CE620" s="58" t="str">
        <f>IF(O620="女子",IF($AF620&gt;100,"",IF($M620=プロ用女子!D$77,ROW(),"")),"")</f>
        <v/>
      </c>
      <c r="CF620" s="58" t="str">
        <f>IF(O620="女子",IF($AF620&gt;100,"",IF($M620=プロ用女子!K$77,ROW(),"")),"")</f>
        <v/>
      </c>
      <c r="CG620" s="58" t="str">
        <f>IF(O620="女子",IF($AF620&gt;100,"",IF($M620=プロ用女子!D$102,ROW(),"")),"")</f>
        <v/>
      </c>
      <c r="CH620" s="58" t="str">
        <f>IF(O620="女子",IF($AF620&gt;100,"",IF($M620=プロ用女子!K$102,ROW(),"")),"")</f>
        <v/>
      </c>
      <c r="CI620" s="58" t="str">
        <f>IF(O620="女子",IF($AF620&gt;100,"",IF($M620=プロ用女子!D$127,ROW(),"")),"")</f>
        <v/>
      </c>
      <c r="CJ620" s="58" t="str">
        <f>IF(O620="女子",IF($AF620&gt;100,"",IF($M620=プロ用女子!K$127,ROW(),"")),"")</f>
        <v/>
      </c>
      <c r="CK620" s="58" t="str">
        <f>IF(O620="女子",IF($AF620&gt;100,"",IF($M620=プロ用女子!D$152,ROW(),"")),"")</f>
        <v/>
      </c>
      <c r="CL620" s="58" t="str">
        <f>IF(O620="女子",IF($AF620&gt;100,"",IF($M620=プロ用女子!K$152,ROW(),"")),"")</f>
        <v/>
      </c>
      <c r="CM620" s="58" t="str">
        <f>IF(O620="女子",IF($AF620&gt;100,"",IF($M620=プロ用女子!D$177,ROW(),"")),"")</f>
        <v/>
      </c>
      <c r="CN620" s="58" t="str">
        <f>IF(O620="女子",IF($AF620&gt;100,"",IF($M620=プロ用女子!K$177,ROW(),"")),"")</f>
        <v/>
      </c>
      <c r="CO620" s="58" t="str">
        <f>IF(O620="女子",IF($AF620&gt;100,"",IF($M620=プロ用女子!D$202,ROW(),"")),"")</f>
        <v/>
      </c>
      <c r="CP620" s="58" t="str">
        <f>IF(O620="女子",IF($AF620&gt;100,"",IF($M620=プロ用女子!K$202,ROW(),"")),"")</f>
        <v/>
      </c>
      <c r="CQ620" s="58" t="str">
        <f>IF(O620="女子",IF($AF620&gt;100,"",IF($M620=プロ用女子!D$227,ROW(),"")),"")</f>
        <v/>
      </c>
      <c r="CR620" s="58" t="str">
        <f>IF(O620="女子",IF($AF620&gt;100,"",IF($M620=プロ用女子!K$227,ROW(),"")),"")</f>
        <v/>
      </c>
    </row>
    <row r="621" spans="1:96" x14ac:dyDescent="0.15">
      <c r="A621" s="41">
        <v>46172</v>
      </c>
      <c r="B621" s="41">
        <v>46180</v>
      </c>
      <c r="C621" t="s">
        <v>70</v>
      </c>
      <c r="D621" t="s">
        <v>162</v>
      </c>
      <c r="E621" t="s">
        <v>169</v>
      </c>
      <c r="F621" t="s">
        <v>170</v>
      </c>
      <c r="G621" t="s">
        <v>165</v>
      </c>
      <c r="H621" t="s">
        <v>71</v>
      </c>
      <c r="I621" t="s">
        <v>166</v>
      </c>
      <c r="J621" t="s">
        <v>99</v>
      </c>
      <c r="L621" t="s">
        <v>825</v>
      </c>
      <c r="AA621" t="s">
        <v>826</v>
      </c>
      <c r="AC621" t="s">
        <v>161</v>
      </c>
      <c r="AG621" s="40"/>
      <c r="AP621" t="s">
        <v>103</v>
      </c>
      <c r="AV621" t="s">
        <v>104</v>
      </c>
      <c r="AY621" t="s">
        <v>156</v>
      </c>
      <c r="BB621" t="str">
        <f t="shared" si="34"/>
        <v/>
      </c>
      <c r="BC621" t="str">
        <f t="shared" si="35"/>
        <v/>
      </c>
      <c r="BD621" t="str">
        <f t="shared" si="36"/>
        <v>右</v>
      </c>
      <c r="BE621" s="58" t="str">
        <f>IF(O621="男子",IF($AF621&gt;100,"",IF(M621=プロ用男子!D$2,ROW(),"")),"")</f>
        <v/>
      </c>
      <c r="BF621" s="58" t="str">
        <f>IF(O621="男子",IF($AF621&gt;100,"",IF($M621=プロ用男子!K$2,ROW(),"")),"")</f>
        <v/>
      </c>
      <c r="BG621" s="58" t="str">
        <f>IF(O621="男子",IF($AF621&gt;100,"",IF($M621=プロ用男子!D$27,ROW(),"")),"")</f>
        <v/>
      </c>
      <c r="BH621" s="58" t="str">
        <f>IF(O621="男子",IF($AF621&gt;100,"",IF($M621=プロ用男子!K$27,ROW(),"")),"")</f>
        <v/>
      </c>
      <c r="BI621" s="58" t="str">
        <f>IF(O621="男子",IF($AF621&gt;100,"",IF($M621=プロ用男子!D$52,ROW(),"")),"")</f>
        <v/>
      </c>
      <c r="BJ621" s="58" t="str">
        <f>IF(O621="男子",IF($AF621&gt;100,"",IF($M621=プロ用男子!K$52,ROW(),"")),"")</f>
        <v/>
      </c>
      <c r="BK621" s="58" t="str">
        <f>IF(O621="男子",IF($AF621&gt;100,"",IF($M621=プロ用男子!D$77,ROW(),"")),"")</f>
        <v/>
      </c>
      <c r="BL621" s="58" t="str">
        <f>IF(O621="男子",IF($AF621&gt;100,"",IF($M621=プロ用男子!K$77,ROW(),"")),"")</f>
        <v/>
      </c>
      <c r="BM621" s="58" t="str">
        <f>IF(O621="男子",IF($AF621&gt;100,"",IF($M621=プロ用男子!D$102,ROW(),"")),"")</f>
        <v/>
      </c>
      <c r="BN621" s="58" t="str">
        <f>IF(O621="男子",IF($AF621&gt;100,"",IF($M621=プロ用男子!K$102,ROW(),"")),"")</f>
        <v/>
      </c>
      <c r="BO621" s="58" t="str">
        <f>IF(O621="男子",IF($AF621&gt;100,"",IF($M621=プロ用男子!D$127,ROW(),"")),"")</f>
        <v/>
      </c>
      <c r="BP621" s="58" t="str">
        <f>IF(O621="男子",IF($AF621&gt;100,"",IF($M621=プロ用男子!K$127,ROW(),"")),"")</f>
        <v/>
      </c>
      <c r="BQ621" s="58" t="str">
        <f>IF(O621="男子",IF($AF621&gt;100,"",IF($M621=プロ用男子!D$152,ROW(),"")),"")</f>
        <v/>
      </c>
      <c r="BR621" s="58" t="str">
        <f>IF(O621="男子",IF($AF621&gt;100,"",IF($M621=プロ用男子!K$152,ROW(),"")),"")</f>
        <v/>
      </c>
      <c r="BS621" s="58" t="str">
        <f>IF(O621="男子",IF($AF621&gt;100,"",IF($M621=プロ用男子!D$177,ROW(),"")),"")</f>
        <v/>
      </c>
      <c r="BT621" s="58" t="str">
        <f>IF(O621="男子",IF($AF621&gt;100,"",IF($M621=プロ用男子!K$177,ROW(),"")),"")</f>
        <v/>
      </c>
      <c r="BU621" s="58" t="str">
        <f>IF(O621="男子",IF($AF621&gt;100,"",IF($M621=プロ用男子!D$202,ROW(),"")),"")</f>
        <v/>
      </c>
      <c r="BV621" s="58" t="str">
        <f>IF(O621="男子",IF($AF621&gt;100,"",IF($M621=プロ用男子!K$202,ROW(),"")),"")</f>
        <v/>
      </c>
      <c r="BW621" s="58" t="str">
        <f>IF(O621="男子",IF($AF621&gt;100,"",IF($M621=プロ用男子!D$227,ROW(),"")),"")</f>
        <v/>
      </c>
      <c r="BX621" s="58" t="str">
        <f>IF(O621="男子",IF($AF621&gt;100,"",IF($M621=プロ用男子!K$227,ROW(),"")),"")</f>
        <v/>
      </c>
      <c r="BY621" s="58" t="str">
        <f>IF(O621="女子",IF(AF621&gt;100,"",IF(M621=プロ用女子!D$2,ROW(),"")),"")</f>
        <v/>
      </c>
      <c r="BZ621" s="58" t="str">
        <f>IF(O621="女子",IF($AF621&gt;100,"",IF($M621=プロ用女子!K$2,ROW(),"")),"")</f>
        <v/>
      </c>
      <c r="CA621" s="58" t="str">
        <f>IF(O621="女子",IF($AF621&gt;100,"",IF($M621=プロ用女子!D$27,ROW(),"")),"")</f>
        <v/>
      </c>
      <c r="CB621" s="58" t="str">
        <f>IF(O621="女子",IF($AF621&gt;100,"",IF($M621=プロ用女子!K$27,ROW(),"")),"")</f>
        <v/>
      </c>
      <c r="CC621" s="58" t="str">
        <f>IF(O621="女子",IF($AF621&gt;100,"",IF($M621=プロ用女子!D$52,ROW(),"")),"")</f>
        <v/>
      </c>
      <c r="CD621" s="58" t="str">
        <f>IF(O621="女子",IF($AF621&gt;100,"",IF($M621=プロ用女子!K$52,ROW(),"")),"")</f>
        <v/>
      </c>
      <c r="CE621" s="58" t="str">
        <f>IF(O621="女子",IF($AF621&gt;100,"",IF($M621=プロ用女子!D$77,ROW(),"")),"")</f>
        <v/>
      </c>
      <c r="CF621" s="58" t="str">
        <f>IF(O621="女子",IF($AF621&gt;100,"",IF($M621=プロ用女子!K$77,ROW(),"")),"")</f>
        <v/>
      </c>
      <c r="CG621" s="58" t="str">
        <f>IF(O621="女子",IF($AF621&gt;100,"",IF($M621=プロ用女子!D$102,ROW(),"")),"")</f>
        <v/>
      </c>
      <c r="CH621" s="58" t="str">
        <f>IF(O621="女子",IF($AF621&gt;100,"",IF($M621=プロ用女子!K$102,ROW(),"")),"")</f>
        <v/>
      </c>
      <c r="CI621" s="58" t="str">
        <f>IF(O621="女子",IF($AF621&gt;100,"",IF($M621=プロ用女子!D$127,ROW(),"")),"")</f>
        <v/>
      </c>
      <c r="CJ621" s="58" t="str">
        <f>IF(O621="女子",IF($AF621&gt;100,"",IF($M621=プロ用女子!K$127,ROW(),"")),"")</f>
        <v/>
      </c>
      <c r="CK621" s="58" t="str">
        <f>IF(O621="女子",IF($AF621&gt;100,"",IF($M621=プロ用女子!D$152,ROW(),"")),"")</f>
        <v/>
      </c>
      <c r="CL621" s="58" t="str">
        <f>IF(O621="女子",IF($AF621&gt;100,"",IF($M621=プロ用女子!K$152,ROW(),"")),"")</f>
        <v/>
      </c>
      <c r="CM621" s="58" t="str">
        <f>IF(O621="女子",IF($AF621&gt;100,"",IF($M621=プロ用女子!D$177,ROW(),"")),"")</f>
        <v/>
      </c>
      <c r="CN621" s="58" t="str">
        <f>IF(O621="女子",IF($AF621&gt;100,"",IF($M621=プロ用女子!K$177,ROW(),"")),"")</f>
        <v/>
      </c>
      <c r="CO621" s="58" t="str">
        <f>IF(O621="女子",IF($AF621&gt;100,"",IF($M621=プロ用女子!D$202,ROW(),"")),"")</f>
        <v/>
      </c>
      <c r="CP621" s="58" t="str">
        <f>IF(O621="女子",IF($AF621&gt;100,"",IF($M621=プロ用女子!K$202,ROW(),"")),"")</f>
        <v/>
      </c>
      <c r="CQ621" s="58" t="str">
        <f>IF(O621="女子",IF($AF621&gt;100,"",IF($M621=プロ用女子!D$227,ROW(),"")),"")</f>
        <v/>
      </c>
      <c r="CR621" s="58" t="str">
        <f>IF(O621="女子",IF($AF621&gt;100,"",IF($M621=プロ用女子!K$227,ROW(),"")),"")</f>
        <v/>
      </c>
    </row>
    <row r="622" spans="1:96" x14ac:dyDescent="0.15">
      <c r="A622" s="41">
        <v>46172</v>
      </c>
      <c r="B622" s="41">
        <v>46180</v>
      </c>
      <c r="C622" t="s">
        <v>70</v>
      </c>
      <c r="D622" t="s">
        <v>162</v>
      </c>
      <c r="E622" t="s">
        <v>169</v>
      </c>
      <c r="F622" t="s">
        <v>170</v>
      </c>
      <c r="G622" t="s">
        <v>165</v>
      </c>
      <c r="H622" t="s">
        <v>71</v>
      </c>
      <c r="I622" t="s">
        <v>166</v>
      </c>
      <c r="J622" t="s">
        <v>99</v>
      </c>
      <c r="L622" t="s">
        <v>892</v>
      </c>
      <c r="AA622" t="s">
        <v>893</v>
      </c>
      <c r="AC622" t="s">
        <v>161</v>
      </c>
      <c r="AG622" s="40"/>
      <c r="AV622" t="s">
        <v>104</v>
      </c>
      <c r="AY622" t="s">
        <v>156</v>
      </c>
      <c r="BB622" t="str">
        <f t="shared" si="34"/>
        <v/>
      </c>
      <c r="BC622" t="str">
        <f t="shared" si="35"/>
        <v/>
      </c>
      <c r="BD622" t="str">
        <f t="shared" si="36"/>
        <v/>
      </c>
      <c r="BE622" s="58" t="str">
        <f>IF(O622="男子",IF($AF622&gt;100,"",IF(M622=プロ用男子!D$2,ROW(),"")),"")</f>
        <v/>
      </c>
      <c r="BF622" s="58" t="str">
        <f>IF(O622="男子",IF($AF622&gt;100,"",IF($M622=プロ用男子!K$2,ROW(),"")),"")</f>
        <v/>
      </c>
      <c r="BG622" s="58" t="str">
        <f>IF(O622="男子",IF($AF622&gt;100,"",IF($M622=プロ用男子!D$27,ROW(),"")),"")</f>
        <v/>
      </c>
      <c r="BH622" s="58" t="str">
        <f>IF(O622="男子",IF($AF622&gt;100,"",IF($M622=プロ用男子!K$27,ROW(),"")),"")</f>
        <v/>
      </c>
      <c r="BI622" s="58" t="str">
        <f>IF(O622="男子",IF($AF622&gt;100,"",IF($M622=プロ用男子!D$52,ROW(),"")),"")</f>
        <v/>
      </c>
      <c r="BJ622" s="58" t="str">
        <f>IF(O622="男子",IF($AF622&gt;100,"",IF($M622=プロ用男子!K$52,ROW(),"")),"")</f>
        <v/>
      </c>
      <c r="BK622" s="58" t="str">
        <f>IF(O622="男子",IF($AF622&gt;100,"",IF($M622=プロ用男子!D$77,ROW(),"")),"")</f>
        <v/>
      </c>
      <c r="BL622" s="58" t="str">
        <f>IF(O622="男子",IF($AF622&gt;100,"",IF($M622=プロ用男子!K$77,ROW(),"")),"")</f>
        <v/>
      </c>
      <c r="BM622" s="58" t="str">
        <f>IF(O622="男子",IF($AF622&gt;100,"",IF($M622=プロ用男子!D$102,ROW(),"")),"")</f>
        <v/>
      </c>
      <c r="BN622" s="58" t="str">
        <f>IF(O622="男子",IF($AF622&gt;100,"",IF($M622=プロ用男子!K$102,ROW(),"")),"")</f>
        <v/>
      </c>
      <c r="BO622" s="58" t="str">
        <f>IF(O622="男子",IF($AF622&gt;100,"",IF($M622=プロ用男子!D$127,ROW(),"")),"")</f>
        <v/>
      </c>
      <c r="BP622" s="58" t="str">
        <f>IF(O622="男子",IF($AF622&gt;100,"",IF($M622=プロ用男子!K$127,ROW(),"")),"")</f>
        <v/>
      </c>
      <c r="BQ622" s="58" t="str">
        <f>IF(O622="男子",IF($AF622&gt;100,"",IF($M622=プロ用男子!D$152,ROW(),"")),"")</f>
        <v/>
      </c>
      <c r="BR622" s="58" t="str">
        <f>IF(O622="男子",IF($AF622&gt;100,"",IF($M622=プロ用男子!K$152,ROW(),"")),"")</f>
        <v/>
      </c>
      <c r="BS622" s="58" t="str">
        <f>IF(O622="男子",IF($AF622&gt;100,"",IF($M622=プロ用男子!D$177,ROW(),"")),"")</f>
        <v/>
      </c>
      <c r="BT622" s="58" t="str">
        <f>IF(O622="男子",IF($AF622&gt;100,"",IF($M622=プロ用男子!K$177,ROW(),"")),"")</f>
        <v/>
      </c>
      <c r="BU622" s="58" t="str">
        <f>IF(O622="男子",IF($AF622&gt;100,"",IF($M622=プロ用男子!D$202,ROW(),"")),"")</f>
        <v/>
      </c>
      <c r="BV622" s="58" t="str">
        <f>IF(O622="男子",IF($AF622&gt;100,"",IF($M622=プロ用男子!K$202,ROW(),"")),"")</f>
        <v/>
      </c>
      <c r="BW622" s="58" t="str">
        <f>IF(O622="男子",IF($AF622&gt;100,"",IF($M622=プロ用男子!D$227,ROW(),"")),"")</f>
        <v/>
      </c>
      <c r="BX622" s="58" t="str">
        <f>IF(O622="男子",IF($AF622&gt;100,"",IF($M622=プロ用男子!K$227,ROW(),"")),"")</f>
        <v/>
      </c>
      <c r="BY622" s="58" t="str">
        <f>IF(O622="女子",IF(AF622&gt;100,"",IF(M622=プロ用女子!D$2,ROW(),"")),"")</f>
        <v/>
      </c>
      <c r="BZ622" s="58" t="str">
        <f>IF(O622="女子",IF($AF622&gt;100,"",IF($M622=プロ用女子!K$2,ROW(),"")),"")</f>
        <v/>
      </c>
      <c r="CA622" s="58" t="str">
        <f>IF(O622="女子",IF($AF622&gt;100,"",IF($M622=プロ用女子!D$27,ROW(),"")),"")</f>
        <v/>
      </c>
      <c r="CB622" s="58" t="str">
        <f>IF(O622="女子",IF($AF622&gt;100,"",IF($M622=プロ用女子!K$27,ROW(),"")),"")</f>
        <v/>
      </c>
      <c r="CC622" s="58" t="str">
        <f>IF(O622="女子",IF($AF622&gt;100,"",IF($M622=プロ用女子!D$52,ROW(),"")),"")</f>
        <v/>
      </c>
      <c r="CD622" s="58" t="str">
        <f>IF(O622="女子",IF($AF622&gt;100,"",IF($M622=プロ用女子!K$52,ROW(),"")),"")</f>
        <v/>
      </c>
      <c r="CE622" s="58" t="str">
        <f>IF(O622="女子",IF($AF622&gt;100,"",IF($M622=プロ用女子!D$77,ROW(),"")),"")</f>
        <v/>
      </c>
      <c r="CF622" s="58" t="str">
        <f>IF(O622="女子",IF($AF622&gt;100,"",IF($M622=プロ用女子!K$77,ROW(),"")),"")</f>
        <v/>
      </c>
      <c r="CG622" s="58" t="str">
        <f>IF(O622="女子",IF($AF622&gt;100,"",IF($M622=プロ用女子!D$102,ROW(),"")),"")</f>
        <v/>
      </c>
      <c r="CH622" s="58" t="str">
        <f>IF(O622="女子",IF($AF622&gt;100,"",IF($M622=プロ用女子!K$102,ROW(),"")),"")</f>
        <v/>
      </c>
      <c r="CI622" s="58" t="str">
        <f>IF(O622="女子",IF($AF622&gt;100,"",IF($M622=プロ用女子!D$127,ROW(),"")),"")</f>
        <v/>
      </c>
      <c r="CJ622" s="58" t="str">
        <f>IF(O622="女子",IF($AF622&gt;100,"",IF($M622=プロ用女子!K$127,ROW(),"")),"")</f>
        <v/>
      </c>
      <c r="CK622" s="58" t="str">
        <f>IF(O622="女子",IF($AF622&gt;100,"",IF($M622=プロ用女子!D$152,ROW(),"")),"")</f>
        <v/>
      </c>
      <c r="CL622" s="58" t="str">
        <f>IF(O622="女子",IF($AF622&gt;100,"",IF($M622=プロ用女子!K$152,ROW(),"")),"")</f>
        <v/>
      </c>
      <c r="CM622" s="58" t="str">
        <f>IF(O622="女子",IF($AF622&gt;100,"",IF($M622=プロ用女子!D$177,ROW(),"")),"")</f>
        <v/>
      </c>
      <c r="CN622" s="58" t="str">
        <f>IF(O622="女子",IF($AF622&gt;100,"",IF($M622=プロ用女子!K$177,ROW(),"")),"")</f>
        <v/>
      </c>
      <c r="CO622" s="58" t="str">
        <f>IF(O622="女子",IF($AF622&gt;100,"",IF($M622=プロ用女子!D$202,ROW(),"")),"")</f>
        <v/>
      </c>
      <c r="CP622" s="58" t="str">
        <f>IF(O622="女子",IF($AF622&gt;100,"",IF($M622=プロ用女子!K$202,ROW(),"")),"")</f>
        <v/>
      </c>
      <c r="CQ622" s="58" t="str">
        <f>IF(O622="女子",IF($AF622&gt;100,"",IF($M622=プロ用女子!D$227,ROW(),"")),"")</f>
        <v/>
      </c>
      <c r="CR622" s="58" t="str">
        <f>IF(O622="女子",IF($AF622&gt;100,"",IF($M622=プロ用女子!K$227,ROW(),"")),"")</f>
        <v/>
      </c>
    </row>
    <row r="623" spans="1:96" x14ac:dyDescent="0.15">
      <c r="A623" s="41">
        <v>46172</v>
      </c>
      <c r="B623" s="41">
        <v>46180</v>
      </c>
      <c r="C623" t="s">
        <v>70</v>
      </c>
      <c r="D623" t="s">
        <v>162</v>
      </c>
      <c r="E623" t="s">
        <v>169</v>
      </c>
      <c r="F623" t="s">
        <v>170</v>
      </c>
      <c r="G623" t="s">
        <v>165</v>
      </c>
      <c r="H623" t="s">
        <v>71</v>
      </c>
      <c r="I623" t="s">
        <v>166</v>
      </c>
      <c r="J623" t="s">
        <v>99</v>
      </c>
      <c r="L623" t="s">
        <v>1031</v>
      </c>
      <c r="AA623" t="s">
        <v>1032</v>
      </c>
      <c r="AC623" t="s">
        <v>161</v>
      </c>
      <c r="AG623" s="40"/>
      <c r="AP623" t="s">
        <v>103</v>
      </c>
      <c r="AV623" t="s">
        <v>107</v>
      </c>
      <c r="AY623" t="s">
        <v>156</v>
      </c>
      <c r="BB623" t="str">
        <f t="shared" si="34"/>
        <v/>
      </c>
      <c r="BC623" t="str">
        <f t="shared" si="35"/>
        <v/>
      </c>
      <c r="BD623" t="str">
        <f t="shared" si="36"/>
        <v>右</v>
      </c>
      <c r="BE623" s="58" t="str">
        <f>IF(O623="男子",IF($AF623&gt;100,"",IF(M623=プロ用男子!D$2,ROW(),"")),"")</f>
        <v/>
      </c>
      <c r="BF623" s="58" t="str">
        <f>IF(O623="男子",IF($AF623&gt;100,"",IF($M623=プロ用男子!K$2,ROW(),"")),"")</f>
        <v/>
      </c>
      <c r="BG623" s="58" t="str">
        <f>IF(O623="男子",IF($AF623&gt;100,"",IF($M623=プロ用男子!D$27,ROW(),"")),"")</f>
        <v/>
      </c>
      <c r="BH623" s="58" t="str">
        <f>IF(O623="男子",IF($AF623&gt;100,"",IF($M623=プロ用男子!K$27,ROW(),"")),"")</f>
        <v/>
      </c>
      <c r="BI623" s="58" t="str">
        <f>IF(O623="男子",IF($AF623&gt;100,"",IF($M623=プロ用男子!D$52,ROW(),"")),"")</f>
        <v/>
      </c>
      <c r="BJ623" s="58" t="str">
        <f>IF(O623="男子",IF($AF623&gt;100,"",IF($M623=プロ用男子!K$52,ROW(),"")),"")</f>
        <v/>
      </c>
      <c r="BK623" s="58" t="str">
        <f>IF(O623="男子",IF($AF623&gt;100,"",IF($M623=プロ用男子!D$77,ROW(),"")),"")</f>
        <v/>
      </c>
      <c r="BL623" s="58" t="str">
        <f>IF(O623="男子",IF($AF623&gt;100,"",IF($M623=プロ用男子!K$77,ROW(),"")),"")</f>
        <v/>
      </c>
      <c r="BM623" s="58" t="str">
        <f>IF(O623="男子",IF($AF623&gt;100,"",IF($M623=プロ用男子!D$102,ROW(),"")),"")</f>
        <v/>
      </c>
      <c r="BN623" s="58" t="str">
        <f>IF(O623="男子",IF($AF623&gt;100,"",IF($M623=プロ用男子!K$102,ROW(),"")),"")</f>
        <v/>
      </c>
      <c r="BO623" s="58" t="str">
        <f>IF(O623="男子",IF($AF623&gt;100,"",IF($M623=プロ用男子!D$127,ROW(),"")),"")</f>
        <v/>
      </c>
      <c r="BP623" s="58" t="str">
        <f>IF(O623="男子",IF($AF623&gt;100,"",IF($M623=プロ用男子!K$127,ROW(),"")),"")</f>
        <v/>
      </c>
      <c r="BQ623" s="58" t="str">
        <f>IF(O623="男子",IF($AF623&gt;100,"",IF($M623=プロ用男子!D$152,ROW(),"")),"")</f>
        <v/>
      </c>
      <c r="BR623" s="58" t="str">
        <f>IF(O623="男子",IF($AF623&gt;100,"",IF($M623=プロ用男子!K$152,ROW(),"")),"")</f>
        <v/>
      </c>
      <c r="BS623" s="58" t="str">
        <f>IF(O623="男子",IF($AF623&gt;100,"",IF($M623=プロ用男子!D$177,ROW(),"")),"")</f>
        <v/>
      </c>
      <c r="BT623" s="58" t="str">
        <f>IF(O623="男子",IF($AF623&gt;100,"",IF($M623=プロ用男子!K$177,ROW(),"")),"")</f>
        <v/>
      </c>
      <c r="BU623" s="58" t="str">
        <f>IF(O623="男子",IF($AF623&gt;100,"",IF($M623=プロ用男子!D$202,ROW(),"")),"")</f>
        <v/>
      </c>
      <c r="BV623" s="58" t="str">
        <f>IF(O623="男子",IF($AF623&gt;100,"",IF($M623=プロ用男子!K$202,ROW(),"")),"")</f>
        <v/>
      </c>
      <c r="BW623" s="58" t="str">
        <f>IF(O623="男子",IF($AF623&gt;100,"",IF($M623=プロ用男子!D$227,ROW(),"")),"")</f>
        <v/>
      </c>
      <c r="BX623" s="58" t="str">
        <f>IF(O623="男子",IF($AF623&gt;100,"",IF($M623=プロ用男子!K$227,ROW(),"")),"")</f>
        <v/>
      </c>
      <c r="BY623" s="58" t="str">
        <f>IF(O623="女子",IF(AF623&gt;100,"",IF(M623=プロ用女子!D$2,ROW(),"")),"")</f>
        <v/>
      </c>
      <c r="BZ623" s="58" t="str">
        <f>IF(O623="女子",IF($AF623&gt;100,"",IF($M623=プロ用女子!K$2,ROW(),"")),"")</f>
        <v/>
      </c>
      <c r="CA623" s="58" t="str">
        <f>IF(O623="女子",IF($AF623&gt;100,"",IF($M623=プロ用女子!D$27,ROW(),"")),"")</f>
        <v/>
      </c>
      <c r="CB623" s="58" t="str">
        <f>IF(O623="女子",IF($AF623&gt;100,"",IF($M623=プロ用女子!K$27,ROW(),"")),"")</f>
        <v/>
      </c>
      <c r="CC623" s="58" t="str">
        <f>IF(O623="女子",IF($AF623&gt;100,"",IF($M623=プロ用女子!D$52,ROW(),"")),"")</f>
        <v/>
      </c>
      <c r="CD623" s="58" t="str">
        <f>IF(O623="女子",IF($AF623&gt;100,"",IF($M623=プロ用女子!K$52,ROW(),"")),"")</f>
        <v/>
      </c>
      <c r="CE623" s="58" t="str">
        <f>IF(O623="女子",IF($AF623&gt;100,"",IF($M623=プロ用女子!D$77,ROW(),"")),"")</f>
        <v/>
      </c>
      <c r="CF623" s="58" t="str">
        <f>IF(O623="女子",IF($AF623&gt;100,"",IF($M623=プロ用女子!K$77,ROW(),"")),"")</f>
        <v/>
      </c>
      <c r="CG623" s="58" t="str">
        <f>IF(O623="女子",IF($AF623&gt;100,"",IF($M623=プロ用女子!D$102,ROW(),"")),"")</f>
        <v/>
      </c>
      <c r="CH623" s="58" t="str">
        <f>IF(O623="女子",IF($AF623&gt;100,"",IF($M623=プロ用女子!K$102,ROW(),"")),"")</f>
        <v/>
      </c>
      <c r="CI623" s="58" t="str">
        <f>IF(O623="女子",IF($AF623&gt;100,"",IF($M623=プロ用女子!D$127,ROW(),"")),"")</f>
        <v/>
      </c>
      <c r="CJ623" s="58" t="str">
        <f>IF(O623="女子",IF($AF623&gt;100,"",IF($M623=プロ用女子!K$127,ROW(),"")),"")</f>
        <v/>
      </c>
      <c r="CK623" s="58" t="str">
        <f>IF(O623="女子",IF($AF623&gt;100,"",IF($M623=プロ用女子!D$152,ROW(),"")),"")</f>
        <v/>
      </c>
      <c r="CL623" s="58" t="str">
        <f>IF(O623="女子",IF($AF623&gt;100,"",IF($M623=プロ用女子!K$152,ROW(),"")),"")</f>
        <v/>
      </c>
      <c r="CM623" s="58" t="str">
        <f>IF(O623="女子",IF($AF623&gt;100,"",IF($M623=プロ用女子!D$177,ROW(),"")),"")</f>
        <v/>
      </c>
      <c r="CN623" s="58" t="str">
        <f>IF(O623="女子",IF($AF623&gt;100,"",IF($M623=プロ用女子!K$177,ROW(),"")),"")</f>
        <v/>
      </c>
      <c r="CO623" s="58" t="str">
        <f>IF(O623="女子",IF($AF623&gt;100,"",IF($M623=プロ用女子!D$202,ROW(),"")),"")</f>
        <v/>
      </c>
      <c r="CP623" s="58" t="str">
        <f>IF(O623="女子",IF($AF623&gt;100,"",IF($M623=プロ用女子!K$202,ROW(),"")),"")</f>
        <v/>
      </c>
      <c r="CQ623" s="58" t="str">
        <f>IF(O623="女子",IF($AF623&gt;100,"",IF($M623=プロ用女子!D$227,ROW(),"")),"")</f>
        <v/>
      </c>
      <c r="CR623" s="58" t="str">
        <f>IF(O623="女子",IF($AF623&gt;100,"",IF($M623=プロ用女子!K$227,ROW(),"")),"")</f>
        <v/>
      </c>
    </row>
    <row r="624" spans="1:96" x14ac:dyDescent="0.15">
      <c r="A624" s="41">
        <v>46172</v>
      </c>
      <c r="B624" s="41">
        <v>46180</v>
      </c>
      <c r="C624" t="s">
        <v>70</v>
      </c>
      <c r="D624" t="s">
        <v>162</v>
      </c>
      <c r="E624" t="s">
        <v>169</v>
      </c>
      <c r="F624" t="s">
        <v>170</v>
      </c>
      <c r="G624" t="s">
        <v>165</v>
      </c>
      <c r="H624" t="s">
        <v>71</v>
      </c>
      <c r="I624" t="s">
        <v>166</v>
      </c>
      <c r="J624" t="s">
        <v>99</v>
      </c>
      <c r="L624" t="s">
        <v>1109</v>
      </c>
      <c r="AA624" t="s">
        <v>1110</v>
      </c>
      <c r="AC624" t="s">
        <v>161</v>
      </c>
      <c r="AG624" s="40"/>
      <c r="AP624" t="s">
        <v>103</v>
      </c>
      <c r="AV624" t="s">
        <v>108</v>
      </c>
      <c r="AW624" t="s">
        <v>109</v>
      </c>
      <c r="AY624" t="s">
        <v>158</v>
      </c>
      <c r="BB624" t="str">
        <f t="shared" si="34"/>
        <v/>
      </c>
      <c r="BC624" t="str">
        <f t="shared" si="35"/>
        <v/>
      </c>
      <c r="BD624" t="str">
        <f t="shared" si="36"/>
        <v>右</v>
      </c>
      <c r="BE624" s="58" t="str">
        <f>IF(O624="男子",IF($AF624&gt;100,"",IF(M624=プロ用男子!D$2,ROW(),"")),"")</f>
        <v/>
      </c>
      <c r="BF624" s="58" t="str">
        <f>IF(O624="男子",IF($AF624&gt;100,"",IF($M624=プロ用男子!K$2,ROW(),"")),"")</f>
        <v/>
      </c>
      <c r="BG624" s="58" t="str">
        <f>IF(O624="男子",IF($AF624&gt;100,"",IF($M624=プロ用男子!D$27,ROW(),"")),"")</f>
        <v/>
      </c>
      <c r="BH624" s="58" t="str">
        <f>IF(O624="男子",IF($AF624&gt;100,"",IF($M624=プロ用男子!K$27,ROW(),"")),"")</f>
        <v/>
      </c>
      <c r="BI624" s="58" t="str">
        <f>IF(O624="男子",IF($AF624&gt;100,"",IF($M624=プロ用男子!D$52,ROW(),"")),"")</f>
        <v/>
      </c>
      <c r="BJ624" s="58" t="str">
        <f>IF(O624="男子",IF($AF624&gt;100,"",IF($M624=プロ用男子!K$52,ROW(),"")),"")</f>
        <v/>
      </c>
      <c r="BK624" s="58" t="str">
        <f>IF(O624="男子",IF($AF624&gt;100,"",IF($M624=プロ用男子!D$77,ROW(),"")),"")</f>
        <v/>
      </c>
      <c r="BL624" s="58" t="str">
        <f>IF(O624="男子",IF($AF624&gt;100,"",IF($M624=プロ用男子!K$77,ROW(),"")),"")</f>
        <v/>
      </c>
      <c r="BM624" s="58" t="str">
        <f>IF(O624="男子",IF($AF624&gt;100,"",IF($M624=プロ用男子!D$102,ROW(),"")),"")</f>
        <v/>
      </c>
      <c r="BN624" s="58" t="str">
        <f>IF(O624="男子",IF($AF624&gt;100,"",IF($M624=プロ用男子!K$102,ROW(),"")),"")</f>
        <v/>
      </c>
      <c r="BO624" s="58" t="str">
        <f>IF(O624="男子",IF($AF624&gt;100,"",IF($M624=プロ用男子!D$127,ROW(),"")),"")</f>
        <v/>
      </c>
      <c r="BP624" s="58" t="str">
        <f>IF(O624="男子",IF($AF624&gt;100,"",IF($M624=プロ用男子!K$127,ROW(),"")),"")</f>
        <v/>
      </c>
      <c r="BQ624" s="58" t="str">
        <f>IF(O624="男子",IF($AF624&gt;100,"",IF($M624=プロ用男子!D$152,ROW(),"")),"")</f>
        <v/>
      </c>
      <c r="BR624" s="58" t="str">
        <f>IF(O624="男子",IF($AF624&gt;100,"",IF($M624=プロ用男子!K$152,ROW(),"")),"")</f>
        <v/>
      </c>
      <c r="BS624" s="58" t="str">
        <f>IF(O624="男子",IF($AF624&gt;100,"",IF($M624=プロ用男子!D$177,ROW(),"")),"")</f>
        <v/>
      </c>
      <c r="BT624" s="58" t="str">
        <f>IF(O624="男子",IF($AF624&gt;100,"",IF($M624=プロ用男子!K$177,ROW(),"")),"")</f>
        <v/>
      </c>
      <c r="BU624" s="58" t="str">
        <f>IF(O624="男子",IF($AF624&gt;100,"",IF($M624=プロ用男子!D$202,ROW(),"")),"")</f>
        <v/>
      </c>
      <c r="BV624" s="58" t="str">
        <f>IF(O624="男子",IF($AF624&gt;100,"",IF($M624=プロ用男子!K$202,ROW(),"")),"")</f>
        <v/>
      </c>
      <c r="BW624" s="58" t="str">
        <f>IF(O624="男子",IF($AF624&gt;100,"",IF($M624=プロ用男子!D$227,ROW(),"")),"")</f>
        <v/>
      </c>
      <c r="BX624" s="58" t="str">
        <f>IF(O624="男子",IF($AF624&gt;100,"",IF($M624=プロ用男子!K$227,ROW(),"")),"")</f>
        <v/>
      </c>
      <c r="BY624" s="58" t="str">
        <f>IF(O624="女子",IF(AF624&gt;100,"",IF(M624=プロ用女子!D$2,ROW(),"")),"")</f>
        <v/>
      </c>
      <c r="BZ624" s="58" t="str">
        <f>IF(O624="女子",IF($AF624&gt;100,"",IF($M624=プロ用女子!K$2,ROW(),"")),"")</f>
        <v/>
      </c>
      <c r="CA624" s="58" t="str">
        <f>IF(O624="女子",IF($AF624&gt;100,"",IF($M624=プロ用女子!D$27,ROW(),"")),"")</f>
        <v/>
      </c>
      <c r="CB624" s="58" t="str">
        <f>IF(O624="女子",IF($AF624&gt;100,"",IF($M624=プロ用女子!K$27,ROW(),"")),"")</f>
        <v/>
      </c>
      <c r="CC624" s="58" t="str">
        <f>IF(O624="女子",IF($AF624&gt;100,"",IF($M624=プロ用女子!D$52,ROW(),"")),"")</f>
        <v/>
      </c>
      <c r="CD624" s="58" t="str">
        <f>IF(O624="女子",IF($AF624&gt;100,"",IF($M624=プロ用女子!K$52,ROW(),"")),"")</f>
        <v/>
      </c>
      <c r="CE624" s="58" t="str">
        <f>IF(O624="女子",IF($AF624&gt;100,"",IF($M624=プロ用女子!D$77,ROW(),"")),"")</f>
        <v/>
      </c>
      <c r="CF624" s="58" t="str">
        <f>IF(O624="女子",IF($AF624&gt;100,"",IF($M624=プロ用女子!K$77,ROW(),"")),"")</f>
        <v/>
      </c>
      <c r="CG624" s="58" t="str">
        <f>IF(O624="女子",IF($AF624&gt;100,"",IF($M624=プロ用女子!D$102,ROW(),"")),"")</f>
        <v/>
      </c>
      <c r="CH624" s="58" t="str">
        <f>IF(O624="女子",IF($AF624&gt;100,"",IF($M624=プロ用女子!K$102,ROW(),"")),"")</f>
        <v/>
      </c>
      <c r="CI624" s="58" t="str">
        <f>IF(O624="女子",IF($AF624&gt;100,"",IF($M624=プロ用女子!D$127,ROW(),"")),"")</f>
        <v/>
      </c>
      <c r="CJ624" s="58" t="str">
        <f>IF(O624="女子",IF($AF624&gt;100,"",IF($M624=プロ用女子!K$127,ROW(),"")),"")</f>
        <v/>
      </c>
      <c r="CK624" s="58" t="str">
        <f>IF(O624="女子",IF($AF624&gt;100,"",IF($M624=プロ用女子!D$152,ROW(),"")),"")</f>
        <v/>
      </c>
      <c r="CL624" s="58" t="str">
        <f>IF(O624="女子",IF($AF624&gt;100,"",IF($M624=プロ用女子!K$152,ROW(),"")),"")</f>
        <v/>
      </c>
      <c r="CM624" s="58" t="str">
        <f>IF(O624="女子",IF($AF624&gt;100,"",IF($M624=プロ用女子!D$177,ROW(),"")),"")</f>
        <v/>
      </c>
      <c r="CN624" s="58" t="str">
        <f>IF(O624="女子",IF($AF624&gt;100,"",IF($M624=プロ用女子!K$177,ROW(),"")),"")</f>
        <v/>
      </c>
      <c r="CO624" s="58" t="str">
        <f>IF(O624="女子",IF($AF624&gt;100,"",IF($M624=プロ用女子!D$202,ROW(),"")),"")</f>
        <v/>
      </c>
      <c r="CP624" s="58" t="str">
        <f>IF(O624="女子",IF($AF624&gt;100,"",IF($M624=プロ用女子!K$202,ROW(),"")),"")</f>
        <v/>
      </c>
      <c r="CQ624" s="58" t="str">
        <f>IF(O624="女子",IF($AF624&gt;100,"",IF($M624=プロ用女子!D$227,ROW(),"")),"")</f>
        <v/>
      </c>
      <c r="CR624" s="58" t="str">
        <f>IF(O624="女子",IF($AF624&gt;100,"",IF($M624=プロ用女子!K$227,ROW(),"")),"")</f>
        <v/>
      </c>
    </row>
    <row r="625" spans="1:96" x14ac:dyDescent="0.15">
      <c r="A625" s="41">
        <v>46172</v>
      </c>
      <c r="B625" s="41">
        <v>46180</v>
      </c>
      <c r="C625" t="s">
        <v>70</v>
      </c>
      <c r="D625" t="s">
        <v>162</v>
      </c>
      <c r="E625" t="s">
        <v>169</v>
      </c>
      <c r="F625" t="s">
        <v>170</v>
      </c>
      <c r="G625" t="s">
        <v>165</v>
      </c>
      <c r="H625" t="s">
        <v>71</v>
      </c>
      <c r="I625" t="s">
        <v>166</v>
      </c>
      <c r="J625" t="s">
        <v>99</v>
      </c>
      <c r="L625" t="s">
        <v>1163</v>
      </c>
      <c r="AA625" t="s">
        <v>1164</v>
      </c>
      <c r="AC625" t="s">
        <v>161</v>
      </c>
      <c r="AG625" s="40"/>
      <c r="AP625" t="s">
        <v>103</v>
      </c>
      <c r="AV625" t="s">
        <v>108</v>
      </c>
      <c r="AW625" t="s">
        <v>109</v>
      </c>
      <c r="BB625" t="str">
        <f t="shared" si="34"/>
        <v/>
      </c>
      <c r="BC625" t="str">
        <f t="shared" si="35"/>
        <v/>
      </c>
      <c r="BD625" t="str">
        <f t="shared" si="36"/>
        <v>右</v>
      </c>
      <c r="BE625" s="58" t="str">
        <f>IF(O625="男子",IF($AF625&gt;100,"",IF(M625=プロ用男子!D$2,ROW(),"")),"")</f>
        <v/>
      </c>
      <c r="BF625" s="58" t="str">
        <f>IF(O625="男子",IF($AF625&gt;100,"",IF($M625=プロ用男子!K$2,ROW(),"")),"")</f>
        <v/>
      </c>
      <c r="BG625" s="58" t="str">
        <f>IF(O625="男子",IF($AF625&gt;100,"",IF($M625=プロ用男子!D$27,ROW(),"")),"")</f>
        <v/>
      </c>
      <c r="BH625" s="58" t="str">
        <f>IF(O625="男子",IF($AF625&gt;100,"",IF($M625=プロ用男子!K$27,ROW(),"")),"")</f>
        <v/>
      </c>
      <c r="BI625" s="58" t="str">
        <f>IF(O625="男子",IF($AF625&gt;100,"",IF($M625=プロ用男子!D$52,ROW(),"")),"")</f>
        <v/>
      </c>
      <c r="BJ625" s="58" t="str">
        <f>IF(O625="男子",IF($AF625&gt;100,"",IF($M625=プロ用男子!K$52,ROW(),"")),"")</f>
        <v/>
      </c>
      <c r="BK625" s="58" t="str">
        <f>IF(O625="男子",IF($AF625&gt;100,"",IF($M625=プロ用男子!D$77,ROW(),"")),"")</f>
        <v/>
      </c>
      <c r="BL625" s="58" t="str">
        <f>IF(O625="男子",IF($AF625&gt;100,"",IF($M625=プロ用男子!K$77,ROW(),"")),"")</f>
        <v/>
      </c>
      <c r="BM625" s="58" t="str">
        <f>IF(O625="男子",IF($AF625&gt;100,"",IF($M625=プロ用男子!D$102,ROW(),"")),"")</f>
        <v/>
      </c>
      <c r="BN625" s="58" t="str">
        <f>IF(O625="男子",IF($AF625&gt;100,"",IF($M625=プロ用男子!K$102,ROW(),"")),"")</f>
        <v/>
      </c>
      <c r="BO625" s="58" t="str">
        <f>IF(O625="男子",IF($AF625&gt;100,"",IF($M625=プロ用男子!D$127,ROW(),"")),"")</f>
        <v/>
      </c>
      <c r="BP625" s="58" t="str">
        <f>IF(O625="男子",IF($AF625&gt;100,"",IF($M625=プロ用男子!K$127,ROW(),"")),"")</f>
        <v/>
      </c>
      <c r="BQ625" s="58" t="str">
        <f>IF(O625="男子",IF($AF625&gt;100,"",IF($M625=プロ用男子!D$152,ROW(),"")),"")</f>
        <v/>
      </c>
      <c r="BR625" s="58" t="str">
        <f>IF(O625="男子",IF($AF625&gt;100,"",IF($M625=プロ用男子!K$152,ROW(),"")),"")</f>
        <v/>
      </c>
      <c r="BS625" s="58" t="str">
        <f>IF(O625="男子",IF($AF625&gt;100,"",IF($M625=プロ用男子!D$177,ROW(),"")),"")</f>
        <v/>
      </c>
      <c r="BT625" s="58" t="str">
        <f>IF(O625="男子",IF($AF625&gt;100,"",IF($M625=プロ用男子!K$177,ROW(),"")),"")</f>
        <v/>
      </c>
      <c r="BU625" s="58" t="str">
        <f>IF(O625="男子",IF($AF625&gt;100,"",IF($M625=プロ用男子!D$202,ROW(),"")),"")</f>
        <v/>
      </c>
      <c r="BV625" s="58" t="str">
        <f>IF(O625="男子",IF($AF625&gt;100,"",IF($M625=プロ用男子!K$202,ROW(),"")),"")</f>
        <v/>
      </c>
      <c r="BW625" s="58" t="str">
        <f>IF(O625="男子",IF($AF625&gt;100,"",IF($M625=プロ用男子!D$227,ROW(),"")),"")</f>
        <v/>
      </c>
      <c r="BX625" s="58" t="str">
        <f>IF(O625="男子",IF($AF625&gt;100,"",IF($M625=プロ用男子!K$227,ROW(),"")),"")</f>
        <v/>
      </c>
      <c r="BY625" s="58" t="str">
        <f>IF(O625="女子",IF(AF625&gt;100,"",IF(M625=プロ用女子!D$2,ROW(),"")),"")</f>
        <v/>
      </c>
      <c r="BZ625" s="58" t="str">
        <f>IF(O625="女子",IF($AF625&gt;100,"",IF($M625=プロ用女子!K$2,ROW(),"")),"")</f>
        <v/>
      </c>
      <c r="CA625" s="58" t="str">
        <f>IF(O625="女子",IF($AF625&gt;100,"",IF($M625=プロ用女子!D$27,ROW(),"")),"")</f>
        <v/>
      </c>
      <c r="CB625" s="58" t="str">
        <f>IF(O625="女子",IF($AF625&gt;100,"",IF($M625=プロ用女子!K$27,ROW(),"")),"")</f>
        <v/>
      </c>
      <c r="CC625" s="58" t="str">
        <f>IF(O625="女子",IF($AF625&gt;100,"",IF($M625=プロ用女子!D$52,ROW(),"")),"")</f>
        <v/>
      </c>
      <c r="CD625" s="58" t="str">
        <f>IF(O625="女子",IF($AF625&gt;100,"",IF($M625=プロ用女子!K$52,ROW(),"")),"")</f>
        <v/>
      </c>
      <c r="CE625" s="58" t="str">
        <f>IF(O625="女子",IF($AF625&gt;100,"",IF($M625=プロ用女子!D$77,ROW(),"")),"")</f>
        <v/>
      </c>
      <c r="CF625" s="58" t="str">
        <f>IF(O625="女子",IF($AF625&gt;100,"",IF($M625=プロ用女子!K$77,ROW(),"")),"")</f>
        <v/>
      </c>
      <c r="CG625" s="58" t="str">
        <f>IF(O625="女子",IF($AF625&gt;100,"",IF($M625=プロ用女子!D$102,ROW(),"")),"")</f>
        <v/>
      </c>
      <c r="CH625" s="58" t="str">
        <f>IF(O625="女子",IF($AF625&gt;100,"",IF($M625=プロ用女子!K$102,ROW(),"")),"")</f>
        <v/>
      </c>
      <c r="CI625" s="58" t="str">
        <f>IF(O625="女子",IF($AF625&gt;100,"",IF($M625=プロ用女子!D$127,ROW(),"")),"")</f>
        <v/>
      </c>
      <c r="CJ625" s="58" t="str">
        <f>IF(O625="女子",IF($AF625&gt;100,"",IF($M625=プロ用女子!K$127,ROW(),"")),"")</f>
        <v/>
      </c>
      <c r="CK625" s="58" t="str">
        <f>IF(O625="女子",IF($AF625&gt;100,"",IF($M625=プロ用女子!D$152,ROW(),"")),"")</f>
        <v/>
      </c>
      <c r="CL625" s="58" t="str">
        <f>IF(O625="女子",IF($AF625&gt;100,"",IF($M625=プロ用女子!K$152,ROW(),"")),"")</f>
        <v/>
      </c>
      <c r="CM625" s="58" t="str">
        <f>IF(O625="女子",IF($AF625&gt;100,"",IF($M625=プロ用女子!D$177,ROW(),"")),"")</f>
        <v/>
      </c>
      <c r="CN625" s="58" t="str">
        <f>IF(O625="女子",IF($AF625&gt;100,"",IF($M625=プロ用女子!K$177,ROW(),"")),"")</f>
        <v/>
      </c>
      <c r="CO625" s="58" t="str">
        <f>IF(O625="女子",IF($AF625&gt;100,"",IF($M625=プロ用女子!D$202,ROW(),"")),"")</f>
        <v/>
      </c>
      <c r="CP625" s="58" t="str">
        <f>IF(O625="女子",IF($AF625&gt;100,"",IF($M625=プロ用女子!K$202,ROW(),"")),"")</f>
        <v/>
      </c>
      <c r="CQ625" s="58" t="str">
        <f>IF(O625="女子",IF($AF625&gt;100,"",IF($M625=プロ用女子!D$227,ROW(),"")),"")</f>
        <v/>
      </c>
      <c r="CR625" s="58" t="str">
        <f>IF(O625="女子",IF($AF625&gt;100,"",IF($M625=プロ用女子!K$227,ROW(),"")),"")</f>
        <v/>
      </c>
    </row>
    <row r="626" spans="1:96" x14ac:dyDescent="0.15">
      <c r="A626" s="41">
        <v>46172</v>
      </c>
      <c r="B626" s="41">
        <v>46180</v>
      </c>
      <c r="C626" t="s">
        <v>70</v>
      </c>
      <c r="D626" t="s">
        <v>162</v>
      </c>
      <c r="E626" t="s">
        <v>169</v>
      </c>
      <c r="F626" t="s">
        <v>171</v>
      </c>
      <c r="G626" t="s">
        <v>165</v>
      </c>
      <c r="H626" t="s">
        <v>71</v>
      </c>
      <c r="I626" t="s">
        <v>166</v>
      </c>
      <c r="J626" t="s">
        <v>99</v>
      </c>
      <c r="L626" t="s">
        <v>1221</v>
      </c>
      <c r="AA626" t="s">
        <v>1222</v>
      </c>
      <c r="AC626" t="s">
        <v>161</v>
      </c>
      <c r="AG626" s="40"/>
      <c r="AP626" t="s">
        <v>103</v>
      </c>
      <c r="AV626" t="s">
        <v>108</v>
      </c>
      <c r="AW626" t="s">
        <v>109</v>
      </c>
      <c r="BB626" t="str">
        <f t="shared" si="34"/>
        <v/>
      </c>
      <c r="BC626" t="str">
        <f t="shared" si="35"/>
        <v/>
      </c>
      <c r="BD626" t="str">
        <f t="shared" si="36"/>
        <v>右</v>
      </c>
      <c r="BE626" s="58" t="str">
        <f>IF(O626="男子",IF($AF626&gt;100,"",IF(M626=プロ用男子!D$2,ROW(),"")),"")</f>
        <v/>
      </c>
      <c r="BF626" s="58" t="str">
        <f>IF(O626="男子",IF($AF626&gt;100,"",IF($M626=プロ用男子!K$2,ROW(),"")),"")</f>
        <v/>
      </c>
      <c r="BG626" s="58" t="str">
        <f>IF(O626="男子",IF($AF626&gt;100,"",IF($M626=プロ用男子!D$27,ROW(),"")),"")</f>
        <v/>
      </c>
      <c r="BH626" s="58" t="str">
        <f>IF(O626="男子",IF($AF626&gt;100,"",IF($M626=プロ用男子!K$27,ROW(),"")),"")</f>
        <v/>
      </c>
      <c r="BI626" s="58" t="str">
        <f>IF(O626="男子",IF($AF626&gt;100,"",IF($M626=プロ用男子!D$52,ROW(),"")),"")</f>
        <v/>
      </c>
      <c r="BJ626" s="58" t="str">
        <f>IF(O626="男子",IF($AF626&gt;100,"",IF($M626=プロ用男子!K$52,ROW(),"")),"")</f>
        <v/>
      </c>
      <c r="BK626" s="58" t="str">
        <f>IF(O626="男子",IF($AF626&gt;100,"",IF($M626=プロ用男子!D$77,ROW(),"")),"")</f>
        <v/>
      </c>
      <c r="BL626" s="58" t="str">
        <f>IF(O626="男子",IF($AF626&gt;100,"",IF($M626=プロ用男子!K$77,ROW(),"")),"")</f>
        <v/>
      </c>
      <c r="BM626" s="58" t="str">
        <f>IF(O626="男子",IF($AF626&gt;100,"",IF($M626=プロ用男子!D$102,ROW(),"")),"")</f>
        <v/>
      </c>
      <c r="BN626" s="58" t="str">
        <f>IF(O626="男子",IF($AF626&gt;100,"",IF($M626=プロ用男子!K$102,ROW(),"")),"")</f>
        <v/>
      </c>
      <c r="BO626" s="58" t="str">
        <f>IF(O626="男子",IF($AF626&gt;100,"",IF($M626=プロ用男子!D$127,ROW(),"")),"")</f>
        <v/>
      </c>
      <c r="BP626" s="58" t="str">
        <f>IF(O626="男子",IF($AF626&gt;100,"",IF($M626=プロ用男子!K$127,ROW(),"")),"")</f>
        <v/>
      </c>
      <c r="BQ626" s="58" t="str">
        <f>IF(O626="男子",IF($AF626&gt;100,"",IF($M626=プロ用男子!D$152,ROW(),"")),"")</f>
        <v/>
      </c>
      <c r="BR626" s="58" t="str">
        <f>IF(O626="男子",IF($AF626&gt;100,"",IF($M626=プロ用男子!K$152,ROW(),"")),"")</f>
        <v/>
      </c>
      <c r="BS626" s="58" t="str">
        <f>IF(O626="男子",IF($AF626&gt;100,"",IF($M626=プロ用男子!D$177,ROW(),"")),"")</f>
        <v/>
      </c>
      <c r="BT626" s="58" t="str">
        <f>IF(O626="男子",IF($AF626&gt;100,"",IF($M626=プロ用男子!K$177,ROW(),"")),"")</f>
        <v/>
      </c>
      <c r="BU626" s="58" t="str">
        <f>IF(O626="男子",IF($AF626&gt;100,"",IF($M626=プロ用男子!D$202,ROW(),"")),"")</f>
        <v/>
      </c>
      <c r="BV626" s="58" t="str">
        <f>IF(O626="男子",IF($AF626&gt;100,"",IF($M626=プロ用男子!K$202,ROW(),"")),"")</f>
        <v/>
      </c>
      <c r="BW626" s="58" t="str">
        <f>IF(O626="男子",IF($AF626&gt;100,"",IF($M626=プロ用男子!D$227,ROW(),"")),"")</f>
        <v/>
      </c>
      <c r="BX626" s="58" t="str">
        <f>IF(O626="男子",IF($AF626&gt;100,"",IF($M626=プロ用男子!K$227,ROW(),"")),"")</f>
        <v/>
      </c>
      <c r="BY626" s="58" t="str">
        <f>IF(O626="女子",IF(AF626&gt;100,"",IF(M626=プロ用女子!D$2,ROW(),"")),"")</f>
        <v/>
      </c>
      <c r="BZ626" s="58" t="str">
        <f>IF(O626="女子",IF($AF626&gt;100,"",IF($M626=プロ用女子!K$2,ROW(),"")),"")</f>
        <v/>
      </c>
      <c r="CA626" s="58" t="str">
        <f>IF(O626="女子",IF($AF626&gt;100,"",IF($M626=プロ用女子!D$27,ROW(),"")),"")</f>
        <v/>
      </c>
      <c r="CB626" s="58" t="str">
        <f>IF(O626="女子",IF($AF626&gt;100,"",IF($M626=プロ用女子!K$27,ROW(),"")),"")</f>
        <v/>
      </c>
      <c r="CC626" s="58" t="str">
        <f>IF(O626="女子",IF($AF626&gt;100,"",IF($M626=プロ用女子!D$52,ROW(),"")),"")</f>
        <v/>
      </c>
      <c r="CD626" s="58" t="str">
        <f>IF(O626="女子",IF($AF626&gt;100,"",IF($M626=プロ用女子!K$52,ROW(),"")),"")</f>
        <v/>
      </c>
      <c r="CE626" s="58" t="str">
        <f>IF(O626="女子",IF($AF626&gt;100,"",IF($M626=プロ用女子!D$77,ROW(),"")),"")</f>
        <v/>
      </c>
      <c r="CF626" s="58" t="str">
        <f>IF(O626="女子",IF($AF626&gt;100,"",IF($M626=プロ用女子!K$77,ROW(),"")),"")</f>
        <v/>
      </c>
      <c r="CG626" s="58" t="str">
        <f>IF(O626="女子",IF($AF626&gt;100,"",IF($M626=プロ用女子!D$102,ROW(),"")),"")</f>
        <v/>
      </c>
      <c r="CH626" s="58" t="str">
        <f>IF(O626="女子",IF($AF626&gt;100,"",IF($M626=プロ用女子!K$102,ROW(),"")),"")</f>
        <v/>
      </c>
      <c r="CI626" s="58" t="str">
        <f>IF(O626="女子",IF($AF626&gt;100,"",IF($M626=プロ用女子!D$127,ROW(),"")),"")</f>
        <v/>
      </c>
      <c r="CJ626" s="58" t="str">
        <f>IF(O626="女子",IF($AF626&gt;100,"",IF($M626=プロ用女子!K$127,ROW(),"")),"")</f>
        <v/>
      </c>
      <c r="CK626" s="58" t="str">
        <f>IF(O626="女子",IF($AF626&gt;100,"",IF($M626=プロ用女子!D$152,ROW(),"")),"")</f>
        <v/>
      </c>
      <c r="CL626" s="58" t="str">
        <f>IF(O626="女子",IF($AF626&gt;100,"",IF($M626=プロ用女子!K$152,ROW(),"")),"")</f>
        <v/>
      </c>
      <c r="CM626" s="58" t="str">
        <f>IF(O626="女子",IF($AF626&gt;100,"",IF($M626=プロ用女子!D$177,ROW(),"")),"")</f>
        <v/>
      </c>
      <c r="CN626" s="58" t="str">
        <f>IF(O626="女子",IF($AF626&gt;100,"",IF($M626=プロ用女子!K$177,ROW(),"")),"")</f>
        <v/>
      </c>
      <c r="CO626" s="58" t="str">
        <f>IF(O626="女子",IF($AF626&gt;100,"",IF($M626=プロ用女子!D$202,ROW(),"")),"")</f>
        <v/>
      </c>
      <c r="CP626" s="58" t="str">
        <f>IF(O626="女子",IF($AF626&gt;100,"",IF($M626=プロ用女子!K$202,ROW(),"")),"")</f>
        <v/>
      </c>
      <c r="CQ626" s="58" t="str">
        <f>IF(O626="女子",IF($AF626&gt;100,"",IF($M626=プロ用女子!D$227,ROW(),"")),"")</f>
        <v/>
      </c>
      <c r="CR626" s="58" t="str">
        <f>IF(O626="女子",IF($AF626&gt;100,"",IF($M626=プロ用女子!K$227,ROW(),"")),"")</f>
        <v/>
      </c>
    </row>
    <row r="627" spans="1:96" x14ac:dyDescent="0.15">
      <c r="A627">
        <v>46172</v>
      </c>
      <c r="B627">
        <v>46180</v>
      </c>
      <c r="C627" t="s">
        <v>70</v>
      </c>
      <c r="D627" t="s">
        <v>162</v>
      </c>
      <c r="E627" t="s">
        <v>169</v>
      </c>
      <c r="F627" t="s">
        <v>171</v>
      </c>
      <c r="G627" t="s">
        <v>165</v>
      </c>
      <c r="H627" t="s">
        <v>71</v>
      </c>
      <c r="I627" t="s">
        <v>166</v>
      </c>
      <c r="J627" t="s">
        <v>99</v>
      </c>
      <c r="L627" t="s">
        <v>1273</v>
      </c>
      <c r="AA627" t="s">
        <v>1274</v>
      </c>
      <c r="AC627" t="s">
        <v>161</v>
      </c>
      <c r="AG627" s="40"/>
      <c r="AN627">
        <v>170.2</v>
      </c>
      <c r="AO627">
        <v>59.2</v>
      </c>
      <c r="AP627" t="s">
        <v>103</v>
      </c>
      <c r="AV627" t="s">
        <v>104</v>
      </c>
      <c r="AY627" t="s">
        <v>157</v>
      </c>
      <c r="BB627" t="str">
        <f t="shared" si="34"/>
        <v/>
      </c>
      <c r="BC627" t="str">
        <f t="shared" si="35"/>
        <v/>
      </c>
      <c r="BD627" t="str">
        <f t="shared" si="36"/>
        <v>右</v>
      </c>
      <c r="BE627" s="58" t="str">
        <f>IF(O627="男子",IF($AF627&gt;100,"",IF(M627=プロ用男子!D$2,ROW(),"")),"")</f>
        <v/>
      </c>
      <c r="BF627" s="58" t="str">
        <f>IF(O627="男子",IF($AF627&gt;100,"",IF($M627=プロ用男子!K$2,ROW(),"")),"")</f>
        <v/>
      </c>
      <c r="BG627" s="58" t="str">
        <f>IF(O627="男子",IF($AF627&gt;100,"",IF($M627=プロ用男子!D$27,ROW(),"")),"")</f>
        <v/>
      </c>
      <c r="BH627" s="58" t="str">
        <f>IF(O627="男子",IF($AF627&gt;100,"",IF($M627=プロ用男子!K$27,ROW(),"")),"")</f>
        <v/>
      </c>
      <c r="BI627" s="58" t="str">
        <f>IF(O627="男子",IF($AF627&gt;100,"",IF($M627=プロ用男子!D$52,ROW(),"")),"")</f>
        <v/>
      </c>
      <c r="BJ627" s="58" t="str">
        <f>IF(O627="男子",IF($AF627&gt;100,"",IF($M627=プロ用男子!K$52,ROW(),"")),"")</f>
        <v/>
      </c>
      <c r="BK627" s="58" t="str">
        <f>IF(O627="男子",IF($AF627&gt;100,"",IF($M627=プロ用男子!D$77,ROW(),"")),"")</f>
        <v/>
      </c>
      <c r="BL627" s="58" t="str">
        <f>IF(O627="男子",IF($AF627&gt;100,"",IF($M627=プロ用男子!K$77,ROW(),"")),"")</f>
        <v/>
      </c>
      <c r="BM627" s="58" t="str">
        <f>IF(O627="男子",IF($AF627&gt;100,"",IF($M627=プロ用男子!D$102,ROW(),"")),"")</f>
        <v/>
      </c>
      <c r="BN627" s="58" t="str">
        <f>IF(O627="男子",IF($AF627&gt;100,"",IF($M627=プロ用男子!K$102,ROW(),"")),"")</f>
        <v/>
      </c>
      <c r="BO627" s="58" t="str">
        <f>IF(O627="男子",IF($AF627&gt;100,"",IF($M627=プロ用男子!D$127,ROW(),"")),"")</f>
        <v/>
      </c>
      <c r="BP627" s="58" t="str">
        <f>IF(O627="男子",IF($AF627&gt;100,"",IF($M627=プロ用男子!K$127,ROW(),"")),"")</f>
        <v/>
      </c>
      <c r="BQ627" s="58" t="str">
        <f>IF(O627="男子",IF($AF627&gt;100,"",IF($M627=プロ用男子!D$152,ROW(),"")),"")</f>
        <v/>
      </c>
      <c r="BR627" s="58" t="str">
        <f>IF(O627="男子",IF($AF627&gt;100,"",IF($M627=プロ用男子!K$152,ROW(),"")),"")</f>
        <v/>
      </c>
      <c r="BS627" s="58" t="str">
        <f>IF(O627="男子",IF($AF627&gt;100,"",IF($M627=プロ用男子!D$177,ROW(),"")),"")</f>
        <v/>
      </c>
      <c r="BT627" s="58" t="str">
        <f>IF(O627="男子",IF($AF627&gt;100,"",IF($M627=プロ用男子!K$177,ROW(),"")),"")</f>
        <v/>
      </c>
      <c r="BU627" s="58" t="str">
        <f>IF(O627="男子",IF($AF627&gt;100,"",IF($M627=プロ用男子!D$202,ROW(),"")),"")</f>
        <v/>
      </c>
      <c r="BV627" s="58" t="str">
        <f>IF(O627="男子",IF($AF627&gt;100,"",IF($M627=プロ用男子!K$202,ROW(),"")),"")</f>
        <v/>
      </c>
      <c r="BW627" s="58" t="str">
        <f>IF(O627="男子",IF($AF627&gt;100,"",IF($M627=プロ用男子!D$227,ROW(),"")),"")</f>
        <v/>
      </c>
      <c r="BX627" s="58" t="str">
        <f>IF(O627="男子",IF($AF627&gt;100,"",IF($M627=プロ用男子!K$227,ROW(),"")),"")</f>
        <v/>
      </c>
      <c r="BY627" s="58" t="str">
        <f>IF(O627="女子",IF(AF627&gt;100,"",IF(M627=プロ用女子!D$2,ROW(),"")),"")</f>
        <v/>
      </c>
      <c r="BZ627" s="58" t="str">
        <f>IF(O627="女子",IF($AF627&gt;100,"",IF($M627=プロ用女子!K$2,ROW(),"")),"")</f>
        <v/>
      </c>
      <c r="CA627" s="58" t="str">
        <f>IF(O627="女子",IF($AF627&gt;100,"",IF($M627=プロ用女子!D$27,ROW(),"")),"")</f>
        <v/>
      </c>
      <c r="CB627" s="58" t="str">
        <f>IF(O627="女子",IF($AF627&gt;100,"",IF($M627=プロ用女子!K$27,ROW(),"")),"")</f>
        <v/>
      </c>
      <c r="CC627" s="58" t="str">
        <f>IF(O627="女子",IF($AF627&gt;100,"",IF($M627=プロ用女子!D$52,ROW(),"")),"")</f>
        <v/>
      </c>
      <c r="CD627" s="58" t="str">
        <f>IF(O627="女子",IF($AF627&gt;100,"",IF($M627=プロ用女子!K$52,ROW(),"")),"")</f>
        <v/>
      </c>
      <c r="CE627" s="58" t="str">
        <f>IF(O627="女子",IF($AF627&gt;100,"",IF($M627=プロ用女子!D$77,ROW(),"")),"")</f>
        <v/>
      </c>
      <c r="CF627" s="58" t="str">
        <f>IF(O627="女子",IF($AF627&gt;100,"",IF($M627=プロ用女子!K$77,ROW(),"")),"")</f>
        <v/>
      </c>
      <c r="CG627" s="58" t="str">
        <f>IF(O627="女子",IF($AF627&gt;100,"",IF($M627=プロ用女子!D$102,ROW(),"")),"")</f>
        <v/>
      </c>
      <c r="CH627" s="58" t="str">
        <f>IF(O627="女子",IF($AF627&gt;100,"",IF($M627=プロ用女子!K$102,ROW(),"")),"")</f>
        <v/>
      </c>
      <c r="CI627" s="58" t="str">
        <f>IF(O627="女子",IF($AF627&gt;100,"",IF($M627=プロ用女子!D$127,ROW(),"")),"")</f>
        <v/>
      </c>
      <c r="CJ627" s="58" t="str">
        <f>IF(O627="女子",IF($AF627&gt;100,"",IF($M627=プロ用女子!K$127,ROW(),"")),"")</f>
        <v/>
      </c>
      <c r="CK627" s="58" t="str">
        <f>IF(O627="女子",IF($AF627&gt;100,"",IF($M627=プロ用女子!D$152,ROW(),"")),"")</f>
        <v/>
      </c>
      <c r="CL627" s="58" t="str">
        <f>IF(O627="女子",IF($AF627&gt;100,"",IF($M627=プロ用女子!K$152,ROW(),"")),"")</f>
        <v/>
      </c>
      <c r="CM627" s="58" t="str">
        <f>IF(O627="女子",IF($AF627&gt;100,"",IF($M627=プロ用女子!D$177,ROW(),"")),"")</f>
        <v/>
      </c>
      <c r="CN627" s="58" t="str">
        <f>IF(O627="女子",IF($AF627&gt;100,"",IF($M627=プロ用女子!K$177,ROW(),"")),"")</f>
        <v/>
      </c>
      <c r="CO627" s="58" t="str">
        <f>IF(O627="女子",IF($AF627&gt;100,"",IF($M627=プロ用女子!D$202,ROW(),"")),"")</f>
        <v/>
      </c>
      <c r="CP627" s="58" t="str">
        <f>IF(O627="女子",IF($AF627&gt;100,"",IF($M627=プロ用女子!K$202,ROW(),"")),"")</f>
        <v/>
      </c>
      <c r="CQ627" s="58" t="str">
        <f>IF(O627="女子",IF($AF627&gt;100,"",IF($M627=プロ用女子!D$227,ROW(),"")),"")</f>
        <v/>
      </c>
      <c r="CR627" s="58" t="str">
        <f>IF(O627="女子",IF($AF627&gt;100,"",IF($M627=プロ用女子!K$227,ROW(),"")),"")</f>
        <v/>
      </c>
    </row>
    <row r="628" spans="1:96" x14ac:dyDescent="0.15">
      <c r="A628">
        <v>46172</v>
      </c>
      <c r="B628">
        <v>46180</v>
      </c>
      <c r="C628" t="s">
        <v>70</v>
      </c>
      <c r="D628" t="s">
        <v>162</v>
      </c>
      <c r="E628" t="s">
        <v>169</v>
      </c>
      <c r="F628" t="s">
        <v>171</v>
      </c>
      <c r="G628" t="s">
        <v>165</v>
      </c>
      <c r="H628" t="s">
        <v>71</v>
      </c>
      <c r="I628" t="s">
        <v>166</v>
      </c>
      <c r="J628" t="s">
        <v>99</v>
      </c>
      <c r="L628" t="s">
        <v>1319</v>
      </c>
      <c r="AA628" t="s">
        <v>1320</v>
      </c>
      <c r="AC628" t="s">
        <v>161</v>
      </c>
      <c r="AG628" s="40"/>
      <c r="AP628" t="s">
        <v>103</v>
      </c>
      <c r="AV628" t="s">
        <v>104</v>
      </c>
      <c r="AY628" t="s">
        <v>157</v>
      </c>
      <c r="BB628" t="str">
        <f t="shared" si="34"/>
        <v/>
      </c>
      <c r="BC628" t="str">
        <f t="shared" si="35"/>
        <v/>
      </c>
      <c r="BD628" t="str">
        <f t="shared" si="36"/>
        <v>右</v>
      </c>
      <c r="BE628" s="58" t="str">
        <f>IF(O628="男子",IF($AF628&gt;100,"",IF(M628=プロ用男子!D$2,ROW(),"")),"")</f>
        <v/>
      </c>
      <c r="BF628" s="58" t="str">
        <f>IF(O628="男子",IF($AF628&gt;100,"",IF($M628=プロ用男子!K$2,ROW(),"")),"")</f>
        <v/>
      </c>
      <c r="BG628" s="58" t="str">
        <f>IF(O628="男子",IF($AF628&gt;100,"",IF($M628=プロ用男子!D$27,ROW(),"")),"")</f>
        <v/>
      </c>
      <c r="BH628" s="58" t="str">
        <f>IF(O628="男子",IF($AF628&gt;100,"",IF($M628=プロ用男子!K$27,ROW(),"")),"")</f>
        <v/>
      </c>
      <c r="BI628" s="58" t="str">
        <f>IF(O628="男子",IF($AF628&gt;100,"",IF($M628=プロ用男子!D$52,ROW(),"")),"")</f>
        <v/>
      </c>
      <c r="BJ628" s="58" t="str">
        <f>IF(O628="男子",IF($AF628&gt;100,"",IF($M628=プロ用男子!K$52,ROW(),"")),"")</f>
        <v/>
      </c>
      <c r="BK628" s="58" t="str">
        <f>IF(O628="男子",IF($AF628&gt;100,"",IF($M628=プロ用男子!D$77,ROW(),"")),"")</f>
        <v/>
      </c>
      <c r="BL628" s="58" t="str">
        <f>IF(O628="男子",IF($AF628&gt;100,"",IF($M628=プロ用男子!K$77,ROW(),"")),"")</f>
        <v/>
      </c>
      <c r="BM628" s="58" t="str">
        <f>IF(O628="男子",IF($AF628&gt;100,"",IF($M628=プロ用男子!D$102,ROW(),"")),"")</f>
        <v/>
      </c>
      <c r="BN628" s="58" t="str">
        <f>IF(O628="男子",IF($AF628&gt;100,"",IF($M628=プロ用男子!K$102,ROW(),"")),"")</f>
        <v/>
      </c>
      <c r="BO628" s="58" t="str">
        <f>IF(O628="男子",IF($AF628&gt;100,"",IF($M628=プロ用男子!D$127,ROW(),"")),"")</f>
        <v/>
      </c>
      <c r="BP628" s="58" t="str">
        <f>IF(O628="男子",IF($AF628&gt;100,"",IF($M628=プロ用男子!K$127,ROW(),"")),"")</f>
        <v/>
      </c>
      <c r="BQ628" s="58" t="str">
        <f>IF(O628="男子",IF($AF628&gt;100,"",IF($M628=プロ用男子!D$152,ROW(),"")),"")</f>
        <v/>
      </c>
      <c r="BR628" s="58" t="str">
        <f>IF(O628="男子",IF($AF628&gt;100,"",IF($M628=プロ用男子!K$152,ROW(),"")),"")</f>
        <v/>
      </c>
      <c r="BS628" s="58" t="str">
        <f>IF(O628="男子",IF($AF628&gt;100,"",IF($M628=プロ用男子!D$177,ROW(),"")),"")</f>
        <v/>
      </c>
      <c r="BT628" s="58" t="str">
        <f>IF(O628="男子",IF($AF628&gt;100,"",IF($M628=プロ用男子!K$177,ROW(),"")),"")</f>
        <v/>
      </c>
      <c r="BU628" s="58" t="str">
        <f>IF(O628="男子",IF($AF628&gt;100,"",IF($M628=プロ用男子!D$202,ROW(),"")),"")</f>
        <v/>
      </c>
      <c r="BV628" s="58" t="str">
        <f>IF(O628="男子",IF($AF628&gt;100,"",IF($M628=プロ用男子!K$202,ROW(),"")),"")</f>
        <v/>
      </c>
      <c r="BW628" s="58" t="str">
        <f>IF(O628="男子",IF($AF628&gt;100,"",IF($M628=プロ用男子!D$227,ROW(),"")),"")</f>
        <v/>
      </c>
      <c r="BX628" s="58" t="str">
        <f>IF(O628="男子",IF($AF628&gt;100,"",IF($M628=プロ用男子!K$227,ROW(),"")),"")</f>
        <v/>
      </c>
      <c r="BY628" s="58" t="str">
        <f>IF(O628="女子",IF(AF628&gt;100,"",IF(M628=プロ用女子!D$2,ROW(),"")),"")</f>
        <v/>
      </c>
      <c r="BZ628" s="58" t="str">
        <f>IF(O628="女子",IF($AF628&gt;100,"",IF($M628=プロ用女子!K$2,ROW(),"")),"")</f>
        <v/>
      </c>
      <c r="CA628" s="58" t="str">
        <f>IF(O628="女子",IF($AF628&gt;100,"",IF($M628=プロ用女子!D$27,ROW(),"")),"")</f>
        <v/>
      </c>
      <c r="CB628" s="58" t="str">
        <f>IF(O628="女子",IF($AF628&gt;100,"",IF($M628=プロ用女子!K$27,ROW(),"")),"")</f>
        <v/>
      </c>
      <c r="CC628" s="58" t="str">
        <f>IF(O628="女子",IF($AF628&gt;100,"",IF($M628=プロ用女子!D$52,ROW(),"")),"")</f>
        <v/>
      </c>
      <c r="CD628" s="58" t="str">
        <f>IF(O628="女子",IF($AF628&gt;100,"",IF($M628=プロ用女子!K$52,ROW(),"")),"")</f>
        <v/>
      </c>
      <c r="CE628" s="58" t="str">
        <f>IF(O628="女子",IF($AF628&gt;100,"",IF($M628=プロ用女子!D$77,ROW(),"")),"")</f>
        <v/>
      </c>
      <c r="CF628" s="58" t="str">
        <f>IF(O628="女子",IF($AF628&gt;100,"",IF($M628=プロ用女子!K$77,ROW(),"")),"")</f>
        <v/>
      </c>
      <c r="CG628" s="58" t="str">
        <f>IF(O628="女子",IF($AF628&gt;100,"",IF($M628=プロ用女子!D$102,ROW(),"")),"")</f>
        <v/>
      </c>
      <c r="CH628" s="58" t="str">
        <f>IF(O628="女子",IF($AF628&gt;100,"",IF($M628=プロ用女子!K$102,ROW(),"")),"")</f>
        <v/>
      </c>
      <c r="CI628" s="58" t="str">
        <f>IF(O628="女子",IF($AF628&gt;100,"",IF($M628=プロ用女子!D$127,ROW(),"")),"")</f>
        <v/>
      </c>
      <c r="CJ628" s="58" t="str">
        <f>IF(O628="女子",IF($AF628&gt;100,"",IF($M628=プロ用女子!K$127,ROW(),"")),"")</f>
        <v/>
      </c>
      <c r="CK628" s="58" t="str">
        <f>IF(O628="女子",IF($AF628&gt;100,"",IF($M628=プロ用女子!D$152,ROW(),"")),"")</f>
        <v/>
      </c>
      <c r="CL628" s="58" t="str">
        <f>IF(O628="女子",IF($AF628&gt;100,"",IF($M628=プロ用女子!K$152,ROW(),"")),"")</f>
        <v/>
      </c>
      <c r="CM628" s="58" t="str">
        <f>IF(O628="女子",IF($AF628&gt;100,"",IF($M628=プロ用女子!D$177,ROW(),"")),"")</f>
        <v/>
      </c>
      <c r="CN628" s="58" t="str">
        <f>IF(O628="女子",IF($AF628&gt;100,"",IF($M628=プロ用女子!K$177,ROW(),"")),"")</f>
        <v/>
      </c>
      <c r="CO628" s="58" t="str">
        <f>IF(O628="女子",IF($AF628&gt;100,"",IF($M628=プロ用女子!D$202,ROW(),"")),"")</f>
        <v/>
      </c>
      <c r="CP628" s="58" t="str">
        <f>IF(O628="女子",IF($AF628&gt;100,"",IF($M628=プロ用女子!K$202,ROW(),"")),"")</f>
        <v/>
      </c>
      <c r="CQ628" s="58" t="str">
        <f>IF(O628="女子",IF($AF628&gt;100,"",IF($M628=プロ用女子!D$227,ROW(),"")),"")</f>
        <v/>
      </c>
      <c r="CR628" s="58" t="str">
        <f>IF(O628="女子",IF($AF628&gt;100,"",IF($M628=プロ用女子!K$227,ROW(),"")),"")</f>
        <v/>
      </c>
    </row>
    <row r="629" spans="1:96" x14ac:dyDescent="0.15">
      <c r="A629">
        <v>46172</v>
      </c>
      <c r="B629">
        <v>46180</v>
      </c>
      <c r="C629" t="s">
        <v>70</v>
      </c>
      <c r="D629" t="s">
        <v>162</v>
      </c>
      <c r="E629" t="s">
        <v>169</v>
      </c>
      <c r="F629" t="s">
        <v>171</v>
      </c>
      <c r="G629" t="s">
        <v>165</v>
      </c>
      <c r="H629" t="s">
        <v>71</v>
      </c>
      <c r="I629" t="s">
        <v>166</v>
      </c>
      <c r="J629" t="s">
        <v>99</v>
      </c>
      <c r="L629" t="s">
        <v>1371</v>
      </c>
      <c r="AA629" t="s">
        <v>1372</v>
      </c>
      <c r="AC629" t="s">
        <v>161</v>
      </c>
      <c r="AG629" s="40"/>
      <c r="AP629" t="s">
        <v>103</v>
      </c>
      <c r="AV629" t="s">
        <v>104</v>
      </c>
      <c r="AY629" t="s">
        <v>157</v>
      </c>
      <c r="BB629" t="str">
        <f t="shared" si="34"/>
        <v/>
      </c>
      <c r="BC629" t="str">
        <f t="shared" si="35"/>
        <v/>
      </c>
      <c r="BD629" t="str">
        <f t="shared" si="36"/>
        <v>右</v>
      </c>
      <c r="BE629" s="58" t="str">
        <f>IF(O629="男子",IF($AF629&gt;100,"",IF(M629=プロ用男子!D$2,ROW(),"")),"")</f>
        <v/>
      </c>
      <c r="BF629" s="58" t="str">
        <f>IF(O629="男子",IF($AF629&gt;100,"",IF($M629=プロ用男子!K$2,ROW(),"")),"")</f>
        <v/>
      </c>
      <c r="BG629" s="58" t="str">
        <f>IF(O629="男子",IF($AF629&gt;100,"",IF($M629=プロ用男子!D$27,ROW(),"")),"")</f>
        <v/>
      </c>
      <c r="BH629" s="58" t="str">
        <f>IF(O629="男子",IF($AF629&gt;100,"",IF($M629=プロ用男子!K$27,ROW(),"")),"")</f>
        <v/>
      </c>
      <c r="BI629" s="58" t="str">
        <f>IF(O629="男子",IF($AF629&gt;100,"",IF($M629=プロ用男子!D$52,ROW(),"")),"")</f>
        <v/>
      </c>
      <c r="BJ629" s="58" t="str">
        <f>IF(O629="男子",IF($AF629&gt;100,"",IF($M629=プロ用男子!K$52,ROW(),"")),"")</f>
        <v/>
      </c>
      <c r="BK629" s="58" t="str">
        <f>IF(O629="男子",IF($AF629&gt;100,"",IF($M629=プロ用男子!D$77,ROW(),"")),"")</f>
        <v/>
      </c>
      <c r="BL629" s="58" t="str">
        <f>IF(O629="男子",IF($AF629&gt;100,"",IF($M629=プロ用男子!K$77,ROW(),"")),"")</f>
        <v/>
      </c>
      <c r="BM629" s="58" t="str">
        <f>IF(O629="男子",IF($AF629&gt;100,"",IF($M629=プロ用男子!D$102,ROW(),"")),"")</f>
        <v/>
      </c>
      <c r="BN629" s="58" t="str">
        <f>IF(O629="男子",IF($AF629&gt;100,"",IF($M629=プロ用男子!K$102,ROW(),"")),"")</f>
        <v/>
      </c>
      <c r="BO629" s="58" t="str">
        <f>IF(O629="男子",IF($AF629&gt;100,"",IF($M629=プロ用男子!D$127,ROW(),"")),"")</f>
        <v/>
      </c>
      <c r="BP629" s="58" t="str">
        <f>IF(O629="男子",IF($AF629&gt;100,"",IF($M629=プロ用男子!K$127,ROW(),"")),"")</f>
        <v/>
      </c>
      <c r="BQ629" s="58" t="str">
        <f>IF(O629="男子",IF($AF629&gt;100,"",IF($M629=プロ用男子!D$152,ROW(),"")),"")</f>
        <v/>
      </c>
      <c r="BR629" s="58" t="str">
        <f>IF(O629="男子",IF($AF629&gt;100,"",IF($M629=プロ用男子!K$152,ROW(),"")),"")</f>
        <v/>
      </c>
      <c r="BS629" s="58" t="str">
        <f>IF(O629="男子",IF($AF629&gt;100,"",IF($M629=プロ用男子!D$177,ROW(),"")),"")</f>
        <v/>
      </c>
      <c r="BT629" s="58" t="str">
        <f>IF(O629="男子",IF($AF629&gt;100,"",IF($M629=プロ用男子!K$177,ROW(),"")),"")</f>
        <v/>
      </c>
      <c r="BU629" s="58" t="str">
        <f>IF(O629="男子",IF($AF629&gt;100,"",IF($M629=プロ用男子!D$202,ROW(),"")),"")</f>
        <v/>
      </c>
      <c r="BV629" s="58" t="str">
        <f>IF(O629="男子",IF($AF629&gt;100,"",IF($M629=プロ用男子!K$202,ROW(),"")),"")</f>
        <v/>
      </c>
      <c r="BW629" s="58" t="str">
        <f>IF(O629="男子",IF($AF629&gt;100,"",IF($M629=プロ用男子!D$227,ROW(),"")),"")</f>
        <v/>
      </c>
      <c r="BX629" s="58" t="str">
        <f>IF(O629="男子",IF($AF629&gt;100,"",IF($M629=プロ用男子!K$227,ROW(),"")),"")</f>
        <v/>
      </c>
      <c r="BY629" s="58" t="str">
        <f>IF(O629="女子",IF(AF629&gt;100,"",IF(M629=プロ用女子!D$2,ROW(),"")),"")</f>
        <v/>
      </c>
      <c r="BZ629" s="58" t="str">
        <f>IF(O629="女子",IF($AF629&gt;100,"",IF($M629=プロ用女子!K$2,ROW(),"")),"")</f>
        <v/>
      </c>
      <c r="CA629" s="58" t="str">
        <f>IF(O629="女子",IF($AF629&gt;100,"",IF($M629=プロ用女子!D$27,ROW(),"")),"")</f>
        <v/>
      </c>
      <c r="CB629" s="58" t="str">
        <f>IF(O629="女子",IF($AF629&gt;100,"",IF($M629=プロ用女子!K$27,ROW(),"")),"")</f>
        <v/>
      </c>
      <c r="CC629" s="58" t="str">
        <f>IF(O629="女子",IF($AF629&gt;100,"",IF($M629=プロ用女子!D$52,ROW(),"")),"")</f>
        <v/>
      </c>
      <c r="CD629" s="58" t="str">
        <f>IF(O629="女子",IF($AF629&gt;100,"",IF($M629=プロ用女子!K$52,ROW(),"")),"")</f>
        <v/>
      </c>
      <c r="CE629" s="58" t="str">
        <f>IF(O629="女子",IF($AF629&gt;100,"",IF($M629=プロ用女子!D$77,ROW(),"")),"")</f>
        <v/>
      </c>
      <c r="CF629" s="58" t="str">
        <f>IF(O629="女子",IF($AF629&gt;100,"",IF($M629=プロ用女子!K$77,ROW(),"")),"")</f>
        <v/>
      </c>
      <c r="CG629" s="58" t="str">
        <f>IF(O629="女子",IF($AF629&gt;100,"",IF($M629=プロ用女子!D$102,ROW(),"")),"")</f>
        <v/>
      </c>
      <c r="CH629" s="58" t="str">
        <f>IF(O629="女子",IF($AF629&gt;100,"",IF($M629=プロ用女子!K$102,ROW(),"")),"")</f>
        <v/>
      </c>
      <c r="CI629" s="58" t="str">
        <f>IF(O629="女子",IF($AF629&gt;100,"",IF($M629=プロ用女子!D$127,ROW(),"")),"")</f>
        <v/>
      </c>
      <c r="CJ629" s="58" t="str">
        <f>IF(O629="女子",IF($AF629&gt;100,"",IF($M629=プロ用女子!K$127,ROW(),"")),"")</f>
        <v/>
      </c>
      <c r="CK629" s="58" t="str">
        <f>IF(O629="女子",IF($AF629&gt;100,"",IF($M629=プロ用女子!D$152,ROW(),"")),"")</f>
        <v/>
      </c>
      <c r="CL629" s="58" t="str">
        <f>IF(O629="女子",IF($AF629&gt;100,"",IF($M629=プロ用女子!K$152,ROW(),"")),"")</f>
        <v/>
      </c>
      <c r="CM629" s="58" t="str">
        <f>IF(O629="女子",IF($AF629&gt;100,"",IF($M629=プロ用女子!D$177,ROW(),"")),"")</f>
        <v/>
      </c>
      <c r="CN629" s="58" t="str">
        <f>IF(O629="女子",IF($AF629&gt;100,"",IF($M629=プロ用女子!K$177,ROW(),"")),"")</f>
        <v/>
      </c>
      <c r="CO629" s="58" t="str">
        <f>IF(O629="女子",IF($AF629&gt;100,"",IF($M629=プロ用女子!D$202,ROW(),"")),"")</f>
        <v/>
      </c>
      <c r="CP629" s="58" t="str">
        <f>IF(O629="女子",IF($AF629&gt;100,"",IF($M629=プロ用女子!K$202,ROW(),"")),"")</f>
        <v/>
      </c>
      <c r="CQ629" s="58" t="str">
        <f>IF(O629="女子",IF($AF629&gt;100,"",IF($M629=プロ用女子!D$227,ROW(),"")),"")</f>
        <v/>
      </c>
      <c r="CR629" s="58" t="str">
        <f>IF(O629="女子",IF($AF629&gt;100,"",IF($M629=プロ用女子!K$227,ROW(),"")),"")</f>
        <v/>
      </c>
    </row>
    <row r="630" spans="1:96" x14ac:dyDescent="0.15">
      <c r="A630" s="41">
        <v>46172</v>
      </c>
      <c r="B630" s="41">
        <v>46180</v>
      </c>
      <c r="C630" t="s">
        <v>70</v>
      </c>
      <c r="D630" t="s">
        <v>162</v>
      </c>
      <c r="E630" t="s">
        <v>169</v>
      </c>
      <c r="F630" t="s">
        <v>171</v>
      </c>
      <c r="G630" t="s">
        <v>165</v>
      </c>
      <c r="H630" t="s">
        <v>71</v>
      </c>
      <c r="I630" t="s">
        <v>166</v>
      </c>
      <c r="J630" t="s">
        <v>99</v>
      </c>
      <c r="L630" t="s">
        <v>1449</v>
      </c>
      <c r="AA630" t="s">
        <v>1450</v>
      </c>
      <c r="AC630" t="s">
        <v>161</v>
      </c>
      <c r="AG630" s="40"/>
      <c r="AP630" t="s">
        <v>103</v>
      </c>
      <c r="AV630" t="s">
        <v>104</v>
      </c>
      <c r="AY630" t="s">
        <v>157</v>
      </c>
      <c r="BB630" t="str">
        <f t="shared" si="34"/>
        <v/>
      </c>
      <c r="BC630" t="str">
        <f t="shared" si="35"/>
        <v/>
      </c>
      <c r="BD630" t="str">
        <f t="shared" si="36"/>
        <v>右</v>
      </c>
      <c r="BE630" s="58" t="str">
        <f>IF(O630="男子",IF($AF630&gt;100,"",IF(M630=プロ用男子!D$2,ROW(),"")),"")</f>
        <v/>
      </c>
      <c r="BF630" s="58" t="str">
        <f>IF(O630="男子",IF($AF630&gt;100,"",IF($M630=プロ用男子!K$2,ROW(),"")),"")</f>
        <v/>
      </c>
      <c r="BG630" s="58" t="str">
        <f>IF(O630="男子",IF($AF630&gt;100,"",IF($M630=プロ用男子!D$27,ROW(),"")),"")</f>
        <v/>
      </c>
      <c r="BH630" s="58" t="str">
        <f>IF(O630="男子",IF($AF630&gt;100,"",IF($M630=プロ用男子!K$27,ROW(),"")),"")</f>
        <v/>
      </c>
      <c r="BI630" s="58" t="str">
        <f>IF(O630="男子",IF($AF630&gt;100,"",IF($M630=プロ用男子!D$52,ROW(),"")),"")</f>
        <v/>
      </c>
      <c r="BJ630" s="58" t="str">
        <f>IF(O630="男子",IF($AF630&gt;100,"",IF($M630=プロ用男子!K$52,ROW(),"")),"")</f>
        <v/>
      </c>
      <c r="BK630" s="58" t="str">
        <f>IF(O630="男子",IF($AF630&gt;100,"",IF($M630=プロ用男子!D$77,ROW(),"")),"")</f>
        <v/>
      </c>
      <c r="BL630" s="58" t="str">
        <f>IF(O630="男子",IF($AF630&gt;100,"",IF($M630=プロ用男子!K$77,ROW(),"")),"")</f>
        <v/>
      </c>
      <c r="BM630" s="58" t="str">
        <f>IF(O630="男子",IF($AF630&gt;100,"",IF($M630=プロ用男子!D$102,ROW(),"")),"")</f>
        <v/>
      </c>
      <c r="BN630" s="58" t="str">
        <f>IF(O630="男子",IF($AF630&gt;100,"",IF($M630=プロ用男子!K$102,ROW(),"")),"")</f>
        <v/>
      </c>
      <c r="BO630" s="58" t="str">
        <f>IF(O630="男子",IF($AF630&gt;100,"",IF($M630=プロ用男子!D$127,ROW(),"")),"")</f>
        <v/>
      </c>
      <c r="BP630" s="58" t="str">
        <f>IF(O630="男子",IF($AF630&gt;100,"",IF($M630=プロ用男子!K$127,ROW(),"")),"")</f>
        <v/>
      </c>
      <c r="BQ630" s="58" t="str">
        <f>IF(O630="男子",IF($AF630&gt;100,"",IF($M630=プロ用男子!D$152,ROW(),"")),"")</f>
        <v/>
      </c>
      <c r="BR630" s="58" t="str">
        <f>IF(O630="男子",IF($AF630&gt;100,"",IF($M630=プロ用男子!K$152,ROW(),"")),"")</f>
        <v/>
      </c>
      <c r="BS630" s="58" t="str">
        <f>IF(O630="男子",IF($AF630&gt;100,"",IF($M630=プロ用男子!D$177,ROW(),"")),"")</f>
        <v/>
      </c>
      <c r="BT630" s="58" t="str">
        <f>IF(O630="男子",IF($AF630&gt;100,"",IF($M630=プロ用男子!K$177,ROW(),"")),"")</f>
        <v/>
      </c>
      <c r="BU630" s="58" t="str">
        <f>IF(O630="男子",IF($AF630&gt;100,"",IF($M630=プロ用男子!D$202,ROW(),"")),"")</f>
        <v/>
      </c>
      <c r="BV630" s="58" t="str">
        <f>IF(O630="男子",IF($AF630&gt;100,"",IF($M630=プロ用男子!K$202,ROW(),"")),"")</f>
        <v/>
      </c>
      <c r="BW630" s="58" t="str">
        <f>IF(O630="男子",IF($AF630&gt;100,"",IF($M630=プロ用男子!D$227,ROW(),"")),"")</f>
        <v/>
      </c>
      <c r="BX630" s="58" t="str">
        <f>IF(O630="男子",IF($AF630&gt;100,"",IF($M630=プロ用男子!K$227,ROW(),"")),"")</f>
        <v/>
      </c>
      <c r="BY630" s="58" t="str">
        <f>IF(O630="女子",IF(AF630&gt;100,"",IF(M630=プロ用女子!D$2,ROW(),"")),"")</f>
        <v/>
      </c>
      <c r="BZ630" s="58" t="str">
        <f>IF(O630="女子",IF($AF630&gt;100,"",IF($M630=プロ用女子!K$2,ROW(),"")),"")</f>
        <v/>
      </c>
      <c r="CA630" s="58" t="str">
        <f>IF(O630="女子",IF($AF630&gt;100,"",IF($M630=プロ用女子!D$27,ROW(),"")),"")</f>
        <v/>
      </c>
      <c r="CB630" s="58" t="str">
        <f>IF(O630="女子",IF($AF630&gt;100,"",IF($M630=プロ用女子!K$27,ROW(),"")),"")</f>
        <v/>
      </c>
      <c r="CC630" s="58" t="str">
        <f>IF(O630="女子",IF($AF630&gt;100,"",IF($M630=プロ用女子!D$52,ROW(),"")),"")</f>
        <v/>
      </c>
      <c r="CD630" s="58" t="str">
        <f>IF(O630="女子",IF($AF630&gt;100,"",IF($M630=プロ用女子!K$52,ROW(),"")),"")</f>
        <v/>
      </c>
      <c r="CE630" s="58" t="str">
        <f>IF(O630="女子",IF($AF630&gt;100,"",IF($M630=プロ用女子!D$77,ROW(),"")),"")</f>
        <v/>
      </c>
      <c r="CF630" s="58" t="str">
        <f>IF(O630="女子",IF($AF630&gt;100,"",IF($M630=プロ用女子!K$77,ROW(),"")),"")</f>
        <v/>
      </c>
      <c r="CG630" s="58" t="str">
        <f>IF(O630="女子",IF($AF630&gt;100,"",IF($M630=プロ用女子!D$102,ROW(),"")),"")</f>
        <v/>
      </c>
      <c r="CH630" s="58" t="str">
        <f>IF(O630="女子",IF($AF630&gt;100,"",IF($M630=プロ用女子!K$102,ROW(),"")),"")</f>
        <v/>
      </c>
      <c r="CI630" s="58" t="str">
        <f>IF(O630="女子",IF($AF630&gt;100,"",IF($M630=プロ用女子!D$127,ROW(),"")),"")</f>
        <v/>
      </c>
      <c r="CJ630" s="58" t="str">
        <f>IF(O630="女子",IF($AF630&gt;100,"",IF($M630=プロ用女子!K$127,ROW(),"")),"")</f>
        <v/>
      </c>
      <c r="CK630" s="58" t="str">
        <f>IF(O630="女子",IF($AF630&gt;100,"",IF($M630=プロ用女子!D$152,ROW(),"")),"")</f>
        <v/>
      </c>
      <c r="CL630" s="58" t="str">
        <f>IF(O630="女子",IF($AF630&gt;100,"",IF($M630=プロ用女子!K$152,ROW(),"")),"")</f>
        <v/>
      </c>
      <c r="CM630" s="58" t="str">
        <f>IF(O630="女子",IF($AF630&gt;100,"",IF($M630=プロ用女子!D$177,ROW(),"")),"")</f>
        <v/>
      </c>
      <c r="CN630" s="58" t="str">
        <f>IF(O630="女子",IF($AF630&gt;100,"",IF($M630=プロ用女子!K$177,ROW(),"")),"")</f>
        <v/>
      </c>
      <c r="CO630" s="58" t="str">
        <f>IF(O630="女子",IF($AF630&gt;100,"",IF($M630=プロ用女子!D$202,ROW(),"")),"")</f>
        <v/>
      </c>
      <c r="CP630" s="58" t="str">
        <f>IF(O630="女子",IF($AF630&gt;100,"",IF($M630=プロ用女子!K$202,ROW(),"")),"")</f>
        <v/>
      </c>
      <c r="CQ630" s="58" t="str">
        <f>IF(O630="女子",IF($AF630&gt;100,"",IF($M630=プロ用女子!D$227,ROW(),"")),"")</f>
        <v/>
      </c>
      <c r="CR630" s="58" t="str">
        <f>IF(O630="女子",IF($AF630&gt;100,"",IF($M630=プロ用女子!K$227,ROW(),"")),"")</f>
        <v/>
      </c>
    </row>
    <row r="631" spans="1:96" x14ac:dyDescent="0.15">
      <c r="A631">
        <v>46172</v>
      </c>
      <c r="B631">
        <v>46180</v>
      </c>
      <c r="C631" t="s">
        <v>70</v>
      </c>
      <c r="D631" t="s">
        <v>162</v>
      </c>
      <c r="E631" t="s">
        <v>169</v>
      </c>
      <c r="F631" t="s">
        <v>171</v>
      </c>
      <c r="G631" t="s">
        <v>165</v>
      </c>
      <c r="H631" t="s">
        <v>71</v>
      </c>
      <c r="I631" t="s">
        <v>166</v>
      </c>
      <c r="J631" t="s">
        <v>99</v>
      </c>
      <c r="L631" t="s">
        <v>1529</v>
      </c>
      <c r="AA631" t="s">
        <v>1530</v>
      </c>
      <c r="AC631" t="s">
        <v>161</v>
      </c>
      <c r="AG631" s="40"/>
      <c r="AP631" t="s">
        <v>103</v>
      </c>
      <c r="AV631" t="s">
        <v>104</v>
      </c>
      <c r="AY631" t="s">
        <v>155</v>
      </c>
      <c r="BB631" t="str">
        <f t="shared" si="34"/>
        <v/>
      </c>
      <c r="BC631" t="str">
        <f t="shared" si="35"/>
        <v/>
      </c>
      <c r="BD631" t="str">
        <f t="shared" si="36"/>
        <v>右</v>
      </c>
      <c r="BE631" s="58" t="str">
        <f>IF(O631="男子",IF($AF631&gt;100,"",IF(M631=プロ用男子!D$2,ROW(),"")),"")</f>
        <v/>
      </c>
      <c r="BF631" s="58" t="str">
        <f>IF(O631="男子",IF($AF631&gt;100,"",IF($M631=プロ用男子!K$2,ROW(),"")),"")</f>
        <v/>
      </c>
      <c r="BG631" s="58" t="str">
        <f>IF(O631="男子",IF($AF631&gt;100,"",IF($M631=プロ用男子!D$27,ROW(),"")),"")</f>
        <v/>
      </c>
      <c r="BH631" s="58" t="str">
        <f>IF(O631="男子",IF($AF631&gt;100,"",IF($M631=プロ用男子!K$27,ROW(),"")),"")</f>
        <v/>
      </c>
      <c r="BI631" s="58" t="str">
        <f>IF(O631="男子",IF($AF631&gt;100,"",IF($M631=プロ用男子!D$52,ROW(),"")),"")</f>
        <v/>
      </c>
      <c r="BJ631" s="58" t="str">
        <f>IF(O631="男子",IF($AF631&gt;100,"",IF($M631=プロ用男子!K$52,ROW(),"")),"")</f>
        <v/>
      </c>
      <c r="BK631" s="58" t="str">
        <f>IF(O631="男子",IF($AF631&gt;100,"",IF($M631=プロ用男子!D$77,ROW(),"")),"")</f>
        <v/>
      </c>
      <c r="BL631" s="58" t="str">
        <f>IF(O631="男子",IF($AF631&gt;100,"",IF($M631=プロ用男子!K$77,ROW(),"")),"")</f>
        <v/>
      </c>
      <c r="BM631" s="58" t="str">
        <f>IF(O631="男子",IF($AF631&gt;100,"",IF($M631=プロ用男子!D$102,ROW(),"")),"")</f>
        <v/>
      </c>
      <c r="BN631" s="58" t="str">
        <f>IF(O631="男子",IF($AF631&gt;100,"",IF($M631=プロ用男子!K$102,ROW(),"")),"")</f>
        <v/>
      </c>
      <c r="BO631" s="58" t="str">
        <f>IF(O631="男子",IF($AF631&gt;100,"",IF($M631=プロ用男子!D$127,ROW(),"")),"")</f>
        <v/>
      </c>
      <c r="BP631" s="58" t="str">
        <f>IF(O631="男子",IF($AF631&gt;100,"",IF($M631=プロ用男子!K$127,ROW(),"")),"")</f>
        <v/>
      </c>
      <c r="BQ631" s="58" t="str">
        <f>IF(O631="男子",IF($AF631&gt;100,"",IF($M631=プロ用男子!D$152,ROW(),"")),"")</f>
        <v/>
      </c>
      <c r="BR631" s="58" t="str">
        <f>IF(O631="男子",IF($AF631&gt;100,"",IF($M631=プロ用男子!K$152,ROW(),"")),"")</f>
        <v/>
      </c>
      <c r="BS631" s="58" t="str">
        <f>IF(O631="男子",IF($AF631&gt;100,"",IF($M631=プロ用男子!D$177,ROW(),"")),"")</f>
        <v/>
      </c>
      <c r="BT631" s="58" t="str">
        <f>IF(O631="男子",IF($AF631&gt;100,"",IF($M631=プロ用男子!K$177,ROW(),"")),"")</f>
        <v/>
      </c>
      <c r="BU631" s="58" t="str">
        <f>IF(O631="男子",IF($AF631&gt;100,"",IF($M631=プロ用男子!D$202,ROW(),"")),"")</f>
        <v/>
      </c>
      <c r="BV631" s="58" t="str">
        <f>IF(O631="男子",IF($AF631&gt;100,"",IF($M631=プロ用男子!K$202,ROW(),"")),"")</f>
        <v/>
      </c>
      <c r="BW631" s="58" t="str">
        <f>IF(O631="男子",IF($AF631&gt;100,"",IF($M631=プロ用男子!D$227,ROW(),"")),"")</f>
        <v/>
      </c>
      <c r="BX631" s="58" t="str">
        <f>IF(O631="男子",IF($AF631&gt;100,"",IF($M631=プロ用男子!K$227,ROW(),"")),"")</f>
        <v/>
      </c>
      <c r="BY631" s="58" t="str">
        <f>IF(O631="女子",IF(AF631&gt;100,"",IF(M631=プロ用女子!D$2,ROW(),"")),"")</f>
        <v/>
      </c>
      <c r="BZ631" s="58" t="str">
        <f>IF(O631="女子",IF($AF631&gt;100,"",IF($M631=プロ用女子!K$2,ROW(),"")),"")</f>
        <v/>
      </c>
      <c r="CA631" s="58" t="str">
        <f>IF(O631="女子",IF($AF631&gt;100,"",IF($M631=プロ用女子!D$27,ROW(),"")),"")</f>
        <v/>
      </c>
      <c r="CB631" s="58" t="str">
        <f>IF(O631="女子",IF($AF631&gt;100,"",IF($M631=プロ用女子!K$27,ROW(),"")),"")</f>
        <v/>
      </c>
      <c r="CC631" s="58" t="str">
        <f>IF(O631="女子",IF($AF631&gt;100,"",IF($M631=プロ用女子!D$52,ROW(),"")),"")</f>
        <v/>
      </c>
      <c r="CD631" s="58" t="str">
        <f>IF(O631="女子",IF($AF631&gt;100,"",IF($M631=プロ用女子!K$52,ROW(),"")),"")</f>
        <v/>
      </c>
      <c r="CE631" s="58" t="str">
        <f>IF(O631="女子",IF($AF631&gt;100,"",IF($M631=プロ用女子!D$77,ROW(),"")),"")</f>
        <v/>
      </c>
      <c r="CF631" s="58" t="str">
        <f>IF(O631="女子",IF($AF631&gt;100,"",IF($M631=プロ用女子!K$77,ROW(),"")),"")</f>
        <v/>
      </c>
      <c r="CG631" s="58" t="str">
        <f>IF(O631="女子",IF($AF631&gt;100,"",IF($M631=プロ用女子!D$102,ROW(),"")),"")</f>
        <v/>
      </c>
      <c r="CH631" s="58" t="str">
        <f>IF(O631="女子",IF($AF631&gt;100,"",IF($M631=プロ用女子!K$102,ROW(),"")),"")</f>
        <v/>
      </c>
      <c r="CI631" s="58" t="str">
        <f>IF(O631="女子",IF($AF631&gt;100,"",IF($M631=プロ用女子!D$127,ROW(),"")),"")</f>
        <v/>
      </c>
      <c r="CJ631" s="58" t="str">
        <f>IF(O631="女子",IF($AF631&gt;100,"",IF($M631=プロ用女子!K$127,ROW(),"")),"")</f>
        <v/>
      </c>
      <c r="CK631" s="58" t="str">
        <f>IF(O631="女子",IF($AF631&gt;100,"",IF($M631=プロ用女子!D$152,ROW(),"")),"")</f>
        <v/>
      </c>
      <c r="CL631" s="58" t="str">
        <f>IF(O631="女子",IF($AF631&gt;100,"",IF($M631=プロ用女子!K$152,ROW(),"")),"")</f>
        <v/>
      </c>
      <c r="CM631" s="58" t="str">
        <f>IF(O631="女子",IF($AF631&gt;100,"",IF($M631=プロ用女子!D$177,ROW(),"")),"")</f>
        <v/>
      </c>
      <c r="CN631" s="58" t="str">
        <f>IF(O631="女子",IF($AF631&gt;100,"",IF($M631=プロ用女子!K$177,ROW(),"")),"")</f>
        <v/>
      </c>
      <c r="CO631" s="58" t="str">
        <f>IF(O631="女子",IF($AF631&gt;100,"",IF($M631=プロ用女子!D$202,ROW(),"")),"")</f>
        <v/>
      </c>
      <c r="CP631" s="58" t="str">
        <f>IF(O631="女子",IF($AF631&gt;100,"",IF($M631=プロ用女子!K$202,ROW(),"")),"")</f>
        <v/>
      </c>
      <c r="CQ631" s="58" t="str">
        <f>IF(O631="女子",IF($AF631&gt;100,"",IF($M631=プロ用女子!D$227,ROW(),"")),"")</f>
        <v/>
      </c>
      <c r="CR631" s="58" t="str">
        <f>IF(O631="女子",IF($AF631&gt;100,"",IF($M631=プロ用女子!K$227,ROW(),"")),"")</f>
        <v/>
      </c>
    </row>
    <row r="632" spans="1:96" x14ac:dyDescent="0.15">
      <c r="A632">
        <v>46172</v>
      </c>
      <c r="B632">
        <v>46180</v>
      </c>
      <c r="C632" t="s">
        <v>70</v>
      </c>
      <c r="D632" t="s">
        <v>162</v>
      </c>
      <c r="E632" t="s">
        <v>169</v>
      </c>
      <c r="F632" t="s">
        <v>171</v>
      </c>
      <c r="G632" t="s">
        <v>165</v>
      </c>
      <c r="H632" t="s">
        <v>71</v>
      </c>
      <c r="I632" t="s">
        <v>166</v>
      </c>
      <c r="J632" t="s">
        <v>99</v>
      </c>
      <c r="L632" t="s">
        <v>1599</v>
      </c>
      <c r="AA632" t="s">
        <v>1600</v>
      </c>
      <c r="AC632" t="s">
        <v>161</v>
      </c>
      <c r="AG632" s="40"/>
      <c r="AP632" t="s">
        <v>103</v>
      </c>
      <c r="AV632" t="s">
        <v>104</v>
      </c>
      <c r="AY632" t="s">
        <v>157</v>
      </c>
      <c r="BB632" t="str">
        <f t="shared" si="34"/>
        <v/>
      </c>
      <c r="BC632" t="str">
        <f t="shared" si="35"/>
        <v/>
      </c>
      <c r="BD632" t="str">
        <f t="shared" si="36"/>
        <v>右</v>
      </c>
      <c r="BE632" s="58" t="str">
        <f>IF(O632="男子",IF($AF632&gt;100,"",IF(M632=プロ用男子!D$2,ROW(),"")),"")</f>
        <v/>
      </c>
      <c r="BF632" s="58" t="str">
        <f>IF(O632="男子",IF($AF632&gt;100,"",IF($M632=プロ用男子!K$2,ROW(),"")),"")</f>
        <v/>
      </c>
      <c r="BG632" s="58" t="str">
        <f>IF(O632="男子",IF($AF632&gt;100,"",IF($M632=プロ用男子!D$27,ROW(),"")),"")</f>
        <v/>
      </c>
      <c r="BH632" s="58" t="str">
        <f>IF(O632="男子",IF($AF632&gt;100,"",IF($M632=プロ用男子!K$27,ROW(),"")),"")</f>
        <v/>
      </c>
      <c r="BI632" s="58" t="str">
        <f>IF(O632="男子",IF($AF632&gt;100,"",IF($M632=プロ用男子!D$52,ROW(),"")),"")</f>
        <v/>
      </c>
      <c r="BJ632" s="58" t="str">
        <f>IF(O632="男子",IF($AF632&gt;100,"",IF($M632=プロ用男子!K$52,ROW(),"")),"")</f>
        <v/>
      </c>
      <c r="BK632" s="58" t="str">
        <f>IF(O632="男子",IF($AF632&gt;100,"",IF($M632=プロ用男子!D$77,ROW(),"")),"")</f>
        <v/>
      </c>
      <c r="BL632" s="58" t="str">
        <f>IF(O632="男子",IF($AF632&gt;100,"",IF($M632=プロ用男子!K$77,ROW(),"")),"")</f>
        <v/>
      </c>
      <c r="BM632" s="58" t="str">
        <f>IF(O632="男子",IF($AF632&gt;100,"",IF($M632=プロ用男子!D$102,ROW(),"")),"")</f>
        <v/>
      </c>
      <c r="BN632" s="58" t="str">
        <f>IF(O632="男子",IF($AF632&gt;100,"",IF($M632=プロ用男子!K$102,ROW(),"")),"")</f>
        <v/>
      </c>
      <c r="BO632" s="58" t="str">
        <f>IF(O632="男子",IF($AF632&gt;100,"",IF($M632=プロ用男子!D$127,ROW(),"")),"")</f>
        <v/>
      </c>
      <c r="BP632" s="58" t="str">
        <f>IF(O632="男子",IF($AF632&gt;100,"",IF($M632=プロ用男子!K$127,ROW(),"")),"")</f>
        <v/>
      </c>
      <c r="BQ632" s="58" t="str">
        <f>IF(O632="男子",IF($AF632&gt;100,"",IF($M632=プロ用男子!D$152,ROW(),"")),"")</f>
        <v/>
      </c>
      <c r="BR632" s="58" t="str">
        <f>IF(O632="男子",IF($AF632&gt;100,"",IF($M632=プロ用男子!K$152,ROW(),"")),"")</f>
        <v/>
      </c>
      <c r="BS632" s="58" t="str">
        <f>IF(O632="男子",IF($AF632&gt;100,"",IF($M632=プロ用男子!D$177,ROW(),"")),"")</f>
        <v/>
      </c>
      <c r="BT632" s="58" t="str">
        <f>IF(O632="男子",IF($AF632&gt;100,"",IF($M632=プロ用男子!K$177,ROW(),"")),"")</f>
        <v/>
      </c>
      <c r="BU632" s="58" t="str">
        <f>IF(O632="男子",IF($AF632&gt;100,"",IF($M632=プロ用男子!D$202,ROW(),"")),"")</f>
        <v/>
      </c>
      <c r="BV632" s="58" t="str">
        <f>IF(O632="男子",IF($AF632&gt;100,"",IF($M632=プロ用男子!K$202,ROW(),"")),"")</f>
        <v/>
      </c>
      <c r="BW632" s="58" t="str">
        <f>IF(O632="男子",IF($AF632&gt;100,"",IF($M632=プロ用男子!D$227,ROW(),"")),"")</f>
        <v/>
      </c>
      <c r="BX632" s="58" t="str">
        <f>IF(O632="男子",IF($AF632&gt;100,"",IF($M632=プロ用男子!K$227,ROW(),"")),"")</f>
        <v/>
      </c>
      <c r="BY632" s="58" t="str">
        <f>IF(O632="女子",IF(AF632&gt;100,"",IF(M632=プロ用女子!D$2,ROW(),"")),"")</f>
        <v/>
      </c>
      <c r="BZ632" s="58" t="str">
        <f>IF(O632="女子",IF($AF632&gt;100,"",IF($M632=プロ用女子!K$2,ROW(),"")),"")</f>
        <v/>
      </c>
      <c r="CA632" s="58" t="str">
        <f>IF(O632="女子",IF($AF632&gt;100,"",IF($M632=プロ用女子!D$27,ROW(),"")),"")</f>
        <v/>
      </c>
      <c r="CB632" s="58" t="str">
        <f>IF(O632="女子",IF($AF632&gt;100,"",IF($M632=プロ用女子!K$27,ROW(),"")),"")</f>
        <v/>
      </c>
      <c r="CC632" s="58" t="str">
        <f>IF(O632="女子",IF($AF632&gt;100,"",IF($M632=プロ用女子!D$52,ROW(),"")),"")</f>
        <v/>
      </c>
      <c r="CD632" s="58" t="str">
        <f>IF(O632="女子",IF($AF632&gt;100,"",IF($M632=プロ用女子!K$52,ROW(),"")),"")</f>
        <v/>
      </c>
      <c r="CE632" s="58" t="str">
        <f>IF(O632="女子",IF($AF632&gt;100,"",IF($M632=プロ用女子!D$77,ROW(),"")),"")</f>
        <v/>
      </c>
      <c r="CF632" s="58" t="str">
        <f>IF(O632="女子",IF($AF632&gt;100,"",IF($M632=プロ用女子!K$77,ROW(),"")),"")</f>
        <v/>
      </c>
      <c r="CG632" s="58" t="str">
        <f>IF(O632="女子",IF($AF632&gt;100,"",IF($M632=プロ用女子!D$102,ROW(),"")),"")</f>
        <v/>
      </c>
      <c r="CH632" s="58" t="str">
        <f>IF(O632="女子",IF($AF632&gt;100,"",IF($M632=プロ用女子!K$102,ROW(),"")),"")</f>
        <v/>
      </c>
      <c r="CI632" s="58" t="str">
        <f>IF(O632="女子",IF($AF632&gt;100,"",IF($M632=プロ用女子!D$127,ROW(),"")),"")</f>
        <v/>
      </c>
      <c r="CJ632" s="58" t="str">
        <f>IF(O632="女子",IF($AF632&gt;100,"",IF($M632=プロ用女子!K$127,ROW(),"")),"")</f>
        <v/>
      </c>
      <c r="CK632" s="58" t="str">
        <f>IF(O632="女子",IF($AF632&gt;100,"",IF($M632=プロ用女子!D$152,ROW(),"")),"")</f>
        <v/>
      </c>
      <c r="CL632" s="58" t="str">
        <f>IF(O632="女子",IF($AF632&gt;100,"",IF($M632=プロ用女子!K$152,ROW(),"")),"")</f>
        <v/>
      </c>
      <c r="CM632" s="58" t="str">
        <f>IF(O632="女子",IF($AF632&gt;100,"",IF($M632=プロ用女子!D$177,ROW(),"")),"")</f>
        <v/>
      </c>
      <c r="CN632" s="58" t="str">
        <f>IF(O632="女子",IF($AF632&gt;100,"",IF($M632=プロ用女子!K$177,ROW(),"")),"")</f>
        <v/>
      </c>
      <c r="CO632" s="58" t="str">
        <f>IF(O632="女子",IF($AF632&gt;100,"",IF($M632=プロ用女子!D$202,ROW(),"")),"")</f>
        <v/>
      </c>
      <c r="CP632" s="58" t="str">
        <f>IF(O632="女子",IF($AF632&gt;100,"",IF($M632=プロ用女子!K$202,ROW(),"")),"")</f>
        <v/>
      </c>
      <c r="CQ632" s="58" t="str">
        <f>IF(O632="女子",IF($AF632&gt;100,"",IF($M632=プロ用女子!D$227,ROW(),"")),"")</f>
        <v/>
      </c>
      <c r="CR632" s="58" t="str">
        <f>IF(O632="女子",IF($AF632&gt;100,"",IF($M632=プロ用女子!K$227,ROW(),"")),"")</f>
        <v/>
      </c>
    </row>
    <row r="633" spans="1:96" x14ac:dyDescent="0.15">
      <c r="A633">
        <v>46172</v>
      </c>
      <c r="B633">
        <v>46180</v>
      </c>
      <c r="C633" t="s">
        <v>70</v>
      </c>
      <c r="D633" t="s">
        <v>162</v>
      </c>
      <c r="E633" t="s">
        <v>169</v>
      </c>
      <c r="F633" t="s">
        <v>171</v>
      </c>
      <c r="G633" t="s">
        <v>165</v>
      </c>
      <c r="H633" t="s">
        <v>71</v>
      </c>
      <c r="I633" t="s">
        <v>166</v>
      </c>
      <c r="J633" t="s">
        <v>99</v>
      </c>
      <c r="L633" t="s">
        <v>1665</v>
      </c>
      <c r="AA633" t="s">
        <v>1666</v>
      </c>
      <c r="AC633" t="s">
        <v>161</v>
      </c>
      <c r="AG633" s="40"/>
      <c r="AN633">
        <v>172</v>
      </c>
      <c r="AO633">
        <v>54</v>
      </c>
      <c r="AP633" t="s">
        <v>103</v>
      </c>
      <c r="AV633" t="s">
        <v>104</v>
      </c>
      <c r="AY633" t="s">
        <v>156</v>
      </c>
      <c r="BB633" t="str">
        <f t="shared" si="34"/>
        <v/>
      </c>
      <c r="BC633" t="str">
        <f t="shared" si="35"/>
        <v/>
      </c>
      <c r="BD633" t="str">
        <f t="shared" si="36"/>
        <v>右</v>
      </c>
      <c r="BE633" s="58" t="str">
        <f>IF(O633="男子",IF($AF633&gt;100,"",IF(M633=プロ用男子!D$2,ROW(),"")),"")</f>
        <v/>
      </c>
      <c r="BF633" s="58" t="str">
        <f>IF(O633="男子",IF($AF633&gt;100,"",IF($M633=プロ用男子!K$2,ROW(),"")),"")</f>
        <v/>
      </c>
      <c r="BG633" s="58" t="str">
        <f>IF(O633="男子",IF($AF633&gt;100,"",IF($M633=プロ用男子!D$27,ROW(),"")),"")</f>
        <v/>
      </c>
      <c r="BH633" s="58" t="str">
        <f>IF(O633="男子",IF($AF633&gt;100,"",IF($M633=プロ用男子!K$27,ROW(),"")),"")</f>
        <v/>
      </c>
      <c r="BI633" s="58" t="str">
        <f>IF(O633="男子",IF($AF633&gt;100,"",IF($M633=プロ用男子!D$52,ROW(),"")),"")</f>
        <v/>
      </c>
      <c r="BJ633" s="58" t="str">
        <f>IF(O633="男子",IF($AF633&gt;100,"",IF($M633=プロ用男子!K$52,ROW(),"")),"")</f>
        <v/>
      </c>
      <c r="BK633" s="58" t="str">
        <f>IF(O633="男子",IF($AF633&gt;100,"",IF($M633=プロ用男子!D$77,ROW(),"")),"")</f>
        <v/>
      </c>
      <c r="BL633" s="58" t="str">
        <f>IF(O633="男子",IF($AF633&gt;100,"",IF($M633=プロ用男子!K$77,ROW(),"")),"")</f>
        <v/>
      </c>
      <c r="BM633" s="58" t="str">
        <f>IF(O633="男子",IF($AF633&gt;100,"",IF($M633=プロ用男子!D$102,ROW(),"")),"")</f>
        <v/>
      </c>
      <c r="BN633" s="58" t="str">
        <f>IF(O633="男子",IF($AF633&gt;100,"",IF($M633=プロ用男子!K$102,ROW(),"")),"")</f>
        <v/>
      </c>
      <c r="BO633" s="58" t="str">
        <f>IF(O633="男子",IF($AF633&gt;100,"",IF($M633=プロ用男子!D$127,ROW(),"")),"")</f>
        <v/>
      </c>
      <c r="BP633" s="58" t="str">
        <f>IF(O633="男子",IF($AF633&gt;100,"",IF($M633=プロ用男子!K$127,ROW(),"")),"")</f>
        <v/>
      </c>
      <c r="BQ633" s="58" t="str">
        <f>IF(O633="男子",IF($AF633&gt;100,"",IF($M633=プロ用男子!D$152,ROW(),"")),"")</f>
        <v/>
      </c>
      <c r="BR633" s="58" t="str">
        <f>IF(O633="男子",IF($AF633&gt;100,"",IF($M633=プロ用男子!K$152,ROW(),"")),"")</f>
        <v/>
      </c>
      <c r="BS633" s="58" t="str">
        <f>IF(O633="男子",IF($AF633&gt;100,"",IF($M633=プロ用男子!D$177,ROW(),"")),"")</f>
        <v/>
      </c>
      <c r="BT633" s="58" t="str">
        <f>IF(O633="男子",IF($AF633&gt;100,"",IF($M633=プロ用男子!K$177,ROW(),"")),"")</f>
        <v/>
      </c>
      <c r="BU633" s="58" t="str">
        <f>IF(O633="男子",IF($AF633&gt;100,"",IF($M633=プロ用男子!D$202,ROW(),"")),"")</f>
        <v/>
      </c>
      <c r="BV633" s="58" t="str">
        <f>IF(O633="男子",IF($AF633&gt;100,"",IF($M633=プロ用男子!K$202,ROW(),"")),"")</f>
        <v/>
      </c>
      <c r="BW633" s="58" t="str">
        <f>IF(O633="男子",IF($AF633&gt;100,"",IF($M633=プロ用男子!D$227,ROW(),"")),"")</f>
        <v/>
      </c>
      <c r="BX633" s="58" t="str">
        <f>IF(O633="男子",IF($AF633&gt;100,"",IF($M633=プロ用男子!K$227,ROW(),"")),"")</f>
        <v/>
      </c>
      <c r="BY633" s="58" t="str">
        <f>IF(O633="女子",IF(AF633&gt;100,"",IF(M633=プロ用女子!D$2,ROW(),"")),"")</f>
        <v/>
      </c>
      <c r="BZ633" s="58" t="str">
        <f>IF(O633="女子",IF($AF633&gt;100,"",IF($M633=プロ用女子!K$2,ROW(),"")),"")</f>
        <v/>
      </c>
      <c r="CA633" s="58" t="str">
        <f>IF(O633="女子",IF($AF633&gt;100,"",IF($M633=プロ用女子!D$27,ROW(),"")),"")</f>
        <v/>
      </c>
      <c r="CB633" s="58" t="str">
        <f>IF(O633="女子",IF($AF633&gt;100,"",IF($M633=プロ用女子!K$27,ROW(),"")),"")</f>
        <v/>
      </c>
      <c r="CC633" s="58" t="str">
        <f>IF(O633="女子",IF($AF633&gt;100,"",IF($M633=プロ用女子!D$52,ROW(),"")),"")</f>
        <v/>
      </c>
      <c r="CD633" s="58" t="str">
        <f>IF(O633="女子",IF($AF633&gt;100,"",IF($M633=プロ用女子!K$52,ROW(),"")),"")</f>
        <v/>
      </c>
      <c r="CE633" s="58" t="str">
        <f>IF(O633="女子",IF($AF633&gt;100,"",IF($M633=プロ用女子!D$77,ROW(),"")),"")</f>
        <v/>
      </c>
      <c r="CF633" s="58" t="str">
        <f>IF(O633="女子",IF($AF633&gt;100,"",IF($M633=プロ用女子!K$77,ROW(),"")),"")</f>
        <v/>
      </c>
      <c r="CG633" s="58" t="str">
        <f>IF(O633="女子",IF($AF633&gt;100,"",IF($M633=プロ用女子!D$102,ROW(),"")),"")</f>
        <v/>
      </c>
      <c r="CH633" s="58" t="str">
        <f>IF(O633="女子",IF($AF633&gt;100,"",IF($M633=プロ用女子!K$102,ROW(),"")),"")</f>
        <v/>
      </c>
      <c r="CI633" s="58" t="str">
        <f>IF(O633="女子",IF($AF633&gt;100,"",IF($M633=プロ用女子!D$127,ROW(),"")),"")</f>
        <v/>
      </c>
      <c r="CJ633" s="58" t="str">
        <f>IF(O633="女子",IF($AF633&gt;100,"",IF($M633=プロ用女子!K$127,ROW(),"")),"")</f>
        <v/>
      </c>
      <c r="CK633" s="58" t="str">
        <f>IF(O633="女子",IF($AF633&gt;100,"",IF($M633=プロ用女子!D$152,ROW(),"")),"")</f>
        <v/>
      </c>
      <c r="CL633" s="58" t="str">
        <f>IF(O633="女子",IF($AF633&gt;100,"",IF($M633=プロ用女子!K$152,ROW(),"")),"")</f>
        <v/>
      </c>
      <c r="CM633" s="58" t="str">
        <f>IF(O633="女子",IF($AF633&gt;100,"",IF($M633=プロ用女子!D$177,ROW(),"")),"")</f>
        <v/>
      </c>
      <c r="CN633" s="58" t="str">
        <f>IF(O633="女子",IF($AF633&gt;100,"",IF($M633=プロ用女子!K$177,ROW(),"")),"")</f>
        <v/>
      </c>
      <c r="CO633" s="58" t="str">
        <f>IF(O633="女子",IF($AF633&gt;100,"",IF($M633=プロ用女子!D$202,ROW(),"")),"")</f>
        <v/>
      </c>
      <c r="CP633" s="58" t="str">
        <f>IF(O633="女子",IF($AF633&gt;100,"",IF($M633=プロ用女子!K$202,ROW(),"")),"")</f>
        <v/>
      </c>
      <c r="CQ633" s="58" t="str">
        <f>IF(O633="女子",IF($AF633&gt;100,"",IF($M633=プロ用女子!D$227,ROW(),"")),"")</f>
        <v/>
      </c>
      <c r="CR633" s="58" t="str">
        <f>IF(O633="女子",IF($AF633&gt;100,"",IF($M633=プロ用女子!K$227,ROW(),"")),"")</f>
        <v/>
      </c>
    </row>
    <row r="634" spans="1:96" x14ac:dyDescent="0.15">
      <c r="A634" s="41">
        <v>46172</v>
      </c>
      <c r="B634" s="41">
        <v>46180</v>
      </c>
      <c r="C634" t="s">
        <v>70</v>
      </c>
      <c r="D634" t="s">
        <v>162</v>
      </c>
      <c r="E634" t="s">
        <v>169</v>
      </c>
      <c r="F634" t="s">
        <v>171</v>
      </c>
      <c r="G634" t="s">
        <v>165</v>
      </c>
      <c r="H634" t="s">
        <v>71</v>
      </c>
      <c r="I634" t="s">
        <v>166</v>
      </c>
      <c r="J634" t="s">
        <v>99</v>
      </c>
      <c r="L634" t="s">
        <v>1728</v>
      </c>
      <c r="AA634" t="s">
        <v>1729</v>
      </c>
      <c r="AC634" t="s">
        <v>161</v>
      </c>
      <c r="AG634" s="40"/>
      <c r="AN634">
        <v>172</v>
      </c>
      <c r="AO634">
        <v>54</v>
      </c>
      <c r="AP634" t="s">
        <v>103</v>
      </c>
      <c r="AV634" t="s">
        <v>104</v>
      </c>
      <c r="AY634" t="s">
        <v>157</v>
      </c>
      <c r="BB634" t="str">
        <f t="shared" si="34"/>
        <v/>
      </c>
      <c r="BC634" t="str">
        <f t="shared" si="35"/>
        <v/>
      </c>
      <c r="BD634" t="str">
        <f t="shared" si="36"/>
        <v>右</v>
      </c>
      <c r="BE634" s="58" t="str">
        <f>IF(O634="男子",IF($AF634&gt;100,"",IF(M634=プロ用男子!D$2,ROW(),"")),"")</f>
        <v/>
      </c>
      <c r="BF634" s="58" t="str">
        <f>IF(O634="男子",IF($AF634&gt;100,"",IF($M634=プロ用男子!K$2,ROW(),"")),"")</f>
        <v/>
      </c>
      <c r="BG634" s="58" t="str">
        <f>IF(O634="男子",IF($AF634&gt;100,"",IF($M634=プロ用男子!D$27,ROW(),"")),"")</f>
        <v/>
      </c>
      <c r="BH634" s="58" t="str">
        <f>IF(O634="男子",IF($AF634&gt;100,"",IF($M634=プロ用男子!K$27,ROW(),"")),"")</f>
        <v/>
      </c>
      <c r="BI634" s="58" t="str">
        <f>IF(O634="男子",IF($AF634&gt;100,"",IF($M634=プロ用男子!D$52,ROW(),"")),"")</f>
        <v/>
      </c>
      <c r="BJ634" s="58" t="str">
        <f>IF(O634="男子",IF($AF634&gt;100,"",IF($M634=プロ用男子!K$52,ROW(),"")),"")</f>
        <v/>
      </c>
      <c r="BK634" s="58" t="str">
        <f>IF(O634="男子",IF($AF634&gt;100,"",IF($M634=プロ用男子!D$77,ROW(),"")),"")</f>
        <v/>
      </c>
      <c r="BL634" s="58" t="str">
        <f>IF(O634="男子",IF($AF634&gt;100,"",IF($M634=プロ用男子!K$77,ROW(),"")),"")</f>
        <v/>
      </c>
      <c r="BM634" s="58" t="str">
        <f>IF(O634="男子",IF($AF634&gt;100,"",IF($M634=プロ用男子!D$102,ROW(),"")),"")</f>
        <v/>
      </c>
      <c r="BN634" s="58" t="str">
        <f>IF(O634="男子",IF($AF634&gt;100,"",IF($M634=プロ用男子!K$102,ROW(),"")),"")</f>
        <v/>
      </c>
      <c r="BO634" s="58" t="str">
        <f>IF(O634="男子",IF($AF634&gt;100,"",IF($M634=プロ用男子!D$127,ROW(),"")),"")</f>
        <v/>
      </c>
      <c r="BP634" s="58" t="str">
        <f>IF(O634="男子",IF($AF634&gt;100,"",IF($M634=プロ用男子!K$127,ROW(),"")),"")</f>
        <v/>
      </c>
      <c r="BQ634" s="58" t="str">
        <f>IF(O634="男子",IF($AF634&gt;100,"",IF($M634=プロ用男子!D$152,ROW(),"")),"")</f>
        <v/>
      </c>
      <c r="BR634" s="58" t="str">
        <f>IF(O634="男子",IF($AF634&gt;100,"",IF($M634=プロ用男子!K$152,ROW(),"")),"")</f>
        <v/>
      </c>
      <c r="BS634" s="58" t="str">
        <f>IF(O634="男子",IF($AF634&gt;100,"",IF($M634=プロ用男子!D$177,ROW(),"")),"")</f>
        <v/>
      </c>
      <c r="BT634" s="58" t="str">
        <f>IF(O634="男子",IF($AF634&gt;100,"",IF($M634=プロ用男子!K$177,ROW(),"")),"")</f>
        <v/>
      </c>
      <c r="BU634" s="58" t="str">
        <f>IF(O634="男子",IF($AF634&gt;100,"",IF($M634=プロ用男子!D$202,ROW(),"")),"")</f>
        <v/>
      </c>
      <c r="BV634" s="58" t="str">
        <f>IF(O634="男子",IF($AF634&gt;100,"",IF($M634=プロ用男子!K$202,ROW(),"")),"")</f>
        <v/>
      </c>
      <c r="BW634" s="58" t="str">
        <f>IF(O634="男子",IF($AF634&gt;100,"",IF($M634=プロ用男子!D$227,ROW(),"")),"")</f>
        <v/>
      </c>
      <c r="BX634" s="58" t="str">
        <f>IF(O634="男子",IF($AF634&gt;100,"",IF($M634=プロ用男子!K$227,ROW(),"")),"")</f>
        <v/>
      </c>
      <c r="BY634" s="58" t="str">
        <f>IF(O634="女子",IF(AF634&gt;100,"",IF(M634=プロ用女子!D$2,ROW(),"")),"")</f>
        <v/>
      </c>
      <c r="BZ634" s="58" t="str">
        <f>IF(O634="女子",IF($AF634&gt;100,"",IF($M634=プロ用女子!K$2,ROW(),"")),"")</f>
        <v/>
      </c>
      <c r="CA634" s="58" t="str">
        <f>IF(O634="女子",IF($AF634&gt;100,"",IF($M634=プロ用女子!D$27,ROW(),"")),"")</f>
        <v/>
      </c>
      <c r="CB634" s="58" t="str">
        <f>IF(O634="女子",IF($AF634&gt;100,"",IF($M634=プロ用女子!K$27,ROW(),"")),"")</f>
        <v/>
      </c>
      <c r="CC634" s="58" t="str">
        <f>IF(O634="女子",IF($AF634&gt;100,"",IF($M634=プロ用女子!D$52,ROW(),"")),"")</f>
        <v/>
      </c>
      <c r="CD634" s="58" t="str">
        <f>IF(O634="女子",IF($AF634&gt;100,"",IF($M634=プロ用女子!K$52,ROW(),"")),"")</f>
        <v/>
      </c>
      <c r="CE634" s="58" t="str">
        <f>IF(O634="女子",IF($AF634&gt;100,"",IF($M634=プロ用女子!D$77,ROW(),"")),"")</f>
        <v/>
      </c>
      <c r="CF634" s="58" t="str">
        <f>IF(O634="女子",IF($AF634&gt;100,"",IF($M634=プロ用女子!K$77,ROW(),"")),"")</f>
        <v/>
      </c>
      <c r="CG634" s="58" t="str">
        <f>IF(O634="女子",IF($AF634&gt;100,"",IF($M634=プロ用女子!D$102,ROW(),"")),"")</f>
        <v/>
      </c>
      <c r="CH634" s="58" t="str">
        <f>IF(O634="女子",IF($AF634&gt;100,"",IF($M634=プロ用女子!K$102,ROW(),"")),"")</f>
        <v/>
      </c>
      <c r="CI634" s="58" t="str">
        <f>IF(O634="女子",IF($AF634&gt;100,"",IF($M634=プロ用女子!D$127,ROW(),"")),"")</f>
        <v/>
      </c>
      <c r="CJ634" s="58" t="str">
        <f>IF(O634="女子",IF($AF634&gt;100,"",IF($M634=プロ用女子!K$127,ROW(),"")),"")</f>
        <v/>
      </c>
      <c r="CK634" s="58" t="str">
        <f>IF(O634="女子",IF($AF634&gt;100,"",IF($M634=プロ用女子!D$152,ROW(),"")),"")</f>
        <v/>
      </c>
      <c r="CL634" s="58" t="str">
        <f>IF(O634="女子",IF($AF634&gt;100,"",IF($M634=プロ用女子!K$152,ROW(),"")),"")</f>
        <v/>
      </c>
      <c r="CM634" s="58" t="str">
        <f>IF(O634="女子",IF($AF634&gt;100,"",IF($M634=プロ用女子!D$177,ROW(),"")),"")</f>
        <v/>
      </c>
      <c r="CN634" s="58" t="str">
        <f>IF(O634="女子",IF($AF634&gt;100,"",IF($M634=プロ用女子!K$177,ROW(),"")),"")</f>
        <v/>
      </c>
      <c r="CO634" s="58" t="str">
        <f>IF(O634="女子",IF($AF634&gt;100,"",IF($M634=プロ用女子!D$202,ROW(),"")),"")</f>
        <v/>
      </c>
      <c r="CP634" s="58" t="str">
        <f>IF(O634="女子",IF($AF634&gt;100,"",IF($M634=プロ用女子!K$202,ROW(),"")),"")</f>
        <v/>
      </c>
      <c r="CQ634" s="58" t="str">
        <f>IF(O634="女子",IF($AF634&gt;100,"",IF($M634=プロ用女子!D$227,ROW(),"")),"")</f>
        <v/>
      </c>
      <c r="CR634" s="58" t="str">
        <f>IF(O634="女子",IF($AF634&gt;100,"",IF($M634=プロ用女子!K$227,ROW(),"")),"")</f>
        <v/>
      </c>
    </row>
    <row r="635" spans="1:96" x14ac:dyDescent="0.15">
      <c r="A635" s="41"/>
      <c r="B635" s="41"/>
      <c r="L635" t="s">
        <v>1812</v>
      </c>
      <c r="AA635" t="s">
        <v>1813</v>
      </c>
      <c r="AC635" t="s">
        <v>161</v>
      </c>
      <c r="AG635" s="40"/>
      <c r="AP635" t="s">
        <v>103</v>
      </c>
      <c r="BB635" t="str">
        <f t="shared" si="34"/>
        <v/>
      </c>
      <c r="BC635" t="str">
        <f t="shared" si="35"/>
        <v/>
      </c>
      <c r="BD635" t="str">
        <f t="shared" si="36"/>
        <v>右</v>
      </c>
      <c r="BE635" s="58" t="str">
        <f>IF(O635="男子",IF($AF635&gt;100,"",IF(M635=プロ用男子!D$2,ROW(),"")),"")</f>
        <v/>
      </c>
      <c r="BF635" s="58" t="str">
        <f>IF(O635="男子",IF($AF635&gt;100,"",IF($M635=プロ用男子!K$2,ROW(),"")),"")</f>
        <v/>
      </c>
      <c r="BG635" s="58" t="str">
        <f>IF(O635="男子",IF($AF635&gt;100,"",IF($M635=プロ用男子!D$27,ROW(),"")),"")</f>
        <v/>
      </c>
      <c r="BH635" s="58" t="str">
        <f>IF(O635="男子",IF($AF635&gt;100,"",IF($M635=プロ用男子!K$27,ROW(),"")),"")</f>
        <v/>
      </c>
      <c r="BI635" s="58" t="str">
        <f>IF(O635="男子",IF($AF635&gt;100,"",IF($M635=プロ用男子!D$52,ROW(),"")),"")</f>
        <v/>
      </c>
      <c r="BJ635" s="58" t="str">
        <f>IF(O635="男子",IF($AF635&gt;100,"",IF($M635=プロ用男子!K$52,ROW(),"")),"")</f>
        <v/>
      </c>
      <c r="BK635" s="58" t="str">
        <f>IF(O635="男子",IF($AF635&gt;100,"",IF($M635=プロ用男子!D$77,ROW(),"")),"")</f>
        <v/>
      </c>
      <c r="BL635" s="58" t="str">
        <f>IF(O635="男子",IF($AF635&gt;100,"",IF($M635=プロ用男子!K$77,ROW(),"")),"")</f>
        <v/>
      </c>
      <c r="BM635" s="58" t="str">
        <f>IF(O635="男子",IF($AF635&gt;100,"",IF($M635=プロ用男子!D$102,ROW(),"")),"")</f>
        <v/>
      </c>
      <c r="BN635" s="58" t="str">
        <f>IF(O635="男子",IF($AF635&gt;100,"",IF($M635=プロ用男子!K$102,ROW(),"")),"")</f>
        <v/>
      </c>
      <c r="BO635" s="58" t="str">
        <f>IF(O635="男子",IF($AF635&gt;100,"",IF($M635=プロ用男子!D$127,ROW(),"")),"")</f>
        <v/>
      </c>
      <c r="BP635" s="58" t="str">
        <f>IF(O635="男子",IF($AF635&gt;100,"",IF($M635=プロ用男子!K$127,ROW(),"")),"")</f>
        <v/>
      </c>
      <c r="BQ635" s="58" t="str">
        <f>IF(O635="男子",IF($AF635&gt;100,"",IF($M635=プロ用男子!D$152,ROW(),"")),"")</f>
        <v/>
      </c>
      <c r="BR635" s="58" t="str">
        <f>IF(O635="男子",IF($AF635&gt;100,"",IF($M635=プロ用男子!K$152,ROW(),"")),"")</f>
        <v/>
      </c>
      <c r="BS635" s="58" t="str">
        <f>IF(O635="男子",IF($AF635&gt;100,"",IF($M635=プロ用男子!D$177,ROW(),"")),"")</f>
        <v/>
      </c>
      <c r="BT635" s="58" t="str">
        <f>IF(O635="男子",IF($AF635&gt;100,"",IF($M635=プロ用男子!K$177,ROW(),"")),"")</f>
        <v/>
      </c>
      <c r="BU635" s="58" t="str">
        <f>IF(O635="男子",IF($AF635&gt;100,"",IF($M635=プロ用男子!D$202,ROW(),"")),"")</f>
        <v/>
      </c>
      <c r="BV635" s="58" t="str">
        <f>IF(O635="男子",IF($AF635&gt;100,"",IF($M635=プロ用男子!K$202,ROW(),"")),"")</f>
        <v/>
      </c>
      <c r="BW635" s="58" t="str">
        <f>IF(O635="男子",IF($AF635&gt;100,"",IF($M635=プロ用男子!D$227,ROW(),"")),"")</f>
        <v/>
      </c>
      <c r="BX635" s="58" t="str">
        <f>IF(O635="男子",IF($AF635&gt;100,"",IF($M635=プロ用男子!K$227,ROW(),"")),"")</f>
        <v/>
      </c>
      <c r="BY635" s="58" t="str">
        <f>IF(O635="女子",IF(AF635&gt;100,"",IF(M635=プロ用女子!D$2,ROW(),"")),"")</f>
        <v/>
      </c>
      <c r="BZ635" s="58" t="str">
        <f>IF(O635="女子",IF($AF635&gt;100,"",IF($M635=プロ用女子!K$2,ROW(),"")),"")</f>
        <v/>
      </c>
      <c r="CA635" s="58" t="str">
        <f>IF(O635="女子",IF($AF635&gt;100,"",IF($M635=プロ用女子!D$27,ROW(),"")),"")</f>
        <v/>
      </c>
      <c r="CB635" s="58" t="str">
        <f>IF(O635="女子",IF($AF635&gt;100,"",IF($M635=プロ用女子!K$27,ROW(),"")),"")</f>
        <v/>
      </c>
      <c r="CC635" s="58" t="str">
        <f>IF(O635="女子",IF($AF635&gt;100,"",IF($M635=プロ用女子!D$52,ROW(),"")),"")</f>
        <v/>
      </c>
      <c r="CD635" s="58" t="str">
        <f>IF(O635="女子",IF($AF635&gt;100,"",IF($M635=プロ用女子!K$52,ROW(),"")),"")</f>
        <v/>
      </c>
      <c r="CE635" s="58" t="str">
        <f>IF(O635="女子",IF($AF635&gt;100,"",IF($M635=プロ用女子!D$77,ROW(),"")),"")</f>
        <v/>
      </c>
      <c r="CF635" s="58" t="str">
        <f>IF(O635="女子",IF($AF635&gt;100,"",IF($M635=プロ用女子!K$77,ROW(),"")),"")</f>
        <v/>
      </c>
      <c r="CG635" s="58" t="str">
        <f>IF(O635="女子",IF($AF635&gt;100,"",IF($M635=プロ用女子!D$102,ROW(),"")),"")</f>
        <v/>
      </c>
      <c r="CH635" s="58" t="str">
        <f>IF(O635="女子",IF($AF635&gt;100,"",IF($M635=プロ用女子!K$102,ROW(),"")),"")</f>
        <v/>
      </c>
      <c r="CI635" s="58" t="str">
        <f>IF(O635="女子",IF($AF635&gt;100,"",IF($M635=プロ用女子!D$127,ROW(),"")),"")</f>
        <v/>
      </c>
      <c r="CJ635" s="58" t="str">
        <f>IF(O635="女子",IF($AF635&gt;100,"",IF($M635=プロ用女子!K$127,ROW(),"")),"")</f>
        <v/>
      </c>
      <c r="CK635" s="58" t="str">
        <f>IF(O635="女子",IF($AF635&gt;100,"",IF($M635=プロ用女子!D$152,ROW(),"")),"")</f>
        <v/>
      </c>
      <c r="CL635" s="58" t="str">
        <f>IF(O635="女子",IF($AF635&gt;100,"",IF($M635=プロ用女子!K$152,ROW(),"")),"")</f>
        <v/>
      </c>
      <c r="CM635" s="58" t="str">
        <f>IF(O635="女子",IF($AF635&gt;100,"",IF($M635=プロ用女子!D$177,ROW(),"")),"")</f>
        <v/>
      </c>
      <c r="CN635" s="58" t="str">
        <f>IF(O635="女子",IF($AF635&gt;100,"",IF($M635=プロ用女子!K$177,ROW(),"")),"")</f>
        <v/>
      </c>
      <c r="CO635" s="58" t="str">
        <f>IF(O635="女子",IF($AF635&gt;100,"",IF($M635=プロ用女子!D$202,ROW(),"")),"")</f>
        <v/>
      </c>
      <c r="CP635" s="58" t="str">
        <f>IF(O635="女子",IF($AF635&gt;100,"",IF($M635=プロ用女子!K$202,ROW(),"")),"")</f>
        <v/>
      </c>
      <c r="CQ635" s="58" t="str">
        <f>IF(O635="女子",IF($AF635&gt;100,"",IF($M635=プロ用女子!D$227,ROW(),"")),"")</f>
        <v/>
      </c>
      <c r="CR635" s="58" t="str">
        <f>IF(O635="女子",IF($AF635&gt;100,"",IF($M635=プロ用女子!K$227,ROW(),"")),"")</f>
        <v/>
      </c>
    </row>
    <row r="636" spans="1:96" x14ac:dyDescent="0.15">
      <c r="A636" s="41"/>
      <c r="B636" s="41"/>
      <c r="L636" t="s">
        <v>1814</v>
      </c>
      <c r="AA636" t="s">
        <v>1815</v>
      </c>
      <c r="AC636" t="s">
        <v>161</v>
      </c>
      <c r="AG636" s="40"/>
      <c r="AP636" t="s">
        <v>103</v>
      </c>
      <c r="BB636" t="str">
        <f t="shared" si="34"/>
        <v/>
      </c>
      <c r="BC636" t="str">
        <f t="shared" si="35"/>
        <v/>
      </c>
      <c r="BD636" t="str">
        <f t="shared" si="36"/>
        <v>右</v>
      </c>
      <c r="BE636" s="58" t="str">
        <f>IF(O636="男子",IF($AF636&gt;100,"",IF(M636=プロ用男子!D$2,ROW(),"")),"")</f>
        <v/>
      </c>
      <c r="BF636" s="58" t="str">
        <f>IF(O636="男子",IF($AF636&gt;100,"",IF($M636=プロ用男子!K$2,ROW(),"")),"")</f>
        <v/>
      </c>
      <c r="BG636" s="58" t="str">
        <f>IF(O636="男子",IF($AF636&gt;100,"",IF($M636=プロ用男子!D$27,ROW(),"")),"")</f>
        <v/>
      </c>
      <c r="BH636" s="58" t="str">
        <f>IF(O636="男子",IF($AF636&gt;100,"",IF($M636=プロ用男子!K$27,ROW(),"")),"")</f>
        <v/>
      </c>
      <c r="BI636" s="58" t="str">
        <f>IF(O636="男子",IF($AF636&gt;100,"",IF($M636=プロ用男子!D$52,ROW(),"")),"")</f>
        <v/>
      </c>
      <c r="BJ636" s="58" t="str">
        <f>IF(O636="男子",IF($AF636&gt;100,"",IF($M636=プロ用男子!K$52,ROW(),"")),"")</f>
        <v/>
      </c>
      <c r="BK636" s="58" t="str">
        <f>IF(O636="男子",IF($AF636&gt;100,"",IF($M636=プロ用男子!D$77,ROW(),"")),"")</f>
        <v/>
      </c>
      <c r="BL636" s="58" t="str">
        <f>IF(O636="男子",IF($AF636&gt;100,"",IF($M636=プロ用男子!K$77,ROW(),"")),"")</f>
        <v/>
      </c>
      <c r="BM636" s="58" t="str">
        <f>IF(O636="男子",IF($AF636&gt;100,"",IF($M636=プロ用男子!D$102,ROW(),"")),"")</f>
        <v/>
      </c>
      <c r="BN636" s="58" t="str">
        <f>IF(O636="男子",IF($AF636&gt;100,"",IF($M636=プロ用男子!K$102,ROW(),"")),"")</f>
        <v/>
      </c>
      <c r="BO636" s="58" t="str">
        <f>IF(O636="男子",IF($AF636&gt;100,"",IF($M636=プロ用男子!D$127,ROW(),"")),"")</f>
        <v/>
      </c>
      <c r="BP636" s="58" t="str">
        <f>IF(O636="男子",IF($AF636&gt;100,"",IF($M636=プロ用男子!K$127,ROW(),"")),"")</f>
        <v/>
      </c>
      <c r="BQ636" s="58" t="str">
        <f>IF(O636="男子",IF($AF636&gt;100,"",IF($M636=プロ用男子!D$152,ROW(),"")),"")</f>
        <v/>
      </c>
      <c r="BR636" s="58" t="str">
        <f>IF(O636="男子",IF($AF636&gt;100,"",IF($M636=プロ用男子!K$152,ROW(),"")),"")</f>
        <v/>
      </c>
      <c r="BS636" s="58" t="str">
        <f>IF(O636="男子",IF($AF636&gt;100,"",IF($M636=プロ用男子!D$177,ROW(),"")),"")</f>
        <v/>
      </c>
      <c r="BT636" s="58" t="str">
        <f>IF(O636="男子",IF($AF636&gt;100,"",IF($M636=プロ用男子!K$177,ROW(),"")),"")</f>
        <v/>
      </c>
      <c r="BU636" s="58" t="str">
        <f>IF(O636="男子",IF($AF636&gt;100,"",IF($M636=プロ用男子!D$202,ROW(),"")),"")</f>
        <v/>
      </c>
      <c r="BV636" s="58" t="str">
        <f>IF(O636="男子",IF($AF636&gt;100,"",IF($M636=プロ用男子!K$202,ROW(),"")),"")</f>
        <v/>
      </c>
      <c r="BW636" s="58" t="str">
        <f>IF(O636="男子",IF($AF636&gt;100,"",IF($M636=プロ用男子!D$227,ROW(),"")),"")</f>
        <v/>
      </c>
      <c r="BX636" s="58" t="str">
        <f>IF(O636="男子",IF($AF636&gt;100,"",IF($M636=プロ用男子!K$227,ROW(),"")),"")</f>
        <v/>
      </c>
      <c r="BY636" s="58" t="str">
        <f>IF(O636="女子",IF(AF636&gt;100,"",IF(M636=プロ用女子!D$2,ROW(),"")),"")</f>
        <v/>
      </c>
      <c r="BZ636" s="58" t="str">
        <f>IF(O636="女子",IF($AF636&gt;100,"",IF($M636=プロ用女子!K$2,ROW(),"")),"")</f>
        <v/>
      </c>
      <c r="CA636" s="58" t="str">
        <f>IF(O636="女子",IF($AF636&gt;100,"",IF($M636=プロ用女子!D$27,ROW(),"")),"")</f>
        <v/>
      </c>
      <c r="CB636" s="58" t="str">
        <f>IF(O636="女子",IF($AF636&gt;100,"",IF($M636=プロ用女子!K$27,ROW(),"")),"")</f>
        <v/>
      </c>
      <c r="CC636" s="58" t="str">
        <f>IF(O636="女子",IF($AF636&gt;100,"",IF($M636=プロ用女子!D$52,ROW(),"")),"")</f>
        <v/>
      </c>
      <c r="CD636" s="58" t="str">
        <f>IF(O636="女子",IF($AF636&gt;100,"",IF($M636=プロ用女子!K$52,ROW(),"")),"")</f>
        <v/>
      </c>
      <c r="CE636" s="58" t="str">
        <f>IF(O636="女子",IF($AF636&gt;100,"",IF($M636=プロ用女子!D$77,ROW(),"")),"")</f>
        <v/>
      </c>
      <c r="CF636" s="58" t="str">
        <f>IF(O636="女子",IF($AF636&gt;100,"",IF($M636=プロ用女子!K$77,ROW(),"")),"")</f>
        <v/>
      </c>
      <c r="CG636" s="58" t="str">
        <f>IF(O636="女子",IF($AF636&gt;100,"",IF($M636=プロ用女子!D$102,ROW(),"")),"")</f>
        <v/>
      </c>
      <c r="CH636" s="58" t="str">
        <f>IF(O636="女子",IF($AF636&gt;100,"",IF($M636=プロ用女子!K$102,ROW(),"")),"")</f>
        <v/>
      </c>
      <c r="CI636" s="58" t="str">
        <f>IF(O636="女子",IF($AF636&gt;100,"",IF($M636=プロ用女子!D$127,ROW(),"")),"")</f>
        <v/>
      </c>
      <c r="CJ636" s="58" t="str">
        <f>IF(O636="女子",IF($AF636&gt;100,"",IF($M636=プロ用女子!K$127,ROW(),"")),"")</f>
        <v/>
      </c>
      <c r="CK636" s="58" t="str">
        <f>IF(O636="女子",IF($AF636&gt;100,"",IF($M636=プロ用女子!D$152,ROW(),"")),"")</f>
        <v/>
      </c>
      <c r="CL636" s="58" t="str">
        <f>IF(O636="女子",IF($AF636&gt;100,"",IF($M636=プロ用女子!K$152,ROW(),"")),"")</f>
        <v/>
      </c>
      <c r="CM636" s="58" t="str">
        <f>IF(O636="女子",IF($AF636&gt;100,"",IF($M636=プロ用女子!D$177,ROW(),"")),"")</f>
        <v/>
      </c>
      <c r="CN636" s="58" t="str">
        <f>IF(O636="女子",IF($AF636&gt;100,"",IF($M636=プロ用女子!K$177,ROW(),"")),"")</f>
        <v/>
      </c>
      <c r="CO636" s="58" t="str">
        <f>IF(O636="女子",IF($AF636&gt;100,"",IF($M636=プロ用女子!D$202,ROW(),"")),"")</f>
        <v/>
      </c>
      <c r="CP636" s="58" t="str">
        <f>IF(O636="女子",IF($AF636&gt;100,"",IF($M636=プロ用女子!K$202,ROW(),"")),"")</f>
        <v/>
      </c>
      <c r="CQ636" s="58" t="str">
        <f>IF(O636="女子",IF($AF636&gt;100,"",IF($M636=プロ用女子!D$227,ROW(),"")),"")</f>
        <v/>
      </c>
      <c r="CR636" s="58" t="str">
        <f>IF(O636="女子",IF($AF636&gt;100,"",IF($M636=プロ用女子!K$227,ROW(),"")),"")</f>
        <v/>
      </c>
    </row>
    <row r="637" spans="1:96" x14ac:dyDescent="0.15">
      <c r="A637" s="41"/>
      <c r="B637" s="41"/>
      <c r="L637" t="s">
        <v>1816</v>
      </c>
      <c r="AA637" t="s">
        <v>1817</v>
      </c>
      <c r="AC637" t="s">
        <v>161</v>
      </c>
      <c r="AG637" s="40"/>
      <c r="AP637" t="s">
        <v>103</v>
      </c>
      <c r="BB637" t="str">
        <f t="shared" si="34"/>
        <v/>
      </c>
      <c r="BC637" t="str">
        <f t="shared" si="35"/>
        <v/>
      </c>
      <c r="BD637" t="str">
        <f t="shared" si="36"/>
        <v>右</v>
      </c>
      <c r="BE637" s="58" t="str">
        <f>IF(O637="男子",IF($AF637&gt;100,"",IF(M637=プロ用男子!D$2,ROW(),"")),"")</f>
        <v/>
      </c>
      <c r="BF637" s="58" t="str">
        <f>IF(O637="男子",IF($AF637&gt;100,"",IF($M637=プロ用男子!K$2,ROW(),"")),"")</f>
        <v/>
      </c>
      <c r="BG637" s="58" t="str">
        <f>IF(O637="男子",IF($AF637&gt;100,"",IF($M637=プロ用男子!D$27,ROW(),"")),"")</f>
        <v/>
      </c>
      <c r="BH637" s="58" t="str">
        <f>IF(O637="男子",IF($AF637&gt;100,"",IF($M637=プロ用男子!K$27,ROW(),"")),"")</f>
        <v/>
      </c>
      <c r="BI637" s="58" t="str">
        <f>IF(O637="男子",IF($AF637&gt;100,"",IF($M637=プロ用男子!D$52,ROW(),"")),"")</f>
        <v/>
      </c>
      <c r="BJ637" s="58" t="str">
        <f>IF(O637="男子",IF($AF637&gt;100,"",IF($M637=プロ用男子!K$52,ROW(),"")),"")</f>
        <v/>
      </c>
      <c r="BK637" s="58" t="str">
        <f>IF(O637="男子",IF($AF637&gt;100,"",IF($M637=プロ用男子!D$77,ROW(),"")),"")</f>
        <v/>
      </c>
      <c r="BL637" s="58" t="str">
        <f>IF(O637="男子",IF($AF637&gt;100,"",IF($M637=プロ用男子!K$77,ROW(),"")),"")</f>
        <v/>
      </c>
      <c r="BM637" s="58" t="str">
        <f>IF(O637="男子",IF($AF637&gt;100,"",IF($M637=プロ用男子!D$102,ROW(),"")),"")</f>
        <v/>
      </c>
      <c r="BN637" s="58" t="str">
        <f>IF(O637="男子",IF($AF637&gt;100,"",IF($M637=プロ用男子!K$102,ROW(),"")),"")</f>
        <v/>
      </c>
      <c r="BO637" s="58" t="str">
        <f>IF(O637="男子",IF($AF637&gt;100,"",IF($M637=プロ用男子!D$127,ROW(),"")),"")</f>
        <v/>
      </c>
      <c r="BP637" s="58" t="str">
        <f>IF(O637="男子",IF($AF637&gt;100,"",IF($M637=プロ用男子!K$127,ROW(),"")),"")</f>
        <v/>
      </c>
      <c r="BQ637" s="58" t="str">
        <f>IF(O637="男子",IF($AF637&gt;100,"",IF($M637=プロ用男子!D$152,ROW(),"")),"")</f>
        <v/>
      </c>
      <c r="BR637" s="58" t="str">
        <f>IF(O637="男子",IF($AF637&gt;100,"",IF($M637=プロ用男子!K$152,ROW(),"")),"")</f>
        <v/>
      </c>
      <c r="BS637" s="58" t="str">
        <f>IF(O637="男子",IF($AF637&gt;100,"",IF($M637=プロ用男子!D$177,ROW(),"")),"")</f>
        <v/>
      </c>
      <c r="BT637" s="58" t="str">
        <f>IF(O637="男子",IF($AF637&gt;100,"",IF($M637=プロ用男子!K$177,ROW(),"")),"")</f>
        <v/>
      </c>
      <c r="BU637" s="58" t="str">
        <f>IF(O637="男子",IF($AF637&gt;100,"",IF($M637=プロ用男子!D$202,ROW(),"")),"")</f>
        <v/>
      </c>
      <c r="BV637" s="58" t="str">
        <f>IF(O637="男子",IF($AF637&gt;100,"",IF($M637=プロ用男子!K$202,ROW(),"")),"")</f>
        <v/>
      </c>
      <c r="BW637" s="58" t="str">
        <f>IF(O637="男子",IF($AF637&gt;100,"",IF($M637=プロ用男子!D$227,ROW(),"")),"")</f>
        <v/>
      </c>
      <c r="BX637" s="58" t="str">
        <f>IF(O637="男子",IF($AF637&gt;100,"",IF($M637=プロ用男子!K$227,ROW(),"")),"")</f>
        <v/>
      </c>
      <c r="BY637" s="58" t="str">
        <f>IF(O637="女子",IF(AF637&gt;100,"",IF(M637=プロ用女子!D$2,ROW(),"")),"")</f>
        <v/>
      </c>
      <c r="BZ637" s="58" t="str">
        <f>IF(O637="女子",IF($AF637&gt;100,"",IF($M637=プロ用女子!K$2,ROW(),"")),"")</f>
        <v/>
      </c>
      <c r="CA637" s="58" t="str">
        <f>IF(O637="女子",IF($AF637&gt;100,"",IF($M637=プロ用女子!D$27,ROW(),"")),"")</f>
        <v/>
      </c>
      <c r="CB637" s="58" t="str">
        <f>IF(O637="女子",IF($AF637&gt;100,"",IF($M637=プロ用女子!K$27,ROW(),"")),"")</f>
        <v/>
      </c>
      <c r="CC637" s="58" t="str">
        <f>IF(O637="女子",IF($AF637&gt;100,"",IF($M637=プロ用女子!D$52,ROW(),"")),"")</f>
        <v/>
      </c>
      <c r="CD637" s="58" t="str">
        <f>IF(O637="女子",IF($AF637&gt;100,"",IF($M637=プロ用女子!K$52,ROW(),"")),"")</f>
        <v/>
      </c>
      <c r="CE637" s="58" t="str">
        <f>IF(O637="女子",IF($AF637&gt;100,"",IF($M637=プロ用女子!D$77,ROW(),"")),"")</f>
        <v/>
      </c>
      <c r="CF637" s="58" t="str">
        <f>IF(O637="女子",IF($AF637&gt;100,"",IF($M637=プロ用女子!K$77,ROW(),"")),"")</f>
        <v/>
      </c>
      <c r="CG637" s="58" t="str">
        <f>IF(O637="女子",IF($AF637&gt;100,"",IF($M637=プロ用女子!D$102,ROW(),"")),"")</f>
        <v/>
      </c>
      <c r="CH637" s="58" t="str">
        <f>IF(O637="女子",IF($AF637&gt;100,"",IF($M637=プロ用女子!K$102,ROW(),"")),"")</f>
        <v/>
      </c>
      <c r="CI637" s="58" t="str">
        <f>IF(O637="女子",IF($AF637&gt;100,"",IF($M637=プロ用女子!D$127,ROW(),"")),"")</f>
        <v/>
      </c>
      <c r="CJ637" s="58" t="str">
        <f>IF(O637="女子",IF($AF637&gt;100,"",IF($M637=プロ用女子!K$127,ROW(),"")),"")</f>
        <v/>
      </c>
      <c r="CK637" s="58" t="str">
        <f>IF(O637="女子",IF($AF637&gt;100,"",IF($M637=プロ用女子!D$152,ROW(),"")),"")</f>
        <v/>
      </c>
      <c r="CL637" s="58" t="str">
        <f>IF(O637="女子",IF($AF637&gt;100,"",IF($M637=プロ用女子!K$152,ROW(),"")),"")</f>
        <v/>
      </c>
      <c r="CM637" s="58" t="str">
        <f>IF(O637="女子",IF($AF637&gt;100,"",IF($M637=プロ用女子!D$177,ROW(),"")),"")</f>
        <v/>
      </c>
      <c r="CN637" s="58" t="str">
        <f>IF(O637="女子",IF($AF637&gt;100,"",IF($M637=プロ用女子!K$177,ROW(),"")),"")</f>
        <v/>
      </c>
      <c r="CO637" s="58" t="str">
        <f>IF(O637="女子",IF($AF637&gt;100,"",IF($M637=プロ用女子!D$202,ROW(),"")),"")</f>
        <v/>
      </c>
      <c r="CP637" s="58" t="str">
        <f>IF(O637="女子",IF($AF637&gt;100,"",IF($M637=プロ用女子!K$202,ROW(),"")),"")</f>
        <v/>
      </c>
      <c r="CQ637" s="58" t="str">
        <f>IF(O637="女子",IF($AF637&gt;100,"",IF($M637=プロ用女子!D$227,ROW(),"")),"")</f>
        <v/>
      </c>
      <c r="CR637" s="58" t="str">
        <f>IF(O637="女子",IF($AF637&gt;100,"",IF($M637=プロ用女子!K$227,ROW(),"")),"")</f>
        <v/>
      </c>
    </row>
    <row r="638" spans="1:96" x14ac:dyDescent="0.15">
      <c r="A638" s="41"/>
      <c r="B638" s="41"/>
      <c r="L638" t="s">
        <v>1818</v>
      </c>
      <c r="AA638" t="s">
        <v>1819</v>
      </c>
      <c r="AC638" t="s">
        <v>161</v>
      </c>
      <c r="AG638" s="40"/>
      <c r="AP638" t="s">
        <v>103</v>
      </c>
      <c r="BB638" t="str">
        <f t="shared" si="34"/>
        <v/>
      </c>
      <c r="BC638" t="str">
        <f t="shared" si="35"/>
        <v/>
      </c>
      <c r="BD638" t="str">
        <f t="shared" si="36"/>
        <v>右</v>
      </c>
      <c r="BE638" s="58" t="str">
        <f>IF(O638="男子",IF($AF638&gt;100,"",IF(M638=プロ用男子!D$2,ROW(),"")),"")</f>
        <v/>
      </c>
      <c r="BF638" s="58" t="str">
        <f>IF(O638="男子",IF($AF638&gt;100,"",IF($M638=プロ用男子!K$2,ROW(),"")),"")</f>
        <v/>
      </c>
      <c r="BG638" s="58" t="str">
        <f>IF(O638="男子",IF($AF638&gt;100,"",IF($M638=プロ用男子!D$27,ROW(),"")),"")</f>
        <v/>
      </c>
      <c r="BH638" s="58" t="str">
        <f>IF(O638="男子",IF($AF638&gt;100,"",IF($M638=プロ用男子!K$27,ROW(),"")),"")</f>
        <v/>
      </c>
      <c r="BI638" s="58" t="str">
        <f>IF(O638="男子",IF($AF638&gt;100,"",IF($M638=プロ用男子!D$52,ROW(),"")),"")</f>
        <v/>
      </c>
      <c r="BJ638" s="58" t="str">
        <f>IF(O638="男子",IF($AF638&gt;100,"",IF($M638=プロ用男子!K$52,ROW(),"")),"")</f>
        <v/>
      </c>
      <c r="BK638" s="58" t="str">
        <f>IF(O638="男子",IF($AF638&gt;100,"",IF($M638=プロ用男子!D$77,ROW(),"")),"")</f>
        <v/>
      </c>
      <c r="BL638" s="58" t="str">
        <f>IF(O638="男子",IF($AF638&gt;100,"",IF($M638=プロ用男子!K$77,ROW(),"")),"")</f>
        <v/>
      </c>
      <c r="BM638" s="58" t="str">
        <f>IF(O638="男子",IF($AF638&gt;100,"",IF($M638=プロ用男子!D$102,ROW(),"")),"")</f>
        <v/>
      </c>
      <c r="BN638" s="58" t="str">
        <f>IF(O638="男子",IF($AF638&gt;100,"",IF($M638=プロ用男子!K$102,ROW(),"")),"")</f>
        <v/>
      </c>
      <c r="BO638" s="58" t="str">
        <f>IF(O638="男子",IF($AF638&gt;100,"",IF($M638=プロ用男子!D$127,ROW(),"")),"")</f>
        <v/>
      </c>
      <c r="BP638" s="58" t="str">
        <f>IF(O638="男子",IF($AF638&gt;100,"",IF($M638=プロ用男子!K$127,ROW(),"")),"")</f>
        <v/>
      </c>
      <c r="BQ638" s="58" t="str">
        <f>IF(O638="男子",IF($AF638&gt;100,"",IF($M638=プロ用男子!D$152,ROW(),"")),"")</f>
        <v/>
      </c>
      <c r="BR638" s="58" t="str">
        <f>IF(O638="男子",IF($AF638&gt;100,"",IF($M638=プロ用男子!K$152,ROW(),"")),"")</f>
        <v/>
      </c>
      <c r="BS638" s="58" t="str">
        <f>IF(O638="男子",IF($AF638&gt;100,"",IF($M638=プロ用男子!D$177,ROW(),"")),"")</f>
        <v/>
      </c>
      <c r="BT638" s="58" t="str">
        <f>IF(O638="男子",IF($AF638&gt;100,"",IF($M638=プロ用男子!K$177,ROW(),"")),"")</f>
        <v/>
      </c>
      <c r="BU638" s="58" t="str">
        <f>IF(O638="男子",IF($AF638&gt;100,"",IF($M638=プロ用男子!D$202,ROW(),"")),"")</f>
        <v/>
      </c>
      <c r="BV638" s="58" t="str">
        <f>IF(O638="男子",IF($AF638&gt;100,"",IF($M638=プロ用男子!K$202,ROW(),"")),"")</f>
        <v/>
      </c>
      <c r="BW638" s="58" t="str">
        <f>IF(O638="男子",IF($AF638&gt;100,"",IF($M638=プロ用男子!D$227,ROW(),"")),"")</f>
        <v/>
      </c>
      <c r="BX638" s="58" t="str">
        <f>IF(O638="男子",IF($AF638&gt;100,"",IF($M638=プロ用男子!K$227,ROW(),"")),"")</f>
        <v/>
      </c>
      <c r="BY638" s="58" t="str">
        <f>IF(O638="女子",IF(AF638&gt;100,"",IF(M638=プロ用女子!D$2,ROW(),"")),"")</f>
        <v/>
      </c>
      <c r="BZ638" s="58" t="str">
        <f>IF(O638="女子",IF($AF638&gt;100,"",IF($M638=プロ用女子!K$2,ROW(),"")),"")</f>
        <v/>
      </c>
      <c r="CA638" s="58" t="str">
        <f>IF(O638="女子",IF($AF638&gt;100,"",IF($M638=プロ用女子!D$27,ROW(),"")),"")</f>
        <v/>
      </c>
      <c r="CB638" s="58" t="str">
        <f>IF(O638="女子",IF($AF638&gt;100,"",IF($M638=プロ用女子!K$27,ROW(),"")),"")</f>
        <v/>
      </c>
      <c r="CC638" s="58" t="str">
        <f>IF(O638="女子",IF($AF638&gt;100,"",IF($M638=プロ用女子!D$52,ROW(),"")),"")</f>
        <v/>
      </c>
      <c r="CD638" s="58" t="str">
        <f>IF(O638="女子",IF($AF638&gt;100,"",IF($M638=プロ用女子!K$52,ROW(),"")),"")</f>
        <v/>
      </c>
      <c r="CE638" s="58" t="str">
        <f>IF(O638="女子",IF($AF638&gt;100,"",IF($M638=プロ用女子!D$77,ROW(),"")),"")</f>
        <v/>
      </c>
      <c r="CF638" s="58" t="str">
        <f>IF(O638="女子",IF($AF638&gt;100,"",IF($M638=プロ用女子!K$77,ROW(),"")),"")</f>
        <v/>
      </c>
      <c r="CG638" s="58" t="str">
        <f>IF(O638="女子",IF($AF638&gt;100,"",IF($M638=プロ用女子!D$102,ROW(),"")),"")</f>
        <v/>
      </c>
      <c r="CH638" s="58" t="str">
        <f>IF(O638="女子",IF($AF638&gt;100,"",IF($M638=プロ用女子!K$102,ROW(),"")),"")</f>
        <v/>
      </c>
      <c r="CI638" s="58" t="str">
        <f>IF(O638="女子",IF($AF638&gt;100,"",IF($M638=プロ用女子!D$127,ROW(),"")),"")</f>
        <v/>
      </c>
      <c r="CJ638" s="58" t="str">
        <f>IF(O638="女子",IF($AF638&gt;100,"",IF($M638=プロ用女子!K$127,ROW(),"")),"")</f>
        <v/>
      </c>
      <c r="CK638" s="58" t="str">
        <f>IF(O638="女子",IF($AF638&gt;100,"",IF($M638=プロ用女子!D$152,ROW(),"")),"")</f>
        <v/>
      </c>
      <c r="CL638" s="58" t="str">
        <f>IF(O638="女子",IF($AF638&gt;100,"",IF($M638=プロ用女子!K$152,ROW(),"")),"")</f>
        <v/>
      </c>
      <c r="CM638" s="58" t="str">
        <f>IF(O638="女子",IF($AF638&gt;100,"",IF($M638=プロ用女子!D$177,ROW(),"")),"")</f>
        <v/>
      </c>
      <c r="CN638" s="58" t="str">
        <f>IF(O638="女子",IF($AF638&gt;100,"",IF($M638=プロ用女子!K$177,ROW(),"")),"")</f>
        <v/>
      </c>
      <c r="CO638" s="58" t="str">
        <f>IF(O638="女子",IF($AF638&gt;100,"",IF($M638=プロ用女子!D$202,ROW(),"")),"")</f>
        <v/>
      </c>
      <c r="CP638" s="58" t="str">
        <f>IF(O638="女子",IF($AF638&gt;100,"",IF($M638=プロ用女子!K$202,ROW(),"")),"")</f>
        <v/>
      </c>
      <c r="CQ638" s="58" t="str">
        <f>IF(O638="女子",IF($AF638&gt;100,"",IF($M638=プロ用女子!D$227,ROW(),"")),"")</f>
        <v/>
      </c>
      <c r="CR638" s="58" t="str">
        <f>IF(O638="女子",IF($AF638&gt;100,"",IF($M638=プロ用女子!K$227,ROW(),"")),"")</f>
        <v/>
      </c>
    </row>
    <row r="639" spans="1:96" x14ac:dyDescent="0.15">
      <c r="A639" s="41"/>
      <c r="B639" s="41"/>
      <c r="L639" t="s">
        <v>1820</v>
      </c>
      <c r="AA639" t="s">
        <v>1821</v>
      </c>
      <c r="AC639" t="s">
        <v>161</v>
      </c>
      <c r="AG639" s="40"/>
      <c r="AP639" t="s">
        <v>103</v>
      </c>
      <c r="BB639" t="str">
        <f t="shared" si="34"/>
        <v/>
      </c>
      <c r="BC639" t="str">
        <f t="shared" si="35"/>
        <v/>
      </c>
      <c r="BD639" t="str">
        <f t="shared" si="36"/>
        <v>右</v>
      </c>
      <c r="BE639" s="58" t="str">
        <f>IF(O639="男子",IF($AF639&gt;100,"",IF(M639=プロ用男子!D$2,ROW(),"")),"")</f>
        <v/>
      </c>
      <c r="BF639" s="58" t="str">
        <f>IF(O639="男子",IF($AF639&gt;100,"",IF($M639=プロ用男子!K$2,ROW(),"")),"")</f>
        <v/>
      </c>
      <c r="BG639" s="58" t="str">
        <f>IF(O639="男子",IF($AF639&gt;100,"",IF($M639=プロ用男子!D$27,ROW(),"")),"")</f>
        <v/>
      </c>
      <c r="BH639" s="58" t="str">
        <f>IF(O639="男子",IF($AF639&gt;100,"",IF($M639=プロ用男子!K$27,ROW(),"")),"")</f>
        <v/>
      </c>
      <c r="BI639" s="58" t="str">
        <f>IF(O639="男子",IF($AF639&gt;100,"",IF($M639=プロ用男子!D$52,ROW(),"")),"")</f>
        <v/>
      </c>
      <c r="BJ639" s="58" t="str">
        <f>IF(O639="男子",IF($AF639&gt;100,"",IF($M639=プロ用男子!K$52,ROW(),"")),"")</f>
        <v/>
      </c>
      <c r="BK639" s="58" t="str">
        <f>IF(O639="男子",IF($AF639&gt;100,"",IF($M639=プロ用男子!D$77,ROW(),"")),"")</f>
        <v/>
      </c>
      <c r="BL639" s="58" t="str">
        <f>IF(O639="男子",IF($AF639&gt;100,"",IF($M639=プロ用男子!K$77,ROW(),"")),"")</f>
        <v/>
      </c>
      <c r="BM639" s="58" t="str">
        <f>IF(O639="男子",IF($AF639&gt;100,"",IF($M639=プロ用男子!D$102,ROW(),"")),"")</f>
        <v/>
      </c>
      <c r="BN639" s="58" t="str">
        <f>IF(O639="男子",IF($AF639&gt;100,"",IF($M639=プロ用男子!K$102,ROW(),"")),"")</f>
        <v/>
      </c>
      <c r="BO639" s="58" t="str">
        <f>IF(O639="男子",IF($AF639&gt;100,"",IF($M639=プロ用男子!D$127,ROW(),"")),"")</f>
        <v/>
      </c>
      <c r="BP639" s="58" t="str">
        <f>IF(O639="男子",IF($AF639&gt;100,"",IF($M639=プロ用男子!K$127,ROW(),"")),"")</f>
        <v/>
      </c>
      <c r="BQ639" s="58" t="str">
        <f>IF(O639="男子",IF($AF639&gt;100,"",IF($M639=プロ用男子!D$152,ROW(),"")),"")</f>
        <v/>
      </c>
      <c r="BR639" s="58" t="str">
        <f>IF(O639="男子",IF($AF639&gt;100,"",IF($M639=プロ用男子!K$152,ROW(),"")),"")</f>
        <v/>
      </c>
      <c r="BS639" s="58" t="str">
        <f>IF(O639="男子",IF($AF639&gt;100,"",IF($M639=プロ用男子!D$177,ROW(),"")),"")</f>
        <v/>
      </c>
      <c r="BT639" s="58" t="str">
        <f>IF(O639="男子",IF($AF639&gt;100,"",IF($M639=プロ用男子!K$177,ROW(),"")),"")</f>
        <v/>
      </c>
      <c r="BU639" s="58" t="str">
        <f>IF(O639="男子",IF($AF639&gt;100,"",IF($M639=プロ用男子!D$202,ROW(),"")),"")</f>
        <v/>
      </c>
      <c r="BV639" s="58" t="str">
        <f>IF(O639="男子",IF($AF639&gt;100,"",IF($M639=プロ用男子!K$202,ROW(),"")),"")</f>
        <v/>
      </c>
      <c r="BW639" s="58" t="str">
        <f>IF(O639="男子",IF($AF639&gt;100,"",IF($M639=プロ用男子!D$227,ROW(),"")),"")</f>
        <v/>
      </c>
      <c r="BX639" s="58" t="str">
        <f>IF(O639="男子",IF($AF639&gt;100,"",IF($M639=プロ用男子!K$227,ROW(),"")),"")</f>
        <v/>
      </c>
      <c r="BY639" s="58" t="str">
        <f>IF(O639="女子",IF(AF639&gt;100,"",IF(M639=プロ用女子!D$2,ROW(),"")),"")</f>
        <v/>
      </c>
      <c r="BZ639" s="58" t="str">
        <f>IF(O639="女子",IF($AF639&gt;100,"",IF($M639=プロ用女子!K$2,ROW(),"")),"")</f>
        <v/>
      </c>
      <c r="CA639" s="58" t="str">
        <f>IF(O639="女子",IF($AF639&gt;100,"",IF($M639=プロ用女子!D$27,ROW(),"")),"")</f>
        <v/>
      </c>
      <c r="CB639" s="58" t="str">
        <f>IF(O639="女子",IF($AF639&gt;100,"",IF($M639=プロ用女子!K$27,ROW(),"")),"")</f>
        <v/>
      </c>
      <c r="CC639" s="58" t="str">
        <f>IF(O639="女子",IF($AF639&gt;100,"",IF($M639=プロ用女子!D$52,ROW(),"")),"")</f>
        <v/>
      </c>
      <c r="CD639" s="58" t="str">
        <f>IF(O639="女子",IF($AF639&gt;100,"",IF($M639=プロ用女子!K$52,ROW(),"")),"")</f>
        <v/>
      </c>
      <c r="CE639" s="58" t="str">
        <f>IF(O639="女子",IF($AF639&gt;100,"",IF($M639=プロ用女子!D$77,ROW(),"")),"")</f>
        <v/>
      </c>
      <c r="CF639" s="58" t="str">
        <f>IF(O639="女子",IF($AF639&gt;100,"",IF($M639=プロ用女子!K$77,ROW(),"")),"")</f>
        <v/>
      </c>
      <c r="CG639" s="58" t="str">
        <f>IF(O639="女子",IF($AF639&gt;100,"",IF($M639=プロ用女子!D$102,ROW(),"")),"")</f>
        <v/>
      </c>
      <c r="CH639" s="58" t="str">
        <f>IF(O639="女子",IF($AF639&gt;100,"",IF($M639=プロ用女子!K$102,ROW(),"")),"")</f>
        <v/>
      </c>
      <c r="CI639" s="58" t="str">
        <f>IF(O639="女子",IF($AF639&gt;100,"",IF($M639=プロ用女子!D$127,ROW(),"")),"")</f>
        <v/>
      </c>
      <c r="CJ639" s="58" t="str">
        <f>IF(O639="女子",IF($AF639&gt;100,"",IF($M639=プロ用女子!K$127,ROW(),"")),"")</f>
        <v/>
      </c>
      <c r="CK639" s="58" t="str">
        <f>IF(O639="女子",IF($AF639&gt;100,"",IF($M639=プロ用女子!D$152,ROW(),"")),"")</f>
        <v/>
      </c>
      <c r="CL639" s="58" t="str">
        <f>IF(O639="女子",IF($AF639&gt;100,"",IF($M639=プロ用女子!K$152,ROW(),"")),"")</f>
        <v/>
      </c>
      <c r="CM639" s="58" t="str">
        <f>IF(O639="女子",IF($AF639&gt;100,"",IF($M639=プロ用女子!D$177,ROW(),"")),"")</f>
        <v/>
      </c>
      <c r="CN639" s="58" t="str">
        <f>IF(O639="女子",IF($AF639&gt;100,"",IF($M639=プロ用女子!K$177,ROW(),"")),"")</f>
        <v/>
      </c>
      <c r="CO639" s="58" t="str">
        <f>IF(O639="女子",IF($AF639&gt;100,"",IF($M639=プロ用女子!D$202,ROW(),"")),"")</f>
        <v/>
      </c>
      <c r="CP639" s="58" t="str">
        <f>IF(O639="女子",IF($AF639&gt;100,"",IF($M639=プロ用女子!K$202,ROW(),"")),"")</f>
        <v/>
      </c>
      <c r="CQ639" s="58" t="str">
        <f>IF(O639="女子",IF($AF639&gt;100,"",IF($M639=プロ用女子!D$227,ROW(),"")),"")</f>
        <v/>
      </c>
      <c r="CR639" s="58" t="str">
        <f>IF(O639="女子",IF($AF639&gt;100,"",IF($M639=プロ用女子!K$227,ROW(),"")),"")</f>
        <v/>
      </c>
    </row>
    <row r="640" spans="1:96" x14ac:dyDescent="0.15">
      <c r="A640" s="41"/>
      <c r="B640" s="41"/>
      <c r="L640" t="s">
        <v>1822</v>
      </c>
      <c r="AA640" t="s">
        <v>1823</v>
      </c>
      <c r="AC640" t="s">
        <v>161</v>
      </c>
      <c r="AG640" s="40"/>
      <c r="AP640" t="s">
        <v>103</v>
      </c>
      <c r="BB640" t="str">
        <f t="shared" si="34"/>
        <v/>
      </c>
      <c r="BC640" t="str">
        <f t="shared" si="35"/>
        <v/>
      </c>
      <c r="BD640" t="str">
        <f t="shared" si="36"/>
        <v>右</v>
      </c>
      <c r="BE640" s="58" t="str">
        <f>IF(O640="男子",IF($AF640&gt;100,"",IF(M640=プロ用男子!D$2,ROW(),"")),"")</f>
        <v/>
      </c>
      <c r="BF640" s="58" t="str">
        <f>IF(O640="男子",IF($AF640&gt;100,"",IF($M640=プロ用男子!K$2,ROW(),"")),"")</f>
        <v/>
      </c>
      <c r="BG640" s="58" t="str">
        <f>IF(O640="男子",IF($AF640&gt;100,"",IF($M640=プロ用男子!D$27,ROW(),"")),"")</f>
        <v/>
      </c>
      <c r="BH640" s="58" t="str">
        <f>IF(O640="男子",IF($AF640&gt;100,"",IF($M640=プロ用男子!K$27,ROW(),"")),"")</f>
        <v/>
      </c>
      <c r="BI640" s="58" t="str">
        <f>IF(O640="男子",IF($AF640&gt;100,"",IF($M640=プロ用男子!D$52,ROW(),"")),"")</f>
        <v/>
      </c>
      <c r="BJ640" s="58" t="str">
        <f>IF(O640="男子",IF($AF640&gt;100,"",IF($M640=プロ用男子!K$52,ROW(),"")),"")</f>
        <v/>
      </c>
      <c r="BK640" s="58" t="str">
        <f>IF(O640="男子",IF($AF640&gt;100,"",IF($M640=プロ用男子!D$77,ROW(),"")),"")</f>
        <v/>
      </c>
      <c r="BL640" s="58" t="str">
        <f>IF(O640="男子",IF($AF640&gt;100,"",IF($M640=プロ用男子!K$77,ROW(),"")),"")</f>
        <v/>
      </c>
      <c r="BM640" s="58" t="str">
        <f>IF(O640="男子",IF($AF640&gt;100,"",IF($M640=プロ用男子!D$102,ROW(),"")),"")</f>
        <v/>
      </c>
      <c r="BN640" s="58" t="str">
        <f>IF(O640="男子",IF($AF640&gt;100,"",IF($M640=プロ用男子!K$102,ROW(),"")),"")</f>
        <v/>
      </c>
      <c r="BO640" s="58" t="str">
        <f>IF(O640="男子",IF($AF640&gt;100,"",IF($M640=プロ用男子!D$127,ROW(),"")),"")</f>
        <v/>
      </c>
      <c r="BP640" s="58" t="str">
        <f>IF(O640="男子",IF($AF640&gt;100,"",IF($M640=プロ用男子!K$127,ROW(),"")),"")</f>
        <v/>
      </c>
      <c r="BQ640" s="58" t="str">
        <f>IF(O640="男子",IF($AF640&gt;100,"",IF($M640=プロ用男子!D$152,ROW(),"")),"")</f>
        <v/>
      </c>
      <c r="BR640" s="58" t="str">
        <f>IF(O640="男子",IF($AF640&gt;100,"",IF($M640=プロ用男子!K$152,ROW(),"")),"")</f>
        <v/>
      </c>
      <c r="BS640" s="58" t="str">
        <f>IF(O640="男子",IF($AF640&gt;100,"",IF($M640=プロ用男子!D$177,ROW(),"")),"")</f>
        <v/>
      </c>
      <c r="BT640" s="58" t="str">
        <f>IF(O640="男子",IF($AF640&gt;100,"",IF($M640=プロ用男子!K$177,ROW(),"")),"")</f>
        <v/>
      </c>
      <c r="BU640" s="58" t="str">
        <f>IF(O640="男子",IF($AF640&gt;100,"",IF($M640=プロ用男子!D$202,ROW(),"")),"")</f>
        <v/>
      </c>
      <c r="BV640" s="58" t="str">
        <f>IF(O640="男子",IF($AF640&gt;100,"",IF($M640=プロ用男子!K$202,ROW(),"")),"")</f>
        <v/>
      </c>
      <c r="BW640" s="58" t="str">
        <f>IF(O640="男子",IF($AF640&gt;100,"",IF($M640=プロ用男子!D$227,ROW(),"")),"")</f>
        <v/>
      </c>
      <c r="BX640" s="58" t="str">
        <f>IF(O640="男子",IF($AF640&gt;100,"",IF($M640=プロ用男子!K$227,ROW(),"")),"")</f>
        <v/>
      </c>
      <c r="BY640" s="58" t="str">
        <f>IF(O640="女子",IF(AF640&gt;100,"",IF(M640=プロ用女子!D$2,ROW(),"")),"")</f>
        <v/>
      </c>
      <c r="BZ640" s="58" t="str">
        <f>IF(O640="女子",IF($AF640&gt;100,"",IF($M640=プロ用女子!K$2,ROW(),"")),"")</f>
        <v/>
      </c>
      <c r="CA640" s="58" t="str">
        <f>IF(O640="女子",IF($AF640&gt;100,"",IF($M640=プロ用女子!D$27,ROW(),"")),"")</f>
        <v/>
      </c>
      <c r="CB640" s="58" t="str">
        <f>IF(O640="女子",IF($AF640&gt;100,"",IF($M640=プロ用女子!K$27,ROW(),"")),"")</f>
        <v/>
      </c>
      <c r="CC640" s="58" t="str">
        <f>IF(O640="女子",IF($AF640&gt;100,"",IF($M640=プロ用女子!D$52,ROW(),"")),"")</f>
        <v/>
      </c>
      <c r="CD640" s="58" t="str">
        <f>IF(O640="女子",IF($AF640&gt;100,"",IF($M640=プロ用女子!K$52,ROW(),"")),"")</f>
        <v/>
      </c>
      <c r="CE640" s="58" t="str">
        <f>IF(O640="女子",IF($AF640&gt;100,"",IF($M640=プロ用女子!D$77,ROW(),"")),"")</f>
        <v/>
      </c>
      <c r="CF640" s="58" t="str">
        <f>IF(O640="女子",IF($AF640&gt;100,"",IF($M640=プロ用女子!K$77,ROW(),"")),"")</f>
        <v/>
      </c>
      <c r="CG640" s="58" t="str">
        <f>IF(O640="女子",IF($AF640&gt;100,"",IF($M640=プロ用女子!D$102,ROW(),"")),"")</f>
        <v/>
      </c>
      <c r="CH640" s="58" t="str">
        <f>IF(O640="女子",IF($AF640&gt;100,"",IF($M640=プロ用女子!K$102,ROW(),"")),"")</f>
        <v/>
      </c>
      <c r="CI640" s="58" t="str">
        <f>IF(O640="女子",IF($AF640&gt;100,"",IF($M640=プロ用女子!D$127,ROW(),"")),"")</f>
        <v/>
      </c>
      <c r="CJ640" s="58" t="str">
        <f>IF(O640="女子",IF($AF640&gt;100,"",IF($M640=プロ用女子!K$127,ROW(),"")),"")</f>
        <v/>
      </c>
      <c r="CK640" s="58" t="str">
        <f>IF(O640="女子",IF($AF640&gt;100,"",IF($M640=プロ用女子!D$152,ROW(),"")),"")</f>
        <v/>
      </c>
      <c r="CL640" s="58" t="str">
        <f>IF(O640="女子",IF($AF640&gt;100,"",IF($M640=プロ用女子!K$152,ROW(),"")),"")</f>
        <v/>
      </c>
      <c r="CM640" s="58" t="str">
        <f>IF(O640="女子",IF($AF640&gt;100,"",IF($M640=プロ用女子!D$177,ROW(),"")),"")</f>
        <v/>
      </c>
      <c r="CN640" s="58" t="str">
        <f>IF(O640="女子",IF($AF640&gt;100,"",IF($M640=プロ用女子!K$177,ROW(),"")),"")</f>
        <v/>
      </c>
      <c r="CO640" s="58" t="str">
        <f>IF(O640="女子",IF($AF640&gt;100,"",IF($M640=プロ用女子!D$202,ROW(),"")),"")</f>
        <v/>
      </c>
      <c r="CP640" s="58" t="str">
        <f>IF(O640="女子",IF($AF640&gt;100,"",IF($M640=プロ用女子!K$202,ROW(),"")),"")</f>
        <v/>
      </c>
      <c r="CQ640" s="58" t="str">
        <f>IF(O640="女子",IF($AF640&gt;100,"",IF($M640=プロ用女子!D$227,ROW(),"")),"")</f>
        <v/>
      </c>
      <c r="CR640" s="58" t="str">
        <f>IF(O640="女子",IF($AF640&gt;100,"",IF($M640=プロ用女子!K$227,ROW(),"")),"")</f>
        <v/>
      </c>
    </row>
    <row r="641" spans="1:96" x14ac:dyDescent="0.15">
      <c r="A641" s="41"/>
      <c r="B641" s="41"/>
      <c r="L641" t="s">
        <v>1824</v>
      </c>
      <c r="AA641" t="s">
        <v>1825</v>
      </c>
      <c r="AC641" t="s">
        <v>161</v>
      </c>
      <c r="AG641" s="40"/>
      <c r="AP641" t="s">
        <v>103</v>
      </c>
      <c r="BB641" t="str">
        <f t="shared" si="34"/>
        <v/>
      </c>
      <c r="BC641" t="str">
        <f t="shared" si="35"/>
        <v/>
      </c>
      <c r="BD641" t="str">
        <f t="shared" si="36"/>
        <v>右</v>
      </c>
      <c r="BE641" s="58" t="str">
        <f>IF(O641="男子",IF($AF641&gt;100,"",IF(M641=プロ用男子!D$2,ROW(),"")),"")</f>
        <v/>
      </c>
      <c r="BF641" s="58" t="str">
        <f>IF(O641="男子",IF($AF641&gt;100,"",IF($M641=プロ用男子!K$2,ROW(),"")),"")</f>
        <v/>
      </c>
      <c r="BG641" s="58" t="str">
        <f>IF(O641="男子",IF($AF641&gt;100,"",IF($M641=プロ用男子!D$27,ROW(),"")),"")</f>
        <v/>
      </c>
      <c r="BH641" s="58" t="str">
        <f>IF(O641="男子",IF($AF641&gt;100,"",IF($M641=プロ用男子!K$27,ROW(),"")),"")</f>
        <v/>
      </c>
      <c r="BI641" s="58" t="str">
        <f>IF(O641="男子",IF($AF641&gt;100,"",IF($M641=プロ用男子!D$52,ROW(),"")),"")</f>
        <v/>
      </c>
      <c r="BJ641" s="58" t="str">
        <f>IF(O641="男子",IF($AF641&gt;100,"",IF($M641=プロ用男子!K$52,ROW(),"")),"")</f>
        <v/>
      </c>
      <c r="BK641" s="58" t="str">
        <f>IF(O641="男子",IF($AF641&gt;100,"",IF($M641=プロ用男子!D$77,ROW(),"")),"")</f>
        <v/>
      </c>
      <c r="BL641" s="58" t="str">
        <f>IF(O641="男子",IF($AF641&gt;100,"",IF($M641=プロ用男子!K$77,ROW(),"")),"")</f>
        <v/>
      </c>
      <c r="BM641" s="58" t="str">
        <f>IF(O641="男子",IF($AF641&gt;100,"",IF($M641=プロ用男子!D$102,ROW(),"")),"")</f>
        <v/>
      </c>
      <c r="BN641" s="58" t="str">
        <f>IF(O641="男子",IF($AF641&gt;100,"",IF($M641=プロ用男子!K$102,ROW(),"")),"")</f>
        <v/>
      </c>
      <c r="BO641" s="58" t="str">
        <f>IF(O641="男子",IF($AF641&gt;100,"",IF($M641=プロ用男子!D$127,ROW(),"")),"")</f>
        <v/>
      </c>
      <c r="BP641" s="58" t="str">
        <f>IF(O641="男子",IF($AF641&gt;100,"",IF($M641=プロ用男子!K$127,ROW(),"")),"")</f>
        <v/>
      </c>
      <c r="BQ641" s="58" t="str">
        <f>IF(O641="男子",IF($AF641&gt;100,"",IF($M641=プロ用男子!D$152,ROW(),"")),"")</f>
        <v/>
      </c>
      <c r="BR641" s="58" t="str">
        <f>IF(O641="男子",IF($AF641&gt;100,"",IF($M641=プロ用男子!K$152,ROW(),"")),"")</f>
        <v/>
      </c>
      <c r="BS641" s="58" t="str">
        <f>IF(O641="男子",IF($AF641&gt;100,"",IF($M641=プロ用男子!D$177,ROW(),"")),"")</f>
        <v/>
      </c>
      <c r="BT641" s="58" t="str">
        <f>IF(O641="男子",IF($AF641&gt;100,"",IF($M641=プロ用男子!K$177,ROW(),"")),"")</f>
        <v/>
      </c>
      <c r="BU641" s="58" t="str">
        <f>IF(O641="男子",IF($AF641&gt;100,"",IF($M641=プロ用男子!D$202,ROW(),"")),"")</f>
        <v/>
      </c>
      <c r="BV641" s="58" t="str">
        <f>IF(O641="男子",IF($AF641&gt;100,"",IF($M641=プロ用男子!K$202,ROW(),"")),"")</f>
        <v/>
      </c>
      <c r="BW641" s="58" t="str">
        <f>IF(O641="男子",IF($AF641&gt;100,"",IF($M641=プロ用男子!D$227,ROW(),"")),"")</f>
        <v/>
      </c>
      <c r="BX641" s="58" t="str">
        <f>IF(O641="男子",IF($AF641&gt;100,"",IF($M641=プロ用男子!K$227,ROW(),"")),"")</f>
        <v/>
      </c>
      <c r="BY641" s="58" t="str">
        <f>IF(O641="女子",IF(AF641&gt;100,"",IF(M641=プロ用女子!D$2,ROW(),"")),"")</f>
        <v/>
      </c>
      <c r="BZ641" s="58" t="str">
        <f>IF(O641="女子",IF($AF641&gt;100,"",IF($M641=プロ用女子!K$2,ROW(),"")),"")</f>
        <v/>
      </c>
      <c r="CA641" s="58" t="str">
        <f>IF(O641="女子",IF($AF641&gt;100,"",IF($M641=プロ用女子!D$27,ROW(),"")),"")</f>
        <v/>
      </c>
      <c r="CB641" s="58" t="str">
        <f>IF(O641="女子",IF($AF641&gt;100,"",IF($M641=プロ用女子!K$27,ROW(),"")),"")</f>
        <v/>
      </c>
      <c r="CC641" s="58" t="str">
        <f>IF(O641="女子",IF($AF641&gt;100,"",IF($M641=プロ用女子!D$52,ROW(),"")),"")</f>
        <v/>
      </c>
      <c r="CD641" s="58" t="str">
        <f>IF(O641="女子",IF($AF641&gt;100,"",IF($M641=プロ用女子!K$52,ROW(),"")),"")</f>
        <v/>
      </c>
      <c r="CE641" s="58" t="str">
        <f>IF(O641="女子",IF($AF641&gt;100,"",IF($M641=プロ用女子!D$77,ROW(),"")),"")</f>
        <v/>
      </c>
      <c r="CF641" s="58" t="str">
        <f>IF(O641="女子",IF($AF641&gt;100,"",IF($M641=プロ用女子!K$77,ROW(),"")),"")</f>
        <v/>
      </c>
      <c r="CG641" s="58" t="str">
        <f>IF(O641="女子",IF($AF641&gt;100,"",IF($M641=プロ用女子!D$102,ROW(),"")),"")</f>
        <v/>
      </c>
      <c r="CH641" s="58" t="str">
        <f>IF(O641="女子",IF($AF641&gt;100,"",IF($M641=プロ用女子!K$102,ROW(),"")),"")</f>
        <v/>
      </c>
      <c r="CI641" s="58" t="str">
        <f>IF(O641="女子",IF($AF641&gt;100,"",IF($M641=プロ用女子!D$127,ROW(),"")),"")</f>
        <v/>
      </c>
      <c r="CJ641" s="58" t="str">
        <f>IF(O641="女子",IF($AF641&gt;100,"",IF($M641=プロ用女子!K$127,ROW(),"")),"")</f>
        <v/>
      </c>
      <c r="CK641" s="58" t="str">
        <f>IF(O641="女子",IF($AF641&gt;100,"",IF($M641=プロ用女子!D$152,ROW(),"")),"")</f>
        <v/>
      </c>
      <c r="CL641" s="58" t="str">
        <f>IF(O641="女子",IF($AF641&gt;100,"",IF($M641=プロ用女子!K$152,ROW(),"")),"")</f>
        <v/>
      </c>
      <c r="CM641" s="58" t="str">
        <f>IF(O641="女子",IF($AF641&gt;100,"",IF($M641=プロ用女子!D$177,ROW(),"")),"")</f>
        <v/>
      </c>
      <c r="CN641" s="58" t="str">
        <f>IF(O641="女子",IF($AF641&gt;100,"",IF($M641=プロ用女子!K$177,ROW(),"")),"")</f>
        <v/>
      </c>
      <c r="CO641" s="58" t="str">
        <f>IF(O641="女子",IF($AF641&gt;100,"",IF($M641=プロ用女子!D$202,ROW(),"")),"")</f>
        <v/>
      </c>
      <c r="CP641" s="58" t="str">
        <f>IF(O641="女子",IF($AF641&gt;100,"",IF($M641=プロ用女子!K$202,ROW(),"")),"")</f>
        <v/>
      </c>
      <c r="CQ641" s="58" t="str">
        <f>IF(O641="女子",IF($AF641&gt;100,"",IF($M641=プロ用女子!D$227,ROW(),"")),"")</f>
        <v/>
      </c>
      <c r="CR641" s="58" t="str">
        <f>IF(O641="女子",IF($AF641&gt;100,"",IF($M641=プロ用女子!K$227,ROW(),"")),"")</f>
        <v/>
      </c>
    </row>
    <row r="642" spans="1:96" x14ac:dyDescent="0.15">
      <c r="L642" t="s">
        <v>1878</v>
      </c>
      <c r="AA642" t="s">
        <v>1879</v>
      </c>
      <c r="AC642" t="s">
        <v>161</v>
      </c>
      <c r="AG642" s="40"/>
      <c r="AP642" t="s">
        <v>103</v>
      </c>
      <c r="BB642" t="str">
        <f t="shared" si="34"/>
        <v/>
      </c>
      <c r="BC642" t="str">
        <f t="shared" si="35"/>
        <v/>
      </c>
      <c r="BD642" t="str">
        <f t="shared" si="36"/>
        <v>右</v>
      </c>
      <c r="BE642" s="58" t="str">
        <f>IF(O642="男子",IF($AF642&gt;100,"",IF(M642=プロ用男子!D$2,ROW(),"")),"")</f>
        <v/>
      </c>
      <c r="BF642" s="58" t="str">
        <f>IF(O642="男子",IF($AF642&gt;100,"",IF($M642=プロ用男子!K$2,ROW(),"")),"")</f>
        <v/>
      </c>
      <c r="BG642" s="58" t="str">
        <f>IF(O642="男子",IF($AF642&gt;100,"",IF($M642=プロ用男子!D$27,ROW(),"")),"")</f>
        <v/>
      </c>
      <c r="BH642" s="58" t="str">
        <f>IF(O642="男子",IF($AF642&gt;100,"",IF($M642=プロ用男子!K$27,ROW(),"")),"")</f>
        <v/>
      </c>
      <c r="BI642" s="58" t="str">
        <f>IF(O642="男子",IF($AF642&gt;100,"",IF($M642=プロ用男子!D$52,ROW(),"")),"")</f>
        <v/>
      </c>
      <c r="BJ642" s="58" t="str">
        <f>IF(O642="男子",IF($AF642&gt;100,"",IF($M642=プロ用男子!K$52,ROW(),"")),"")</f>
        <v/>
      </c>
      <c r="BK642" s="58" t="str">
        <f>IF(O642="男子",IF($AF642&gt;100,"",IF($M642=プロ用男子!D$77,ROW(),"")),"")</f>
        <v/>
      </c>
      <c r="BL642" s="58" t="str">
        <f>IF(O642="男子",IF($AF642&gt;100,"",IF($M642=プロ用男子!K$77,ROW(),"")),"")</f>
        <v/>
      </c>
      <c r="BM642" s="58" t="str">
        <f>IF(O642="男子",IF($AF642&gt;100,"",IF($M642=プロ用男子!D$102,ROW(),"")),"")</f>
        <v/>
      </c>
      <c r="BN642" s="58" t="str">
        <f>IF(O642="男子",IF($AF642&gt;100,"",IF($M642=プロ用男子!K$102,ROW(),"")),"")</f>
        <v/>
      </c>
      <c r="BO642" s="58" t="str">
        <f>IF(O642="男子",IF($AF642&gt;100,"",IF($M642=プロ用男子!D$127,ROW(),"")),"")</f>
        <v/>
      </c>
      <c r="BP642" s="58" t="str">
        <f>IF(O642="男子",IF($AF642&gt;100,"",IF($M642=プロ用男子!K$127,ROW(),"")),"")</f>
        <v/>
      </c>
      <c r="BQ642" s="58" t="str">
        <f>IF(O642="男子",IF($AF642&gt;100,"",IF($M642=プロ用男子!D$152,ROW(),"")),"")</f>
        <v/>
      </c>
      <c r="BR642" s="58" t="str">
        <f>IF(O642="男子",IF($AF642&gt;100,"",IF($M642=プロ用男子!K$152,ROW(),"")),"")</f>
        <v/>
      </c>
      <c r="BS642" s="58" t="str">
        <f>IF(O642="男子",IF($AF642&gt;100,"",IF($M642=プロ用男子!D$177,ROW(),"")),"")</f>
        <v/>
      </c>
      <c r="BT642" s="58" t="str">
        <f>IF(O642="男子",IF($AF642&gt;100,"",IF($M642=プロ用男子!K$177,ROW(),"")),"")</f>
        <v/>
      </c>
      <c r="BU642" s="58" t="str">
        <f>IF(O642="男子",IF($AF642&gt;100,"",IF($M642=プロ用男子!D$202,ROW(),"")),"")</f>
        <v/>
      </c>
      <c r="BV642" s="58" t="str">
        <f>IF(O642="男子",IF($AF642&gt;100,"",IF($M642=プロ用男子!K$202,ROW(),"")),"")</f>
        <v/>
      </c>
      <c r="BW642" s="58" t="str">
        <f>IF(O642="男子",IF($AF642&gt;100,"",IF($M642=プロ用男子!D$227,ROW(),"")),"")</f>
        <v/>
      </c>
      <c r="BX642" s="58" t="str">
        <f>IF(O642="男子",IF($AF642&gt;100,"",IF($M642=プロ用男子!K$227,ROW(),"")),"")</f>
        <v/>
      </c>
      <c r="BY642" s="58" t="str">
        <f>IF(O642="女子",IF(AF642&gt;100,"",IF(M642=プロ用女子!D$2,ROW(),"")),"")</f>
        <v/>
      </c>
      <c r="BZ642" s="58" t="str">
        <f>IF(O642="女子",IF($AF642&gt;100,"",IF($M642=プロ用女子!K$2,ROW(),"")),"")</f>
        <v/>
      </c>
      <c r="CA642" s="58" t="str">
        <f>IF(O642="女子",IF($AF642&gt;100,"",IF($M642=プロ用女子!D$27,ROW(),"")),"")</f>
        <v/>
      </c>
      <c r="CB642" s="58" t="str">
        <f>IF(O642="女子",IF($AF642&gt;100,"",IF($M642=プロ用女子!K$27,ROW(),"")),"")</f>
        <v/>
      </c>
      <c r="CC642" s="58" t="str">
        <f>IF(O642="女子",IF($AF642&gt;100,"",IF($M642=プロ用女子!D$52,ROW(),"")),"")</f>
        <v/>
      </c>
      <c r="CD642" s="58" t="str">
        <f>IF(O642="女子",IF($AF642&gt;100,"",IF($M642=プロ用女子!K$52,ROW(),"")),"")</f>
        <v/>
      </c>
      <c r="CE642" s="58" t="str">
        <f>IF(O642="女子",IF($AF642&gt;100,"",IF($M642=プロ用女子!D$77,ROW(),"")),"")</f>
        <v/>
      </c>
      <c r="CF642" s="58" t="str">
        <f>IF(O642="女子",IF($AF642&gt;100,"",IF($M642=プロ用女子!K$77,ROW(),"")),"")</f>
        <v/>
      </c>
      <c r="CG642" s="58" t="str">
        <f>IF(O642="女子",IF($AF642&gt;100,"",IF($M642=プロ用女子!D$102,ROW(),"")),"")</f>
        <v/>
      </c>
      <c r="CH642" s="58" t="str">
        <f>IF(O642="女子",IF($AF642&gt;100,"",IF($M642=プロ用女子!K$102,ROW(),"")),"")</f>
        <v/>
      </c>
      <c r="CI642" s="58" t="str">
        <f>IF(O642="女子",IF($AF642&gt;100,"",IF($M642=プロ用女子!D$127,ROW(),"")),"")</f>
        <v/>
      </c>
      <c r="CJ642" s="58" t="str">
        <f>IF(O642="女子",IF($AF642&gt;100,"",IF($M642=プロ用女子!K$127,ROW(),"")),"")</f>
        <v/>
      </c>
      <c r="CK642" s="58" t="str">
        <f>IF(O642="女子",IF($AF642&gt;100,"",IF($M642=プロ用女子!D$152,ROW(),"")),"")</f>
        <v/>
      </c>
      <c r="CL642" s="58" t="str">
        <f>IF(O642="女子",IF($AF642&gt;100,"",IF($M642=プロ用女子!K$152,ROW(),"")),"")</f>
        <v/>
      </c>
      <c r="CM642" s="58" t="str">
        <f>IF(O642="女子",IF($AF642&gt;100,"",IF($M642=プロ用女子!D$177,ROW(),"")),"")</f>
        <v/>
      </c>
      <c r="CN642" s="58" t="str">
        <f>IF(O642="女子",IF($AF642&gt;100,"",IF($M642=プロ用女子!K$177,ROW(),"")),"")</f>
        <v/>
      </c>
      <c r="CO642" s="58" t="str">
        <f>IF(O642="女子",IF($AF642&gt;100,"",IF($M642=プロ用女子!D$202,ROW(),"")),"")</f>
        <v/>
      </c>
      <c r="CP642" s="58" t="str">
        <f>IF(O642="女子",IF($AF642&gt;100,"",IF($M642=プロ用女子!K$202,ROW(),"")),"")</f>
        <v/>
      </c>
      <c r="CQ642" s="58" t="str">
        <f>IF(O642="女子",IF($AF642&gt;100,"",IF($M642=プロ用女子!D$227,ROW(),"")),"")</f>
        <v/>
      </c>
      <c r="CR642" s="58" t="str">
        <f>IF(O642="女子",IF($AF642&gt;100,"",IF($M642=プロ用女子!K$227,ROW(),"")),"")</f>
        <v/>
      </c>
    </row>
    <row r="643" spans="1:96" x14ac:dyDescent="0.15">
      <c r="L643" t="s">
        <v>1942</v>
      </c>
      <c r="AA643" t="s">
        <v>1943</v>
      </c>
      <c r="AC643" t="s">
        <v>161</v>
      </c>
      <c r="AG643" s="40"/>
      <c r="AP643" t="s">
        <v>103</v>
      </c>
      <c r="BB643" t="str">
        <f t="shared" si="34"/>
        <v/>
      </c>
      <c r="BC643" t="str">
        <f t="shared" si="35"/>
        <v/>
      </c>
      <c r="BD643" t="str">
        <f t="shared" si="36"/>
        <v>右</v>
      </c>
      <c r="BE643" s="58" t="str">
        <f>IF(O643="男子",IF($AF643&gt;100,"",IF(M643=プロ用男子!D$2,ROW(),"")),"")</f>
        <v/>
      </c>
      <c r="BF643" s="58" t="str">
        <f>IF(O643="男子",IF($AF643&gt;100,"",IF($M643=プロ用男子!K$2,ROW(),"")),"")</f>
        <v/>
      </c>
      <c r="BG643" s="58" t="str">
        <f>IF(O643="男子",IF($AF643&gt;100,"",IF($M643=プロ用男子!D$27,ROW(),"")),"")</f>
        <v/>
      </c>
      <c r="BH643" s="58" t="str">
        <f>IF(O643="男子",IF($AF643&gt;100,"",IF($M643=プロ用男子!K$27,ROW(),"")),"")</f>
        <v/>
      </c>
      <c r="BI643" s="58" t="str">
        <f>IF(O643="男子",IF($AF643&gt;100,"",IF($M643=プロ用男子!D$52,ROW(),"")),"")</f>
        <v/>
      </c>
      <c r="BJ643" s="58" t="str">
        <f>IF(O643="男子",IF($AF643&gt;100,"",IF($M643=プロ用男子!K$52,ROW(),"")),"")</f>
        <v/>
      </c>
      <c r="BK643" s="58" t="str">
        <f>IF(O643="男子",IF($AF643&gt;100,"",IF($M643=プロ用男子!D$77,ROW(),"")),"")</f>
        <v/>
      </c>
      <c r="BL643" s="58" t="str">
        <f>IF(O643="男子",IF($AF643&gt;100,"",IF($M643=プロ用男子!K$77,ROW(),"")),"")</f>
        <v/>
      </c>
      <c r="BM643" s="58" t="str">
        <f>IF(O643="男子",IF($AF643&gt;100,"",IF($M643=プロ用男子!D$102,ROW(),"")),"")</f>
        <v/>
      </c>
      <c r="BN643" s="58" t="str">
        <f>IF(O643="男子",IF($AF643&gt;100,"",IF($M643=プロ用男子!K$102,ROW(),"")),"")</f>
        <v/>
      </c>
      <c r="BO643" s="58" t="str">
        <f>IF(O643="男子",IF($AF643&gt;100,"",IF($M643=プロ用男子!D$127,ROW(),"")),"")</f>
        <v/>
      </c>
      <c r="BP643" s="58" t="str">
        <f>IF(O643="男子",IF($AF643&gt;100,"",IF($M643=プロ用男子!K$127,ROW(),"")),"")</f>
        <v/>
      </c>
      <c r="BQ643" s="58" t="str">
        <f>IF(O643="男子",IF($AF643&gt;100,"",IF($M643=プロ用男子!D$152,ROW(),"")),"")</f>
        <v/>
      </c>
      <c r="BR643" s="58" t="str">
        <f>IF(O643="男子",IF($AF643&gt;100,"",IF($M643=プロ用男子!K$152,ROW(),"")),"")</f>
        <v/>
      </c>
      <c r="BS643" s="58" t="str">
        <f>IF(O643="男子",IF($AF643&gt;100,"",IF($M643=プロ用男子!D$177,ROW(),"")),"")</f>
        <v/>
      </c>
      <c r="BT643" s="58" t="str">
        <f>IF(O643="男子",IF($AF643&gt;100,"",IF($M643=プロ用男子!K$177,ROW(),"")),"")</f>
        <v/>
      </c>
      <c r="BU643" s="58" t="str">
        <f>IF(O643="男子",IF($AF643&gt;100,"",IF($M643=プロ用男子!D$202,ROW(),"")),"")</f>
        <v/>
      </c>
      <c r="BV643" s="58" t="str">
        <f>IF(O643="男子",IF($AF643&gt;100,"",IF($M643=プロ用男子!K$202,ROW(),"")),"")</f>
        <v/>
      </c>
      <c r="BW643" s="58" t="str">
        <f>IF(O643="男子",IF($AF643&gt;100,"",IF($M643=プロ用男子!D$227,ROW(),"")),"")</f>
        <v/>
      </c>
      <c r="BX643" s="58" t="str">
        <f>IF(O643="男子",IF($AF643&gt;100,"",IF($M643=プロ用男子!K$227,ROW(),"")),"")</f>
        <v/>
      </c>
      <c r="BY643" s="58" t="str">
        <f>IF(O643="女子",IF(AF643&gt;100,"",IF(M643=プロ用女子!D$2,ROW(),"")),"")</f>
        <v/>
      </c>
      <c r="BZ643" s="58" t="str">
        <f>IF(O643="女子",IF($AF643&gt;100,"",IF($M643=プロ用女子!K$2,ROW(),"")),"")</f>
        <v/>
      </c>
      <c r="CA643" s="58" t="str">
        <f>IF(O643="女子",IF($AF643&gt;100,"",IF($M643=プロ用女子!D$27,ROW(),"")),"")</f>
        <v/>
      </c>
      <c r="CB643" s="58" t="str">
        <f>IF(O643="女子",IF($AF643&gt;100,"",IF($M643=プロ用女子!K$27,ROW(),"")),"")</f>
        <v/>
      </c>
      <c r="CC643" s="58" t="str">
        <f>IF(O643="女子",IF($AF643&gt;100,"",IF($M643=プロ用女子!D$52,ROW(),"")),"")</f>
        <v/>
      </c>
      <c r="CD643" s="58" t="str">
        <f>IF(O643="女子",IF($AF643&gt;100,"",IF($M643=プロ用女子!K$52,ROW(),"")),"")</f>
        <v/>
      </c>
      <c r="CE643" s="58" t="str">
        <f>IF(O643="女子",IF($AF643&gt;100,"",IF($M643=プロ用女子!D$77,ROW(),"")),"")</f>
        <v/>
      </c>
      <c r="CF643" s="58" t="str">
        <f>IF(O643="女子",IF($AF643&gt;100,"",IF($M643=プロ用女子!K$77,ROW(),"")),"")</f>
        <v/>
      </c>
      <c r="CG643" s="58" t="str">
        <f>IF(O643="女子",IF($AF643&gt;100,"",IF($M643=プロ用女子!D$102,ROW(),"")),"")</f>
        <v/>
      </c>
      <c r="CH643" s="58" t="str">
        <f>IF(O643="女子",IF($AF643&gt;100,"",IF($M643=プロ用女子!K$102,ROW(),"")),"")</f>
        <v/>
      </c>
      <c r="CI643" s="58" t="str">
        <f>IF(O643="女子",IF($AF643&gt;100,"",IF($M643=プロ用女子!D$127,ROW(),"")),"")</f>
        <v/>
      </c>
      <c r="CJ643" s="58" t="str">
        <f>IF(O643="女子",IF($AF643&gt;100,"",IF($M643=プロ用女子!K$127,ROW(),"")),"")</f>
        <v/>
      </c>
      <c r="CK643" s="58" t="str">
        <f>IF(O643="女子",IF($AF643&gt;100,"",IF($M643=プロ用女子!D$152,ROW(),"")),"")</f>
        <v/>
      </c>
      <c r="CL643" s="58" t="str">
        <f>IF(O643="女子",IF($AF643&gt;100,"",IF($M643=プロ用女子!K$152,ROW(),"")),"")</f>
        <v/>
      </c>
      <c r="CM643" s="58" t="str">
        <f>IF(O643="女子",IF($AF643&gt;100,"",IF($M643=プロ用女子!D$177,ROW(),"")),"")</f>
        <v/>
      </c>
      <c r="CN643" s="58" t="str">
        <f>IF(O643="女子",IF($AF643&gt;100,"",IF($M643=プロ用女子!K$177,ROW(),"")),"")</f>
        <v/>
      </c>
      <c r="CO643" s="58" t="str">
        <f>IF(O643="女子",IF($AF643&gt;100,"",IF($M643=プロ用女子!D$202,ROW(),"")),"")</f>
        <v/>
      </c>
      <c r="CP643" s="58" t="str">
        <f>IF(O643="女子",IF($AF643&gt;100,"",IF($M643=プロ用女子!K$202,ROW(),"")),"")</f>
        <v/>
      </c>
      <c r="CQ643" s="58" t="str">
        <f>IF(O643="女子",IF($AF643&gt;100,"",IF($M643=プロ用女子!D$227,ROW(),"")),"")</f>
        <v/>
      </c>
      <c r="CR643" s="58" t="str">
        <f>IF(O643="女子",IF($AF643&gt;100,"",IF($M643=プロ用女子!K$227,ROW(),"")),"")</f>
        <v/>
      </c>
    </row>
    <row r="644" spans="1:96" x14ac:dyDescent="0.15">
      <c r="L644" t="s">
        <v>1982</v>
      </c>
      <c r="AA644" t="s">
        <v>1983</v>
      </c>
      <c r="AC644" t="s">
        <v>161</v>
      </c>
      <c r="AG644" s="40"/>
      <c r="AP644" t="s">
        <v>103</v>
      </c>
      <c r="BB644" t="str">
        <f t="shared" si="34"/>
        <v/>
      </c>
      <c r="BC644" t="str">
        <f t="shared" si="35"/>
        <v/>
      </c>
      <c r="BD644" t="str">
        <f t="shared" si="36"/>
        <v>右</v>
      </c>
      <c r="BE644" s="58" t="str">
        <f>IF(O644="男子",IF($AF644&gt;100,"",IF(M644=プロ用男子!D$2,ROW(),"")),"")</f>
        <v/>
      </c>
      <c r="BF644" s="58" t="str">
        <f>IF(O644="男子",IF($AF644&gt;100,"",IF($M644=プロ用男子!K$2,ROW(),"")),"")</f>
        <v/>
      </c>
      <c r="BG644" s="58" t="str">
        <f>IF(O644="男子",IF($AF644&gt;100,"",IF($M644=プロ用男子!D$27,ROW(),"")),"")</f>
        <v/>
      </c>
      <c r="BH644" s="58" t="str">
        <f>IF(O644="男子",IF($AF644&gt;100,"",IF($M644=プロ用男子!K$27,ROW(),"")),"")</f>
        <v/>
      </c>
      <c r="BI644" s="58" t="str">
        <f>IF(O644="男子",IF($AF644&gt;100,"",IF($M644=プロ用男子!D$52,ROW(),"")),"")</f>
        <v/>
      </c>
      <c r="BJ644" s="58" t="str">
        <f>IF(O644="男子",IF($AF644&gt;100,"",IF($M644=プロ用男子!K$52,ROW(),"")),"")</f>
        <v/>
      </c>
      <c r="BK644" s="58" t="str">
        <f>IF(O644="男子",IF($AF644&gt;100,"",IF($M644=プロ用男子!D$77,ROW(),"")),"")</f>
        <v/>
      </c>
      <c r="BL644" s="58" t="str">
        <f>IF(O644="男子",IF($AF644&gt;100,"",IF($M644=プロ用男子!K$77,ROW(),"")),"")</f>
        <v/>
      </c>
      <c r="BM644" s="58" t="str">
        <f>IF(O644="男子",IF($AF644&gt;100,"",IF($M644=プロ用男子!D$102,ROW(),"")),"")</f>
        <v/>
      </c>
      <c r="BN644" s="58" t="str">
        <f>IF(O644="男子",IF($AF644&gt;100,"",IF($M644=プロ用男子!K$102,ROW(),"")),"")</f>
        <v/>
      </c>
      <c r="BO644" s="58" t="str">
        <f>IF(O644="男子",IF($AF644&gt;100,"",IF($M644=プロ用男子!D$127,ROW(),"")),"")</f>
        <v/>
      </c>
      <c r="BP644" s="58" t="str">
        <f>IF(O644="男子",IF($AF644&gt;100,"",IF($M644=プロ用男子!K$127,ROW(),"")),"")</f>
        <v/>
      </c>
      <c r="BQ644" s="58" t="str">
        <f>IF(O644="男子",IF($AF644&gt;100,"",IF($M644=プロ用男子!D$152,ROW(),"")),"")</f>
        <v/>
      </c>
      <c r="BR644" s="58" t="str">
        <f>IF(O644="男子",IF($AF644&gt;100,"",IF($M644=プロ用男子!K$152,ROW(),"")),"")</f>
        <v/>
      </c>
      <c r="BS644" s="58" t="str">
        <f>IF(O644="男子",IF($AF644&gt;100,"",IF($M644=プロ用男子!D$177,ROW(),"")),"")</f>
        <v/>
      </c>
      <c r="BT644" s="58" t="str">
        <f>IF(O644="男子",IF($AF644&gt;100,"",IF($M644=プロ用男子!K$177,ROW(),"")),"")</f>
        <v/>
      </c>
      <c r="BU644" s="58" t="str">
        <f>IF(O644="男子",IF($AF644&gt;100,"",IF($M644=プロ用男子!D$202,ROW(),"")),"")</f>
        <v/>
      </c>
      <c r="BV644" s="58" t="str">
        <f>IF(O644="男子",IF($AF644&gt;100,"",IF($M644=プロ用男子!K$202,ROW(),"")),"")</f>
        <v/>
      </c>
      <c r="BW644" s="58" t="str">
        <f>IF(O644="男子",IF($AF644&gt;100,"",IF($M644=プロ用男子!D$227,ROW(),"")),"")</f>
        <v/>
      </c>
      <c r="BX644" s="58" t="str">
        <f>IF(O644="男子",IF($AF644&gt;100,"",IF($M644=プロ用男子!K$227,ROW(),"")),"")</f>
        <v/>
      </c>
      <c r="BY644" s="58" t="str">
        <f>IF(O644="女子",IF(AF644&gt;100,"",IF(M644=プロ用女子!D$2,ROW(),"")),"")</f>
        <v/>
      </c>
      <c r="BZ644" s="58" t="str">
        <f>IF(O644="女子",IF($AF644&gt;100,"",IF($M644=プロ用女子!K$2,ROW(),"")),"")</f>
        <v/>
      </c>
      <c r="CA644" s="58" t="str">
        <f>IF(O644="女子",IF($AF644&gt;100,"",IF($M644=プロ用女子!D$27,ROW(),"")),"")</f>
        <v/>
      </c>
      <c r="CB644" s="58" t="str">
        <f>IF(O644="女子",IF($AF644&gt;100,"",IF($M644=プロ用女子!K$27,ROW(),"")),"")</f>
        <v/>
      </c>
      <c r="CC644" s="58" t="str">
        <f>IF(O644="女子",IF($AF644&gt;100,"",IF($M644=プロ用女子!D$52,ROW(),"")),"")</f>
        <v/>
      </c>
      <c r="CD644" s="58" t="str">
        <f>IF(O644="女子",IF($AF644&gt;100,"",IF($M644=プロ用女子!K$52,ROW(),"")),"")</f>
        <v/>
      </c>
      <c r="CE644" s="58" t="str">
        <f>IF(O644="女子",IF($AF644&gt;100,"",IF($M644=プロ用女子!D$77,ROW(),"")),"")</f>
        <v/>
      </c>
      <c r="CF644" s="58" t="str">
        <f>IF(O644="女子",IF($AF644&gt;100,"",IF($M644=プロ用女子!K$77,ROW(),"")),"")</f>
        <v/>
      </c>
      <c r="CG644" s="58" t="str">
        <f>IF(O644="女子",IF($AF644&gt;100,"",IF($M644=プロ用女子!D$102,ROW(),"")),"")</f>
        <v/>
      </c>
      <c r="CH644" s="58" t="str">
        <f>IF(O644="女子",IF($AF644&gt;100,"",IF($M644=プロ用女子!K$102,ROW(),"")),"")</f>
        <v/>
      </c>
      <c r="CI644" s="58" t="str">
        <f>IF(O644="女子",IF($AF644&gt;100,"",IF($M644=プロ用女子!D$127,ROW(),"")),"")</f>
        <v/>
      </c>
      <c r="CJ644" s="58" t="str">
        <f>IF(O644="女子",IF($AF644&gt;100,"",IF($M644=プロ用女子!K$127,ROW(),"")),"")</f>
        <v/>
      </c>
      <c r="CK644" s="58" t="str">
        <f>IF(O644="女子",IF($AF644&gt;100,"",IF($M644=プロ用女子!D$152,ROW(),"")),"")</f>
        <v/>
      </c>
      <c r="CL644" s="58" t="str">
        <f>IF(O644="女子",IF($AF644&gt;100,"",IF($M644=プロ用女子!K$152,ROW(),"")),"")</f>
        <v/>
      </c>
      <c r="CM644" s="58" t="str">
        <f>IF(O644="女子",IF($AF644&gt;100,"",IF($M644=プロ用女子!D$177,ROW(),"")),"")</f>
        <v/>
      </c>
      <c r="CN644" s="58" t="str">
        <f>IF(O644="女子",IF($AF644&gt;100,"",IF($M644=プロ用女子!K$177,ROW(),"")),"")</f>
        <v/>
      </c>
      <c r="CO644" s="58" t="str">
        <f>IF(O644="女子",IF($AF644&gt;100,"",IF($M644=プロ用女子!D$202,ROW(),"")),"")</f>
        <v/>
      </c>
      <c r="CP644" s="58" t="str">
        <f>IF(O644="女子",IF($AF644&gt;100,"",IF($M644=プロ用女子!K$202,ROW(),"")),"")</f>
        <v/>
      </c>
      <c r="CQ644" s="58" t="str">
        <f>IF(O644="女子",IF($AF644&gt;100,"",IF($M644=プロ用女子!D$227,ROW(),"")),"")</f>
        <v/>
      </c>
      <c r="CR644" s="58" t="str">
        <f>IF(O644="女子",IF($AF644&gt;100,"",IF($M644=プロ用女子!K$227,ROW(),"")),"")</f>
        <v/>
      </c>
    </row>
    <row r="645" spans="1:96" x14ac:dyDescent="0.15">
      <c r="L645" t="s">
        <v>2040</v>
      </c>
      <c r="AA645" t="s">
        <v>2041</v>
      </c>
      <c r="AC645" t="s">
        <v>161</v>
      </c>
      <c r="AG645" s="40"/>
      <c r="AP645" t="s">
        <v>103</v>
      </c>
      <c r="BB645" t="str">
        <f t="shared" si="34"/>
        <v/>
      </c>
      <c r="BC645" t="str">
        <f t="shared" si="35"/>
        <v/>
      </c>
      <c r="BD645" t="str">
        <f t="shared" si="36"/>
        <v>右</v>
      </c>
      <c r="BE645" s="58" t="str">
        <f>IF(O645="男子",IF($AF645&gt;100,"",IF(M645=プロ用男子!D$2,ROW(),"")),"")</f>
        <v/>
      </c>
      <c r="BF645" s="58" t="str">
        <f>IF(O645="男子",IF($AF645&gt;100,"",IF($M645=プロ用男子!K$2,ROW(),"")),"")</f>
        <v/>
      </c>
      <c r="BG645" s="58" t="str">
        <f>IF(O645="男子",IF($AF645&gt;100,"",IF($M645=プロ用男子!D$27,ROW(),"")),"")</f>
        <v/>
      </c>
      <c r="BH645" s="58" t="str">
        <f>IF(O645="男子",IF($AF645&gt;100,"",IF($M645=プロ用男子!K$27,ROW(),"")),"")</f>
        <v/>
      </c>
      <c r="BI645" s="58" t="str">
        <f>IF(O645="男子",IF($AF645&gt;100,"",IF($M645=プロ用男子!D$52,ROW(),"")),"")</f>
        <v/>
      </c>
      <c r="BJ645" s="58" t="str">
        <f>IF(O645="男子",IF($AF645&gt;100,"",IF($M645=プロ用男子!K$52,ROW(),"")),"")</f>
        <v/>
      </c>
      <c r="BK645" s="58" t="str">
        <f>IF(O645="男子",IF($AF645&gt;100,"",IF($M645=プロ用男子!D$77,ROW(),"")),"")</f>
        <v/>
      </c>
      <c r="BL645" s="58" t="str">
        <f>IF(O645="男子",IF($AF645&gt;100,"",IF($M645=プロ用男子!K$77,ROW(),"")),"")</f>
        <v/>
      </c>
      <c r="BM645" s="58" t="str">
        <f>IF(O645="男子",IF($AF645&gt;100,"",IF($M645=プロ用男子!D$102,ROW(),"")),"")</f>
        <v/>
      </c>
      <c r="BN645" s="58" t="str">
        <f>IF(O645="男子",IF($AF645&gt;100,"",IF($M645=プロ用男子!K$102,ROW(),"")),"")</f>
        <v/>
      </c>
      <c r="BO645" s="58" t="str">
        <f>IF(O645="男子",IF($AF645&gt;100,"",IF($M645=プロ用男子!D$127,ROW(),"")),"")</f>
        <v/>
      </c>
      <c r="BP645" s="58" t="str">
        <f>IF(O645="男子",IF($AF645&gt;100,"",IF($M645=プロ用男子!K$127,ROW(),"")),"")</f>
        <v/>
      </c>
      <c r="BQ645" s="58" t="str">
        <f>IF(O645="男子",IF($AF645&gt;100,"",IF($M645=プロ用男子!D$152,ROW(),"")),"")</f>
        <v/>
      </c>
      <c r="BR645" s="58" t="str">
        <f>IF(O645="男子",IF($AF645&gt;100,"",IF($M645=プロ用男子!K$152,ROW(),"")),"")</f>
        <v/>
      </c>
      <c r="BS645" s="58" t="str">
        <f>IF(O645="男子",IF($AF645&gt;100,"",IF($M645=プロ用男子!D$177,ROW(),"")),"")</f>
        <v/>
      </c>
      <c r="BT645" s="58" t="str">
        <f>IF(O645="男子",IF($AF645&gt;100,"",IF($M645=プロ用男子!K$177,ROW(),"")),"")</f>
        <v/>
      </c>
      <c r="BU645" s="58" t="str">
        <f>IF(O645="男子",IF($AF645&gt;100,"",IF($M645=プロ用男子!D$202,ROW(),"")),"")</f>
        <v/>
      </c>
      <c r="BV645" s="58" t="str">
        <f>IF(O645="男子",IF($AF645&gt;100,"",IF($M645=プロ用男子!K$202,ROW(),"")),"")</f>
        <v/>
      </c>
      <c r="BW645" s="58" t="str">
        <f>IF(O645="男子",IF($AF645&gt;100,"",IF($M645=プロ用男子!D$227,ROW(),"")),"")</f>
        <v/>
      </c>
      <c r="BX645" s="58" t="str">
        <f>IF(O645="男子",IF($AF645&gt;100,"",IF($M645=プロ用男子!K$227,ROW(),"")),"")</f>
        <v/>
      </c>
      <c r="BY645" s="58" t="str">
        <f>IF(O645="女子",IF(AF645&gt;100,"",IF(M645=プロ用女子!D$2,ROW(),"")),"")</f>
        <v/>
      </c>
      <c r="BZ645" s="58" t="str">
        <f>IF(O645="女子",IF($AF645&gt;100,"",IF($M645=プロ用女子!K$2,ROW(),"")),"")</f>
        <v/>
      </c>
      <c r="CA645" s="58" t="str">
        <f>IF(O645="女子",IF($AF645&gt;100,"",IF($M645=プロ用女子!D$27,ROW(),"")),"")</f>
        <v/>
      </c>
      <c r="CB645" s="58" t="str">
        <f>IF(O645="女子",IF($AF645&gt;100,"",IF($M645=プロ用女子!K$27,ROW(),"")),"")</f>
        <v/>
      </c>
      <c r="CC645" s="58" t="str">
        <f>IF(O645="女子",IF($AF645&gt;100,"",IF($M645=プロ用女子!D$52,ROW(),"")),"")</f>
        <v/>
      </c>
      <c r="CD645" s="58" t="str">
        <f>IF(O645="女子",IF($AF645&gt;100,"",IF($M645=プロ用女子!K$52,ROW(),"")),"")</f>
        <v/>
      </c>
      <c r="CE645" s="58" t="str">
        <f>IF(O645="女子",IF($AF645&gt;100,"",IF($M645=プロ用女子!D$77,ROW(),"")),"")</f>
        <v/>
      </c>
      <c r="CF645" s="58" t="str">
        <f>IF(O645="女子",IF($AF645&gt;100,"",IF($M645=プロ用女子!K$77,ROW(),"")),"")</f>
        <v/>
      </c>
      <c r="CG645" s="58" t="str">
        <f>IF(O645="女子",IF($AF645&gt;100,"",IF($M645=プロ用女子!D$102,ROW(),"")),"")</f>
        <v/>
      </c>
      <c r="CH645" s="58" t="str">
        <f>IF(O645="女子",IF($AF645&gt;100,"",IF($M645=プロ用女子!K$102,ROW(),"")),"")</f>
        <v/>
      </c>
      <c r="CI645" s="58" t="str">
        <f>IF(O645="女子",IF($AF645&gt;100,"",IF($M645=プロ用女子!D$127,ROW(),"")),"")</f>
        <v/>
      </c>
      <c r="CJ645" s="58" t="str">
        <f>IF(O645="女子",IF($AF645&gt;100,"",IF($M645=プロ用女子!K$127,ROW(),"")),"")</f>
        <v/>
      </c>
      <c r="CK645" s="58" t="str">
        <f>IF(O645="女子",IF($AF645&gt;100,"",IF($M645=プロ用女子!D$152,ROW(),"")),"")</f>
        <v/>
      </c>
      <c r="CL645" s="58" t="str">
        <f>IF(O645="女子",IF($AF645&gt;100,"",IF($M645=プロ用女子!K$152,ROW(),"")),"")</f>
        <v/>
      </c>
      <c r="CM645" s="58" t="str">
        <f>IF(O645="女子",IF($AF645&gt;100,"",IF($M645=プロ用女子!D$177,ROW(),"")),"")</f>
        <v/>
      </c>
      <c r="CN645" s="58" t="str">
        <f>IF(O645="女子",IF($AF645&gt;100,"",IF($M645=プロ用女子!K$177,ROW(),"")),"")</f>
        <v/>
      </c>
      <c r="CO645" s="58" t="str">
        <f>IF(O645="女子",IF($AF645&gt;100,"",IF($M645=プロ用女子!D$202,ROW(),"")),"")</f>
        <v/>
      </c>
      <c r="CP645" s="58" t="str">
        <f>IF(O645="女子",IF($AF645&gt;100,"",IF($M645=プロ用女子!K$202,ROW(),"")),"")</f>
        <v/>
      </c>
      <c r="CQ645" s="58" t="str">
        <f>IF(O645="女子",IF($AF645&gt;100,"",IF($M645=プロ用女子!D$227,ROW(),"")),"")</f>
        <v/>
      </c>
      <c r="CR645" s="58" t="str">
        <f>IF(O645="女子",IF($AF645&gt;100,"",IF($M645=プロ用女子!K$227,ROW(),"")),"")</f>
        <v/>
      </c>
    </row>
    <row r="646" spans="1:96" x14ac:dyDescent="0.15">
      <c r="L646" t="s">
        <v>2088</v>
      </c>
      <c r="AA646" t="s">
        <v>2089</v>
      </c>
      <c r="AC646" t="s">
        <v>161</v>
      </c>
      <c r="AG646" s="40"/>
      <c r="AP646" t="s">
        <v>103</v>
      </c>
      <c r="BB646" t="str">
        <f t="shared" si="34"/>
        <v/>
      </c>
      <c r="BC646" t="str">
        <f t="shared" si="35"/>
        <v/>
      </c>
      <c r="BD646" t="str">
        <f t="shared" si="36"/>
        <v>右</v>
      </c>
      <c r="BE646" s="58" t="str">
        <f>IF(O646="男子",IF($AF646&gt;100,"",IF(M646=プロ用男子!D$2,ROW(),"")),"")</f>
        <v/>
      </c>
      <c r="BF646" s="58" t="str">
        <f>IF(O646="男子",IF($AF646&gt;100,"",IF($M646=プロ用男子!K$2,ROW(),"")),"")</f>
        <v/>
      </c>
      <c r="BG646" s="58" t="str">
        <f>IF(O646="男子",IF($AF646&gt;100,"",IF($M646=プロ用男子!D$27,ROW(),"")),"")</f>
        <v/>
      </c>
      <c r="BH646" s="58" t="str">
        <f>IF(O646="男子",IF($AF646&gt;100,"",IF($M646=プロ用男子!K$27,ROW(),"")),"")</f>
        <v/>
      </c>
      <c r="BI646" s="58" t="str">
        <f>IF(O646="男子",IF($AF646&gt;100,"",IF($M646=プロ用男子!D$52,ROW(),"")),"")</f>
        <v/>
      </c>
      <c r="BJ646" s="58" t="str">
        <f>IF(O646="男子",IF($AF646&gt;100,"",IF($M646=プロ用男子!K$52,ROW(),"")),"")</f>
        <v/>
      </c>
      <c r="BK646" s="58" t="str">
        <f>IF(O646="男子",IF($AF646&gt;100,"",IF($M646=プロ用男子!D$77,ROW(),"")),"")</f>
        <v/>
      </c>
      <c r="BL646" s="58" t="str">
        <f>IF(O646="男子",IF($AF646&gt;100,"",IF($M646=プロ用男子!K$77,ROW(),"")),"")</f>
        <v/>
      </c>
      <c r="BM646" s="58" t="str">
        <f>IF(O646="男子",IF($AF646&gt;100,"",IF($M646=プロ用男子!D$102,ROW(),"")),"")</f>
        <v/>
      </c>
      <c r="BN646" s="58" t="str">
        <f>IF(O646="男子",IF($AF646&gt;100,"",IF($M646=プロ用男子!K$102,ROW(),"")),"")</f>
        <v/>
      </c>
      <c r="BO646" s="58" t="str">
        <f>IF(O646="男子",IF($AF646&gt;100,"",IF($M646=プロ用男子!D$127,ROW(),"")),"")</f>
        <v/>
      </c>
      <c r="BP646" s="58" t="str">
        <f>IF(O646="男子",IF($AF646&gt;100,"",IF($M646=プロ用男子!K$127,ROW(),"")),"")</f>
        <v/>
      </c>
      <c r="BQ646" s="58" t="str">
        <f>IF(O646="男子",IF($AF646&gt;100,"",IF($M646=プロ用男子!D$152,ROW(),"")),"")</f>
        <v/>
      </c>
      <c r="BR646" s="58" t="str">
        <f>IF(O646="男子",IF($AF646&gt;100,"",IF($M646=プロ用男子!K$152,ROW(),"")),"")</f>
        <v/>
      </c>
      <c r="BS646" s="58" t="str">
        <f>IF(O646="男子",IF($AF646&gt;100,"",IF($M646=プロ用男子!D$177,ROW(),"")),"")</f>
        <v/>
      </c>
      <c r="BT646" s="58" t="str">
        <f>IF(O646="男子",IF($AF646&gt;100,"",IF($M646=プロ用男子!K$177,ROW(),"")),"")</f>
        <v/>
      </c>
      <c r="BU646" s="58" t="str">
        <f>IF(O646="男子",IF($AF646&gt;100,"",IF($M646=プロ用男子!D$202,ROW(),"")),"")</f>
        <v/>
      </c>
      <c r="BV646" s="58" t="str">
        <f>IF(O646="男子",IF($AF646&gt;100,"",IF($M646=プロ用男子!K$202,ROW(),"")),"")</f>
        <v/>
      </c>
      <c r="BW646" s="58" t="str">
        <f>IF(O646="男子",IF($AF646&gt;100,"",IF($M646=プロ用男子!D$227,ROW(),"")),"")</f>
        <v/>
      </c>
      <c r="BX646" s="58" t="str">
        <f>IF(O646="男子",IF($AF646&gt;100,"",IF($M646=プロ用男子!K$227,ROW(),"")),"")</f>
        <v/>
      </c>
      <c r="BY646" s="58" t="str">
        <f>IF(O646="女子",IF(AF646&gt;100,"",IF(M646=プロ用女子!D$2,ROW(),"")),"")</f>
        <v/>
      </c>
      <c r="BZ646" s="58" t="str">
        <f>IF(O646="女子",IF($AF646&gt;100,"",IF($M646=プロ用女子!K$2,ROW(),"")),"")</f>
        <v/>
      </c>
      <c r="CA646" s="58" t="str">
        <f>IF(O646="女子",IF($AF646&gt;100,"",IF($M646=プロ用女子!D$27,ROW(),"")),"")</f>
        <v/>
      </c>
      <c r="CB646" s="58" t="str">
        <f>IF(O646="女子",IF($AF646&gt;100,"",IF($M646=プロ用女子!K$27,ROW(),"")),"")</f>
        <v/>
      </c>
      <c r="CC646" s="58" t="str">
        <f>IF(O646="女子",IF($AF646&gt;100,"",IF($M646=プロ用女子!D$52,ROW(),"")),"")</f>
        <v/>
      </c>
      <c r="CD646" s="58" t="str">
        <f>IF(O646="女子",IF($AF646&gt;100,"",IF($M646=プロ用女子!K$52,ROW(),"")),"")</f>
        <v/>
      </c>
      <c r="CE646" s="58" t="str">
        <f>IF(O646="女子",IF($AF646&gt;100,"",IF($M646=プロ用女子!D$77,ROW(),"")),"")</f>
        <v/>
      </c>
      <c r="CF646" s="58" t="str">
        <f>IF(O646="女子",IF($AF646&gt;100,"",IF($M646=プロ用女子!K$77,ROW(),"")),"")</f>
        <v/>
      </c>
      <c r="CG646" s="58" t="str">
        <f>IF(O646="女子",IF($AF646&gt;100,"",IF($M646=プロ用女子!D$102,ROW(),"")),"")</f>
        <v/>
      </c>
      <c r="CH646" s="58" t="str">
        <f>IF(O646="女子",IF($AF646&gt;100,"",IF($M646=プロ用女子!K$102,ROW(),"")),"")</f>
        <v/>
      </c>
      <c r="CI646" s="58" t="str">
        <f>IF(O646="女子",IF($AF646&gt;100,"",IF($M646=プロ用女子!D$127,ROW(),"")),"")</f>
        <v/>
      </c>
      <c r="CJ646" s="58" t="str">
        <f>IF(O646="女子",IF($AF646&gt;100,"",IF($M646=プロ用女子!K$127,ROW(),"")),"")</f>
        <v/>
      </c>
      <c r="CK646" s="58" t="str">
        <f>IF(O646="女子",IF($AF646&gt;100,"",IF($M646=プロ用女子!D$152,ROW(),"")),"")</f>
        <v/>
      </c>
      <c r="CL646" s="58" t="str">
        <f>IF(O646="女子",IF($AF646&gt;100,"",IF($M646=プロ用女子!K$152,ROW(),"")),"")</f>
        <v/>
      </c>
      <c r="CM646" s="58" t="str">
        <f>IF(O646="女子",IF($AF646&gt;100,"",IF($M646=プロ用女子!D$177,ROW(),"")),"")</f>
        <v/>
      </c>
      <c r="CN646" s="58" t="str">
        <f>IF(O646="女子",IF($AF646&gt;100,"",IF($M646=プロ用女子!K$177,ROW(),"")),"")</f>
        <v/>
      </c>
      <c r="CO646" s="58" t="str">
        <f>IF(O646="女子",IF($AF646&gt;100,"",IF($M646=プロ用女子!D$202,ROW(),"")),"")</f>
        <v/>
      </c>
      <c r="CP646" s="58" t="str">
        <f>IF(O646="女子",IF($AF646&gt;100,"",IF($M646=プロ用女子!K$202,ROW(),"")),"")</f>
        <v/>
      </c>
      <c r="CQ646" s="58" t="str">
        <f>IF(O646="女子",IF($AF646&gt;100,"",IF($M646=プロ用女子!D$227,ROW(),"")),"")</f>
        <v/>
      </c>
      <c r="CR646" s="58" t="str">
        <f>IF(O646="女子",IF($AF646&gt;100,"",IF($M646=プロ用女子!K$227,ROW(),"")),"")</f>
        <v/>
      </c>
    </row>
    <row r="647" spans="1:96" x14ac:dyDescent="0.15">
      <c r="L647" t="s">
        <v>2162</v>
      </c>
      <c r="AA647" t="s">
        <v>2163</v>
      </c>
      <c r="AC647" t="s">
        <v>161</v>
      </c>
      <c r="AG647" s="40"/>
      <c r="AP647" t="s">
        <v>103</v>
      </c>
      <c r="BB647" t="str">
        <f t="shared" si="34"/>
        <v/>
      </c>
      <c r="BC647" t="str">
        <f t="shared" si="35"/>
        <v/>
      </c>
      <c r="BD647" t="str">
        <f t="shared" si="36"/>
        <v>右</v>
      </c>
      <c r="BE647" s="58" t="str">
        <f>IF(O647="男子",IF($AF647&gt;100,"",IF(M647=プロ用男子!D$2,ROW(),"")),"")</f>
        <v/>
      </c>
      <c r="BF647" s="58" t="str">
        <f>IF(O647="男子",IF($AF647&gt;100,"",IF($M647=プロ用男子!K$2,ROW(),"")),"")</f>
        <v/>
      </c>
      <c r="BG647" s="58" t="str">
        <f>IF(O647="男子",IF($AF647&gt;100,"",IF($M647=プロ用男子!D$27,ROW(),"")),"")</f>
        <v/>
      </c>
      <c r="BH647" s="58" t="str">
        <f>IF(O647="男子",IF($AF647&gt;100,"",IF($M647=プロ用男子!K$27,ROW(),"")),"")</f>
        <v/>
      </c>
      <c r="BI647" s="58" t="str">
        <f>IF(O647="男子",IF($AF647&gt;100,"",IF($M647=プロ用男子!D$52,ROW(),"")),"")</f>
        <v/>
      </c>
      <c r="BJ647" s="58" t="str">
        <f>IF(O647="男子",IF($AF647&gt;100,"",IF($M647=プロ用男子!K$52,ROW(),"")),"")</f>
        <v/>
      </c>
      <c r="BK647" s="58" t="str">
        <f>IF(O647="男子",IF($AF647&gt;100,"",IF($M647=プロ用男子!D$77,ROW(),"")),"")</f>
        <v/>
      </c>
      <c r="BL647" s="58" t="str">
        <f>IF(O647="男子",IF($AF647&gt;100,"",IF($M647=プロ用男子!K$77,ROW(),"")),"")</f>
        <v/>
      </c>
      <c r="BM647" s="58" t="str">
        <f>IF(O647="男子",IF($AF647&gt;100,"",IF($M647=プロ用男子!D$102,ROW(),"")),"")</f>
        <v/>
      </c>
      <c r="BN647" s="58" t="str">
        <f>IF(O647="男子",IF($AF647&gt;100,"",IF($M647=プロ用男子!K$102,ROW(),"")),"")</f>
        <v/>
      </c>
      <c r="BO647" s="58" t="str">
        <f>IF(O647="男子",IF($AF647&gt;100,"",IF($M647=プロ用男子!D$127,ROW(),"")),"")</f>
        <v/>
      </c>
      <c r="BP647" s="58" t="str">
        <f>IF(O647="男子",IF($AF647&gt;100,"",IF($M647=プロ用男子!K$127,ROW(),"")),"")</f>
        <v/>
      </c>
      <c r="BQ647" s="58" t="str">
        <f>IF(O647="男子",IF($AF647&gt;100,"",IF($M647=プロ用男子!D$152,ROW(),"")),"")</f>
        <v/>
      </c>
      <c r="BR647" s="58" t="str">
        <f>IF(O647="男子",IF($AF647&gt;100,"",IF($M647=プロ用男子!K$152,ROW(),"")),"")</f>
        <v/>
      </c>
      <c r="BS647" s="58" t="str">
        <f>IF(O647="男子",IF($AF647&gt;100,"",IF($M647=プロ用男子!D$177,ROW(),"")),"")</f>
        <v/>
      </c>
      <c r="BT647" s="58" t="str">
        <f>IF(O647="男子",IF($AF647&gt;100,"",IF($M647=プロ用男子!K$177,ROW(),"")),"")</f>
        <v/>
      </c>
      <c r="BU647" s="58" t="str">
        <f>IF(O647="男子",IF($AF647&gt;100,"",IF($M647=プロ用男子!D$202,ROW(),"")),"")</f>
        <v/>
      </c>
      <c r="BV647" s="58" t="str">
        <f>IF(O647="男子",IF($AF647&gt;100,"",IF($M647=プロ用男子!K$202,ROW(),"")),"")</f>
        <v/>
      </c>
      <c r="BW647" s="58" t="str">
        <f>IF(O647="男子",IF($AF647&gt;100,"",IF($M647=プロ用男子!D$227,ROW(),"")),"")</f>
        <v/>
      </c>
      <c r="BX647" s="58" t="str">
        <f>IF(O647="男子",IF($AF647&gt;100,"",IF($M647=プロ用男子!K$227,ROW(),"")),"")</f>
        <v/>
      </c>
      <c r="BY647" s="58" t="str">
        <f>IF(O647="女子",IF(AF647&gt;100,"",IF(M647=プロ用女子!D$2,ROW(),"")),"")</f>
        <v/>
      </c>
      <c r="BZ647" s="58" t="str">
        <f>IF(O647="女子",IF($AF647&gt;100,"",IF($M647=プロ用女子!K$2,ROW(),"")),"")</f>
        <v/>
      </c>
      <c r="CA647" s="58" t="str">
        <f>IF(O647="女子",IF($AF647&gt;100,"",IF($M647=プロ用女子!D$27,ROW(),"")),"")</f>
        <v/>
      </c>
      <c r="CB647" s="58" t="str">
        <f>IF(O647="女子",IF($AF647&gt;100,"",IF($M647=プロ用女子!K$27,ROW(),"")),"")</f>
        <v/>
      </c>
      <c r="CC647" s="58" t="str">
        <f>IF(O647="女子",IF($AF647&gt;100,"",IF($M647=プロ用女子!D$52,ROW(),"")),"")</f>
        <v/>
      </c>
      <c r="CD647" s="58" t="str">
        <f>IF(O647="女子",IF($AF647&gt;100,"",IF($M647=プロ用女子!K$52,ROW(),"")),"")</f>
        <v/>
      </c>
      <c r="CE647" s="58" t="str">
        <f>IF(O647="女子",IF($AF647&gt;100,"",IF($M647=プロ用女子!D$77,ROW(),"")),"")</f>
        <v/>
      </c>
      <c r="CF647" s="58" t="str">
        <f>IF(O647="女子",IF($AF647&gt;100,"",IF($M647=プロ用女子!K$77,ROW(),"")),"")</f>
        <v/>
      </c>
      <c r="CG647" s="58" t="str">
        <f>IF(O647="女子",IF($AF647&gt;100,"",IF($M647=プロ用女子!D$102,ROW(),"")),"")</f>
        <v/>
      </c>
      <c r="CH647" s="58" t="str">
        <f>IF(O647="女子",IF($AF647&gt;100,"",IF($M647=プロ用女子!K$102,ROW(),"")),"")</f>
        <v/>
      </c>
      <c r="CI647" s="58" t="str">
        <f>IF(O647="女子",IF($AF647&gt;100,"",IF($M647=プロ用女子!D$127,ROW(),"")),"")</f>
        <v/>
      </c>
      <c r="CJ647" s="58" t="str">
        <f>IF(O647="女子",IF($AF647&gt;100,"",IF($M647=プロ用女子!K$127,ROW(),"")),"")</f>
        <v/>
      </c>
      <c r="CK647" s="58" t="str">
        <f>IF(O647="女子",IF($AF647&gt;100,"",IF($M647=プロ用女子!D$152,ROW(),"")),"")</f>
        <v/>
      </c>
      <c r="CL647" s="58" t="str">
        <f>IF(O647="女子",IF($AF647&gt;100,"",IF($M647=プロ用女子!K$152,ROW(),"")),"")</f>
        <v/>
      </c>
      <c r="CM647" s="58" t="str">
        <f>IF(O647="女子",IF($AF647&gt;100,"",IF($M647=プロ用女子!D$177,ROW(),"")),"")</f>
        <v/>
      </c>
      <c r="CN647" s="58" t="str">
        <f>IF(O647="女子",IF($AF647&gt;100,"",IF($M647=プロ用女子!K$177,ROW(),"")),"")</f>
        <v/>
      </c>
      <c r="CO647" s="58" t="str">
        <f>IF(O647="女子",IF($AF647&gt;100,"",IF($M647=プロ用女子!D$202,ROW(),"")),"")</f>
        <v/>
      </c>
      <c r="CP647" s="58" t="str">
        <f>IF(O647="女子",IF($AF647&gt;100,"",IF($M647=プロ用女子!K$202,ROW(),"")),"")</f>
        <v/>
      </c>
      <c r="CQ647" s="58" t="str">
        <f>IF(O647="女子",IF($AF647&gt;100,"",IF($M647=プロ用女子!D$227,ROW(),"")),"")</f>
        <v/>
      </c>
      <c r="CR647" s="58" t="str">
        <f>IF(O647="女子",IF($AF647&gt;100,"",IF($M647=プロ用女子!K$227,ROW(),"")),"")</f>
        <v/>
      </c>
    </row>
    <row r="648" spans="1:96" x14ac:dyDescent="0.15">
      <c r="L648" t="s">
        <v>2219</v>
      </c>
      <c r="AA648" t="s">
        <v>2220</v>
      </c>
      <c r="AC648" t="s">
        <v>161</v>
      </c>
      <c r="AN648">
        <v>151</v>
      </c>
      <c r="AO648">
        <v>43</v>
      </c>
      <c r="AP648" t="s">
        <v>103</v>
      </c>
      <c r="BB648" t="str">
        <f t="shared" si="34"/>
        <v/>
      </c>
      <c r="BC648" t="str">
        <f t="shared" si="35"/>
        <v/>
      </c>
      <c r="BD648" t="str">
        <f t="shared" si="36"/>
        <v>右</v>
      </c>
      <c r="BE648" s="58" t="str">
        <f>IF(O648="男子",IF($AF648&gt;100,"",IF(M648=プロ用男子!D$2,ROW(),"")),"")</f>
        <v/>
      </c>
      <c r="BF648" s="58" t="str">
        <f>IF(O648="男子",IF($AF648&gt;100,"",IF($M648=プロ用男子!K$2,ROW(),"")),"")</f>
        <v/>
      </c>
      <c r="BG648" s="58" t="str">
        <f>IF(O648="男子",IF($AF648&gt;100,"",IF($M648=プロ用男子!D$27,ROW(),"")),"")</f>
        <v/>
      </c>
      <c r="BH648" s="58" t="str">
        <f>IF(O648="男子",IF($AF648&gt;100,"",IF($M648=プロ用男子!K$27,ROW(),"")),"")</f>
        <v/>
      </c>
      <c r="BI648" s="58" t="str">
        <f>IF(O648="男子",IF($AF648&gt;100,"",IF($M648=プロ用男子!D$52,ROW(),"")),"")</f>
        <v/>
      </c>
      <c r="BJ648" s="58" t="str">
        <f>IF(O648="男子",IF($AF648&gt;100,"",IF($M648=プロ用男子!K$52,ROW(),"")),"")</f>
        <v/>
      </c>
      <c r="BK648" s="58" t="str">
        <f>IF(O648="男子",IF($AF648&gt;100,"",IF($M648=プロ用男子!D$77,ROW(),"")),"")</f>
        <v/>
      </c>
      <c r="BL648" s="58" t="str">
        <f>IF(O648="男子",IF($AF648&gt;100,"",IF($M648=プロ用男子!K$77,ROW(),"")),"")</f>
        <v/>
      </c>
      <c r="BM648" s="58" t="str">
        <f>IF(O648="男子",IF($AF648&gt;100,"",IF($M648=プロ用男子!D$102,ROW(),"")),"")</f>
        <v/>
      </c>
      <c r="BN648" s="58" t="str">
        <f>IF(O648="男子",IF($AF648&gt;100,"",IF($M648=プロ用男子!K$102,ROW(),"")),"")</f>
        <v/>
      </c>
      <c r="BO648" s="58" t="str">
        <f>IF(O648="男子",IF($AF648&gt;100,"",IF($M648=プロ用男子!D$127,ROW(),"")),"")</f>
        <v/>
      </c>
      <c r="BP648" s="58" t="str">
        <f>IF(O648="男子",IF($AF648&gt;100,"",IF($M648=プロ用男子!K$127,ROW(),"")),"")</f>
        <v/>
      </c>
      <c r="BQ648" s="58" t="str">
        <f>IF(O648="男子",IF($AF648&gt;100,"",IF($M648=プロ用男子!D$152,ROW(),"")),"")</f>
        <v/>
      </c>
      <c r="BR648" s="58" t="str">
        <f>IF(O648="男子",IF($AF648&gt;100,"",IF($M648=プロ用男子!K$152,ROW(),"")),"")</f>
        <v/>
      </c>
      <c r="BS648" s="58" t="str">
        <f>IF(O648="男子",IF($AF648&gt;100,"",IF($M648=プロ用男子!D$177,ROW(),"")),"")</f>
        <v/>
      </c>
      <c r="BT648" s="58" t="str">
        <f>IF(O648="男子",IF($AF648&gt;100,"",IF($M648=プロ用男子!K$177,ROW(),"")),"")</f>
        <v/>
      </c>
      <c r="BU648" s="58" t="str">
        <f>IF(O648="男子",IF($AF648&gt;100,"",IF($M648=プロ用男子!D$202,ROW(),"")),"")</f>
        <v/>
      </c>
      <c r="BV648" s="58" t="str">
        <f>IF(O648="男子",IF($AF648&gt;100,"",IF($M648=プロ用男子!K$202,ROW(),"")),"")</f>
        <v/>
      </c>
      <c r="BW648" s="58" t="str">
        <f>IF(O648="男子",IF($AF648&gt;100,"",IF($M648=プロ用男子!D$227,ROW(),"")),"")</f>
        <v/>
      </c>
      <c r="BX648" s="58" t="str">
        <f>IF(O648="男子",IF($AF648&gt;100,"",IF($M648=プロ用男子!K$227,ROW(),"")),"")</f>
        <v/>
      </c>
      <c r="BY648" s="58" t="str">
        <f>IF(O648="女子",IF(AF648&gt;100,"",IF(M648=プロ用女子!D$2,ROW(),"")),"")</f>
        <v/>
      </c>
      <c r="BZ648" s="58" t="str">
        <f>IF(O648="女子",IF($AF648&gt;100,"",IF($M648=プロ用女子!K$2,ROW(),"")),"")</f>
        <v/>
      </c>
      <c r="CA648" s="58" t="str">
        <f>IF(O648="女子",IF($AF648&gt;100,"",IF($M648=プロ用女子!D$27,ROW(),"")),"")</f>
        <v/>
      </c>
      <c r="CB648" s="58" t="str">
        <f>IF(O648="女子",IF($AF648&gt;100,"",IF($M648=プロ用女子!K$27,ROW(),"")),"")</f>
        <v/>
      </c>
      <c r="CC648" s="58" t="str">
        <f>IF(O648="女子",IF($AF648&gt;100,"",IF($M648=プロ用女子!D$52,ROW(),"")),"")</f>
        <v/>
      </c>
      <c r="CD648" s="58" t="str">
        <f>IF(O648="女子",IF($AF648&gt;100,"",IF($M648=プロ用女子!K$52,ROW(),"")),"")</f>
        <v/>
      </c>
      <c r="CE648" s="58" t="str">
        <f>IF(O648="女子",IF($AF648&gt;100,"",IF($M648=プロ用女子!D$77,ROW(),"")),"")</f>
        <v/>
      </c>
      <c r="CF648" s="58" t="str">
        <f>IF(O648="女子",IF($AF648&gt;100,"",IF($M648=プロ用女子!K$77,ROW(),"")),"")</f>
        <v/>
      </c>
      <c r="CG648" s="58" t="str">
        <f>IF(O648="女子",IF($AF648&gt;100,"",IF($M648=プロ用女子!D$102,ROW(),"")),"")</f>
        <v/>
      </c>
      <c r="CH648" s="58" t="str">
        <f>IF(O648="女子",IF($AF648&gt;100,"",IF($M648=プロ用女子!K$102,ROW(),"")),"")</f>
        <v/>
      </c>
      <c r="CI648" s="58" t="str">
        <f>IF(O648="女子",IF($AF648&gt;100,"",IF($M648=プロ用女子!D$127,ROW(),"")),"")</f>
        <v/>
      </c>
      <c r="CJ648" s="58" t="str">
        <f>IF(O648="女子",IF($AF648&gt;100,"",IF($M648=プロ用女子!K$127,ROW(),"")),"")</f>
        <v/>
      </c>
      <c r="CK648" s="58" t="str">
        <f>IF(O648="女子",IF($AF648&gt;100,"",IF($M648=プロ用女子!D$152,ROW(),"")),"")</f>
        <v/>
      </c>
      <c r="CL648" s="58" t="str">
        <f>IF(O648="女子",IF($AF648&gt;100,"",IF($M648=プロ用女子!K$152,ROW(),"")),"")</f>
        <v/>
      </c>
      <c r="CM648" s="58" t="str">
        <f>IF(O648="女子",IF($AF648&gt;100,"",IF($M648=プロ用女子!D$177,ROW(),"")),"")</f>
        <v/>
      </c>
      <c r="CN648" s="58" t="str">
        <f>IF(O648="女子",IF($AF648&gt;100,"",IF($M648=プロ用女子!K$177,ROW(),"")),"")</f>
        <v/>
      </c>
      <c r="CO648" s="58" t="str">
        <f>IF(O648="女子",IF($AF648&gt;100,"",IF($M648=プロ用女子!D$202,ROW(),"")),"")</f>
        <v/>
      </c>
      <c r="CP648" s="58" t="str">
        <f>IF(O648="女子",IF($AF648&gt;100,"",IF($M648=プロ用女子!K$202,ROW(),"")),"")</f>
        <v/>
      </c>
      <c r="CQ648" s="58" t="str">
        <f>IF(O648="女子",IF($AF648&gt;100,"",IF($M648=プロ用女子!D$227,ROW(),"")),"")</f>
        <v/>
      </c>
      <c r="CR648" s="58" t="str">
        <f>IF(O648="女子",IF($AF648&gt;100,"",IF($M648=プロ用女子!K$227,ROW(),"")),"")</f>
        <v/>
      </c>
    </row>
    <row r="649" spans="1:96" x14ac:dyDescent="0.15">
      <c r="L649" t="s">
        <v>2285</v>
      </c>
      <c r="AA649" t="s">
        <v>2286</v>
      </c>
      <c r="AC649" t="s">
        <v>161</v>
      </c>
      <c r="AG649" s="40"/>
      <c r="AN649">
        <v>151</v>
      </c>
      <c r="AO649">
        <v>43</v>
      </c>
      <c r="AP649" t="s">
        <v>103</v>
      </c>
      <c r="BB649" t="str">
        <f t="shared" si="34"/>
        <v/>
      </c>
      <c r="BC649" t="str">
        <f t="shared" si="35"/>
        <v/>
      </c>
      <c r="BD649" t="str">
        <f t="shared" si="36"/>
        <v>右</v>
      </c>
      <c r="BE649" s="58" t="str">
        <f>IF(O649="男子",IF($AF649&gt;100,"",IF(M649=プロ用男子!D$2,ROW(),"")),"")</f>
        <v/>
      </c>
      <c r="BF649" s="58" t="str">
        <f>IF(O649="男子",IF($AF649&gt;100,"",IF($M649=プロ用男子!K$2,ROW(),"")),"")</f>
        <v/>
      </c>
      <c r="BG649" s="58" t="str">
        <f>IF(O649="男子",IF($AF649&gt;100,"",IF($M649=プロ用男子!D$27,ROW(),"")),"")</f>
        <v/>
      </c>
      <c r="BH649" s="58" t="str">
        <f>IF(O649="男子",IF($AF649&gt;100,"",IF($M649=プロ用男子!K$27,ROW(),"")),"")</f>
        <v/>
      </c>
      <c r="BI649" s="58" t="str">
        <f>IF(O649="男子",IF($AF649&gt;100,"",IF($M649=プロ用男子!D$52,ROW(),"")),"")</f>
        <v/>
      </c>
      <c r="BJ649" s="58" t="str">
        <f>IF(O649="男子",IF($AF649&gt;100,"",IF($M649=プロ用男子!K$52,ROW(),"")),"")</f>
        <v/>
      </c>
      <c r="BK649" s="58" t="str">
        <f>IF(O649="男子",IF($AF649&gt;100,"",IF($M649=プロ用男子!D$77,ROW(),"")),"")</f>
        <v/>
      </c>
      <c r="BL649" s="58" t="str">
        <f>IF(O649="男子",IF($AF649&gt;100,"",IF($M649=プロ用男子!K$77,ROW(),"")),"")</f>
        <v/>
      </c>
      <c r="BM649" s="58" t="str">
        <f>IF(O649="男子",IF($AF649&gt;100,"",IF($M649=プロ用男子!D$102,ROW(),"")),"")</f>
        <v/>
      </c>
      <c r="BN649" s="58" t="str">
        <f>IF(O649="男子",IF($AF649&gt;100,"",IF($M649=プロ用男子!K$102,ROW(),"")),"")</f>
        <v/>
      </c>
      <c r="BO649" s="58" t="str">
        <f>IF(O649="男子",IF($AF649&gt;100,"",IF($M649=プロ用男子!D$127,ROW(),"")),"")</f>
        <v/>
      </c>
      <c r="BP649" s="58" t="str">
        <f>IF(O649="男子",IF($AF649&gt;100,"",IF($M649=プロ用男子!K$127,ROW(),"")),"")</f>
        <v/>
      </c>
      <c r="BQ649" s="58" t="str">
        <f>IF(O649="男子",IF($AF649&gt;100,"",IF($M649=プロ用男子!D$152,ROW(),"")),"")</f>
        <v/>
      </c>
      <c r="BR649" s="58" t="str">
        <f>IF(O649="男子",IF($AF649&gt;100,"",IF($M649=プロ用男子!K$152,ROW(),"")),"")</f>
        <v/>
      </c>
      <c r="BS649" s="58" t="str">
        <f>IF(O649="男子",IF($AF649&gt;100,"",IF($M649=プロ用男子!D$177,ROW(),"")),"")</f>
        <v/>
      </c>
      <c r="BT649" s="58" t="str">
        <f>IF(O649="男子",IF($AF649&gt;100,"",IF($M649=プロ用男子!K$177,ROW(),"")),"")</f>
        <v/>
      </c>
      <c r="BU649" s="58" t="str">
        <f>IF(O649="男子",IF($AF649&gt;100,"",IF($M649=プロ用男子!D$202,ROW(),"")),"")</f>
        <v/>
      </c>
      <c r="BV649" s="58" t="str">
        <f>IF(O649="男子",IF($AF649&gt;100,"",IF($M649=プロ用男子!K$202,ROW(),"")),"")</f>
        <v/>
      </c>
      <c r="BW649" s="58" t="str">
        <f>IF(O649="男子",IF($AF649&gt;100,"",IF($M649=プロ用男子!D$227,ROW(),"")),"")</f>
        <v/>
      </c>
      <c r="BX649" s="58" t="str">
        <f>IF(O649="男子",IF($AF649&gt;100,"",IF($M649=プロ用男子!K$227,ROW(),"")),"")</f>
        <v/>
      </c>
      <c r="BY649" s="58" t="str">
        <f>IF(O649="女子",IF(AF649&gt;100,"",IF(M649=プロ用女子!D$2,ROW(),"")),"")</f>
        <v/>
      </c>
      <c r="BZ649" s="58" t="str">
        <f>IF(O649="女子",IF($AF649&gt;100,"",IF($M649=プロ用女子!K$2,ROW(),"")),"")</f>
        <v/>
      </c>
      <c r="CA649" s="58" t="str">
        <f>IF(O649="女子",IF($AF649&gt;100,"",IF($M649=プロ用女子!D$27,ROW(),"")),"")</f>
        <v/>
      </c>
      <c r="CB649" s="58" t="str">
        <f>IF(O649="女子",IF($AF649&gt;100,"",IF($M649=プロ用女子!K$27,ROW(),"")),"")</f>
        <v/>
      </c>
      <c r="CC649" s="58" t="str">
        <f>IF(O649="女子",IF($AF649&gt;100,"",IF($M649=プロ用女子!D$52,ROW(),"")),"")</f>
        <v/>
      </c>
      <c r="CD649" s="58" t="str">
        <f>IF(O649="女子",IF($AF649&gt;100,"",IF($M649=プロ用女子!K$52,ROW(),"")),"")</f>
        <v/>
      </c>
      <c r="CE649" s="58" t="str">
        <f>IF(O649="女子",IF($AF649&gt;100,"",IF($M649=プロ用女子!D$77,ROW(),"")),"")</f>
        <v/>
      </c>
      <c r="CF649" s="58" t="str">
        <f>IF(O649="女子",IF($AF649&gt;100,"",IF($M649=プロ用女子!K$77,ROW(),"")),"")</f>
        <v/>
      </c>
      <c r="CG649" s="58" t="str">
        <f>IF(O649="女子",IF($AF649&gt;100,"",IF($M649=プロ用女子!D$102,ROW(),"")),"")</f>
        <v/>
      </c>
      <c r="CH649" s="58" t="str">
        <f>IF(O649="女子",IF($AF649&gt;100,"",IF($M649=プロ用女子!K$102,ROW(),"")),"")</f>
        <v/>
      </c>
      <c r="CI649" s="58" t="str">
        <f>IF(O649="女子",IF($AF649&gt;100,"",IF($M649=プロ用女子!D$127,ROW(),"")),"")</f>
        <v/>
      </c>
      <c r="CJ649" s="58" t="str">
        <f>IF(O649="女子",IF($AF649&gt;100,"",IF($M649=プロ用女子!K$127,ROW(),"")),"")</f>
        <v/>
      </c>
      <c r="CK649" s="58" t="str">
        <f>IF(O649="女子",IF($AF649&gt;100,"",IF($M649=プロ用女子!D$152,ROW(),"")),"")</f>
        <v/>
      </c>
      <c r="CL649" s="58" t="str">
        <f>IF(O649="女子",IF($AF649&gt;100,"",IF($M649=プロ用女子!K$152,ROW(),"")),"")</f>
        <v/>
      </c>
      <c r="CM649" s="58" t="str">
        <f>IF(O649="女子",IF($AF649&gt;100,"",IF($M649=プロ用女子!D$177,ROW(),"")),"")</f>
        <v/>
      </c>
      <c r="CN649" s="58" t="str">
        <f>IF(O649="女子",IF($AF649&gt;100,"",IF($M649=プロ用女子!K$177,ROW(),"")),"")</f>
        <v/>
      </c>
      <c r="CO649" s="58" t="str">
        <f>IF(O649="女子",IF($AF649&gt;100,"",IF($M649=プロ用女子!D$202,ROW(),"")),"")</f>
        <v/>
      </c>
      <c r="CP649" s="58" t="str">
        <f>IF(O649="女子",IF($AF649&gt;100,"",IF($M649=プロ用女子!K$202,ROW(),"")),"")</f>
        <v/>
      </c>
      <c r="CQ649" s="58" t="str">
        <f>IF(O649="女子",IF($AF649&gt;100,"",IF($M649=プロ用女子!D$227,ROW(),"")),"")</f>
        <v/>
      </c>
      <c r="CR649" s="58" t="str">
        <f>IF(O649="女子",IF($AF649&gt;100,"",IF($M649=プロ用女子!K$227,ROW(),"")),"")</f>
        <v/>
      </c>
    </row>
    <row r="650" spans="1:96" x14ac:dyDescent="0.15">
      <c r="L650" t="s">
        <v>2321</v>
      </c>
      <c r="AA650" t="s">
        <v>2322</v>
      </c>
      <c r="AC650" t="s">
        <v>161</v>
      </c>
      <c r="AG650" s="40"/>
      <c r="AN650">
        <v>163</v>
      </c>
      <c r="AO650">
        <v>53</v>
      </c>
      <c r="AP650" t="s">
        <v>103</v>
      </c>
      <c r="BB650" t="str">
        <f t="shared" si="34"/>
        <v/>
      </c>
      <c r="BC650" t="str">
        <f t="shared" si="35"/>
        <v/>
      </c>
      <c r="BD650" t="str">
        <f t="shared" si="36"/>
        <v>右</v>
      </c>
      <c r="BE650" s="58" t="str">
        <f>IF(O650="男子",IF($AF650&gt;100,"",IF(M650=プロ用男子!D$2,ROW(),"")),"")</f>
        <v/>
      </c>
      <c r="BF650" s="58" t="str">
        <f>IF(O650="男子",IF($AF650&gt;100,"",IF($M650=プロ用男子!K$2,ROW(),"")),"")</f>
        <v/>
      </c>
      <c r="BG650" s="58" t="str">
        <f>IF(O650="男子",IF($AF650&gt;100,"",IF($M650=プロ用男子!D$27,ROW(),"")),"")</f>
        <v/>
      </c>
      <c r="BH650" s="58" t="str">
        <f>IF(O650="男子",IF($AF650&gt;100,"",IF($M650=プロ用男子!K$27,ROW(),"")),"")</f>
        <v/>
      </c>
      <c r="BI650" s="58" t="str">
        <f>IF(O650="男子",IF($AF650&gt;100,"",IF($M650=プロ用男子!D$52,ROW(),"")),"")</f>
        <v/>
      </c>
      <c r="BJ650" s="58" t="str">
        <f>IF(O650="男子",IF($AF650&gt;100,"",IF($M650=プロ用男子!K$52,ROW(),"")),"")</f>
        <v/>
      </c>
      <c r="BK650" s="58" t="str">
        <f>IF(O650="男子",IF($AF650&gt;100,"",IF($M650=プロ用男子!D$77,ROW(),"")),"")</f>
        <v/>
      </c>
      <c r="BL650" s="58" t="str">
        <f>IF(O650="男子",IF($AF650&gt;100,"",IF($M650=プロ用男子!K$77,ROW(),"")),"")</f>
        <v/>
      </c>
      <c r="BM650" s="58" t="str">
        <f>IF(O650="男子",IF($AF650&gt;100,"",IF($M650=プロ用男子!D$102,ROW(),"")),"")</f>
        <v/>
      </c>
      <c r="BN650" s="58" t="str">
        <f>IF(O650="男子",IF($AF650&gt;100,"",IF($M650=プロ用男子!K$102,ROW(),"")),"")</f>
        <v/>
      </c>
      <c r="BO650" s="58" t="str">
        <f>IF(O650="男子",IF($AF650&gt;100,"",IF($M650=プロ用男子!D$127,ROW(),"")),"")</f>
        <v/>
      </c>
      <c r="BP650" s="58" t="str">
        <f>IF(O650="男子",IF($AF650&gt;100,"",IF($M650=プロ用男子!K$127,ROW(),"")),"")</f>
        <v/>
      </c>
      <c r="BQ650" s="58" t="str">
        <f>IF(O650="男子",IF($AF650&gt;100,"",IF($M650=プロ用男子!D$152,ROW(),"")),"")</f>
        <v/>
      </c>
      <c r="BR650" s="58" t="str">
        <f>IF(O650="男子",IF($AF650&gt;100,"",IF($M650=プロ用男子!K$152,ROW(),"")),"")</f>
        <v/>
      </c>
      <c r="BS650" s="58" t="str">
        <f>IF(O650="男子",IF($AF650&gt;100,"",IF($M650=プロ用男子!D$177,ROW(),"")),"")</f>
        <v/>
      </c>
      <c r="BT650" s="58" t="str">
        <f>IF(O650="男子",IF($AF650&gt;100,"",IF($M650=プロ用男子!K$177,ROW(),"")),"")</f>
        <v/>
      </c>
      <c r="BU650" s="58" t="str">
        <f>IF(O650="男子",IF($AF650&gt;100,"",IF($M650=プロ用男子!D$202,ROW(),"")),"")</f>
        <v/>
      </c>
      <c r="BV650" s="58" t="str">
        <f>IF(O650="男子",IF($AF650&gt;100,"",IF($M650=プロ用男子!K$202,ROW(),"")),"")</f>
        <v/>
      </c>
      <c r="BW650" s="58" t="str">
        <f>IF(O650="男子",IF($AF650&gt;100,"",IF($M650=プロ用男子!D$227,ROW(),"")),"")</f>
        <v/>
      </c>
      <c r="BX650" s="58" t="str">
        <f>IF(O650="男子",IF($AF650&gt;100,"",IF($M650=プロ用男子!K$227,ROW(),"")),"")</f>
        <v/>
      </c>
      <c r="BY650" s="58" t="str">
        <f>IF(O650="女子",IF(AF650&gt;100,"",IF(M650=プロ用女子!D$2,ROW(),"")),"")</f>
        <v/>
      </c>
      <c r="BZ650" s="58" t="str">
        <f>IF(O650="女子",IF($AF650&gt;100,"",IF($M650=プロ用女子!K$2,ROW(),"")),"")</f>
        <v/>
      </c>
      <c r="CA650" s="58" t="str">
        <f>IF(O650="女子",IF($AF650&gt;100,"",IF($M650=プロ用女子!D$27,ROW(),"")),"")</f>
        <v/>
      </c>
      <c r="CB650" s="58" t="str">
        <f>IF(O650="女子",IF($AF650&gt;100,"",IF($M650=プロ用女子!K$27,ROW(),"")),"")</f>
        <v/>
      </c>
      <c r="CC650" s="58" t="str">
        <f>IF(O650="女子",IF($AF650&gt;100,"",IF($M650=プロ用女子!D$52,ROW(),"")),"")</f>
        <v/>
      </c>
      <c r="CD650" s="58" t="str">
        <f>IF(O650="女子",IF($AF650&gt;100,"",IF($M650=プロ用女子!K$52,ROW(),"")),"")</f>
        <v/>
      </c>
      <c r="CE650" s="58" t="str">
        <f>IF(O650="女子",IF($AF650&gt;100,"",IF($M650=プロ用女子!D$77,ROW(),"")),"")</f>
        <v/>
      </c>
      <c r="CF650" s="58" t="str">
        <f>IF(O650="女子",IF($AF650&gt;100,"",IF($M650=プロ用女子!K$77,ROW(),"")),"")</f>
        <v/>
      </c>
      <c r="CG650" s="58" t="str">
        <f>IF(O650="女子",IF($AF650&gt;100,"",IF($M650=プロ用女子!D$102,ROW(),"")),"")</f>
        <v/>
      </c>
      <c r="CH650" s="58" t="str">
        <f>IF(O650="女子",IF($AF650&gt;100,"",IF($M650=プロ用女子!K$102,ROW(),"")),"")</f>
        <v/>
      </c>
      <c r="CI650" s="58" t="str">
        <f>IF(O650="女子",IF($AF650&gt;100,"",IF($M650=プロ用女子!D$127,ROW(),"")),"")</f>
        <v/>
      </c>
      <c r="CJ650" s="58" t="str">
        <f>IF(O650="女子",IF($AF650&gt;100,"",IF($M650=プロ用女子!K$127,ROW(),"")),"")</f>
        <v/>
      </c>
      <c r="CK650" s="58" t="str">
        <f>IF(O650="女子",IF($AF650&gt;100,"",IF($M650=プロ用女子!D$152,ROW(),"")),"")</f>
        <v/>
      </c>
      <c r="CL650" s="58" t="str">
        <f>IF(O650="女子",IF($AF650&gt;100,"",IF($M650=プロ用女子!K$152,ROW(),"")),"")</f>
        <v/>
      </c>
      <c r="CM650" s="58" t="str">
        <f>IF(O650="女子",IF($AF650&gt;100,"",IF($M650=プロ用女子!D$177,ROW(),"")),"")</f>
        <v/>
      </c>
      <c r="CN650" s="58" t="str">
        <f>IF(O650="女子",IF($AF650&gt;100,"",IF($M650=プロ用女子!K$177,ROW(),"")),"")</f>
        <v/>
      </c>
      <c r="CO650" s="58" t="str">
        <f>IF(O650="女子",IF($AF650&gt;100,"",IF($M650=プロ用女子!D$202,ROW(),"")),"")</f>
        <v/>
      </c>
      <c r="CP650" s="58" t="str">
        <f>IF(O650="女子",IF($AF650&gt;100,"",IF($M650=プロ用女子!K$202,ROW(),"")),"")</f>
        <v/>
      </c>
      <c r="CQ650" s="58" t="str">
        <f>IF(O650="女子",IF($AF650&gt;100,"",IF($M650=プロ用女子!D$227,ROW(),"")),"")</f>
        <v/>
      </c>
      <c r="CR650" s="58" t="str">
        <f>IF(O650="女子",IF($AF650&gt;100,"",IF($M650=プロ用女子!K$227,ROW(),"")),"")</f>
        <v/>
      </c>
    </row>
    <row r="651" spans="1:96" x14ac:dyDescent="0.15">
      <c r="L651" t="s">
        <v>2403</v>
      </c>
      <c r="AA651" t="s">
        <v>2404</v>
      </c>
      <c r="AC651" t="s">
        <v>161</v>
      </c>
      <c r="AG651" s="40"/>
      <c r="AN651">
        <v>153</v>
      </c>
      <c r="AO651">
        <v>44</v>
      </c>
      <c r="AP651" t="s">
        <v>103</v>
      </c>
      <c r="BB651" t="str">
        <f t="shared" si="34"/>
        <v/>
      </c>
      <c r="BC651" t="str">
        <f t="shared" si="35"/>
        <v/>
      </c>
      <c r="BD651" t="str">
        <f t="shared" si="36"/>
        <v>右</v>
      </c>
      <c r="BE651" s="58" t="str">
        <f>IF(O651="男子",IF($AF651&gt;100,"",IF(M651=プロ用男子!D$2,ROW(),"")),"")</f>
        <v/>
      </c>
      <c r="BF651" s="58" t="str">
        <f>IF(O651="男子",IF($AF651&gt;100,"",IF($M651=プロ用男子!K$2,ROW(),"")),"")</f>
        <v/>
      </c>
      <c r="BG651" s="58" t="str">
        <f>IF(O651="男子",IF($AF651&gt;100,"",IF($M651=プロ用男子!D$27,ROW(),"")),"")</f>
        <v/>
      </c>
      <c r="BH651" s="58" t="str">
        <f>IF(O651="男子",IF($AF651&gt;100,"",IF($M651=プロ用男子!K$27,ROW(),"")),"")</f>
        <v/>
      </c>
      <c r="BI651" s="58" t="str">
        <f>IF(O651="男子",IF($AF651&gt;100,"",IF($M651=プロ用男子!D$52,ROW(),"")),"")</f>
        <v/>
      </c>
      <c r="BJ651" s="58" t="str">
        <f>IF(O651="男子",IF($AF651&gt;100,"",IF($M651=プロ用男子!K$52,ROW(),"")),"")</f>
        <v/>
      </c>
      <c r="BK651" s="58" t="str">
        <f>IF(O651="男子",IF($AF651&gt;100,"",IF($M651=プロ用男子!D$77,ROW(),"")),"")</f>
        <v/>
      </c>
      <c r="BL651" s="58" t="str">
        <f>IF(O651="男子",IF($AF651&gt;100,"",IF($M651=プロ用男子!K$77,ROW(),"")),"")</f>
        <v/>
      </c>
      <c r="BM651" s="58" t="str">
        <f>IF(O651="男子",IF($AF651&gt;100,"",IF($M651=プロ用男子!D$102,ROW(),"")),"")</f>
        <v/>
      </c>
      <c r="BN651" s="58" t="str">
        <f>IF(O651="男子",IF($AF651&gt;100,"",IF($M651=プロ用男子!K$102,ROW(),"")),"")</f>
        <v/>
      </c>
      <c r="BO651" s="58" t="str">
        <f>IF(O651="男子",IF($AF651&gt;100,"",IF($M651=プロ用男子!D$127,ROW(),"")),"")</f>
        <v/>
      </c>
      <c r="BP651" s="58" t="str">
        <f>IF(O651="男子",IF($AF651&gt;100,"",IF($M651=プロ用男子!K$127,ROW(),"")),"")</f>
        <v/>
      </c>
      <c r="BQ651" s="58" t="str">
        <f>IF(O651="男子",IF($AF651&gt;100,"",IF($M651=プロ用男子!D$152,ROW(),"")),"")</f>
        <v/>
      </c>
      <c r="BR651" s="58" t="str">
        <f>IF(O651="男子",IF($AF651&gt;100,"",IF($M651=プロ用男子!K$152,ROW(),"")),"")</f>
        <v/>
      </c>
      <c r="BS651" s="58" t="str">
        <f>IF(O651="男子",IF($AF651&gt;100,"",IF($M651=プロ用男子!D$177,ROW(),"")),"")</f>
        <v/>
      </c>
      <c r="BT651" s="58" t="str">
        <f>IF(O651="男子",IF($AF651&gt;100,"",IF($M651=プロ用男子!K$177,ROW(),"")),"")</f>
        <v/>
      </c>
      <c r="BU651" s="58" t="str">
        <f>IF(O651="男子",IF($AF651&gt;100,"",IF($M651=プロ用男子!D$202,ROW(),"")),"")</f>
        <v/>
      </c>
      <c r="BV651" s="58" t="str">
        <f>IF(O651="男子",IF($AF651&gt;100,"",IF($M651=プロ用男子!K$202,ROW(),"")),"")</f>
        <v/>
      </c>
      <c r="BW651" s="58" t="str">
        <f>IF(O651="男子",IF($AF651&gt;100,"",IF($M651=プロ用男子!D$227,ROW(),"")),"")</f>
        <v/>
      </c>
      <c r="BX651" s="58" t="str">
        <f>IF(O651="男子",IF($AF651&gt;100,"",IF($M651=プロ用男子!K$227,ROW(),"")),"")</f>
        <v/>
      </c>
      <c r="BY651" s="58" t="str">
        <f>IF(O651="女子",IF(AF651&gt;100,"",IF(M651=プロ用女子!D$2,ROW(),"")),"")</f>
        <v/>
      </c>
      <c r="BZ651" s="58" t="str">
        <f>IF(O651="女子",IF($AF651&gt;100,"",IF($M651=プロ用女子!K$2,ROW(),"")),"")</f>
        <v/>
      </c>
      <c r="CA651" s="58" t="str">
        <f>IF(O651="女子",IF($AF651&gt;100,"",IF($M651=プロ用女子!D$27,ROW(),"")),"")</f>
        <v/>
      </c>
      <c r="CB651" s="58" t="str">
        <f>IF(O651="女子",IF($AF651&gt;100,"",IF($M651=プロ用女子!K$27,ROW(),"")),"")</f>
        <v/>
      </c>
      <c r="CC651" s="58" t="str">
        <f>IF(O651="女子",IF($AF651&gt;100,"",IF($M651=プロ用女子!D$52,ROW(),"")),"")</f>
        <v/>
      </c>
      <c r="CD651" s="58" t="str">
        <f>IF(O651="女子",IF($AF651&gt;100,"",IF($M651=プロ用女子!K$52,ROW(),"")),"")</f>
        <v/>
      </c>
      <c r="CE651" s="58" t="str">
        <f>IF(O651="女子",IF($AF651&gt;100,"",IF($M651=プロ用女子!D$77,ROW(),"")),"")</f>
        <v/>
      </c>
      <c r="CF651" s="58" t="str">
        <f>IF(O651="女子",IF($AF651&gt;100,"",IF($M651=プロ用女子!K$77,ROW(),"")),"")</f>
        <v/>
      </c>
      <c r="CG651" s="58" t="str">
        <f>IF(O651="女子",IF($AF651&gt;100,"",IF($M651=プロ用女子!D$102,ROW(),"")),"")</f>
        <v/>
      </c>
      <c r="CH651" s="58" t="str">
        <f>IF(O651="女子",IF($AF651&gt;100,"",IF($M651=プロ用女子!K$102,ROW(),"")),"")</f>
        <v/>
      </c>
      <c r="CI651" s="58" t="str">
        <f>IF(O651="女子",IF($AF651&gt;100,"",IF($M651=プロ用女子!D$127,ROW(),"")),"")</f>
        <v/>
      </c>
      <c r="CJ651" s="58" t="str">
        <f>IF(O651="女子",IF($AF651&gt;100,"",IF($M651=プロ用女子!K$127,ROW(),"")),"")</f>
        <v/>
      </c>
      <c r="CK651" s="58" t="str">
        <f>IF(O651="女子",IF($AF651&gt;100,"",IF($M651=プロ用女子!D$152,ROW(),"")),"")</f>
        <v/>
      </c>
      <c r="CL651" s="58" t="str">
        <f>IF(O651="女子",IF($AF651&gt;100,"",IF($M651=プロ用女子!K$152,ROW(),"")),"")</f>
        <v/>
      </c>
      <c r="CM651" s="58" t="str">
        <f>IF(O651="女子",IF($AF651&gt;100,"",IF($M651=プロ用女子!D$177,ROW(),"")),"")</f>
        <v/>
      </c>
      <c r="CN651" s="58" t="str">
        <f>IF(O651="女子",IF($AF651&gt;100,"",IF($M651=プロ用女子!K$177,ROW(),"")),"")</f>
        <v/>
      </c>
      <c r="CO651" s="58" t="str">
        <f>IF(O651="女子",IF($AF651&gt;100,"",IF($M651=プロ用女子!D$202,ROW(),"")),"")</f>
        <v/>
      </c>
      <c r="CP651" s="58" t="str">
        <f>IF(O651="女子",IF($AF651&gt;100,"",IF($M651=プロ用女子!K$202,ROW(),"")),"")</f>
        <v/>
      </c>
      <c r="CQ651" s="58" t="str">
        <f>IF(O651="女子",IF($AF651&gt;100,"",IF($M651=プロ用女子!D$227,ROW(),"")),"")</f>
        <v/>
      </c>
      <c r="CR651" s="58" t="str">
        <f>IF(O651="女子",IF($AF651&gt;100,"",IF($M651=プロ用女子!K$227,ROW(),"")),"")</f>
        <v/>
      </c>
    </row>
    <row r="652" spans="1:96" x14ac:dyDescent="0.15">
      <c r="L652" t="s">
        <v>2438</v>
      </c>
      <c r="AA652" t="s">
        <v>2439</v>
      </c>
      <c r="AC652" t="s">
        <v>161</v>
      </c>
      <c r="AP652" t="s">
        <v>103</v>
      </c>
      <c r="BB652" t="str">
        <f t="shared" si="34"/>
        <v/>
      </c>
      <c r="BC652" t="str">
        <f t="shared" si="35"/>
        <v/>
      </c>
      <c r="BD652" t="str">
        <f t="shared" si="36"/>
        <v>右</v>
      </c>
      <c r="BE652" s="58" t="str">
        <f>IF(O652="男子",IF($AF652&gt;100,"",IF(M652=プロ用男子!D$2,ROW(),"")),"")</f>
        <v/>
      </c>
      <c r="BF652" s="58" t="str">
        <f>IF(O652="男子",IF($AF652&gt;100,"",IF($M652=プロ用男子!K$2,ROW(),"")),"")</f>
        <v/>
      </c>
      <c r="BG652" s="58" t="str">
        <f>IF(O652="男子",IF($AF652&gt;100,"",IF($M652=プロ用男子!D$27,ROW(),"")),"")</f>
        <v/>
      </c>
      <c r="BH652" s="58" t="str">
        <f>IF(O652="男子",IF($AF652&gt;100,"",IF($M652=プロ用男子!K$27,ROW(),"")),"")</f>
        <v/>
      </c>
      <c r="BI652" s="58" t="str">
        <f>IF(O652="男子",IF($AF652&gt;100,"",IF($M652=プロ用男子!D$52,ROW(),"")),"")</f>
        <v/>
      </c>
      <c r="BJ652" s="58" t="str">
        <f>IF(O652="男子",IF($AF652&gt;100,"",IF($M652=プロ用男子!K$52,ROW(),"")),"")</f>
        <v/>
      </c>
      <c r="BK652" s="58" t="str">
        <f>IF(O652="男子",IF($AF652&gt;100,"",IF($M652=プロ用男子!D$77,ROW(),"")),"")</f>
        <v/>
      </c>
      <c r="BL652" s="58" t="str">
        <f>IF(O652="男子",IF($AF652&gt;100,"",IF($M652=プロ用男子!K$77,ROW(),"")),"")</f>
        <v/>
      </c>
      <c r="BM652" s="58" t="str">
        <f>IF(O652="男子",IF($AF652&gt;100,"",IF($M652=プロ用男子!D$102,ROW(),"")),"")</f>
        <v/>
      </c>
      <c r="BN652" s="58" t="str">
        <f>IF(O652="男子",IF($AF652&gt;100,"",IF($M652=プロ用男子!K$102,ROW(),"")),"")</f>
        <v/>
      </c>
      <c r="BO652" s="58" t="str">
        <f>IF(O652="男子",IF($AF652&gt;100,"",IF($M652=プロ用男子!D$127,ROW(),"")),"")</f>
        <v/>
      </c>
      <c r="BP652" s="58" t="str">
        <f>IF(O652="男子",IF($AF652&gt;100,"",IF($M652=プロ用男子!K$127,ROW(),"")),"")</f>
        <v/>
      </c>
      <c r="BQ652" s="58" t="str">
        <f>IF(O652="男子",IF($AF652&gt;100,"",IF($M652=プロ用男子!D$152,ROW(),"")),"")</f>
        <v/>
      </c>
      <c r="BR652" s="58" t="str">
        <f>IF(O652="男子",IF($AF652&gt;100,"",IF($M652=プロ用男子!K$152,ROW(),"")),"")</f>
        <v/>
      </c>
      <c r="BS652" s="58" t="str">
        <f>IF(O652="男子",IF($AF652&gt;100,"",IF($M652=プロ用男子!D$177,ROW(),"")),"")</f>
        <v/>
      </c>
      <c r="BT652" s="58" t="str">
        <f>IF(O652="男子",IF($AF652&gt;100,"",IF($M652=プロ用男子!K$177,ROW(),"")),"")</f>
        <v/>
      </c>
      <c r="BU652" s="58" t="str">
        <f>IF(O652="男子",IF($AF652&gt;100,"",IF($M652=プロ用男子!D$202,ROW(),"")),"")</f>
        <v/>
      </c>
      <c r="BV652" s="58" t="str">
        <f>IF(O652="男子",IF($AF652&gt;100,"",IF($M652=プロ用男子!K$202,ROW(),"")),"")</f>
        <v/>
      </c>
      <c r="BW652" s="58" t="str">
        <f>IF(O652="男子",IF($AF652&gt;100,"",IF($M652=プロ用男子!D$227,ROW(),"")),"")</f>
        <v/>
      </c>
      <c r="BX652" s="58" t="str">
        <f>IF(O652="男子",IF($AF652&gt;100,"",IF($M652=プロ用男子!K$227,ROW(),"")),"")</f>
        <v/>
      </c>
      <c r="BY652" s="58" t="str">
        <f>IF(O652="女子",IF(AF652&gt;100,"",IF(M652=プロ用女子!D$2,ROW(),"")),"")</f>
        <v/>
      </c>
      <c r="BZ652" s="58" t="str">
        <f>IF(O652="女子",IF($AF652&gt;100,"",IF($M652=プロ用女子!K$2,ROW(),"")),"")</f>
        <v/>
      </c>
      <c r="CA652" s="58" t="str">
        <f>IF(O652="女子",IF($AF652&gt;100,"",IF($M652=プロ用女子!D$27,ROW(),"")),"")</f>
        <v/>
      </c>
      <c r="CB652" s="58" t="str">
        <f>IF(O652="女子",IF($AF652&gt;100,"",IF($M652=プロ用女子!K$27,ROW(),"")),"")</f>
        <v/>
      </c>
      <c r="CC652" s="58" t="str">
        <f>IF(O652="女子",IF($AF652&gt;100,"",IF($M652=プロ用女子!D$52,ROW(),"")),"")</f>
        <v/>
      </c>
      <c r="CD652" s="58" t="str">
        <f>IF(O652="女子",IF($AF652&gt;100,"",IF($M652=プロ用女子!K$52,ROW(),"")),"")</f>
        <v/>
      </c>
      <c r="CE652" s="58" t="str">
        <f>IF(O652="女子",IF($AF652&gt;100,"",IF($M652=プロ用女子!D$77,ROW(),"")),"")</f>
        <v/>
      </c>
      <c r="CF652" s="58" t="str">
        <f>IF(O652="女子",IF($AF652&gt;100,"",IF($M652=プロ用女子!K$77,ROW(),"")),"")</f>
        <v/>
      </c>
      <c r="CG652" s="58" t="str">
        <f>IF(O652="女子",IF($AF652&gt;100,"",IF($M652=プロ用女子!D$102,ROW(),"")),"")</f>
        <v/>
      </c>
      <c r="CH652" s="58" t="str">
        <f>IF(O652="女子",IF($AF652&gt;100,"",IF($M652=プロ用女子!K$102,ROW(),"")),"")</f>
        <v/>
      </c>
      <c r="CI652" s="58" t="str">
        <f>IF(O652="女子",IF($AF652&gt;100,"",IF($M652=プロ用女子!D$127,ROW(),"")),"")</f>
        <v/>
      </c>
      <c r="CJ652" s="58" t="str">
        <f>IF(O652="女子",IF($AF652&gt;100,"",IF($M652=プロ用女子!K$127,ROW(),"")),"")</f>
        <v/>
      </c>
      <c r="CK652" s="58" t="str">
        <f>IF(O652="女子",IF($AF652&gt;100,"",IF($M652=プロ用女子!D$152,ROW(),"")),"")</f>
        <v/>
      </c>
      <c r="CL652" s="58" t="str">
        <f>IF(O652="女子",IF($AF652&gt;100,"",IF($M652=プロ用女子!K$152,ROW(),"")),"")</f>
        <v/>
      </c>
      <c r="CM652" s="58" t="str">
        <f>IF(O652="女子",IF($AF652&gt;100,"",IF($M652=プロ用女子!D$177,ROW(),"")),"")</f>
        <v/>
      </c>
      <c r="CN652" s="58" t="str">
        <f>IF(O652="女子",IF($AF652&gt;100,"",IF($M652=プロ用女子!K$177,ROW(),"")),"")</f>
        <v/>
      </c>
      <c r="CO652" s="58" t="str">
        <f>IF(O652="女子",IF($AF652&gt;100,"",IF($M652=プロ用女子!D$202,ROW(),"")),"")</f>
        <v/>
      </c>
      <c r="CP652" s="58" t="str">
        <f>IF(O652="女子",IF($AF652&gt;100,"",IF($M652=プロ用女子!K$202,ROW(),"")),"")</f>
        <v/>
      </c>
      <c r="CQ652" s="58" t="str">
        <f>IF(O652="女子",IF($AF652&gt;100,"",IF($M652=プロ用女子!D$227,ROW(),"")),"")</f>
        <v/>
      </c>
      <c r="CR652" s="58" t="str">
        <f>IF(O652="女子",IF($AF652&gt;100,"",IF($M652=プロ用女子!K$227,ROW(),"")),"")</f>
        <v/>
      </c>
    </row>
    <row r="653" spans="1:96" x14ac:dyDescent="0.15">
      <c r="L653" t="s">
        <v>2488</v>
      </c>
      <c r="AA653" t="s">
        <v>2489</v>
      </c>
      <c r="AC653" t="s">
        <v>161</v>
      </c>
      <c r="AN653">
        <v>162</v>
      </c>
      <c r="AO653">
        <v>65</v>
      </c>
      <c r="AP653" t="s">
        <v>103</v>
      </c>
      <c r="BB653" t="str">
        <f t="shared" si="34"/>
        <v/>
      </c>
      <c r="BC653" t="str">
        <f t="shared" si="35"/>
        <v/>
      </c>
      <c r="BD653" t="str">
        <f t="shared" si="36"/>
        <v>右</v>
      </c>
      <c r="BE653" s="58" t="str">
        <f>IF(O653="男子",IF($AF653&gt;100,"",IF(M653=プロ用男子!D$2,ROW(),"")),"")</f>
        <v/>
      </c>
      <c r="BF653" s="58" t="str">
        <f>IF(O653="男子",IF($AF653&gt;100,"",IF($M653=プロ用男子!K$2,ROW(),"")),"")</f>
        <v/>
      </c>
      <c r="BG653" s="58" t="str">
        <f>IF(O653="男子",IF($AF653&gt;100,"",IF($M653=プロ用男子!D$27,ROW(),"")),"")</f>
        <v/>
      </c>
      <c r="BH653" s="58" t="str">
        <f>IF(O653="男子",IF($AF653&gt;100,"",IF($M653=プロ用男子!K$27,ROW(),"")),"")</f>
        <v/>
      </c>
      <c r="BI653" s="58" t="str">
        <f>IF(O653="男子",IF($AF653&gt;100,"",IF($M653=プロ用男子!D$52,ROW(),"")),"")</f>
        <v/>
      </c>
      <c r="BJ653" s="58" t="str">
        <f>IF(O653="男子",IF($AF653&gt;100,"",IF($M653=プロ用男子!K$52,ROW(),"")),"")</f>
        <v/>
      </c>
      <c r="BK653" s="58" t="str">
        <f>IF(O653="男子",IF($AF653&gt;100,"",IF($M653=プロ用男子!D$77,ROW(),"")),"")</f>
        <v/>
      </c>
      <c r="BL653" s="58" t="str">
        <f>IF(O653="男子",IF($AF653&gt;100,"",IF($M653=プロ用男子!K$77,ROW(),"")),"")</f>
        <v/>
      </c>
      <c r="BM653" s="58" t="str">
        <f>IF(O653="男子",IF($AF653&gt;100,"",IF($M653=プロ用男子!D$102,ROW(),"")),"")</f>
        <v/>
      </c>
      <c r="BN653" s="58" t="str">
        <f>IF(O653="男子",IF($AF653&gt;100,"",IF($M653=プロ用男子!K$102,ROW(),"")),"")</f>
        <v/>
      </c>
      <c r="BO653" s="58" t="str">
        <f>IF(O653="男子",IF($AF653&gt;100,"",IF($M653=プロ用男子!D$127,ROW(),"")),"")</f>
        <v/>
      </c>
      <c r="BP653" s="58" t="str">
        <f>IF(O653="男子",IF($AF653&gt;100,"",IF($M653=プロ用男子!K$127,ROW(),"")),"")</f>
        <v/>
      </c>
      <c r="BQ653" s="58" t="str">
        <f>IF(O653="男子",IF($AF653&gt;100,"",IF($M653=プロ用男子!D$152,ROW(),"")),"")</f>
        <v/>
      </c>
      <c r="BR653" s="58" t="str">
        <f>IF(O653="男子",IF($AF653&gt;100,"",IF($M653=プロ用男子!K$152,ROW(),"")),"")</f>
        <v/>
      </c>
      <c r="BS653" s="58" t="str">
        <f>IF(O653="男子",IF($AF653&gt;100,"",IF($M653=プロ用男子!D$177,ROW(),"")),"")</f>
        <v/>
      </c>
      <c r="BT653" s="58" t="str">
        <f>IF(O653="男子",IF($AF653&gt;100,"",IF($M653=プロ用男子!K$177,ROW(),"")),"")</f>
        <v/>
      </c>
      <c r="BU653" s="58" t="str">
        <f>IF(O653="男子",IF($AF653&gt;100,"",IF($M653=プロ用男子!D$202,ROW(),"")),"")</f>
        <v/>
      </c>
      <c r="BV653" s="58" t="str">
        <f>IF(O653="男子",IF($AF653&gt;100,"",IF($M653=プロ用男子!K$202,ROW(),"")),"")</f>
        <v/>
      </c>
      <c r="BW653" s="58" t="str">
        <f>IF(O653="男子",IF($AF653&gt;100,"",IF($M653=プロ用男子!D$227,ROW(),"")),"")</f>
        <v/>
      </c>
      <c r="BX653" s="58" t="str">
        <f>IF(O653="男子",IF($AF653&gt;100,"",IF($M653=プロ用男子!K$227,ROW(),"")),"")</f>
        <v/>
      </c>
      <c r="BY653" s="58" t="str">
        <f>IF(O653="女子",IF(AF653&gt;100,"",IF(M653=プロ用女子!D$2,ROW(),"")),"")</f>
        <v/>
      </c>
      <c r="BZ653" s="58" t="str">
        <f>IF(O653="女子",IF($AF653&gt;100,"",IF($M653=プロ用女子!K$2,ROW(),"")),"")</f>
        <v/>
      </c>
      <c r="CA653" s="58" t="str">
        <f>IF(O653="女子",IF($AF653&gt;100,"",IF($M653=プロ用女子!D$27,ROW(),"")),"")</f>
        <v/>
      </c>
      <c r="CB653" s="58" t="str">
        <f>IF(O653="女子",IF($AF653&gt;100,"",IF($M653=プロ用女子!K$27,ROW(),"")),"")</f>
        <v/>
      </c>
      <c r="CC653" s="58" t="str">
        <f>IF(O653="女子",IF($AF653&gt;100,"",IF($M653=プロ用女子!D$52,ROW(),"")),"")</f>
        <v/>
      </c>
      <c r="CD653" s="58" t="str">
        <f>IF(O653="女子",IF($AF653&gt;100,"",IF($M653=プロ用女子!K$52,ROW(),"")),"")</f>
        <v/>
      </c>
      <c r="CE653" s="58" t="str">
        <f>IF(O653="女子",IF($AF653&gt;100,"",IF($M653=プロ用女子!D$77,ROW(),"")),"")</f>
        <v/>
      </c>
      <c r="CF653" s="58" t="str">
        <f>IF(O653="女子",IF($AF653&gt;100,"",IF($M653=プロ用女子!K$77,ROW(),"")),"")</f>
        <v/>
      </c>
      <c r="CG653" s="58" t="str">
        <f>IF(O653="女子",IF($AF653&gt;100,"",IF($M653=プロ用女子!D$102,ROW(),"")),"")</f>
        <v/>
      </c>
      <c r="CH653" s="58" t="str">
        <f>IF(O653="女子",IF($AF653&gt;100,"",IF($M653=プロ用女子!K$102,ROW(),"")),"")</f>
        <v/>
      </c>
      <c r="CI653" s="58" t="str">
        <f>IF(O653="女子",IF($AF653&gt;100,"",IF($M653=プロ用女子!D$127,ROW(),"")),"")</f>
        <v/>
      </c>
      <c r="CJ653" s="58" t="str">
        <f>IF(O653="女子",IF($AF653&gt;100,"",IF($M653=プロ用女子!K$127,ROW(),"")),"")</f>
        <v/>
      </c>
      <c r="CK653" s="58" t="str">
        <f>IF(O653="女子",IF($AF653&gt;100,"",IF($M653=プロ用女子!D$152,ROW(),"")),"")</f>
        <v/>
      </c>
      <c r="CL653" s="58" t="str">
        <f>IF(O653="女子",IF($AF653&gt;100,"",IF($M653=プロ用女子!K$152,ROW(),"")),"")</f>
        <v/>
      </c>
      <c r="CM653" s="58" t="str">
        <f>IF(O653="女子",IF($AF653&gt;100,"",IF($M653=プロ用女子!D$177,ROW(),"")),"")</f>
        <v/>
      </c>
      <c r="CN653" s="58" t="str">
        <f>IF(O653="女子",IF($AF653&gt;100,"",IF($M653=プロ用女子!K$177,ROW(),"")),"")</f>
        <v/>
      </c>
      <c r="CO653" s="58" t="str">
        <f>IF(O653="女子",IF($AF653&gt;100,"",IF($M653=プロ用女子!D$202,ROW(),"")),"")</f>
        <v/>
      </c>
      <c r="CP653" s="58" t="str">
        <f>IF(O653="女子",IF($AF653&gt;100,"",IF($M653=プロ用女子!K$202,ROW(),"")),"")</f>
        <v/>
      </c>
      <c r="CQ653" s="58" t="str">
        <f>IF(O653="女子",IF($AF653&gt;100,"",IF($M653=プロ用女子!D$227,ROW(),"")),"")</f>
        <v/>
      </c>
      <c r="CR653" s="58" t="str">
        <f>IF(O653="女子",IF($AF653&gt;100,"",IF($M653=プロ用女子!K$227,ROW(),"")),"")</f>
        <v/>
      </c>
    </row>
    <row r="654" spans="1:96" x14ac:dyDescent="0.15">
      <c r="L654" t="s">
        <v>2538</v>
      </c>
      <c r="AA654" t="s">
        <v>2539</v>
      </c>
      <c r="AC654" t="s">
        <v>161</v>
      </c>
      <c r="AG654" s="40"/>
      <c r="AP654" t="s">
        <v>103</v>
      </c>
      <c r="BB654" t="str">
        <f t="shared" si="34"/>
        <v/>
      </c>
      <c r="BC654" t="str">
        <f t="shared" si="35"/>
        <v/>
      </c>
      <c r="BD654" t="str">
        <f t="shared" si="36"/>
        <v>右</v>
      </c>
      <c r="BE654" s="58" t="str">
        <f>IF(O654="男子",IF($AF654&gt;100,"",IF(M654=プロ用男子!D$2,ROW(),"")),"")</f>
        <v/>
      </c>
      <c r="BF654" s="58" t="str">
        <f>IF(O654="男子",IF($AF654&gt;100,"",IF($M654=プロ用男子!K$2,ROW(),"")),"")</f>
        <v/>
      </c>
      <c r="BG654" s="58" t="str">
        <f>IF(O654="男子",IF($AF654&gt;100,"",IF($M654=プロ用男子!D$27,ROW(),"")),"")</f>
        <v/>
      </c>
      <c r="BH654" s="58" t="str">
        <f>IF(O654="男子",IF($AF654&gt;100,"",IF($M654=プロ用男子!K$27,ROW(),"")),"")</f>
        <v/>
      </c>
      <c r="BI654" s="58" t="str">
        <f>IF(O654="男子",IF($AF654&gt;100,"",IF($M654=プロ用男子!D$52,ROW(),"")),"")</f>
        <v/>
      </c>
      <c r="BJ654" s="58" t="str">
        <f>IF(O654="男子",IF($AF654&gt;100,"",IF($M654=プロ用男子!K$52,ROW(),"")),"")</f>
        <v/>
      </c>
      <c r="BK654" s="58" t="str">
        <f>IF(O654="男子",IF($AF654&gt;100,"",IF($M654=プロ用男子!D$77,ROW(),"")),"")</f>
        <v/>
      </c>
      <c r="BL654" s="58" t="str">
        <f>IF(O654="男子",IF($AF654&gt;100,"",IF($M654=プロ用男子!K$77,ROW(),"")),"")</f>
        <v/>
      </c>
      <c r="BM654" s="58" t="str">
        <f>IF(O654="男子",IF($AF654&gt;100,"",IF($M654=プロ用男子!D$102,ROW(),"")),"")</f>
        <v/>
      </c>
      <c r="BN654" s="58" t="str">
        <f>IF(O654="男子",IF($AF654&gt;100,"",IF($M654=プロ用男子!K$102,ROW(),"")),"")</f>
        <v/>
      </c>
      <c r="BO654" s="58" t="str">
        <f>IF(O654="男子",IF($AF654&gt;100,"",IF($M654=プロ用男子!D$127,ROW(),"")),"")</f>
        <v/>
      </c>
      <c r="BP654" s="58" t="str">
        <f>IF(O654="男子",IF($AF654&gt;100,"",IF($M654=プロ用男子!K$127,ROW(),"")),"")</f>
        <v/>
      </c>
      <c r="BQ654" s="58" t="str">
        <f>IF(O654="男子",IF($AF654&gt;100,"",IF($M654=プロ用男子!D$152,ROW(),"")),"")</f>
        <v/>
      </c>
      <c r="BR654" s="58" t="str">
        <f>IF(O654="男子",IF($AF654&gt;100,"",IF($M654=プロ用男子!K$152,ROW(),"")),"")</f>
        <v/>
      </c>
      <c r="BS654" s="58" t="str">
        <f>IF(O654="男子",IF($AF654&gt;100,"",IF($M654=プロ用男子!D$177,ROW(),"")),"")</f>
        <v/>
      </c>
      <c r="BT654" s="58" t="str">
        <f>IF(O654="男子",IF($AF654&gt;100,"",IF($M654=プロ用男子!K$177,ROW(),"")),"")</f>
        <v/>
      </c>
      <c r="BU654" s="58" t="str">
        <f>IF(O654="男子",IF($AF654&gt;100,"",IF($M654=プロ用男子!D$202,ROW(),"")),"")</f>
        <v/>
      </c>
      <c r="BV654" s="58" t="str">
        <f>IF(O654="男子",IF($AF654&gt;100,"",IF($M654=プロ用男子!K$202,ROW(),"")),"")</f>
        <v/>
      </c>
      <c r="BW654" s="58" t="str">
        <f>IF(O654="男子",IF($AF654&gt;100,"",IF($M654=プロ用男子!D$227,ROW(),"")),"")</f>
        <v/>
      </c>
      <c r="BX654" s="58" t="str">
        <f>IF(O654="男子",IF($AF654&gt;100,"",IF($M654=プロ用男子!K$227,ROW(),"")),"")</f>
        <v/>
      </c>
      <c r="BY654" s="58" t="str">
        <f>IF(O654="女子",IF(AF654&gt;100,"",IF(M654=プロ用女子!D$2,ROW(),"")),"")</f>
        <v/>
      </c>
      <c r="BZ654" s="58" t="str">
        <f>IF(O654="女子",IF($AF654&gt;100,"",IF($M654=プロ用女子!K$2,ROW(),"")),"")</f>
        <v/>
      </c>
      <c r="CA654" s="58" t="str">
        <f>IF(O654="女子",IF($AF654&gt;100,"",IF($M654=プロ用女子!D$27,ROW(),"")),"")</f>
        <v/>
      </c>
      <c r="CB654" s="58" t="str">
        <f>IF(O654="女子",IF($AF654&gt;100,"",IF($M654=プロ用女子!K$27,ROW(),"")),"")</f>
        <v/>
      </c>
      <c r="CC654" s="58" t="str">
        <f>IF(O654="女子",IF($AF654&gt;100,"",IF($M654=プロ用女子!D$52,ROW(),"")),"")</f>
        <v/>
      </c>
      <c r="CD654" s="58" t="str">
        <f>IF(O654="女子",IF($AF654&gt;100,"",IF($M654=プロ用女子!K$52,ROW(),"")),"")</f>
        <v/>
      </c>
      <c r="CE654" s="58" t="str">
        <f>IF(O654="女子",IF($AF654&gt;100,"",IF($M654=プロ用女子!D$77,ROW(),"")),"")</f>
        <v/>
      </c>
      <c r="CF654" s="58" t="str">
        <f>IF(O654="女子",IF($AF654&gt;100,"",IF($M654=プロ用女子!K$77,ROW(),"")),"")</f>
        <v/>
      </c>
      <c r="CG654" s="58" t="str">
        <f>IF(O654="女子",IF($AF654&gt;100,"",IF($M654=プロ用女子!D$102,ROW(),"")),"")</f>
        <v/>
      </c>
      <c r="CH654" s="58" t="str">
        <f>IF(O654="女子",IF($AF654&gt;100,"",IF($M654=プロ用女子!K$102,ROW(),"")),"")</f>
        <v/>
      </c>
      <c r="CI654" s="58" t="str">
        <f>IF(O654="女子",IF($AF654&gt;100,"",IF($M654=プロ用女子!D$127,ROW(),"")),"")</f>
        <v/>
      </c>
      <c r="CJ654" s="58" t="str">
        <f>IF(O654="女子",IF($AF654&gt;100,"",IF($M654=プロ用女子!K$127,ROW(),"")),"")</f>
        <v/>
      </c>
      <c r="CK654" s="58" t="str">
        <f>IF(O654="女子",IF($AF654&gt;100,"",IF($M654=プロ用女子!D$152,ROW(),"")),"")</f>
        <v/>
      </c>
      <c r="CL654" s="58" t="str">
        <f>IF(O654="女子",IF($AF654&gt;100,"",IF($M654=プロ用女子!K$152,ROW(),"")),"")</f>
        <v/>
      </c>
      <c r="CM654" s="58" t="str">
        <f>IF(O654="女子",IF($AF654&gt;100,"",IF($M654=プロ用女子!D$177,ROW(),"")),"")</f>
        <v/>
      </c>
      <c r="CN654" s="58" t="str">
        <f>IF(O654="女子",IF($AF654&gt;100,"",IF($M654=プロ用女子!K$177,ROW(),"")),"")</f>
        <v/>
      </c>
      <c r="CO654" s="58" t="str">
        <f>IF(O654="女子",IF($AF654&gt;100,"",IF($M654=プロ用女子!D$202,ROW(),"")),"")</f>
        <v/>
      </c>
      <c r="CP654" s="58" t="str">
        <f>IF(O654="女子",IF($AF654&gt;100,"",IF($M654=プロ用女子!K$202,ROW(),"")),"")</f>
        <v/>
      </c>
      <c r="CQ654" s="58" t="str">
        <f>IF(O654="女子",IF($AF654&gt;100,"",IF($M654=プロ用女子!D$227,ROW(),"")),"")</f>
        <v/>
      </c>
      <c r="CR654" s="58" t="str">
        <f>IF(O654="女子",IF($AF654&gt;100,"",IF($M654=プロ用女子!K$227,ROW(),"")),"")</f>
        <v/>
      </c>
    </row>
    <row r="655" spans="1:96" x14ac:dyDescent="0.15">
      <c r="L655" t="s">
        <v>2540</v>
      </c>
      <c r="AA655" t="s">
        <v>2541</v>
      </c>
      <c r="AC655" t="s">
        <v>161</v>
      </c>
      <c r="AG655" s="40"/>
      <c r="AP655" t="s">
        <v>103</v>
      </c>
      <c r="BB655" t="str">
        <f t="shared" si="34"/>
        <v/>
      </c>
      <c r="BC655" t="str">
        <f t="shared" si="35"/>
        <v/>
      </c>
      <c r="BD655" t="str">
        <f t="shared" si="36"/>
        <v>右</v>
      </c>
      <c r="BE655" s="58" t="str">
        <f>IF(O655="男子",IF($AF655&gt;100,"",IF(M655=プロ用男子!D$2,ROW(),"")),"")</f>
        <v/>
      </c>
      <c r="BF655" s="58" t="str">
        <f>IF(O655="男子",IF($AF655&gt;100,"",IF($M655=プロ用男子!K$2,ROW(),"")),"")</f>
        <v/>
      </c>
      <c r="BG655" s="58" t="str">
        <f>IF(O655="男子",IF($AF655&gt;100,"",IF($M655=プロ用男子!D$27,ROW(),"")),"")</f>
        <v/>
      </c>
      <c r="BH655" s="58" t="str">
        <f>IF(O655="男子",IF($AF655&gt;100,"",IF($M655=プロ用男子!K$27,ROW(),"")),"")</f>
        <v/>
      </c>
      <c r="BI655" s="58" t="str">
        <f>IF(O655="男子",IF($AF655&gt;100,"",IF($M655=プロ用男子!D$52,ROW(),"")),"")</f>
        <v/>
      </c>
      <c r="BJ655" s="58" t="str">
        <f>IF(O655="男子",IF($AF655&gt;100,"",IF($M655=プロ用男子!K$52,ROW(),"")),"")</f>
        <v/>
      </c>
      <c r="BK655" s="58" t="str">
        <f>IF(O655="男子",IF($AF655&gt;100,"",IF($M655=プロ用男子!D$77,ROW(),"")),"")</f>
        <v/>
      </c>
      <c r="BL655" s="58" t="str">
        <f>IF(O655="男子",IF($AF655&gt;100,"",IF($M655=プロ用男子!K$77,ROW(),"")),"")</f>
        <v/>
      </c>
      <c r="BM655" s="58" t="str">
        <f>IF(O655="男子",IF($AF655&gt;100,"",IF($M655=プロ用男子!D$102,ROW(),"")),"")</f>
        <v/>
      </c>
      <c r="BN655" s="58" t="str">
        <f>IF(O655="男子",IF($AF655&gt;100,"",IF($M655=プロ用男子!K$102,ROW(),"")),"")</f>
        <v/>
      </c>
      <c r="BO655" s="58" t="str">
        <f>IF(O655="男子",IF($AF655&gt;100,"",IF($M655=プロ用男子!D$127,ROW(),"")),"")</f>
        <v/>
      </c>
      <c r="BP655" s="58" t="str">
        <f>IF(O655="男子",IF($AF655&gt;100,"",IF($M655=プロ用男子!K$127,ROW(),"")),"")</f>
        <v/>
      </c>
      <c r="BQ655" s="58" t="str">
        <f>IF(O655="男子",IF($AF655&gt;100,"",IF($M655=プロ用男子!D$152,ROW(),"")),"")</f>
        <v/>
      </c>
      <c r="BR655" s="58" t="str">
        <f>IF(O655="男子",IF($AF655&gt;100,"",IF($M655=プロ用男子!K$152,ROW(),"")),"")</f>
        <v/>
      </c>
      <c r="BS655" s="58" t="str">
        <f>IF(O655="男子",IF($AF655&gt;100,"",IF($M655=プロ用男子!D$177,ROW(),"")),"")</f>
        <v/>
      </c>
      <c r="BT655" s="58" t="str">
        <f>IF(O655="男子",IF($AF655&gt;100,"",IF($M655=プロ用男子!K$177,ROW(),"")),"")</f>
        <v/>
      </c>
      <c r="BU655" s="58" t="str">
        <f>IF(O655="男子",IF($AF655&gt;100,"",IF($M655=プロ用男子!D$202,ROW(),"")),"")</f>
        <v/>
      </c>
      <c r="BV655" s="58" t="str">
        <f>IF(O655="男子",IF($AF655&gt;100,"",IF($M655=プロ用男子!K$202,ROW(),"")),"")</f>
        <v/>
      </c>
      <c r="BW655" s="58" t="str">
        <f>IF(O655="男子",IF($AF655&gt;100,"",IF($M655=プロ用男子!D$227,ROW(),"")),"")</f>
        <v/>
      </c>
      <c r="BX655" s="58" t="str">
        <f>IF(O655="男子",IF($AF655&gt;100,"",IF($M655=プロ用男子!K$227,ROW(),"")),"")</f>
        <v/>
      </c>
      <c r="BY655" s="58" t="str">
        <f>IF(O655="女子",IF(AF655&gt;100,"",IF(M655=プロ用女子!D$2,ROW(),"")),"")</f>
        <v/>
      </c>
      <c r="BZ655" s="58" t="str">
        <f>IF(O655="女子",IF($AF655&gt;100,"",IF($M655=プロ用女子!K$2,ROW(),"")),"")</f>
        <v/>
      </c>
      <c r="CA655" s="58" t="str">
        <f>IF(O655="女子",IF($AF655&gt;100,"",IF($M655=プロ用女子!D$27,ROW(),"")),"")</f>
        <v/>
      </c>
      <c r="CB655" s="58" t="str">
        <f>IF(O655="女子",IF($AF655&gt;100,"",IF($M655=プロ用女子!K$27,ROW(),"")),"")</f>
        <v/>
      </c>
      <c r="CC655" s="58" t="str">
        <f>IF(O655="女子",IF($AF655&gt;100,"",IF($M655=プロ用女子!D$52,ROW(),"")),"")</f>
        <v/>
      </c>
      <c r="CD655" s="58" t="str">
        <f>IF(O655="女子",IF($AF655&gt;100,"",IF($M655=プロ用女子!K$52,ROW(),"")),"")</f>
        <v/>
      </c>
      <c r="CE655" s="58" t="str">
        <f>IF(O655="女子",IF($AF655&gt;100,"",IF($M655=プロ用女子!D$77,ROW(),"")),"")</f>
        <v/>
      </c>
      <c r="CF655" s="58" t="str">
        <f>IF(O655="女子",IF($AF655&gt;100,"",IF($M655=プロ用女子!K$77,ROW(),"")),"")</f>
        <v/>
      </c>
      <c r="CG655" s="58" t="str">
        <f>IF(O655="女子",IF($AF655&gt;100,"",IF($M655=プロ用女子!D$102,ROW(),"")),"")</f>
        <v/>
      </c>
      <c r="CH655" s="58" t="str">
        <f>IF(O655="女子",IF($AF655&gt;100,"",IF($M655=プロ用女子!K$102,ROW(),"")),"")</f>
        <v/>
      </c>
      <c r="CI655" s="58" t="str">
        <f>IF(O655="女子",IF($AF655&gt;100,"",IF($M655=プロ用女子!D$127,ROW(),"")),"")</f>
        <v/>
      </c>
      <c r="CJ655" s="58" t="str">
        <f>IF(O655="女子",IF($AF655&gt;100,"",IF($M655=プロ用女子!K$127,ROW(),"")),"")</f>
        <v/>
      </c>
      <c r="CK655" s="58" t="str">
        <f>IF(O655="女子",IF($AF655&gt;100,"",IF($M655=プロ用女子!D$152,ROW(),"")),"")</f>
        <v/>
      </c>
      <c r="CL655" s="58" t="str">
        <f>IF(O655="女子",IF($AF655&gt;100,"",IF($M655=プロ用女子!K$152,ROW(),"")),"")</f>
        <v/>
      </c>
      <c r="CM655" s="58" t="str">
        <f>IF(O655="女子",IF($AF655&gt;100,"",IF($M655=プロ用女子!D$177,ROW(),"")),"")</f>
        <v/>
      </c>
      <c r="CN655" s="58" t="str">
        <f>IF(O655="女子",IF($AF655&gt;100,"",IF($M655=プロ用女子!K$177,ROW(),"")),"")</f>
        <v/>
      </c>
      <c r="CO655" s="58" t="str">
        <f>IF(O655="女子",IF($AF655&gt;100,"",IF($M655=プロ用女子!D$202,ROW(),"")),"")</f>
        <v/>
      </c>
      <c r="CP655" s="58" t="str">
        <f>IF(O655="女子",IF($AF655&gt;100,"",IF($M655=プロ用女子!K$202,ROW(),"")),"")</f>
        <v/>
      </c>
      <c r="CQ655" s="58" t="str">
        <f>IF(O655="女子",IF($AF655&gt;100,"",IF($M655=プロ用女子!D$227,ROW(),"")),"")</f>
        <v/>
      </c>
      <c r="CR655" s="58" t="str">
        <f>IF(O655="女子",IF($AF655&gt;100,"",IF($M655=プロ用女子!K$227,ROW(),"")),"")</f>
        <v/>
      </c>
    </row>
    <row r="656" spans="1:96" x14ac:dyDescent="0.15">
      <c r="L656" t="s">
        <v>2596</v>
      </c>
      <c r="AA656" t="s">
        <v>2597</v>
      </c>
      <c r="AC656" t="s">
        <v>161</v>
      </c>
      <c r="AG656" s="40"/>
      <c r="BB656" t="str">
        <f t="shared" si="34"/>
        <v/>
      </c>
      <c r="BC656" t="str">
        <f t="shared" si="35"/>
        <v/>
      </c>
      <c r="BD656" t="str">
        <f t="shared" si="36"/>
        <v/>
      </c>
      <c r="BE656" s="58" t="str">
        <f>IF(O656="男子",IF($AF656&gt;100,"",IF(M656=プロ用男子!D$2,ROW(),"")),"")</f>
        <v/>
      </c>
      <c r="BF656" s="58" t="str">
        <f>IF(O656="男子",IF($AF656&gt;100,"",IF($M656=プロ用男子!K$2,ROW(),"")),"")</f>
        <v/>
      </c>
      <c r="BG656" s="58" t="str">
        <f>IF(O656="男子",IF($AF656&gt;100,"",IF($M656=プロ用男子!D$27,ROW(),"")),"")</f>
        <v/>
      </c>
      <c r="BH656" s="58" t="str">
        <f>IF(O656="男子",IF($AF656&gt;100,"",IF($M656=プロ用男子!K$27,ROW(),"")),"")</f>
        <v/>
      </c>
      <c r="BI656" s="58" t="str">
        <f>IF(O656="男子",IF($AF656&gt;100,"",IF($M656=プロ用男子!D$52,ROW(),"")),"")</f>
        <v/>
      </c>
      <c r="BJ656" s="58" t="str">
        <f>IF(O656="男子",IF($AF656&gt;100,"",IF($M656=プロ用男子!K$52,ROW(),"")),"")</f>
        <v/>
      </c>
      <c r="BK656" s="58" t="str">
        <f>IF(O656="男子",IF($AF656&gt;100,"",IF($M656=プロ用男子!D$77,ROW(),"")),"")</f>
        <v/>
      </c>
      <c r="BL656" s="58" t="str">
        <f>IF(O656="男子",IF($AF656&gt;100,"",IF($M656=プロ用男子!K$77,ROW(),"")),"")</f>
        <v/>
      </c>
      <c r="BM656" s="58" t="str">
        <f>IF(O656="男子",IF($AF656&gt;100,"",IF($M656=プロ用男子!D$102,ROW(),"")),"")</f>
        <v/>
      </c>
      <c r="BN656" s="58" t="str">
        <f>IF(O656="男子",IF($AF656&gt;100,"",IF($M656=プロ用男子!K$102,ROW(),"")),"")</f>
        <v/>
      </c>
      <c r="BO656" s="58" t="str">
        <f>IF(O656="男子",IF($AF656&gt;100,"",IF($M656=プロ用男子!D$127,ROW(),"")),"")</f>
        <v/>
      </c>
      <c r="BP656" s="58" t="str">
        <f>IF(O656="男子",IF($AF656&gt;100,"",IF($M656=プロ用男子!K$127,ROW(),"")),"")</f>
        <v/>
      </c>
      <c r="BQ656" s="58" t="str">
        <f>IF(O656="男子",IF($AF656&gt;100,"",IF($M656=プロ用男子!D$152,ROW(),"")),"")</f>
        <v/>
      </c>
      <c r="BR656" s="58" t="str">
        <f>IF(O656="男子",IF($AF656&gt;100,"",IF($M656=プロ用男子!K$152,ROW(),"")),"")</f>
        <v/>
      </c>
      <c r="BS656" s="58" t="str">
        <f>IF(O656="男子",IF($AF656&gt;100,"",IF($M656=プロ用男子!D$177,ROW(),"")),"")</f>
        <v/>
      </c>
      <c r="BT656" s="58" t="str">
        <f>IF(O656="男子",IF($AF656&gt;100,"",IF($M656=プロ用男子!K$177,ROW(),"")),"")</f>
        <v/>
      </c>
      <c r="BU656" s="58" t="str">
        <f>IF(O656="男子",IF($AF656&gt;100,"",IF($M656=プロ用男子!D$202,ROW(),"")),"")</f>
        <v/>
      </c>
      <c r="BV656" s="58" t="str">
        <f>IF(O656="男子",IF($AF656&gt;100,"",IF($M656=プロ用男子!K$202,ROW(),"")),"")</f>
        <v/>
      </c>
      <c r="BW656" s="58" t="str">
        <f>IF(O656="男子",IF($AF656&gt;100,"",IF($M656=プロ用男子!D$227,ROW(),"")),"")</f>
        <v/>
      </c>
      <c r="BX656" s="58" t="str">
        <f>IF(O656="男子",IF($AF656&gt;100,"",IF($M656=プロ用男子!K$227,ROW(),"")),"")</f>
        <v/>
      </c>
      <c r="BY656" s="58" t="str">
        <f>IF(O656="女子",IF(AF656&gt;100,"",IF(M656=プロ用女子!D$2,ROW(),"")),"")</f>
        <v/>
      </c>
      <c r="BZ656" s="58" t="str">
        <f>IF(O656="女子",IF($AF656&gt;100,"",IF($M656=プロ用女子!K$2,ROW(),"")),"")</f>
        <v/>
      </c>
      <c r="CA656" s="58" t="str">
        <f>IF(O656="女子",IF($AF656&gt;100,"",IF($M656=プロ用女子!D$27,ROW(),"")),"")</f>
        <v/>
      </c>
      <c r="CB656" s="58" t="str">
        <f>IF(O656="女子",IF($AF656&gt;100,"",IF($M656=プロ用女子!K$27,ROW(),"")),"")</f>
        <v/>
      </c>
      <c r="CC656" s="58" t="str">
        <f>IF(O656="女子",IF($AF656&gt;100,"",IF($M656=プロ用女子!D$52,ROW(),"")),"")</f>
        <v/>
      </c>
      <c r="CD656" s="58" t="str">
        <f>IF(O656="女子",IF($AF656&gt;100,"",IF($M656=プロ用女子!K$52,ROW(),"")),"")</f>
        <v/>
      </c>
      <c r="CE656" s="58" t="str">
        <f>IF(O656="女子",IF($AF656&gt;100,"",IF($M656=プロ用女子!D$77,ROW(),"")),"")</f>
        <v/>
      </c>
      <c r="CF656" s="58" t="str">
        <f>IF(O656="女子",IF($AF656&gt;100,"",IF($M656=プロ用女子!K$77,ROW(),"")),"")</f>
        <v/>
      </c>
      <c r="CG656" s="58" t="str">
        <f>IF(O656="女子",IF($AF656&gt;100,"",IF($M656=プロ用女子!D$102,ROW(),"")),"")</f>
        <v/>
      </c>
      <c r="CH656" s="58" t="str">
        <f>IF(O656="女子",IF($AF656&gt;100,"",IF($M656=プロ用女子!K$102,ROW(),"")),"")</f>
        <v/>
      </c>
      <c r="CI656" s="58" t="str">
        <f>IF(O656="女子",IF($AF656&gt;100,"",IF($M656=プロ用女子!D$127,ROW(),"")),"")</f>
        <v/>
      </c>
      <c r="CJ656" s="58" t="str">
        <f>IF(O656="女子",IF($AF656&gt;100,"",IF($M656=プロ用女子!K$127,ROW(),"")),"")</f>
        <v/>
      </c>
      <c r="CK656" s="58" t="str">
        <f>IF(O656="女子",IF($AF656&gt;100,"",IF($M656=プロ用女子!D$152,ROW(),"")),"")</f>
        <v/>
      </c>
      <c r="CL656" s="58" t="str">
        <f>IF(O656="女子",IF($AF656&gt;100,"",IF($M656=プロ用女子!K$152,ROW(),"")),"")</f>
        <v/>
      </c>
      <c r="CM656" s="58" t="str">
        <f>IF(O656="女子",IF($AF656&gt;100,"",IF($M656=プロ用女子!D$177,ROW(),"")),"")</f>
        <v/>
      </c>
      <c r="CN656" s="58" t="str">
        <f>IF(O656="女子",IF($AF656&gt;100,"",IF($M656=プロ用女子!K$177,ROW(),"")),"")</f>
        <v/>
      </c>
      <c r="CO656" s="58" t="str">
        <f>IF(O656="女子",IF($AF656&gt;100,"",IF($M656=プロ用女子!D$202,ROW(),"")),"")</f>
        <v/>
      </c>
      <c r="CP656" s="58" t="str">
        <f>IF(O656="女子",IF($AF656&gt;100,"",IF($M656=プロ用女子!K$202,ROW(),"")),"")</f>
        <v/>
      </c>
      <c r="CQ656" s="58" t="str">
        <f>IF(O656="女子",IF($AF656&gt;100,"",IF($M656=プロ用女子!D$227,ROW(),"")),"")</f>
        <v/>
      </c>
      <c r="CR656" s="58" t="str">
        <f>IF(O656="女子",IF($AF656&gt;100,"",IF($M656=プロ用女子!K$227,ROW(),"")),"")</f>
        <v/>
      </c>
    </row>
    <row r="657" spans="12:96" x14ac:dyDescent="0.15">
      <c r="L657" t="s">
        <v>2645</v>
      </c>
      <c r="AA657" t="s">
        <v>2646</v>
      </c>
      <c r="AC657" t="s">
        <v>161</v>
      </c>
      <c r="AN657">
        <v>153</v>
      </c>
      <c r="AO657">
        <v>49</v>
      </c>
      <c r="AP657" t="s">
        <v>103</v>
      </c>
      <c r="BB657" t="str">
        <f t="shared" si="34"/>
        <v/>
      </c>
      <c r="BC657" t="str">
        <f t="shared" si="35"/>
        <v/>
      </c>
      <c r="BD657" t="str">
        <f t="shared" si="36"/>
        <v>右</v>
      </c>
      <c r="BE657" s="58" t="str">
        <f>IF(O657="男子",IF($AF657&gt;100,"",IF(M657=プロ用男子!D$2,ROW(),"")),"")</f>
        <v/>
      </c>
      <c r="BF657" s="58" t="str">
        <f>IF(O657="男子",IF($AF657&gt;100,"",IF($M657=プロ用男子!K$2,ROW(),"")),"")</f>
        <v/>
      </c>
      <c r="BG657" s="58" t="str">
        <f>IF(O657="男子",IF($AF657&gt;100,"",IF($M657=プロ用男子!D$27,ROW(),"")),"")</f>
        <v/>
      </c>
      <c r="BH657" s="58" t="str">
        <f>IF(O657="男子",IF($AF657&gt;100,"",IF($M657=プロ用男子!K$27,ROW(),"")),"")</f>
        <v/>
      </c>
      <c r="BI657" s="58" t="str">
        <f>IF(O657="男子",IF($AF657&gt;100,"",IF($M657=プロ用男子!D$52,ROW(),"")),"")</f>
        <v/>
      </c>
      <c r="BJ657" s="58" t="str">
        <f>IF(O657="男子",IF($AF657&gt;100,"",IF($M657=プロ用男子!K$52,ROW(),"")),"")</f>
        <v/>
      </c>
      <c r="BK657" s="58" t="str">
        <f>IF(O657="男子",IF($AF657&gt;100,"",IF($M657=プロ用男子!D$77,ROW(),"")),"")</f>
        <v/>
      </c>
      <c r="BL657" s="58" t="str">
        <f>IF(O657="男子",IF($AF657&gt;100,"",IF($M657=プロ用男子!K$77,ROW(),"")),"")</f>
        <v/>
      </c>
      <c r="BM657" s="58" t="str">
        <f>IF(O657="男子",IF($AF657&gt;100,"",IF($M657=プロ用男子!D$102,ROW(),"")),"")</f>
        <v/>
      </c>
      <c r="BN657" s="58" t="str">
        <f>IF(O657="男子",IF($AF657&gt;100,"",IF($M657=プロ用男子!K$102,ROW(),"")),"")</f>
        <v/>
      </c>
      <c r="BO657" s="58" t="str">
        <f>IF(O657="男子",IF($AF657&gt;100,"",IF($M657=プロ用男子!D$127,ROW(),"")),"")</f>
        <v/>
      </c>
      <c r="BP657" s="58" t="str">
        <f>IF(O657="男子",IF($AF657&gt;100,"",IF($M657=プロ用男子!K$127,ROW(),"")),"")</f>
        <v/>
      </c>
      <c r="BQ657" s="58" t="str">
        <f>IF(O657="男子",IF($AF657&gt;100,"",IF($M657=プロ用男子!D$152,ROW(),"")),"")</f>
        <v/>
      </c>
      <c r="BR657" s="58" t="str">
        <f>IF(O657="男子",IF($AF657&gt;100,"",IF($M657=プロ用男子!K$152,ROW(),"")),"")</f>
        <v/>
      </c>
      <c r="BS657" s="58" t="str">
        <f>IF(O657="男子",IF($AF657&gt;100,"",IF($M657=プロ用男子!D$177,ROW(),"")),"")</f>
        <v/>
      </c>
      <c r="BT657" s="58" t="str">
        <f>IF(O657="男子",IF($AF657&gt;100,"",IF($M657=プロ用男子!K$177,ROW(),"")),"")</f>
        <v/>
      </c>
      <c r="BU657" s="58" t="str">
        <f>IF(O657="男子",IF($AF657&gt;100,"",IF($M657=プロ用男子!D$202,ROW(),"")),"")</f>
        <v/>
      </c>
      <c r="BV657" s="58" t="str">
        <f>IF(O657="男子",IF($AF657&gt;100,"",IF($M657=プロ用男子!K$202,ROW(),"")),"")</f>
        <v/>
      </c>
      <c r="BW657" s="58" t="str">
        <f>IF(O657="男子",IF($AF657&gt;100,"",IF($M657=プロ用男子!D$227,ROW(),"")),"")</f>
        <v/>
      </c>
      <c r="BX657" s="58" t="str">
        <f>IF(O657="男子",IF($AF657&gt;100,"",IF($M657=プロ用男子!K$227,ROW(),"")),"")</f>
        <v/>
      </c>
      <c r="BY657" s="58" t="str">
        <f>IF(O657="女子",IF(AF657&gt;100,"",IF(M657=プロ用女子!D$2,ROW(),"")),"")</f>
        <v/>
      </c>
      <c r="BZ657" s="58" t="str">
        <f>IF(O657="女子",IF($AF657&gt;100,"",IF($M657=プロ用女子!K$2,ROW(),"")),"")</f>
        <v/>
      </c>
      <c r="CA657" s="58" t="str">
        <f>IF(O657="女子",IF($AF657&gt;100,"",IF($M657=プロ用女子!D$27,ROW(),"")),"")</f>
        <v/>
      </c>
      <c r="CB657" s="58" t="str">
        <f>IF(O657="女子",IF($AF657&gt;100,"",IF($M657=プロ用女子!K$27,ROW(),"")),"")</f>
        <v/>
      </c>
      <c r="CC657" s="58" t="str">
        <f>IF(O657="女子",IF($AF657&gt;100,"",IF($M657=プロ用女子!D$52,ROW(),"")),"")</f>
        <v/>
      </c>
      <c r="CD657" s="58" t="str">
        <f>IF(O657="女子",IF($AF657&gt;100,"",IF($M657=プロ用女子!K$52,ROW(),"")),"")</f>
        <v/>
      </c>
      <c r="CE657" s="58" t="str">
        <f>IF(O657="女子",IF($AF657&gt;100,"",IF($M657=プロ用女子!D$77,ROW(),"")),"")</f>
        <v/>
      </c>
      <c r="CF657" s="58" t="str">
        <f>IF(O657="女子",IF($AF657&gt;100,"",IF($M657=プロ用女子!K$77,ROW(),"")),"")</f>
        <v/>
      </c>
      <c r="CG657" s="58" t="str">
        <f>IF(O657="女子",IF($AF657&gt;100,"",IF($M657=プロ用女子!D$102,ROW(),"")),"")</f>
        <v/>
      </c>
      <c r="CH657" s="58" t="str">
        <f>IF(O657="女子",IF($AF657&gt;100,"",IF($M657=プロ用女子!K$102,ROW(),"")),"")</f>
        <v/>
      </c>
      <c r="CI657" s="58" t="str">
        <f>IF(O657="女子",IF($AF657&gt;100,"",IF($M657=プロ用女子!D$127,ROW(),"")),"")</f>
        <v/>
      </c>
      <c r="CJ657" s="58" t="str">
        <f>IF(O657="女子",IF($AF657&gt;100,"",IF($M657=プロ用女子!K$127,ROW(),"")),"")</f>
        <v/>
      </c>
      <c r="CK657" s="58" t="str">
        <f>IF(O657="女子",IF($AF657&gt;100,"",IF($M657=プロ用女子!D$152,ROW(),"")),"")</f>
        <v/>
      </c>
      <c r="CL657" s="58" t="str">
        <f>IF(O657="女子",IF($AF657&gt;100,"",IF($M657=プロ用女子!K$152,ROW(),"")),"")</f>
        <v/>
      </c>
      <c r="CM657" s="58" t="str">
        <f>IF(O657="女子",IF($AF657&gt;100,"",IF($M657=プロ用女子!D$177,ROW(),"")),"")</f>
        <v/>
      </c>
      <c r="CN657" s="58" t="str">
        <f>IF(O657="女子",IF($AF657&gt;100,"",IF($M657=プロ用女子!K$177,ROW(),"")),"")</f>
        <v/>
      </c>
      <c r="CO657" s="58" t="str">
        <f>IF(O657="女子",IF($AF657&gt;100,"",IF($M657=プロ用女子!D$202,ROW(),"")),"")</f>
        <v/>
      </c>
      <c r="CP657" s="58" t="str">
        <f>IF(O657="女子",IF($AF657&gt;100,"",IF($M657=プロ用女子!K$202,ROW(),"")),"")</f>
        <v/>
      </c>
      <c r="CQ657" s="58" t="str">
        <f>IF(O657="女子",IF($AF657&gt;100,"",IF($M657=プロ用女子!D$227,ROW(),"")),"")</f>
        <v/>
      </c>
      <c r="CR657" s="58" t="str">
        <f>IF(O657="女子",IF($AF657&gt;100,"",IF($M657=プロ用女子!K$227,ROW(),"")),"")</f>
        <v/>
      </c>
    </row>
    <row r="658" spans="12:96" x14ac:dyDescent="0.15">
      <c r="L658" t="s">
        <v>2717</v>
      </c>
      <c r="Y658" t="s">
        <v>101</v>
      </c>
      <c r="AA658" t="s">
        <v>2718</v>
      </c>
      <c r="AC658" t="s">
        <v>161</v>
      </c>
      <c r="AD658" t="s">
        <v>102</v>
      </c>
      <c r="AN658">
        <v>153</v>
      </c>
      <c r="AO658">
        <v>44</v>
      </c>
      <c r="AP658" t="s">
        <v>103</v>
      </c>
      <c r="BB658" t="str">
        <f t="shared" ref="BB658:BB721" si="37">IF(AG658="","",DATEDIF(AG658,DATE(BB$1,4,1),"y"))</f>
        <v/>
      </c>
      <c r="BC658" t="str">
        <f t="shared" ref="BC658:BC721" si="38">IF(BB658="","",IF(BB658=15,1,IF(BB658=16,2,IF(BB658=17,3,"役員"))))</f>
        <v/>
      </c>
      <c r="BD658" t="str">
        <f t="shared" ref="BD658:BD721" si="39">LEFT(AP658,1)</f>
        <v>右</v>
      </c>
      <c r="BE658" s="58" t="str">
        <f>IF(O658="男子",IF($AF658&gt;100,"",IF(M658=プロ用男子!D$2,ROW(),"")),"")</f>
        <v/>
      </c>
      <c r="BF658" s="58" t="str">
        <f>IF(O658="男子",IF($AF658&gt;100,"",IF($M658=プロ用男子!K$2,ROW(),"")),"")</f>
        <v/>
      </c>
      <c r="BG658" s="58" t="str">
        <f>IF(O658="男子",IF($AF658&gt;100,"",IF($M658=プロ用男子!D$27,ROW(),"")),"")</f>
        <v/>
      </c>
      <c r="BH658" s="58" t="str">
        <f>IF(O658="男子",IF($AF658&gt;100,"",IF($M658=プロ用男子!K$27,ROW(),"")),"")</f>
        <v/>
      </c>
      <c r="BI658" s="58" t="str">
        <f>IF(O658="男子",IF($AF658&gt;100,"",IF($M658=プロ用男子!D$52,ROW(),"")),"")</f>
        <v/>
      </c>
      <c r="BJ658" s="58" t="str">
        <f>IF(O658="男子",IF($AF658&gt;100,"",IF($M658=プロ用男子!K$52,ROW(),"")),"")</f>
        <v/>
      </c>
      <c r="BK658" s="58" t="str">
        <f>IF(O658="男子",IF($AF658&gt;100,"",IF($M658=プロ用男子!D$77,ROW(),"")),"")</f>
        <v/>
      </c>
      <c r="BL658" s="58" t="str">
        <f>IF(O658="男子",IF($AF658&gt;100,"",IF($M658=プロ用男子!K$77,ROW(),"")),"")</f>
        <v/>
      </c>
      <c r="BM658" s="58" t="str">
        <f>IF(O658="男子",IF($AF658&gt;100,"",IF($M658=プロ用男子!D$102,ROW(),"")),"")</f>
        <v/>
      </c>
      <c r="BN658" s="58" t="str">
        <f>IF(O658="男子",IF($AF658&gt;100,"",IF($M658=プロ用男子!K$102,ROW(),"")),"")</f>
        <v/>
      </c>
      <c r="BO658" s="58" t="str">
        <f>IF(O658="男子",IF($AF658&gt;100,"",IF($M658=プロ用男子!D$127,ROW(),"")),"")</f>
        <v/>
      </c>
      <c r="BP658" s="58" t="str">
        <f>IF(O658="男子",IF($AF658&gt;100,"",IF($M658=プロ用男子!K$127,ROW(),"")),"")</f>
        <v/>
      </c>
      <c r="BQ658" s="58" t="str">
        <f>IF(O658="男子",IF($AF658&gt;100,"",IF($M658=プロ用男子!D$152,ROW(),"")),"")</f>
        <v/>
      </c>
      <c r="BR658" s="58" t="str">
        <f>IF(O658="男子",IF($AF658&gt;100,"",IF($M658=プロ用男子!K$152,ROW(),"")),"")</f>
        <v/>
      </c>
      <c r="BS658" s="58" t="str">
        <f>IF(O658="男子",IF($AF658&gt;100,"",IF($M658=プロ用男子!D$177,ROW(),"")),"")</f>
        <v/>
      </c>
      <c r="BT658" s="58" t="str">
        <f>IF(O658="男子",IF($AF658&gt;100,"",IF($M658=プロ用男子!K$177,ROW(),"")),"")</f>
        <v/>
      </c>
      <c r="BU658" s="58" t="str">
        <f>IF(O658="男子",IF($AF658&gt;100,"",IF($M658=プロ用男子!D$202,ROW(),"")),"")</f>
        <v/>
      </c>
      <c r="BV658" s="58" t="str">
        <f>IF(O658="男子",IF($AF658&gt;100,"",IF($M658=プロ用男子!K$202,ROW(),"")),"")</f>
        <v/>
      </c>
      <c r="BW658" s="58" t="str">
        <f>IF(O658="男子",IF($AF658&gt;100,"",IF($M658=プロ用男子!D$227,ROW(),"")),"")</f>
        <v/>
      </c>
      <c r="BX658" s="58" t="str">
        <f>IF(O658="男子",IF($AF658&gt;100,"",IF($M658=プロ用男子!K$227,ROW(),"")),"")</f>
        <v/>
      </c>
      <c r="BY658" s="58" t="str">
        <f>IF(O658="女子",IF(AF658&gt;100,"",IF(M658=プロ用女子!D$2,ROW(),"")),"")</f>
        <v/>
      </c>
      <c r="BZ658" s="58" t="str">
        <f>IF(O658="女子",IF($AF658&gt;100,"",IF($M658=プロ用女子!K$2,ROW(),"")),"")</f>
        <v/>
      </c>
      <c r="CA658" s="58" t="str">
        <f>IF(O658="女子",IF($AF658&gt;100,"",IF($M658=プロ用女子!D$27,ROW(),"")),"")</f>
        <v/>
      </c>
      <c r="CB658" s="58" t="str">
        <f>IF(O658="女子",IF($AF658&gt;100,"",IF($M658=プロ用女子!K$27,ROW(),"")),"")</f>
        <v/>
      </c>
      <c r="CC658" s="58" t="str">
        <f>IF(O658="女子",IF($AF658&gt;100,"",IF($M658=プロ用女子!D$52,ROW(),"")),"")</f>
        <v/>
      </c>
      <c r="CD658" s="58" t="str">
        <f>IF(O658="女子",IF($AF658&gt;100,"",IF($M658=プロ用女子!K$52,ROW(),"")),"")</f>
        <v/>
      </c>
      <c r="CE658" s="58" t="str">
        <f>IF(O658="女子",IF($AF658&gt;100,"",IF($M658=プロ用女子!D$77,ROW(),"")),"")</f>
        <v/>
      </c>
      <c r="CF658" s="58" t="str">
        <f>IF(O658="女子",IF($AF658&gt;100,"",IF($M658=プロ用女子!K$77,ROW(),"")),"")</f>
        <v/>
      </c>
      <c r="CG658" s="58" t="str">
        <f>IF(O658="女子",IF($AF658&gt;100,"",IF($M658=プロ用女子!D$102,ROW(),"")),"")</f>
        <v/>
      </c>
      <c r="CH658" s="58" t="str">
        <f>IF(O658="女子",IF($AF658&gt;100,"",IF($M658=プロ用女子!K$102,ROW(),"")),"")</f>
        <v/>
      </c>
      <c r="CI658" s="58" t="str">
        <f>IF(O658="女子",IF($AF658&gt;100,"",IF($M658=プロ用女子!D$127,ROW(),"")),"")</f>
        <v/>
      </c>
      <c r="CJ658" s="58" t="str">
        <f>IF(O658="女子",IF($AF658&gt;100,"",IF($M658=プロ用女子!K$127,ROW(),"")),"")</f>
        <v/>
      </c>
      <c r="CK658" s="58" t="str">
        <f>IF(O658="女子",IF($AF658&gt;100,"",IF($M658=プロ用女子!D$152,ROW(),"")),"")</f>
        <v/>
      </c>
      <c r="CL658" s="58" t="str">
        <f>IF(O658="女子",IF($AF658&gt;100,"",IF($M658=プロ用女子!K$152,ROW(),"")),"")</f>
        <v/>
      </c>
      <c r="CM658" s="58" t="str">
        <f>IF(O658="女子",IF($AF658&gt;100,"",IF($M658=プロ用女子!D$177,ROW(),"")),"")</f>
        <v/>
      </c>
      <c r="CN658" s="58" t="str">
        <f>IF(O658="女子",IF($AF658&gt;100,"",IF($M658=プロ用女子!K$177,ROW(),"")),"")</f>
        <v/>
      </c>
      <c r="CO658" s="58" t="str">
        <f>IF(O658="女子",IF($AF658&gt;100,"",IF($M658=プロ用女子!D$202,ROW(),"")),"")</f>
        <v/>
      </c>
      <c r="CP658" s="58" t="str">
        <f>IF(O658="女子",IF($AF658&gt;100,"",IF($M658=プロ用女子!K$202,ROW(),"")),"")</f>
        <v/>
      </c>
      <c r="CQ658" s="58" t="str">
        <f>IF(O658="女子",IF($AF658&gt;100,"",IF($M658=プロ用女子!D$227,ROW(),"")),"")</f>
        <v/>
      </c>
      <c r="CR658" s="58" t="str">
        <f>IF(O658="女子",IF($AF658&gt;100,"",IF($M658=プロ用女子!K$227,ROW(),"")),"")</f>
        <v/>
      </c>
    </row>
    <row r="659" spans="12:96" x14ac:dyDescent="0.15">
      <c r="L659" t="s">
        <v>2759</v>
      </c>
      <c r="Y659" t="s">
        <v>101</v>
      </c>
      <c r="AA659" t="s">
        <v>2760</v>
      </c>
      <c r="AC659" t="s">
        <v>161</v>
      </c>
      <c r="AD659" t="s">
        <v>102</v>
      </c>
      <c r="AG659" s="40"/>
      <c r="BB659" t="str">
        <f t="shared" si="37"/>
        <v/>
      </c>
      <c r="BC659" t="str">
        <f t="shared" si="38"/>
        <v/>
      </c>
      <c r="BD659" t="str">
        <f t="shared" si="39"/>
        <v/>
      </c>
      <c r="BE659" s="58" t="str">
        <f>IF(O659="男子",IF($AF659&gt;100,"",IF(M659=プロ用男子!D$2,ROW(),"")),"")</f>
        <v/>
      </c>
      <c r="BF659" s="58" t="str">
        <f>IF(O659="男子",IF($AF659&gt;100,"",IF($M659=プロ用男子!K$2,ROW(),"")),"")</f>
        <v/>
      </c>
      <c r="BG659" s="58" t="str">
        <f>IF(O659="男子",IF($AF659&gt;100,"",IF($M659=プロ用男子!D$27,ROW(),"")),"")</f>
        <v/>
      </c>
      <c r="BH659" s="58" t="str">
        <f>IF(O659="男子",IF($AF659&gt;100,"",IF($M659=プロ用男子!K$27,ROW(),"")),"")</f>
        <v/>
      </c>
      <c r="BI659" s="58" t="str">
        <f>IF(O659="男子",IF($AF659&gt;100,"",IF($M659=プロ用男子!D$52,ROW(),"")),"")</f>
        <v/>
      </c>
      <c r="BJ659" s="58" t="str">
        <f>IF(O659="男子",IF($AF659&gt;100,"",IF($M659=プロ用男子!K$52,ROW(),"")),"")</f>
        <v/>
      </c>
      <c r="BK659" s="58" t="str">
        <f>IF(O659="男子",IF($AF659&gt;100,"",IF($M659=プロ用男子!D$77,ROW(),"")),"")</f>
        <v/>
      </c>
      <c r="BL659" s="58" t="str">
        <f>IF(O659="男子",IF($AF659&gt;100,"",IF($M659=プロ用男子!K$77,ROW(),"")),"")</f>
        <v/>
      </c>
      <c r="BM659" s="58" t="str">
        <f>IF(O659="男子",IF($AF659&gt;100,"",IF($M659=プロ用男子!D$102,ROW(),"")),"")</f>
        <v/>
      </c>
      <c r="BN659" s="58" t="str">
        <f>IF(O659="男子",IF($AF659&gt;100,"",IF($M659=プロ用男子!K$102,ROW(),"")),"")</f>
        <v/>
      </c>
      <c r="BO659" s="58" t="str">
        <f>IF(O659="男子",IF($AF659&gt;100,"",IF($M659=プロ用男子!D$127,ROW(),"")),"")</f>
        <v/>
      </c>
      <c r="BP659" s="58" t="str">
        <f>IF(O659="男子",IF($AF659&gt;100,"",IF($M659=プロ用男子!K$127,ROW(),"")),"")</f>
        <v/>
      </c>
      <c r="BQ659" s="58" t="str">
        <f>IF(O659="男子",IF($AF659&gt;100,"",IF($M659=プロ用男子!D$152,ROW(),"")),"")</f>
        <v/>
      </c>
      <c r="BR659" s="58" t="str">
        <f>IF(O659="男子",IF($AF659&gt;100,"",IF($M659=プロ用男子!K$152,ROW(),"")),"")</f>
        <v/>
      </c>
      <c r="BS659" s="58" t="str">
        <f>IF(O659="男子",IF($AF659&gt;100,"",IF($M659=プロ用男子!D$177,ROW(),"")),"")</f>
        <v/>
      </c>
      <c r="BT659" s="58" t="str">
        <f>IF(O659="男子",IF($AF659&gt;100,"",IF($M659=プロ用男子!K$177,ROW(),"")),"")</f>
        <v/>
      </c>
      <c r="BU659" s="58" t="str">
        <f>IF(O659="男子",IF($AF659&gt;100,"",IF($M659=プロ用男子!D$202,ROW(),"")),"")</f>
        <v/>
      </c>
      <c r="BV659" s="58" t="str">
        <f>IF(O659="男子",IF($AF659&gt;100,"",IF($M659=プロ用男子!K$202,ROW(),"")),"")</f>
        <v/>
      </c>
      <c r="BW659" s="58" t="str">
        <f>IF(O659="男子",IF($AF659&gt;100,"",IF($M659=プロ用男子!D$227,ROW(),"")),"")</f>
        <v/>
      </c>
      <c r="BX659" s="58" t="str">
        <f>IF(O659="男子",IF($AF659&gt;100,"",IF($M659=プロ用男子!K$227,ROW(),"")),"")</f>
        <v/>
      </c>
      <c r="BY659" s="58" t="str">
        <f>IF(O659="女子",IF(AF659&gt;100,"",IF(M659=プロ用女子!D$2,ROW(),"")),"")</f>
        <v/>
      </c>
      <c r="BZ659" s="58" t="str">
        <f>IF(O659="女子",IF($AF659&gt;100,"",IF($M659=プロ用女子!K$2,ROW(),"")),"")</f>
        <v/>
      </c>
      <c r="CA659" s="58" t="str">
        <f>IF(O659="女子",IF($AF659&gt;100,"",IF($M659=プロ用女子!D$27,ROW(),"")),"")</f>
        <v/>
      </c>
      <c r="CB659" s="58" t="str">
        <f>IF(O659="女子",IF($AF659&gt;100,"",IF($M659=プロ用女子!K$27,ROW(),"")),"")</f>
        <v/>
      </c>
      <c r="CC659" s="58" t="str">
        <f>IF(O659="女子",IF($AF659&gt;100,"",IF($M659=プロ用女子!D$52,ROW(),"")),"")</f>
        <v/>
      </c>
      <c r="CD659" s="58" t="str">
        <f>IF(O659="女子",IF($AF659&gt;100,"",IF($M659=プロ用女子!K$52,ROW(),"")),"")</f>
        <v/>
      </c>
      <c r="CE659" s="58" t="str">
        <f>IF(O659="女子",IF($AF659&gt;100,"",IF($M659=プロ用女子!D$77,ROW(),"")),"")</f>
        <v/>
      </c>
      <c r="CF659" s="58" t="str">
        <f>IF(O659="女子",IF($AF659&gt;100,"",IF($M659=プロ用女子!K$77,ROW(),"")),"")</f>
        <v/>
      </c>
      <c r="CG659" s="58" t="str">
        <f>IF(O659="女子",IF($AF659&gt;100,"",IF($M659=プロ用女子!D$102,ROW(),"")),"")</f>
        <v/>
      </c>
      <c r="CH659" s="58" t="str">
        <f>IF(O659="女子",IF($AF659&gt;100,"",IF($M659=プロ用女子!K$102,ROW(),"")),"")</f>
        <v/>
      </c>
      <c r="CI659" s="58" t="str">
        <f>IF(O659="女子",IF($AF659&gt;100,"",IF($M659=プロ用女子!D$127,ROW(),"")),"")</f>
        <v/>
      </c>
      <c r="CJ659" s="58" t="str">
        <f>IF(O659="女子",IF($AF659&gt;100,"",IF($M659=プロ用女子!K$127,ROW(),"")),"")</f>
        <v/>
      </c>
      <c r="CK659" s="58" t="str">
        <f>IF(O659="女子",IF($AF659&gt;100,"",IF($M659=プロ用女子!D$152,ROW(),"")),"")</f>
        <v/>
      </c>
      <c r="CL659" s="58" t="str">
        <f>IF(O659="女子",IF($AF659&gt;100,"",IF($M659=プロ用女子!K$152,ROW(),"")),"")</f>
        <v/>
      </c>
      <c r="CM659" s="58" t="str">
        <f>IF(O659="女子",IF($AF659&gt;100,"",IF($M659=プロ用女子!D$177,ROW(),"")),"")</f>
        <v/>
      </c>
      <c r="CN659" s="58" t="str">
        <f>IF(O659="女子",IF($AF659&gt;100,"",IF($M659=プロ用女子!K$177,ROW(),"")),"")</f>
        <v/>
      </c>
      <c r="CO659" s="58" t="str">
        <f>IF(O659="女子",IF($AF659&gt;100,"",IF($M659=プロ用女子!D$202,ROW(),"")),"")</f>
        <v/>
      </c>
      <c r="CP659" s="58" t="str">
        <f>IF(O659="女子",IF($AF659&gt;100,"",IF($M659=プロ用女子!K$202,ROW(),"")),"")</f>
        <v/>
      </c>
      <c r="CQ659" s="58" t="str">
        <f>IF(O659="女子",IF($AF659&gt;100,"",IF($M659=プロ用女子!D$227,ROW(),"")),"")</f>
        <v/>
      </c>
      <c r="CR659" s="58" t="str">
        <f>IF(O659="女子",IF($AF659&gt;100,"",IF($M659=プロ用女子!K$227,ROW(),"")),"")</f>
        <v/>
      </c>
    </row>
    <row r="660" spans="12:96" x14ac:dyDescent="0.15">
      <c r="AG660" s="40"/>
      <c r="BB660" t="str">
        <f t="shared" si="37"/>
        <v/>
      </c>
      <c r="BC660" t="str">
        <f t="shared" si="38"/>
        <v/>
      </c>
      <c r="BD660" t="str">
        <f t="shared" si="39"/>
        <v/>
      </c>
      <c r="BE660" s="58" t="str">
        <f>IF(O660="男子",IF($AF660&gt;100,"",IF(M660=プロ用男子!D$2,ROW(),"")),"")</f>
        <v/>
      </c>
      <c r="BF660" s="58" t="str">
        <f>IF(O660="男子",IF($AF660&gt;100,"",IF($M660=プロ用男子!K$2,ROW(),"")),"")</f>
        <v/>
      </c>
      <c r="BG660" s="58" t="str">
        <f>IF(O660="男子",IF($AF660&gt;100,"",IF($M660=プロ用男子!D$27,ROW(),"")),"")</f>
        <v/>
      </c>
      <c r="BH660" s="58" t="str">
        <f>IF(O660="男子",IF($AF660&gt;100,"",IF($M660=プロ用男子!K$27,ROW(),"")),"")</f>
        <v/>
      </c>
      <c r="BI660" s="58" t="str">
        <f>IF(O660="男子",IF($AF660&gt;100,"",IF($M660=プロ用男子!D$52,ROW(),"")),"")</f>
        <v/>
      </c>
      <c r="BJ660" s="58" t="str">
        <f>IF(O660="男子",IF($AF660&gt;100,"",IF($M660=プロ用男子!K$52,ROW(),"")),"")</f>
        <v/>
      </c>
      <c r="BK660" s="58" t="str">
        <f>IF(O660="男子",IF($AF660&gt;100,"",IF($M660=プロ用男子!D$77,ROW(),"")),"")</f>
        <v/>
      </c>
      <c r="BL660" s="58" t="str">
        <f>IF(O660="男子",IF($AF660&gt;100,"",IF($M660=プロ用男子!K$77,ROW(),"")),"")</f>
        <v/>
      </c>
      <c r="BM660" s="58" t="str">
        <f>IF(O660="男子",IF($AF660&gt;100,"",IF($M660=プロ用男子!D$102,ROW(),"")),"")</f>
        <v/>
      </c>
      <c r="BN660" s="58" t="str">
        <f>IF(O660="男子",IF($AF660&gt;100,"",IF($M660=プロ用男子!K$102,ROW(),"")),"")</f>
        <v/>
      </c>
      <c r="BO660" s="58" t="str">
        <f>IF(O660="男子",IF($AF660&gt;100,"",IF($M660=プロ用男子!D$127,ROW(),"")),"")</f>
        <v/>
      </c>
      <c r="BP660" s="58" t="str">
        <f>IF(O660="男子",IF($AF660&gt;100,"",IF($M660=プロ用男子!K$127,ROW(),"")),"")</f>
        <v/>
      </c>
      <c r="BQ660" s="58" t="str">
        <f>IF(O660="男子",IF($AF660&gt;100,"",IF($M660=プロ用男子!D$152,ROW(),"")),"")</f>
        <v/>
      </c>
      <c r="BR660" s="58" t="str">
        <f>IF(O660="男子",IF($AF660&gt;100,"",IF($M660=プロ用男子!K$152,ROW(),"")),"")</f>
        <v/>
      </c>
      <c r="BS660" s="58" t="str">
        <f>IF(O660="男子",IF($AF660&gt;100,"",IF($M660=プロ用男子!D$177,ROW(),"")),"")</f>
        <v/>
      </c>
      <c r="BT660" s="58" t="str">
        <f>IF(O660="男子",IF($AF660&gt;100,"",IF($M660=プロ用男子!K$177,ROW(),"")),"")</f>
        <v/>
      </c>
      <c r="BU660" s="58" t="str">
        <f>IF(O660="男子",IF($AF660&gt;100,"",IF($M660=プロ用男子!D$202,ROW(),"")),"")</f>
        <v/>
      </c>
      <c r="BV660" s="58" t="str">
        <f>IF(O660="男子",IF($AF660&gt;100,"",IF($M660=プロ用男子!K$202,ROW(),"")),"")</f>
        <v/>
      </c>
      <c r="BW660" s="58" t="str">
        <f>IF(O660="男子",IF($AF660&gt;100,"",IF($M660=プロ用男子!D$227,ROW(),"")),"")</f>
        <v/>
      </c>
      <c r="BX660" s="58" t="str">
        <f>IF(O660="男子",IF($AF660&gt;100,"",IF($M660=プロ用男子!K$227,ROW(),"")),"")</f>
        <v/>
      </c>
      <c r="BY660" s="58" t="str">
        <f>IF(O660="女子",IF(AF660&gt;100,"",IF(M660=プロ用女子!D$2,ROW(),"")),"")</f>
        <v/>
      </c>
      <c r="BZ660" s="58" t="str">
        <f>IF(O660="女子",IF($AF660&gt;100,"",IF($M660=プロ用女子!K$2,ROW(),"")),"")</f>
        <v/>
      </c>
      <c r="CA660" s="58" t="str">
        <f>IF(O660="女子",IF($AF660&gt;100,"",IF($M660=プロ用女子!D$27,ROW(),"")),"")</f>
        <v/>
      </c>
      <c r="CB660" s="58" t="str">
        <f>IF(O660="女子",IF($AF660&gt;100,"",IF($M660=プロ用女子!K$27,ROW(),"")),"")</f>
        <v/>
      </c>
      <c r="CC660" s="58" t="str">
        <f>IF(O660="女子",IF($AF660&gt;100,"",IF($M660=プロ用女子!D$52,ROW(),"")),"")</f>
        <v/>
      </c>
      <c r="CD660" s="58" t="str">
        <f>IF(O660="女子",IF($AF660&gt;100,"",IF($M660=プロ用女子!K$52,ROW(),"")),"")</f>
        <v/>
      </c>
      <c r="CE660" s="58" t="str">
        <f>IF(O660="女子",IF($AF660&gt;100,"",IF($M660=プロ用女子!D$77,ROW(),"")),"")</f>
        <v/>
      </c>
      <c r="CF660" s="58" t="str">
        <f>IF(O660="女子",IF($AF660&gt;100,"",IF($M660=プロ用女子!K$77,ROW(),"")),"")</f>
        <v/>
      </c>
      <c r="CG660" s="58" t="str">
        <f>IF(O660="女子",IF($AF660&gt;100,"",IF($M660=プロ用女子!D$102,ROW(),"")),"")</f>
        <v/>
      </c>
      <c r="CH660" s="58" t="str">
        <f>IF(O660="女子",IF($AF660&gt;100,"",IF($M660=プロ用女子!K$102,ROW(),"")),"")</f>
        <v/>
      </c>
      <c r="CI660" s="58" t="str">
        <f>IF(O660="女子",IF($AF660&gt;100,"",IF($M660=プロ用女子!D$127,ROW(),"")),"")</f>
        <v/>
      </c>
      <c r="CJ660" s="58" t="str">
        <f>IF(O660="女子",IF($AF660&gt;100,"",IF($M660=プロ用女子!K$127,ROW(),"")),"")</f>
        <v/>
      </c>
      <c r="CK660" s="58" t="str">
        <f>IF(O660="女子",IF($AF660&gt;100,"",IF($M660=プロ用女子!D$152,ROW(),"")),"")</f>
        <v/>
      </c>
      <c r="CL660" s="58" t="str">
        <f>IF(O660="女子",IF($AF660&gt;100,"",IF($M660=プロ用女子!K$152,ROW(),"")),"")</f>
        <v/>
      </c>
      <c r="CM660" s="58" t="str">
        <f>IF(O660="女子",IF($AF660&gt;100,"",IF($M660=プロ用女子!D$177,ROW(),"")),"")</f>
        <v/>
      </c>
      <c r="CN660" s="58" t="str">
        <f>IF(O660="女子",IF($AF660&gt;100,"",IF($M660=プロ用女子!K$177,ROW(),"")),"")</f>
        <v/>
      </c>
      <c r="CO660" s="58" t="str">
        <f>IF(O660="女子",IF($AF660&gt;100,"",IF($M660=プロ用女子!D$202,ROW(),"")),"")</f>
        <v/>
      </c>
      <c r="CP660" s="58" t="str">
        <f>IF(O660="女子",IF($AF660&gt;100,"",IF($M660=プロ用女子!K$202,ROW(),"")),"")</f>
        <v/>
      </c>
      <c r="CQ660" s="58" t="str">
        <f>IF(O660="女子",IF($AF660&gt;100,"",IF($M660=プロ用女子!D$227,ROW(),"")),"")</f>
        <v/>
      </c>
      <c r="CR660" s="58" t="str">
        <f>IF(O660="女子",IF($AF660&gt;100,"",IF($M660=プロ用女子!K$227,ROW(),"")),"")</f>
        <v/>
      </c>
    </row>
    <row r="661" spans="12:96" x14ac:dyDescent="0.15">
      <c r="BB661" t="str">
        <f t="shared" si="37"/>
        <v/>
      </c>
      <c r="BC661" t="str">
        <f t="shared" si="38"/>
        <v/>
      </c>
      <c r="BD661" t="str">
        <f t="shared" si="39"/>
        <v/>
      </c>
      <c r="BE661" s="58" t="str">
        <f>IF(O661="男子",IF($AF661&gt;100,"",IF(M661=プロ用男子!D$2,ROW(),"")),"")</f>
        <v/>
      </c>
      <c r="BF661" s="58" t="str">
        <f>IF(O661="男子",IF($AF661&gt;100,"",IF($M661=プロ用男子!K$2,ROW(),"")),"")</f>
        <v/>
      </c>
      <c r="BG661" s="58" t="str">
        <f>IF(O661="男子",IF($AF661&gt;100,"",IF($M661=プロ用男子!D$27,ROW(),"")),"")</f>
        <v/>
      </c>
      <c r="BH661" s="58" t="str">
        <f>IF(O661="男子",IF($AF661&gt;100,"",IF($M661=プロ用男子!K$27,ROW(),"")),"")</f>
        <v/>
      </c>
      <c r="BI661" s="58" t="str">
        <f>IF(O661="男子",IF($AF661&gt;100,"",IF($M661=プロ用男子!D$52,ROW(),"")),"")</f>
        <v/>
      </c>
      <c r="BJ661" s="58" t="str">
        <f>IF(O661="男子",IF($AF661&gt;100,"",IF($M661=プロ用男子!K$52,ROW(),"")),"")</f>
        <v/>
      </c>
      <c r="BK661" s="58" t="str">
        <f>IF(O661="男子",IF($AF661&gt;100,"",IF($M661=プロ用男子!D$77,ROW(),"")),"")</f>
        <v/>
      </c>
      <c r="BL661" s="58" t="str">
        <f>IF(O661="男子",IF($AF661&gt;100,"",IF($M661=プロ用男子!K$77,ROW(),"")),"")</f>
        <v/>
      </c>
      <c r="BM661" s="58" t="str">
        <f>IF(O661="男子",IF($AF661&gt;100,"",IF($M661=プロ用男子!D$102,ROW(),"")),"")</f>
        <v/>
      </c>
      <c r="BN661" s="58" t="str">
        <f>IF(O661="男子",IF($AF661&gt;100,"",IF($M661=プロ用男子!K$102,ROW(),"")),"")</f>
        <v/>
      </c>
      <c r="BO661" s="58" t="str">
        <f>IF(O661="男子",IF($AF661&gt;100,"",IF($M661=プロ用男子!D$127,ROW(),"")),"")</f>
        <v/>
      </c>
      <c r="BP661" s="58" t="str">
        <f>IF(O661="男子",IF($AF661&gt;100,"",IF($M661=プロ用男子!K$127,ROW(),"")),"")</f>
        <v/>
      </c>
      <c r="BQ661" s="58" t="str">
        <f>IF(O661="男子",IF($AF661&gt;100,"",IF($M661=プロ用男子!D$152,ROW(),"")),"")</f>
        <v/>
      </c>
      <c r="BR661" s="58" t="str">
        <f>IF(O661="男子",IF($AF661&gt;100,"",IF($M661=プロ用男子!K$152,ROW(),"")),"")</f>
        <v/>
      </c>
      <c r="BS661" s="58" t="str">
        <f>IF(O661="男子",IF($AF661&gt;100,"",IF($M661=プロ用男子!D$177,ROW(),"")),"")</f>
        <v/>
      </c>
      <c r="BT661" s="58" t="str">
        <f>IF(O661="男子",IF($AF661&gt;100,"",IF($M661=プロ用男子!K$177,ROW(),"")),"")</f>
        <v/>
      </c>
      <c r="BU661" s="58" t="str">
        <f>IF(O661="男子",IF($AF661&gt;100,"",IF($M661=プロ用男子!D$202,ROW(),"")),"")</f>
        <v/>
      </c>
      <c r="BV661" s="58" t="str">
        <f>IF(O661="男子",IF($AF661&gt;100,"",IF($M661=プロ用男子!K$202,ROW(),"")),"")</f>
        <v/>
      </c>
      <c r="BW661" s="58" t="str">
        <f>IF(O661="男子",IF($AF661&gt;100,"",IF($M661=プロ用男子!D$227,ROW(),"")),"")</f>
        <v/>
      </c>
      <c r="BX661" s="58" t="str">
        <f>IF(O661="男子",IF($AF661&gt;100,"",IF($M661=プロ用男子!K$227,ROW(),"")),"")</f>
        <v/>
      </c>
      <c r="BY661" s="58" t="str">
        <f>IF(O661="女子",IF(AF661&gt;100,"",IF(M661=プロ用女子!D$2,ROW(),"")),"")</f>
        <v/>
      </c>
      <c r="BZ661" s="58" t="str">
        <f>IF(O661="女子",IF($AF661&gt;100,"",IF($M661=プロ用女子!K$2,ROW(),"")),"")</f>
        <v/>
      </c>
      <c r="CA661" s="58" t="str">
        <f>IF(O661="女子",IF($AF661&gt;100,"",IF($M661=プロ用女子!D$27,ROW(),"")),"")</f>
        <v/>
      </c>
      <c r="CB661" s="58" t="str">
        <f>IF(O661="女子",IF($AF661&gt;100,"",IF($M661=プロ用女子!K$27,ROW(),"")),"")</f>
        <v/>
      </c>
      <c r="CC661" s="58" t="str">
        <f>IF(O661="女子",IF($AF661&gt;100,"",IF($M661=プロ用女子!D$52,ROW(),"")),"")</f>
        <v/>
      </c>
      <c r="CD661" s="58" t="str">
        <f>IF(O661="女子",IF($AF661&gt;100,"",IF($M661=プロ用女子!K$52,ROW(),"")),"")</f>
        <v/>
      </c>
      <c r="CE661" s="58" t="str">
        <f>IF(O661="女子",IF($AF661&gt;100,"",IF($M661=プロ用女子!D$77,ROW(),"")),"")</f>
        <v/>
      </c>
      <c r="CF661" s="58" t="str">
        <f>IF(O661="女子",IF($AF661&gt;100,"",IF($M661=プロ用女子!K$77,ROW(),"")),"")</f>
        <v/>
      </c>
      <c r="CG661" s="58" t="str">
        <f>IF(O661="女子",IF($AF661&gt;100,"",IF($M661=プロ用女子!D$102,ROW(),"")),"")</f>
        <v/>
      </c>
      <c r="CH661" s="58" t="str">
        <f>IF(O661="女子",IF($AF661&gt;100,"",IF($M661=プロ用女子!K$102,ROW(),"")),"")</f>
        <v/>
      </c>
      <c r="CI661" s="58" t="str">
        <f>IF(O661="女子",IF($AF661&gt;100,"",IF($M661=プロ用女子!D$127,ROW(),"")),"")</f>
        <v/>
      </c>
      <c r="CJ661" s="58" t="str">
        <f>IF(O661="女子",IF($AF661&gt;100,"",IF($M661=プロ用女子!K$127,ROW(),"")),"")</f>
        <v/>
      </c>
      <c r="CK661" s="58" t="str">
        <f>IF(O661="女子",IF($AF661&gt;100,"",IF($M661=プロ用女子!D$152,ROW(),"")),"")</f>
        <v/>
      </c>
      <c r="CL661" s="58" t="str">
        <f>IF(O661="女子",IF($AF661&gt;100,"",IF($M661=プロ用女子!K$152,ROW(),"")),"")</f>
        <v/>
      </c>
      <c r="CM661" s="58" t="str">
        <f>IF(O661="女子",IF($AF661&gt;100,"",IF($M661=プロ用女子!D$177,ROW(),"")),"")</f>
        <v/>
      </c>
      <c r="CN661" s="58" t="str">
        <f>IF(O661="女子",IF($AF661&gt;100,"",IF($M661=プロ用女子!K$177,ROW(),"")),"")</f>
        <v/>
      </c>
      <c r="CO661" s="58" t="str">
        <f>IF(O661="女子",IF($AF661&gt;100,"",IF($M661=プロ用女子!D$202,ROW(),"")),"")</f>
        <v/>
      </c>
      <c r="CP661" s="58" t="str">
        <f>IF(O661="女子",IF($AF661&gt;100,"",IF($M661=プロ用女子!K$202,ROW(),"")),"")</f>
        <v/>
      </c>
      <c r="CQ661" s="58" t="str">
        <f>IF(O661="女子",IF($AF661&gt;100,"",IF($M661=プロ用女子!D$227,ROW(),"")),"")</f>
        <v/>
      </c>
      <c r="CR661" s="58" t="str">
        <f>IF(O661="女子",IF($AF661&gt;100,"",IF($M661=プロ用女子!K$227,ROW(),"")),"")</f>
        <v/>
      </c>
    </row>
    <row r="662" spans="12:96" x14ac:dyDescent="0.15">
      <c r="BB662" t="str">
        <f t="shared" si="37"/>
        <v/>
      </c>
      <c r="BC662" t="str">
        <f t="shared" si="38"/>
        <v/>
      </c>
      <c r="BD662" t="str">
        <f t="shared" si="39"/>
        <v/>
      </c>
      <c r="BE662" s="58" t="str">
        <f>IF(O662="男子",IF($AF662&gt;100,"",IF(M662=プロ用男子!D$2,ROW(),"")),"")</f>
        <v/>
      </c>
      <c r="BF662" s="58" t="str">
        <f>IF(O662="男子",IF($AF662&gt;100,"",IF($M662=プロ用男子!K$2,ROW(),"")),"")</f>
        <v/>
      </c>
      <c r="BG662" s="58" t="str">
        <f>IF(O662="男子",IF($AF662&gt;100,"",IF($M662=プロ用男子!D$27,ROW(),"")),"")</f>
        <v/>
      </c>
      <c r="BH662" s="58" t="str">
        <f>IF(O662="男子",IF($AF662&gt;100,"",IF($M662=プロ用男子!K$27,ROW(),"")),"")</f>
        <v/>
      </c>
      <c r="BI662" s="58" t="str">
        <f>IF(O662="男子",IF($AF662&gt;100,"",IF($M662=プロ用男子!D$52,ROW(),"")),"")</f>
        <v/>
      </c>
      <c r="BJ662" s="58" t="str">
        <f>IF(O662="男子",IF($AF662&gt;100,"",IF($M662=プロ用男子!K$52,ROW(),"")),"")</f>
        <v/>
      </c>
      <c r="BK662" s="58" t="str">
        <f>IF(O662="男子",IF($AF662&gt;100,"",IF($M662=プロ用男子!D$77,ROW(),"")),"")</f>
        <v/>
      </c>
      <c r="BL662" s="58" t="str">
        <f>IF(O662="男子",IF($AF662&gt;100,"",IF($M662=プロ用男子!K$77,ROW(),"")),"")</f>
        <v/>
      </c>
      <c r="BM662" s="58" t="str">
        <f>IF(O662="男子",IF($AF662&gt;100,"",IF($M662=プロ用男子!D$102,ROW(),"")),"")</f>
        <v/>
      </c>
      <c r="BN662" s="58" t="str">
        <f>IF(O662="男子",IF($AF662&gt;100,"",IF($M662=プロ用男子!K$102,ROW(),"")),"")</f>
        <v/>
      </c>
      <c r="BO662" s="58" t="str">
        <f>IF(O662="男子",IF($AF662&gt;100,"",IF($M662=プロ用男子!D$127,ROW(),"")),"")</f>
        <v/>
      </c>
      <c r="BP662" s="58" t="str">
        <f>IF(O662="男子",IF($AF662&gt;100,"",IF($M662=プロ用男子!K$127,ROW(),"")),"")</f>
        <v/>
      </c>
      <c r="BQ662" s="58" t="str">
        <f>IF(O662="男子",IF($AF662&gt;100,"",IF($M662=プロ用男子!D$152,ROW(),"")),"")</f>
        <v/>
      </c>
      <c r="BR662" s="58" t="str">
        <f>IF(O662="男子",IF($AF662&gt;100,"",IF($M662=プロ用男子!K$152,ROW(),"")),"")</f>
        <v/>
      </c>
      <c r="BS662" s="58" t="str">
        <f>IF(O662="男子",IF($AF662&gt;100,"",IF($M662=プロ用男子!D$177,ROW(),"")),"")</f>
        <v/>
      </c>
      <c r="BT662" s="58" t="str">
        <f>IF(O662="男子",IF($AF662&gt;100,"",IF($M662=プロ用男子!K$177,ROW(),"")),"")</f>
        <v/>
      </c>
      <c r="BU662" s="58" t="str">
        <f>IF(O662="男子",IF($AF662&gt;100,"",IF($M662=プロ用男子!D$202,ROW(),"")),"")</f>
        <v/>
      </c>
      <c r="BV662" s="58" t="str">
        <f>IF(O662="男子",IF($AF662&gt;100,"",IF($M662=プロ用男子!K$202,ROW(),"")),"")</f>
        <v/>
      </c>
      <c r="BW662" s="58" t="str">
        <f>IF(O662="男子",IF($AF662&gt;100,"",IF($M662=プロ用男子!D$227,ROW(),"")),"")</f>
        <v/>
      </c>
      <c r="BX662" s="58" t="str">
        <f>IF(O662="男子",IF($AF662&gt;100,"",IF($M662=プロ用男子!K$227,ROW(),"")),"")</f>
        <v/>
      </c>
      <c r="BY662" s="58" t="str">
        <f>IF(O662="女子",IF(AF662&gt;100,"",IF(M662=プロ用女子!D$2,ROW(),"")),"")</f>
        <v/>
      </c>
      <c r="BZ662" s="58" t="str">
        <f>IF(O662="女子",IF($AF662&gt;100,"",IF($M662=プロ用女子!K$2,ROW(),"")),"")</f>
        <v/>
      </c>
      <c r="CA662" s="58" t="str">
        <f>IF(O662="女子",IF($AF662&gt;100,"",IF($M662=プロ用女子!D$27,ROW(),"")),"")</f>
        <v/>
      </c>
      <c r="CB662" s="58" t="str">
        <f>IF(O662="女子",IF($AF662&gt;100,"",IF($M662=プロ用女子!K$27,ROW(),"")),"")</f>
        <v/>
      </c>
      <c r="CC662" s="58" t="str">
        <f>IF(O662="女子",IF($AF662&gt;100,"",IF($M662=プロ用女子!D$52,ROW(),"")),"")</f>
        <v/>
      </c>
      <c r="CD662" s="58" t="str">
        <f>IF(O662="女子",IF($AF662&gt;100,"",IF($M662=プロ用女子!K$52,ROW(),"")),"")</f>
        <v/>
      </c>
      <c r="CE662" s="58" t="str">
        <f>IF(O662="女子",IF($AF662&gt;100,"",IF($M662=プロ用女子!D$77,ROW(),"")),"")</f>
        <v/>
      </c>
      <c r="CF662" s="58" t="str">
        <f>IF(O662="女子",IF($AF662&gt;100,"",IF($M662=プロ用女子!K$77,ROW(),"")),"")</f>
        <v/>
      </c>
      <c r="CG662" s="58" t="str">
        <f>IF(O662="女子",IF($AF662&gt;100,"",IF($M662=プロ用女子!D$102,ROW(),"")),"")</f>
        <v/>
      </c>
      <c r="CH662" s="58" t="str">
        <f>IF(O662="女子",IF($AF662&gt;100,"",IF($M662=プロ用女子!K$102,ROW(),"")),"")</f>
        <v/>
      </c>
      <c r="CI662" s="58" t="str">
        <f>IF(O662="女子",IF($AF662&gt;100,"",IF($M662=プロ用女子!D$127,ROW(),"")),"")</f>
        <v/>
      </c>
      <c r="CJ662" s="58" t="str">
        <f>IF(O662="女子",IF($AF662&gt;100,"",IF($M662=プロ用女子!K$127,ROW(),"")),"")</f>
        <v/>
      </c>
      <c r="CK662" s="58" t="str">
        <f>IF(O662="女子",IF($AF662&gt;100,"",IF($M662=プロ用女子!D$152,ROW(),"")),"")</f>
        <v/>
      </c>
      <c r="CL662" s="58" t="str">
        <f>IF(O662="女子",IF($AF662&gt;100,"",IF($M662=プロ用女子!K$152,ROW(),"")),"")</f>
        <v/>
      </c>
      <c r="CM662" s="58" t="str">
        <f>IF(O662="女子",IF($AF662&gt;100,"",IF($M662=プロ用女子!D$177,ROW(),"")),"")</f>
        <v/>
      </c>
      <c r="CN662" s="58" t="str">
        <f>IF(O662="女子",IF($AF662&gt;100,"",IF($M662=プロ用女子!K$177,ROW(),"")),"")</f>
        <v/>
      </c>
      <c r="CO662" s="58" t="str">
        <f>IF(O662="女子",IF($AF662&gt;100,"",IF($M662=プロ用女子!D$202,ROW(),"")),"")</f>
        <v/>
      </c>
      <c r="CP662" s="58" t="str">
        <f>IF(O662="女子",IF($AF662&gt;100,"",IF($M662=プロ用女子!K$202,ROW(),"")),"")</f>
        <v/>
      </c>
      <c r="CQ662" s="58" t="str">
        <f>IF(O662="女子",IF($AF662&gt;100,"",IF($M662=プロ用女子!D$227,ROW(),"")),"")</f>
        <v/>
      </c>
      <c r="CR662" s="58" t="str">
        <f>IF(O662="女子",IF($AF662&gt;100,"",IF($M662=プロ用女子!K$227,ROW(),"")),"")</f>
        <v/>
      </c>
    </row>
    <row r="663" spans="12:96" x14ac:dyDescent="0.15">
      <c r="BB663" t="str">
        <f t="shared" si="37"/>
        <v/>
      </c>
      <c r="BC663" t="str">
        <f t="shared" si="38"/>
        <v/>
      </c>
      <c r="BD663" t="str">
        <f t="shared" si="39"/>
        <v/>
      </c>
      <c r="BE663" s="58" t="str">
        <f>IF(O663="男子",IF($AF663&gt;100,"",IF(M663=プロ用男子!D$2,ROW(),"")),"")</f>
        <v/>
      </c>
      <c r="BF663" s="58" t="str">
        <f>IF(O663="男子",IF($AF663&gt;100,"",IF($M663=プロ用男子!K$2,ROW(),"")),"")</f>
        <v/>
      </c>
      <c r="BG663" s="58" t="str">
        <f>IF(O663="男子",IF($AF663&gt;100,"",IF($M663=プロ用男子!D$27,ROW(),"")),"")</f>
        <v/>
      </c>
      <c r="BH663" s="58" t="str">
        <f>IF(O663="男子",IF($AF663&gt;100,"",IF($M663=プロ用男子!K$27,ROW(),"")),"")</f>
        <v/>
      </c>
      <c r="BI663" s="58" t="str">
        <f>IF(O663="男子",IF($AF663&gt;100,"",IF($M663=プロ用男子!D$52,ROW(),"")),"")</f>
        <v/>
      </c>
      <c r="BJ663" s="58" t="str">
        <f>IF(O663="男子",IF($AF663&gt;100,"",IF($M663=プロ用男子!K$52,ROW(),"")),"")</f>
        <v/>
      </c>
      <c r="BK663" s="58" t="str">
        <f>IF(O663="男子",IF($AF663&gt;100,"",IF($M663=プロ用男子!D$77,ROW(),"")),"")</f>
        <v/>
      </c>
      <c r="BL663" s="58" t="str">
        <f>IF(O663="男子",IF($AF663&gt;100,"",IF($M663=プロ用男子!K$77,ROW(),"")),"")</f>
        <v/>
      </c>
      <c r="BM663" s="58" t="str">
        <f>IF(O663="男子",IF($AF663&gt;100,"",IF($M663=プロ用男子!D$102,ROW(),"")),"")</f>
        <v/>
      </c>
      <c r="BN663" s="58" t="str">
        <f>IF(O663="男子",IF($AF663&gt;100,"",IF($M663=プロ用男子!K$102,ROW(),"")),"")</f>
        <v/>
      </c>
      <c r="BO663" s="58" t="str">
        <f>IF(O663="男子",IF($AF663&gt;100,"",IF($M663=プロ用男子!D$127,ROW(),"")),"")</f>
        <v/>
      </c>
      <c r="BP663" s="58" t="str">
        <f>IF(O663="男子",IF($AF663&gt;100,"",IF($M663=プロ用男子!K$127,ROW(),"")),"")</f>
        <v/>
      </c>
      <c r="BQ663" s="58" t="str">
        <f>IF(O663="男子",IF($AF663&gt;100,"",IF($M663=プロ用男子!D$152,ROW(),"")),"")</f>
        <v/>
      </c>
      <c r="BR663" s="58" t="str">
        <f>IF(O663="男子",IF($AF663&gt;100,"",IF($M663=プロ用男子!K$152,ROW(),"")),"")</f>
        <v/>
      </c>
      <c r="BS663" s="58" t="str">
        <f>IF(O663="男子",IF($AF663&gt;100,"",IF($M663=プロ用男子!D$177,ROW(),"")),"")</f>
        <v/>
      </c>
      <c r="BT663" s="58" t="str">
        <f>IF(O663="男子",IF($AF663&gt;100,"",IF($M663=プロ用男子!K$177,ROW(),"")),"")</f>
        <v/>
      </c>
      <c r="BU663" s="58" t="str">
        <f>IF(O663="男子",IF($AF663&gt;100,"",IF($M663=プロ用男子!D$202,ROW(),"")),"")</f>
        <v/>
      </c>
      <c r="BV663" s="58" t="str">
        <f>IF(O663="男子",IF($AF663&gt;100,"",IF($M663=プロ用男子!K$202,ROW(),"")),"")</f>
        <v/>
      </c>
      <c r="BW663" s="58" t="str">
        <f>IF(O663="男子",IF($AF663&gt;100,"",IF($M663=プロ用男子!D$227,ROW(),"")),"")</f>
        <v/>
      </c>
      <c r="BX663" s="58" t="str">
        <f>IF(O663="男子",IF($AF663&gt;100,"",IF($M663=プロ用男子!K$227,ROW(),"")),"")</f>
        <v/>
      </c>
      <c r="BY663" s="58" t="str">
        <f>IF(O663="女子",IF(AF663&gt;100,"",IF(M663=プロ用女子!D$2,ROW(),"")),"")</f>
        <v/>
      </c>
      <c r="BZ663" s="58" t="str">
        <f>IF(O663="女子",IF($AF663&gt;100,"",IF($M663=プロ用女子!K$2,ROW(),"")),"")</f>
        <v/>
      </c>
      <c r="CA663" s="58" t="str">
        <f>IF(O663="女子",IF($AF663&gt;100,"",IF($M663=プロ用女子!D$27,ROW(),"")),"")</f>
        <v/>
      </c>
      <c r="CB663" s="58" t="str">
        <f>IF(O663="女子",IF($AF663&gt;100,"",IF($M663=プロ用女子!K$27,ROW(),"")),"")</f>
        <v/>
      </c>
      <c r="CC663" s="58" t="str">
        <f>IF(O663="女子",IF($AF663&gt;100,"",IF($M663=プロ用女子!D$52,ROW(),"")),"")</f>
        <v/>
      </c>
      <c r="CD663" s="58" t="str">
        <f>IF(O663="女子",IF($AF663&gt;100,"",IF($M663=プロ用女子!K$52,ROW(),"")),"")</f>
        <v/>
      </c>
      <c r="CE663" s="58" t="str">
        <f>IF(O663="女子",IF($AF663&gt;100,"",IF($M663=プロ用女子!D$77,ROW(),"")),"")</f>
        <v/>
      </c>
      <c r="CF663" s="58" t="str">
        <f>IF(O663="女子",IF($AF663&gt;100,"",IF($M663=プロ用女子!K$77,ROW(),"")),"")</f>
        <v/>
      </c>
      <c r="CG663" s="58" t="str">
        <f>IF(O663="女子",IF($AF663&gt;100,"",IF($M663=プロ用女子!D$102,ROW(),"")),"")</f>
        <v/>
      </c>
      <c r="CH663" s="58" t="str">
        <f>IF(O663="女子",IF($AF663&gt;100,"",IF($M663=プロ用女子!K$102,ROW(),"")),"")</f>
        <v/>
      </c>
      <c r="CI663" s="58" t="str">
        <f>IF(O663="女子",IF($AF663&gt;100,"",IF($M663=プロ用女子!D$127,ROW(),"")),"")</f>
        <v/>
      </c>
      <c r="CJ663" s="58" t="str">
        <f>IF(O663="女子",IF($AF663&gt;100,"",IF($M663=プロ用女子!K$127,ROW(),"")),"")</f>
        <v/>
      </c>
      <c r="CK663" s="58" t="str">
        <f>IF(O663="女子",IF($AF663&gt;100,"",IF($M663=プロ用女子!D$152,ROW(),"")),"")</f>
        <v/>
      </c>
      <c r="CL663" s="58" t="str">
        <f>IF(O663="女子",IF($AF663&gt;100,"",IF($M663=プロ用女子!K$152,ROW(),"")),"")</f>
        <v/>
      </c>
      <c r="CM663" s="58" t="str">
        <f>IF(O663="女子",IF($AF663&gt;100,"",IF($M663=プロ用女子!D$177,ROW(),"")),"")</f>
        <v/>
      </c>
      <c r="CN663" s="58" t="str">
        <f>IF(O663="女子",IF($AF663&gt;100,"",IF($M663=プロ用女子!K$177,ROW(),"")),"")</f>
        <v/>
      </c>
      <c r="CO663" s="58" t="str">
        <f>IF(O663="女子",IF($AF663&gt;100,"",IF($M663=プロ用女子!D$202,ROW(),"")),"")</f>
        <v/>
      </c>
      <c r="CP663" s="58" t="str">
        <f>IF(O663="女子",IF($AF663&gt;100,"",IF($M663=プロ用女子!K$202,ROW(),"")),"")</f>
        <v/>
      </c>
      <c r="CQ663" s="58" t="str">
        <f>IF(O663="女子",IF($AF663&gt;100,"",IF($M663=プロ用女子!D$227,ROW(),"")),"")</f>
        <v/>
      </c>
      <c r="CR663" s="58" t="str">
        <f>IF(O663="女子",IF($AF663&gt;100,"",IF($M663=プロ用女子!K$227,ROW(),"")),"")</f>
        <v/>
      </c>
    </row>
    <row r="664" spans="12:96" x14ac:dyDescent="0.15">
      <c r="BB664" t="str">
        <f t="shared" si="37"/>
        <v/>
      </c>
      <c r="BC664" t="str">
        <f t="shared" si="38"/>
        <v/>
      </c>
      <c r="BD664" t="str">
        <f t="shared" si="39"/>
        <v/>
      </c>
      <c r="BE664" s="58" t="str">
        <f>IF(O664="男子",IF($AF664&gt;100,"",IF(M664=プロ用男子!D$2,ROW(),"")),"")</f>
        <v/>
      </c>
      <c r="BF664" s="58" t="str">
        <f>IF(O664="男子",IF($AF664&gt;100,"",IF($M664=プロ用男子!K$2,ROW(),"")),"")</f>
        <v/>
      </c>
      <c r="BG664" s="58" t="str">
        <f>IF(O664="男子",IF($AF664&gt;100,"",IF($M664=プロ用男子!D$27,ROW(),"")),"")</f>
        <v/>
      </c>
      <c r="BH664" s="58" t="str">
        <f>IF(O664="男子",IF($AF664&gt;100,"",IF($M664=プロ用男子!K$27,ROW(),"")),"")</f>
        <v/>
      </c>
      <c r="BI664" s="58" t="str">
        <f>IF(O664="男子",IF($AF664&gt;100,"",IF($M664=プロ用男子!D$52,ROW(),"")),"")</f>
        <v/>
      </c>
      <c r="BJ664" s="58" t="str">
        <f>IF(O664="男子",IF($AF664&gt;100,"",IF($M664=プロ用男子!K$52,ROW(),"")),"")</f>
        <v/>
      </c>
      <c r="BK664" s="58" t="str">
        <f>IF(O664="男子",IF($AF664&gt;100,"",IF($M664=プロ用男子!D$77,ROW(),"")),"")</f>
        <v/>
      </c>
      <c r="BL664" s="58" t="str">
        <f>IF(O664="男子",IF($AF664&gt;100,"",IF($M664=プロ用男子!K$77,ROW(),"")),"")</f>
        <v/>
      </c>
      <c r="BM664" s="58" t="str">
        <f>IF(O664="男子",IF($AF664&gt;100,"",IF($M664=プロ用男子!D$102,ROW(),"")),"")</f>
        <v/>
      </c>
      <c r="BN664" s="58" t="str">
        <f>IF(O664="男子",IF($AF664&gt;100,"",IF($M664=プロ用男子!K$102,ROW(),"")),"")</f>
        <v/>
      </c>
      <c r="BO664" s="58" t="str">
        <f>IF(O664="男子",IF($AF664&gt;100,"",IF($M664=プロ用男子!D$127,ROW(),"")),"")</f>
        <v/>
      </c>
      <c r="BP664" s="58" t="str">
        <f>IF(O664="男子",IF($AF664&gt;100,"",IF($M664=プロ用男子!K$127,ROW(),"")),"")</f>
        <v/>
      </c>
      <c r="BQ664" s="58" t="str">
        <f>IF(O664="男子",IF($AF664&gt;100,"",IF($M664=プロ用男子!D$152,ROW(),"")),"")</f>
        <v/>
      </c>
      <c r="BR664" s="58" t="str">
        <f>IF(O664="男子",IF($AF664&gt;100,"",IF($M664=プロ用男子!K$152,ROW(),"")),"")</f>
        <v/>
      </c>
      <c r="BS664" s="58" t="str">
        <f>IF(O664="男子",IF($AF664&gt;100,"",IF($M664=プロ用男子!D$177,ROW(),"")),"")</f>
        <v/>
      </c>
      <c r="BT664" s="58" t="str">
        <f>IF(O664="男子",IF($AF664&gt;100,"",IF($M664=プロ用男子!K$177,ROW(),"")),"")</f>
        <v/>
      </c>
      <c r="BU664" s="58" t="str">
        <f>IF(O664="男子",IF($AF664&gt;100,"",IF($M664=プロ用男子!D$202,ROW(),"")),"")</f>
        <v/>
      </c>
      <c r="BV664" s="58" t="str">
        <f>IF(O664="男子",IF($AF664&gt;100,"",IF($M664=プロ用男子!K$202,ROW(),"")),"")</f>
        <v/>
      </c>
      <c r="BW664" s="58" t="str">
        <f>IF(O664="男子",IF($AF664&gt;100,"",IF($M664=プロ用男子!D$227,ROW(),"")),"")</f>
        <v/>
      </c>
      <c r="BX664" s="58" t="str">
        <f>IF(O664="男子",IF($AF664&gt;100,"",IF($M664=プロ用男子!K$227,ROW(),"")),"")</f>
        <v/>
      </c>
      <c r="BY664" s="58" t="str">
        <f>IF(O664="女子",IF(AF664&gt;100,"",IF(M664=プロ用女子!D$2,ROW(),"")),"")</f>
        <v/>
      </c>
      <c r="BZ664" s="58" t="str">
        <f>IF(O664="女子",IF($AF664&gt;100,"",IF($M664=プロ用女子!K$2,ROW(),"")),"")</f>
        <v/>
      </c>
      <c r="CA664" s="58" t="str">
        <f>IF(O664="女子",IF($AF664&gt;100,"",IF($M664=プロ用女子!D$27,ROW(),"")),"")</f>
        <v/>
      </c>
      <c r="CB664" s="58" t="str">
        <f>IF(O664="女子",IF($AF664&gt;100,"",IF($M664=プロ用女子!K$27,ROW(),"")),"")</f>
        <v/>
      </c>
      <c r="CC664" s="58" t="str">
        <f>IF(O664="女子",IF($AF664&gt;100,"",IF($M664=プロ用女子!D$52,ROW(),"")),"")</f>
        <v/>
      </c>
      <c r="CD664" s="58" t="str">
        <f>IF(O664="女子",IF($AF664&gt;100,"",IF($M664=プロ用女子!K$52,ROW(),"")),"")</f>
        <v/>
      </c>
      <c r="CE664" s="58" t="str">
        <f>IF(O664="女子",IF($AF664&gt;100,"",IF($M664=プロ用女子!D$77,ROW(),"")),"")</f>
        <v/>
      </c>
      <c r="CF664" s="58" t="str">
        <f>IF(O664="女子",IF($AF664&gt;100,"",IF($M664=プロ用女子!K$77,ROW(),"")),"")</f>
        <v/>
      </c>
      <c r="CG664" s="58" t="str">
        <f>IF(O664="女子",IF($AF664&gt;100,"",IF($M664=プロ用女子!D$102,ROW(),"")),"")</f>
        <v/>
      </c>
      <c r="CH664" s="58" t="str">
        <f>IF(O664="女子",IF($AF664&gt;100,"",IF($M664=プロ用女子!K$102,ROW(),"")),"")</f>
        <v/>
      </c>
      <c r="CI664" s="58" t="str">
        <f>IF(O664="女子",IF($AF664&gt;100,"",IF($M664=プロ用女子!D$127,ROW(),"")),"")</f>
        <v/>
      </c>
      <c r="CJ664" s="58" t="str">
        <f>IF(O664="女子",IF($AF664&gt;100,"",IF($M664=プロ用女子!K$127,ROW(),"")),"")</f>
        <v/>
      </c>
      <c r="CK664" s="58" t="str">
        <f>IF(O664="女子",IF($AF664&gt;100,"",IF($M664=プロ用女子!D$152,ROW(),"")),"")</f>
        <v/>
      </c>
      <c r="CL664" s="58" t="str">
        <f>IF(O664="女子",IF($AF664&gt;100,"",IF($M664=プロ用女子!K$152,ROW(),"")),"")</f>
        <v/>
      </c>
      <c r="CM664" s="58" t="str">
        <f>IF(O664="女子",IF($AF664&gt;100,"",IF($M664=プロ用女子!D$177,ROW(),"")),"")</f>
        <v/>
      </c>
      <c r="CN664" s="58" t="str">
        <f>IF(O664="女子",IF($AF664&gt;100,"",IF($M664=プロ用女子!K$177,ROW(),"")),"")</f>
        <v/>
      </c>
      <c r="CO664" s="58" t="str">
        <f>IF(O664="女子",IF($AF664&gt;100,"",IF($M664=プロ用女子!D$202,ROW(),"")),"")</f>
        <v/>
      </c>
      <c r="CP664" s="58" t="str">
        <f>IF(O664="女子",IF($AF664&gt;100,"",IF($M664=プロ用女子!K$202,ROW(),"")),"")</f>
        <v/>
      </c>
      <c r="CQ664" s="58" t="str">
        <f>IF(O664="女子",IF($AF664&gt;100,"",IF($M664=プロ用女子!D$227,ROW(),"")),"")</f>
        <v/>
      </c>
      <c r="CR664" s="58" t="str">
        <f>IF(O664="女子",IF($AF664&gt;100,"",IF($M664=プロ用女子!K$227,ROW(),"")),"")</f>
        <v/>
      </c>
    </row>
    <row r="665" spans="12:96" x14ac:dyDescent="0.15">
      <c r="BB665" t="str">
        <f t="shared" si="37"/>
        <v/>
      </c>
      <c r="BC665" t="str">
        <f t="shared" si="38"/>
        <v/>
      </c>
      <c r="BD665" t="str">
        <f t="shared" si="39"/>
        <v/>
      </c>
      <c r="BE665" s="58" t="str">
        <f>IF(O665="男子",IF($AF665&gt;100,"",IF(M665=プロ用男子!D$2,ROW(),"")),"")</f>
        <v/>
      </c>
      <c r="BF665" s="58" t="str">
        <f>IF(O665="男子",IF($AF665&gt;100,"",IF($M665=プロ用男子!K$2,ROW(),"")),"")</f>
        <v/>
      </c>
      <c r="BG665" s="58" t="str">
        <f>IF(O665="男子",IF($AF665&gt;100,"",IF($M665=プロ用男子!D$27,ROW(),"")),"")</f>
        <v/>
      </c>
      <c r="BH665" s="58" t="str">
        <f>IF(O665="男子",IF($AF665&gt;100,"",IF($M665=プロ用男子!K$27,ROW(),"")),"")</f>
        <v/>
      </c>
      <c r="BI665" s="58" t="str">
        <f>IF(O665="男子",IF($AF665&gt;100,"",IF($M665=プロ用男子!D$52,ROW(),"")),"")</f>
        <v/>
      </c>
      <c r="BJ665" s="58" t="str">
        <f>IF(O665="男子",IF($AF665&gt;100,"",IF($M665=プロ用男子!K$52,ROW(),"")),"")</f>
        <v/>
      </c>
      <c r="BK665" s="58" t="str">
        <f>IF(O665="男子",IF($AF665&gt;100,"",IF($M665=プロ用男子!D$77,ROW(),"")),"")</f>
        <v/>
      </c>
      <c r="BL665" s="58" t="str">
        <f>IF(O665="男子",IF($AF665&gt;100,"",IF($M665=プロ用男子!K$77,ROW(),"")),"")</f>
        <v/>
      </c>
      <c r="BM665" s="58" t="str">
        <f>IF(O665="男子",IF($AF665&gt;100,"",IF($M665=プロ用男子!D$102,ROW(),"")),"")</f>
        <v/>
      </c>
      <c r="BN665" s="58" t="str">
        <f>IF(O665="男子",IF($AF665&gt;100,"",IF($M665=プロ用男子!K$102,ROW(),"")),"")</f>
        <v/>
      </c>
      <c r="BO665" s="58" t="str">
        <f>IF(O665="男子",IF($AF665&gt;100,"",IF($M665=プロ用男子!D$127,ROW(),"")),"")</f>
        <v/>
      </c>
      <c r="BP665" s="58" t="str">
        <f>IF(O665="男子",IF($AF665&gt;100,"",IF($M665=プロ用男子!K$127,ROW(),"")),"")</f>
        <v/>
      </c>
      <c r="BQ665" s="58" t="str">
        <f>IF(O665="男子",IF($AF665&gt;100,"",IF($M665=プロ用男子!D$152,ROW(),"")),"")</f>
        <v/>
      </c>
      <c r="BR665" s="58" t="str">
        <f>IF(O665="男子",IF($AF665&gt;100,"",IF($M665=プロ用男子!K$152,ROW(),"")),"")</f>
        <v/>
      </c>
      <c r="BS665" s="58" t="str">
        <f>IF(O665="男子",IF($AF665&gt;100,"",IF($M665=プロ用男子!D$177,ROW(),"")),"")</f>
        <v/>
      </c>
      <c r="BT665" s="58" t="str">
        <f>IF(O665="男子",IF($AF665&gt;100,"",IF($M665=プロ用男子!K$177,ROW(),"")),"")</f>
        <v/>
      </c>
      <c r="BU665" s="58" t="str">
        <f>IF(O665="男子",IF($AF665&gt;100,"",IF($M665=プロ用男子!D$202,ROW(),"")),"")</f>
        <v/>
      </c>
      <c r="BV665" s="58" t="str">
        <f>IF(O665="男子",IF($AF665&gt;100,"",IF($M665=プロ用男子!K$202,ROW(),"")),"")</f>
        <v/>
      </c>
      <c r="BW665" s="58" t="str">
        <f>IF(O665="男子",IF($AF665&gt;100,"",IF($M665=プロ用男子!D$227,ROW(),"")),"")</f>
        <v/>
      </c>
      <c r="BX665" s="58" t="str">
        <f>IF(O665="男子",IF($AF665&gt;100,"",IF($M665=プロ用男子!K$227,ROW(),"")),"")</f>
        <v/>
      </c>
      <c r="BY665" s="58" t="str">
        <f>IF(O665="女子",IF(AF665&gt;100,"",IF(M665=プロ用女子!D$2,ROW(),"")),"")</f>
        <v/>
      </c>
      <c r="BZ665" s="58" t="str">
        <f>IF(O665="女子",IF($AF665&gt;100,"",IF($M665=プロ用女子!K$2,ROW(),"")),"")</f>
        <v/>
      </c>
      <c r="CA665" s="58" t="str">
        <f>IF(O665="女子",IF($AF665&gt;100,"",IF($M665=プロ用女子!D$27,ROW(),"")),"")</f>
        <v/>
      </c>
      <c r="CB665" s="58" t="str">
        <f>IF(O665="女子",IF($AF665&gt;100,"",IF($M665=プロ用女子!K$27,ROW(),"")),"")</f>
        <v/>
      </c>
      <c r="CC665" s="58" t="str">
        <f>IF(O665="女子",IF($AF665&gt;100,"",IF($M665=プロ用女子!D$52,ROW(),"")),"")</f>
        <v/>
      </c>
      <c r="CD665" s="58" t="str">
        <f>IF(O665="女子",IF($AF665&gt;100,"",IF($M665=プロ用女子!K$52,ROW(),"")),"")</f>
        <v/>
      </c>
      <c r="CE665" s="58" t="str">
        <f>IF(O665="女子",IF($AF665&gt;100,"",IF($M665=プロ用女子!D$77,ROW(),"")),"")</f>
        <v/>
      </c>
      <c r="CF665" s="58" t="str">
        <f>IF(O665="女子",IF($AF665&gt;100,"",IF($M665=プロ用女子!K$77,ROW(),"")),"")</f>
        <v/>
      </c>
      <c r="CG665" s="58" t="str">
        <f>IF(O665="女子",IF($AF665&gt;100,"",IF($M665=プロ用女子!D$102,ROW(),"")),"")</f>
        <v/>
      </c>
      <c r="CH665" s="58" t="str">
        <f>IF(O665="女子",IF($AF665&gt;100,"",IF($M665=プロ用女子!K$102,ROW(),"")),"")</f>
        <v/>
      </c>
      <c r="CI665" s="58" t="str">
        <f>IF(O665="女子",IF($AF665&gt;100,"",IF($M665=プロ用女子!D$127,ROW(),"")),"")</f>
        <v/>
      </c>
      <c r="CJ665" s="58" t="str">
        <f>IF(O665="女子",IF($AF665&gt;100,"",IF($M665=プロ用女子!K$127,ROW(),"")),"")</f>
        <v/>
      </c>
      <c r="CK665" s="58" t="str">
        <f>IF(O665="女子",IF($AF665&gt;100,"",IF($M665=プロ用女子!D$152,ROW(),"")),"")</f>
        <v/>
      </c>
      <c r="CL665" s="58" t="str">
        <f>IF(O665="女子",IF($AF665&gt;100,"",IF($M665=プロ用女子!K$152,ROW(),"")),"")</f>
        <v/>
      </c>
      <c r="CM665" s="58" t="str">
        <f>IF(O665="女子",IF($AF665&gt;100,"",IF($M665=プロ用女子!D$177,ROW(),"")),"")</f>
        <v/>
      </c>
      <c r="CN665" s="58" t="str">
        <f>IF(O665="女子",IF($AF665&gt;100,"",IF($M665=プロ用女子!K$177,ROW(),"")),"")</f>
        <v/>
      </c>
      <c r="CO665" s="58" t="str">
        <f>IF(O665="女子",IF($AF665&gt;100,"",IF($M665=プロ用女子!D$202,ROW(),"")),"")</f>
        <v/>
      </c>
      <c r="CP665" s="58" t="str">
        <f>IF(O665="女子",IF($AF665&gt;100,"",IF($M665=プロ用女子!K$202,ROW(),"")),"")</f>
        <v/>
      </c>
      <c r="CQ665" s="58" t="str">
        <f>IF(O665="女子",IF($AF665&gt;100,"",IF($M665=プロ用女子!D$227,ROW(),"")),"")</f>
        <v/>
      </c>
      <c r="CR665" s="58" t="str">
        <f>IF(O665="女子",IF($AF665&gt;100,"",IF($M665=プロ用女子!K$227,ROW(),"")),"")</f>
        <v/>
      </c>
    </row>
    <row r="666" spans="12:96" x14ac:dyDescent="0.15">
      <c r="BB666" t="str">
        <f t="shared" si="37"/>
        <v/>
      </c>
      <c r="BC666" t="str">
        <f t="shared" si="38"/>
        <v/>
      </c>
      <c r="BD666" t="str">
        <f t="shared" si="39"/>
        <v/>
      </c>
      <c r="BE666" s="58" t="str">
        <f>IF(O666="男子",IF($AF666&gt;100,"",IF(M666=プロ用男子!D$2,ROW(),"")),"")</f>
        <v/>
      </c>
      <c r="BF666" s="58" t="str">
        <f>IF(O666="男子",IF($AF666&gt;100,"",IF($M666=プロ用男子!K$2,ROW(),"")),"")</f>
        <v/>
      </c>
      <c r="BG666" s="58" t="str">
        <f>IF(O666="男子",IF($AF666&gt;100,"",IF($M666=プロ用男子!D$27,ROW(),"")),"")</f>
        <v/>
      </c>
      <c r="BH666" s="58" t="str">
        <f>IF(O666="男子",IF($AF666&gt;100,"",IF($M666=プロ用男子!K$27,ROW(),"")),"")</f>
        <v/>
      </c>
      <c r="BI666" s="58" t="str">
        <f>IF(O666="男子",IF($AF666&gt;100,"",IF($M666=プロ用男子!D$52,ROW(),"")),"")</f>
        <v/>
      </c>
      <c r="BJ666" s="58" t="str">
        <f>IF(O666="男子",IF($AF666&gt;100,"",IF($M666=プロ用男子!K$52,ROW(),"")),"")</f>
        <v/>
      </c>
      <c r="BK666" s="58" t="str">
        <f>IF(O666="男子",IF($AF666&gt;100,"",IF($M666=プロ用男子!D$77,ROW(),"")),"")</f>
        <v/>
      </c>
      <c r="BL666" s="58" t="str">
        <f>IF(O666="男子",IF($AF666&gt;100,"",IF($M666=プロ用男子!K$77,ROW(),"")),"")</f>
        <v/>
      </c>
      <c r="BM666" s="58" t="str">
        <f>IF(O666="男子",IF($AF666&gt;100,"",IF($M666=プロ用男子!D$102,ROW(),"")),"")</f>
        <v/>
      </c>
      <c r="BN666" s="58" t="str">
        <f>IF(O666="男子",IF($AF666&gt;100,"",IF($M666=プロ用男子!K$102,ROW(),"")),"")</f>
        <v/>
      </c>
      <c r="BO666" s="58" t="str">
        <f>IF(O666="男子",IF($AF666&gt;100,"",IF($M666=プロ用男子!D$127,ROW(),"")),"")</f>
        <v/>
      </c>
      <c r="BP666" s="58" t="str">
        <f>IF(O666="男子",IF($AF666&gt;100,"",IF($M666=プロ用男子!K$127,ROW(),"")),"")</f>
        <v/>
      </c>
      <c r="BQ666" s="58" t="str">
        <f>IF(O666="男子",IF($AF666&gt;100,"",IF($M666=プロ用男子!D$152,ROW(),"")),"")</f>
        <v/>
      </c>
      <c r="BR666" s="58" t="str">
        <f>IF(O666="男子",IF($AF666&gt;100,"",IF($M666=プロ用男子!K$152,ROW(),"")),"")</f>
        <v/>
      </c>
      <c r="BS666" s="58" t="str">
        <f>IF(O666="男子",IF($AF666&gt;100,"",IF($M666=プロ用男子!D$177,ROW(),"")),"")</f>
        <v/>
      </c>
      <c r="BT666" s="58" t="str">
        <f>IF(O666="男子",IF($AF666&gt;100,"",IF($M666=プロ用男子!K$177,ROW(),"")),"")</f>
        <v/>
      </c>
      <c r="BU666" s="58" t="str">
        <f>IF(O666="男子",IF($AF666&gt;100,"",IF($M666=プロ用男子!D$202,ROW(),"")),"")</f>
        <v/>
      </c>
      <c r="BV666" s="58" t="str">
        <f>IF(O666="男子",IF($AF666&gt;100,"",IF($M666=プロ用男子!K$202,ROW(),"")),"")</f>
        <v/>
      </c>
      <c r="BW666" s="58" t="str">
        <f>IF(O666="男子",IF($AF666&gt;100,"",IF($M666=プロ用男子!D$227,ROW(),"")),"")</f>
        <v/>
      </c>
      <c r="BX666" s="58" t="str">
        <f>IF(O666="男子",IF($AF666&gt;100,"",IF($M666=プロ用男子!K$227,ROW(),"")),"")</f>
        <v/>
      </c>
      <c r="BY666" s="58" t="str">
        <f>IF(O666="女子",IF(AF666&gt;100,"",IF(M666=プロ用女子!D$2,ROW(),"")),"")</f>
        <v/>
      </c>
      <c r="BZ666" s="58" t="str">
        <f>IF(O666="女子",IF($AF666&gt;100,"",IF($M666=プロ用女子!K$2,ROW(),"")),"")</f>
        <v/>
      </c>
      <c r="CA666" s="58" t="str">
        <f>IF(O666="女子",IF($AF666&gt;100,"",IF($M666=プロ用女子!D$27,ROW(),"")),"")</f>
        <v/>
      </c>
      <c r="CB666" s="58" t="str">
        <f>IF(O666="女子",IF($AF666&gt;100,"",IF($M666=プロ用女子!K$27,ROW(),"")),"")</f>
        <v/>
      </c>
      <c r="CC666" s="58" t="str">
        <f>IF(O666="女子",IF($AF666&gt;100,"",IF($M666=プロ用女子!D$52,ROW(),"")),"")</f>
        <v/>
      </c>
      <c r="CD666" s="58" t="str">
        <f>IF(O666="女子",IF($AF666&gt;100,"",IF($M666=プロ用女子!K$52,ROW(),"")),"")</f>
        <v/>
      </c>
      <c r="CE666" s="58" t="str">
        <f>IF(O666="女子",IF($AF666&gt;100,"",IF($M666=プロ用女子!D$77,ROW(),"")),"")</f>
        <v/>
      </c>
      <c r="CF666" s="58" t="str">
        <f>IF(O666="女子",IF($AF666&gt;100,"",IF($M666=プロ用女子!K$77,ROW(),"")),"")</f>
        <v/>
      </c>
      <c r="CG666" s="58" t="str">
        <f>IF(O666="女子",IF($AF666&gt;100,"",IF($M666=プロ用女子!D$102,ROW(),"")),"")</f>
        <v/>
      </c>
      <c r="CH666" s="58" t="str">
        <f>IF(O666="女子",IF($AF666&gt;100,"",IF($M666=プロ用女子!K$102,ROW(),"")),"")</f>
        <v/>
      </c>
      <c r="CI666" s="58" t="str">
        <f>IF(O666="女子",IF($AF666&gt;100,"",IF($M666=プロ用女子!D$127,ROW(),"")),"")</f>
        <v/>
      </c>
      <c r="CJ666" s="58" t="str">
        <f>IF(O666="女子",IF($AF666&gt;100,"",IF($M666=プロ用女子!K$127,ROW(),"")),"")</f>
        <v/>
      </c>
      <c r="CK666" s="58" t="str">
        <f>IF(O666="女子",IF($AF666&gt;100,"",IF($M666=プロ用女子!D$152,ROW(),"")),"")</f>
        <v/>
      </c>
      <c r="CL666" s="58" t="str">
        <f>IF(O666="女子",IF($AF666&gt;100,"",IF($M666=プロ用女子!K$152,ROW(),"")),"")</f>
        <v/>
      </c>
      <c r="CM666" s="58" t="str">
        <f>IF(O666="女子",IF($AF666&gt;100,"",IF($M666=プロ用女子!D$177,ROW(),"")),"")</f>
        <v/>
      </c>
      <c r="CN666" s="58" t="str">
        <f>IF(O666="女子",IF($AF666&gt;100,"",IF($M666=プロ用女子!K$177,ROW(),"")),"")</f>
        <v/>
      </c>
      <c r="CO666" s="58" t="str">
        <f>IF(O666="女子",IF($AF666&gt;100,"",IF($M666=プロ用女子!D$202,ROW(),"")),"")</f>
        <v/>
      </c>
      <c r="CP666" s="58" t="str">
        <f>IF(O666="女子",IF($AF666&gt;100,"",IF($M666=プロ用女子!K$202,ROW(),"")),"")</f>
        <v/>
      </c>
      <c r="CQ666" s="58" t="str">
        <f>IF(O666="女子",IF($AF666&gt;100,"",IF($M666=プロ用女子!D$227,ROW(),"")),"")</f>
        <v/>
      </c>
      <c r="CR666" s="58" t="str">
        <f>IF(O666="女子",IF($AF666&gt;100,"",IF($M666=プロ用女子!K$227,ROW(),"")),"")</f>
        <v/>
      </c>
    </row>
    <row r="667" spans="12:96" x14ac:dyDescent="0.15">
      <c r="BB667" t="str">
        <f t="shared" si="37"/>
        <v/>
      </c>
      <c r="BC667" t="str">
        <f t="shared" si="38"/>
        <v/>
      </c>
      <c r="BD667" t="str">
        <f t="shared" si="39"/>
        <v/>
      </c>
      <c r="BE667" s="58" t="str">
        <f>IF(O667="男子",IF($AF667&gt;100,"",IF(M667=プロ用男子!D$2,ROW(),"")),"")</f>
        <v/>
      </c>
      <c r="BF667" s="58" t="str">
        <f>IF(O667="男子",IF($AF667&gt;100,"",IF($M667=プロ用男子!K$2,ROW(),"")),"")</f>
        <v/>
      </c>
      <c r="BG667" s="58" t="str">
        <f>IF(O667="男子",IF($AF667&gt;100,"",IF($M667=プロ用男子!D$27,ROW(),"")),"")</f>
        <v/>
      </c>
      <c r="BH667" s="58" t="str">
        <f>IF(O667="男子",IF($AF667&gt;100,"",IF($M667=プロ用男子!K$27,ROW(),"")),"")</f>
        <v/>
      </c>
      <c r="BI667" s="58" t="str">
        <f>IF(O667="男子",IF($AF667&gt;100,"",IF($M667=プロ用男子!D$52,ROW(),"")),"")</f>
        <v/>
      </c>
      <c r="BJ667" s="58" t="str">
        <f>IF(O667="男子",IF($AF667&gt;100,"",IF($M667=プロ用男子!K$52,ROW(),"")),"")</f>
        <v/>
      </c>
      <c r="BK667" s="58" t="str">
        <f>IF(O667="男子",IF($AF667&gt;100,"",IF($M667=プロ用男子!D$77,ROW(),"")),"")</f>
        <v/>
      </c>
      <c r="BL667" s="58" t="str">
        <f>IF(O667="男子",IF($AF667&gt;100,"",IF($M667=プロ用男子!K$77,ROW(),"")),"")</f>
        <v/>
      </c>
      <c r="BM667" s="58" t="str">
        <f>IF(O667="男子",IF($AF667&gt;100,"",IF($M667=プロ用男子!D$102,ROW(),"")),"")</f>
        <v/>
      </c>
      <c r="BN667" s="58" t="str">
        <f>IF(O667="男子",IF($AF667&gt;100,"",IF($M667=プロ用男子!K$102,ROW(),"")),"")</f>
        <v/>
      </c>
      <c r="BO667" s="58" t="str">
        <f>IF(O667="男子",IF($AF667&gt;100,"",IF($M667=プロ用男子!D$127,ROW(),"")),"")</f>
        <v/>
      </c>
      <c r="BP667" s="58" t="str">
        <f>IF(O667="男子",IF($AF667&gt;100,"",IF($M667=プロ用男子!K$127,ROW(),"")),"")</f>
        <v/>
      </c>
      <c r="BQ667" s="58" t="str">
        <f>IF(O667="男子",IF($AF667&gt;100,"",IF($M667=プロ用男子!D$152,ROW(),"")),"")</f>
        <v/>
      </c>
      <c r="BR667" s="58" t="str">
        <f>IF(O667="男子",IF($AF667&gt;100,"",IF($M667=プロ用男子!K$152,ROW(),"")),"")</f>
        <v/>
      </c>
      <c r="BS667" s="58" t="str">
        <f>IF(O667="男子",IF($AF667&gt;100,"",IF($M667=プロ用男子!D$177,ROW(),"")),"")</f>
        <v/>
      </c>
      <c r="BT667" s="58" t="str">
        <f>IF(O667="男子",IF($AF667&gt;100,"",IF($M667=プロ用男子!K$177,ROW(),"")),"")</f>
        <v/>
      </c>
      <c r="BU667" s="58" t="str">
        <f>IF(O667="男子",IF($AF667&gt;100,"",IF($M667=プロ用男子!D$202,ROW(),"")),"")</f>
        <v/>
      </c>
      <c r="BV667" s="58" t="str">
        <f>IF(O667="男子",IF($AF667&gt;100,"",IF($M667=プロ用男子!K$202,ROW(),"")),"")</f>
        <v/>
      </c>
      <c r="BW667" s="58" t="str">
        <f>IF(O667="男子",IF($AF667&gt;100,"",IF($M667=プロ用男子!D$227,ROW(),"")),"")</f>
        <v/>
      </c>
      <c r="BX667" s="58" t="str">
        <f>IF(O667="男子",IF($AF667&gt;100,"",IF($M667=プロ用男子!K$227,ROW(),"")),"")</f>
        <v/>
      </c>
      <c r="BY667" s="58" t="str">
        <f>IF(O667="女子",IF(AF667&gt;100,"",IF(M667=プロ用女子!D$2,ROW(),"")),"")</f>
        <v/>
      </c>
      <c r="BZ667" s="58" t="str">
        <f>IF(O667="女子",IF($AF667&gt;100,"",IF($M667=プロ用女子!K$2,ROW(),"")),"")</f>
        <v/>
      </c>
      <c r="CA667" s="58" t="str">
        <f>IF(O667="女子",IF($AF667&gt;100,"",IF($M667=プロ用女子!D$27,ROW(),"")),"")</f>
        <v/>
      </c>
      <c r="CB667" s="58" t="str">
        <f>IF(O667="女子",IF($AF667&gt;100,"",IF($M667=プロ用女子!K$27,ROW(),"")),"")</f>
        <v/>
      </c>
      <c r="CC667" s="58" t="str">
        <f>IF(O667="女子",IF($AF667&gt;100,"",IF($M667=プロ用女子!D$52,ROW(),"")),"")</f>
        <v/>
      </c>
      <c r="CD667" s="58" t="str">
        <f>IF(O667="女子",IF($AF667&gt;100,"",IF($M667=プロ用女子!K$52,ROW(),"")),"")</f>
        <v/>
      </c>
      <c r="CE667" s="58" t="str">
        <f>IF(O667="女子",IF($AF667&gt;100,"",IF($M667=プロ用女子!D$77,ROW(),"")),"")</f>
        <v/>
      </c>
      <c r="CF667" s="58" t="str">
        <f>IF(O667="女子",IF($AF667&gt;100,"",IF($M667=プロ用女子!K$77,ROW(),"")),"")</f>
        <v/>
      </c>
      <c r="CG667" s="58" t="str">
        <f>IF(O667="女子",IF($AF667&gt;100,"",IF($M667=プロ用女子!D$102,ROW(),"")),"")</f>
        <v/>
      </c>
      <c r="CH667" s="58" t="str">
        <f>IF(O667="女子",IF($AF667&gt;100,"",IF($M667=プロ用女子!K$102,ROW(),"")),"")</f>
        <v/>
      </c>
      <c r="CI667" s="58" t="str">
        <f>IF(O667="女子",IF($AF667&gt;100,"",IF($M667=プロ用女子!D$127,ROW(),"")),"")</f>
        <v/>
      </c>
      <c r="CJ667" s="58" t="str">
        <f>IF(O667="女子",IF($AF667&gt;100,"",IF($M667=プロ用女子!K$127,ROW(),"")),"")</f>
        <v/>
      </c>
      <c r="CK667" s="58" t="str">
        <f>IF(O667="女子",IF($AF667&gt;100,"",IF($M667=プロ用女子!D$152,ROW(),"")),"")</f>
        <v/>
      </c>
      <c r="CL667" s="58" t="str">
        <f>IF(O667="女子",IF($AF667&gt;100,"",IF($M667=プロ用女子!K$152,ROW(),"")),"")</f>
        <v/>
      </c>
      <c r="CM667" s="58" t="str">
        <f>IF(O667="女子",IF($AF667&gt;100,"",IF($M667=プロ用女子!D$177,ROW(),"")),"")</f>
        <v/>
      </c>
      <c r="CN667" s="58" t="str">
        <f>IF(O667="女子",IF($AF667&gt;100,"",IF($M667=プロ用女子!K$177,ROW(),"")),"")</f>
        <v/>
      </c>
      <c r="CO667" s="58" t="str">
        <f>IF(O667="女子",IF($AF667&gt;100,"",IF($M667=プロ用女子!D$202,ROW(),"")),"")</f>
        <v/>
      </c>
      <c r="CP667" s="58" t="str">
        <f>IF(O667="女子",IF($AF667&gt;100,"",IF($M667=プロ用女子!K$202,ROW(),"")),"")</f>
        <v/>
      </c>
      <c r="CQ667" s="58" t="str">
        <f>IF(O667="女子",IF($AF667&gt;100,"",IF($M667=プロ用女子!D$227,ROW(),"")),"")</f>
        <v/>
      </c>
      <c r="CR667" s="58" t="str">
        <f>IF(O667="女子",IF($AF667&gt;100,"",IF($M667=プロ用女子!K$227,ROW(),"")),"")</f>
        <v/>
      </c>
    </row>
    <row r="668" spans="12:96" x14ac:dyDescent="0.15">
      <c r="BB668" t="str">
        <f t="shared" si="37"/>
        <v/>
      </c>
      <c r="BC668" t="str">
        <f t="shared" si="38"/>
        <v/>
      </c>
      <c r="BD668" t="str">
        <f t="shared" si="39"/>
        <v/>
      </c>
      <c r="BE668" s="58" t="str">
        <f>IF(O668="男子",IF($AF668&gt;100,"",IF(M668=プロ用男子!D$2,ROW(),"")),"")</f>
        <v/>
      </c>
      <c r="BF668" s="58" t="str">
        <f>IF(O668="男子",IF($AF668&gt;100,"",IF($M668=プロ用男子!K$2,ROW(),"")),"")</f>
        <v/>
      </c>
      <c r="BG668" s="58" t="str">
        <f>IF(O668="男子",IF($AF668&gt;100,"",IF($M668=プロ用男子!D$27,ROW(),"")),"")</f>
        <v/>
      </c>
      <c r="BH668" s="58" t="str">
        <f>IF(O668="男子",IF($AF668&gt;100,"",IF($M668=プロ用男子!K$27,ROW(),"")),"")</f>
        <v/>
      </c>
      <c r="BI668" s="58" t="str">
        <f>IF(O668="男子",IF($AF668&gt;100,"",IF($M668=プロ用男子!D$52,ROW(),"")),"")</f>
        <v/>
      </c>
      <c r="BJ668" s="58" t="str">
        <f>IF(O668="男子",IF($AF668&gt;100,"",IF($M668=プロ用男子!K$52,ROW(),"")),"")</f>
        <v/>
      </c>
      <c r="BK668" s="58" t="str">
        <f>IF(O668="男子",IF($AF668&gt;100,"",IF($M668=プロ用男子!D$77,ROW(),"")),"")</f>
        <v/>
      </c>
      <c r="BL668" s="58" t="str">
        <f>IF(O668="男子",IF($AF668&gt;100,"",IF($M668=プロ用男子!K$77,ROW(),"")),"")</f>
        <v/>
      </c>
      <c r="BM668" s="58" t="str">
        <f>IF(O668="男子",IF($AF668&gt;100,"",IF($M668=プロ用男子!D$102,ROW(),"")),"")</f>
        <v/>
      </c>
      <c r="BN668" s="58" t="str">
        <f>IF(O668="男子",IF($AF668&gt;100,"",IF($M668=プロ用男子!K$102,ROW(),"")),"")</f>
        <v/>
      </c>
      <c r="BO668" s="58" t="str">
        <f>IF(O668="男子",IF($AF668&gt;100,"",IF($M668=プロ用男子!D$127,ROW(),"")),"")</f>
        <v/>
      </c>
      <c r="BP668" s="58" t="str">
        <f>IF(O668="男子",IF($AF668&gt;100,"",IF($M668=プロ用男子!K$127,ROW(),"")),"")</f>
        <v/>
      </c>
      <c r="BQ668" s="58" t="str">
        <f>IF(O668="男子",IF($AF668&gt;100,"",IF($M668=プロ用男子!D$152,ROW(),"")),"")</f>
        <v/>
      </c>
      <c r="BR668" s="58" t="str">
        <f>IF(O668="男子",IF($AF668&gt;100,"",IF($M668=プロ用男子!K$152,ROW(),"")),"")</f>
        <v/>
      </c>
      <c r="BS668" s="58" t="str">
        <f>IF(O668="男子",IF($AF668&gt;100,"",IF($M668=プロ用男子!D$177,ROW(),"")),"")</f>
        <v/>
      </c>
      <c r="BT668" s="58" t="str">
        <f>IF(O668="男子",IF($AF668&gt;100,"",IF($M668=プロ用男子!K$177,ROW(),"")),"")</f>
        <v/>
      </c>
      <c r="BU668" s="58" t="str">
        <f>IF(O668="男子",IF($AF668&gt;100,"",IF($M668=プロ用男子!D$202,ROW(),"")),"")</f>
        <v/>
      </c>
      <c r="BV668" s="58" t="str">
        <f>IF(O668="男子",IF($AF668&gt;100,"",IF($M668=プロ用男子!K$202,ROW(),"")),"")</f>
        <v/>
      </c>
      <c r="BW668" s="58" t="str">
        <f>IF(O668="男子",IF($AF668&gt;100,"",IF($M668=プロ用男子!D$227,ROW(),"")),"")</f>
        <v/>
      </c>
      <c r="BX668" s="58" t="str">
        <f>IF(O668="男子",IF($AF668&gt;100,"",IF($M668=プロ用男子!K$227,ROW(),"")),"")</f>
        <v/>
      </c>
      <c r="BY668" s="58" t="str">
        <f>IF(O668="女子",IF(AF668&gt;100,"",IF(M668=プロ用女子!D$2,ROW(),"")),"")</f>
        <v/>
      </c>
      <c r="BZ668" s="58" t="str">
        <f>IF(O668="女子",IF($AF668&gt;100,"",IF($M668=プロ用女子!K$2,ROW(),"")),"")</f>
        <v/>
      </c>
      <c r="CA668" s="58" t="str">
        <f>IF(O668="女子",IF($AF668&gt;100,"",IF($M668=プロ用女子!D$27,ROW(),"")),"")</f>
        <v/>
      </c>
      <c r="CB668" s="58" t="str">
        <f>IF(O668="女子",IF($AF668&gt;100,"",IF($M668=プロ用女子!K$27,ROW(),"")),"")</f>
        <v/>
      </c>
      <c r="CC668" s="58" t="str">
        <f>IF(O668="女子",IF($AF668&gt;100,"",IF($M668=プロ用女子!D$52,ROW(),"")),"")</f>
        <v/>
      </c>
      <c r="CD668" s="58" t="str">
        <f>IF(O668="女子",IF($AF668&gt;100,"",IF($M668=プロ用女子!K$52,ROW(),"")),"")</f>
        <v/>
      </c>
      <c r="CE668" s="58" t="str">
        <f>IF(O668="女子",IF($AF668&gt;100,"",IF($M668=プロ用女子!D$77,ROW(),"")),"")</f>
        <v/>
      </c>
      <c r="CF668" s="58" t="str">
        <f>IF(O668="女子",IF($AF668&gt;100,"",IF($M668=プロ用女子!K$77,ROW(),"")),"")</f>
        <v/>
      </c>
      <c r="CG668" s="58" t="str">
        <f>IF(O668="女子",IF($AF668&gt;100,"",IF($M668=プロ用女子!D$102,ROW(),"")),"")</f>
        <v/>
      </c>
      <c r="CH668" s="58" t="str">
        <f>IF(O668="女子",IF($AF668&gt;100,"",IF($M668=プロ用女子!K$102,ROW(),"")),"")</f>
        <v/>
      </c>
      <c r="CI668" s="58" t="str">
        <f>IF(O668="女子",IF($AF668&gt;100,"",IF($M668=プロ用女子!D$127,ROW(),"")),"")</f>
        <v/>
      </c>
      <c r="CJ668" s="58" t="str">
        <f>IF(O668="女子",IF($AF668&gt;100,"",IF($M668=プロ用女子!K$127,ROW(),"")),"")</f>
        <v/>
      </c>
      <c r="CK668" s="58" t="str">
        <f>IF(O668="女子",IF($AF668&gt;100,"",IF($M668=プロ用女子!D$152,ROW(),"")),"")</f>
        <v/>
      </c>
      <c r="CL668" s="58" t="str">
        <f>IF(O668="女子",IF($AF668&gt;100,"",IF($M668=プロ用女子!K$152,ROW(),"")),"")</f>
        <v/>
      </c>
      <c r="CM668" s="58" t="str">
        <f>IF(O668="女子",IF($AF668&gt;100,"",IF($M668=プロ用女子!D$177,ROW(),"")),"")</f>
        <v/>
      </c>
      <c r="CN668" s="58" t="str">
        <f>IF(O668="女子",IF($AF668&gt;100,"",IF($M668=プロ用女子!K$177,ROW(),"")),"")</f>
        <v/>
      </c>
      <c r="CO668" s="58" t="str">
        <f>IF(O668="女子",IF($AF668&gt;100,"",IF($M668=プロ用女子!D$202,ROW(),"")),"")</f>
        <v/>
      </c>
      <c r="CP668" s="58" t="str">
        <f>IF(O668="女子",IF($AF668&gt;100,"",IF($M668=プロ用女子!K$202,ROW(),"")),"")</f>
        <v/>
      </c>
      <c r="CQ668" s="58" t="str">
        <f>IF(O668="女子",IF($AF668&gt;100,"",IF($M668=プロ用女子!D$227,ROW(),"")),"")</f>
        <v/>
      </c>
      <c r="CR668" s="58" t="str">
        <f>IF(O668="女子",IF($AF668&gt;100,"",IF($M668=プロ用女子!K$227,ROW(),"")),"")</f>
        <v/>
      </c>
    </row>
    <row r="669" spans="12:96" x14ac:dyDescent="0.15">
      <c r="BB669" t="str">
        <f t="shared" si="37"/>
        <v/>
      </c>
      <c r="BC669" t="str">
        <f t="shared" si="38"/>
        <v/>
      </c>
      <c r="BD669" t="str">
        <f t="shared" si="39"/>
        <v/>
      </c>
      <c r="BE669" s="58" t="str">
        <f>IF(O669="男子",IF($AF669&gt;100,"",IF(M669=プロ用男子!D$2,ROW(),"")),"")</f>
        <v/>
      </c>
      <c r="BF669" s="58" t="str">
        <f>IF(O669="男子",IF($AF669&gt;100,"",IF($M669=プロ用男子!K$2,ROW(),"")),"")</f>
        <v/>
      </c>
      <c r="BG669" s="58" t="str">
        <f>IF(O669="男子",IF($AF669&gt;100,"",IF($M669=プロ用男子!D$27,ROW(),"")),"")</f>
        <v/>
      </c>
      <c r="BH669" s="58" t="str">
        <f>IF(O669="男子",IF($AF669&gt;100,"",IF($M669=プロ用男子!K$27,ROW(),"")),"")</f>
        <v/>
      </c>
      <c r="BI669" s="58" t="str">
        <f>IF(O669="男子",IF($AF669&gt;100,"",IF($M669=プロ用男子!D$52,ROW(),"")),"")</f>
        <v/>
      </c>
      <c r="BJ669" s="58" t="str">
        <f>IF(O669="男子",IF($AF669&gt;100,"",IF($M669=プロ用男子!K$52,ROW(),"")),"")</f>
        <v/>
      </c>
      <c r="BK669" s="58" t="str">
        <f>IF(O669="男子",IF($AF669&gt;100,"",IF($M669=プロ用男子!D$77,ROW(),"")),"")</f>
        <v/>
      </c>
      <c r="BL669" s="58" t="str">
        <f>IF(O669="男子",IF($AF669&gt;100,"",IF($M669=プロ用男子!K$77,ROW(),"")),"")</f>
        <v/>
      </c>
      <c r="BM669" s="58" t="str">
        <f>IF(O669="男子",IF($AF669&gt;100,"",IF($M669=プロ用男子!D$102,ROW(),"")),"")</f>
        <v/>
      </c>
      <c r="BN669" s="58" t="str">
        <f>IF(O669="男子",IF($AF669&gt;100,"",IF($M669=プロ用男子!K$102,ROW(),"")),"")</f>
        <v/>
      </c>
      <c r="BO669" s="58" t="str">
        <f>IF(O669="男子",IF($AF669&gt;100,"",IF($M669=プロ用男子!D$127,ROW(),"")),"")</f>
        <v/>
      </c>
      <c r="BP669" s="58" t="str">
        <f>IF(O669="男子",IF($AF669&gt;100,"",IF($M669=プロ用男子!K$127,ROW(),"")),"")</f>
        <v/>
      </c>
      <c r="BQ669" s="58" t="str">
        <f>IF(O669="男子",IF($AF669&gt;100,"",IF($M669=プロ用男子!D$152,ROW(),"")),"")</f>
        <v/>
      </c>
      <c r="BR669" s="58" t="str">
        <f>IF(O669="男子",IF($AF669&gt;100,"",IF($M669=プロ用男子!K$152,ROW(),"")),"")</f>
        <v/>
      </c>
      <c r="BS669" s="58" t="str">
        <f>IF(O669="男子",IF($AF669&gt;100,"",IF($M669=プロ用男子!D$177,ROW(),"")),"")</f>
        <v/>
      </c>
      <c r="BT669" s="58" t="str">
        <f>IF(O669="男子",IF($AF669&gt;100,"",IF($M669=プロ用男子!K$177,ROW(),"")),"")</f>
        <v/>
      </c>
      <c r="BU669" s="58" t="str">
        <f>IF(O669="男子",IF($AF669&gt;100,"",IF($M669=プロ用男子!D$202,ROW(),"")),"")</f>
        <v/>
      </c>
      <c r="BV669" s="58" t="str">
        <f>IF(O669="男子",IF($AF669&gt;100,"",IF($M669=プロ用男子!K$202,ROW(),"")),"")</f>
        <v/>
      </c>
      <c r="BW669" s="58" t="str">
        <f>IF(O669="男子",IF($AF669&gt;100,"",IF($M669=プロ用男子!D$227,ROW(),"")),"")</f>
        <v/>
      </c>
      <c r="BX669" s="58" t="str">
        <f>IF(O669="男子",IF($AF669&gt;100,"",IF($M669=プロ用男子!K$227,ROW(),"")),"")</f>
        <v/>
      </c>
      <c r="BY669" s="58" t="str">
        <f>IF(O669="女子",IF(AF669&gt;100,"",IF(M669=プロ用女子!D$2,ROW(),"")),"")</f>
        <v/>
      </c>
      <c r="BZ669" s="58" t="str">
        <f>IF(O669="女子",IF($AF669&gt;100,"",IF($M669=プロ用女子!K$2,ROW(),"")),"")</f>
        <v/>
      </c>
      <c r="CA669" s="58" t="str">
        <f>IF(O669="女子",IF($AF669&gt;100,"",IF($M669=プロ用女子!D$27,ROW(),"")),"")</f>
        <v/>
      </c>
      <c r="CB669" s="58" t="str">
        <f>IF(O669="女子",IF($AF669&gt;100,"",IF($M669=プロ用女子!K$27,ROW(),"")),"")</f>
        <v/>
      </c>
      <c r="CC669" s="58" t="str">
        <f>IF(O669="女子",IF($AF669&gt;100,"",IF($M669=プロ用女子!D$52,ROW(),"")),"")</f>
        <v/>
      </c>
      <c r="CD669" s="58" t="str">
        <f>IF(O669="女子",IF($AF669&gt;100,"",IF($M669=プロ用女子!K$52,ROW(),"")),"")</f>
        <v/>
      </c>
      <c r="CE669" s="58" t="str">
        <f>IF(O669="女子",IF($AF669&gt;100,"",IF($M669=プロ用女子!D$77,ROW(),"")),"")</f>
        <v/>
      </c>
      <c r="CF669" s="58" t="str">
        <f>IF(O669="女子",IF($AF669&gt;100,"",IF($M669=プロ用女子!K$77,ROW(),"")),"")</f>
        <v/>
      </c>
      <c r="CG669" s="58" t="str">
        <f>IF(O669="女子",IF($AF669&gt;100,"",IF($M669=プロ用女子!D$102,ROW(),"")),"")</f>
        <v/>
      </c>
      <c r="CH669" s="58" t="str">
        <f>IF(O669="女子",IF($AF669&gt;100,"",IF($M669=プロ用女子!K$102,ROW(),"")),"")</f>
        <v/>
      </c>
      <c r="CI669" s="58" t="str">
        <f>IF(O669="女子",IF($AF669&gt;100,"",IF($M669=プロ用女子!D$127,ROW(),"")),"")</f>
        <v/>
      </c>
      <c r="CJ669" s="58" t="str">
        <f>IF(O669="女子",IF($AF669&gt;100,"",IF($M669=プロ用女子!K$127,ROW(),"")),"")</f>
        <v/>
      </c>
      <c r="CK669" s="58" t="str">
        <f>IF(O669="女子",IF($AF669&gt;100,"",IF($M669=プロ用女子!D$152,ROW(),"")),"")</f>
        <v/>
      </c>
      <c r="CL669" s="58" t="str">
        <f>IF(O669="女子",IF($AF669&gt;100,"",IF($M669=プロ用女子!K$152,ROW(),"")),"")</f>
        <v/>
      </c>
      <c r="CM669" s="58" t="str">
        <f>IF(O669="女子",IF($AF669&gt;100,"",IF($M669=プロ用女子!D$177,ROW(),"")),"")</f>
        <v/>
      </c>
      <c r="CN669" s="58" t="str">
        <f>IF(O669="女子",IF($AF669&gt;100,"",IF($M669=プロ用女子!K$177,ROW(),"")),"")</f>
        <v/>
      </c>
      <c r="CO669" s="58" t="str">
        <f>IF(O669="女子",IF($AF669&gt;100,"",IF($M669=プロ用女子!D$202,ROW(),"")),"")</f>
        <v/>
      </c>
      <c r="CP669" s="58" t="str">
        <f>IF(O669="女子",IF($AF669&gt;100,"",IF($M669=プロ用女子!K$202,ROW(),"")),"")</f>
        <v/>
      </c>
      <c r="CQ669" s="58" t="str">
        <f>IF(O669="女子",IF($AF669&gt;100,"",IF($M669=プロ用女子!D$227,ROW(),"")),"")</f>
        <v/>
      </c>
      <c r="CR669" s="58" t="str">
        <f>IF(O669="女子",IF($AF669&gt;100,"",IF($M669=プロ用女子!K$227,ROW(),"")),"")</f>
        <v/>
      </c>
    </row>
    <row r="670" spans="12:96" x14ac:dyDescent="0.15">
      <c r="BB670" t="str">
        <f t="shared" si="37"/>
        <v/>
      </c>
      <c r="BC670" t="str">
        <f t="shared" si="38"/>
        <v/>
      </c>
      <c r="BD670" t="str">
        <f t="shared" si="39"/>
        <v/>
      </c>
      <c r="BE670" s="58" t="str">
        <f>IF(O670="男子",IF($AF670&gt;100,"",IF(M670=プロ用男子!D$2,ROW(),"")),"")</f>
        <v/>
      </c>
      <c r="BF670" s="58" t="str">
        <f>IF(O670="男子",IF($AF670&gt;100,"",IF($M670=プロ用男子!K$2,ROW(),"")),"")</f>
        <v/>
      </c>
      <c r="BG670" s="58" t="str">
        <f>IF(O670="男子",IF($AF670&gt;100,"",IF($M670=プロ用男子!D$27,ROW(),"")),"")</f>
        <v/>
      </c>
      <c r="BH670" s="58" t="str">
        <f>IF(O670="男子",IF($AF670&gt;100,"",IF($M670=プロ用男子!K$27,ROW(),"")),"")</f>
        <v/>
      </c>
      <c r="BI670" s="58" t="str">
        <f>IF(O670="男子",IF($AF670&gt;100,"",IF($M670=プロ用男子!D$52,ROW(),"")),"")</f>
        <v/>
      </c>
      <c r="BJ670" s="58" t="str">
        <f>IF(O670="男子",IF($AF670&gt;100,"",IF($M670=プロ用男子!K$52,ROW(),"")),"")</f>
        <v/>
      </c>
      <c r="BK670" s="58" t="str">
        <f>IF(O670="男子",IF($AF670&gt;100,"",IF($M670=プロ用男子!D$77,ROW(),"")),"")</f>
        <v/>
      </c>
      <c r="BL670" s="58" t="str">
        <f>IF(O670="男子",IF($AF670&gt;100,"",IF($M670=プロ用男子!K$77,ROW(),"")),"")</f>
        <v/>
      </c>
      <c r="BM670" s="58" t="str">
        <f>IF(O670="男子",IF($AF670&gt;100,"",IF($M670=プロ用男子!D$102,ROW(),"")),"")</f>
        <v/>
      </c>
      <c r="BN670" s="58" t="str">
        <f>IF(O670="男子",IF($AF670&gt;100,"",IF($M670=プロ用男子!K$102,ROW(),"")),"")</f>
        <v/>
      </c>
      <c r="BO670" s="58" t="str">
        <f>IF(O670="男子",IF($AF670&gt;100,"",IF($M670=プロ用男子!D$127,ROW(),"")),"")</f>
        <v/>
      </c>
      <c r="BP670" s="58" t="str">
        <f>IF(O670="男子",IF($AF670&gt;100,"",IF($M670=プロ用男子!K$127,ROW(),"")),"")</f>
        <v/>
      </c>
      <c r="BQ670" s="58" t="str">
        <f>IF(O670="男子",IF($AF670&gt;100,"",IF($M670=プロ用男子!D$152,ROW(),"")),"")</f>
        <v/>
      </c>
      <c r="BR670" s="58" t="str">
        <f>IF(O670="男子",IF($AF670&gt;100,"",IF($M670=プロ用男子!K$152,ROW(),"")),"")</f>
        <v/>
      </c>
      <c r="BS670" s="58" t="str">
        <f>IF(O670="男子",IF($AF670&gt;100,"",IF($M670=プロ用男子!D$177,ROW(),"")),"")</f>
        <v/>
      </c>
      <c r="BT670" s="58" t="str">
        <f>IF(O670="男子",IF($AF670&gt;100,"",IF($M670=プロ用男子!K$177,ROW(),"")),"")</f>
        <v/>
      </c>
      <c r="BU670" s="58" t="str">
        <f>IF(O670="男子",IF($AF670&gt;100,"",IF($M670=プロ用男子!D$202,ROW(),"")),"")</f>
        <v/>
      </c>
      <c r="BV670" s="58" t="str">
        <f>IF(O670="男子",IF($AF670&gt;100,"",IF($M670=プロ用男子!K$202,ROW(),"")),"")</f>
        <v/>
      </c>
      <c r="BW670" s="58" t="str">
        <f>IF(O670="男子",IF($AF670&gt;100,"",IF($M670=プロ用男子!D$227,ROW(),"")),"")</f>
        <v/>
      </c>
      <c r="BX670" s="58" t="str">
        <f>IF(O670="男子",IF($AF670&gt;100,"",IF($M670=プロ用男子!K$227,ROW(),"")),"")</f>
        <v/>
      </c>
      <c r="BY670" s="58" t="str">
        <f>IF(O670="女子",IF(AF670&gt;100,"",IF(M670=プロ用女子!D$2,ROW(),"")),"")</f>
        <v/>
      </c>
      <c r="BZ670" s="58" t="str">
        <f>IF(O670="女子",IF($AF670&gt;100,"",IF($M670=プロ用女子!K$2,ROW(),"")),"")</f>
        <v/>
      </c>
      <c r="CA670" s="58" t="str">
        <f>IF(O670="女子",IF($AF670&gt;100,"",IF($M670=プロ用女子!D$27,ROW(),"")),"")</f>
        <v/>
      </c>
      <c r="CB670" s="58" t="str">
        <f>IF(O670="女子",IF($AF670&gt;100,"",IF($M670=プロ用女子!K$27,ROW(),"")),"")</f>
        <v/>
      </c>
      <c r="CC670" s="58" t="str">
        <f>IF(O670="女子",IF($AF670&gt;100,"",IF($M670=プロ用女子!D$52,ROW(),"")),"")</f>
        <v/>
      </c>
      <c r="CD670" s="58" t="str">
        <f>IF(O670="女子",IF($AF670&gt;100,"",IF($M670=プロ用女子!K$52,ROW(),"")),"")</f>
        <v/>
      </c>
      <c r="CE670" s="58" t="str">
        <f>IF(O670="女子",IF($AF670&gt;100,"",IF($M670=プロ用女子!D$77,ROW(),"")),"")</f>
        <v/>
      </c>
      <c r="CF670" s="58" t="str">
        <f>IF(O670="女子",IF($AF670&gt;100,"",IF($M670=プロ用女子!K$77,ROW(),"")),"")</f>
        <v/>
      </c>
      <c r="CG670" s="58" t="str">
        <f>IF(O670="女子",IF($AF670&gt;100,"",IF($M670=プロ用女子!D$102,ROW(),"")),"")</f>
        <v/>
      </c>
      <c r="CH670" s="58" t="str">
        <f>IF(O670="女子",IF($AF670&gt;100,"",IF($M670=プロ用女子!K$102,ROW(),"")),"")</f>
        <v/>
      </c>
      <c r="CI670" s="58" t="str">
        <f>IF(O670="女子",IF($AF670&gt;100,"",IF($M670=プロ用女子!D$127,ROW(),"")),"")</f>
        <v/>
      </c>
      <c r="CJ670" s="58" t="str">
        <f>IF(O670="女子",IF($AF670&gt;100,"",IF($M670=プロ用女子!K$127,ROW(),"")),"")</f>
        <v/>
      </c>
      <c r="CK670" s="58" t="str">
        <f>IF(O670="女子",IF($AF670&gt;100,"",IF($M670=プロ用女子!D$152,ROW(),"")),"")</f>
        <v/>
      </c>
      <c r="CL670" s="58" t="str">
        <f>IF(O670="女子",IF($AF670&gt;100,"",IF($M670=プロ用女子!K$152,ROW(),"")),"")</f>
        <v/>
      </c>
      <c r="CM670" s="58" t="str">
        <f>IF(O670="女子",IF($AF670&gt;100,"",IF($M670=プロ用女子!D$177,ROW(),"")),"")</f>
        <v/>
      </c>
      <c r="CN670" s="58" t="str">
        <f>IF(O670="女子",IF($AF670&gt;100,"",IF($M670=プロ用女子!K$177,ROW(),"")),"")</f>
        <v/>
      </c>
      <c r="CO670" s="58" t="str">
        <f>IF(O670="女子",IF($AF670&gt;100,"",IF($M670=プロ用女子!D$202,ROW(),"")),"")</f>
        <v/>
      </c>
      <c r="CP670" s="58" t="str">
        <f>IF(O670="女子",IF($AF670&gt;100,"",IF($M670=プロ用女子!K$202,ROW(),"")),"")</f>
        <v/>
      </c>
      <c r="CQ670" s="58" t="str">
        <f>IF(O670="女子",IF($AF670&gt;100,"",IF($M670=プロ用女子!D$227,ROW(),"")),"")</f>
        <v/>
      </c>
      <c r="CR670" s="58" t="str">
        <f>IF(O670="女子",IF($AF670&gt;100,"",IF($M670=プロ用女子!K$227,ROW(),"")),"")</f>
        <v/>
      </c>
    </row>
    <row r="671" spans="12:96" x14ac:dyDescent="0.15">
      <c r="BB671" t="str">
        <f t="shared" si="37"/>
        <v/>
      </c>
      <c r="BC671" t="str">
        <f t="shared" si="38"/>
        <v/>
      </c>
      <c r="BD671" t="str">
        <f t="shared" si="39"/>
        <v/>
      </c>
      <c r="BE671" s="58" t="str">
        <f>IF(O671="男子",IF($AF671&gt;100,"",IF(M671=プロ用男子!D$2,ROW(),"")),"")</f>
        <v/>
      </c>
      <c r="BF671" s="58" t="str">
        <f>IF(O671="男子",IF($AF671&gt;100,"",IF($M671=プロ用男子!K$2,ROW(),"")),"")</f>
        <v/>
      </c>
      <c r="BG671" s="58" t="str">
        <f>IF(O671="男子",IF($AF671&gt;100,"",IF($M671=プロ用男子!D$27,ROW(),"")),"")</f>
        <v/>
      </c>
      <c r="BH671" s="58" t="str">
        <f>IF(O671="男子",IF($AF671&gt;100,"",IF($M671=プロ用男子!K$27,ROW(),"")),"")</f>
        <v/>
      </c>
      <c r="BI671" s="58" t="str">
        <f>IF(O671="男子",IF($AF671&gt;100,"",IF($M671=プロ用男子!D$52,ROW(),"")),"")</f>
        <v/>
      </c>
      <c r="BJ671" s="58" t="str">
        <f>IF(O671="男子",IF($AF671&gt;100,"",IF($M671=プロ用男子!K$52,ROW(),"")),"")</f>
        <v/>
      </c>
      <c r="BK671" s="58" t="str">
        <f>IF(O671="男子",IF($AF671&gt;100,"",IF($M671=プロ用男子!D$77,ROW(),"")),"")</f>
        <v/>
      </c>
      <c r="BL671" s="58" t="str">
        <f>IF(O671="男子",IF($AF671&gt;100,"",IF($M671=プロ用男子!K$77,ROW(),"")),"")</f>
        <v/>
      </c>
      <c r="BM671" s="58" t="str">
        <f>IF(O671="男子",IF($AF671&gt;100,"",IF($M671=プロ用男子!D$102,ROW(),"")),"")</f>
        <v/>
      </c>
      <c r="BN671" s="58" t="str">
        <f>IF(O671="男子",IF($AF671&gt;100,"",IF($M671=プロ用男子!K$102,ROW(),"")),"")</f>
        <v/>
      </c>
      <c r="BO671" s="58" t="str">
        <f>IF(O671="男子",IF($AF671&gt;100,"",IF($M671=プロ用男子!D$127,ROW(),"")),"")</f>
        <v/>
      </c>
      <c r="BP671" s="58" t="str">
        <f>IF(O671="男子",IF($AF671&gt;100,"",IF($M671=プロ用男子!K$127,ROW(),"")),"")</f>
        <v/>
      </c>
      <c r="BQ671" s="58" t="str">
        <f>IF(O671="男子",IF($AF671&gt;100,"",IF($M671=プロ用男子!D$152,ROW(),"")),"")</f>
        <v/>
      </c>
      <c r="BR671" s="58" t="str">
        <f>IF(O671="男子",IF($AF671&gt;100,"",IF($M671=プロ用男子!K$152,ROW(),"")),"")</f>
        <v/>
      </c>
      <c r="BS671" s="58" t="str">
        <f>IF(O671="男子",IF($AF671&gt;100,"",IF($M671=プロ用男子!D$177,ROW(),"")),"")</f>
        <v/>
      </c>
      <c r="BT671" s="58" t="str">
        <f>IF(O671="男子",IF($AF671&gt;100,"",IF($M671=プロ用男子!K$177,ROW(),"")),"")</f>
        <v/>
      </c>
      <c r="BU671" s="58" t="str">
        <f>IF(O671="男子",IF($AF671&gt;100,"",IF($M671=プロ用男子!D$202,ROW(),"")),"")</f>
        <v/>
      </c>
      <c r="BV671" s="58" t="str">
        <f>IF(O671="男子",IF($AF671&gt;100,"",IF($M671=プロ用男子!K$202,ROW(),"")),"")</f>
        <v/>
      </c>
      <c r="BW671" s="58" t="str">
        <f>IF(O671="男子",IF($AF671&gt;100,"",IF($M671=プロ用男子!D$227,ROW(),"")),"")</f>
        <v/>
      </c>
      <c r="BX671" s="58" t="str">
        <f>IF(O671="男子",IF($AF671&gt;100,"",IF($M671=プロ用男子!K$227,ROW(),"")),"")</f>
        <v/>
      </c>
      <c r="BY671" s="58" t="str">
        <f>IF(O671="女子",IF(AF671&gt;100,"",IF(M671=プロ用女子!D$2,ROW(),"")),"")</f>
        <v/>
      </c>
      <c r="BZ671" s="58" t="str">
        <f>IF(O671="女子",IF($AF671&gt;100,"",IF($M671=プロ用女子!K$2,ROW(),"")),"")</f>
        <v/>
      </c>
      <c r="CA671" s="58" t="str">
        <f>IF(O671="女子",IF($AF671&gt;100,"",IF($M671=プロ用女子!D$27,ROW(),"")),"")</f>
        <v/>
      </c>
      <c r="CB671" s="58" t="str">
        <f>IF(O671="女子",IF($AF671&gt;100,"",IF($M671=プロ用女子!K$27,ROW(),"")),"")</f>
        <v/>
      </c>
      <c r="CC671" s="58" t="str">
        <f>IF(O671="女子",IF($AF671&gt;100,"",IF($M671=プロ用女子!D$52,ROW(),"")),"")</f>
        <v/>
      </c>
      <c r="CD671" s="58" t="str">
        <f>IF(O671="女子",IF($AF671&gt;100,"",IF($M671=プロ用女子!K$52,ROW(),"")),"")</f>
        <v/>
      </c>
      <c r="CE671" s="58" t="str">
        <f>IF(O671="女子",IF($AF671&gt;100,"",IF($M671=プロ用女子!D$77,ROW(),"")),"")</f>
        <v/>
      </c>
      <c r="CF671" s="58" t="str">
        <f>IF(O671="女子",IF($AF671&gt;100,"",IF($M671=プロ用女子!K$77,ROW(),"")),"")</f>
        <v/>
      </c>
      <c r="CG671" s="58" t="str">
        <f>IF(O671="女子",IF($AF671&gt;100,"",IF($M671=プロ用女子!D$102,ROW(),"")),"")</f>
        <v/>
      </c>
      <c r="CH671" s="58" t="str">
        <f>IF(O671="女子",IF($AF671&gt;100,"",IF($M671=プロ用女子!K$102,ROW(),"")),"")</f>
        <v/>
      </c>
      <c r="CI671" s="58" t="str">
        <f>IF(O671="女子",IF($AF671&gt;100,"",IF($M671=プロ用女子!D$127,ROW(),"")),"")</f>
        <v/>
      </c>
      <c r="CJ671" s="58" t="str">
        <f>IF(O671="女子",IF($AF671&gt;100,"",IF($M671=プロ用女子!K$127,ROW(),"")),"")</f>
        <v/>
      </c>
      <c r="CK671" s="58" t="str">
        <f>IF(O671="女子",IF($AF671&gt;100,"",IF($M671=プロ用女子!D$152,ROW(),"")),"")</f>
        <v/>
      </c>
      <c r="CL671" s="58" t="str">
        <f>IF(O671="女子",IF($AF671&gt;100,"",IF($M671=プロ用女子!K$152,ROW(),"")),"")</f>
        <v/>
      </c>
      <c r="CM671" s="58" t="str">
        <f>IF(O671="女子",IF($AF671&gt;100,"",IF($M671=プロ用女子!D$177,ROW(),"")),"")</f>
        <v/>
      </c>
      <c r="CN671" s="58" t="str">
        <f>IF(O671="女子",IF($AF671&gt;100,"",IF($M671=プロ用女子!K$177,ROW(),"")),"")</f>
        <v/>
      </c>
      <c r="CO671" s="58" t="str">
        <f>IF(O671="女子",IF($AF671&gt;100,"",IF($M671=プロ用女子!D$202,ROW(),"")),"")</f>
        <v/>
      </c>
      <c r="CP671" s="58" t="str">
        <f>IF(O671="女子",IF($AF671&gt;100,"",IF($M671=プロ用女子!K$202,ROW(),"")),"")</f>
        <v/>
      </c>
      <c r="CQ671" s="58" t="str">
        <f>IF(O671="女子",IF($AF671&gt;100,"",IF($M671=プロ用女子!D$227,ROW(),"")),"")</f>
        <v/>
      </c>
      <c r="CR671" s="58" t="str">
        <f>IF(O671="女子",IF($AF671&gt;100,"",IF($M671=プロ用女子!K$227,ROW(),"")),"")</f>
        <v/>
      </c>
    </row>
    <row r="672" spans="12:96" x14ac:dyDescent="0.15">
      <c r="BB672" t="str">
        <f t="shared" si="37"/>
        <v/>
      </c>
      <c r="BC672" t="str">
        <f t="shared" si="38"/>
        <v/>
      </c>
      <c r="BD672" t="str">
        <f t="shared" si="39"/>
        <v/>
      </c>
      <c r="BE672" s="58" t="str">
        <f>IF(O672="男子",IF($AF672&gt;100,"",IF(M672=プロ用男子!D$2,ROW(),"")),"")</f>
        <v/>
      </c>
      <c r="BF672" s="58" t="str">
        <f>IF(O672="男子",IF($AF672&gt;100,"",IF($M672=プロ用男子!K$2,ROW(),"")),"")</f>
        <v/>
      </c>
      <c r="BG672" s="58" t="str">
        <f>IF(O672="男子",IF($AF672&gt;100,"",IF($M672=プロ用男子!D$27,ROW(),"")),"")</f>
        <v/>
      </c>
      <c r="BH672" s="58" t="str">
        <f>IF(O672="男子",IF($AF672&gt;100,"",IF($M672=プロ用男子!K$27,ROW(),"")),"")</f>
        <v/>
      </c>
      <c r="BI672" s="58" t="str">
        <f>IF(O672="男子",IF($AF672&gt;100,"",IF($M672=プロ用男子!D$52,ROW(),"")),"")</f>
        <v/>
      </c>
      <c r="BJ672" s="58" t="str">
        <f>IF(O672="男子",IF($AF672&gt;100,"",IF($M672=プロ用男子!K$52,ROW(),"")),"")</f>
        <v/>
      </c>
      <c r="BK672" s="58" t="str">
        <f>IF(O672="男子",IF($AF672&gt;100,"",IF($M672=プロ用男子!D$77,ROW(),"")),"")</f>
        <v/>
      </c>
      <c r="BL672" s="58" t="str">
        <f>IF(O672="男子",IF($AF672&gt;100,"",IF($M672=プロ用男子!K$77,ROW(),"")),"")</f>
        <v/>
      </c>
      <c r="BM672" s="58" t="str">
        <f>IF(O672="男子",IF($AF672&gt;100,"",IF($M672=プロ用男子!D$102,ROW(),"")),"")</f>
        <v/>
      </c>
      <c r="BN672" s="58" t="str">
        <f>IF(O672="男子",IF($AF672&gt;100,"",IF($M672=プロ用男子!K$102,ROW(),"")),"")</f>
        <v/>
      </c>
      <c r="BO672" s="58" t="str">
        <f>IF(O672="男子",IF($AF672&gt;100,"",IF($M672=プロ用男子!D$127,ROW(),"")),"")</f>
        <v/>
      </c>
      <c r="BP672" s="58" t="str">
        <f>IF(O672="男子",IF($AF672&gt;100,"",IF($M672=プロ用男子!K$127,ROW(),"")),"")</f>
        <v/>
      </c>
      <c r="BQ672" s="58" t="str">
        <f>IF(O672="男子",IF($AF672&gt;100,"",IF($M672=プロ用男子!D$152,ROW(),"")),"")</f>
        <v/>
      </c>
      <c r="BR672" s="58" t="str">
        <f>IF(O672="男子",IF($AF672&gt;100,"",IF($M672=プロ用男子!K$152,ROW(),"")),"")</f>
        <v/>
      </c>
      <c r="BS672" s="58" t="str">
        <f>IF(O672="男子",IF($AF672&gt;100,"",IF($M672=プロ用男子!D$177,ROW(),"")),"")</f>
        <v/>
      </c>
      <c r="BT672" s="58" t="str">
        <f>IF(O672="男子",IF($AF672&gt;100,"",IF($M672=プロ用男子!K$177,ROW(),"")),"")</f>
        <v/>
      </c>
      <c r="BU672" s="58" t="str">
        <f>IF(O672="男子",IF($AF672&gt;100,"",IF($M672=プロ用男子!D$202,ROW(),"")),"")</f>
        <v/>
      </c>
      <c r="BV672" s="58" t="str">
        <f>IF(O672="男子",IF($AF672&gt;100,"",IF($M672=プロ用男子!K$202,ROW(),"")),"")</f>
        <v/>
      </c>
      <c r="BW672" s="58" t="str">
        <f>IF(O672="男子",IF($AF672&gt;100,"",IF($M672=プロ用男子!D$227,ROW(),"")),"")</f>
        <v/>
      </c>
      <c r="BX672" s="58" t="str">
        <f>IF(O672="男子",IF($AF672&gt;100,"",IF($M672=プロ用男子!K$227,ROW(),"")),"")</f>
        <v/>
      </c>
      <c r="BY672" s="58" t="str">
        <f>IF(O672="女子",IF(AF672&gt;100,"",IF(M672=プロ用女子!D$2,ROW(),"")),"")</f>
        <v/>
      </c>
      <c r="BZ672" s="58" t="str">
        <f>IF(O672="女子",IF($AF672&gt;100,"",IF($M672=プロ用女子!K$2,ROW(),"")),"")</f>
        <v/>
      </c>
      <c r="CA672" s="58" t="str">
        <f>IF(O672="女子",IF($AF672&gt;100,"",IF($M672=プロ用女子!D$27,ROW(),"")),"")</f>
        <v/>
      </c>
      <c r="CB672" s="58" t="str">
        <f>IF(O672="女子",IF($AF672&gt;100,"",IF($M672=プロ用女子!K$27,ROW(),"")),"")</f>
        <v/>
      </c>
      <c r="CC672" s="58" t="str">
        <f>IF(O672="女子",IF($AF672&gt;100,"",IF($M672=プロ用女子!D$52,ROW(),"")),"")</f>
        <v/>
      </c>
      <c r="CD672" s="58" t="str">
        <f>IF(O672="女子",IF($AF672&gt;100,"",IF($M672=プロ用女子!K$52,ROW(),"")),"")</f>
        <v/>
      </c>
      <c r="CE672" s="58" t="str">
        <f>IF(O672="女子",IF($AF672&gt;100,"",IF($M672=プロ用女子!D$77,ROW(),"")),"")</f>
        <v/>
      </c>
      <c r="CF672" s="58" t="str">
        <f>IF(O672="女子",IF($AF672&gt;100,"",IF($M672=プロ用女子!K$77,ROW(),"")),"")</f>
        <v/>
      </c>
      <c r="CG672" s="58" t="str">
        <f>IF(O672="女子",IF($AF672&gt;100,"",IF($M672=プロ用女子!D$102,ROW(),"")),"")</f>
        <v/>
      </c>
      <c r="CH672" s="58" t="str">
        <f>IF(O672="女子",IF($AF672&gt;100,"",IF($M672=プロ用女子!K$102,ROW(),"")),"")</f>
        <v/>
      </c>
      <c r="CI672" s="58" t="str">
        <f>IF(O672="女子",IF($AF672&gt;100,"",IF($M672=プロ用女子!D$127,ROW(),"")),"")</f>
        <v/>
      </c>
      <c r="CJ672" s="58" t="str">
        <f>IF(O672="女子",IF($AF672&gt;100,"",IF($M672=プロ用女子!K$127,ROW(),"")),"")</f>
        <v/>
      </c>
      <c r="CK672" s="58" t="str">
        <f>IF(O672="女子",IF($AF672&gt;100,"",IF($M672=プロ用女子!D$152,ROW(),"")),"")</f>
        <v/>
      </c>
      <c r="CL672" s="58" t="str">
        <f>IF(O672="女子",IF($AF672&gt;100,"",IF($M672=プロ用女子!K$152,ROW(),"")),"")</f>
        <v/>
      </c>
      <c r="CM672" s="58" t="str">
        <f>IF(O672="女子",IF($AF672&gt;100,"",IF($M672=プロ用女子!D$177,ROW(),"")),"")</f>
        <v/>
      </c>
      <c r="CN672" s="58" t="str">
        <f>IF(O672="女子",IF($AF672&gt;100,"",IF($M672=プロ用女子!K$177,ROW(),"")),"")</f>
        <v/>
      </c>
      <c r="CO672" s="58" t="str">
        <f>IF(O672="女子",IF($AF672&gt;100,"",IF($M672=プロ用女子!D$202,ROW(),"")),"")</f>
        <v/>
      </c>
      <c r="CP672" s="58" t="str">
        <f>IF(O672="女子",IF($AF672&gt;100,"",IF($M672=プロ用女子!K$202,ROW(),"")),"")</f>
        <v/>
      </c>
      <c r="CQ672" s="58" t="str">
        <f>IF(O672="女子",IF($AF672&gt;100,"",IF($M672=プロ用女子!D$227,ROW(),"")),"")</f>
        <v/>
      </c>
      <c r="CR672" s="58" t="str">
        <f>IF(O672="女子",IF($AF672&gt;100,"",IF($M672=プロ用女子!K$227,ROW(),"")),"")</f>
        <v/>
      </c>
    </row>
    <row r="673" spans="54:96" x14ac:dyDescent="0.15">
      <c r="BB673" t="str">
        <f t="shared" si="37"/>
        <v/>
      </c>
      <c r="BC673" t="str">
        <f t="shared" si="38"/>
        <v/>
      </c>
      <c r="BD673" t="str">
        <f t="shared" si="39"/>
        <v/>
      </c>
      <c r="BE673" s="58" t="str">
        <f>IF(O673="男子",IF($AF673&gt;100,"",IF(M673=プロ用男子!D$2,ROW(),"")),"")</f>
        <v/>
      </c>
      <c r="BF673" s="58" t="str">
        <f>IF(O673="男子",IF($AF673&gt;100,"",IF($M673=プロ用男子!K$2,ROW(),"")),"")</f>
        <v/>
      </c>
      <c r="BG673" s="58" t="str">
        <f>IF(O673="男子",IF($AF673&gt;100,"",IF($M673=プロ用男子!D$27,ROW(),"")),"")</f>
        <v/>
      </c>
      <c r="BH673" s="58" t="str">
        <f>IF(O673="男子",IF($AF673&gt;100,"",IF($M673=プロ用男子!K$27,ROW(),"")),"")</f>
        <v/>
      </c>
      <c r="BI673" s="58" t="str">
        <f>IF(O673="男子",IF($AF673&gt;100,"",IF($M673=プロ用男子!D$52,ROW(),"")),"")</f>
        <v/>
      </c>
      <c r="BJ673" s="58" t="str">
        <f>IF(O673="男子",IF($AF673&gt;100,"",IF($M673=プロ用男子!K$52,ROW(),"")),"")</f>
        <v/>
      </c>
      <c r="BK673" s="58" t="str">
        <f>IF(O673="男子",IF($AF673&gt;100,"",IF($M673=プロ用男子!D$77,ROW(),"")),"")</f>
        <v/>
      </c>
      <c r="BL673" s="58" t="str">
        <f>IF(O673="男子",IF($AF673&gt;100,"",IF($M673=プロ用男子!K$77,ROW(),"")),"")</f>
        <v/>
      </c>
      <c r="BM673" s="58" t="str">
        <f>IF(O673="男子",IF($AF673&gt;100,"",IF($M673=プロ用男子!D$102,ROW(),"")),"")</f>
        <v/>
      </c>
      <c r="BN673" s="58" t="str">
        <f>IF(O673="男子",IF($AF673&gt;100,"",IF($M673=プロ用男子!K$102,ROW(),"")),"")</f>
        <v/>
      </c>
      <c r="BO673" s="58" t="str">
        <f>IF(O673="男子",IF($AF673&gt;100,"",IF($M673=プロ用男子!D$127,ROW(),"")),"")</f>
        <v/>
      </c>
      <c r="BP673" s="58" t="str">
        <f>IF(O673="男子",IF($AF673&gt;100,"",IF($M673=プロ用男子!K$127,ROW(),"")),"")</f>
        <v/>
      </c>
      <c r="BQ673" s="58" t="str">
        <f>IF(O673="男子",IF($AF673&gt;100,"",IF($M673=プロ用男子!D$152,ROW(),"")),"")</f>
        <v/>
      </c>
      <c r="BR673" s="58" t="str">
        <f>IF(O673="男子",IF($AF673&gt;100,"",IF($M673=プロ用男子!K$152,ROW(),"")),"")</f>
        <v/>
      </c>
      <c r="BS673" s="58" t="str">
        <f>IF(O673="男子",IF($AF673&gt;100,"",IF($M673=プロ用男子!D$177,ROW(),"")),"")</f>
        <v/>
      </c>
      <c r="BT673" s="58" t="str">
        <f>IF(O673="男子",IF($AF673&gt;100,"",IF($M673=プロ用男子!K$177,ROW(),"")),"")</f>
        <v/>
      </c>
      <c r="BU673" s="58" t="str">
        <f>IF(O673="男子",IF($AF673&gt;100,"",IF($M673=プロ用男子!D$202,ROW(),"")),"")</f>
        <v/>
      </c>
      <c r="BV673" s="58" t="str">
        <f>IF(O673="男子",IF($AF673&gt;100,"",IF($M673=プロ用男子!K$202,ROW(),"")),"")</f>
        <v/>
      </c>
      <c r="BW673" s="58" t="str">
        <f>IF(O673="男子",IF($AF673&gt;100,"",IF($M673=プロ用男子!D$227,ROW(),"")),"")</f>
        <v/>
      </c>
      <c r="BX673" s="58" t="str">
        <f>IF(O673="男子",IF($AF673&gt;100,"",IF($M673=プロ用男子!K$227,ROW(),"")),"")</f>
        <v/>
      </c>
      <c r="BY673" s="58" t="str">
        <f>IF(O673="女子",IF(AF673&gt;100,"",IF(M673=プロ用女子!D$2,ROW(),"")),"")</f>
        <v/>
      </c>
      <c r="BZ673" s="58" t="str">
        <f>IF(O673="女子",IF($AF673&gt;100,"",IF($M673=プロ用女子!K$2,ROW(),"")),"")</f>
        <v/>
      </c>
      <c r="CA673" s="58" t="str">
        <f>IF(O673="女子",IF($AF673&gt;100,"",IF($M673=プロ用女子!D$27,ROW(),"")),"")</f>
        <v/>
      </c>
      <c r="CB673" s="58" t="str">
        <f>IF(O673="女子",IF($AF673&gt;100,"",IF($M673=プロ用女子!K$27,ROW(),"")),"")</f>
        <v/>
      </c>
      <c r="CC673" s="58" t="str">
        <f>IF(O673="女子",IF($AF673&gt;100,"",IF($M673=プロ用女子!D$52,ROW(),"")),"")</f>
        <v/>
      </c>
      <c r="CD673" s="58" t="str">
        <f>IF(O673="女子",IF($AF673&gt;100,"",IF($M673=プロ用女子!K$52,ROW(),"")),"")</f>
        <v/>
      </c>
      <c r="CE673" s="58" t="str">
        <f>IF(O673="女子",IF($AF673&gt;100,"",IF($M673=プロ用女子!D$77,ROW(),"")),"")</f>
        <v/>
      </c>
      <c r="CF673" s="58" t="str">
        <f>IF(O673="女子",IF($AF673&gt;100,"",IF($M673=プロ用女子!K$77,ROW(),"")),"")</f>
        <v/>
      </c>
      <c r="CG673" s="58" t="str">
        <f>IF(O673="女子",IF($AF673&gt;100,"",IF($M673=プロ用女子!D$102,ROW(),"")),"")</f>
        <v/>
      </c>
      <c r="CH673" s="58" t="str">
        <f>IF(O673="女子",IF($AF673&gt;100,"",IF($M673=プロ用女子!K$102,ROW(),"")),"")</f>
        <v/>
      </c>
      <c r="CI673" s="58" t="str">
        <f>IF(O673="女子",IF($AF673&gt;100,"",IF($M673=プロ用女子!D$127,ROW(),"")),"")</f>
        <v/>
      </c>
      <c r="CJ673" s="58" t="str">
        <f>IF(O673="女子",IF($AF673&gt;100,"",IF($M673=プロ用女子!K$127,ROW(),"")),"")</f>
        <v/>
      </c>
      <c r="CK673" s="58" t="str">
        <f>IF(O673="女子",IF($AF673&gt;100,"",IF($M673=プロ用女子!D$152,ROW(),"")),"")</f>
        <v/>
      </c>
      <c r="CL673" s="58" t="str">
        <f>IF(O673="女子",IF($AF673&gt;100,"",IF($M673=プロ用女子!K$152,ROW(),"")),"")</f>
        <v/>
      </c>
      <c r="CM673" s="58" t="str">
        <f>IF(O673="女子",IF($AF673&gt;100,"",IF($M673=プロ用女子!D$177,ROW(),"")),"")</f>
        <v/>
      </c>
      <c r="CN673" s="58" t="str">
        <f>IF(O673="女子",IF($AF673&gt;100,"",IF($M673=プロ用女子!K$177,ROW(),"")),"")</f>
        <v/>
      </c>
      <c r="CO673" s="58" t="str">
        <f>IF(O673="女子",IF($AF673&gt;100,"",IF($M673=プロ用女子!D$202,ROW(),"")),"")</f>
        <v/>
      </c>
      <c r="CP673" s="58" t="str">
        <f>IF(O673="女子",IF($AF673&gt;100,"",IF($M673=プロ用女子!K$202,ROW(),"")),"")</f>
        <v/>
      </c>
      <c r="CQ673" s="58" t="str">
        <f>IF(O673="女子",IF($AF673&gt;100,"",IF($M673=プロ用女子!D$227,ROW(),"")),"")</f>
        <v/>
      </c>
      <c r="CR673" s="58" t="str">
        <f>IF(O673="女子",IF($AF673&gt;100,"",IF($M673=プロ用女子!K$227,ROW(),"")),"")</f>
        <v/>
      </c>
    </row>
    <row r="674" spans="54:96" x14ac:dyDescent="0.15">
      <c r="BB674" t="str">
        <f t="shared" si="37"/>
        <v/>
      </c>
      <c r="BC674" t="str">
        <f t="shared" si="38"/>
        <v/>
      </c>
      <c r="BD674" t="str">
        <f t="shared" si="39"/>
        <v/>
      </c>
      <c r="BE674" s="58" t="str">
        <f>IF(O674="男子",IF($AF674&gt;100,"",IF(M674=プロ用男子!D$2,ROW(),"")),"")</f>
        <v/>
      </c>
      <c r="BF674" s="58" t="str">
        <f>IF(O674="男子",IF($AF674&gt;100,"",IF($M674=プロ用男子!K$2,ROW(),"")),"")</f>
        <v/>
      </c>
      <c r="BG674" s="58" t="str">
        <f>IF(O674="男子",IF($AF674&gt;100,"",IF($M674=プロ用男子!D$27,ROW(),"")),"")</f>
        <v/>
      </c>
      <c r="BH674" s="58" t="str">
        <f>IF(O674="男子",IF($AF674&gt;100,"",IF($M674=プロ用男子!K$27,ROW(),"")),"")</f>
        <v/>
      </c>
      <c r="BI674" s="58" t="str">
        <f>IF(O674="男子",IF($AF674&gt;100,"",IF($M674=プロ用男子!D$52,ROW(),"")),"")</f>
        <v/>
      </c>
      <c r="BJ674" s="58" t="str">
        <f>IF(O674="男子",IF($AF674&gt;100,"",IF($M674=プロ用男子!K$52,ROW(),"")),"")</f>
        <v/>
      </c>
      <c r="BK674" s="58" t="str">
        <f>IF(O674="男子",IF($AF674&gt;100,"",IF($M674=プロ用男子!D$77,ROW(),"")),"")</f>
        <v/>
      </c>
      <c r="BL674" s="58" t="str">
        <f>IF(O674="男子",IF($AF674&gt;100,"",IF($M674=プロ用男子!K$77,ROW(),"")),"")</f>
        <v/>
      </c>
      <c r="BM674" s="58" t="str">
        <f>IF(O674="男子",IF($AF674&gt;100,"",IF($M674=プロ用男子!D$102,ROW(),"")),"")</f>
        <v/>
      </c>
      <c r="BN674" s="58" t="str">
        <f>IF(O674="男子",IF($AF674&gt;100,"",IF($M674=プロ用男子!K$102,ROW(),"")),"")</f>
        <v/>
      </c>
      <c r="BO674" s="58" t="str">
        <f>IF(O674="男子",IF($AF674&gt;100,"",IF($M674=プロ用男子!D$127,ROW(),"")),"")</f>
        <v/>
      </c>
      <c r="BP674" s="58" t="str">
        <f>IF(O674="男子",IF($AF674&gt;100,"",IF($M674=プロ用男子!K$127,ROW(),"")),"")</f>
        <v/>
      </c>
      <c r="BQ674" s="58" t="str">
        <f>IF(O674="男子",IF($AF674&gt;100,"",IF($M674=プロ用男子!D$152,ROW(),"")),"")</f>
        <v/>
      </c>
      <c r="BR674" s="58" t="str">
        <f>IF(O674="男子",IF($AF674&gt;100,"",IF($M674=プロ用男子!K$152,ROW(),"")),"")</f>
        <v/>
      </c>
      <c r="BS674" s="58" t="str">
        <f>IF(O674="男子",IF($AF674&gt;100,"",IF($M674=プロ用男子!D$177,ROW(),"")),"")</f>
        <v/>
      </c>
      <c r="BT674" s="58" t="str">
        <f>IF(O674="男子",IF($AF674&gt;100,"",IF($M674=プロ用男子!K$177,ROW(),"")),"")</f>
        <v/>
      </c>
      <c r="BU674" s="58" t="str">
        <f>IF(O674="男子",IF($AF674&gt;100,"",IF($M674=プロ用男子!D$202,ROW(),"")),"")</f>
        <v/>
      </c>
      <c r="BV674" s="58" t="str">
        <f>IF(O674="男子",IF($AF674&gt;100,"",IF($M674=プロ用男子!K$202,ROW(),"")),"")</f>
        <v/>
      </c>
      <c r="BW674" s="58" t="str">
        <f>IF(O674="男子",IF($AF674&gt;100,"",IF($M674=プロ用男子!D$227,ROW(),"")),"")</f>
        <v/>
      </c>
      <c r="BX674" s="58" t="str">
        <f>IF(O674="男子",IF($AF674&gt;100,"",IF($M674=プロ用男子!K$227,ROW(),"")),"")</f>
        <v/>
      </c>
      <c r="BY674" s="58" t="str">
        <f>IF(O674="女子",IF(AF674&gt;100,"",IF(M674=プロ用女子!D$2,ROW(),"")),"")</f>
        <v/>
      </c>
      <c r="BZ674" s="58" t="str">
        <f>IF(O674="女子",IF($AF674&gt;100,"",IF($M674=プロ用女子!K$2,ROW(),"")),"")</f>
        <v/>
      </c>
      <c r="CA674" s="58" t="str">
        <f>IF(O674="女子",IF($AF674&gt;100,"",IF($M674=プロ用女子!D$27,ROW(),"")),"")</f>
        <v/>
      </c>
      <c r="CB674" s="58" t="str">
        <f>IF(O674="女子",IF($AF674&gt;100,"",IF($M674=プロ用女子!K$27,ROW(),"")),"")</f>
        <v/>
      </c>
      <c r="CC674" s="58" t="str">
        <f>IF(O674="女子",IF($AF674&gt;100,"",IF($M674=プロ用女子!D$52,ROW(),"")),"")</f>
        <v/>
      </c>
      <c r="CD674" s="58" t="str">
        <f>IF(O674="女子",IF($AF674&gt;100,"",IF($M674=プロ用女子!K$52,ROW(),"")),"")</f>
        <v/>
      </c>
      <c r="CE674" s="58" t="str">
        <f>IF(O674="女子",IF($AF674&gt;100,"",IF($M674=プロ用女子!D$77,ROW(),"")),"")</f>
        <v/>
      </c>
      <c r="CF674" s="58" t="str">
        <f>IF(O674="女子",IF($AF674&gt;100,"",IF($M674=プロ用女子!K$77,ROW(),"")),"")</f>
        <v/>
      </c>
      <c r="CG674" s="58" t="str">
        <f>IF(O674="女子",IF($AF674&gt;100,"",IF($M674=プロ用女子!D$102,ROW(),"")),"")</f>
        <v/>
      </c>
      <c r="CH674" s="58" t="str">
        <f>IF(O674="女子",IF($AF674&gt;100,"",IF($M674=プロ用女子!K$102,ROW(),"")),"")</f>
        <v/>
      </c>
      <c r="CI674" s="58" t="str">
        <f>IF(O674="女子",IF($AF674&gt;100,"",IF($M674=プロ用女子!D$127,ROW(),"")),"")</f>
        <v/>
      </c>
      <c r="CJ674" s="58" t="str">
        <f>IF(O674="女子",IF($AF674&gt;100,"",IF($M674=プロ用女子!K$127,ROW(),"")),"")</f>
        <v/>
      </c>
      <c r="CK674" s="58" t="str">
        <f>IF(O674="女子",IF($AF674&gt;100,"",IF($M674=プロ用女子!D$152,ROW(),"")),"")</f>
        <v/>
      </c>
      <c r="CL674" s="58" t="str">
        <f>IF(O674="女子",IF($AF674&gt;100,"",IF($M674=プロ用女子!K$152,ROW(),"")),"")</f>
        <v/>
      </c>
      <c r="CM674" s="58" t="str">
        <f>IF(O674="女子",IF($AF674&gt;100,"",IF($M674=プロ用女子!D$177,ROW(),"")),"")</f>
        <v/>
      </c>
      <c r="CN674" s="58" t="str">
        <f>IF(O674="女子",IF($AF674&gt;100,"",IF($M674=プロ用女子!K$177,ROW(),"")),"")</f>
        <v/>
      </c>
      <c r="CO674" s="58" t="str">
        <f>IF(O674="女子",IF($AF674&gt;100,"",IF($M674=プロ用女子!D$202,ROW(),"")),"")</f>
        <v/>
      </c>
      <c r="CP674" s="58" t="str">
        <f>IF(O674="女子",IF($AF674&gt;100,"",IF($M674=プロ用女子!K$202,ROW(),"")),"")</f>
        <v/>
      </c>
      <c r="CQ674" s="58" t="str">
        <f>IF(O674="女子",IF($AF674&gt;100,"",IF($M674=プロ用女子!D$227,ROW(),"")),"")</f>
        <v/>
      </c>
      <c r="CR674" s="58" t="str">
        <f>IF(O674="女子",IF($AF674&gt;100,"",IF($M674=プロ用女子!K$227,ROW(),"")),"")</f>
        <v/>
      </c>
    </row>
    <row r="675" spans="54:96" x14ac:dyDescent="0.15">
      <c r="BB675" t="str">
        <f t="shared" si="37"/>
        <v/>
      </c>
      <c r="BC675" t="str">
        <f t="shared" si="38"/>
        <v/>
      </c>
      <c r="BD675" t="str">
        <f t="shared" si="39"/>
        <v/>
      </c>
      <c r="BE675" s="58" t="str">
        <f>IF(O675="男子",IF($AF675&gt;100,"",IF(M675=プロ用男子!D$2,ROW(),"")),"")</f>
        <v/>
      </c>
      <c r="BF675" s="58" t="str">
        <f>IF(O675="男子",IF($AF675&gt;100,"",IF($M675=プロ用男子!K$2,ROW(),"")),"")</f>
        <v/>
      </c>
      <c r="BG675" s="58" t="str">
        <f>IF(O675="男子",IF($AF675&gt;100,"",IF($M675=プロ用男子!D$27,ROW(),"")),"")</f>
        <v/>
      </c>
      <c r="BH675" s="58" t="str">
        <f>IF(O675="男子",IF($AF675&gt;100,"",IF($M675=プロ用男子!K$27,ROW(),"")),"")</f>
        <v/>
      </c>
      <c r="BI675" s="58" t="str">
        <f>IF(O675="男子",IF($AF675&gt;100,"",IF($M675=プロ用男子!D$52,ROW(),"")),"")</f>
        <v/>
      </c>
      <c r="BJ675" s="58" t="str">
        <f>IF(O675="男子",IF($AF675&gt;100,"",IF($M675=プロ用男子!K$52,ROW(),"")),"")</f>
        <v/>
      </c>
      <c r="BK675" s="58" t="str">
        <f>IF(O675="男子",IF($AF675&gt;100,"",IF($M675=プロ用男子!D$77,ROW(),"")),"")</f>
        <v/>
      </c>
      <c r="BL675" s="58" t="str">
        <f>IF(O675="男子",IF($AF675&gt;100,"",IF($M675=プロ用男子!K$77,ROW(),"")),"")</f>
        <v/>
      </c>
      <c r="BM675" s="58" t="str">
        <f>IF(O675="男子",IF($AF675&gt;100,"",IF($M675=プロ用男子!D$102,ROW(),"")),"")</f>
        <v/>
      </c>
      <c r="BN675" s="58" t="str">
        <f>IF(O675="男子",IF($AF675&gt;100,"",IF($M675=プロ用男子!K$102,ROW(),"")),"")</f>
        <v/>
      </c>
      <c r="BO675" s="58" t="str">
        <f>IF(O675="男子",IF($AF675&gt;100,"",IF($M675=プロ用男子!D$127,ROW(),"")),"")</f>
        <v/>
      </c>
      <c r="BP675" s="58" t="str">
        <f>IF(O675="男子",IF($AF675&gt;100,"",IF($M675=プロ用男子!K$127,ROW(),"")),"")</f>
        <v/>
      </c>
      <c r="BQ675" s="58" t="str">
        <f>IF(O675="男子",IF($AF675&gt;100,"",IF($M675=プロ用男子!D$152,ROW(),"")),"")</f>
        <v/>
      </c>
      <c r="BR675" s="58" t="str">
        <f>IF(O675="男子",IF($AF675&gt;100,"",IF($M675=プロ用男子!K$152,ROW(),"")),"")</f>
        <v/>
      </c>
      <c r="BS675" s="58" t="str">
        <f>IF(O675="男子",IF($AF675&gt;100,"",IF($M675=プロ用男子!D$177,ROW(),"")),"")</f>
        <v/>
      </c>
      <c r="BT675" s="58" t="str">
        <f>IF(O675="男子",IF($AF675&gt;100,"",IF($M675=プロ用男子!K$177,ROW(),"")),"")</f>
        <v/>
      </c>
      <c r="BU675" s="58" t="str">
        <f>IF(O675="男子",IF($AF675&gt;100,"",IF($M675=プロ用男子!D$202,ROW(),"")),"")</f>
        <v/>
      </c>
      <c r="BV675" s="58" t="str">
        <f>IF(O675="男子",IF($AF675&gt;100,"",IF($M675=プロ用男子!K$202,ROW(),"")),"")</f>
        <v/>
      </c>
      <c r="BW675" s="58" t="str">
        <f>IF(O675="男子",IF($AF675&gt;100,"",IF($M675=プロ用男子!D$227,ROW(),"")),"")</f>
        <v/>
      </c>
      <c r="BX675" s="58" t="str">
        <f>IF(O675="男子",IF($AF675&gt;100,"",IF($M675=プロ用男子!K$227,ROW(),"")),"")</f>
        <v/>
      </c>
      <c r="BY675" s="58" t="str">
        <f>IF(O675="女子",IF(AF675&gt;100,"",IF(M675=プロ用女子!D$2,ROW(),"")),"")</f>
        <v/>
      </c>
      <c r="BZ675" s="58" t="str">
        <f>IF(O675="女子",IF($AF675&gt;100,"",IF($M675=プロ用女子!K$2,ROW(),"")),"")</f>
        <v/>
      </c>
      <c r="CA675" s="58" t="str">
        <f>IF(O675="女子",IF($AF675&gt;100,"",IF($M675=プロ用女子!D$27,ROW(),"")),"")</f>
        <v/>
      </c>
      <c r="CB675" s="58" t="str">
        <f>IF(O675="女子",IF($AF675&gt;100,"",IF($M675=プロ用女子!K$27,ROW(),"")),"")</f>
        <v/>
      </c>
      <c r="CC675" s="58" t="str">
        <f>IF(O675="女子",IF($AF675&gt;100,"",IF($M675=プロ用女子!D$52,ROW(),"")),"")</f>
        <v/>
      </c>
      <c r="CD675" s="58" t="str">
        <f>IF(O675="女子",IF($AF675&gt;100,"",IF($M675=プロ用女子!K$52,ROW(),"")),"")</f>
        <v/>
      </c>
      <c r="CE675" s="58" t="str">
        <f>IF(O675="女子",IF($AF675&gt;100,"",IF($M675=プロ用女子!D$77,ROW(),"")),"")</f>
        <v/>
      </c>
      <c r="CF675" s="58" t="str">
        <f>IF(O675="女子",IF($AF675&gt;100,"",IF($M675=プロ用女子!K$77,ROW(),"")),"")</f>
        <v/>
      </c>
      <c r="CG675" s="58" t="str">
        <f>IF(O675="女子",IF($AF675&gt;100,"",IF($M675=プロ用女子!D$102,ROW(),"")),"")</f>
        <v/>
      </c>
      <c r="CH675" s="58" t="str">
        <f>IF(O675="女子",IF($AF675&gt;100,"",IF($M675=プロ用女子!K$102,ROW(),"")),"")</f>
        <v/>
      </c>
      <c r="CI675" s="58" t="str">
        <f>IF(O675="女子",IF($AF675&gt;100,"",IF($M675=プロ用女子!D$127,ROW(),"")),"")</f>
        <v/>
      </c>
      <c r="CJ675" s="58" t="str">
        <f>IF(O675="女子",IF($AF675&gt;100,"",IF($M675=プロ用女子!K$127,ROW(),"")),"")</f>
        <v/>
      </c>
      <c r="CK675" s="58" t="str">
        <f>IF(O675="女子",IF($AF675&gt;100,"",IF($M675=プロ用女子!D$152,ROW(),"")),"")</f>
        <v/>
      </c>
      <c r="CL675" s="58" t="str">
        <f>IF(O675="女子",IF($AF675&gt;100,"",IF($M675=プロ用女子!K$152,ROW(),"")),"")</f>
        <v/>
      </c>
      <c r="CM675" s="58" t="str">
        <f>IF(O675="女子",IF($AF675&gt;100,"",IF($M675=プロ用女子!D$177,ROW(),"")),"")</f>
        <v/>
      </c>
      <c r="CN675" s="58" t="str">
        <f>IF(O675="女子",IF($AF675&gt;100,"",IF($M675=プロ用女子!K$177,ROW(),"")),"")</f>
        <v/>
      </c>
      <c r="CO675" s="58" t="str">
        <f>IF(O675="女子",IF($AF675&gt;100,"",IF($M675=プロ用女子!D$202,ROW(),"")),"")</f>
        <v/>
      </c>
      <c r="CP675" s="58" t="str">
        <f>IF(O675="女子",IF($AF675&gt;100,"",IF($M675=プロ用女子!K$202,ROW(),"")),"")</f>
        <v/>
      </c>
      <c r="CQ675" s="58" t="str">
        <f>IF(O675="女子",IF($AF675&gt;100,"",IF($M675=プロ用女子!D$227,ROW(),"")),"")</f>
        <v/>
      </c>
      <c r="CR675" s="58" t="str">
        <f>IF(O675="女子",IF($AF675&gt;100,"",IF($M675=プロ用女子!K$227,ROW(),"")),"")</f>
        <v/>
      </c>
    </row>
    <row r="676" spans="54:96" x14ac:dyDescent="0.15">
      <c r="BB676" t="str">
        <f t="shared" si="37"/>
        <v/>
      </c>
      <c r="BC676" t="str">
        <f t="shared" si="38"/>
        <v/>
      </c>
      <c r="BD676" t="str">
        <f t="shared" si="39"/>
        <v/>
      </c>
      <c r="BE676" s="58" t="str">
        <f>IF(O676="男子",IF($AF676&gt;100,"",IF(M676=プロ用男子!D$2,ROW(),"")),"")</f>
        <v/>
      </c>
      <c r="BF676" s="58" t="str">
        <f>IF(O676="男子",IF($AF676&gt;100,"",IF($M676=プロ用男子!K$2,ROW(),"")),"")</f>
        <v/>
      </c>
      <c r="BG676" s="58" t="str">
        <f>IF(O676="男子",IF($AF676&gt;100,"",IF($M676=プロ用男子!D$27,ROW(),"")),"")</f>
        <v/>
      </c>
      <c r="BH676" s="58" t="str">
        <f>IF(O676="男子",IF($AF676&gt;100,"",IF($M676=プロ用男子!K$27,ROW(),"")),"")</f>
        <v/>
      </c>
      <c r="BI676" s="58" t="str">
        <f>IF(O676="男子",IF($AF676&gt;100,"",IF($M676=プロ用男子!D$52,ROW(),"")),"")</f>
        <v/>
      </c>
      <c r="BJ676" s="58" t="str">
        <f>IF(O676="男子",IF($AF676&gt;100,"",IF($M676=プロ用男子!K$52,ROW(),"")),"")</f>
        <v/>
      </c>
      <c r="BK676" s="58" t="str">
        <f>IF(O676="男子",IF($AF676&gt;100,"",IF($M676=プロ用男子!D$77,ROW(),"")),"")</f>
        <v/>
      </c>
      <c r="BL676" s="58" t="str">
        <f>IF(O676="男子",IF($AF676&gt;100,"",IF($M676=プロ用男子!K$77,ROW(),"")),"")</f>
        <v/>
      </c>
      <c r="BM676" s="58" t="str">
        <f>IF(O676="男子",IF($AF676&gt;100,"",IF($M676=プロ用男子!D$102,ROW(),"")),"")</f>
        <v/>
      </c>
      <c r="BN676" s="58" t="str">
        <f>IF(O676="男子",IF($AF676&gt;100,"",IF($M676=プロ用男子!K$102,ROW(),"")),"")</f>
        <v/>
      </c>
      <c r="BO676" s="58" t="str">
        <f>IF(O676="男子",IF($AF676&gt;100,"",IF($M676=プロ用男子!D$127,ROW(),"")),"")</f>
        <v/>
      </c>
      <c r="BP676" s="58" t="str">
        <f>IF(O676="男子",IF($AF676&gt;100,"",IF($M676=プロ用男子!K$127,ROW(),"")),"")</f>
        <v/>
      </c>
      <c r="BQ676" s="58" t="str">
        <f>IF(O676="男子",IF($AF676&gt;100,"",IF($M676=プロ用男子!D$152,ROW(),"")),"")</f>
        <v/>
      </c>
      <c r="BR676" s="58" t="str">
        <f>IF(O676="男子",IF($AF676&gt;100,"",IF($M676=プロ用男子!K$152,ROW(),"")),"")</f>
        <v/>
      </c>
      <c r="BS676" s="58" t="str">
        <f>IF(O676="男子",IF($AF676&gt;100,"",IF($M676=プロ用男子!D$177,ROW(),"")),"")</f>
        <v/>
      </c>
      <c r="BT676" s="58" t="str">
        <f>IF(O676="男子",IF($AF676&gt;100,"",IF($M676=プロ用男子!K$177,ROW(),"")),"")</f>
        <v/>
      </c>
      <c r="BU676" s="58" t="str">
        <f>IF(O676="男子",IF($AF676&gt;100,"",IF($M676=プロ用男子!D$202,ROW(),"")),"")</f>
        <v/>
      </c>
      <c r="BV676" s="58" t="str">
        <f>IF(O676="男子",IF($AF676&gt;100,"",IF($M676=プロ用男子!K$202,ROW(),"")),"")</f>
        <v/>
      </c>
      <c r="BW676" s="58" t="str">
        <f>IF(O676="男子",IF($AF676&gt;100,"",IF($M676=プロ用男子!D$227,ROW(),"")),"")</f>
        <v/>
      </c>
      <c r="BX676" s="58" t="str">
        <f>IF(O676="男子",IF($AF676&gt;100,"",IF($M676=プロ用男子!K$227,ROW(),"")),"")</f>
        <v/>
      </c>
      <c r="BY676" s="58" t="str">
        <f>IF(O676="女子",IF(AF676&gt;100,"",IF(M676=プロ用女子!D$2,ROW(),"")),"")</f>
        <v/>
      </c>
      <c r="BZ676" s="58" t="str">
        <f>IF(O676="女子",IF($AF676&gt;100,"",IF($M676=プロ用女子!K$2,ROW(),"")),"")</f>
        <v/>
      </c>
      <c r="CA676" s="58" t="str">
        <f>IF(O676="女子",IF($AF676&gt;100,"",IF($M676=プロ用女子!D$27,ROW(),"")),"")</f>
        <v/>
      </c>
      <c r="CB676" s="58" t="str">
        <f>IF(O676="女子",IF($AF676&gt;100,"",IF($M676=プロ用女子!K$27,ROW(),"")),"")</f>
        <v/>
      </c>
      <c r="CC676" s="58" t="str">
        <f>IF(O676="女子",IF($AF676&gt;100,"",IF($M676=プロ用女子!D$52,ROW(),"")),"")</f>
        <v/>
      </c>
      <c r="CD676" s="58" t="str">
        <f>IF(O676="女子",IF($AF676&gt;100,"",IF($M676=プロ用女子!K$52,ROW(),"")),"")</f>
        <v/>
      </c>
      <c r="CE676" s="58" t="str">
        <f>IF(O676="女子",IF($AF676&gt;100,"",IF($M676=プロ用女子!D$77,ROW(),"")),"")</f>
        <v/>
      </c>
      <c r="CF676" s="58" t="str">
        <f>IF(O676="女子",IF($AF676&gt;100,"",IF($M676=プロ用女子!K$77,ROW(),"")),"")</f>
        <v/>
      </c>
      <c r="CG676" s="58" t="str">
        <f>IF(O676="女子",IF($AF676&gt;100,"",IF($M676=プロ用女子!D$102,ROW(),"")),"")</f>
        <v/>
      </c>
      <c r="CH676" s="58" t="str">
        <f>IF(O676="女子",IF($AF676&gt;100,"",IF($M676=プロ用女子!K$102,ROW(),"")),"")</f>
        <v/>
      </c>
      <c r="CI676" s="58" t="str">
        <f>IF(O676="女子",IF($AF676&gt;100,"",IF($M676=プロ用女子!D$127,ROW(),"")),"")</f>
        <v/>
      </c>
      <c r="CJ676" s="58" t="str">
        <f>IF(O676="女子",IF($AF676&gt;100,"",IF($M676=プロ用女子!K$127,ROW(),"")),"")</f>
        <v/>
      </c>
      <c r="CK676" s="58" t="str">
        <f>IF(O676="女子",IF($AF676&gt;100,"",IF($M676=プロ用女子!D$152,ROW(),"")),"")</f>
        <v/>
      </c>
      <c r="CL676" s="58" t="str">
        <f>IF(O676="女子",IF($AF676&gt;100,"",IF($M676=プロ用女子!K$152,ROW(),"")),"")</f>
        <v/>
      </c>
      <c r="CM676" s="58" t="str">
        <f>IF(O676="女子",IF($AF676&gt;100,"",IF($M676=プロ用女子!D$177,ROW(),"")),"")</f>
        <v/>
      </c>
      <c r="CN676" s="58" t="str">
        <f>IF(O676="女子",IF($AF676&gt;100,"",IF($M676=プロ用女子!K$177,ROW(),"")),"")</f>
        <v/>
      </c>
      <c r="CO676" s="58" t="str">
        <f>IF(O676="女子",IF($AF676&gt;100,"",IF($M676=プロ用女子!D$202,ROW(),"")),"")</f>
        <v/>
      </c>
      <c r="CP676" s="58" t="str">
        <f>IF(O676="女子",IF($AF676&gt;100,"",IF($M676=プロ用女子!K$202,ROW(),"")),"")</f>
        <v/>
      </c>
      <c r="CQ676" s="58" t="str">
        <f>IF(O676="女子",IF($AF676&gt;100,"",IF($M676=プロ用女子!D$227,ROW(),"")),"")</f>
        <v/>
      </c>
      <c r="CR676" s="58" t="str">
        <f>IF(O676="女子",IF($AF676&gt;100,"",IF($M676=プロ用女子!K$227,ROW(),"")),"")</f>
        <v/>
      </c>
    </row>
    <row r="677" spans="54:96" x14ac:dyDescent="0.15">
      <c r="BB677" t="str">
        <f t="shared" si="37"/>
        <v/>
      </c>
      <c r="BC677" t="str">
        <f t="shared" si="38"/>
        <v/>
      </c>
      <c r="BD677" t="str">
        <f t="shared" si="39"/>
        <v/>
      </c>
      <c r="BE677" s="58" t="str">
        <f>IF(O677="男子",IF($AF677&gt;100,"",IF(M677=プロ用男子!D$2,ROW(),"")),"")</f>
        <v/>
      </c>
      <c r="BF677" s="58" t="str">
        <f>IF(O677="男子",IF($AF677&gt;100,"",IF($M677=プロ用男子!K$2,ROW(),"")),"")</f>
        <v/>
      </c>
      <c r="BG677" s="58" t="str">
        <f>IF(O677="男子",IF($AF677&gt;100,"",IF($M677=プロ用男子!D$27,ROW(),"")),"")</f>
        <v/>
      </c>
      <c r="BH677" s="58" t="str">
        <f>IF(O677="男子",IF($AF677&gt;100,"",IF($M677=プロ用男子!K$27,ROW(),"")),"")</f>
        <v/>
      </c>
      <c r="BI677" s="58" t="str">
        <f>IF(O677="男子",IF($AF677&gt;100,"",IF($M677=プロ用男子!D$52,ROW(),"")),"")</f>
        <v/>
      </c>
      <c r="BJ677" s="58" t="str">
        <f>IF(O677="男子",IF($AF677&gt;100,"",IF($M677=プロ用男子!K$52,ROW(),"")),"")</f>
        <v/>
      </c>
      <c r="BK677" s="58" t="str">
        <f>IF(O677="男子",IF($AF677&gt;100,"",IF($M677=プロ用男子!D$77,ROW(),"")),"")</f>
        <v/>
      </c>
      <c r="BL677" s="58" t="str">
        <f>IF(O677="男子",IF($AF677&gt;100,"",IF($M677=プロ用男子!K$77,ROW(),"")),"")</f>
        <v/>
      </c>
      <c r="BM677" s="58" t="str">
        <f>IF(O677="男子",IF($AF677&gt;100,"",IF($M677=プロ用男子!D$102,ROW(),"")),"")</f>
        <v/>
      </c>
      <c r="BN677" s="58" t="str">
        <f>IF(O677="男子",IF($AF677&gt;100,"",IF($M677=プロ用男子!K$102,ROW(),"")),"")</f>
        <v/>
      </c>
      <c r="BO677" s="58" t="str">
        <f>IF(O677="男子",IF($AF677&gt;100,"",IF($M677=プロ用男子!D$127,ROW(),"")),"")</f>
        <v/>
      </c>
      <c r="BP677" s="58" t="str">
        <f>IF(O677="男子",IF($AF677&gt;100,"",IF($M677=プロ用男子!K$127,ROW(),"")),"")</f>
        <v/>
      </c>
      <c r="BQ677" s="58" t="str">
        <f>IF(O677="男子",IF($AF677&gt;100,"",IF($M677=プロ用男子!D$152,ROW(),"")),"")</f>
        <v/>
      </c>
      <c r="BR677" s="58" t="str">
        <f>IF(O677="男子",IF($AF677&gt;100,"",IF($M677=プロ用男子!K$152,ROW(),"")),"")</f>
        <v/>
      </c>
      <c r="BS677" s="58" t="str">
        <f>IF(O677="男子",IF($AF677&gt;100,"",IF($M677=プロ用男子!D$177,ROW(),"")),"")</f>
        <v/>
      </c>
      <c r="BT677" s="58" t="str">
        <f>IF(O677="男子",IF($AF677&gt;100,"",IF($M677=プロ用男子!K$177,ROW(),"")),"")</f>
        <v/>
      </c>
      <c r="BU677" s="58" t="str">
        <f>IF(O677="男子",IF($AF677&gt;100,"",IF($M677=プロ用男子!D$202,ROW(),"")),"")</f>
        <v/>
      </c>
      <c r="BV677" s="58" t="str">
        <f>IF(O677="男子",IF($AF677&gt;100,"",IF($M677=プロ用男子!K$202,ROW(),"")),"")</f>
        <v/>
      </c>
      <c r="BW677" s="58" t="str">
        <f>IF(O677="男子",IF($AF677&gt;100,"",IF($M677=プロ用男子!D$227,ROW(),"")),"")</f>
        <v/>
      </c>
      <c r="BX677" s="58" t="str">
        <f>IF(O677="男子",IF($AF677&gt;100,"",IF($M677=プロ用男子!K$227,ROW(),"")),"")</f>
        <v/>
      </c>
      <c r="BY677" s="58" t="str">
        <f>IF(O677="女子",IF(AF677&gt;100,"",IF(M677=プロ用女子!D$2,ROW(),"")),"")</f>
        <v/>
      </c>
      <c r="BZ677" s="58" t="str">
        <f>IF(O677="女子",IF($AF677&gt;100,"",IF($M677=プロ用女子!K$2,ROW(),"")),"")</f>
        <v/>
      </c>
      <c r="CA677" s="58" t="str">
        <f>IF(O677="女子",IF($AF677&gt;100,"",IF($M677=プロ用女子!D$27,ROW(),"")),"")</f>
        <v/>
      </c>
      <c r="CB677" s="58" t="str">
        <f>IF(O677="女子",IF($AF677&gt;100,"",IF($M677=プロ用女子!K$27,ROW(),"")),"")</f>
        <v/>
      </c>
      <c r="CC677" s="58" t="str">
        <f>IF(O677="女子",IF($AF677&gt;100,"",IF($M677=プロ用女子!D$52,ROW(),"")),"")</f>
        <v/>
      </c>
      <c r="CD677" s="58" t="str">
        <f>IF(O677="女子",IF($AF677&gt;100,"",IF($M677=プロ用女子!K$52,ROW(),"")),"")</f>
        <v/>
      </c>
      <c r="CE677" s="58" t="str">
        <f>IF(O677="女子",IF($AF677&gt;100,"",IF($M677=プロ用女子!D$77,ROW(),"")),"")</f>
        <v/>
      </c>
      <c r="CF677" s="58" t="str">
        <f>IF(O677="女子",IF($AF677&gt;100,"",IF($M677=プロ用女子!K$77,ROW(),"")),"")</f>
        <v/>
      </c>
      <c r="CG677" s="58" t="str">
        <f>IF(O677="女子",IF($AF677&gt;100,"",IF($M677=プロ用女子!D$102,ROW(),"")),"")</f>
        <v/>
      </c>
      <c r="CH677" s="58" t="str">
        <f>IF(O677="女子",IF($AF677&gt;100,"",IF($M677=プロ用女子!K$102,ROW(),"")),"")</f>
        <v/>
      </c>
      <c r="CI677" s="58" t="str">
        <f>IF(O677="女子",IF($AF677&gt;100,"",IF($M677=プロ用女子!D$127,ROW(),"")),"")</f>
        <v/>
      </c>
      <c r="CJ677" s="58" t="str">
        <f>IF(O677="女子",IF($AF677&gt;100,"",IF($M677=プロ用女子!K$127,ROW(),"")),"")</f>
        <v/>
      </c>
      <c r="CK677" s="58" t="str">
        <f>IF(O677="女子",IF($AF677&gt;100,"",IF($M677=プロ用女子!D$152,ROW(),"")),"")</f>
        <v/>
      </c>
      <c r="CL677" s="58" t="str">
        <f>IF(O677="女子",IF($AF677&gt;100,"",IF($M677=プロ用女子!K$152,ROW(),"")),"")</f>
        <v/>
      </c>
      <c r="CM677" s="58" t="str">
        <f>IF(O677="女子",IF($AF677&gt;100,"",IF($M677=プロ用女子!D$177,ROW(),"")),"")</f>
        <v/>
      </c>
      <c r="CN677" s="58" t="str">
        <f>IF(O677="女子",IF($AF677&gt;100,"",IF($M677=プロ用女子!K$177,ROW(),"")),"")</f>
        <v/>
      </c>
      <c r="CO677" s="58" t="str">
        <f>IF(O677="女子",IF($AF677&gt;100,"",IF($M677=プロ用女子!D$202,ROW(),"")),"")</f>
        <v/>
      </c>
      <c r="CP677" s="58" t="str">
        <f>IF(O677="女子",IF($AF677&gt;100,"",IF($M677=プロ用女子!K$202,ROW(),"")),"")</f>
        <v/>
      </c>
      <c r="CQ677" s="58" t="str">
        <f>IF(O677="女子",IF($AF677&gt;100,"",IF($M677=プロ用女子!D$227,ROW(),"")),"")</f>
        <v/>
      </c>
      <c r="CR677" s="58" t="str">
        <f>IF(O677="女子",IF($AF677&gt;100,"",IF($M677=プロ用女子!K$227,ROW(),"")),"")</f>
        <v/>
      </c>
    </row>
    <row r="678" spans="54:96" x14ac:dyDescent="0.15">
      <c r="BB678" t="str">
        <f t="shared" si="37"/>
        <v/>
      </c>
      <c r="BC678" t="str">
        <f t="shared" si="38"/>
        <v/>
      </c>
      <c r="BD678" t="str">
        <f t="shared" si="39"/>
        <v/>
      </c>
      <c r="BE678" s="58" t="str">
        <f>IF(O678="男子",IF($AF678&gt;100,"",IF(M678=プロ用男子!D$2,ROW(),"")),"")</f>
        <v/>
      </c>
      <c r="BF678" s="58" t="str">
        <f>IF(O678="男子",IF($AF678&gt;100,"",IF($M678=プロ用男子!K$2,ROW(),"")),"")</f>
        <v/>
      </c>
      <c r="BG678" s="58" t="str">
        <f>IF(O678="男子",IF($AF678&gt;100,"",IF($M678=プロ用男子!D$27,ROW(),"")),"")</f>
        <v/>
      </c>
      <c r="BH678" s="58" t="str">
        <f>IF(O678="男子",IF($AF678&gt;100,"",IF($M678=プロ用男子!K$27,ROW(),"")),"")</f>
        <v/>
      </c>
      <c r="BI678" s="58" t="str">
        <f>IF(O678="男子",IF($AF678&gt;100,"",IF($M678=プロ用男子!D$52,ROW(),"")),"")</f>
        <v/>
      </c>
      <c r="BJ678" s="58" t="str">
        <f>IF(O678="男子",IF($AF678&gt;100,"",IF($M678=プロ用男子!K$52,ROW(),"")),"")</f>
        <v/>
      </c>
      <c r="BK678" s="58" t="str">
        <f>IF(O678="男子",IF($AF678&gt;100,"",IF($M678=プロ用男子!D$77,ROW(),"")),"")</f>
        <v/>
      </c>
      <c r="BL678" s="58" t="str">
        <f>IF(O678="男子",IF($AF678&gt;100,"",IF($M678=プロ用男子!K$77,ROW(),"")),"")</f>
        <v/>
      </c>
      <c r="BM678" s="58" t="str">
        <f>IF(O678="男子",IF($AF678&gt;100,"",IF($M678=プロ用男子!D$102,ROW(),"")),"")</f>
        <v/>
      </c>
      <c r="BN678" s="58" t="str">
        <f>IF(O678="男子",IF($AF678&gt;100,"",IF($M678=プロ用男子!K$102,ROW(),"")),"")</f>
        <v/>
      </c>
      <c r="BO678" s="58" t="str">
        <f>IF(O678="男子",IF($AF678&gt;100,"",IF($M678=プロ用男子!D$127,ROW(),"")),"")</f>
        <v/>
      </c>
      <c r="BP678" s="58" t="str">
        <f>IF(O678="男子",IF($AF678&gt;100,"",IF($M678=プロ用男子!K$127,ROW(),"")),"")</f>
        <v/>
      </c>
      <c r="BQ678" s="58" t="str">
        <f>IF(O678="男子",IF($AF678&gt;100,"",IF($M678=プロ用男子!D$152,ROW(),"")),"")</f>
        <v/>
      </c>
      <c r="BR678" s="58" t="str">
        <f>IF(O678="男子",IF($AF678&gt;100,"",IF($M678=プロ用男子!K$152,ROW(),"")),"")</f>
        <v/>
      </c>
      <c r="BS678" s="58" t="str">
        <f>IF(O678="男子",IF($AF678&gt;100,"",IF($M678=プロ用男子!D$177,ROW(),"")),"")</f>
        <v/>
      </c>
      <c r="BT678" s="58" t="str">
        <f>IF(O678="男子",IF($AF678&gt;100,"",IF($M678=プロ用男子!K$177,ROW(),"")),"")</f>
        <v/>
      </c>
      <c r="BU678" s="58" t="str">
        <f>IF(O678="男子",IF($AF678&gt;100,"",IF($M678=プロ用男子!D$202,ROW(),"")),"")</f>
        <v/>
      </c>
      <c r="BV678" s="58" t="str">
        <f>IF(O678="男子",IF($AF678&gt;100,"",IF($M678=プロ用男子!K$202,ROW(),"")),"")</f>
        <v/>
      </c>
      <c r="BW678" s="58" t="str">
        <f>IF(O678="男子",IF($AF678&gt;100,"",IF($M678=プロ用男子!D$227,ROW(),"")),"")</f>
        <v/>
      </c>
      <c r="BX678" s="58" t="str">
        <f>IF(O678="男子",IF($AF678&gt;100,"",IF($M678=プロ用男子!K$227,ROW(),"")),"")</f>
        <v/>
      </c>
      <c r="BY678" s="58" t="str">
        <f>IF(O678="女子",IF(AF678&gt;100,"",IF(M678=プロ用女子!D$2,ROW(),"")),"")</f>
        <v/>
      </c>
      <c r="BZ678" s="58" t="str">
        <f>IF(O678="女子",IF($AF678&gt;100,"",IF($M678=プロ用女子!K$2,ROW(),"")),"")</f>
        <v/>
      </c>
      <c r="CA678" s="58" t="str">
        <f>IF(O678="女子",IF($AF678&gt;100,"",IF($M678=プロ用女子!D$27,ROW(),"")),"")</f>
        <v/>
      </c>
      <c r="CB678" s="58" t="str">
        <f>IF(O678="女子",IF($AF678&gt;100,"",IF($M678=プロ用女子!K$27,ROW(),"")),"")</f>
        <v/>
      </c>
      <c r="CC678" s="58" t="str">
        <f>IF(O678="女子",IF($AF678&gt;100,"",IF($M678=プロ用女子!D$52,ROW(),"")),"")</f>
        <v/>
      </c>
      <c r="CD678" s="58" t="str">
        <f>IF(O678="女子",IF($AF678&gt;100,"",IF($M678=プロ用女子!K$52,ROW(),"")),"")</f>
        <v/>
      </c>
      <c r="CE678" s="58" t="str">
        <f>IF(O678="女子",IF($AF678&gt;100,"",IF($M678=プロ用女子!D$77,ROW(),"")),"")</f>
        <v/>
      </c>
      <c r="CF678" s="58" t="str">
        <f>IF(O678="女子",IF($AF678&gt;100,"",IF($M678=プロ用女子!K$77,ROW(),"")),"")</f>
        <v/>
      </c>
      <c r="CG678" s="58" t="str">
        <f>IF(O678="女子",IF($AF678&gt;100,"",IF($M678=プロ用女子!D$102,ROW(),"")),"")</f>
        <v/>
      </c>
      <c r="CH678" s="58" t="str">
        <f>IF(O678="女子",IF($AF678&gt;100,"",IF($M678=プロ用女子!K$102,ROW(),"")),"")</f>
        <v/>
      </c>
      <c r="CI678" s="58" t="str">
        <f>IF(O678="女子",IF($AF678&gt;100,"",IF($M678=プロ用女子!D$127,ROW(),"")),"")</f>
        <v/>
      </c>
      <c r="CJ678" s="58" t="str">
        <f>IF(O678="女子",IF($AF678&gt;100,"",IF($M678=プロ用女子!K$127,ROW(),"")),"")</f>
        <v/>
      </c>
      <c r="CK678" s="58" t="str">
        <f>IF(O678="女子",IF($AF678&gt;100,"",IF($M678=プロ用女子!D$152,ROW(),"")),"")</f>
        <v/>
      </c>
      <c r="CL678" s="58" t="str">
        <f>IF(O678="女子",IF($AF678&gt;100,"",IF($M678=プロ用女子!K$152,ROW(),"")),"")</f>
        <v/>
      </c>
      <c r="CM678" s="58" t="str">
        <f>IF(O678="女子",IF($AF678&gt;100,"",IF($M678=プロ用女子!D$177,ROW(),"")),"")</f>
        <v/>
      </c>
      <c r="CN678" s="58" t="str">
        <f>IF(O678="女子",IF($AF678&gt;100,"",IF($M678=プロ用女子!K$177,ROW(),"")),"")</f>
        <v/>
      </c>
      <c r="CO678" s="58" t="str">
        <f>IF(O678="女子",IF($AF678&gt;100,"",IF($M678=プロ用女子!D$202,ROW(),"")),"")</f>
        <v/>
      </c>
      <c r="CP678" s="58" t="str">
        <f>IF(O678="女子",IF($AF678&gt;100,"",IF($M678=プロ用女子!K$202,ROW(),"")),"")</f>
        <v/>
      </c>
      <c r="CQ678" s="58" t="str">
        <f>IF(O678="女子",IF($AF678&gt;100,"",IF($M678=プロ用女子!D$227,ROW(),"")),"")</f>
        <v/>
      </c>
      <c r="CR678" s="58" t="str">
        <f>IF(O678="女子",IF($AF678&gt;100,"",IF($M678=プロ用女子!K$227,ROW(),"")),"")</f>
        <v/>
      </c>
    </row>
    <row r="679" spans="54:96" x14ac:dyDescent="0.15">
      <c r="BB679" t="str">
        <f t="shared" si="37"/>
        <v/>
      </c>
      <c r="BC679" t="str">
        <f t="shared" si="38"/>
        <v/>
      </c>
      <c r="BD679" t="str">
        <f t="shared" si="39"/>
        <v/>
      </c>
      <c r="BE679" s="58" t="str">
        <f>IF(O679="男子",IF($AF679&gt;100,"",IF(M679=プロ用男子!D$2,ROW(),"")),"")</f>
        <v/>
      </c>
      <c r="BF679" s="58" t="str">
        <f>IF(O679="男子",IF($AF679&gt;100,"",IF($M679=プロ用男子!K$2,ROW(),"")),"")</f>
        <v/>
      </c>
      <c r="BG679" s="58" t="str">
        <f>IF(O679="男子",IF($AF679&gt;100,"",IF($M679=プロ用男子!D$27,ROW(),"")),"")</f>
        <v/>
      </c>
      <c r="BH679" s="58" t="str">
        <f>IF(O679="男子",IF($AF679&gt;100,"",IF($M679=プロ用男子!K$27,ROW(),"")),"")</f>
        <v/>
      </c>
      <c r="BI679" s="58" t="str">
        <f>IF(O679="男子",IF($AF679&gt;100,"",IF($M679=プロ用男子!D$52,ROW(),"")),"")</f>
        <v/>
      </c>
      <c r="BJ679" s="58" t="str">
        <f>IF(O679="男子",IF($AF679&gt;100,"",IF($M679=プロ用男子!K$52,ROW(),"")),"")</f>
        <v/>
      </c>
      <c r="BK679" s="58" t="str">
        <f>IF(O679="男子",IF($AF679&gt;100,"",IF($M679=プロ用男子!D$77,ROW(),"")),"")</f>
        <v/>
      </c>
      <c r="BL679" s="58" t="str">
        <f>IF(O679="男子",IF($AF679&gt;100,"",IF($M679=プロ用男子!K$77,ROW(),"")),"")</f>
        <v/>
      </c>
      <c r="BM679" s="58" t="str">
        <f>IF(O679="男子",IF($AF679&gt;100,"",IF($M679=プロ用男子!D$102,ROW(),"")),"")</f>
        <v/>
      </c>
      <c r="BN679" s="58" t="str">
        <f>IF(O679="男子",IF($AF679&gt;100,"",IF($M679=プロ用男子!K$102,ROW(),"")),"")</f>
        <v/>
      </c>
      <c r="BO679" s="58" t="str">
        <f>IF(O679="男子",IF($AF679&gt;100,"",IF($M679=プロ用男子!D$127,ROW(),"")),"")</f>
        <v/>
      </c>
      <c r="BP679" s="58" t="str">
        <f>IF(O679="男子",IF($AF679&gt;100,"",IF($M679=プロ用男子!K$127,ROW(),"")),"")</f>
        <v/>
      </c>
      <c r="BQ679" s="58" t="str">
        <f>IF(O679="男子",IF($AF679&gt;100,"",IF($M679=プロ用男子!D$152,ROW(),"")),"")</f>
        <v/>
      </c>
      <c r="BR679" s="58" t="str">
        <f>IF(O679="男子",IF($AF679&gt;100,"",IF($M679=プロ用男子!K$152,ROW(),"")),"")</f>
        <v/>
      </c>
      <c r="BS679" s="58" t="str">
        <f>IF(O679="男子",IF($AF679&gt;100,"",IF($M679=プロ用男子!D$177,ROW(),"")),"")</f>
        <v/>
      </c>
      <c r="BT679" s="58" t="str">
        <f>IF(O679="男子",IF($AF679&gt;100,"",IF($M679=プロ用男子!K$177,ROW(),"")),"")</f>
        <v/>
      </c>
      <c r="BU679" s="58" t="str">
        <f>IF(O679="男子",IF($AF679&gt;100,"",IF($M679=プロ用男子!D$202,ROW(),"")),"")</f>
        <v/>
      </c>
      <c r="BV679" s="58" t="str">
        <f>IF(O679="男子",IF($AF679&gt;100,"",IF($M679=プロ用男子!K$202,ROW(),"")),"")</f>
        <v/>
      </c>
      <c r="BW679" s="58" t="str">
        <f>IF(O679="男子",IF($AF679&gt;100,"",IF($M679=プロ用男子!D$227,ROW(),"")),"")</f>
        <v/>
      </c>
      <c r="BX679" s="58" t="str">
        <f>IF(O679="男子",IF($AF679&gt;100,"",IF($M679=プロ用男子!K$227,ROW(),"")),"")</f>
        <v/>
      </c>
      <c r="BY679" s="58" t="str">
        <f>IF(O679="女子",IF(AF679&gt;100,"",IF(M679=プロ用女子!D$2,ROW(),"")),"")</f>
        <v/>
      </c>
      <c r="BZ679" s="58" t="str">
        <f>IF(O679="女子",IF($AF679&gt;100,"",IF($M679=プロ用女子!K$2,ROW(),"")),"")</f>
        <v/>
      </c>
      <c r="CA679" s="58" t="str">
        <f>IF(O679="女子",IF($AF679&gt;100,"",IF($M679=プロ用女子!D$27,ROW(),"")),"")</f>
        <v/>
      </c>
      <c r="CB679" s="58" t="str">
        <f>IF(O679="女子",IF($AF679&gt;100,"",IF($M679=プロ用女子!K$27,ROW(),"")),"")</f>
        <v/>
      </c>
      <c r="CC679" s="58" t="str">
        <f>IF(O679="女子",IF($AF679&gt;100,"",IF($M679=プロ用女子!D$52,ROW(),"")),"")</f>
        <v/>
      </c>
      <c r="CD679" s="58" t="str">
        <f>IF(O679="女子",IF($AF679&gt;100,"",IF($M679=プロ用女子!K$52,ROW(),"")),"")</f>
        <v/>
      </c>
      <c r="CE679" s="58" t="str">
        <f>IF(O679="女子",IF($AF679&gt;100,"",IF($M679=プロ用女子!D$77,ROW(),"")),"")</f>
        <v/>
      </c>
      <c r="CF679" s="58" t="str">
        <f>IF(O679="女子",IF($AF679&gt;100,"",IF($M679=プロ用女子!K$77,ROW(),"")),"")</f>
        <v/>
      </c>
      <c r="CG679" s="58" t="str">
        <f>IF(O679="女子",IF($AF679&gt;100,"",IF($M679=プロ用女子!D$102,ROW(),"")),"")</f>
        <v/>
      </c>
      <c r="CH679" s="58" t="str">
        <f>IF(O679="女子",IF($AF679&gt;100,"",IF($M679=プロ用女子!K$102,ROW(),"")),"")</f>
        <v/>
      </c>
      <c r="CI679" s="58" t="str">
        <f>IF(O679="女子",IF($AF679&gt;100,"",IF($M679=プロ用女子!D$127,ROW(),"")),"")</f>
        <v/>
      </c>
      <c r="CJ679" s="58" t="str">
        <f>IF(O679="女子",IF($AF679&gt;100,"",IF($M679=プロ用女子!K$127,ROW(),"")),"")</f>
        <v/>
      </c>
      <c r="CK679" s="58" t="str">
        <f>IF(O679="女子",IF($AF679&gt;100,"",IF($M679=プロ用女子!D$152,ROW(),"")),"")</f>
        <v/>
      </c>
      <c r="CL679" s="58" t="str">
        <f>IF(O679="女子",IF($AF679&gt;100,"",IF($M679=プロ用女子!K$152,ROW(),"")),"")</f>
        <v/>
      </c>
      <c r="CM679" s="58" t="str">
        <f>IF(O679="女子",IF($AF679&gt;100,"",IF($M679=プロ用女子!D$177,ROW(),"")),"")</f>
        <v/>
      </c>
      <c r="CN679" s="58" t="str">
        <f>IF(O679="女子",IF($AF679&gt;100,"",IF($M679=プロ用女子!K$177,ROW(),"")),"")</f>
        <v/>
      </c>
      <c r="CO679" s="58" t="str">
        <f>IF(O679="女子",IF($AF679&gt;100,"",IF($M679=プロ用女子!D$202,ROW(),"")),"")</f>
        <v/>
      </c>
      <c r="CP679" s="58" t="str">
        <f>IF(O679="女子",IF($AF679&gt;100,"",IF($M679=プロ用女子!K$202,ROW(),"")),"")</f>
        <v/>
      </c>
      <c r="CQ679" s="58" t="str">
        <f>IF(O679="女子",IF($AF679&gt;100,"",IF($M679=プロ用女子!D$227,ROW(),"")),"")</f>
        <v/>
      </c>
      <c r="CR679" s="58" t="str">
        <f>IF(O679="女子",IF($AF679&gt;100,"",IF($M679=プロ用女子!K$227,ROW(),"")),"")</f>
        <v/>
      </c>
    </row>
    <row r="680" spans="54:96" x14ac:dyDescent="0.15">
      <c r="BB680" t="str">
        <f t="shared" si="37"/>
        <v/>
      </c>
      <c r="BC680" t="str">
        <f t="shared" si="38"/>
        <v/>
      </c>
      <c r="BD680" t="str">
        <f t="shared" si="39"/>
        <v/>
      </c>
      <c r="BE680" s="58" t="str">
        <f>IF(O680="男子",IF($AF680&gt;100,"",IF(M680=プロ用男子!D$2,ROW(),"")),"")</f>
        <v/>
      </c>
      <c r="BF680" s="58" t="str">
        <f>IF(O680="男子",IF($AF680&gt;100,"",IF($M680=プロ用男子!K$2,ROW(),"")),"")</f>
        <v/>
      </c>
      <c r="BG680" s="58" t="str">
        <f>IF(O680="男子",IF($AF680&gt;100,"",IF($M680=プロ用男子!D$27,ROW(),"")),"")</f>
        <v/>
      </c>
      <c r="BH680" s="58" t="str">
        <f>IF(O680="男子",IF($AF680&gt;100,"",IF($M680=プロ用男子!K$27,ROW(),"")),"")</f>
        <v/>
      </c>
      <c r="BI680" s="58" t="str">
        <f>IF(O680="男子",IF($AF680&gt;100,"",IF($M680=プロ用男子!D$52,ROW(),"")),"")</f>
        <v/>
      </c>
      <c r="BJ680" s="58" t="str">
        <f>IF(O680="男子",IF($AF680&gt;100,"",IF($M680=プロ用男子!K$52,ROW(),"")),"")</f>
        <v/>
      </c>
      <c r="BK680" s="58" t="str">
        <f>IF(O680="男子",IF($AF680&gt;100,"",IF($M680=プロ用男子!D$77,ROW(),"")),"")</f>
        <v/>
      </c>
      <c r="BL680" s="58" t="str">
        <f>IF(O680="男子",IF($AF680&gt;100,"",IF($M680=プロ用男子!K$77,ROW(),"")),"")</f>
        <v/>
      </c>
      <c r="BM680" s="58" t="str">
        <f>IF(O680="男子",IF($AF680&gt;100,"",IF($M680=プロ用男子!D$102,ROW(),"")),"")</f>
        <v/>
      </c>
      <c r="BN680" s="58" t="str">
        <f>IF(O680="男子",IF($AF680&gt;100,"",IF($M680=プロ用男子!K$102,ROW(),"")),"")</f>
        <v/>
      </c>
      <c r="BO680" s="58" t="str">
        <f>IF(O680="男子",IF($AF680&gt;100,"",IF($M680=プロ用男子!D$127,ROW(),"")),"")</f>
        <v/>
      </c>
      <c r="BP680" s="58" t="str">
        <f>IF(O680="男子",IF($AF680&gt;100,"",IF($M680=プロ用男子!K$127,ROW(),"")),"")</f>
        <v/>
      </c>
      <c r="BQ680" s="58" t="str">
        <f>IF(O680="男子",IF($AF680&gt;100,"",IF($M680=プロ用男子!D$152,ROW(),"")),"")</f>
        <v/>
      </c>
      <c r="BR680" s="58" t="str">
        <f>IF(O680="男子",IF($AF680&gt;100,"",IF($M680=プロ用男子!K$152,ROW(),"")),"")</f>
        <v/>
      </c>
      <c r="BS680" s="58" t="str">
        <f>IF(O680="男子",IF($AF680&gt;100,"",IF($M680=プロ用男子!D$177,ROW(),"")),"")</f>
        <v/>
      </c>
      <c r="BT680" s="58" t="str">
        <f>IF(O680="男子",IF($AF680&gt;100,"",IF($M680=プロ用男子!K$177,ROW(),"")),"")</f>
        <v/>
      </c>
      <c r="BU680" s="58" t="str">
        <f>IF(O680="男子",IF($AF680&gt;100,"",IF($M680=プロ用男子!D$202,ROW(),"")),"")</f>
        <v/>
      </c>
      <c r="BV680" s="58" t="str">
        <f>IF(O680="男子",IF($AF680&gt;100,"",IF($M680=プロ用男子!K$202,ROW(),"")),"")</f>
        <v/>
      </c>
      <c r="BW680" s="58" t="str">
        <f>IF(O680="男子",IF($AF680&gt;100,"",IF($M680=プロ用男子!D$227,ROW(),"")),"")</f>
        <v/>
      </c>
      <c r="BX680" s="58" t="str">
        <f>IF(O680="男子",IF($AF680&gt;100,"",IF($M680=プロ用男子!K$227,ROW(),"")),"")</f>
        <v/>
      </c>
      <c r="BY680" s="58" t="str">
        <f>IF(O680="女子",IF(AF680&gt;100,"",IF(M680=プロ用女子!D$2,ROW(),"")),"")</f>
        <v/>
      </c>
      <c r="BZ680" s="58" t="str">
        <f>IF(O680="女子",IF($AF680&gt;100,"",IF($M680=プロ用女子!K$2,ROW(),"")),"")</f>
        <v/>
      </c>
      <c r="CA680" s="58" t="str">
        <f>IF(O680="女子",IF($AF680&gt;100,"",IF($M680=プロ用女子!D$27,ROW(),"")),"")</f>
        <v/>
      </c>
      <c r="CB680" s="58" t="str">
        <f>IF(O680="女子",IF($AF680&gt;100,"",IF($M680=プロ用女子!K$27,ROW(),"")),"")</f>
        <v/>
      </c>
      <c r="CC680" s="58" t="str">
        <f>IF(O680="女子",IF($AF680&gt;100,"",IF($M680=プロ用女子!D$52,ROW(),"")),"")</f>
        <v/>
      </c>
      <c r="CD680" s="58" t="str">
        <f>IF(O680="女子",IF($AF680&gt;100,"",IF($M680=プロ用女子!K$52,ROW(),"")),"")</f>
        <v/>
      </c>
      <c r="CE680" s="58" t="str">
        <f>IF(O680="女子",IF($AF680&gt;100,"",IF($M680=プロ用女子!D$77,ROW(),"")),"")</f>
        <v/>
      </c>
      <c r="CF680" s="58" t="str">
        <f>IF(O680="女子",IF($AF680&gt;100,"",IF($M680=プロ用女子!K$77,ROW(),"")),"")</f>
        <v/>
      </c>
      <c r="CG680" s="58" t="str">
        <f>IF(O680="女子",IF($AF680&gt;100,"",IF($M680=プロ用女子!D$102,ROW(),"")),"")</f>
        <v/>
      </c>
      <c r="CH680" s="58" t="str">
        <f>IF(O680="女子",IF($AF680&gt;100,"",IF($M680=プロ用女子!K$102,ROW(),"")),"")</f>
        <v/>
      </c>
      <c r="CI680" s="58" t="str">
        <f>IF(O680="女子",IF($AF680&gt;100,"",IF($M680=プロ用女子!D$127,ROW(),"")),"")</f>
        <v/>
      </c>
      <c r="CJ680" s="58" t="str">
        <f>IF(O680="女子",IF($AF680&gt;100,"",IF($M680=プロ用女子!K$127,ROW(),"")),"")</f>
        <v/>
      </c>
      <c r="CK680" s="58" t="str">
        <f>IF(O680="女子",IF($AF680&gt;100,"",IF($M680=プロ用女子!D$152,ROW(),"")),"")</f>
        <v/>
      </c>
      <c r="CL680" s="58" t="str">
        <f>IF(O680="女子",IF($AF680&gt;100,"",IF($M680=プロ用女子!K$152,ROW(),"")),"")</f>
        <v/>
      </c>
      <c r="CM680" s="58" t="str">
        <f>IF(O680="女子",IF($AF680&gt;100,"",IF($M680=プロ用女子!D$177,ROW(),"")),"")</f>
        <v/>
      </c>
      <c r="CN680" s="58" t="str">
        <f>IF(O680="女子",IF($AF680&gt;100,"",IF($M680=プロ用女子!K$177,ROW(),"")),"")</f>
        <v/>
      </c>
      <c r="CO680" s="58" t="str">
        <f>IF(O680="女子",IF($AF680&gt;100,"",IF($M680=プロ用女子!D$202,ROW(),"")),"")</f>
        <v/>
      </c>
      <c r="CP680" s="58" t="str">
        <f>IF(O680="女子",IF($AF680&gt;100,"",IF($M680=プロ用女子!K$202,ROW(),"")),"")</f>
        <v/>
      </c>
      <c r="CQ680" s="58" t="str">
        <f>IF(O680="女子",IF($AF680&gt;100,"",IF($M680=プロ用女子!D$227,ROW(),"")),"")</f>
        <v/>
      </c>
      <c r="CR680" s="58" t="str">
        <f>IF(O680="女子",IF($AF680&gt;100,"",IF($M680=プロ用女子!K$227,ROW(),"")),"")</f>
        <v/>
      </c>
    </row>
    <row r="681" spans="54:96" x14ac:dyDescent="0.15">
      <c r="BB681" t="str">
        <f t="shared" si="37"/>
        <v/>
      </c>
      <c r="BC681" t="str">
        <f t="shared" si="38"/>
        <v/>
      </c>
      <c r="BD681" t="str">
        <f t="shared" si="39"/>
        <v/>
      </c>
      <c r="BE681" s="58" t="str">
        <f>IF(O681="男子",IF($AF681&gt;100,"",IF(M681=プロ用男子!D$2,ROW(),"")),"")</f>
        <v/>
      </c>
      <c r="BF681" s="58" t="str">
        <f>IF(O681="男子",IF($AF681&gt;100,"",IF($M681=プロ用男子!K$2,ROW(),"")),"")</f>
        <v/>
      </c>
      <c r="BG681" s="58" t="str">
        <f>IF(O681="男子",IF($AF681&gt;100,"",IF($M681=プロ用男子!D$27,ROW(),"")),"")</f>
        <v/>
      </c>
      <c r="BH681" s="58" t="str">
        <f>IF(O681="男子",IF($AF681&gt;100,"",IF($M681=プロ用男子!K$27,ROW(),"")),"")</f>
        <v/>
      </c>
      <c r="BI681" s="58" t="str">
        <f>IF(O681="男子",IF($AF681&gt;100,"",IF($M681=プロ用男子!D$52,ROW(),"")),"")</f>
        <v/>
      </c>
      <c r="BJ681" s="58" t="str">
        <f>IF(O681="男子",IF($AF681&gt;100,"",IF($M681=プロ用男子!K$52,ROW(),"")),"")</f>
        <v/>
      </c>
      <c r="BK681" s="58" t="str">
        <f>IF(O681="男子",IF($AF681&gt;100,"",IF($M681=プロ用男子!D$77,ROW(),"")),"")</f>
        <v/>
      </c>
      <c r="BL681" s="58" t="str">
        <f>IF(O681="男子",IF($AF681&gt;100,"",IF($M681=プロ用男子!K$77,ROW(),"")),"")</f>
        <v/>
      </c>
      <c r="BM681" s="58" t="str">
        <f>IF(O681="男子",IF($AF681&gt;100,"",IF($M681=プロ用男子!D$102,ROW(),"")),"")</f>
        <v/>
      </c>
      <c r="BN681" s="58" t="str">
        <f>IF(O681="男子",IF($AF681&gt;100,"",IF($M681=プロ用男子!K$102,ROW(),"")),"")</f>
        <v/>
      </c>
      <c r="BO681" s="58" t="str">
        <f>IF(O681="男子",IF($AF681&gt;100,"",IF($M681=プロ用男子!D$127,ROW(),"")),"")</f>
        <v/>
      </c>
      <c r="BP681" s="58" t="str">
        <f>IF(O681="男子",IF($AF681&gt;100,"",IF($M681=プロ用男子!K$127,ROW(),"")),"")</f>
        <v/>
      </c>
      <c r="BQ681" s="58" t="str">
        <f>IF(O681="男子",IF($AF681&gt;100,"",IF($M681=プロ用男子!D$152,ROW(),"")),"")</f>
        <v/>
      </c>
      <c r="BR681" s="58" t="str">
        <f>IF(O681="男子",IF($AF681&gt;100,"",IF($M681=プロ用男子!K$152,ROW(),"")),"")</f>
        <v/>
      </c>
      <c r="BS681" s="58" t="str">
        <f>IF(O681="男子",IF($AF681&gt;100,"",IF($M681=プロ用男子!D$177,ROW(),"")),"")</f>
        <v/>
      </c>
      <c r="BT681" s="58" t="str">
        <f>IF(O681="男子",IF($AF681&gt;100,"",IF($M681=プロ用男子!K$177,ROW(),"")),"")</f>
        <v/>
      </c>
      <c r="BU681" s="58" t="str">
        <f>IF(O681="男子",IF($AF681&gt;100,"",IF($M681=プロ用男子!D$202,ROW(),"")),"")</f>
        <v/>
      </c>
      <c r="BV681" s="58" t="str">
        <f>IF(O681="男子",IF($AF681&gt;100,"",IF($M681=プロ用男子!K$202,ROW(),"")),"")</f>
        <v/>
      </c>
      <c r="BW681" s="58" t="str">
        <f>IF(O681="男子",IF($AF681&gt;100,"",IF($M681=プロ用男子!D$227,ROW(),"")),"")</f>
        <v/>
      </c>
      <c r="BX681" s="58" t="str">
        <f>IF(O681="男子",IF($AF681&gt;100,"",IF($M681=プロ用男子!K$227,ROW(),"")),"")</f>
        <v/>
      </c>
      <c r="BY681" s="58" t="str">
        <f>IF(O681="女子",IF(AF681&gt;100,"",IF(M681=プロ用女子!D$2,ROW(),"")),"")</f>
        <v/>
      </c>
      <c r="BZ681" s="58" t="str">
        <f>IF(O681="女子",IF($AF681&gt;100,"",IF($M681=プロ用女子!K$2,ROW(),"")),"")</f>
        <v/>
      </c>
      <c r="CA681" s="58" t="str">
        <f>IF(O681="女子",IF($AF681&gt;100,"",IF($M681=プロ用女子!D$27,ROW(),"")),"")</f>
        <v/>
      </c>
      <c r="CB681" s="58" t="str">
        <f>IF(O681="女子",IF($AF681&gt;100,"",IF($M681=プロ用女子!K$27,ROW(),"")),"")</f>
        <v/>
      </c>
      <c r="CC681" s="58" t="str">
        <f>IF(O681="女子",IF($AF681&gt;100,"",IF($M681=プロ用女子!D$52,ROW(),"")),"")</f>
        <v/>
      </c>
      <c r="CD681" s="58" t="str">
        <f>IF(O681="女子",IF($AF681&gt;100,"",IF($M681=プロ用女子!K$52,ROW(),"")),"")</f>
        <v/>
      </c>
      <c r="CE681" s="58" t="str">
        <f>IF(O681="女子",IF($AF681&gt;100,"",IF($M681=プロ用女子!D$77,ROW(),"")),"")</f>
        <v/>
      </c>
      <c r="CF681" s="58" t="str">
        <f>IF(O681="女子",IF($AF681&gt;100,"",IF($M681=プロ用女子!K$77,ROW(),"")),"")</f>
        <v/>
      </c>
      <c r="CG681" s="58" t="str">
        <f>IF(O681="女子",IF($AF681&gt;100,"",IF($M681=プロ用女子!D$102,ROW(),"")),"")</f>
        <v/>
      </c>
      <c r="CH681" s="58" t="str">
        <f>IF(O681="女子",IF($AF681&gt;100,"",IF($M681=プロ用女子!K$102,ROW(),"")),"")</f>
        <v/>
      </c>
      <c r="CI681" s="58" t="str">
        <f>IF(O681="女子",IF($AF681&gt;100,"",IF($M681=プロ用女子!D$127,ROW(),"")),"")</f>
        <v/>
      </c>
      <c r="CJ681" s="58" t="str">
        <f>IF(O681="女子",IF($AF681&gt;100,"",IF($M681=プロ用女子!K$127,ROW(),"")),"")</f>
        <v/>
      </c>
      <c r="CK681" s="58" t="str">
        <f>IF(O681="女子",IF($AF681&gt;100,"",IF($M681=プロ用女子!D$152,ROW(),"")),"")</f>
        <v/>
      </c>
      <c r="CL681" s="58" t="str">
        <f>IF(O681="女子",IF($AF681&gt;100,"",IF($M681=プロ用女子!K$152,ROW(),"")),"")</f>
        <v/>
      </c>
      <c r="CM681" s="58" t="str">
        <f>IF(O681="女子",IF($AF681&gt;100,"",IF($M681=プロ用女子!D$177,ROW(),"")),"")</f>
        <v/>
      </c>
      <c r="CN681" s="58" t="str">
        <f>IF(O681="女子",IF($AF681&gt;100,"",IF($M681=プロ用女子!K$177,ROW(),"")),"")</f>
        <v/>
      </c>
      <c r="CO681" s="58" t="str">
        <f>IF(O681="女子",IF($AF681&gt;100,"",IF($M681=プロ用女子!D$202,ROW(),"")),"")</f>
        <v/>
      </c>
      <c r="CP681" s="58" t="str">
        <f>IF(O681="女子",IF($AF681&gt;100,"",IF($M681=プロ用女子!K$202,ROW(),"")),"")</f>
        <v/>
      </c>
      <c r="CQ681" s="58" t="str">
        <f>IF(O681="女子",IF($AF681&gt;100,"",IF($M681=プロ用女子!D$227,ROW(),"")),"")</f>
        <v/>
      </c>
      <c r="CR681" s="58" t="str">
        <f>IF(O681="女子",IF($AF681&gt;100,"",IF($M681=プロ用女子!K$227,ROW(),"")),"")</f>
        <v/>
      </c>
    </row>
    <row r="682" spans="54:96" x14ac:dyDescent="0.15">
      <c r="BB682" t="str">
        <f t="shared" si="37"/>
        <v/>
      </c>
      <c r="BC682" t="str">
        <f t="shared" si="38"/>
        <v/>
      </c>
      <c r="BD682" t="str">
        <f t="shared" si="39"/>
        <v/>
      </c>
      <c r="BE682" s="58" t="str">
        <f>IF(O682="男子",IF($AF682&gt;100,"",IF(M682=プロ用男子!D$2,ROW(),"")),"")</f>
        <v/>
      </c>
      <c r="BF682" s="58" t="str">
        <f>IF(O682="男子",IF($AF682&gt;100,"",IF($M682=プロ用男子!K$2,ROW(),"")),"")</f>
        <v/>
      </c>
      <c r="BG682" s="58" t="str">
        <f>IF(O682="男子",IF($AF682&gt;100,"",IF($M682=プロ用男子!D$27,ROW(),"")),"")</f>
        <v/>
      </c>
      <c r="BH682" s="58" t="str">
        <f>IF(O682="男子",IF($AF682&gt;100,"",IF($M682=プロ用男子!K$27,ROW(),"")),"")</f>
        <v/>
      </c>
      <c r="BI682" s="58" t="str">
        <f>IF(O682="男子",IF($AF682&gt;100,"",IF($M682=プロ用男子!D$52,ROW(),"")),"")</f>
        <v/>
      </c>
      <c r="BJ682" s="58" t="str">
        <f>IF(O682="男子",IF($AF682&gt;100,"",IF($M682=プロ用男子!K$52,ROW(),"")),"")</f>
        <v/>
      </c>
      <c r="BK682" s="58" t="str">
        <f>IF(O682="男子",IF($AF682&gt;100,"",IF($M682=プロ用男子!D$77,ROW(),"")),"")</f>
        <v/>
      </c>
      <c r="BL682" s="58" t="str">
        <f>IF(O682="男子",IF($AF682&gt;100,"",IF($M682=プロ用男子!K$77,ROW(),"")),"")</f>
        <v/>
      </c>
      <c r="BM682" s="58" t="str">
        <f>IF(O682="男子",IF($AF682&gt;100,"",IF($M682=プロ用男子!D$102,ROW(),"")),"")</f>
        <v/>
      </c>
      <c r="BN682" s="58" t="str">
        <f>IF(O682="男子",IF($AF682&gt;100,"",IF($M682=プロ用男子!K$102,ROW(),"")),"")</f>
        <v/>
      </c>
      <c r="BO682" s="58" t="str">
        <f>IF(O682="男子",IF($AF682&gt;100,"",IF($M682=プロ用男子!D$127,ROW(),"")),"")</f>
        <v/>
      </c>
      <c r="BP682" s="58" t="str">
        <f>IF(O682="男子",IF($AF682&gt;100,"",IF($M682=プロ用男子!K$127,ROW(),"")),"")</f>
        <v/>
      </c>
      <c r="BQ682" s="58" t="str">
        <f>IF(O682="男子",IF($AF682&gt;100,"",IF($M682=プロ用男子!D$152,ROW(),"")),"")</f>
        <v/>
      </c>
      <c r="BR682" s="58" t="str">
        <f>IF(O682="男子",IF($AF682&gt;100,"",IF($M682=プロ用男子!K$152,ROW(),"")),"")</f>
        <v/>
      </c>
      <c r="BS682" s="58" t="str">
        <f>IF(O682="男子",IF($AF682&gt;100,"",IF($M682=プロ用男子!D$177,ROW(),"")),"")</f>
        <v/>
      </c>
      <c r="BT682" s="58" t="str">
        <f>IF(O682="男子",IF($AF682&gt;100,"",IF($M682=プロ用男子!K$177,ROW(),"")),"")</f>
        <v/>
      </c>
      <c r="BU682" s="58" t="str">
        <f>IF(O682="男子",IF($AF682&gt;100,"",IF($M682=プロ用男子!D$202,ROW(),"")),"")</f>
        <v/>
      </c>
      <c r="BV682" s="58" t="str">
        <f>IF(O682="男子",IF($AF682&gt;100,"",IF($M682=プロ用男子!K$202,ROW(),"")),"")</f>
        <v/>
      </c>
      <c r="BW682" s="58" t="str">
        <f>IF(O682="男子",IF($AF682&gt;100,"",IF($M682=プロ用男子!D$227,ROW(),"")),"")</f>
        <v/>
      </c>
      <c r="BX682" s="58" t="str">
        <f>IF(O682="男子",IF($AF682&gt;100,"",IF($M682=プロ用男子!K$227,ROW(),"")),"")</f>
        <v/>
      </c>
      <c r="BY682" s="58" t="str">
        <f>IF(O682="女子",IF(AF682&gt;100,"",IF(M682=プロ用女子!D$2,ROW(),"")),"")</f>
        <v/>
      </c>
      <c r="BZ682" s="58" t="str">
        <f>IF(O682="女子",IF($AF682&gt;100,"",IF($M682=プロ用女子!K$2,ROW(),"")),"")</f>
        <v/>
      </c>
      <c r="CA682" s="58" t="str">
        <f>IF(O682="女子",IF($AF682&gt;100,"",IF($M682=プロ用女子!D$27,ROW(),"")),"")</f>
        <v/>
      </c>
      <c r="CB682" s="58" t="str">
        <f>IF(O682="女子",IF($AF682&gt;100,"",IF($M682=プロ用女子!K$27,ROW(),"")),"")</f>
        <v/>
      </c>
      <c r="CC682" s="58" t="str">
        <f>IF(O682="女子",IF($AF682&gt;100,"",IF($M682=プロ用女子!D$52,ROW(),"")),"")</f>
        <v/>
      </c>
      <c r="CD682" s="58" t="str">
        <f>IF(O682="女子",IF($AF682&gt;100,"",IF($M682=プロ用女子!K$52,ROW(),"")),"")</f>
        <v/>
      </c>
      <c r="CE682" s="58" t="str">
        <f>IF(O682="女子",IF($AF682&gt;100,"",IF($M682=プロ用女子!D$77,ROW(),"")),"")</f>
        <v/>
      </c>
      <c r="CF682" s="58" t="str">
        <f>IF(O682="女子",IF($AF682&gt;100,"",IF($M682=プロ用女子!K$77,ROW(),"")),"")</f>
        <v/>
      </c>
      <c r="CG682" s="58" t="str">
        <f>IF(O682="女子",IF($AF682&gt;100,"",IF($M682=プロ用女子!D$102,ROW(),"")),"")</f>
        <v/>
      </c>
      <c r="CH682" s="58" t="str">
        <f>IF(O682="女子",IF($AF682&gt;100,"",IF($M682=プロ用女子!K$102,ROW(),"")),"")</f>
        <v/>
      </c>
      <c r="CI682" s="58" t="str">
        <f>IF(O682="女子",IF($AF682&gt;100,"",IF($M682=プロ用女子!D$127,ROW(),"")),"")</f>
        <v/>
      </c>
      <c r="CJ682" s="58" t="str">
        <f>IF(O682="女子",IF($AF682&gt;100,"",IF($M682=プロ用女子!K$127,ROW(),"")),"")</f>
        <v/>
      </c>
      <c r="CK682" s="58" t="str">
        <f>IF(O682="女子",IF($AF682&gt;100,"",IF($M682=プロ用女子!D$152,ROW(),"")),"")</f>
        <v/>
      </c>
      <c r="CL682" s="58" t="str">
        <f>IF(O682="女子",IF($AF682&gt;100,"",IF($M682=プロ用女子!K$152,ROW(),"")),"")</f>
        <v/>
      </c>
      <c r="CM682" s="58" t="str">
        <f>IF(O682="女子",IF($AF682&gt;100,"",IF($M682=プロ用女子!D$177,ROW(),"")),"")</f>
        <v/>
      </c>
      <c r="CN682" s="58" t="str">
        <f>IF(O682="女子",IF($AF682&gt;100,"",IF($M682=プロ用女子!K$177,ROW(),"")),"")</f>
        <v/>
      </c>
      <c r="CO682" s="58" t="str">
        <f>IF(O682="女子",IF($AF682&gt;100,"",IF($M682=プロ用女子!D$202,ROW(),"")),"")</f>
        <v/>
      </c>
      <c r="CP682" s="58" t="str">
        <f>IF(O682="女子",IF($AF682&gt;100,"",IF($M682=プロ用女子!K$202,ROW(),"")),"")</f>
        <v/>
      </c>
      <c r="CQ682" s="58" t="str">
        <f>IF(O682="女子",IF($AF682&gt;100,"",IF($M682=プロ用女子!D$227,ROW(),"")),"")</f>
        <v/>
      </c>
      <c r="CR682" s="58" t="str">
        <f>IF(O682="女子",IF($AF682&gt;100,"",IF($M682=プロ用女子!K$227,ROW(),"")),"")</f>
        <v/>
      </c>
    </row>
    <row r="683" spans="54:96" x14ac:dyDescent="0.15">
      <c r="BB683" t="str">
        <f t="shared" si="37"/>
        <v/>
      </c>
      <c r="BC683" t="str">
        <f t="shared" si="38"/>
        <v/>
      </c>
      <c r="BD683" t="str">
        <f t="shared" si="39"/>
        <v/>
      </c>
      <c r="BE683" s="58" t="str">
        <f>IF(O683="男子",IF($AF683&gt;100,"",IF(M683=プロ用男子!D$2,ROW(),"")),"")</f>
        <v/>
      </c>
      <c r="BF683" s="58" t="str">
        <f>IF(O683="男子",IF($AF683&gt;100,"",IF($M683=プロ用男子!K$2,ROW(),"")),"")</f>
        <v/>
      </c>
      <c r="BG683" s="58" t="str">
        <f>IF(O683="男子",IF($AF683&gt;100,"",IF($M683=プロ用男子!D$27,ROW(),"")),"")</f>
        <v/>
      </c>
      <c r="BH683" s="58" t="str">
        <f>IF(O683="男子",IF($AF683&gt;100,"",IF($M683=プロ用男子!K$27,ROW(),"")),"")</f>
        <v/>
      </c>
      <c r="BI683" s="58" t="str">
        <f>IF(O683="男子",IF($AF683&gt;100,"",IF($M683=プロ用男子!D$52,ROW(),"")),"")</f>
        <v/>
      </c>
      <c r="BJ683" s="58" t="str">
        <f>IF(O683="男子",IF($AF683&gt;100,"",IF($M683=プロ用男子!K$52,ROW(),"")),"")</f>
        <v/>
      </c>
      <c r="BK683" s="58" t="str">
        <f>IF(O683="男子",IF($AF683&gt;100,"",IF($M683=プロ用男子!D$77,ROW(),"")),"")</f>
        <v/>
      </c>
      <c r="BL683" s="58" t="str">
        <f>IF(O683="男子",IF($AF683&gt;100,"",IF($M683=プロ用男子!K$77,ROW(),"")),"")</f>
        <v/>
      </c>
      <c r="BM683" s="58" t="str">
        <f>IF(O683="男子",IF($AF683&gt;100,"",IF($M683=プロ用男子!D$102,ROW(),"")),"")</f>
        <v/>
      </c>
      <c r="BN683" s="58" t="str">
        <f>IF(O683="男子",IF($AF683&gt;100,"",IF($M683=プロ用男子!K$102,ROW(),"")),"")</f>
        <v/>
      </c>
      <c r="BO683" s="58" t="str">
        <f>IF(O683="男子",IF($AF683&gt;100,"",IF($M683=プロ用男子!D$127,ROW(),"")),"")</f>
        <v/>
      </c>
      <c r="BP683" s="58" t="str">
        <f>IF(O683="男子",IF($AF683&gt;100,"",IF($M683=プロ用男子!K$127,ROW(),"")),"")</f>
        <v/>
      </c>
      <c r="BQ683" s="58" t="str">
        <f>IF(O683="男子",IF($AF683&gt;100,"",IF($M683=プロ用男子!D$152,ROW(),"")),"")</f>
        <v/>
      </c>
      <c r="BR683" s="58" t="str">
        <f>IF(O683="男子",IF($AF683&gt;100,"",IF($M683=プロ用男子!K$152,ROW(),"")),"")</f>
        <v/>
      </c>
      <c r="BS683" s="58" t="str">
        <f>IF(O683="男子",IF($AF683&gt;100,"",IF($M683=プロ用男子!D$177,ROW(),"")),"")</f>
        <v/>
      </c>
      <c r="BT683" s="58" t="str">
        <f>IF(O683="男子",IF($AF683&gt;100,"",IF($M683=プロ用男子!K$177,ROW(),"")),"")</f>
        <v/>
      </c>
      <c r="BU683" s="58" t="str">
        <f>IF(O683="男子",IF($AF683&gt;100,"",IF($M683=プロ用男子!D$202,ROW(),"")),"")</f>
        <v/>
      </c>
      <c r="BV683" s="58" t="str">
        <f>IF(O683="男子",IF($AF683&gt;100,"",IF($M683=プロ用男子!K$202,ROW(),"")),"")</f>
        <v/>
      </c>
      <c r="BW683" s="58" t="str">
        <f>IF(O683="男子",IF($AF683&gt;100,"",IF($M683=プロ用男子!D$227,ROW(),"")),"")</f>
        <v/>
      </c>
      <c r="BX683" s="58" t="str">
        <f>IF(O683="男子",IF($AF683&gt;100,"",IF($M683=プロ用男子!K$227,ROW(),"")),"")</f>
        <v/>
      </c>
      <c r="BY683" s="58" t="str">
        <f>IF(O683="女子",IF(AF683&gt;100,"",IF(M683=プロ用女子!D$2,ROW(),"")),"")</f>
        <v/>
      </c>
      <c r="BZ683" s="58" t="str">
        <f>IF(O683="女子",IF($AF683&gt;100,"",IF($M683=プロ用女子!K$2,ROW(),"")),"")</f>
        <v/>
      </c>
      <c r="CA683" s="58" t="str">
        <f>IF(O683="女子",IF($AF683&gt;100,"",IF($M683=プロ用女子!D$27,ROW(),"")),"")</f>
        <v/>
      </c>
      <c r="CB683" s="58" t="str">
        <f>IF(O683="女子",IF($AF683&gt;100,"",IF($M683=プロ用女子!K$27,ROW(),"")),"")</f>
        <v/>
      </c>
      <c r="CC683" s="58" t="str">
        <f>IF(O683="女子",IF($AF683&gt;100,"",IF($M683=プロ用女子!D$52,ROW(),"")),"")</f>
        <v/>
      </c>
      <c r="CD683" s="58" t="str">
        <f>IF(O683="女子",IF($AF683&gt;100,"",IF($M683=プロ用女子!K$52,ROW(),"")),"")</f>
        <v/>
      </c>
      <c r="CE683" s="58" t="str">
        <f>IF(O683="女子",IF($AF683&gt;100,"",IF($M683=プロ用女子!D$77,ROW(),"")),"")</f>
        <v/>
      </c>
      <c r="CF683" s="58" t="str">
        <f>IF(O683="女子",IF($AF683&gt;100,"",IF($M683=プロ用女子!K$77,ROW(),"")),"")</f>
        <v/>
      </c>
      <c r="CG683" s="58" t="str">
        <f>IF(O683="女子",IF($AF683&gt;100,"",IF($M683=プロ用女子!D$102,ROW(),"")),"")</f>
        <v/>
      </c>
      <c r="CH683" s="58" t="str">
        <f>IF(O683="女子",IF($AF683&gt;100,"",IF($M683=プロ用女子!K$102,ROW(),"")),"")</f>
        <v/>
      </c>
      <c r="CI683" s="58" t="str">
        <f>IF(O683="女子",IF($AF683&gt;100,"",IF($M683=プロ用女子!D$127,ROW(),"")),"")</f>
        <v/>
      </c>
      <c r="CJ683" s="58" t="str">
        <f>IF(O683="女子",IF($AF683&gt;100,"",IF($M683=プロ用女子!K$127,ROW(),"")),"")</f>
        <v/>
      </c>
      <c r="CK683" s="58" t="str">
        <f>IF(O683="女子",IF($AF683&gt;100,"",IF($M683=プロ用女子!D$152,ROW(),"")),"")</f>
        <v/>
      </c>
      <c r="CL683" s="58" t="str">
        <f>IF(O683="女子",IF($AF683&gt;100,"",IF($M683=プロ用女子!K$152,ROW(),"")),"")</f>
        <v/>
      </c>
      <c r="CM683" s="58" t="str">
        <f>IF(O683="女子",IF($AF683&gt;100,"",IF($M683=プロ用女子!D$177,ROW(),"")),"")</f>
        <v/>
      </c>
      <c r="CN683" s="58" t="str">
        <f>IF(O683="女子",IF($AF683&gt;100,"",IF($M683=プロ用女子!K$177,ROW(),"")),"")</f>
        <v/>
      </c>
      <c r="CO683" s="58" t="str">
        <f>IF(O683="女子",IF($AF683&gt;100,"",IF($M683=プロ用女子!D$202,ROW(),"")),"")</f>
        <v/>
      </c>
      <c r="CP683" s="58" t="str">
        <f>IF(O683="女子",IF($AF683&gt;100,"",IF($M683=プロ用女子!K$202,ROW(),"")),"")</f>
        <v/>
      </c>
      <c r="CQ683" s="58" t="str">
        <f>IF(O683="女子",IF($AF683&gt;100,"",IF($M683=プロ用女子!D$227,ROW(),"")),"")</f>
        <v/>
      </c>
      <c r="CR683" s="58" t="str">
        <f>IF(O683="女子",IF($AF683&gt;100,"",IF($M683=プロ用女子!K$227,ROW(),"")),"")</f>
        <v/>
      </c>
    </row>
    <row r="684" spans="54:96" x14ac:dyDescent="0.15">
      <c r="BB684" t="str">
        <f t="shared" si="37"/>
        <v/>
      </c>
      <c r="BC684" t="str">
        <f t="shared" si="38"/>
        <v/>
      </c>
      <c r="BD684" t="str">
        <f t="shared" si="39"/>
        <v/>
      </c>
      <c r="BE684" s="58" t="str">
        <f>IF(O684="男子",IF($AF684&gt;100,"",IF(M684=プロ用男子!D$2,ROW(),"")),"")</f>
        <v/>
      </c>
      <c r="BF684" s="58" t="str">
        <f>IF(O684="男子",IF($AF684&gt;100,"",IF($M684=プロ用男子!K$2,ROW(),"")),"")</f>
        <v/>
      </c>
      <c r="BG684" s="58" t="str">
        <f>IF(O684="男子",IF($AF684&gt;100,"",IF($M684=プロ用男子!D$27,ROW(),"")),"")</f>
        <v/>
      </c>
      <c r="BH684" s="58" t="str">
        <f>IF(O684="男子",IF($AF684&gt;100,"",IF($M684=プロ用男子!K$27,ROW(),"")),"")</f>
        <v/>
      </c>
      <c r="BI684" s="58" t="str">
        <f>IF(O684="男子",IF($AF684&gt;100,"",IF($M684=プロ用男子!D$52,ROW(),"")),"")</f>
        <v/>
      </c>
      <c r="BJ684" s="58" t="str">
        <f>IF(O684="男子",IF($AF684&gt;100,"",IF($M684=プロ用男子!K$52,ROW(),"")),"")</f>
        <v/>
      </c>
      <c r="BK684" s="58" t="str">
        <f>IF(O684="男子",IF($AF684&gt;100,"",IF($M684=プロ用男子!D$77,ROW(),"")),"")</f>
        <v/>
      </c>
      <c r="BL684" s="58" t="str">
        <f>IF(O684="男子",IF($AF684&gt;100,"",IF($M684=プロ用男子!K$77,ROW(),"")),"")</f>
        <v/>
      </c>
      <c r="BM684" s="58" t="str">
        <f>IF(O684="男子",IF($AF684&gt;100,"",IF($M684=プロ用男子!D$102,ROW(),"")),"")</f>
        <v/>
      </c>
      <c r="BN684" s="58" t="str">
        <f>IF(O684="男子",IF($AF684&gt;100,"",IF($M684=プロ用男子!K$102,ROW(),"")),"")</f>
        <v/>
      </c>
      <c r="BO684" s="58" t="str">
        <f>IF(O684="男子",IF($AF684&gt;100,"",IF($M684=プロ用男子!D$127,ROW(),"")),"")</f>
        <v/>
      </c>
      <c r="BP684" s="58" t="str">
        <f>IF(O684="男子",IF($AF684&gt;100,"",IF($M684=プロ用男子!K$127,ROW(),"")),"")</f>
        <v/>
      </c>
      <c r="BQ684" s="58" t="str">
        <f>IF(O684="男子",IF($AF684&gt;100,"",IF($M684=プロ用男子!D$152,ROW(),"")),"")</f>
        <v/>
      </c>
      <c r="BR684" s="58" t="str">
        <f>IF(O684="男子",IF($AF684&gt;100,"",IF($M684=プロ用男子!K$152,ROW(),"")),"")</f>
        <v/>
      </c>
      <c r="BS684" s="58" t="str">
        <f>IF(O684="男子",IF($AF684&gt;100,"",IF($M684=プロ用男子!D$177,ROW(),"")),"")</f>
        <v/>
      </c>
      <c r="BT684" s="58" t="str">
        <f>IF(O684="男子",IF($AF684&gt;100,"",IF($M684=プロ用男子!K$177,ROW(),"")),"")</f>
        <v/>
      </c>
      <c r="BU684" s="58" t="str">
        <f>IF(O684="男子",IF($AF684&gt;100,"",IF($M684=プロ用男子!D$202,ROW(),"")),"")</f>
        <v/>
      </c>
      <c r="BV684" s="58" t="str">
        <f>IF(O684="男子",IF($AF684&gt;100,"",IF($M684=プロ用男子!K$202,ROW(),"")),"")</f>
        <v/>
      </c>
      <c r="BW684" s="58" t="str">
        <f>IF(O684="男子",IF($AF684&gt;100,"",IF($M684=プロ用男子!D$227,ROW(),"")),"")</f>
        <v/>
      </c>
      <c r="BX684" s="58" t="str">
        <f>IF(O684="男子",IF($AF684&gt;100,"",IF($M684=プロ用男子!K$227,ROW(),"")),"")</f>
        <v/>
      </c>
      <c r="BY684" s="58" t="str">
        <f>IF(O684="女子",IF(AF684&gt;100,"",IF(M684=プロ用女子!D$2,ROW(),"")),"")</f>
        <v/>
      </c>
      <c r="BZ684" s="58" t="str">
        <f>IF(O684="女子",IF($AF684&gt;100,"",IF($M684=プロ用女子!K$2,ROW(),"")),"")</f>
        <v/>
      </c>
      <c r="CA684" s="58" t="str">
        <f>IF(O684="女子",IF($AF684&gt;100,"",IF($M684=プロ用女子!D$27,ROW(),"")),"")</f>
        <v/>
      </c>
      <c r="CB684" s="58" t="str">
        <f>IF(O684="女子",IF($AF684&gt;100,"",IF($M684=プロ用女子!K$27,ROW(),"")),"")</f>
        <v/>
      </c>
      <c r="CC684" s="58" t="str">
        <f>IF(O684="女子",IF($AF684&gt;100,"",IF($M684=プロ用女子!D$52,ROW(),"")),"")</f>
        <v/>
      </c>
      <c r="CD684" s="58" t="str">
        <f>IF(O684="女子",IF($AF684&gt;100,"",IF($M684=プロ用女子!K$52,ROW(),"")),"")</f>
        <v/>
      </c>
      <c r="CE684" s="58" t="str">
        <f>IF(O684="女子",IF($AF684&gt;100,"",IF($M684=プロ用女子!D$77,ROW(),"")),"")</f>
        <v/>
      </c>
      <c r="CF684" s="58" t="str">
        <f>IF(O684="女子",IF($AF684&gt;100,"",IF($M684=プロ用女子!K$77,ROW(),"")),"")</f>
        <v/>
      </c>
      <c r="CG684" s="58" t="str">
        <f>IF(O684="女子",IF($AF684&gt;100,"",IF($M684=プロ用女子!D$102,ROW(),"")),"")</f>
        <v/>
      </c>
      <c r="CH684" s="58" t="str">
        <f>IF(O684="女子",IF($AF684&gt;100,"",IF($M684=プロ用女子!K$102,ROW(),"")),"")</f>
        <v/>
      </c>
      <c r="CI684" s="58" t="str">
        <f>IF(O684="女子",IF($AF684&gt;100,"",IF($M684=プロ用女子!D$127,ROW(),"")),"")</f>
        <v/>
      </c>
      <c r="CJ684" s="58" t="str">
        <f>IF(O684="女子",IF($AF684&gt;100,"",IF($M684=プロ用女子!K$127,ROW(),"")),"")</f>
        <v/>
      </c>
      <c r="CK684" s="58" t="str">
        <f>IF(O684="女子",IF($AF684&gt;100,"",IF($M684=プロ用女子!D$152,ROW(),"")),"")</f>
        <v/>
      </c>
      <c r="CL684" s="58" t="str">
        <f>IF(O684="女子",IF($AF684&gt;100,"",IF($M684=プロ用女子!K$152,ROW(),"")),"")</f>
        <v/>
      </c>
      <c r="CM684" s="58" t="str">
        <f>IF(O684="女子",IF($AF684&gt;100,"",IF($M684=プロ用女子!D$177,ROW(),"")),"")</f>
        <v/>
      </c>
      <c r="CN684" s="58" t="str">
        <f>IF(O684="女子",IF($AF684&gt;100,"",IF($M684=プロ用女子!K$177,ROW(),"")),"")</f>
        <v/>
      </c>
      <c r="CO684" s="58" t="str">
        <f>IF(O684="女子",IF($AF684&gt;100,"",IF($M684=プロ用女子!D$202,ROW(),"")),"")</f>
        <v/>
      </c>
      <c r="CP684" s="58" t="str">
        <f>IF(O684="女子",IF($AF684&gt;100,"",IF($M684=プロ用女子!K$202,ROW(),"")),"")</f>
        <v/>
      </c>
      <c r="CQ684" s="58" t="str">
        <f>IF(O684="女子",IF($AF684&gt;100,"",IF($M684=プロ用女子!D$227,ROW(),"")),"")</f>
        <v/>
      </c>
      <c r="CR684" s="58" t="str">
        <f>IF(O684="女子",IF($AF684&gt;100,"",IF($M684=プロ用女子!K$227,ROW(),"")),"")</f>
        <v/>
      </c>
    </row>
    <row r="685" spans="54:96" x14ac:dyDescent="0.15">
      <c r="BB685" t="str">
        <f t="shared" si="37"/>
        <v/>
      </c>
      <c r="BC685" t="str">
        <f t="shared" si="38"/>
        <v/>
      </c>
      <c r="BD685" t="str">
        <f t="shared" si="39"/>
        <v/>
      </c>
      <c r="BE685" s="58" t="str">
        <f>IF(O685="男子",IF($AF685&gt;100,"",IF(M685=プロ用男子!D$2,ROW(),"")),"")</f>
        <v/>
      </c>
      <c r="BF685" s="58" t="str">
        <f>IF(O685="男子",IF($AF685&gt;100,"",IF($M685=プロ用男子!K$2,ROW(),"")),"")</f>
        <v/>
      </c>
      <c r="BG685" s="58" t="str">
        <f>IF(O685="男子",IF($AF685&gt;100,"",IF($M685=プロ用男子!D$27,ROW(),"")),"")</f>
        <v/>
      </c>
      <c r="BH685" s="58" t="str">
        <f>IF(O685="男子",IF($AF685&gt;100,"",IF($M685=プロ用男子!K$27,ROW(),"")),"")</f>
        <v/>
      </c>
      <c r="BI685" s="58" t="str">
        <f>IF(O685="男子",IF($AF685&gt;100,"",IF($M685=プロ用男子!D$52,ROW(),"")),"")</f>
        <v/>
      </c>
      <c r="BJ685" s="58" t="str">
        <f>IF(O685="男子",IF($AF685&gt;100,"",IF($M685=プロ用男子!K$52,ROW(),"")),"")</f>
        <v/>
      </c>
      <c r="BK685" s="58" t="str">
        <f>IF(O685="男子",IF($AF685&gt;100,"",IF($M685=プロ用男子!D$77,ROW(),"")),"")</f>
        <v/>
      </c>
      <c r="BL685" s="58" t="str">
        <f>IF(O685="男子",IF($AF685&gt;100,"",IF($M685=プロ用男子!K$77,ROW(),"")),"")</f>
        <v/>
      </c>
      <c r="BM685" s="58" t="str">
        <f>IF(O685="男子",IF($AF685&gt;100,"",IF($M685=プロ用男子!D$102,ROW(),"")),"")</f>
        <v/>
      </c>
      <c r="BN685" s="58" t="str">
        <f>IF(O685="男子",IF($AF685&gt;100,"",IF($M685=プロ用男子!K$102,ROW(),"")),"")</f>
        <v/>
      </c>
      <c r="BO685" s="58" t="str">
        <f>IF(O685="男子",IF($AF685&gt;100,"",IF($M685=プロ用男子!D$127,ROW(),"")),"")</f>
        <v/>
      </c>
      <c r="BP685" s="58" t="str">
        <f>IF(O685="男子",IF($AF685&gt;100,"",IF($M685=プロ用男子!K$127,ROW(),"")),"")</f>
        <v/>
      </c>
      <c r="BQ685" s="58" t="str">
        <f>IF(O685="男子",IF($AF685&gt;100,"",IF($M685=プロ用男子!D$152,ROW(),"")),"")</f>
        <v/>
      </c>
      <c r="BR685" s="58" t="str">
        <f>IF(O685="男子",IF($AF685&gt;100,"",IF($M685=プロ用男子!K$152,ROW(),"")),"")</f>
        <v/>
      </c>
      <c r="BS685" s="58" t="str">
        <f>IF(O685="男子",IF($AF685&gt;100,"",IF($M685=プロ用男子!D$177,ROW(),"")),"")</f>
        <v/>
      </c>
      <c r="BT685" s="58" t="str">
        <f>IF(O685="男子",IF($AF685&gt;100,"",IF($M685=プロ用男子!K$177,ROW(),"")),"")</f>
        <v/>
      </c>
      <c r="BU685" s="58" t="str">
        <f>IF(O685="男子",IF($AF685&gt;100,"",IF($M685=プロ用男子!D$202,ROW(),"")),"")</f>
        <v/>
      </c>
      <c r="BV685" s="58" t="str">
        <f>IF(O685="男子",IF($AF685&gt;100,"",IF($M685=プロ用男子!K$202,ROW(),"")),"")</f>
        <v/>
      </c>
      <c r="BW685" s="58" t="str">
        <f>IF(O685="男子",IF($AF685&gt;100,"",IF($M685=プロ用男子!D$227,ROW(),"")),"")</f>
        <v/>
      </c>
      <c r="BX685" s="58" t="str">
        <f>IF(O685="男子",IF($AF685&gt;100,"",IF($M685=プロ用男子!K$227,ROW(),"")),"")</f>
        <v/>
      </c>
      <c r="BY685" s="58" t="str">
        <f>IF(O685="女子",IF(AF685&gt;100,"",IF(M685=プロ用女子!D$2,ROW(),"")),"")</f>
        <v/>
      </c>
      <c r="BZ685" s="58" t="str">
        <f>IF(O685="女子",IF($AF685&gt;100,"",IF($M685=プロ用女子!K$2,ROW(),"")),"")</f>
        <v/>
      </c>
      <c r="CA685" s="58" t="str">
        <f>IF(O685="女子",IF($AF685&gt;100,"",IF($M685=プロ用女子!D$27,ROW(),"")),"")</f>
        <v/>
      </c>
      <c r="CB685" s="58" t="str">
        <f>IF(O685="女子",IF($AF685&gt;100,"",IF($M685=プロ用女子!K$27,ROW(),"")),"")</f>
        <v/>
      </c>
      <c r="CC685" s="58" t="str">
        <f>IF(O685="女子",IF($AF685&gt;100,"",IF($M685=プロ用女子!D$52,ROW(),"")),"")</f>
        <v/>
      </c>
      <c r="CD685" s="58" t="str">
        <f>IF(O685="女子",IF($AF685&gt;100,"",IF($M685=プロ用女子!K$52,ROW(),"")),"")</f>
        <v/>
      </c>
      <c r="CE685" s="58" t="str">
        <f>IF(O685="女子",IF($AF685&gt;100,"",IF($M685=プロ用女子!D$77,ROW(),"")),"")</f>
        <v/>
      </c>
      <c r="CF685" s="58" t="str">
        <f>IF(O685="女子",IF($AF685&gt;100,"",IF($M685=プロ用女子!K$77,ROW(),"")),"")</f>
        <v/>
      </c>
      <c r="CG685" s="58" t="str">
        <f>IF(O685="女子",IF($AF685&gt;100,"",IF($M685=プロ用女子!D$102,ROW(),"")),"")</f>
        <v/>
      </c>
      <c r="CH685" s="58" t="str">
        <f>IF(O685="女子",IF($AF685&gt;100,"",IF($M685=プロ用女子!K$102,ROW(),"")),"")</f>
        <v/>
      </c>
      <c r="CI685" s="58" t="str">
        <f>IF(O685="女子",IF($AF685&gt;100,"",IF($M685=プロ用女子!D$127,ROW(),"")),"")</f>
        <v/>
      </c>
      <c r="CJ685" s="58" t="str">
        <f>IF(O685="女子",IF($AF685&gt;100,"",IF($M685=プロ用女子!K$127,ROW(),"")),"")</f>
        <v/>
      </c>
      <c r="CK685" s="58" t="str">
        <f>IF(O685="女子",IF($AF685&gt;100,"",IF($M685=プロ用女子!D$152,ROW(),"")),"")</f>
        <v/>
      </c>
      <c r="CL685" s="58" t="str">
        <f>IF(O685="女子",IF($AF685&gt;100,"",IF($M685=プロ用女子!K$152,ROW(),"")),"")</f>
        <v/>
      </c>
      <c r="CM685" s="58" t="str">
        <f>IF(O685="女子",IF($AF685&gt;100,"",IF($M685=プロ用女子!D$177,ROW(),"")),"")</f>
        <v/>
      </c>
      <c r="CN685" s="58" t="str">
        <f>IF(O685="女子",IF($AF685&gt;100,"",IF($M685=プロ用女子!K$177,ROW(),"")),"")</f>
        <v/>
      </c>
      <c r="CO685" s="58" t="str">
        <f>IF(O685="女子",IF($AF685&gt;100,"",IF($M685=プロ用女子!D$202,ROW(),"")),"")</f>
        <v/>
      </c>
      <c r="CP685" s="58" t="str">
        <f>IF(O685="女子",IF($AF685&gt;100,"",IF($M685=プロ用女子!K$202,ROW(),"")),"")</f>
        <v/>
      </c>
      <c r="CQ685" s="58" t="str">
        <f>IF(O685="女子",IF($AF685&gt;100,"",IF($M685=プロ用女子!D$227,ROW(),"")),"")</f>
        <v/>
      </c>
      <c r="CR685" s="58" t="str">
        <f>IF(O685="女子",IF($AF685&gt;100,"",IF($M685=プロ用女子!K$227,ROW(),"")),"")</f>
        <v/>
      </c>
    </row>
    <row r="686" spans="54:96" x14ac:dyDescent="0.15">
      <c r="BB686" t="str">
        <f t="shared" si="37"/>
        <v/>
      </c>
      <c r="BC686" t="str">
        <f t="shared" si="38"/>
        <v/>
      </c>
      <c r="BD686" t="str">
        <f t="shared" si="39"/>
        <v/>
      </c>
      <c r="BE686" s="58" t="str">
        <f>IF(O686="男子",IF($AF686&gt;100,"",IF(M686=プロ用男子!D$2,ROW(),"")),"")</f>
        <v/>
      </c>
      <c r="BF686" s="58" t="str">
        <f>IF(O686="男子",IF($AF686&gt;100,"",IF($M686=プロ用男子!K$2,ROW(),"")),"")</f>
        <v/>
      </c>
      <c r="BG686" s="58" t="str">
        <f>IF(O686="男子",IF($AF686&gt;100,"",IF($M686=プロ用男子!D$27,ROW(),"")),"")</f>
        <v/>
      </c>
      <c r="BH686" s="58" t="str">
        <f>IF(O686="男子",IF($AF686&gt;100,"",IF($M686=プロ用男子!K$27,ROW(),"")),"")</f>
        <v/>
      </c>
      <c r="BI686" s="58" t="str">
        <f>IF(O686="男子",IF($AF686&gt;100,"",IF($M686=プロ用男子!D$52,ROW(),"")),"")</f>
        <v/>
      </c>
      <c r="BJ686" s="58" t="str">
        <f>IF(O686="男子",IF($AF686&gt;100,"",IF($M686=プロ用男子!K$52,ROW(),"")),"")</f>
        <v/>
      </c>
      <c r="BK686" s="58" t="str">
        <f>IF(O686="男子",IF($AF686&gt;100,"",IF($M686=プロ用男子!D$77,ROW(),"")),"")</f>
        <v/>
      </c>
      <c r="BL686" s="58" t="str">
        <f>IF(O686="男子",IF($AF686&gt;100,"",IF($M686=プロ用男子!K$77,ROW(),"")),"")</f>
        <v/>
      </c>
      <c r="BM686" s="58" t="str">
        <f>IF(O686="男子",IF($AF686&gt;100,"",IF($M686=プロ用男子!D$102,ROW(),"")),"")</f>
        <v/>
      </c>
      <c r="BN686" s="58" t="str">
        <f>IF(O686="男子",IF($AF686&gt;100,"",IF($M686=プロ用男子!K$102,ROW(),"")),"")</f>
        <v/>
      </c>
      <c r="BO686" s="58" t="str">
        <f>IF(O686="男子",IF($AF686&gt;100,"",IF($M686=プロ用男子!D$127,ROW(),"")),"")</f>
        <v/>
      </c>
      <c r="BP686" s="58" t="str">
        <f>IF(O686="男子",IF($AF686&gt;100,"",IF($M686=プロ用男子!K$127,ROW(),"")),"")</f>
        <v/>
      </c>
      <c r="BQ686" s="58" t="str">
        <f>IF(O686="男子",IF($AF686&gt;100,"",IF($M686=プロ用男子!D$152,ROW(),"")),"")</f>
        <v/>
      </c>
      <c r="BR686" s="58" t="str">
        <f>IF(O686="男子",IF($AF686&gt;100,"",IF($M686=プロ用男子!K$152,ROW(),"")),"")</f>
        <v/>
      </c>
      <c r="BS686" s="58" t="str">
        <f>IF(O686="男子",IF($AF686&gt;100,"",IF($M686=プロ用男子!D$177,ROW(),"")),"")</f>
        <v/>
      </c>
      <c r="BT686" s="58" t="str">
        <f>IF(O686="男子",IF($AF686&gt;100,"",IF($M686=プロ用男子!K$177,ROW(),"")),"")</f>
        <v/>
      </c>
      <c r="BU686" s="58" t="str">
        <f>IF(O686="男子",IF($AF686&gt;100,"",IF($M686=プロ用男子!D$202,ROW(),"")),"")</f>
        <v/>
      </c>
      <c r="BV686" s="58" t="str">
        <f>IF(O686="男子",IF($AF686&gt;100,"",IF($M686=プロ用男子!K$202,ROW(),"")),"")</f>
        <v/>
      </c>
      <c r="BW686" s="58" t="str">
        <f>IF(O686="男子",IF($AF686&gt;100,"",IF($M686=プロ用男子!D$227,ROW(),"")),"")</f>
        <v/>
      </c>
      <c r="BX686" s="58" t="str">
        <f>IF(O686="男子",IF($AF686&gt;100,"",IF($M686=プロ用男子!K$227,ROW(),"")),"")</f>
        <v/>
      </c>
      <c r="BY686" s="58" t="str">
        <f>IF(O686="女子",IF(AF686&gt;100,"",IF(M686=プロ用女子!D$2,ROW(),"")),"")</f>
        <v/>
      </c>
      <c r="BZ686" s="58" t="str">
        <f>IF(O686="女子",IF($AF686&gt;100,"",IF($M686=プロ用女子!K$2,ROW(),"")),"")</f>
        <v/>
      </c>
      <c r="CA686" s="58" t="str">
        <f>IF(O686="女子",IF($AF686&gt;100,"",IF($M686=プロ用女子!D$27,ROW(),"")),"")</f>
        <v/>
      </c>
      <c r="CB686" s="58" t="str">
        <f>IF(O686="女子",IF($AF686&gt;100,"",IF($M686=プロ用女子!K$27,ROW(),"")),"")</f>
        <v/>
      </c>
      <c r="CC686" s="58" t="str">
        <f>IF(O686="女子",IF($AF686&gt;100,"",IF($M686=プロ用女子!D$52,ROW(),"")),"")</f>
        <v/>
      </c>
      <c r="CD686" s="58" t="str">
        <f>IF(O686="女子",IF($AF686&gt;100,"",IF($M686=プロ用女子!K$52,ROW(),"")),"")</f>
        <v/>
      </c>
      <c r="CE686" s="58" t="str">
        <f>IF(O686="女子",IF($AF686&gt;100,"",IF($M686=プロ用女子!D$77,ROW(),"")),"")</f>
        <v/>
      </c>
      <c r="CF686" s="58" t="str">
        <f>IF(O686="女子",IF($AF686&gt;100,"",IF($M686=プロ用女子!K$77,ROW(),"")),"")</f>
        <v/>
      </c>
      <c r="CG686" s="58" t="str">
        <f>IF(O686="女子",IF($AF686&gt;100,"",IF($M686=プロ用女子!D$102,ROW(),"")),"")</f>
        <v/>
      </c>
      <c r="CH686" s="58" t="str">
        <f>IF(O686="女子",IF($AF686&gt;100,"",IF($M686=プロ用女子!K$102,ROW(),"")),"")</f>
        <v/>
      </c>
      <c r="CI686" s="58" t="str">
        <f>IF(O686="女子",IF($AF686&gt;100,"",IF($M686=プロ用女子!D$127,ROW(),"")),"")</f>
        <v/>
      </c>
      <c r="CJ686" s="58" t="str">
        <f>IF(O686="女子",IF($AF686&gt;100,"",IF($M686=プロ用女子!K$127,ROW(),"")),"")</f>
        <v/>
      </c>
      <c r="CK686" s="58" t="str">
        <f>IF(O686="女子",IF($AF686&gt;100,"",IF($M686=プロ用女子!D$152,ROW(),"")),"")</f>
        <v/>
      </c>
      <c r="CL686" s="58" t="str">
        <f>IF(O686="女子",IF($AF686&gt;100,"",IF($M686=プロ用女子!K$152,ROW(),"")),"")</f>
        <v/>
      </c>
      <c r="CM686" s="58" t="str">
        <f>IF(O686="女子",IF($AF686&gt;100,"",IF($M686=プロ用女子!D$177,ROW(),"")),"")</f>
        <v/>
      </c>
      <c r="CN686" s="58" t="str">
        <f>IF(O686="女子",IF($AF686&gt;100,"",IF($M686=プロ用女子!K$177,ROW(),"")),"")</f>
        <v/>
      </c>
      <c r="CO686" s="58" t="str">
        <f>IF(O686="女子",IF($AF686&gt;100,"",IF($M686=プロ用女子!D$202,ROW(),"")),"")</f>
        <v/>
      </c>
      <c r="CP686" s="58" t="str">
        <f>IF(O686="女子",IF($AF686&gt;100,"",IF($M686=プロ用女子!K$202,ROW(),"")),"")</f>
        <v/>
      </c>
      <c r="CQ686" s="58" t="str">
        <f>IF(O686="女子",IF($AF686&gt;100,"",IF($M686=プロ用女子!D$227,ROW(),"")),"")</f>
        <v/>
      </c>
      <c r="CR686" s="58" t="str">
        <f>IF(O686="女子",IF($AF686&gt;100,"",IF($M686=プロ用女子!K$227,ROW(),"")),"")</f>
        <v/>
      </c>
    </row>
    <row r="687" spans="54:96" x14ac:dyDescent="0.15">
      <c r="BB687" t="str">
        <f t="shared" si="37"/>
        <v/>
      </c>
      <c r="BC687" t="str">
        <f t="shared" si="38"/>
        <v/>
      </c>
      <c r="BD687" t="str">
        <f t="shared" si="39"/>
        <v/>
      </c>
      <c r="BE687" s="58" t="str">
        <f>IF(O687="男子",IF($AF687&gt;100,"",IF(M687=プロ用男子!D$2,ROW(),"")),"")</f>
        <v/>
      </c>
      <c r="BF687" s="58" t="str">
        <f>IF(O687="男子",IF($AF687&gt;100,"",IF($M687=プロ用男子!K$2,ROW(),"")),"")</f>
        <v/>
      </c>
      <c r="BG687" s="58" t="str">
        <f>IF(O687="男子",IF($AF687&gt;100,"",IF($M687=プロ用男子!D$27,ROW(),"")),"")</f>
        <v/>
      </c>
      <c r="BH687" s="58" t="str">
        <f>IF(O687="男子",IF($AF687&gt;100,"",IF($M687=プロ用男子!K$27,ROW(),"")),"")</f>
        <v/>
      </c>
      <c r="BI687" s="58" t="str">
        <f>IF(O687="男子",IF($AF687&gt;100,"",IF($M687=プロ用男子!D$52,ROW(),"")),"")</f>
        <v/>
      </c>
      <c r="BJ687" s="58" t="str">
        <f>IF(O687="男子",IF($AF687&gt;100,"",IF($M687=プロ用男子!K$52,ROW(),"")),"")</f>
        <v/>
      </c>
      <c r="BK687" s="58" t="str">
        <f>IF(O687="男子",IF($AF687&gt;100,"",IF($M687=プロ用男子!D$77,ROW(),"")),"")</f>
        <v/>
      </c>
      <c r="BL687" s="58" t="str">
        <f>IF(O687="男子",IF($AF687&gt;100,"",IF($M687=プロ用男子!K$77,ROW(),"")),"")</f>
        <v/>
      </c>
      <c r="BM687" s="58" t="str">
        <f>IF(O687="男子",IF($AF687&gt;100,"",IF($M687=プロ用男子!D$102,ROW(),"")),"")</f>
        <v/>
      </c>
      <c r="BN687" s="58" t="str">
        <f>IF(O687="男子",IF($AF687&gt;100,"",IF($M687=プロ用男子!K$102,ROW(),"")),"")</f>
        <v/>
      </c>
      <c r="BO687" s="58" t="str">
        <f>IF(O687="男子",IF($AF687&gt;100,"",IF($M687=プロ用男子!D$127,ROW(),"")),"")</f>
        <v/>
      </c>
      <c r="BP687" s="58" t="str">
        <f>IF(O687="男子",IF($AF687&gt;100,"",IF($M687=プロ用男子!K$127,ROW(),"")),"")</f>
        <v/>
      </c>
      <c r="BQ687" s="58" t="str">
        <f>IF(O687="男子",IF($AF687&gt;100,"",IF($M687=プロ用男子!D$152,ROW(),"")),"")</f>
        <v/>
      </c>
      <c r="BR687" s="58" t="str">
        <f>IF(O687="男子",IF($AF687&gt;100,"",IF($M687=プロ用男子!K$152,ROW(),"")),"")</f>
        <v/>
      </c>
      <c r="BS687" s="58" t="str">
        <f>IF(O687="男子",IF($AF687&gt;100,"",IF($M687=プロ用男子!D$177,ROW(),"")),"")</f>
        <v/>
      </c>
      <c r="BT687" s="58" t="str">
        <f>IF(O687="男子",IF($AF687&gt;100,"",IF($M687=プロ用男子!K$177,ROW(),"")),"")</f>
        <v/>
      </c>
      <c r="BU687" s="58" t="str">
        <f>IF(O687="男子",IF($AF687&gt;100,"",IF($M687=プロ用男子!D$202,ROW(),"")),"")</f>
        <v/>
      </c>
      <c r="BV687" s="58" t="str">
        <f>IF(O687="男子",IF($AF687&gt;100,"",IF($M687=プロ用男子!K$202,ROW(),"")),"")</f>
        <v/>
      </c>
      <c r="BW687" s="58" t="str">
        <f>IF(O687="男子",IF($AF687&gt;100,"",IF($M687=プロ用男子!D$227,ROW(),"")),"")</f>
        <v/>
      </c>
      <c r="BX687" s="58" t="str">
        <f>IF(O687="男子",IF($AF687&gt;100,"",IF($M687=プロ用男子!K$227,ROW(),"")),"")</f>
        <v/>
      </c>
      <c r="BY687" s="58" t="str">
        <f>IF(O687="女子",IF(AF687&gt;100,"",IF(M687=プロ用女子!D$2,ROW(),"")),"")</f>
        <v/>
      </c>
      <c r="BZ687" s="58" t="str">
        <f>IF(O687="女子",IF($AF687&gt;100,"",IF($M687=プロ用女子!K$2,ROW(),"")),"")</f>
        <v/>
      </c>
      <c r="CA687" s="58" t="str">
        <f>IF(O687="女子",IF($AF687&gt;100,"",IF($M687=プロ用女子!D$27,ROW(),"")),"")</f>
        <v/>
      </c>
      <c r="CB687" s="58" t="str">
        <f>IF(O687="女子",IF($AF687&gt;100,"",IF($M687=プロ用女子!K$27,ROW(),"")),"")</f>
        <v/>
      </c>
      <c r="CC687" s="58" t="str">
        <f>IF(O687="女子",IF($AF687&gt;100,"",IF($M687=プロ用女子!D$52,ROW(),"")),"")</f>
        <v/>
      </c>
      <c r="CD687" s="58" t="str">
        <f>IF(O687="女子",IF($AF687&gt;100,"",IF($M687=プロ用女子!K$52,ROW(),"")),"")</f>
        <v/>
      </c>
      <c r="CE687" s="58" t="str">
        <f>IF(O687="女子",IF($AF687&gt;100,"",IF($M687=プロ用女子!D$77,ROW(),"")),"")</f>
        <v/>
      </c>
      <c r="CF687" s="58" t="str">
        <f>IF(O687="女子",IF($AF687&gt;100,"",IF($M687=プロ用女子!K$77,ROW(),"")),"")</f>
        <v/>
      </c>
      <c r="CG687" s="58" t="str">
        <f>IF(O687="女子",IF($AF687&gt;100,"",IF($M687=プロ用女子!D$102,ROW(),"")),"")</f>
        <v/>
      </c>
      <c r="CH687" s="58" t="str">
        <f>IF(O687="女子",IF($AF687&gt;100,"",IF($M687=プロ用女子!K$102,ROW(),"")),"")</f>
        <v/>
      </c>
      <c r="CI687" s="58" t="str">
        <f>IF(O687="女子",IF($AF687&gt;100,"",IF($M687=プロ用女子!D$127,ROW(),"")),"")</f>
        <v/>
      </c>
      <c r="CJ687" s="58" t="str">
        <f>IF(O687="女子",IF($AF687&gt;100,"",IF($M687=プロ用女子!K$127,ROW(),"")),"")</f>
        <v/>
      </c>
      <c r="CK687" s="58" t="str">
        <f>IF(O687="女子",IF($AF687&gt;100,"",IF($M687=プロ用女子!D$152,ROW(),"")),"")</f>
        <v/>
      </c>
      <c r="CL687" s="58" t="str">
        <f>IF(O687="女子",IF($AF687&gt;100,"",IF($M687=プロ用女子!K$152,ROW(),"")),"")</f>
        <v/>
      </c>
      <c r="CM687" s="58" t="str">
        <f>IF(O687="女子",IF($AF687&gt;100,"",IF($M687=プロ用女子!D$177,ROW(),"")),"")</f>
        <v/>
      </c>
      <c r="CN687" s="58" t="str">
        <f>IF(O687="女子",IF($AF687&gt;100,"",IF($M687=プロ用女子!K$177,ROW(),"")),"")</f>
        <v/>
      </c>
      <c r="CO687" s="58" t="str">
        <f>IF(O687="女子",IF($AF687&gt;100,"",IF($M687=プロ用女子!D$202,ROW(),"")),"")</f>
        <v/>
      </c>
      <c r="CP687" s="58" t="str">
        <f>IF(O687="女子",IF($AF687&gt;100,"",IF($M687=プロ用女子!K$202,ROW(),"")),"")</f>
        <v/>
      </c>
      <c r="CQ687" s="58" t="str">
        <f>IF(O687="女子",IF($AF687&gt;100,"",IF($M687=プロ用女子!D$227,ROW(),"")),"")</f>
        <v/>
      </c>
      <c r="CR687" s="58" t="str">
        <f>IF(O687="女子",IF($AF687&gt;100,"",IF($M687=プロ用女子!K$227,ROW(),"")),"")</f>
        <v/>
      </c>
    </row>
    <row r="688" spans="54:96" x14ac:dyDescent="0.15">
      <c r="BB688" t="str">
        <f t="shared" si="37"/>
        <v/>
      </c>
      <c r="BC688" t="str">
        <f t="shared" si="38"/>
        <v/>
      </c>
      <c r="BD688" t="str">
        <f t="shared" si="39"/>
        <v/>
      </c>
      <c r="BE688" s="58" t="str">
        <f>IF(O688="男子",IF($AF688&gt;100,"",IF(M688=プロ用男子!D$2,ROW(),"")),"")</f>
        <v/>
      </c>
      <c r="BF688" s="58" t="str">
        <f>IF(O688="男子",IF($AF688&gt;100,"",IF($M688=プロ用男子!K$2,ROW(),"")),"")</f>
        <v/>
      </c>
      <c r="BG688" s="58" t="str">
        <f>IF(O688="男子",IF($AF688&gt;100,"",IF($M688=プロ用男子!D$27,ROW(),"")),"")</f>
        <v/>
      </c>
      <c r="BH688" s="58" t="str">
        <f>IF(O688="男子",IF($AF688&gt;100,"",IF($M688=プロ用男子!K$27,ROW(),"")),"")</f>
        <v/>
      </c>
      <c r="BI688" s="58" t="str">
        <f>IF(O688="男子",IF($AF688&gt;100,"",IF($M688=プロ用男子!D$52,ROW(),"")),"")</f>
        <v/>
      </c>
      <c r="BJ688" s="58" t="str">
        <f>IF(O688="男子",IF($AF688&gt;100,"",IF($M688=プロ用男子!K$52,ROW(),"")),"")</f>
        <v/>
      </c>
      <c r="BK688" s="58" t="str">
        <f>IF(O688="男子",IF($AF688&gt;100,"",IF($M688=プロ用男子!D$77,ROW(),"")),"")</f>
        <v/>
      </c>
      <c r="BL688" s="58" t="str">
        <f>IF(O688="男子",IF($AF688&gt;100,"",IF($M688=プロ用男子!K$77,ROW(),"")),"")</f>
        <v/>
      </c>
      <c r="BM688" s="58" t="str">
        <f>IF(O688="男子",IF($AF688&gt;100,"",IF($M688=プロ用男子!D$102,ROW(),"")),"")</f>
        <v/>
      </c>
      <c r="BN688" s="58" t="str">
        <f>IF(O688="男子",IF($AF688&gt;100,"",IF($M688=プロ用男子!K$102,ROW(),"")),"")</f>
        <v/>
      </c>
      <c r="BO688" s="58" t="str">
        <f>IF(O688="男子",IF($AF688&gt;100,"",IF($M688=プロ用男子!D$127,ROW(),"")),"")</f>
        <v/>
      </c>
      <c r="BP688" s="58" t="str">
        <f>IF(O688="男子",IF($AF688&gt;100,"",IF($M688=プロ用男子!K$127,ROW(),"")),"")</f>
        <v/>
      </c>
      <c r="BQ688" s="58" t="str">
        <f>IF(O688="男子",IF($AF688&gt;100,"",IF($M688=プロ用男子!D$152,ROW(),"")),"")</f>
        <v/>
      </c>
      <c r="BR688" s="58" t="str">
        <f>IF(O688="男子",IF($AF688&gt;100,"",IF($M688=プロ用男子!K$152,ROW(),"")),"")</f>
        <v/>
      </c>
      <c r="BS688" s="58" t="str">
        <f>IF(O688="男子",IF($AF688&gt;100,"",IF($M688=プロ用男子!D$177,ROW(),"")),"")</f>
        <v/>
      </c>
      <c r="BT688" s="58" t="str">
        <f>IF(O688="男子",IF($AF688&gt;100,"",IF($M688=プロ用男子!K$177,ROW(),"")),"")</f>
        <v/>
      </c>
      <c r="BU688" s="58" t="str">
        <f>IF(O688="男子",IF($AF688&gt;100,"",IF($M688=プロ用男子!D$202,ROW(),"")),"")</f>
        <v/>
      </c>
      <c r="BV688" s="58" t="str">
        <f>IF(O688="男子",IF($AF688&gt;100,"",IF($M688=プロ用男子!K$202,ROW(),"")),"")</f>
        <v/>
      </c>
      <c r="BW688" s="58" t="str">
        <f>IF(O688="男子",IF($AF688&gt;100,"",IF($M688=プロ用男子!D$227,ROW(),"")),"")</f>
        <v/>
      </c>
      <c r="BX688" s="58" t="str">
        <f>IF(O688="男子",IF($AF688&gt;100,"",IF($M688=プロ用男子!K$227,ROW(),"")),"")</f>
        <v/>
      </c>
      <c r="BY688" s="58" t="str">
        <f>IF(O688="女子",IF(AF688&gt;100,"",IF(M688=プロ用女子!D$2,ROW(),"")),"")</f>
        <v/>
      </c>
      <c r="BZ688" s="58" t="str">
        <f>IF(O688="女子",IF($AF688&gt;100,"",IF($M688=プロ用女子!K$2,ROW(),"")),"")</f>
        <v/>
      </c>
      <c r="CA688" s="58" t="str">
        <f>IF(O688="女子",IF($AF688&gt;100,"",IF($M688=プロ用女子!D$27,ROW(),"")),"")</f>
        <v/>
      </c>
      <c r="CB688" s="58" t="str">
        <f>IF(O688="女子",IF($AF688&gt;100,"",IF($M688=プロ用女子!K$27,ROW(),"")),"")</f>
        <v/>
      </c>
      <c r="CC688" s="58" t="str">
        <f>IF(O688="女子",IF($AF688&gt;100,"",IF($M688=プロ用女子!D$52,ROW(),"")),"")</f>
        <v/>
      </c>
      <c r="CD688" s="58" t="str">
        <f>IF(O688="女子",IF($AF688&gt;100,"",IF($M688=プロ用女子!K$52,ROW(),"")),"")</f>
        <v/>
      </c>
      <c r="CE688" s="58" t="str">
        <f>IF(O688="女子",IF($AF688&gt;100,"",IF($M688=プロ用女子!D$77,ROW(),"")),"")</f>
        <v/>
      </c>
      <c r="CF688" s="58" t="str">
        <f>IF(O688="女子",IF($AF688&gt;100,"",IF($M688=プロ用女子!K$77,ROW(),"")),"")</f>
        <v/>
      </c>
      <c r="CG688" s="58" t="str">
        <f>IF(O688="女子",IF($AF688&gt;100,"",IF($M688=プロ用女子!D$102,ROW(),"")),"")</f>
        <v/>
      </c>
      <c r="CH688" s="58" t="str">
        <f>IF(O688="女子",IF($AF688&gt;100,"",IF($M688=プロ用女子!K$102,ROW(),"")),"")</f>
        <v/>
      </c>
      <c r="CI688" s="58" t="str">
        <f>IF(O688="女子",IF($AF688&gt;100,"",IF($M688=プロ用女子!D$127,ROW(),"")),"")</f>
        <v/>
      </c>
      <c r="CJ688" s="58" t="str">
        <f>IF(O688="女子",IF($AF688&gt;100,"",IF($M688=プロ用女子!K$127,ROW(),"")),"")</f>
        <v/>
      </c>
      <c r="CK688" s="58" t="str">
        <f>IF(O688="女子",IF($AF688&gt;100,"",IF($M688=プロ用女子!D$152,ROW(),"")),"")</f>
        <v/>
      </c>
      <c r="CL688" s="58" t="str">
        <f>IF(O688="女子",IF($AF688&gt;100,"",IF($M688=プロ用女子!K$152,ROW(),"")),"")</f>
        <v/>
      </c>
      <c r="CM688" s="58" t="str">
        <f>IF(O688="女子",IF($AF688&gt;100,"",IF($M688=プロ用女子!D$177,ROW(),"")),"")</f>
        <v/>
      </c>
      <c r="CN688" s="58" t="str">
        <f>IF(O688="女子",IF($AF688&gt;100,"",IF($M688=プロ用女子!K$177,ROW(),"")),"")</f>
        <v/>
      </c>
      <c r="CO688" s="58" t="str">
        <f>IF(O688="女子",IF($AF688&gt;100,"",IF($M688=プロ用女子!D$202,ROW(),"")),"")</f>
        <v/>
      </c>
      <c r="CP688" s="58" t="str">
        <f>IF(O688="女子",IF($AF688&gt;100,"",IF($M688=プロ用女子!K$202,ROW(),"")),"")</f>
        <v/>
      </c>
      <c r="CQ688" s="58" t="str">
        <f>IF(O688="女子",IF($AF688&gt;100,"",IF($M688=プロ用女子!D$227,ROW(),"")),"")</f>
        <v/>
      </c>
      <c r="CR688" s="58" t="str">
        <f>IF(O688="女子",IF($AF688&gt;100,"",IF($M688=プロ用女子!K$227,ROW(),"")),"")</f>
        <v/>
      </c>
    </row>
    <row r="689" spans="54:96" x14ac:dyDescent="0.15">
      <c r="BB689" t="str">
        <f t="shared" si="37"/>
        <v/>
      </c>
      <c r="BC689" t="str">
        <f t="shared" si="38"/>
        <v/>
      </c>
      <c r="BD689" t="str">
        <f t="shared" si="39"/>
        <v/>
      </c>
      <c r="BE689" s="58" t="str">
        <f>IF(O689="男子",IF($AF689&gt;100,"",IF(M689=プロ用男子!D$2,ROW(),"")),"")</f>
        <v/>
      </c>
      <c r="BF689" s="58" t="str">
        <f>IF(O689="男子",IF($AF689&gt;100,"",IF($M689=プロ用男子!K$2,ROW(),"")),"")</f>
        <v/>
      </c>
      <c r="BG689" s="58" t="str">
        <f>IF(O689="男子",IF($AF689&gt;100,"",IF($M689=プロ用男子!D$27,ROW(),"")),"")</f>
        <v/>
      </c>
      <c r="BH689" s="58" t="str">
        <f>IF(O689="男子",IF($AF689&gt;100,"",IF($M689=プロ用男子!K$27,ROW(),"")),"")</f>
        <v/>
      </c>
      <c r="BI689" s="58" t="str">
        <f>IF(O689="男子",IF($AF689&gt;100,"",IF($M689=プロ用男子!D$52,ROW(),"")),"")</f>
        <v/>
      </c>
      <c r="BJ689" s="58" t="str">
        <f>IF(O689="男子",IF($AF689&gt;100,"",IF($M689=プロ用男子!K$52,ROW(),"")),"")</f>
        <v/>
      </c>
      <c r="BK689" s="58" t="str">
        <f>IF(O689="男子",IF($AF689&gt;100,"",IF($M689=プロ用男子!D$77,ROW(),"")),"")</f>
        <v/>
      </c>
      <c r="BL689" s="58" t="str">
        <f>IF(O689="男子",IF($AF689&gt;100,"",IF($M689=プロ用男子!K$77,ROW(),"")),"")</f>
        <v/>
      </c>
      <c r="BM689" s="58" t="str">
        <f>IF(O689="男子",IF($AF689&gt;100,"",IF($M689=プロ用男子!D$102,ROW(),"")),"")</f>
        <v/>
      </c>
      <c r="BN689" s="58" t="str">
        <f>IF(O689="男子",IF($AF689&gt;100,"",IF($M689=プロ用男子!K$102,ROW(),"")),"")</f>
        <v/>
      </c>
      <c r="BO689" s="58" t="str">
        <f>IF(O689="男子",IF($AF689&gt;100,"",IF($M689=プロ用男子!D$127,ROW(),"")),"")</f>
        <v/>
      </c>
      <c r="BP689" s="58" t="str">
        <f>IF(O689="男子",IF($AF689&gt;100,"",IF($M689=プロ用男子!K$127,ROW(),"")),"")</f>
        <v/>
      </c>
      <c r="BQ689" s="58" t="str">
        <f>IF(O689="男子",IF($AF689&gt;100,"",IF($M689=プロ用男子!D$152,ROW(),"")),"")</f>
        <v/>
      </c>
      <c r="BR689" s="58" t="str">
        <f>IF(O689="男子",IF($AF689&gt;100,"",IF($M689=プロ用男子!K$152,ROW(),"")),"")</f>
        <v/>
      </c>
      <c r="BS689" s="58" t="str">
        <f>IF(O689="男子",IF($AF689&gt;100,"",IF($M689=プロ用男子!D$177,ROW(),"")),"")</f>
        <v/>
      </c>
      <c r="BT689" s="58" t="str">
        <f>IF(O689="男子",IF($AF689&gt;100,"",IF($M689=プロ用男子!K$177,ROW(),"")),"")</f>
        <v/>
      </c>
      <c r="BU689" s="58" t="str">
        <f>IF(O689="男子",IF($AF689&gt;100,"",IF($M689=プロ用男子!D$202,ROW(),"")),"")</f>
        <v/>
      </c>
      <c r="BV689" s="58" t="str">
        <f>IF(O689="男子",IF($AF689&gt;100,"",IF($M689=プロ用男子!K$202,ROW(),"")),"")</f>
        <v/>
      </c>
      <c r="BW689" s="58" t="str">
        <f>IF(O689="男子",IF($AF689&gt;100,"",IF($M689=プロ用男子!D$227,ROW(),"")),"")</f>
        <v/>
      </c>
      <c r="BX689" s="58" t="str">
        <f>IF(O689="男子",IF($AF689&gt;100,"",IF($M689=プロ用男子!K$227,ROW(),"")),"")</f>
        <v/>
      </c>
      <c r="BY689" s="58" t="str">
        <f>IF(O689="女子",IF(AF689&gt;100,"",IF(M689=プロ用女子!D$2,ROW(),"")),"")</f>
        <v/>
      </c>
      <c r="BZ689" s="58" t="str">
        <f>IF(O689="女子",IF($AF689&gt;100,"",IF($M689=プロ用女子!K$2,ROW(),"")),"")</f>
        <v/>
      </c>
      <c r="CA689" s="58" t="str">
        <f>IF(O689="女子",IF($AF689&gt;100,"",IF($M689=プロ用女子!D$27,ROW(),"")),"")</f>
        <v/>
      </c>
      <c r="CB689" s="58" t="str">
        <f>IF(O689="女子",IF($AF689&gt;100,"",IF($M689=プロ用女子!K$27,ROW(),"")),"")</f>
        <v/>
      </c>
      <c r="CC689" s="58" t="str">
        <f>IF(O689="女子",IF($AF689&gt;100,"",IF($M689=プロ用女子!D$52,ROW(),"")),"")</f>
        <v/>
      </c>
      <c r="CD689" s="58" t="str">
        <f>IF(O689="女子",IF($AF689&gt;100,"",IF($M689=プロ用女子!K$52,ROW(),"")),"")</f>
        <v/>
      </c>
      <c r="CE689" s="58" t="str">
        <f>IF(O689="女子",IF($AF689&gt;100,"",IF($M689=プロ用女子!D$77,ROW(),"")),"")</f>
        <v/>
      </c>
      <c r="CF689" s="58" t="str">
        <f>IF(O689="女子",IF($AF689&gt;100,"",IF($M689=プロ用女子!K$77,ROW(),"")),"")</f>
        <v/>
      </c>
      <c r="CG689" s="58" t="str">
        <f>IF(O689="女子",IF($AF689&gt;100,"",IF($M689=プロ用女子!D$102,ROW(),"")),"")</f>
        <v/>
      </c>
      <c r="CH689" s="58" t="str">
        <f>IF(O689="女子",IF($AF689&gt;100,"",IF($M689=プロ用女子!K$102,ROW(),"")),"")</f>
        <v/>
      </c>
      <c r="CI689" s="58" t="str">
        <f>IF(O689="女子",IF($AF689&gt;100,"",IF($M689=プロ用女子!D$127,ROW(),"")),"")</f>
        <v/>
      </c>
      <c r="CJ689" s="58" t="str">
        <f>IF(O689="女子",IF($AF689&gt;100,"",IF($M689=プロ用女子!K$127,ROW(),"")),"")</f>
        <v/>
      </c>
      <c r="CK689" s="58" t="str">
        <f>IF(O689="女子",IF($AF689&gt;100,"",IF($M689=プロ用女子!D$152,ROW(),"")),"")</f>
        <v/>
      </c>
      <c r="CL689" s="58" t="str">
        <f>IF(O689="女子",IF($AF689&gt;100,"",IF($M689=プロ用女子!K$152,ROW(),"")),"")</f>
        <v/>
      </c>
      <c r="CM689" s="58" t="str">
        <f>IF(O689="女子",IF($AF689&gt;100,"",IF($M689=プロ用女子!D$177,ROW(),"")),"")</f>
        <v/>
      </c>
      <c r="CN689" s="58" t="str">
        <f>IF(O689="女子",IF($AF689&gt;100,"",IF($M689=プロ用女子!K$177,ROW(),"")),"")</f>
        <v/>
      </c>
      <c r="CO689" s="58" t="str">
        <f>IF(O689="女子",IF($AF689&gt;100,"",IF($M689=プロ用女子!D$202,ROW(),"")),"")</f>
        <v/>
      </c>
      <c r="CP689" s="58" t="str">
        <f>IF(O689="女子",IF($AF689&gt;100,"",IF($M689=プロ用女子!K$202,ROW(),"")),"")</f>
        <v/>
      </c>
      <c r="CQ689" s="58" t="str">
        <f>IF(O689="女子",IF($AF689&gt;100,"",IF($M689=プロ用女子!D$227,ROW(),"")),"")</f>
        <v/>
      </c>
      <c r="CR689" s="58" t="str">
        <f>IF(O689="女子",IF($AF689&gt;100,"",IF($M689=プロ用女子!K$227,ROW(),"")),"")</f>
        <v/>
      </c>
    </row>
    <row r="690" spans="54:96" x14ac:dyDescent="0.15">
      <c r="BB690" t="str">
        <f t="shared" si="37"/>
        <v/>
      </c>
      <c r="BC690" t="str">
        <f t="shared" si="38"/>
        <v/>
      </c>
      <c r="BD690" t="str">
        <f t="shared" si="39"/>
        <v/>
      </c>
      <c r="BE690" s="58" t="str">
        <f>IF(O690="男子",IF($AF690&gt;100,"",IF(M690=プロ用男子!D$2,ROW(),"")),"")</f>
        <v/>
      </c>
      <c r="BF690" s="58" t="str">
        <f>IF(O690="男子",IF($AF690&gt;100,"",IF($M690=プロ用男子!K$2,ROW(),"")),"")</f>
        <v/>
      </c>
      <c r="BG690" s="58" t="str">
        <f>IF(O690="男子",IF($AF690&gt;100,"",IF($M690=プロ用男子!D$27,ROW(),"")),"")</f>
        <v/>
      </c>
      <c r="BH690" s="58" t="str">
        <f>IF(O690="男子",IF($AF690&gt;100,"",IF($M690=プロ用男子!K$27,ROW(),"")),"")</f>
        <v/>
      </c>
      <c r="BI690" s="58" t="str">
        <f>IF(O690="男子",IF($AF690&gt;100,"",IF($M690=プロ用男子!D$52,ROW(),"")),"")</f>
        <v/>
      </c>
      <c r="BJ690" s="58" t="str">
        <f>IF(O690="男子",IF($AF690&gt;100,"",IF($M690=プロ用男子!K$52,ROW(),"")),"")</f>
        <v/>
      </c>
      <c r="BK690" s="58" t="str">
        <f>IF(O690="男子",IF($AF690&gt;100,"",IF($M690=プロ用男子!D$77,ROW(),"")),"")</f>
        <v/>
      </c>
      <c r="BL690" s="58" t="str">
        <f>IF(O690="男子",IF($AF690&gt;100,"",IF($M690=プロ用男子!K$77,ROW(),"")),"")</f>
        <v/>
      </c>
      <c r="BM690" s="58" t="str">
        <f>IF(O690="男子",IF($AF690&gt;100,"",IF($M690=プロ用男子!D$102,ROW(),"")),"")</f>
        <v/>
      </c>
      <c r="BN690" s="58" t="str">
        <f>IF(O690="男子",IF($AF690&gt;100,"",IF($M690=プロ用男子!K$102,ROW(),"")),"")</f>
        <v/>
      </c>
      <c r="BO690" s="58" t="str">
        <f>IF(O690="男子",IF($AF690&gt;100,"",IF($M690=プロ用男子!D$127,ROW(),"")),"")</f>
        <v/>
      </c>
      <c r="BP690" s="58" t="str">
        <f>IF(O690="男子",IF($AF690&gt;100,"",IF($M690=プロ用男子!K$127,ROW(),"")),"")</f>
        <v/>
      </c>
      <c r="BQ690" s="58" t="str">
        <f>IF(O690="男子",IF($AF690&gt;100,"",IF($M690=プロ用男子!D$152,ROW(),"")),"")</f>
        <v/>
      </c>
      <c r="BR690" s="58" t="str">
        <f>IF(O690="男子",IF($AF690&gt;100,"",IF($M690=プロ用男子!K$152,ROW(),"")),"")</f>
        <v/>
      </c>
      <c r="BS690" s="58" t="str">
        <f>IF(O690="男子",IF($AF690&gt;100,"",IF($M690=プロ用男子!D$177,ROW(),"")),"")</f>
        <v/>
      </c>
      <c r="BT690" s="58" t="str">
        <f>IF(O690="男子",IF($AF690&gt;100,"",IF($M690=プロ用男子!K$177,ROW(),"")),"")</f>
        <v/>
      </c>
      <c r="BU690" s="58" t="str">
        <f>IF(O690="男子",IF($AF690&gt;100,"",IF($M690=プロ用男子!D$202,ROW(),"")),"")</f>
        <v/>
      </c>
      <c r="BV690" s="58" t="str">
        <f>IF(O690="男子",IF($AF690&gt;100,"",IF($M690=プロ用男子!K$202,ROW(),"")),"")</f>
        <v/>
      </c>
      <c r="BW690" s="58" t="str">
        <f>IF(O690="男子",IF($AF690&gt;100,"",IF($M690=プロ用男子!D$227,ROW(),"")),"")</f>
        <v/>
      </c>
      <c r="BX690" s="58" t="str">
        <f>IF(O690="男子",IF($AF690&gt;100,"",IF($M690=プロ用男子!K$227,ROW(),"")),"")</f>
        <v/>
      </c>
      <c r="BY690" s="58" t="str">
        <f>IF(O690="女子",IF(AF690&gt;100,"",IF(M690=プロ用女子!D$2,ROW(),"")),"")</f>
        <v/>
      </c>
      <c r="BZ690" s="58" t="str">
        <f>IF(O690="女子",IF($AF690&gt;100,"",IF($M690=プロ用女子!K$2,ROW(),"")),"")</f>
        <v/>
      </c>
      <c r="CA690" s="58" t="str">
        <f>IF(O690="女子",IF($AF690&gt;100,"",IF($M690=プロ用女子!D$27,ROW(),"")),"")</f>
        <v/>
      </c>
      <c r="CB690" s="58" t="str">
        <f>IF(O690="女子",IF($AF690&gt;100,"",IF($M690=プロ用女子!K$27,ROW(),"")),"")</f>
        <v/>
      </c>
      <c r="CC690" s="58" t="str">
        <f>IF(O690="女子",IF($AF690&gt;100,"",IF($M690=プロ用女子!D$52,ROW(),"")),"")</f>
        <v/>
      </c>
      <c r="CD690" s="58" t="str">
        <f>IF(O690="女子",IF($AF690&gt;100,"",IF($M690=プロ用女子!K$52,ROW(),"")),"")</f>
        <v/>
      </c>
      <c r="CE690" s="58" t="str">
        <f>IF(O690="女子",IF($AF690&gt;100,"",IF($M690=プロ用女子!D$77,ROW(),"")),"")</f>
        <v/>
      </c>
      <c r="CF690" s="58" t="str">
        <f>IF(O690="女子",IF($AF690&gt;100,"",IF($M690=プロ用女子!K$77,ROW(),"")),"")</f>
        <v/>
      </c>
      <c r="CG690" s="58" t="str">
        <f>IF(O690="女子",IF($AF690&gt;100,"",IF($M690=プロ用女子!D$102,ROW(),"")),"")</f>
        <v/>
      </c>
      <c r="CH690" s="58" t="str">
        <f>IF(O690="女子",IF($AF690&gt;100,"",IF($M690=プロ用女子!K$102,ROW(),"")),"")</f>
        <v/>
      </c>
      <c r="CI690" s="58" t="str">
        <f>IF(O690="女子",IF($AF690&gt;100,"",IF($M690=プロ用女子!D$127,ROW(),"")),"")</f>
        <v/>
      </c>
      <c r="CJ690" s="58" t="str">
        <f>IF(O690="女子",IF($AF690&gt;100,"",IF($M690=プロ用女子!K$127,ROW(),"")),"")</f>
        <v/>
      </c>
      <c r="CK690" s="58" t="str">
        <f>IF(O690="女子",IF($AF690&gt;100,"",IF($M690=プロ用女子!D$152,ROW(),"")),"")</f>
        <v/>
      </c>
      <c r="CL690" s="58" t="str">
        <f>IF(O690="女子",IF($AF690&gt;100,"",IF($M690=プロ用女子!K$152,ROW(),"")),"")</f>
        <v/>
      </c>
      <c r="CM690" s="58" t="str">
        <f>IF(O690="女子",IF($AF690&gt;100,"",IF($M690=プロ用女子!D$177,ROW(),"")),"")</f>
        <v/>
      </c>
      <c r="CN690" s="58" t="str">
        <f>IF(O690="女子",IF($AF690&gt;100,"",IF($M690=プロ用女子!K$177,ROW(),"")),"")</f>
        <v/>
      </c>
      <c r="CO690" s="58" t="str">
        <f>IF(O690="女子",IF($AF690&gt;100,"",IF($M690=プロ用女子!D$202,ROW(),"")),"")</f>
        <v/>
      </c>
      <c r="CP690" s="58" t="str">
        <f>IF(O690="女子",IF($AF690&gt;100,"",IF($M690=プロ用女子!K$202,ROW(),"")),"")</f>
        <v/>
      </c>
      <c r="CQ690" s="58" t="str">
        <f>IF(O690="女子",IF($AF690&gt;100,"",IF($M690=プロ用女子!D$227,ROW(),"")),"")</f>
        <v/>
      </c>
      <c r="CR690" s="58" t="str">
        <f>IF(O690="女子",IF($AF690&gt;100,"",IF($M690=プロ用女子!K$227,ROW(),"")),"")</f>
        <v/>
      </c>
    </row>
    <row r="691" spans="54:96" x14ac:dyDescent="0.15">
      <c r="BB691" t="str">
        <f t="shared" si="37"/>
        <v/>
      </c>
      <c r="BC691" t="str">
        <f t="shared" si="38"/>
        <v/>
      </c>
      <c r="BD691" t="str">
        <f t="shared" si="39"/>
        <v/>
      </c>
      <c r="BE691" s="58" t="str">
        <f>IF(O691="男子",IF($AF691&gt;100,"",IF(M691=プロ用男子!D$2,ROW(),"")),"")</f>
        <v/>
      </c>
      <c r="BF691" s="58" t="str">
        <f>IF(O691="男子",IF($AF691&gt;100,"",IF($M691=プロ用男子!K$2,ROW(),"")),"")</f>
        <v/>
      </c>
      <c r="BG691" s="58" t="str">
        <f>IF(O691="男子",IF($AF691&gt;100,"",IF($M691=プロ用男子!D$27,ROW(),"")),"")</f>
        <v/>
      </c>
      <c r="BH691" s="58" t="str">
        <f>IF(O691="男子",IF($AF691&gt;100,"",IF($M691=プロ用男子!K$27,ROW(),"")),"")</f>
        <v/>
      </c>
      <c r="BI691" s="58" t="str">
        <f>IF(O691="男子",IF($AF691&gt;100,"",IF($M691=プロ用男子!D$52,ROW(),"")),"")</f>
        <v/>
      </c>
      <c r="BJ691" s="58" t="str">
        <f>IF(O691="男子",IF($AF691&gt;100,"",IF($M691=プロ用男子!K$52,ROW(),"")),"")</f>
        <v/>
      </c>
      <c r="BK691" s="58" t="str">
        <f>IF(O691="男子",IF($AF691&gt;100,"",IF($M691=プロ用男子!D$77,ROW(),"")),"")</f>
        <v/>
      </c>
      <c r="BL691" s="58" t="str">
        <f>IF(O691="男子",IF($AF691&gt;100,"",IF($M691=プロ用男子!K$77,ROW(),"")),"")</f>
        <v/>
      </c>
      <c r="BM691" s="58" t="str">
        <f>IF(O691="男子",IF($AF691&gt;100,"",IF($M691=プロ用男子!D$102,ROW(),"")),"")</f>
        <v/>
      </c>
      <c r="BN691" s="58" t="str">
        <f>IF(O691="男子",IF($AF691&gt;100,"",IF($M691=プロ用男子!K$102,ROW(),"")),"")</f>
        <v/>
      </c>
      <c r="BO691" s="58" t="str">
        <f>IF(O691="男子",IF($AF691&gt;100,"",IF($M691=プロ用男子!D$127,ROW(),"")),"")</f>
        <v/>
      </c>
      <c r="BP691" s="58" t="str">
        <f>IF(O691="男子",IF($AF691&gt;100,"",IF($M691=プロ用男子!K$127,ROW(),"")),"")</f>
        <v/>
      </c>
      <c r="BQ691" s="58" t="str">
        <f>IF(O691="男子",IF($AF691&gt;100,"",IF($M691=プロ用男子!D$152,ROW(),"")),"")</f>
        <v/>
      </c>
      <c r="BR691" s="58" t="str">
        <f>IF(O691="男子",IF($AF691&gt;100,"",IF($M691=プロ用男子!K$152,ROW(),"")),"")</f>
        <v/>
      </c>
      <c r="BS691" s="58" t="str">
        <f>IF(O691="男子",IF($AF691&gt;100,"",IF($M691=プロ用男子!D$177,ROW(),"")),"")</f>
        <v/>
      </c>
      <c r="BT691" s="58" t="str">
        <f>IF(O691="男子",IF($AF691&gt;100,"",IF($M691=プロ用男子!K$177,ROW(),"")),"")</f>
        <v/>
      </c>
      <c r="BU691" s="58" t="str">
        <f>IF(O691="男子",IF($AF691&gt;100,"",IF($M691=プロ用男子!D$202,ROW(),"")),"")</f>
        <v/>
      </c>
      <c r="BV691" s="58" t="str">
        <f>IF(O691="男子",IF($AF691&gt;100,"",IF($M691=プロ用男子!K$202,ROW(),"")),"")</f>
        <v/>
      </c>
      <c r="BW691" s="58" t="str">
        <f>IF(O691="男子",IF($AF691&gt;100,"",IF($M691=プロ用男子!D$227,ROW(),"")),"")</f>
        <v/>
      </c>
      <c r="BX691" s="58" t="str">
        <f>IF(O691="男子",IF($AF691&gt;100,"",IF($M691=プロ用男子!K$227,ROW(),"")),"")</f>
        <v/>
      </c>
      <c r="BY691" s="58" t="str">
        <f>IF(O691="女子",IF(AF691&gt;100,"",IF(M691=プロ用女子!D$2,ROW(),"")),"")</f>
        <v/>
      </c>
      <c r="BZ691" s="58" t="str">
        <f>IF(O691="女子",IF($AF691&gt;100,"",IF($M691=プロ用女子!K$2,ROW(),"")),"")</f>
        <v/>
      </c>
      <c r="CA691" s="58" t="str">
        <f>IF(O691="女子",IF($AF691&gt;100,"",IF($M691=プロ用女子!D$27,ROW(),"")),"")</f>
        <v/>
      </c>
      <c r="CB691" s="58" t="str">
        <f>IF(O691="女子",IF($AF691&gt;100,"",IF($M691=プロ用女子!K$27,ROW(),"")),"")</f>
        <v/>
      </c>
      <c r="CC691" s="58" t="str">
        <f>IF(O691="女子",IF($AF691&gt;100,"",IF($M691=プロ用女子!D$52,ROW(),"")),"")</f>
        <v/>
      </c>
      <c r="CD691" s="58" t="str">
        <f>IF(O691="女子",IF($AF691&gt;100,"",IF($M691=プロ用女子!K$52,ROW(),"")),"")</f>
        <v/>
      </c>
      <c r="CE691" s="58" t="str">
        <f>IF(O691="女子",IF($AF691&gt;100,"",IF($M691=プロ用女子!D$77,ROW(),"")),"")</f>
        <v/>
      </c>
      <c r="CF691" s="58" t="str">
        <f>IF(O691="女子",IF($AF691&gt;100,"",IF($M691=プロ用女子!K$77,ROW(),"")),"")</f>
        <v/>
      </c>
      <c r="CG691" s="58" t="str">
        <f>IF(O691="女子",IF($AF691&gt;100,"",IF($M691=プロ用女子!D$102,ROW(),"")),"")</f>
        <v/>
      </c>
      <c r="CH691" s="58" t="str">
        <f>IF(O691="女子",IF($AF691&gt;100,"",IF($M691=プロ用女子!K$102,ROW(),"")),"")</f>
        <v/>
      </c>
      <c r="CI691" s="58" t="str">
        <f>IF(O691="女子",IF($AF691&gt;100,"",IF($M691=プロ用女子!D$127,ROW(),"")),"")</f>
        <v/>
      </c>
      <c r="CJ691" s="58" t="str">
        <f>IF(O691="女子",IF($AF691&gt;100,"",IF($M691=プロ用女子!K$127,ROW(),"")),"")</f>
        <v/>
      </c>
      <c r="CK691" s="58" t="str">
        <f>IF(O691="女子",IF($AF691&gt;100,"",IF($M691=プロ用女子!D$152,ROW(),"")),"")</f>
        <v/>
      </c>
      <c r="CL691" s="58" t="str">
        <f>IF(O691="女子",IF($AF691&gt;100,"",IF($M691=プロ用女子!K$152,ROW(),"")),"")</f>
        <v/>
      </c>
      <c r="CM691" s="58" t="str">
        <f>IF(O691="女子",IF($AF691&gt;100,"",IF($M691=プロ用女子!D$177,ROW(),"")),"")</f>
        <v/>
      </c>
      <c r="CN691" s="58" t="str">
        <f>IF(O691="女子",IF($AF691&gt;100,"",IF($M691=プロ用女子!K$177,ROW(),"")),"")</f>
        <v/>
      </c>
      <c r="CO691" s="58" t="str">
        <f>IF(O691="女子",IF($AF691&gt;100,"",IF($M691=プロ用女子!D$202,ROW(),"")),"")</f>
        <v/>
      </c>
      <c r="CP691" s="58" t="str">
        <f>IF(O691="女子",IF($AF691&gt;100,"",IF($M691=プロ用女子!K$202,ROW(),"")),"")</f>
        <v/>
      </c>
      <c r="CQ691" s="58" t="str">
        <f>IF(O691="女子",IF($AF691&gt;100,"",IF($M691=プロ用女子!D$227,ROW(),"")),"")</f>
        <v/>
      </c>
      <c r="CR691" s="58" t="str">
        <f>IF(O691="女子",IF($AF691&gt;100,"",IF($M691=プロ用女子!K$227,ROW(),"")),"")</f>
        <v/>
      </c>
    </row>
    <row r="692" spans="54:96" x14ac:dyDescent="0.15">
      <c r="BB692" t="str">
        <f t="shared" si="37"/>
        <v/>
      </c>
      <c r="BC692" t="str">
        <f t="shared" si="38"/>
        <v/>
      </c>
      <c r="BD692" t="str">
        <f t="shared" si="39"/>
        <v/>
      </c>
      <c r="BE692" s="58" t="str">
        <f>IF(O692="男子",IF($AF692&gt;100,"",IF(M692=プロ用男子!D$2,ROW(),"")),"")</f>
        <v/>
      </c>
      <c r="BF692" s="58" t="str">
        <f>IF(O692="男子",IF($AF692&gt;100,"",IF($M692=プロ用男子!K$2,ROW(),"")),"")</f>
        <v/>
      </c>
      <c r="BG692" s="58" t="str">
        <f>IF(O692="男子",IF($AF692&gt;100,"",IF($M692=プロ用男子!D$27,ROW(),"")),"")</f>
        <v/>
      </c>
      <c r="BH692" s="58" t="str">
        <f>IF(O692="男子",IF($AF692&gt;100,"",IF($M692=プロ用男子!K$27,ROW(),"")),"")</f>
        <v/>
      </c>
      <c r="BI692" s="58" t="str">
        <f>IF(O692="男子",IF($AF692&gt;100,"",IF($M692=プロ用男子!D$52,ROW(),"")),"")</f>
        <v/>
      </c>
      <c r="BJ692" s="58" t="str">
        <f>IF(O692="男子",IF($AF692&gt;100,"",IF($M692=プロ用男子!K$52,ROW(),"")),"")</f>
        <v/>
      </c>
      <c r="BK692" s="58" t="str">
        <f>IF(O692="男子",IF($AF692&gt;100,"",IF($M692=プロ用男子!D$77,ROW(),"")),"")</f>
        <v/>
      </c>
      <c r="BL692" s="58" t="str">
        <f>IF(O692="男子",IF($AF692&gt;100,"",IF($M692=プロ用男子!K$77,ROW(),"")),"")</f>
        <v/>
      </c>
      <c r="BM692" s="58" t="str">
        <f>IF(O692="男子",IF($AF692&gt;100,"",IF($M692=プロ用男子!D$102,ROW(),"")),"")</f>
        <v/>
      </c>
      <c r="BN692" s="58" t="str">
        <f>IF(O692="男子",IF($AF692&gt;100,"",IF($M692=プロ用男子!K$102,ROW(),"")),"")</f>
        <v/>
      </c>
      <c r="BO692" s="58" t="str">
        <f>IF(O692="男子",IF($AF692&gt;100,"",IF($M692=プロ用男子!D$127,ROW(),"")),"")</f>
        <v/>
      </c>
      <c r="BP692" s="58" t="str">
        <f>IF(O692="男子",IF($AF692&gt;100,"",IF($M692=プロ用男子!K$127,ROW(),"")),"")</f>
        <v/>
      </c>
      <c r="BQ692" s="58" t="str">
        <f>IF(O692="男子",IF($AF692&gt;100,"",IF($M692=プロ用男子!D$152,ROW(),"")),"")</f>
        <v/>
      </c>
      <c r="BR692" s="58" t="str">
        <f>IF(O692="男子",IF($AF692&gt;100,"",IF($M692=プロ用男子!K$152,ROW(),"")),"")</f>
        <v/>
      </c>
      <c r="BS692" s="58" t="str">
        <f>IF(O692="男子",IF($AF692&gt;100,"",IF($M692=プロ用男子!D$177,ROW(),"")),"")</f>
        <v/>
      </c>
      <c r="BT692" s="58" t="str">
        <f>IF(O692="男子",IF($AF692&gt;100,"",IF($M692=プロ用男子!K$177,ROW(),"")),"")</f>
        <v/>
      </c>
      <c r="BU692" s="58" t="str">
        <f>IF(O692="男子",IF($AF692&gt;100,"",IF($M692=プロ用男子!D$202,ROW(),"")),"")</f>
        <v/>
      </c>
      <c r="BV692" s="58" t="str">
        <f>IF(O692="男子",IF($AF692&gt;100,"",IF($M692=プロ用男子!K$202,ROW(),"")),"")</f>
        <v/>
      </c>
      <c r="BW692" s="58" t="str">
        <f>IF(O692="男子",IF($AF692&gt;100,"",IF($M692=プロ用男子!D$227,ROW(),"")),"")</f>
        <v/>
      </c>
      <c r="BX692" s="58" t="str">
        <f>IF(O692="男子",IF($AF692&gt;100,"",IF($M692=プロ用男子!K$227,ROW(),"")),"")</f>
        <v/>
      </c>
      <c r="BY692" s="58" t="str">
        <f>IF(O692="女子",IF(AF692&gt;100,"",IF(M692=プロ用女子!D$2,ROW(),"")),"")</f>
        <v/>
      </c>
      <c r="BZ692" s="58" t="str">
        <f>IF(O692="女子",IF($AF692&gt;100,"",IF($M692=プロ用女子!K$2,ROW(),"")),"")</f>
        <v/>
      </c>
      <c r="CA692" s="58" t="str">
        <f>IF(O692="女子",IF($AF692&gt;100,"",IF($M692=プロ用女子!D$27,ROW(),"")),"")</f>
        <v/>
      </c>
      <c r="CB692" s="58" t="str">
        <f>IF(O692="女子",IF($AF692&gt;100,"",IF($M692=プロ用女子!K$27,ROW(),"")),"")</f>
        <v/>
      </c>
      <c r="CC692" s="58" t="str">
        <f>IF(O692="女子",IF($AF692&gt;100,"",IF($M692=プロ用女子!D$52,ROW(),"")),"")</f>
        <v/>
      </c>
      <c r="CD692" s="58" t="str">
        <f>IF(O692="女子",IF($AF692&gt;100,"",IF($M692=プロ用女子!K$52,ROW(),"")),"")</f>
        <v/>
      </c>
      <c r="CE692" s="58" t="str">
        <f>IF(O692="女子",IF($AF692&gt;100,"",IF($M692=プロ用女子!D$77,ROW(),"")),"")</f>
        <v/>
      </c>
      <c r="CF692" s="58" t="str">
        <f>IF(O692="女子",IF($AF692&gt;100,"",IF($M692=プロ用女子!K$77,ROW(),"")),"")</f>
        <v/>
      </c>
      <c r="CG692" s="58" t="str">
        <f>IF(O692="女子",IF($AF692&gt;100,"",IF($M692=プロ用女子!D$102,ROW(),"")),"")</f>
        <v/>
      </c>
      <c r="CH692" s="58" t="str">
        <f>IF(O692="女子",IF($AF692&gt;100,"",IF($M692=プロ用女子!K$102,ROW(),"")),"")</f>
        <v/>
      </c>
      <c r="CI692" s="58" t="str">
        <f>IF(O692="女子",IF($AF692&gt;100,"",IF($M692=プロ用女子!D$127,ROW(),"")),"")</f>
        <v/>
      </c>
      <c r="CJ692" s="58" t="str">
        <f>IF(O692="女子",IF($AF692&gt;100,"",IF($M692=プロ用女子!K$127,ROW(),"")),"")</f>
        <v/>
      </c>
      <c r="CK692" s="58" t="str">
        <f>IF(O692="女子",IF($AF692&gt;100,"",IF($M692=プロ用女子!D$152,ROW(),"")),"")</f>
        <v/>
      </c>
      <c r="CL692" s="58" t="str">
        <f>IF(O692="女子",IF($AF692&gt;100,"",IF($M692=プロ用女子!K$152,ROW(),"")),"")</f>
        <v/>
      </c>
      <c r="CM692" s="58" t="str">
        <f>IF(O692="女子",IF($AF692&gt;100,"",IF($M692=プロ用女子!D$177,ROW(),"")),"")</f>
        <v/>
      </c>
      <c r="CN692" s="58" t="str">
        <f>IF(O692="女子",IF($AF692&gt;100,"",IF($M692=プロ用女子!K$177,ROW(),"")),"")</f>
        <v/>
      </c>
      <c r="CO692" s="58" t="str">
        <f>IF(O692="女子",IF($AF692&gt;100,"",IF($M692=プロ用女子!D$202,ROW(),"")),"")</f>
        <v/>
      </c>
      <c r="CP692" s="58" t="str">
        <f>IF(O692="女子",IF($AF692&gt;100,"",IF($M692=プロ用女子!K$202,ROW(),"")),"")</f>
        <v/>
      </c>
      <c r="CQ692" s="58" t="str">
        <f>IF(O692="女子",IF($AF692&gt;100,"",IF($M692=プロ用女子!D$227,ROW(),"")),"")</f>
        <v/>
      </c>
      <c r="CR692" s="58" t="str">
        <f>IF(O692="女子",IF($AF692&gt;100,"",IF($M692=プロ用女子!K$227,ROW(),"")),"")</f>
        <v/>
      </c>
    </row>
    <row r="693" spans="54:96" x14ac:dyDescent="0.15">
      <c r="BB693" t="str">
        <f t="shared" si="37"/>
        <v/>
      </c>
      <c r="BC693" t="str">
        <f t="shared" si="38"/>
        <v/>
      </c>
      <c r="BD693" t="str">
        <f t="shared" si="39"/>
        <v/>
      </c>
      <c r="BE693" s="58" t="str">
        <f>IF(O693="男子",IF($AF693&gt;100,"",IF(M693=プロ用男子!D$2,ROW(),"")),"")</f>
        <v/>
      </c>
      <c r="BF693" s="58" t="str">
        <f>IF(O693="男子",IF($AF693&gt;100,"",IF($M693=プロ用男子!K$2,ROW(),"")),"")</f>
        <v/>
      </c>
      <c r="BG693" s="58" t="str">
        <f>IF(O693="男子",IF($AF693&gt;100,"",IF($M693=プロ用男子!D$27,ROW(),"")),"")</f>
        <v/>
      </c>
      <c r="BH693" s="58" t="str">
        <f>IF(O693="男子",IF($AF693&gt;100,"",IF($M693=プロ用男子!K$27,ROW(),"")),"")</f>
        <v/>
      </c>
      <c r="BI693" s="58" t="str">
        <f>IF(O693="男子",IF($AF693&gt;100,"",IF($M693=プロ用男子!D$52,ROW(),"")),"")</f>
        <v/>
      </c>
      <c r="BJ693" s="58" t="str">
        <f>IF(O693="男子",IF($AF693&gt;100,"",IF($M693=プロ用男子!K$52,ROW(),"")),"")</f>
        <v/>
      </c>
      <c r="BK693" s="58" t="str">
        <f>IF(O693="男子",IF($AF693&gt;100,"",IF($M693=プロ用男子!D$77,ROW(),"")),"")</f>
        <v/>
      </c>
      <c r="BL693" s="58" t="str">
        <f>IF(O693="男子",IF($AF693&gt;100,"",IF($M693=プロ用男子!K$77,ROW(),"")),"")</f>
        <v/>
      </c>
      <c r="BM693" s="58" t="str">
        <f>IF(O693="男子",IF($AF693&gt;100,"",IF($M693=プロ用男子!D$102,ROW(),"")),"")</f>
        <v/>
      </c>
      <c r="BN693" s="58" t="str">
        <f>IF(O693="男子",IF($AF693&gt;100,"",IF($M693=プロ用男子!K$102,ROW(),"")),"")</f>
        <v/>
      </c>
      <c r="BO693" s="58" t="str">
        <f>IF(O693="男子",IF($AF693&gt;100,"",IF($M693=プロ用男子!D$127,ROW(),"")),"")</f>
        <v/>
      </c>
      <c r="BP693" s="58" t="str">
        <f>IF(O693="男子",IF($AF693&gt;100,"",IF($M693=プロ用男子!K$127,ROW(),"")),"")</f>
        <v/>
      </c>
      <c r="BQ693" s="58" t="str">
        <f>IF(O693="男子",IF($AF693&gt;100,"",IF($M693=プロ用男子!D$152,ROW(),"")),"")</f>
        <v/>
      </c>
      <c r="BR693" s="58" t="str">
        <f>IF(O693="男子",IF($AF693&gt;100,"",IF($M693=プロ用男子!K$152,ROW(),"")),"")</f>
        <v/>
      </c>
      <c r="BS693" s="58" t="str">
        <f>IF(O693="男子",IF($AF693&gt;100,"",IF($M693=プロ用男子!D$177,ROW(),"")),"")</f>
        <v/>
      </c>
      <c r="BT693" s="58" t="str">
        <f>IF(O693="男子",IF($AF693&gt;100,"",IF($M693=プロ用男子!K$177,ROW(),"")),"")</f>
        <v/>
      </c>
      <c r="BU693" s="58" t="str">
        <f>IF(O693="男子",IF($AF693&gt;100,"",IF($M693=プロ用男子!D$202,ROW(),"")),"")</f>
        <v/>
      </c>
      <c r="BV693" s="58" t="str">
        <f>IF(O693="男子",IF($AF693&gt;100,"",IF($M693=プロ用男子!K$202,ROW(),"")),"")</f>
        <v/>
      </c>
      <c r="BW693" s="58" t="str">
        <f>IF(O693="男子",IF($AF693&gt;100,"",IF($M693=プロ用男子!D$227,ROW(),"")),"")</f>
        <v/>
      </c>
      <c r="BX693" s="58" t="str">
        <f>IF(O693="男子",IF($AF693&gt;100,"",IF($M693=プロ用男子!K$227,ROW(),"")),"")</f>
        <v/>
      </c>
      <c r="BY693" s="58" t="str">
        <f>IF(O693="女子",IF(AF693&gt;100,"",IF(M693=プロ用女子!D$2,ROW(),"")),"")</f>
        <v/>
      </c>
      <c r="BZ693" s="58" t="str">
        <f>IF(O693="女子",IF($AF693&gt;100,"",IF($M693=プロ用女子!K$2,ROW(),"")),"")</f>
        <v/>
      </c>
      <c r="CA693" s="58" t="str">
        <f>IF(O693="女子",IF($AF693&gt;100,"",IF($M693=プロ用女子!D$27,ROW(),"")),"")</f>
        <v/>
      </c>
      <c r="CB693" s="58" t="str">
        <f>IF(O693="女子",IF($AF693&gt;100,"",IF($M693=プロ用女子!K$27,ROW(),"")),"")</f>
        <v/>
      </c>
      <c r="CC693" s="58" t="str">
        <f>IF(O693="女子",IF($AF693&gt;100,"",IF($M693=プロ用女子!D$52,ROW(),"")),"")</f>
        <v/>
      </c>
      <c r="CD693" s="58" t="str">
        <f>IF(O693="女子",IF($AF693&gt;100,"",IF($M693=プロ用女子!K$52,ROW(),"")),"")</f>
        <v/>
      </c>
      <c r="CE693" s="58" t="str">
        <f>IF(O693="女子",IF($AF693&gt;100,"",IF($M693=プロ用女子!D$77,ROW(),"")),"")</f>
        <v/>
      </c>
      <c r="CF693" s="58" t="str">
        <f>IF(O693="女子",IF($AF693&gt;100,"",IF($M693=プロ用女子!K$77,ROW(),"")),"")</f>
        <v/>
      </c>
      <c r="CG693" s="58" t="str">
        <f>IF(O693="女子",IF($AF693&gt;100,"",IF($M693=プロ用女子!D$102,ROW(),"")),"")</f>
        <v/>
      </c>
      <c r="CH693" s="58" t="str">
        <f>IF(O693="女子",IF($AF693&gt;100,"",IF($M693=プロ用女子!K$102,ROW(),"")),"")</f>
        <v/>
      </c>
      <c r="CI693" s="58" t="str">
        <f>IF(O693="女子",IF($AF693&gt;100,"",IF($M693=プロ用女子!D$127,ROW(),"")),"")</f>
        <v/>
      </c>
      <c r="CJ693" s="58" t="str">
        <f>IF(O693="女子",IF($AF693&gt;100,"",IF($M693=プロ用女子!K$127,ROW(),"")),"")</f>
        <v/>
      </c>
      <c r="CK693" s="58" t="str">
        <f>IF(O693="女子",IF($AF693&gt;100,"",IF($M693=プロ用女子!D$152,ROW(),"")),"")</f>
        <v/>
      </c>
      <c r="CL693" s="58" t="str">
        <f>IF(O693="女子",IF($AF693&gt;100,"",IF($M693=プロ用女子!K$152,ROW(),"")),"")</f>
        <v/>
      </c>
      <c r="CM693" s="58" t="str">
        <f>IF(O693="女子",IF($AF693&gt;100,"",IF($M693=プロ用女子!D$177,ROW(),"")),"")</f>
        <v/>
      </c>
      <c r="CN693" s="58" t="str">
        <f>IF(O693="女子",IF($AF693&gt;100,"",IF($M693=プロ用女子!K$177,ROW(),"")),"")</f>
        <v/>
      </c>
      <c r="CO693" s="58" t="str">
        <f>IF(O693="女子",IF($AF693&gt;100,"",IF($M693=プロ用女子!D$202,ROW(),"")),"")</f>
        <v/>
      </c>
      <c r="CP693" s="58" t="str">
        <f>IF(O693="女子",IF($AF693&gt;100,"",IF($M693=プロ用女子!K$202,ROW(),"")),"")</f>
        <v/>
      </c>
      <c r="CQ693" s="58" t="str">
        <f>IF(O693="女子",IF($AF693&gt;100,"",IF($M693=プロ用女子!D$227,ROW(),"")),"")</f>
        <v/>
      </c>
      <c r="CR693" s="58" t="str">
        <f>IF(O693="女子",IF($AF693&gt;100,"",IF($M693=プロ用女子!K$227,ROW(),"")),"")</f>
        <v/>
      </c>
    </row>
    <row r="694" spans="54:96" x14ac:dyDescent="0.15">
      <c r="BB694" t="str">
        <f t="shared" si="37"/>
        <v/>
      </c>
      <c r="BC694" t="str">
        <f t="shared" si="38"/>
        <v/>
      </c>
      <c r="BD694" t="str">
        <f t="shared" si="39"/>
        <v/>
      </c>
      <c r="BE694" s="58" t="str">
        <f>IF(O694="男子",IF($AF694&gt;100,"",IF(M694=プロ用男子!D$2,ROW(),"")),"")</f>
        <v/>
      </c>
      <c r="BF694" s="58" t="str">
        <f>IF(O694="男子",IF($AF694&gt;100,"",IF($M694=プロ用男子!K$2,ROW(),"")),"")</f>
        <v/>
      </c>
      <c r="BG694" s="58" t="str">
        <f>IF(O694="男子",IF($AF694&gt;100,"",IF($M694=プロ用男子!D$27,ROW(),"")),"")</f>
        <v/>
      </c>
      <c r="BH694" s="58" t="str">
        <f>IF(O694="男子",IF($AF694&gt;100,"",IF($M694=プロ用男子!K$27,ROW(),"")),"")</f>
        <v/>
      </c>
      <c r="BI694" s="58" t="str">
        <f>IF(O694="男子",IF($AF694&gt;100,"",IF($M694=プロ用男子!D$52,ROW(),"")),"")</f>
        <v/>
      </c>
      <c r="BJ694" s="58" t="str">
        <f>IF(O694="男子",IF($AF694&gt;100,"",IF($M694=プロ用男子!K$52,ROW(),"")),"")</f>
        <v/>
      </c>
      <c r="BK694" s="58" t="str">
        <f>IF(O694="男子",IF($AF694&gt;100,"",IF($M694=プロ用男子!D$77,ROW(),"")),"")</f>
        <v/>
      </c>
      <c r="BL694" s="58" t="str">
        <f>IF(O694="男子",IF($AF694&gt;100,"",IF($M694=プロ用男子!K$77,ROW(),"")),"")</f>
        <v/>
      </c>
      <c r="BM694" s="58" t="str">
        <f>IF(O694="男子",IF($AF694&gt;100,"",IF($M694=プロ用男子!D$102,ROW(),"")),"")</f>
        <v/>
      </c>
      <c r="BN694" s="58" t="str">
        <f>IF(O694="男子",IF($AF694&gt;100,"",IF($M694=プロ用男子!K$102,ROW(),"")),"")</f>
        <v/>
      </c>
      <c r="BO694" s="58" t="str">
        <f>IF(O694="男子",IF($AF694&gt;100,"",IF($M694=プロ用男子!D$127,ROW(),"")),"")</f>
        <v/>
      </c>
      <c r="BP694" s="58" t="str">
        <f>IF(O694="男子",IF($AF694&gt;100,"",IF($M694=プロ用男子!K$127,ROW(),"")),"")</f>
        <v/>
      </c>
      <c r="BQ694" s="58" t="str">
        <f>IF(O694="男子",IF($AF694&gt;100,"",IF($M694=プロ用男子!D$152,ROW(),"")),"")</f>
        <v/>
      </c>
      <c r="BR694" s="58" t="str">
        <f>IF(O694="男子",IF($AF694&gt;100,"",IF($M694=プロ用男子!K$152,ROW(),"")),"")</f>
        <v/>
      </c>
      <c r="BS694" s="58" t="str">
        <f>IF(O694="男子",IF($AF694&gt;100,"",IF($M694=プロ用男子!D$177,ROW(),"")),"")</f>
        <v/>
      </c>
      <c r="BT694" s="58" t="str">
        <f>IF(O694="男子",IF($AF694&gt;100,"",IF($M694=プロ用男子!K$177,ROW(),"")),"")</f>
        <v/>
      </c>
      <c r="BU694" s="58" t="str">
        <f>IF(O694="男子",IF($AF694&gt;100,"",IF($M694=プロ用男子!D$202,ROW(),"")),"")</f>
        <v/>
      </c>
      <c r="BV694" s="58" t="str">
        <f>IF(O694="男子",IF($AF694&gt;100,"",IF($M694=プロ用男子!K$202,ROW(),"")),"")</f>
        <v/>
      </c>
      <c r="BW694" s="58" t="str">
        <f>IF(O694="男子",IF($AF694&gt;100,"",IF($M694=プロ用男子!D$227,ROW(),"")),"")</f>
        <v/>
      </c>
      <c r="BX694" s="58" t="str">
        <f>IF(O694="男子",IF($AF694&gt;100,"",IF($M694=プロ用男子!K$227,ROW(),"")),"")</f>
        <v/>
      </c>
      <c r="BY694" s="58" t="str">
        <f>IF(O694="女子",IF(AF694&gt;100,"",IF(M694=プロ用女子!D$2,ROW(),"")),"")</f>
        <v/>
      </c>
      <c r="BZ694" s="58" t="str">
        <f>IF(O694="女子",IF($AF694&gt;100,"",IF($M694=プロ用女子!K$2,ROW(),"")),"")</f>
        <v/>
      </c>
      <c r="CA694" s="58" t="str">
        <f>IF(O694="女子",IF($AF694&gt;100,"",IF($M694=プロ用女子!D$27,ROW(),"")),"")</f>
        <v/>
      </c>
      <c r="CB694" s="58" t="str">
        <f>IF(O694="女子",IF($AF694&gt;100,"",IF($M694=プロ用女子!K$27,ROW(),"")),"")</f>
        <v/>
      </c>
      <c r="CC694" s="58" t="str">
        <f>IF(O694="女子",IF($AF694&gt;100,"",IF($M694=プロ用女子!D$52,ROW(),"")),"")</f>
        <v/>
      </c>
      <c r="CD694" s="58" t="str">
        <f>IF(O694="女子",IF($AF694&gt;100,"",IF($M694=プロ用女子!K$52,ROW(),"")),"")</f>
        <v/>
      </c>
      <c r="CE694" s="58" t="str">
        <f>IF(O694="女子",IF($AF694&gt;100,"",IF($M694=プロ用女子!D$77,ROW(),"")),"")</f>
        <v/>
      </c>
      <c r="CF694" s="58" t="str">
        <f>IF(O694="女子",IF($AF694&gt;100,"",IF($M694=プロ用女子!K$77,ROW(),"")),"")</f>
        <v/>
      </c>
      <c r="CG694" s="58" t="str">
        <f>IF(O694="女子",IF($AF694&gt;100,"",IF($M694=プロ用女子!D$102,ROW(),"")),"")</f>
        <v/>
      </c>
      <c r="CH694" s="58" t="str">
        <f>IF(O694="女子",IF($AF694&gt;100,"",IF($M694=プロ用女子!K$102,ROW(),"")),"")</f>
        <v/>
      </c>
      <c r="CI694" s="58" t="str">
        <f>IF(O694="女子",IF($AF694&gt;100,"",IF($M694=プロ用女子!D$127,ROW(),"")),"")</f>
        <v/>
      </c>
      <c r="CJ694" s="58" t="str">
        <f>IF(O694="女子",IF($AF694&gt;100,"",IF($M694=プロ用女子!K$127,ROW(),"")),"")</f>
        <v/>
      </c>
      <c r="CK694" s="58" t="str">
        <f>IF(O694="女子",IF($AF694&gt;100,"",IF($M694=プロ用女子!D$152,ROW(),"")),"")</f>
        <v/>
      </c>
      <c r="CL694" s="58" t="str">
        <f>IF(O694="女子",IF($AF694&gt;100,"",IF($M694=プロ用女子!K$152,ROW(),"")),"")</f>
        <v/>
      </c>
      <c r="CM694" s="58" t="str">
        <f>IF(O694="女子",IF($AF694&gt;100,"",IF($M694=プロ用女子!D$177,ROW(),"")),"")</f>
        <v/>
      </c>
      <c r="CN694" s="58" t="str">
        <f>IF(O694="女子",IF($AF694&gt;100,"",IF($M694=プロ用女子!K$177,ROW(),"")),"")</f>
        <v/>
      </c>
      <c r="CO694" s="58" t="str">
        <f>IF(O694="女子",IF($AF694&gt;100,"",IF($M694=プロ用女子!D$202,ROW(),"")),"")</f>
        <v/>
      </c>
      <c r="CP694" s="58" t="str">
        <f>IF(O694="女子",IF($AF694&gt;100,"",IF($M694=プロ用女子!K$202,ROW(),"")),"")</f>
        <v/>
      </c>
      <c r="CQ694" s="58" t="str">
        <f>IF(O694="女子",IF($AF694&gt;100,"",IF($M694=プロ用女子!D$227,ROW(),"")),"")</f>
        <v/>
      </c>
      <c r="CR694" s="58" t="str">
        <f>IF(O694="女子",IF($AF694&gt;100,"",IF($M694=プロ用女子!K$227,ROW(),"")),"")</f>
        <v/>
      </c>
    </row>
    <row r="695" spans="54:96" x14ac:dyDescent="0.15">
      <c r="BB695" t="str">
        <f t="shared" si="37"/>
        <v/>
      </c>
      <c r="BC695" t="str">
        <f t="shared" si="38"/>
        <v/>
      </c>
      <c r="BD695" t="str">
        <f t="shared" si="39"/>
        <v/>
      </c>
      <c r="BE695" s="58" t="str">
        <f>IF(O695="男子",IF($AF695&gt;100,"",IF(M695=プロ用男子!D$2,ROW(),"")),"")</f>
        <v/>
      </c>
      <c r="BF695" s="58" t="str">
        <f>IF(O695="男子",IF($AF695&gt;100,"",IF($M695=プロ用男子!K$2,ROW(),"")),"")</f>
        <v/>
      </c>
      <c r="BG695" s="58" t="str">
        <f>IF(O695="男子",IF($AF695&gt;100,"",IF($M695=プロ用男子!D$27,ROW(),"")),"")</f>
        <v/>
      </c>
      <c r="BH695" s="58" t="str">
        <f>IF(O695="男子",IF($AF695&gt;100,"",IF($M695=プロ用男子!K$27,ROW(),"")),"")</f>
        <v/>
      </c>
      <c r="BI695" s="58" t="str">
        <f>IF(O695="男子",IF($AF695&gt;100,"",IF($M695=プロ用男子!D$52,ROW(),"")),"")</f>
        <v/>
      </c>
      <c r="BJ695" s="58" t="str">
        <f>IF(O695="男子",IF($AF695&gt;100,"",IF($M695=プロ用男子!K$52,ROW(),"")),"")</f>
        <v/>
      </c>
      <c r="BK695" s="58" t="str">
        <f>IF(O695="男子",IF($AF695&gt;100,"",IF($M695=プロ用男子!D$77,ROW(),"")),"")</f>
        <v/>
      </c>
      <c r="BL695" s="58" t="str">
        <f>IF(O695="男子",IF($AF695&gt;100,"",IF($M695=プロ用男子!K$77,ROW(),"")),"")</f>
        <v/>
      </c>
      <c r="BM695" s="58" t="str">
        <f>IF(O695="男子",IF($AF695&gt;100,"",IF($M695=プロ用男子!D$102,ROW(),"")),"")</f>
        <v/>
      </c>
      <c r="BN695" s="58" t="str">
        <f>IF(O695="男子",IF($AF695&gt;100,"",IF($M695=プロ用男子!K$102,ROW(),"")),"")</f>
        <v/>
      </c>
      <c r="BO695" s="58" t="str">
        <f>IF(O695="男子",IF($AF695&gt;100,"",IF($M695=プロ用男子!D$127,ROW(),"")),"")</f>
        <v/>
      </c>
      <c r="BP695" s="58" t="str">
        <f>IF(O695="男子",IF($AF695&gt;100,"",IF($M695=プロ用男子!K$127,ROW(),"")),"")</f>
        <v/>
      </c>
      <c r="BQ695" s="58" t="str">
        <f>IF(O695="男子",IF($AF695&gt;100,"",IF($M695=プロ用男子!D$152,ROW(),"")),"")</f>
        <v/>
      </c>
      <c r="BR695" s="58" t="str">
        <f>IF(O695="男子",IF($AF695&gt;100,"",IF($M695=プロ用男子!K$152,ROW(),"")),"")</f>
        <v/>
      </c>
      <c r="BS695" s="58" t="str">
        <f>IF(O695="男子",IF($AF695&gt;100,"",IF($M695=プロ用男子!D$177,ROW(),"")),"")</f>
        <v/>
      </c>
      <c r="BT695" s="58" t="str">
        <f>IF(O695="男子",IF($AF695&gt;100,"",IF($M695=プロ用男子!K$177,ROW(),"")),"")</f>
        <v/>
      </c>
      <c r="BU695" s="58" t="str">
        <f>IF(O695="男子",IF($AF695&gt;100,"",IF($M695=プロ用男子!D$202,ROW(),"")),"")</f>
        <v/>
      </c>
      <c r="BV695" s="58" t="str">
        <f>IF(O695="男子",IF($AF695&gt;100,"",IF($M695=プロ用男子!K$202,ROW(),"")),"")</f>
        <v/>
      </c>
      <c r="BW695" s="58" t="str">
        <f>IF(O695="男子",IF($AF695&gt;100,"",IF($M695=プロ用男子!D$227,ROW(),"")),"")</f>
        <v/>
      </c>
      <c r="BX695" s="58" t="str">
        <f>IF(O695="男子",IF($AF695&gt;100,"",IF($M695=プロ用男子!K$227,ROW(),"")),"")</f>
        <v/>
      </c>
      <c r="BY695" s="58" t="str">
        <f>IF(O695="女子",IF(AF695&gt;100,"",IF(M695=プロ用女子!D$2,ROW(),"")),"")</f>
        <v/>
      </c>
      <c r="BZ695" s="58" t="str">
        <f>IF(O695="女子",IF($AF695&gt;100,"",IF($M695=プロ用女子!K$2,ROW(),"")),"")</f>
        <v/>
      </c>
      <c r="CA695" s="58" t="str">
        <f>IF(O695="女子",IF($AF695&gt;100,"",IF($M695=プロ用女子!D$27,ROW(),"")),"")</f>
        <v/>
      </c>
      <c r="CB695" s="58" t="str">
        <f>IF(O695="女子",IF($AF695&gt;100,"",IF($M695=プロ用女子!K$27,ROW(),"")),"")</f>
        <v/>
      </c>
      <c r="CC695" s="58" t="str">
        <f>IF(O695="女子",IF($AF695&gt;100,"",IF($M695=プロ用女子!D$52,ROW(),"")),"")</f>
        <v/>
      </c>
      <c r="CD695" s="58" t="str">
        <f>IF(O695="女子",IF($AF695&gt;100,"",IF($M695=プロ用女子!K$52,ROW(),"")),"")</f>
        <v/>
      </c>
      <c r="CE695" s="58" t="str">
        <f>IF(O695="女子",IF($AF695&gt;100,"",IF($M695=プロ用女子!D$77,ROW(),"")),"")</f>
        <v/>
      </c>
      <c r="CF695" s="58" t="str">
        <f>IF(O695="女子",IF($AF695&gt;100,"",IF($M695=プロ用女子!K$77,ROW(),"")),"")</f>
        <v/>
      </c>
      <c r="CG695" s="58" t="str">
        <f>IF(O695="女子",IF($AF695&gt;100,"",IF($M695=プロ用女子!D$102,ROW(),"")),"")</f>
        <v/>
      </c>
      <c r="CH695" s="58" t="str">
        <f>IF(O695="女子",IF($AF695&gt;100,"",IF($M695=プロ用女子!K$102,ROW(),"")),"")</f>
        <v/>
      </c>
      <c r="CI695" s="58" t="str">
        <f>IF(O695="女子",IF($AF695&gt;100,"",IF($M695=プロ用女子!D$127,ROW(),"")),"")</f>
        <v/>
      </c>
      <c r="CJ695" s="58" t="str">
        <f>IF(O695="女子",IF($AF695&gt;100,"",IF($M695=プロ用女子!K$127,ROW(),"")),"")</f>
        <v/>
      </c>
      <c r="CK695" s="58" t="str">
        <f>IF(O695="女子",IF($AF695&gt;100,"",IF($M695=プロ用女子!D$152,ROW(),"")),"")</f>
        <v/>
      </c>
      <c r="CL695" s="58" t="str">
        <f>IF(O695="女子",IF($AF695&gt;100,"",IF($M695=プロ用女子!K$152,ROW(),"")),"")</f>
        <v/>
      </c>
      <c r="CM695" s="58" t="str">
        <f>IF(O695="女子",IF($AF695&gt;100,"",IF($M695=プロ用女子!D$177,ROW(),"")),"")</f>
        <v/>
      </c>
      <c r="CN695" s="58" t="str">
        <f>IF(O695="女子",IF($AF695&gt;100,"",IF($M695=プロ用女子!K$177,ROW(),"")),"")</f>
        <v/>
      </c>
      <c r="CO695" s="58" t="str">
        <f>IF(O695="女子",IF($AF695&gt;100,"",IF($M695=プロ用女子!D$202,ROW(),"")),"")</f>
        <v/>
      </c>
      <c r="CP695" s="58" t="str">
        <f>IF(O695="女子",IF($AF695&gt;100,"",IF($M695=プロ用女子!K$202,ROW(),"")),"")</f>
        <v/>
      </c>
      <c r="CQ695" s="58" t="str">
        <f>IF(O695="女子",IF($AF695&gt;100,"",IF($M695=プロ用女子!D$227,ROW(),"")),"")</f>
        <v/>
      </c>
      <c r="CR695" s="58" t="str">
        <f>IF(O695="女子",IF($AF695&gt;100,"",IF($M695=プロ用女子!K$227,ROW(),"")),"")</f>
        <v/>
      </c>
    </row>
    <row r="696" spans="54:96" x14ac:dyDescent="0.15">
      <c r="BB696" t="str">
        <f t="shared" si="37"/>
        <v/>
      </c>
      <c r="BC696" t="str">
        <f t="shared" si="38"/>
        <v/>
      </c>
      <c r="BD696" t="str">
        <f t="shared" si="39"/>
        <v/>
      </c>
      <c r="BE696" s="58" t="str">
        <f>IF(O696="男子",IF($AF696&gt;100,"",IF(M696=プロ用男子!D$2,ROW(),"")),"")</f>
        <v/>
      </c>
      <c r="BF696" s="58" t="str">
        <f>IF(O696="男子",IF($AF696&gt;100,"",IF($M696=プロ用男子!K$2,ROW(),"")),"")</f>
        <v/>
      </c>
      <c r="BG696" s="58" t="str">
        <f>IF(O696="男子",IF($AF696&gt;100,"",IF($M696=プロ用男子!D$27,ROW(),"")),"")</f>
        <v/>
      </c>
      <c r="BH696" s="58" t="str">
        <f>IF(O696="男子",IF($AF696&gt;100,"",IF($M696=プロ用男子!K$27,ROW(),"")),"")</f>
        <v/>
      </c>
      <c r="BI696" s="58" t="str">
        <f>IF(O696="男子",IF($AF696&gt;100,"",IF($M696=プロ用男子!D$52,ROW(),"")),"")</f>
        <v/>
      </c>
      <c r="BJ696" s="58" t="str">
        <f>IF(O696="男子",IF($AF696&gt;100,"",IF($M696=プロ用男子!K$52,ROW(),"")),"")</f>
        <v/>
      </c>
      <c r="BK696" s="58" t="str">
        <f>IF(O696="男子",IF($AF696&gt;100,"",IF($M696=プロ用男子!D$77,ROW(),"")),"")</f>
        <v/>
      </c>
      <c r="BL696" s="58" t="str">
        <f>IF(O696="男子",IF($AF696&gt;100,"",IF($M696=プロ用男子!K$77,ROW(),"")),"")</f>
        <v/>
      </c>
      <c r="BM696" s="58" t="str">
        <f>IF(O696="男子",IF($AF696&gt;100,"",IF($M696=プロ用男子!D$102,ROW(),"")),"")</f>
        <v/>
      </c>
      <c r="BN696" s="58" t="str">
        <f>IF(O696="男子",IF($AF696&gt;100,"",IF($M696=プロ用男子!K$102,ROW(),"")),"")</f>
        <v/>
      </c>
      <c r="BO696" s="58" t="str">
        <f>IF(O696="男子",IF($AF696&gt;100,"",IF($M696=プロ用男子!D$127,ROW(),"")),"")</f>
        <v/>
      </c>
      <c r="BP696" s="58" t="str">
        <f>IF(O696="男子",IF($AF696&gt;100,"",IF($M696=プロ用男子!K$127,ROW(),"")),"")</f>
        <v/>
      </c>
      <c r="BQ696" s="58" t="str">
        <f>IF(O696="男子",IF($AF696&gt;100,"",IF($M696=プロ用男子!D$152,ROW(),"")),"")</f>
        <v/>
      </c>
      <c r="BR696" s="58" t="str">
        <f>IF(O696="男子",IF($AF696&gt;100,"",IF($M696=プロ用男子!K$152,ROW(),"")),"")</f>
        <v/>
      </c>
      <c r="BS696" s="58" t="str">
        <f>IF(O696="男子",IF($AF696&gt;100,"",IF($M696=プロ用男子!D$177,ROW(),"")),"")</f>
        <v/>
      </c>
      <c r="BT696" s="58" t="str">
        <f>IF(O696="男子",IF($AF696&gt;100,"",IF($M696=プロ用男子!K$177,ROW(),"")),"")</f>
        <v/>
      </c>
      <c r="BU696" s="58" t="str">
        <f>IF(O696="男子",IF($AF696&gt;100,"",IF($M696=プロ用男子!D$202,ROW(),"")),"")</f>
        <v/>
      </c>
      <c r="BV696" s="58" t="str">
        <f>IF(O696="男子",IF($AF696&gt;100,"",IF($M696=プロ用男子!K$202,ROW(),"")),"")</f>
        <v/>
      </c>
      <c r="BW696" s="58" t="str">
        <f>IF(O696="男子",IF($AF696&gt;100,"",IF($M696=プロ用男子!D$227,ROW(),"")),"")</f>
        <v/>
      </c>
      <c r="BX696" s="58" t="str">
        <f>IF(O696="男子",IF($AF696&gt;100,"",IF($M696=プロ用男子!K$227,ROW(),"")),"")</f>
        <v/>
      </c>
      <c r="BY696" s="58" t="str">
        <f>IF(O696="女子",IF(AF696&gt;100,"",IF(M696=プロ用女子!D$2,ROW(),"")),"")</f>
        <v/>
      </c>
      <c r="BZ696" s="58" t="str">
        <f>IF(O696="女子",IF($AF696&gt;100,"",IF($M696=プロ用女子!K$2,ROW(),"")),"")</f>
        <v/>
      </c>
      <c r="CA696" s="58" t="str">
        <f>IF(O696="女子",IF($AF696&gt;100,"",IF($M696=プロ用女子!D$27,ROW(),"")),"")</f>
        <v/>
      </c>
      <c r="CB696" s="58" t="str">
        <f>IF(O696="女子",IF($AF696&gt;100,"",IF($M696=プロ用女子!K$27,ROW(),"")),"")</f>
        <v/>
      </c>
      <c r="CC696" s="58" t="str">
        <f>IF(O696="女子",IF($AF696&gt;100,"",IF($M696=プロ用女子!D$52,ROW(),"")),"")</f>
        <v/>
      </c>
      <c r="CD696" s="58" t="str">
        <f>IF(O696="女子",IF($AF696&gt;100,"",IF($M696=プロ用女子!K$52,ROW(),"")),"")</f>
        <v/>
      </c>
      <c r="CE696" s="58" t="str">
        <f>IF(O696="女子",IF($AF696&gt;100,"",IF($M696=プロ用女子!D$77,ROW(),"")),"")</f>
        <v/>
      </c>
      <c r="CF696" s="58" t="str">
        <f>IF(O696="女子",IF($AF696&gt;100,"",IF($M696=プロ用女子!K$77,ROW(),"")),"")</f>
        <v/>
      </c>
      <c r="CG696" s="58" t="str">
        <f>IF(O696="女子",IF($AF696&gt;100,"",IF($M696=プロ用女子!D$102,ROW(),"")),"")</f>
        <v/>
      </c>
      <c r="CH696" s="58" t="str">
        <f>IF(O696="女子",IF($AF696&gt;100,"",IF($M696=プロ用女子!K$102,ROW(),"")),"")</f>
        <v/>
      </c>
      <c r="CI696" s="58" t="str">
        <f>IF(O696="女子",IF($AF696&gt;100,"",IF($M696=プロ用女子!D$127,ROW(),"")),"")</f>
        <v/>
      </c>
      <c r="CJ696" s="58" t="str">
        <f>IF(O696="女子",IF($AF696&gt;100,"",IF($M696=プロ用女子!K$127,ROW(),"")),"")</f>
        <v/>
      </c>
      <c r="CK696" s="58" t="str">
        <f>IF(O696="女子",IF($AF696&gt;100,"",IF($M696=プロ用女子!D$152,ROW(),"")),"")</f>
        <v/>
      </c>
      <c r="CL696" s="58" t="str">
        <f>IF(O696="女子",IF($AF696&gt;100,"",IF($M696=プロ用女子!K$152,ROW(),"")),"")</f>
        <v/>
      </c>
      <c r="CM696" s="58" t="str">
        <f>IF(O696="女子",IF($AF696&gt;100,"",IF($M696=プロ用女子!D$177,ROW(),"")),"")</f>
        <v/>
      </c>
      <c r="CN696" s="58" t="str">
        <f>IF(O696="女子",IF($AF696&gt;100,"",IF($M696=プロ用女子!K$177,ROW(),"")),"")</f>
        <v/>
      </c>
      <c r="CO696" s="58" t="str">
        <f>IF(O696="女子",IF($AF696&gt;100,"",IF($M696=プロ用女子!D$202,ROW(),"")),"")</f>
        <v/>
      </c>
      <c r="CP696" s="58" t="str">
        <f>IF(O696="女子",IF($AF696&gt;100,"",IF($M696=プロ用女子!K$202,ROW(),"")),"")</f>
        <v/>
      </c>
      <c r="CQ696" s="58" t="str">
        <f>IF(O696="女子",IF($AF696&gt;100,"",IF($M696=プロ用女子!D$227,ROW(),"")),"")</f>
        <v/>
      </c>
      <c r="CR696" s="58" t="str">
        <f>IF(O696="女子",IF($AF696&gt;100,"",IF($M696=プロ用女子!K$227,ROW(),"")),"")</f>
        <v/>
      </c>
    </row>
    <row r="697" spans="54:96" x14ac:dyDescent="0.15">
      <c r="BB697" t="str">
        <f t="shared" si="37"/>
        <v/>
      </c>
      <c r="BC697" t="str">
        <f t="shared" si="38"/>
        <v/>
      </c>
      <c r="BD697" t="str">
        <f t="shared" si="39"/>
        <v/>
      </c>
      <c r="BE697" s="58" t="str">
        <f>IF(O697="男子",IF($AF697&gt;100,"",IF(M697=プロ用男子!D$2,ROW(),"")),"")</f>
        <v/>
      </c>
      <c r="BF697" s="58" t="str">
        <f>IF(O697="男子",IF($AF697&gt;100,"",IF($M697=プロ用男子!K$2,ROW(),"")),"")</f>
        <v/>
      </c>
      <c r="BG697" s="58" t="str">
        <f>IF(O697="男子",IF($AF697&gt;100,"",IF($M697=プロ用男子!D$27,ROW(),"")),"")</f>
        <v/>
      </c>
      <c r="BH697" s="58" t="str">
        <f>IF(O697="男子",IF($AF697&gt;100,"",IF($M697=プロ用男子!K$27,ROW(),"")),"")</f>
        <v/>
      </c>
      <c r="BI697" s="58" t="str">
        <f>IF(O697="男子",IF($AF697&gt;100,"",IF($M697=プロ用男子!D$52,ROW(),"")),"")</f>
        <v/>
      </c>
      <c r="BJ697" s="58" t="str">
        <f>IF(O697="男子",IF($AF697&gt;100,"",IF($M697=プロ用男子!K$52,ROW(),"")),"")</f>
        <v/>
      </c>
      <c r="BK697" s="58" t="str">
        <f>IF(O697="男子",IF($AF697&gt;100,"",IF($M697=プロ用男子!D$77,ROW(),"")),"")</f>
        <v/>
      </c>
      <c r="BL697" s="58" t="str">
        <f>IF(O697="男子",IF($AF697&gt;100,"",IF($M697=プロ用男子!K$77,ROW(),"")),"")</f>
        <v/>
      </c>
      <c r="BM697" s="58" t="str">
        <f>IF(O697="男子",IF($AF697&gt;100,"",IF($M697=プロ用男子!D$102,ROW(),"")),"")</f>
        <v/>
      </c>
      <c r="BN697" s="58" t="str">
        <f>IF(O697="男子",IF($AF697&gt;100,"",IF($M697=プロ用男子!K$102,ROW(),"")),"")</f>
        <v/>
      </c>
      <c r="BO697" s="58" t="str">
        <f>IF(O697="男子",IF($AF697&gt;100,"",IF($M697=プロ用男子!D$127,ROW(),"")),"")</f>
        <v/>
      </c>
      <c r="BP697" s="58" t="str">
        <f>IF(O697="男子",IF($AF697&gt;100,"",IF($M697=プロ用男子!K$127,ROW(),"")),"")</f>
        <v/>
      </c>
      <c r="BQ697" s="58" t="str">
        <f>IF(O697="男子",IF($AF697&gt;100,"",IF($M697=プロ用男子!D$152,ROW(),"")),"")</f>
        <v/>
      </c>
      <c r="BR697" s="58" t="str">
        <f>IF(O697="男子",IF($AF697&gt;100,"",IF($M697=プロ用男子!K$152,ROW(),"")),"")</f>
        <v/>
      </c>
      <c r="BS697" s="58" t="str">
        <f>IF(O697="男子",IF($AF697&gt;100,"",IF($M697=プロ用男子!D$177,ROW(),"")),"")</f>
        <v/>
      </c>
      <c r="BT697" s="58" t="str">
        <f>IF(O697="男子",IF($AF697&gt;100,"",IF($M697=プロ用男子!K$177,ROW(),"")),"")</f>
        <v/>
      </c>
      <c r="BU697" s="58" t="str">
        <f>IF(O697="男子",IF($AF697&gt;100,"",IF($M697=プロ用男子!D$202,ROW(),"")),"")</f>
        <v/>
      </c>
      <c r="BV697" s="58" t="str">
        <f>IF(O697="男子",IF($AF697&gt;100,"",IF($M697=プロ用男子!K$202,ROW(),"")),"")</f>
        <v/>
      </c>
      <c r="BW697" s="58" t="str">
        <f>IF(O697="男子",IF($AF697&gt;100,"",IF($M697=プロ用男子!D$227,ROW(),"")),"")</f>
        <v/>
      </c>
      <c r="BX697" s="58" t="str">
        <f>IF(O697="男子",IF($AF697&gt;100,"",IF($M697=プロ用男子!K$227,ROW(),"")),"")</f>
        <v/>
      </c>
      <c r="BY697" s="58" t="str">
        <f>IF(O697="女子",IF(AF697&gt;100,"",IF(M697=プロ用女子!D$2,ROW(),"")),"")</f>
        <v/>
      </c>
      <c r="BZ697" s="58" t="str">
        <f>IF(O697="女子",IF($AF697&gt;100,"",IF($M697=プロ用女子!K$2,ROW(),"")),"")</f>
        <v/>
      </c>
      <c r="CA697" s="58" t="str">
        <f>IF(O697="女子",IF($AF697&gt;100,"",IF($M697=プロ用女子!D$27,ROW(),"")),"")</f>
        <v/>
      </c>
      <c r="CB697" s="58" t="str">
        <f>IF(O697="女子",IF($AF697&gt;100,"",IF($M697=プロ用女子!K$27,ROW(),"")),"")</f>
        <v/>
      </c>
      <c r="CC697" s="58" t="str">
        <f>IF(O697="女子",IF($AF697&gt;100,"",IF($M697=プロ用女子!D$52,ROW(),"")),"")</f>
        <v/>
      </c>
      <c r="CD697" s="58" t="str">
        <f>IF(O697="女子",IF($AF697&gt;100,"",IF($M697=プロ用女子!K$52,ROW(),"")),"")</f>
        <v/>
      </c>
      <c r="CE697" s="58" t="str">
        <f>IF(O697="女子",IF($AF697&gt;100,"",IF($M697=プロ用女子!D$77,ROW(),"")),"")</f>
        <v/>
      </c>
      <c r="CF697" s="58" t="str">
        <f>IF(O697="女子",IF($AF697&gt;100,"",IF($M697=プロ用女子!K$77,ROW(),"")),"")</f>
        <v/>
      </c>
      <c r="CG697" s="58" t="str">
        <f>IF(O697="女子",IF($AF697&gt;100,"",IF($M697=プロ用女子!D$102,ROW(),"")),"")</f>
        <v/>
      </c>
      <c r="CH697" s="58" t="str">
        <f>IF(O697="女子",IF($AF697&gt;100,"",IF($M697=プロ用女子!K$102,ROW(),"")),"")</f>
        <v/>
      </c>
      <c r="CI697" s="58" t="str">
        <f>IF(O697="女子",IF($AF697&gt;100,"",IF($M697=プロ用女子!D$127,ROW(),"")),"")</f>
        <v/>
      </c>
      <c r="CJ697" s="58" t="str">
        <f>IF(O697="女子",IF($AF697&gt;100,"",IF($M697=プロ用女子!K$127,ROW(),"")),"")</f>
        <v/>
      </c>
      <c r="CK697" s="58" t="str">
        <f>IF(O697="女子",IF($AF697&gt;100,"",IF($M697=プロ用女子!D$152,ROW(),"")),"")</f>
        <v/>
      </c>
      <c r="CL697" s="58" t="str">
        <f>IF(O697="女子",IF($AF697&gt;100,"",IF($M697=プロ用女子!K$152,ROW(),"")),"")</f>
        <v/>
      </c>
      <c r="CM697" s="58" t="str">
        <f>IF(O697="女子",IF($AF697&gt;100,"",IF($M697=プロ用女子!D$177,ROW(),"")),"")</f>
        <v/>
      </c>
      <c r="CN697" s="58" t="str">
        <f>IF(O697="女子",IF($AF697&gt;100,"",IF($M697=プロ用女子!K$177,ROW(),"")),"")</f>
        <v/>
      </c>
      <c r="CO697" s="58" t="str">
        <f>IF(O697="女子",IF($AF697&gt;100,"",IF($M697=プロ用女子!D$202,ROW(),"")),"")</f>
        <v/>
      </c>
      <c r="CP697" s="58" t="str">
        <f>IF(O697="女子",IF($AF697&gt;100,"",IF($M697=プロ用女子!K$202,ROW(),"")),"")</f>
        <v/>
      </c>
      <c r="CQ697" s="58" t="str">
        <f>IF(O697="女子",IF($AF697&gt;100,"",IF($M697=プロ用女子!D$227,ROW(),"")),"")</f>
        <v/>
      </c>
      <c r="CR697" s="58" t="str">
        <f>IF(O697="女子",IF($AF697&gt;100,"",IF($M697=プロ用女子!K$227,ROW(),"")),"")</f>
        <v/>
      </c>
    </row>
    <row r="698" spans="54:96" x14ac:dyDescent="0.15">
      <c r="BB698" t="str">
        <f t="shared" si="37"/>
        <v/>
      </c>
      <c r="BC698" t="str">
        <f t="shared" si="38"/>
        <v/>
      </c>
      <c r="BD698" t="str">
        <f t="shared" si="39"/>
        <v/>
      </c>
      <c r="BE698" s="58" t="str">
        <f>IF(O698="男子",IF($AF698&gt;100,"",IF(M698=プロ用男子!D$2,ROW(),"")),"")</f>
        <v/>
      </c>
      <c r="BF698" s="58" t="str">
        <f>IF(O698="男子",IF($AF698&gt;100,"",IF($M698=プロ用男子!K$2,ROW(),"")),"")</f>
        <v/>
      </c>
      <c r="BG698" s="58" t="str">
        <f>IF(O698="男子",IF($AF698&gt;100,"",IF($M698=プロ用男子!D$27,ROW(),"")),"")</f>
        <v/>
      </c>
      <c r="BH698" s="58" t="str">
        <f>IF(O698="男子",IF($AF698&gt;100,"",IF($M698=プロ用男子!K$27,ROW(),"")),"")</f>
        <v/>
      </c>
      <c r="BI698" s="58" t="str">
        <f>IF(O698="男子",IF($AF698&gt;100,"",IF($M698=プロ用男子!D$52,ROW(),"")),"")</f>
        <v/>
      </c>
      <c r="BJ698" s="58" t="str">
        <f>IF(O698="男子",IF($AF698&gt;100,"",IF($M698=プロ用男子!K$52,ROW(),"")),"")</f>
        <v/>
      </c>
      <c r="BK698" s="58" t="str">
        <f>IF(O698="男子",IF($AF698&gt;100,"",IF($M698=プロ用男子!D$77,ROW(),"")),"")</f>
        <v/>
      </c>
      <c r="BL698" s="58" t="str">
        <f>IF(O698="男子",IF($AF698&gt;100,"",IF($M698=プロ用男子!K$77,ROW(),"")),"")</f>
        <v/>
      </c>
      <c r="BM698" s="58" t="str">
        <f>IF(O698="男子",IF($AF698&gt;100,"",IF($M698=プロ用男子!D$102,ROW(),"")),"")</f>
        <v/>
      </c>
      <c r="BN698" s="58" t="str">
        <f>IF(O698="男子",IF($AF698&gt;100,"",IF($M698=プロ用男子!K$102,ROW(),"")),"")</f>
        <v/>
      </c>
      <c r="BO698" s="58" t="str">
        <f>IF(O698="男子",IF($AF698&gt;100,"",IF($M698=プロ用男子!D$127,ROW(),"")),"")</f>
        <v/>
      </c>
      <c r="BP698" s="58" t="str">
        <f>IF(O698="男子",IF($AF698&gt;100,"",IF($M698=プロ用男子!K$127,ROW(),"")),"")</f>
        <v/>
      </c>
      <c r="BQ698" s="58" t="str">
        <f>IF(O698="男子",IF($AF698&gt;100,"",IF($M698=プロ用男子!D$152,ROW(),"")),"")</f>
        <v/>
      </c>
      <c r="BR698" s="58" t="str">
        <f>IF(O698="男子",IF($AF698&gt;100,"",IF($M698=プロ用男子!K$152,ROW(),"")),"")</f>
        <v/>
      </c>
      <c r="BS698" s="58" t="str">
        <f>IF(O698="男子",IF($AF698&gt;100,"",IF($M698=プロ用男子!D$177,ROW(),"")),"")</f>
        <v/>
      </c>
      <c r="BT698" s="58" t="str">
        <f>IF(O698="男子",IF($AF698&gt;100,"",IF($M698=プロ用男子!K$177,ROW(),"")),"")</f>
        <v/>
      </c>
      <c r="BU698" s="58" t="str">
        <f>IF(O698="男子",IF($AF698&gt;100,"",IF($M698=プロ用男子!D$202,ROW(),"")),"")</f>
        <v/>
      </c>
      <c r="BV698" s="58" t="str">
        <f>IF(O698="男子",IF($AF698&gt;100,"",IF($M698=プロ用男子!K$202,ROW(),"")),"")</f>
        <v/>
      </c>
      <c r="BW698" s="58" t="str">
        <f>IF(O698="男子",IF($AF698&gt;100,"",IF($M698=プロ用男子!D$227,ROW(),"")),"")</f>
        <v/>
      </c>
      <c r="BX698" s="58" t="str">
        <f>IF(O698="男子",IF($AF698&gt;100,"",IF($M698=プロ用男子!K$227,ROW(),"")),"")</f>
        <v/>
      </c>
      <c r="BY698" s="58" t="str">
        <f>IF(O698="女子",IF(AF698&gt;100,"",IF(M698=プロ用女子!D$2,ROW(),"")),"")</f>
        <v/>
      </c>
      <c r="BZ698" s="58" t="str">
        <f>IF(O698="女子",IF($AF698&gt;100,"",IF($M698=プロ用女子!K$2,ROW(),"")),"")</f>
        <v/>
      </c>
      <c r="CA698" s="58" t="str">
        <f>IF(O698="女子",IF($AF698&gt;100,"",IF($M698=プロ用女子!D$27,ROW(),"")),"")</f>
        <v/>
      </c>
      <c r="CB698" s="58" t="str">
        <f>IF(O698="女子",IF($AF698&gt;100,"",IF($M698=プロ用女子!K$27,ROW(),"")),"")</f>
        <v/>
      </c>
      <c r="CC698" s="58" t="str">
        <f>IF(O698="女子",IF($AF698&gt;100,"",IF($M698=プロ用女子!D$52,ROW(),"")),"")</f>
        <v/>
      </c>
      <c r="CD698" s="58" t="str">
        <f>IF(O698="女子",IF($AF698&gt;100,"",IF($M698=プロ用女子!K$52,ROW(),"")),"")</f>
        <v/>
      </c>
      <c r="CE698" s="58" t="str">
        <f>IF(O698="女子",IF($AF698&gt;100,"",IF($M698=プロ用女子!D$77,ROW(),"")),"")</f>
        <v/>
      </c>
      <c r="CF698" s="58" t="str">
        <f>IF(O698="女子",IF($AF698&gt;100,"",IF($M698=プロ用女子!K$77,ROW(),"")),"")</f>
        <v/>
      </c>
      <c r="CG698" s="58" t="str">
        <f>IF(O698="女子",IF($AF698&gt;100,"",IF($M698=プロ用女子!D$102,ROW(),"")),"")</f>
        <v/>
      </c>
      <c r="CH698" s="58" t="str">
        <f>IF(O698="女子",IF($AF698&gt;100,"",IF($M698=プロ用女子!K$102,ROW(),"")),"")</f>
        <v/>
      </c>
      <c r="CI698" s="58" t="str">
        <f>IF(O698="女子",IF($AF698&gt;100,"",IF($M698=プロ用女子!D$127,ROW(),"")),"")</f>
        <v/>
      </c>
      <c r="CJ698" s="58" t="str">
        <f>IF(O698="女子",IF($AF698&gt;100,"",IF($M698=プロ用女子!K$127,ROW(),"")),"")</f>
        <v/>
      </c>
      <c r="CK698" s="58" t="str">
        <f>IF(O698="女子",IF($AF698&gt;100,"",IF($M698=プロ用女子!D$152,ROW(),"")),"")</f>
        <v/>
      </c>
      <c r="CL698" s="58" t="str">
        <f>IF(O698="女子",IF($AF698&gt;100,"",IF($M698=プロ用女子!K$152,ROW(),"")),"")</f>
        <v/>
      </c>
      <c r="CM698" s="58" t="str">
        <f>IF(O698="女子",IF($AF698&gt;100,"",IF($M698=プロ用女子!D$177,ROW(),"")),"")</f>
        <v/>
      </c>
      <c r="CN698" s="58" t="str">
        <f>IF(O698="女子",IF($AF698&gt;100,"",IF($M698=プロ用女子!K$177,ROW(),"")),"")</f>
        <v/>
      </c>
      <c r="CO698" s="58" t="str">
        <f>IF(O698="女子",IF($AF698&gt;100,"",IF($M698=プロ用女子!D$202,ROW(),"")),"")</f>
        <v/>
      </c>
      <c r="CP698" s="58" t="str">
        <f>IF(O698="女子",IF($AF698&gt;100,"",IF($M698=プロ用女子!K$202,ROW(),"")),"")</f>
        <v/>
      </c>
      <c r="CQ698" s="58" t="str">
        <f>IF(O698="女子",IF($AF698&gt;100,"",IF($M698=プロ用女子!D$227,ROW(),"")),"")</f>
        <v/>
      </c>
      <c r="CR698" s="58" t="str">
        <f>IF(O698="女子",IF($AF698&gt;100,"",IF($M698=プロ用女子!K$227,ROW(),"")),"")</f>
        <v/>
      </c>
    </row>
    <row r="699" spans="54:96" x14ac:dyDescent="0.15">
      <c r="BB699" t="str">
        <f t="shared" si="37"/>
        <v/>
      </c>
      <c r="BC699" t="str">
        <f t="shared" si="38"/>
        <v/>
      </c>
      <c r="BD699" t="str">
        <f t="shared" si="39"/>
        <v/>
      </c>
      <c r="BE699" s="58" t="str">
        <f>IF(O699="男子",IF($AF699&gt;100,"",IF(M699=プロ用男子!D$2,ROW(),"")),"")</f>
        <v/>
      </c>
      <c r="BF699" s="58" t="str">
        <f>IF(O699="男子",IF($AF699&gt;100,"",IF($M699=プロ用男子!K$2,ROW(),"")),"")</f>
        <v/>
      </c>
      <c r="BG699" s="58" t="str">
        <f>IF(O699="男子",IF($AF699&gt;100,"",IF($M699=プロ用男子!D$27,ROW(),"")),"")</f>
        <v/>
      </c>
      <c r="BH699" s="58" t="str">
        <f>IF(O699="男子",IF($AF699&gt;100,"",IF($M699=プロ用男子!K$27,ROW(),"")),"")</f>
        <v/>
      </c>
      <c r="BI699" s="58" t="str">
        <f>IF(O699="男子",IF($AF699&gt;100,"",IF($M699=プロ用男子!D$52,ROW(),"")),"")</f>
        <v/>
      </c>
      <c r="BJ699" s="58" t="str">
        <f>IF(O699="男子",IF($AF699&gt;100,"",IF($M699=プロ用男子!K$52,ROW(),"")),"")</f>
        <v/>
      </c>
      <c r="BK699" s="58" t="str">
        <f>IF(O699="男子",IF($AF699&gt;100,"",IF($M699=プロ用男子!D$77,ROW(),"")),"")</f>
        <v/>
      </c>
      <c r="BL699" s="58" t="str">
        <f>IF(O699="男子",IF($AF699&gt;100,"",IF($M699=プロ用男子!K$77,ROW(),"")),"")</f>
        <v/>
      </c>
      <c r="BM699" s="58" t="str">
        <f>IF(O699="男子",IF($AF699&gt;100,"",IF($M699=プロ用男子!D$102,ROW(),"")),"")</f>
        <v/>
      </c>
      <c r="BN699" s="58" t="str">
        <f>IF(O699="男子",IF($AF699&gt;100,"",IF($M699=プロ用男子!K$102,ROW(),"")),"")</f>
        <v/>
      </c>
      <c r="BO699" s="58" t="str">
        <f>IF(O699="男子",IF($AF699&gt;100,"",IF($M699=プロ用男子!D$127,ROW(),"")),"")</f>
        <v/>
      </c>
      <c r="BP699" s="58" t="str">
        <f>IF(O699="男子",IF($AF699&gt;100,"",IF($M699=プロ用男子!K$127,ROW(),"")),"")</f>
        <v/>
      </c>
      <c r="BQ699" s="58" t="str">
        <f>IF(O699="男子",IF($AF699&gt;100,"",IF($M699=プロ用男子!D$152,ROW(),"")),"")</f>
        <v/>
      </c>
      <c r="BR699" s="58" t="str">
        <f>IF(O699="男子",IF($AF699&gt;100,"",IF($M699=プロ用男子!K$152,ROW(),"")),"")</f>
        <v/>
      </c>
      <c r="BS699" s="58" t="str">
        <f>IF(O699="男子",IF($AF699&gt;100,"",IF($M699=プロ用男子!D$177,ROW(),"")),"")</f>
        <v/>
      </c>
      <c r="BT699" s="58" t="str">
        <f>IF(O699="男子",IF($AF699&gt;100,"",IF($M699=プロ用男子!K$177,ROW(),"")),"")</f>
        <v/>
      </c>
      <c r="BU699" s="58" t="str">
        <f>IF(O699="男子",IF($AF699&gt;100,"",IF($M699=プロ用男子!D$202,ROW(),"")),"")</f>
        <v/>
      </c>
      <c r="BV699" s="58" t="str">
        <f>IF(O699="男子",IF($AF699&gt;100,"",IF($M699=プロ用男子!K$202,ROW(),"")),"")</f>
        <v/>
      </c>
      <c r="BW699" s="58" t="str">
        <f>IF(O699="男子",IF($AF699&gt;100,"",IF($M699=プロ用男子!D$227,ROW(),"")),"")</f>
        <v/>
      </c>
      <c r="BX699" s="58" t="str">
        <f>IF(O699="男子",IF($AF699&gt;100,"",IF($M699=プロ用男子!K$227,ROW(),"")),"")</f>
        <v/>
      </c>
      <c r="BY699" s="58" t="str">
        <f>IF(O699="女子",IF(AF699&gt;100,"",IF(M699=プロ用女子!D$2,ROW(),"")),"")</f>
        <v/>
      </c>
      <c r="BZ699" s="58" t="str">
        <f>IF(O699="女子",IF($AF699&gt;100,"",IF($M699=プロ用女子!K$2,ROW(),"")),"")</f>
        <v/>
      </c>
      <c r="CA699" s="58" t="str">
        <f>IF(O699="女子",IF($AF699&gt;100,"",IF($M699=プロ用女子!D$27,ROW(),"")),"")</f>
        <v/>
      </c>
      <c r="CB699" s="58" t="str">
        <f>IF(O699="女子",IF($AF699&gt;100,"",IF($M699=プロ用女子!K$27,ROW(),"")),"")</f>
        <v/>
      </c>
      <c r="CC699" s="58" t="str">
        <f>IF(O699="女子",IF($AF699&gt;100,"",IF($M699=プロ用女子!D$52,ROW(),"")),"")</f>
        <v/>
      </c>
      <c r="CD699" s="58" t="str">
        <f>IF(O699="女子",IF($AF699&gt;100,"",IF($M699=プロ用女子!K$52,ROW(),"")),"")</f>
        <v/>
      </c>
      <c r="CE699" s="58" t="str">
        <f>IF(O699="女子",IF($AF699&gt;100,"",IF($M699=プロ用女子!D$77,ROW(),"")),"")</f>
        <v/>
      </c>
      <c r="CF699" s="58" t="str">
        <f>IF(O699="女子",IF($AF699&gt;100,"",IF($M699=プロ用女子!K$77,ROW(),"")),"")</f>
        <v/>
      </c>
      <c r="CG699" s="58" t="str">
        <f>IF(O699="女子",IF($AF699&gt;100,"",IF($M699=プロ用女子!D$102,ROW(),"")),"")</f>
        <v/>
      </c>
      <c r="CH699" s="58" t="str">
        <f>IF(O699="女子",IF($AF699&gt;100,"",IF($M699=プロ用女子!K$102,ROW(),"")),"")</f>
        <v/>
      </c>
      <c r="CI699" s="58" t="str">
        <f>IF(O699="女子",IF($AF699&gt;100,"",IF($M699=プロ用女子!D$127,ROW(),"")),"")</f>
        <v/>
      </c>
      <c r="CJ699" s="58" t="str">
        <f>IF(O699="女子",IF($AF699&gt;100,"",IF($M699=プロ用女子!K$127,ROW(),"")),"")</f>
        <v/>
      </c>
      <c r="CK699" s="58" t="str">
        <f>IF(O699="女子",IF($AF699&gt;100,"",IF($M699=プロ用女子!D$152,ROW(),"")),"")</f>
        <v/>
      </c>
      <c r="CL699" s="58" t="str">
        <f>IF(O699="女子",IF($AF699&gt;100,"",IF($M699=プロ用女子!K$152,ROW(),"")),"")</f>
        <v/>
      </c>
      <c r="CM699" s="58" t="str">
        <f>IF(O699="女子",IF($AF699&gt;100,"",IF($M699=プロ用女子!D$177,ROW(),"")),"")</f>
        <v/>
      </c>
      <c r="CN699" s="58" t="str">
        <f>IF(O699="女子",IF($AF699&gt;100,"",IF($M699=プロ用女子!K$177,ROW(),"")),"")</f>
        <v/>
      </c>
      <c r="CO699" s="58" t="str">
        <f>IF(O699="女子",IF($AF699&gt;100,"",IF($M699=プロ用女子!D$202,ROW(),"")),"")</f>
        <v/>
      </c>
      <c r="CP699" s="58" t="str">
        <f>IF(O699="女子",IF($AF699&gt;100,"",IF($M699=プロ用女子!K$202,ROW(),"")),"")</f>
        <v/>
      </c>
      <c r="CQ699" s="58" t="str">
        <f>IF(O699="女子",IF($AF699&gt;100,"",IF($M699=プロ用女子!D$227,ROW(),"")),"")</f>
        <v/>
      </c>
      <c r="CR699" s="58" t="str">
        <f>IF(O699="女子",IF($AF699&gt;100,"",IF($M699=プロ用女子!K$227,ROW(),"")),"")</f>
        <v/>
      </c>
    </row>
    <row r="700" spans="54:96" x14ac:dyDescent="0.15">
      <c r="BB700" t="str">
        <f t="shared" si="37"/>
        <v/>
      </c>
      <c r="BC700" t="str">
        <f t="shared" si="38"/>
        <v/>
      </c>
      <c r="BD700" t="str">
        <f t="shared" si="39"/>
        <v/>
      </c>
      <c r="BE700" s="58" t="str">
        <f>IF(O700="男子",IF($AF700&gt;100,"",IF(M700=プロ用男子!D$2,ROW(),"")),"")</f>
        <v/>
      </c>
      <c r="BF700" s="58" t="str">
        <f>IF(O700="男子",IF($AF700&gt;100,"",IF($M700=プロ用男子!K$2,ROW(),"")),"")</f>
        <v/>
      </c>
      <c r="BG700" s="58" t="str">
        <f>IF(O700="男子",IF($AF700&gt;100,"",IF($M700=プロ用男子!D$27,ROW(),"")),"")</f>
        <v/>
      </c>
      <c r="BH700" s="58" t="str">
        <f>IF(O700="男子",IF($AF700&gt;100,"",IF($M700=プロ用男子!K$27,ROW(),"")),"")</f>
        <v/>
      </c>
      <c r="BI700" s="58" t="str">
        <f>IF(O700="男子",IF($AF700&gt;100,"",IF($M700=プロ用男子!D$52,ROW(),"")),"")</f>
        <v/>
      </c>
      <c r="BJ700" s="58" t="str">
        <f>IF(O700="男子",IF($AF700&gt;100,"",IF($M700=プロ用男子!K$52,ROW(),"")),"")</f>
        <v/>
      </c>
      <c r="BK700" s="58" t="str">
        <f>IF(O700="男子",IF($AF700&gt;100,"",IF($M700=プロ用男子!D$77,ROW(),"")),"")</f>
        <v/>
      </c>
      <c r="BL700" s="58" t="str">
        <f>IF(O700="男子",IF($AF700&gt;100,"",IF($M700=プロ用男子!K$77,ROW(),"")),"")</f>
        <v/>
      </c>
      <c r="BM700" s="58" t="str">
        <f>IF(O700="男子",IF($AF700&gt;100,"",IF($M700=プロ用男子!D$102,ROW(),"")),"")</f>
        <v/>
      </c>
      <c r="BN700" s="58" t="str">
        <f>IF(O700="男子",IF($AF700&gt;100,"",IF($M700=プロ用男子!K$102,ROW(),"")),"")</f>
        <v/>
      </c>
      <c r="BO700" s="58" t="str">
        <f>IF(O700="男子",IF($AF700&gt;100,"",IF($M700=プロ用男子!D$127,ROW(),"")),"")</f>
        <v/>
      </c>
      <c r="BP700" s="58" t="str">
        <f>IF(O700="男子",IF($AF700&gt;100,"",IF($M700=プロ用男子!K$127,ROW(),"")),"")</f>
        <v/>
      </c>
      <c r="BQ700" s="58" t="str">
        <f>IF(O700="男子",IF($AF700&gt;100,"",IF($M700=プロ用男子!D$152,ROW(),"")),"")</f>
        <v/>
      </c>
      <c r="BR700" s="58" t="str">
        <f>IF(O700="男子",IF($AF700&gt;100,"",IF($M700=プロ用男子!K$152,ROW(),"")),"")</f>
        <v/>
      </c>
      <c r="BS700" s="58" t="str">
        <f>IF(O700="男子",IF($AF700&gt;100,"",IF($M700=プロ用男子!D$177,ROW(),"")),"")</f>
        <v/>
      </c>
      <c r="BT700" s="58" t="str">
        <f>IF(O700="男子",IF($AF700&gt;100,"",IF($M700=プロ用男子!K$177,ROW(),"")),"")</f>
        <v/>
      </c>
      <c r="BU700" s="58" t="str">
        <f>IF(O700="男子",IF($AF700&gt;100,"",IF($M700=プロ用男子!D$202,ROW(),"")),"")</f>
        <v/>
      </c>
      <c r="BV700" s="58" t="str">
        <f>IF(O700="男子",IF($AF700&gt;100,"",IF($M700=プロ用男子!K$202,ROW(),"")),"")</f>
        <v/>
      </c>
      <c r="BW700" s="58" t="str">
        <f>IF(O700="男子",IF($AF700&gt;100,"",IF($M700=プロ用男子!D$227,ROW(),"")),"")</f>
        <v/>
      </c>
      <c r="BX700" s="58" t="str">
        <f>IF(O700="男子",IF($AF700&gt;100,"",IF($M700=プロ用男子!K$227,ROW(),"")),"")</f>
        <v/>
      </c>
      <c r="BY700" s="58" t="str">
        <f>IF(O700="女子",IF(AF700&gt;100,"",IF(M700=プロ用女子!D$2,ROW(),"")),"")</f>
        <v/>
      </c>
      <c r="BZ700" s="58" t="str">
        <f>IF(O700="女子",IF($AF700&gt;100,"",IF($M700=プロ用女子!K$2,ROW(),"")),"")</f>
        <v/>
      </c>
      <c r="CA700" s="58" t="str">
        <f>IF(O700="女子",IF($AF700&gt;100,"",IF($M700=プロ用女子!D$27,ROW(),"")),"")</f>
        <v/>
      </c>
      <c r="CB700" s="58" t="str">
        <f>IF(O700="女子",IF($AF700&gt;100,"",IF($M700=プロ用女子!K$27,ROW(),"")),"")</f>
        <v/>
      </c>
      <c r="CC700" s="58" t="str">
        <f>IF(O700="女子",IF($AF700&gt;100,"",IF($M700=プロ用女子!D$52,ROW(),"")),"")</f>
        <v/>
      </c>
      <c r="CD700" s="58" t="str">
        <f>IF(O700="女子",IF($AF700&gt;100,"",IF($M700=プロ用女子!K$52,ROW(),"")),"")</f>
        <v/>
      </c>
      <c r="CE700" s="58" t="str">
        <f>IF(O700="女子",IF($AF700&gt;100,"",IF($M700=プロ用女子!D$77,ROW(),"")),"")</f>
        <v/>
      </c>
      <c r="CF700" s="58" t="str">
        <f>IF(O700="女子",IF($AF700&gt;100,"",IF($M700=プロ用女子!K$77,ROW(),"")),"")</f>
        <v/>
      </c>
      <c r="CG700" s="58" t="str">
        <f>IF(O700="女子",IF($AF700&gt;100,"",IF($M700=プロ用女子!D$102,ROW(),"")),"")</f>
        <v/>
      </c>
      <c r="CH700" s="58" t="str">
        <f>IF(O700="女子",IF($AF700&gt;100,"",IF($M700=プロ用女子!K$102,ROW(),"")),"")</f>
        <v/>
      </c>
      <c r="CI700" s="58" t="str">
        <f>IF(O700="女子",IF($AF700&gt;100,"",IF($M700=プロ用女子!D$127,ROW(),"")),"")</f>
        <v/>
      </c>
      <c r="CJ700" s="58" t="str">
        <f>IF(O700="女子",IF($AF700&gt;100,"",IF($M700=プロ用女子!K$127,ROW(),"")),"")</f>
        <v/>
      </c>
      <c r="CK700" s="58" t="str">
        <f>IF(O700="女子",IF($AF700&gt;100,"",IF($M700=プロ用女子!D$152,ROW(),"")),"")</f>
        <v/>
      </c>
      <c r="CL700" s="58" t="str">
        <f>IF(O700="女子",IF($AF700&gt;100,"",IF($M700=プロ用女子!K$152,ROW(),"")),"")</f>
        <v/>
      </c>
      <c r="CM700" s="58" t="str">
        <f>IF(O700="女子",IF($AF700&gt;100,"",IF($M700=プロ用女子!D$177,ROW(),"")),"")</f>
        <v/>
      </c>
      <c r="CN700" s="58" t="str">
        <f>IF(O700="女子",IF($AF700&gt;100,"",IF($M700=プロ用女子!K$177,ROW(),"")),"")</f>
        <v/>
      </c>
      <c r="CO700" s="58" t="str">
        <f>IF(O700="女子",IF($AF700&gt;100,"",IF($M700=プロ用女子!D$202,ROW(),"")),"")</f>
        <v/>
      </c>
      <c r="CP700" s="58" t="str">
        <f>IF(O700="女子",IF($AF700&gt;100,"",IF($M700=プロ用女子!K$202,ROW(),"")),"")</f>
        <v/>
      </c>
      <c r="CQ700" s="58" t="str">
        <f>IF(O700="女子",IF($AF700&gt;100,"",IF($M700=プロ用女子!D$227,ROW(),"")),"")</f>
        <v/>
      </c>
      <c r="CR700" s="58" t="str">
        <f>IF(O700="女子",IF($AF700&gt;100,"",IF($M700=プロ用女子!K$227,ROW(),"")),"")</f>
        <v/>
      </c>
    </row>
    <row r="701" spans="54:96" x14ac:dyDescent="0.15">
      <c r="BB701" t="str">
        <f t="shared" si="37"/>
        <v/>
      </c>
      <c r="BC701" t="str">
        <f t="shared" si="38"/>
        <v/>
      </c>
      <c r="BD701" t="str">
        <f t="shared" si="39"/>
        <v/>
      </c>
      <c r="BE701" s="58" t="str">
        <f>IF(O701="男子",IF($AF701&gt;100,"",IF(M701=プロ用男子!D$2,ROW(),"")),"")</f>
        <v/>
      </c>
      <c r="BF701" s="58" t="str">
        <f>IF(O701="男子",IF($AF701&gt;100,"",IF($M701=プロ用男子!K$2,ROW(),"")),"")</f>
        <v/>
      </c>
      <c r="BG701" s="58" t="str">
        <f>IF(O701="男子",IF($AF701&gt;100,"",IF($M701=プロ用男子!D$27,ROW(),"")),"")</f>
        <v/>
      </c>
      <c r="BH701" s="58" t="str">
        <f>IF(O701="男子",IF($AF701&gt;100,"",IF($M701=プロ用男子!K$27,ROW(),"")),"")</f>
        <v/>
      </c>
      <c r="BI701" s="58" t="str">
        <f>IF(O701="男子",IF($AF701&gt;100,"",IF($M701=プロ用男子!D$52,ROW(),"")),"")</f>
        <v/>
      </c>
      <c r="BJ701" s="58" t="str">
        <f>IF(O701="男子",IF($AF701&gt;100,"",IF($M701=プロ用男子!K$52,ROW(),"")),"")</f>
        <v/>
      </c>
      <c r="BK701" s="58" t="str">
        <f>IF(O701="男子",IF($AF701&gt;100,"",IF($M701=プロ用男子!D$77,ROW(),"")),"")</f>
        <v/>
      </c>
      <c r="BL701" s="58" t="str">
        <f>IF(O701="男子",IF($AF701&gt;100,"",IF($M701=プロ用男子!K$77,ROW(),"")),"")</f>
        <v/>
      </c>
      <c r="BM701" s="58" t="str">
        <f>IF(O701="男子",IF($AF701&gt;100,"",IF($M701=プロ用男子!D$102,ROW(),"")),"")</f>
        <v/>
      </c>
      <c r="BN701" s="58" t="str">
        <f>IF(O701="男子",IF($AF701&gt;100,"",IF($M701=プロ用男子!K$102,ROW(),"")),"")</f>
        <v/>
      </c>
      <c r="BO701" s="58" t="str">
        <f>IF(O701="男子",IF($AF701&gt;100,"",IF($M701=プロ用男子!D$127,ROW(),"")),"")</f>
        <v/>
      </c>
      <c r="BP701" s="58" t="str">
        <f>IF(O701="男子",IF($AF701&gt;100,"",IF($M701=プロ用男子!K$127,ROW(),"")),"")</f>
        <v/>
      </c>
      <c r="BQ701" s="58" t="str">
        <f>IF(O701="男子",IF($AF701&gt;100,"",IF($M701=プロ用男子!D$152,ROW(),"")),"")</f>
        <v/>
      </c>
      <c r="BR701" s="58" t="str">
        <f>IF(O701="男子",IF($AF701&gt;100,"",IF($M701=プロ用男子!K$152,ROW(),"")),"")</f>
        <v/>
      </c>
      <c r="BS701" s="58" t="str">
        <f>IF(O701="男子",IF($AF701&gt;100,"",IF($M701=プロ用男子!D$177,ROW(),"")),"")</f>
        <v/>
      </c>
      <c r="BT701" s="58" t="str">
        <f>IF(O701="男子",IF($AF701&gt;100,"",IF($M701=プロ用男子!K$177,ROW(),"")),"")</f>
        <v/>
      </c>
      <c r="BU701" s="58" t="str">
        <f>IF(O701="男子",IF($AF701&gt;100,"",IF($M701=プロ用男子!D$202,ROW(),"")),"")</f>
        <v/>
      </c>
      <c r="BV701" s="58" t="str">
        <f>IF(O701="男子",IF($AF701&gt;100,"",IF($M701=プロ用男子!K$202,ROW(),"")),"")</f>
        <v/>
      </c>
      <c r="BW701" s="58" t="str">
        <f>IF(O701="男子",IF($AF701&gt;100,"",IF($M701=プロ用男子!D$227,ROW(),"")),"")</f>
        <v/>
      </c>
      <c r="BX701" s="58" t="str">
        <f>IF(O701="男子",IF($AF701&gt;100,"",IF($M701=プロ用男子!K$227,ROW(),"")),"")</f>
        <v/>
      </c>
      <c r="BY701" s="58" t="str">
        <f>IF(O701="女子",IF(AF701&gt;100,"",IF(M701=プロ用女子!D$2,ROW(),"")),"")</f>
        <v/>
      </c>
      <c r="BZ701" s="58" t="str">
        <f>IF(O701="女子",IF($AF701&gt;100,"",IF($M701=プロ用女子!K$2,ROW(),"")),"")</f>
        <v/>
      </c>
      <c r="CA701" s="58" t="str">
        <f>IF(O701="女子",IF($AF701&gt;100,"",IF($M701=プロ用女子!D$27,ROW(),"")),"")</f>
        <v/>
      </c>
      <c r="CB701" s="58" t="str">
        <f>IF(O701="女子",IF($AF701&gt;100,"",IF($M701=プロ用女子!K$27,ROW(),"")),"")</f>
        <v/>
      </c>
      <c r="CC701" s="58" t="str">
        <f>IF(O701="女子",IF($AF701&gt;100,"",IF($M701=プロ用女子!D$52,ROW(),"")),"")</f>
        <v/>
      </c>
      <c r="CD701" s="58" t="str">
        <f>IF(O701="女子",IF($AF701&gt;100,"",IF($M701=プロ用女子!K$52,ROW(),"")),"")</f>
        <v/>
      </c>
      <c r="CE701" s="58" t="str">
        <f>IF(O701="女子",IF($AF701&gt;100,"",IF($M701=プロ用女子!D$77,ROW(),"")),"")</f>
        <v/>
      </c>
      <c r="CF701" s="58" t="str">
        <f>IF(O701="女子",IF($AF701&gt;100,"",IF($M701=プロ用女子!K$77,ROW(),"")),"")</f>
        <v/>
      </c>
      <c r="CG701" s="58" t="str">
        <f>IF(O701="女子",IF($AF701&gt;100,"",IF($M701=プロ用女子!D$102,ROW(),"")),"")</f>
        <v/>
      </c>
      <c r="CH701" s="58" t="str">
        <f>IF(O701="女子",IF($AF701&gt;100,"",IF($M701=プロ用女子!K$102,ROW(),"")),"")</f>
        <v/>
      </c>
      <c r="CI701" s="58" t="str">
        <f>IF(O701="女子",IF($AF701&gt;100,"",IF($M701=プロ用女子!D$127,ROW(),"")),"")</f>
        <v/>
      </c>
      <c r="CJ701" s="58" t="str">
        <f>IF(O701="女子",IF($AF701&gt;100,"",IF($M701=プロ用女子!K$127,ROW(),"")),"")</f>
        <v/>
      </c>
      <c r="CK701" s="58" t="str">
        <f>IF(O701="女子",IF($AF701&gt;100,"",IF($M701=プロ用女子!D$152,ROW(),"")),"")</f>
        <v/>
      </c>
      <c r="CL701" s="58" t="str">
        <f>IF(O701="女子",IF($AF701&gt;100,"",IF($M701=プロ用女子!K$152,ROW(),"")),"")</f>
        <v/>
      </c>
      <c r="CM701" s="58" t="str">
        <f>IF(O701="女子",IF($AF701&gt;100,"",IF($M701=プロ用女子!D$177,ROW(),"")),"")</f>
        <v/>
      </c>
      <c r="CN701" s="58" t="str">
        <f>IF(O701="女子",IF($AF701&gt;100,"",IF($M701=プロ用女子!K$177,ROW(),"")),"")</f>
        <v/>
      </c>
      <c r="CO701" s="58" t="str">
        <f>IF(O701="女子",IF($AF701&gt;100,"",IF($M701=プロ用女子!D$202,ROW(),"")),"")</f>
        <v/>
      </c>
      <c r="CP701" s="58" t="str">
        <f>IF(O701="女子",IF($AF701&gt;100,"",IF($M701=プロ用女子!K$202,ROW(),"")),"")</f>
        <v/>
      </c>
      <c r="CQ701" s="58" t="str">
        <f>IF(O701="女子",IF($AF701&gt;100,"",IF($M701=プロ用女子!D$227,ROW(),"")),"")</f>
        <v/>
      </c>
      <c r="CR701" s="58" t="str">
        <f>IF(O701="女子",IF($AF701&gt;100,"",IF($M701=プロ用女子!K$227,ROW(),"")),"")</f>
        <v/>
      </c>
    </row>
    <row r="702" spans="54:96" x14ac:dyDescent="0.15">
      <c r="BB702" t="str">
        <f t="shared" si="37"/>
        <v/>
      </c>
      <c r="BC702" t="str">
        <f t="shared" si="38"/>
        <v/>
      </c>
      <c r="BD702" t="str">
        <f t="shared" si="39"/>
        <v/>
      </c>
      <c r="BE702" s="58" t="str">
        <f>IF(O702="男子",IF($AF702&gt;100,"",IF(M702=プロ用男子!D$2,ROW(),"")),"")</f>
        <v/>
      </c>
      <c r="BF702" s="58" t="str">
        <f>IF(O702="男子",IF($AF702&gt;100,"",IF($M702=プロ用男子!K$2,ROW(),"")),"")</f>
        <v/>
      </c>
      <c r="BG702" s="58" t="str">
        <f>IF(O702="男子",IF($AF702&gt;100,"",IF($M702=プロ用男子!D$27,ROW(),"")),"")</f>
        <v/>
      </c>
      <c r="BH702" s="58" t="str">
        <f>IF(O702="男子",IF($AF702&gt;100,"",IF($M702=プロ用男子!K$27,ROW(),"")),"")</f>
        <v/>
      </c>
      <c r="BI702" s="58" t="str">
        <f>IF(O702="男子",IF($AF702&gt;100,"",IF($M702=プロ用男子!D$52,ROW(),"")),"")</f>
        <v/>
      </c>
      <c r="BJ702" s="58" t="str">
        <f>IF(O702="男子",IF($AF702&gt;100,"",IF($M702=プロ用男子!K$52,ROW(),"")),"")</f>
        <v/>
      </c>
      <c r="BK702" s="58" t="str">
        <f>IF(O702="男子",IF($AF702&gt;100,"",IF($M702=プロ用男子!D$77,ROW(),"")),"")</f>
        <v/>
      </c>
      <c r="BL702" s="58" t="str">
        <f>IF(O702="男子",IF($AF702&gt;100,"",IF($M702=プロ用男子!K$77,ROW(),"")),"")</f>
        <v/>
      </c>
      <c r="BM702" s="58" t="str">
        <f>IF(O702="男子",IF($AF702&gt;100,"",IF($M702=プロ用男子!D$102,ROW(),"")),"")</f>
        <v/>
      </c>
      <c r="BN702" s="58" t="str">
        <f>IF(O702="男子",IF($AF702&gt;100,"",IF($M702=プロ用男子!K$102,ROW(),"")),"")</f>
        <v/>
      </c>
      <c r="BO702" s="58" t="str">
        <f>IF(O702="男子",IF($AF702&gt;100,"",IF($M702=プロ用男子!D$127,ROW(),"")),"")</f>
        <v/>
      </c>
      <c r="BP702" s="58" t="str">
        <f>IF(O702="男子",IF($AF702&gt;100,"",IF($M702=プロ用男子!K$127,ROW(),"")),"")</f>
        <v/>
      </c>
      <c r="BQ702" s="58" t="str">
        <f>IF(O702="男子",IF($AF702&gt;100,"",IF($M702=プロ用男子!D$152,ROW(),"")),"")</f>
        <v/>
      </c>
      <c r="BR702" s="58" t="str">
        <f>IF(O702="男子",IF($AF702&gt;100,"",IF($M702=プロ用男子!K$152,ROW(),"")),"")</f>
        <v/>
      </c>
      <c r="BS702" s="58" t="str">
        <f>IF(O702="男子",IF($AF702&gt;100,"",IF($M702=プロ用男子!D$177,ROW(),"")),"")</f>
        <v/>
      </c>
      <c r="BT702" s="58" t="str">
        <f>IF(O702="男子",IF($AF702&gt;100,"",IF($M702=プロ用男子!K$177,ROW(),"")),"")</f>
        <v/>
      </c>
      <c r="BU702" s="58" t="str">
        <f>IF(O702="男子",IF($AF702&gt;100,"",IF($M702=プロ用男子!D$202,ROW(),"")),"")</f>
        <v/>
      </c>
      <c r="BV702" s="58" t="str">
        <f>IF(O702="男子",IF($AF702&gt;100,"",IF($M702=プロ用男子!K$202,ROW(),"")),"")</f>
        <v/>
      </c>
      <c r="BW702" s="58" t="str">
        <f>IF(O702="男子",IF($AF702&gt;100,"",IF($M702=プロ用男子!D$227,ROW(),"")),"")</f>
        <v/>
      </c>
      <c r="BX702" s="58" t="str">
        <f>IF(O702="男子",IF($AF702&gt;100,"",IF($M702=プロ用男子!K$227,ROW(),"")),"")</f>
        <v/>
      </c>
      <c r="BY702" s="58" t="str">
        <f>IF(O702="女子",IF(AF702&gt;100,"",IF(M702=プロ用女子!D$2,ROW(),"")),"")</f>
        <v/>
      </c>
      <c r="BZ702" s="58" t="str">
        <f>IF(O702="女子",IF($AF702&gt;100,"",IF($M702=プロ用女子!K$2,ROW(),"")),"")</f>
        <v/>
      </c>
      <c r="CA702" s="58" t="str">
        <f>IF(O702="女子",IF($AF702&gt;100,"",IF($M702=プロ用女子!D$27,ROW(),"")),"")</f>
        <v/>
      </c>
      <c r="CB702" s="58" t="str">
        <f>IF(O702="女子",IF($AF702&gt;100,"",IF($M702=プロ用女子!K$27,ROW(),"")),"")</f>
        <v/>
      </c>
      <c r="CC702" s="58" t="str">
        <f>IF(O702="女子",IF($AF702&gt;100,"",IF($M702=プロ用女子!D$52,ROW(),"")),"")</f>
        <v/>
      </c>
      <c r="CD702" s="58" t="str">
        <f>IF(O702="女子",IF($AF702&gt;100,"",IF($M702=プロ用女子!K$52,ROW(),"")),"")</f>
        <v/>
      </c>
      <c r="CE702" s="58" t="str">
        <f>IF(O702="女子",IF($AF702&gt;100,"",IF($M702=プロ用女子!D$77,ROW(),"")),"")</f>
        <v/>
      </c>
      <c r="CF702" s="58" t="str">
        <f>IF(O702="女子",IF($AF702&gt;100,"",IF($M702=プロ用女子!K$77,ROW(),"")),"")</f>
        <v/>
      </c>
      <c r="CG702" s="58" t="str">
        <f>IF(O702="女子",IF($AF702&gt;100,"",IF($M702=プロ用女子!D$102,ROW(),"")),"")</f>
        <v/>
      </c>
      <c r="CH702" s="58" t="str">
        <f>IF(O702="女子",IF($AF702&gt;100,"",IF($M702=プロ用女子!K$102,ROW(),"")),"")</f>
        <v/>
      </c>
      <c r="CI702" s="58" t="str">
        <f>IF(O702="女子",IF($AF702&gt;100,"",IF($M702=プロ用女子!D$127,ROW(),"")),"")</f>
        <v/>
      </c>
      <c r="CJ702" s="58" t="str">
        <f>IF(O702="女子",IF($AF702&gt;100,"",IF($M702=プロ用女子!K$127,ROW(),"")),"")</f>
        <v/>
      </c>
      <c r="CK702" s="58" t="str">
        <f>IF(O702="女子",IF($AF702&gt;100,"",IF($M702=プロ用女子!D$152,ROW(),"")),"")</f>
        <v/>
      </c>
      <c r="CL702" s="58" t="str">
        <f>IF(O702="女子",IF($AF702&gt;100,"",IF($M702=プロ用女子!K$152,ROW(),"")),"")</f>
        <v/>
      </c>
      <c r="CM702" s="58" t="str">
        <f>IF(O702="女子",IF($AF702&gt;100,"",IF($M702=プロ用女子!D$177,ROW(),"")),"")</f>
        <v/>
      </c>
      <c r="CN702" s="58" t="str">
        <f>IF(O702="女子",IF($AF702&gt;100,"",IF($M702=プロ用女子!K$177,ROW(),"")),"")</f>
        <v/>
      </c>
      <c r="CO702" s="58" t="str">
        <f>IF(O702="女子",IF($AF702&gt;100,"",IF($M702=プロ用女子!D$202,ROW(),"")),"")</f>
        <v/>
      </c>
      <c r="CP702" s="58" t="str">
        <f>IF(O702="女子",IF($AF702&gt;100,"",IF($M702=プロ用女子!K$202,ROW(),"")),"")</f>
        <v/>
      </c>
      <c r="CQ702" s="58" t="str">
        <f>IF(O702="女子",IF($AF702&gt;100,"",IF($M702=プロ用女子!D$227,ROW(),"")),"")</f>
        <v/>
      </c>
      <c r="CR702" s="58" t="str">
        <f>IF(O702="女子",IF($AF702&gt;100,"",IF($M702=プロ用女子!K$227,ROW(),"")),"")</f>
        <v/>
      </c>
    </row>
    <row r="703" spans="54:96" x14ac:dyDescent="0.15">
      <c r="BB703" t="str">
        <f t="shared" si="37"/>
        <v/>
      </c>
      <c r="BC703" t="str">
        <f t="shared" si="38"/>
        <v/>
      </c>
      <c r="BD703" t="str">
        <f t="shared" si="39"/>
        <v/>
      </c>
      <c r="BE703" s="58" t="str">
        <f>IF(O703="男子",IF($AF703&gt;100,"",IF(M703=プロ用男子!D$2,ROW(),"")),"")</f>
        <v/>
      </c>
      <c r="BF703" s="58" t="str">
        <f>IF(O703="男子",IF($AF703&gt;100,"",IF($M703=プロ用男子!K$2,ROW(),"")),"")</f>
        <v/>
      </c>
      <c r="BG703" s="58" t="str">
        <f>IF(O703="男子",IF($AF703&gt;100,"",IF($M703=プロ用男子!D$27,ROW(),"")),"")</f>
        <v/>
      </c>
      <c r="BH703" s="58" t="str">
        <f>IF(O703="男子",IF($AF703&gt;100,"",IF($M703=プロ用男子!K$27,ROW(),"")),"")</f>
        <v/>
      </c>
      <c r="BI703" s="58" t="str">
        <f>IF(O703="男子",IF($AF703&gt;100,"",IF($M703=プロ用男子!D$52,ROW(),"")),"")</f>
        <v/>
      </c>
      <c r="BJ703" s="58" t="str">
        <f>IF(O703="男子",IF($AF703&gt;100,"",IF($M703=プロ用男子!K$52,ROW(),"")),"")</f>
        <v/>
      </c>
      <c r="BK703" s="58" t="str">
        <f>IF(O703="男子",IF($AF703&gt;100,"",IF($M703=プロ用男子!D$77,ROW(),"")),"")</f>
        <v/>
      </c>
      <c r="BL703" s="58" t="str">
        <f>IF(O703="男子",IF($AF703&gt;100,"",IF($M703=プロ用男子!K$77,ROW(),"")),"")</f>
        <v/>
      </c>
      <c r="BM703" s="58" t="str">
        <f>IF(O703="男子",IF($AF703&gt;100,"",IF($M703=プロ用男子!D$102,ROW(),"")),"")</f>
        <v/>
      </c>
      <c r="BN703" s="58" t="str">
        <f>IF(O703="男子",IF($AF703&gt;100,"",IF($M703=プロ用男子!K$102,ROW(),"")),"")</f>
        <v/>
      </c>
      <c r="BO703" s="58" t="str">
        <f>IF(O703="男子",IF($AF703&gt;100,"",IF($M703=プロ用男子!D$127,ROW(),"")),"")</f>
        <v/>
      </c>
      <c r="BP703" s="58" t="str">
        <f>IF(O703="男子",IF($AF703&gt;100,"",IF($M703=プロ用男子!K$127,ROW(),"")),"")</f>
        <v/>
      </c>
      <c r="BQ703" s="58" t="str">
        <f>IF(O703="男子",IF($AF703&gt;100,"",IF($M703=プロ用男子!D$152,ROW(),"")),"")</f>
        <v/>
      </c>
      <c r="BR703" s="58" t="str">
        <f>IF(O703="男子",IF($AF703&gt;100,"",IF($M703=プロ用男子!K$152,ROW(),"")),"")</f>
        <v/>
      </c>
      <c r="BS703" s="58" t="str">
        <f>IF(O703="男子",IF($AF703&gt;100,"",IF($M703=プロ用男子!D$177,ROW(),"")),"")</f>
        <v/>
      </c>
      <c r="BT703" s="58" t="str">
        <f>IF(O703="男子",IF($AF703&gt;100,"",IF($M703=プロ用男子!K$177,ROW(),"")),"")</f>
        <v/>
      </c>
      <c r="BU703" s="58" t="str">
        <f>IF(O703="男子",IF($AF703&gt;100,"",IF($M703=プロ用男子!D$202,ROW(),"")),"")</f>
        <v/>
      </c>
      <c r="BV703" s="58" t="str">
        <f>IF(O703="男子",IF($AF703&gt;100,"",IF($M703=プロ用男子!K$202,ROW(),"")),"")</f>
        <v/>
      </c>
      <c r="BW703" s="58" t="str">
        <f>IF(O703="男子",IF($AF703&gt;100,"",IF($M703=プロ用男子!D$227,ROW(),"")),"")</f>
        <v/>
      </c>
      <c r="BX703" s="58" t="str">
        <f>IF(O703="男子",IF($AF703&gt;100,"",IF($M703=プロ用男子!K$227,ROW(),"")),"")</f>
        <v/>
      </c>
      <c r="BY703" s="58" t="str">
        <f>IF(O703="女子",IF(AF703&gt;100,"",IF(M703=プロ用女子!D$2,ROW(),"")),"")</f>
        <v/>
      </c>
      <c r="BZ703" s="58" t="str">
        <f>IF(O703="女子",IF($AF703&gt;100,"",IF($M703=プロ用女子!K$2,ROW(),"")),"")</f>
        <v/>
      </c>
      <c r="CA703" s="58" t="str">
        <f>IF(O703="女子",IF($AF703&gt;100,"",IF($M703=プロ用女子!D$27,ROW(),"")),"")</f>
        <v/>
      </c>
      <c r="CB703" s="58" t="str">
        <f>IF(O703="女子",IF($AF703&gt;100,"",IF($M703=プロ用女子!K$27,ROW(),"")),"")</f>
        <v/>
      </c>
      <c r="CC703" s="58" t="str">
        <f>IF(O703="女子",IF($AF703&gt;100,"",IF($M703=プロ用女子!D$52,ROW(),"")),"")</f>
        <v/>
      </c>
      <c r="CD703" s="58" t="str">
        <f>IF(O703="女子",IF($AF703&gt;100,"",IF($M703=プロ用女子!K$52,ROW(),"")),"")</f>
        <v/>
      </c>
      <c r="CE703" s="58" t="str">
        <f>IF(O703="女子",IF($AF703&gt;100,"",IF($M703=プロ用女子!D$77,ROW(),"")),"")</f>
        <v/>
      </c>
      <c r="CF703" s="58" t="str">
        <f>IF(O703="女子",IF($AF703&gt;100,"",IF($M703=プロ用女子!K$77,ROW(),"")),"")</f>
        <v/>
      </c>
      <c r="CG703" s="58" t="str">
        <f>IF(O703="女子",IF($AF703&gt;100,"",IF($M703=プロ用女子!D$102,ROW(),"")),"")</f>
        <v/>
      </c>
      <c r="CH703" s="58" t="str">
        <f>IF(O703="女子",IF($AF703&gt;100,"",IF($M703=プロ用女子!K$102,ROW(),"")),"")</f>
        <v/>
      </c>
      <c r="CI703" s="58" t="str">
        <f>IF(O703="女子",IF($AF703&gt;100,"",IF($M703=プロ用女子!D$127,ROW(),"")),"")</f>
        <v/>
      </c>
      <c r="CJ703" s="58" t="str">
        <f>IF(O703="女子",IF($AF703&gt;100,"",IF($M703=プロ用女子!K$127,ROW(),"")),"")</f>
        <v/>
      </c>
      <c r="CK703" s="58" t="str">
        <f>IF(O703="女子",IF($AF703&gt;100,"",IF($M703=プロ用女子!D$152,ROW(),"")),"")</f>
        <v/>
      </c>
      <c r="CL703" s="58" t="str">
        <f>IF(O703="女子",IF($AF703&gt;100,"",IF($M703=プロ用女子!K$152,ROW(),"")),"")</f>
        <v/>
      </c>
      <c r="CM703" s="58" t="str">
        <f>IF(O703="女子",IF($AF703&gt;100,"",IF($M703=プロ用女子!D$177,ROW(),"")),"")</f>
        <v/>
      </c>
      <c r="CN703" s="58" t="str">
        <f>IF(O703="女子",IF($AF703&gt;100,"",IF($M703=プロ用女子!K$177,ROW(),"")),"")</f>
        <v/>
      </c>
      <c r="CO703" s="58" t="str">
        <f>IF(O703="女子",IF($AF703&gt;100,"",IF($M703=プロ用女子!D$202,ROW(),"")),"")</f>
        <v/>
      </c>
      <c r="CP703" s="58" t="str">
        <f>IF(O703="女子",IF($AF703&gt;100,"",IF($M703=プロ用女子!K$202,ROW(),"")),"")</f>
        <v/>
      </c>
      <c r="CQ703" s="58" t="str">
        <f>IF(O703="女子",IF($AF703&gt;100,"",IF($M703=プロ用女子!D$227,ROW(),"")),"")</f>
        <v/>
      </c>
      <c r="CR703" s="58" t="str">
        <f>IF(O703="女子",IF($AF703&gt;100,"",IF($M703=プロ用女子!K$227,ROW(),"")),"")</f>
        <v/>
      </c>
    </row>
    <row r="704" spans="54:96" x14ac:dyDescent="0.15">
      <c r="BB704" t="str">
        <f t="shared" si="37"/>
        <v/>
      </c>
      <c r="BC704" t="str">
        <f t="shared" si="38"/>
        <v/>
      </c>
      <c r="BD704" t="str">
        <f t="shared" si="39"/>
        <v/>
      </c>
      <c r="BE704" s="58" t="str">
        <f>IF(O704="男子",IF($AF704&gt;100,"",IF(M704=プロ用男子!D$2,ROW(),"")),"")</f>
        <v/>
      </c>
      <c r="BF704" s="58" t="str">
        <f>IF(O704="男子",IF($AF704&gt;100,"",IF($M704=プロ用男子!K$2,ROW(),"")),"")</f>
        <v/>
      </c>
      <c r="BG704" s="58" t="str">
        <f>IF(O704="男子",IF($AF704&gt;100,"",IF($M704=プロ用男子!D$27,ROW(),"")),"")</f>
        <v/>
      </c>
      <c r="BH704" s="58" t="str">
        <f>IF(O704="男子",IF($AF704&gt;100,"",IF($M704=プロ用男子!K$27,ROW(),"")),"")</f>
        <v/>
      </c>
      <c r="BI704" s="58" t="str">
        <f>IF(O704="男子",IF($AF704&gt;100,"",IF($M704=プロ用男子!D$52,ROW(),"")),"")</f>
        <v/>
      </c>
      <c r="BJ704" s="58" t="str">
        <f>IF(O704="男子",IF($AF704&gt;100,"",IF($M704=プロ用男子!K$52,ROW(),"")),"")</f>
        <v/>
      </c>
      <c r="BK704" s="58" t="str">
        <f>IF(O704="男子",IF($AF704&gt;100,"",IF($M704=プロ用男子!D$77,ROW(),"")),"")</f>
        <v/>
      </c>
      <c r="BL704" s="58" t="str">
        <f>IF(O704="男子",IF($AF704&gt;100,"",IF($M704=プロ用男子!K$77,ROW(),"")),"")</f>
        <v/>
      </c>
      <c r="BM704" s="58" t="str">
        <f>IF(O704="男子",IF($AF704&gt;100,"",IF($M704=プロ用男子!D$102,ROW(),"")),"")</f>
        <v/>
      </c>
      <c r="BN704" s="58" t="str">
        <f>IF(O704="男子",IF($AF704&gt;100,"",IF($M704=プロ用男子!K$102,ROW(),"")),"")</f>
        <v/>
      </c>
      <c r="BO704" s="58" t="str">
        <f>IF(O704="男子",IF($AF704&gt;100,"",IF($M704=プロ用男子!D$127,ROW(),"")),"")</f>
        <v/>
      </c>
      <c r="BP704" s="58" t="str">
        <f>IF(O704="男子",IF($AF704&gt;100,"",IF($M704=プロ用男子!K$127,ROW(),"")),"")</f>
        <v/>
      </c>
      <c r="BQ704" s="58" t="str">
        <f>IF(O704="男子",IF($AF704&gt;100,"",IF($M704=プロ用男子!D$152,ROW(),"")),"")</f>
        <v/>
      </c>
      <c r="BR704" s="58" t="str">
        <f>IF(O704="男子",IF($AF704&gt;100,"",IF($M704=プロ用男子!K$152,ROW(),"")),"")</f>
        <v/>
      </c>
      <c r="BS704" s="58" t="str">
        <f>IF(O704="男子",IF($AF704&gt;100,"",IF($M704=プロ用男子!D$177,ROW(),"")),"")</f>
        <v/>
      </c>
      <c r="BT704" s="58" t="str">
        <f>IF(O704="男子",IF($AF704&gt;100,"",IF($M704=プロ用男子!K$177,ROW(),"")),"")</f>
        <v/>
      </c>
      <c r="BU704" s="58" t="str">
        <f>IF(O704="男子",IF($AF704&gt;100,"",IF($M704=プロ用男子!D$202,ROW(),"")),"")</f>
        <v/>
      </c>
      <c r="BV704" s="58" t="str">
        <f>IF(O704="男子",IF($AF704&gt;100,"",IF($M704=プロ用男子!K$202,ROW(),"")),"")</f>
        <v/>
      </c>
      <c r="BW704" s="58" t="str">
        <f>IF(O704="男子",IF($AF704&gt;100,"",IF($M704=プロ用男子!D$227,ROW(),"")),"")</f>
        <v/>
      </c>
      <c r="BX704" s="58" t="str">
        <f>IF(O704="男子",IF($AF704&gt;100,"",IF($M704=プロ用男子!K$227,ROW(),"")),"")</f>
        <v/>
      </c>
      <c r="BY704" s="58" t="str">
        <f>IF(O704="女子",IF(AF704&gt;100,"",IF(M704=プロ用女子!D$2,ROW(),"")),"")</f>
        <v/>
      </c>
      <c r="BZ704" s="58" t="str">
        <f>IF(O704="女子",IF($AF704&gt;100,"",IF($M704=プロ用女子!K$2,ROW(),"")),"")</f>
        <v/>
      </c>
      <c r="CA704" s="58" t="str">
        <f>IF(O704="女子",IF($AF704&gt;100,"",IF($M704=プロ用女子!D$27,ROW(),"")),"")</f>
        <v/>
      </c>
      <c r="CB704" s="58" t="str">
        <f>IF(O704="女子",IF($AF704&gt;100,"",IF($M704=プロ用女子!K$27,ROW(),"")),"")</f>
        <v/>
      </c>
      <c r="CC704" s="58" t="str">
        <f>IF(O704="女子",IF($AF704&gt;100,"",IF($M704=プロ用女子!D$52,ROW(),"")),"")</f>
        <v/>
      </c>
      <c r="CD704" s="58" t="str">
        <f>IF(O704="女子",IF($AF704&gt;100,"",IF($M704=プロ用女子!K$52,ROW(),"")),"")</f>
        <v/>
      </c>
      <c r="CE704" s="58" t="str">
        <f>IF(O704="女子",IF($AF704&gt;100,"",IF($M704=プロ用女子!D$77,ROW(),"")),"")</f>
        <v/>
      </c>
      <c r="CF704" s="58" t="str">
        <f>IF(O704="女子",IF($AF704&gt;100,"",IF($M704=プロ用女子!K$77,ROW(),"")),"")</f>
        <v/>
      </c>
      <c r="CG704" s="58" t="str">
        <f>IF(O704="女子",IF($AF704&gt;100,"",IF($M704=プロ用女子!D$102,ROW(),"")),"")</f>
        <v/>
      </c>
      <c r="CH704" s="58" t="str">
        <f>IF(O704="女子",IF($AF704&gt;100,"",IF($M704=プロ用女子!K$102,ROW(),"")),"")</f>
        <v/>
      </c>
      <c r="CI704" s="58" t="str">
        <f>IF(O704="女子",IF($AF704&gt;100,"",IF($M704=プロ用女子!D$127,ROW(),"")),"")</f>
        <v/>
      </c>
      <c r="CJ704" s="58" t="str">
        <f>IF(O704="女子",IF($AF704&gt;100,"",IF($M704=プロ用女子!K$127,ROW(),"")),"")</f>
        <v/>
      </c>
      <c r="CK704" s="58" t="str">
        <f>IF(O704="女子",IF($AF704&gt;100,"",IF($M704=プロ用女子!D$152,ROW(),"")),"")</f>
        <v/>
      </c>
      <c r="CL704" s="58" t="str">
        <f>IF(O704="女子",IF($AF704&gt;100,"",IF($M704=プロ用女子!K$152,ROW(),"")),"")</f>
        <v/>
      </c>
      <c r="CM704" s="58" t="str">
        <f>IF(O704="女子",IF($AF704&gt;100,"",IF($M704=プロ用女子!D$177,ROW(),"")),"")</f>
        <v/>
      </c>
      <c r="CN704" s="58" t="str">
        <f>IF(O704="女子",IF($AF704&gt;100,"",IF($M704=プロ用女子!K$177,ROW(),"")),"")</f>
        <v/>
      </c>
      <c r="CO704" s="58" t="str">
        <f>IF(O704="女子",IF($AF704&gt;100,"",IF($M704=プロ用女子!D$202,ROW(),"")),"")</f>
        <v/>
      </c>
      <c r="CP704" s="58" t="str">
        <f>IF(O704="女子",IF($AF704&gt;100,"",IF($M704=プロ用女子!K$202,ROW(),"")),"")</f>
        <v/>
      </c>
      <c r="CQ704" s="58" t="str">
        <f>IF(O704="女子",IF($AF704&gt;100,"",IF($M704=プロ用女子!D$227,ROW(),"")),"")</f>
        <v/>
      </c>
      <c r="CR704" s="58" t="str">
        <f>IF(O704="女子",IF($AF704&gt;100,"",IF($M704=プロ用女子!K$227,ROW(),"")),"")</f>
        <v/>
      </c>
    </row>
    <row r="705" spans="54:96" x14ac:dyDescent="0.15">
      <c r="BB705" t="str">
        <f t="shared" si="37"/>
        <v/>
      </c>
      <c r="BC705" t="str">
        <f t="shared" si="38"/>
        <v/>
      </c>
      <c r="BD705" t="str">
        <f t="shared" si="39"/>
        <v/>
      </c>
      <c r="BE705" s="58" t="str">
        <f>IF(O705="男子",IF($AF705&gt;100,"",IF(M705=プロ用男子!D$2,ROW(),"")),"")</f>
        <v/>
      </c>
      <c r="BF705" s="58" t="str">
        <f>IF(O705="男子",IF($AF705&gt;100,"",IF($M705=プロ用男子!K$2,ROW(),"")),"")</f>
        <v/>
      </c>
      <c r="BG705" s="58" t="str">
        <f>IF(O705="男子",IF($AF705&gt;100,"",IF($M705=プロ用男子!D$27,ROW(),"")),"")</f>
        <v/>
      </c>
      <c r="BH705" s="58" t="str">
        <f>IF(O705="男子",IF($AF705&gt;100,"",IF($M705=プロ用男子!K$27,ROW(),"")),"")</f>
        <v/>
      </c>
      <c r="BI705" s="58" t="str">
        <f>IF(O705="男子",IF($AF705&gt;100,"",IF($M705=プロ用男子!D$52,ROW(),"")),"")</f>
        <v/>
      </c>
      <c r="BJ705" s="58" t="str">
        <f>IF(O705="男子",IF($AF705&gt;100,"",IF($M705=プロ用男子!K$52,ROW(),"")),"")</f>
        <v/>
      </c>
      <c r="BK705" s="58" t="str">
        <f>IF(O705="男子",IF($AF705&gt;100,"",IF($M705=プロ用男子!D$77,ROW(),"")),"")</f>
        <v/>
      </c>
      <c r="BL705" s="58" t="str">
        <f>IF(O705="男子",IF($AF705&gt;100,"",IF($M705=プロ用男子!K$77,ROW(),"")),"")</f>
        <v/>
      </c>
      <c r="BM705" s="58" t="str">
        <f>IF(O705="男子",IF($AF705&gt;100,"",IF($M705=プロ用男子!D$102,ROW(),"")),"")</f>
        <v/>
      </c>
      <c r="BN705" s="58" t="str">
        <f>IF(O705="男子",IF($AF705&gt;100,"",IF($M705=プロ用男子!K$102,ROW(),"")),"")</f>
        <v/>
      </c>
      <c r="BO705" s="58" t="str">
        <f>IF(O705="男子",IF($AF705&gt;100,"",IF($M705=プロ用男子!D$127,ROW(),"")),"")</f>
        <v/>
      </c>
      <c r="BP705" s="58" t="str">
        <f>IF(O705="男子",IF($AF705&gt;100,"",IF($M705=プロ用男子!K$127,ROW(),"")),"")</f>
        <v/>
      </c>
      <c r="BQ705" s="58" t="str">
        <f>IF(O705="男子",IF($AF705&gt;100,"",IF($M705=プロ用男子!D$152,ROW(),"")),"")</f>
        <v/>
      </c>
      <c r="BR705" s="58" t="str">
        <f>IF(O705="男子",IF($AF705&gt;100,"",IF($M705=プロ用男子!K$152,ROW(),"")),"")</f>
        <v/>
      </c>
      <c r="BS705" s="58" t="str">
        <f>IF(O705="男子",IF($AF705&gt;100,"",IF($M705=プロ用男子!D$177,ROW(),"")),"")</f>
        <v/>
      </c>
      <c r="BT705" s="58" t="str">
        <f>IF(O705="男子",IF($AF705&gt;100,"",IF($M705=プロ用男子!K$177,ROW(),"")),"")</f>
        <v/>
      </c>
      <c r="BU705" s="58" t="str">
        <f>IF(O705="男子",IF($AF705&gt;100,"",IF($M705=プロ用男子!D$202,ROW(),"")),"")</f>
        <v/>
      </c>
      <c r="BV705" s="58" t="str">
        <f>IF(O705="男子",IF($AF705&gt;100,"",IF($M705=プロ用男子!K$202,ROW(),"")),"")</f>
        <v/>
      </c>
      <c r="BW705" s="58" t="str">
        <f>IF(O705="男子",IF($AF705&gt;100,"",IF($M705=プロ用男子!D$227,ROW(),"")),"")</f>
        <v/>
      </c>
      <c r="BX705" s="58" t="str">
        <f>IF(O705="男子",IF($AF705&gt;100,"",IF($M705=プロ用男子!K$227,ROW(),"")),"")</f>
        <v/>
      </c>
      <c r="BY705" s="58" t="str">
        <f>IF(O705="女子",IF(AF705&gt;100,"",IF(M705=プロ用女子!D$2,ROW(),"")),"")</f>
        <v/>
      </c>
      <c r="BZ705" s="58" t="str">
        <f>IF(O705="女子",IF($AF705&gt;100,"",IF($M705=プロ用女子!K$2,ROW(),"")),"")</f>
        <v/>
      </c>
      <c r="CA705" s="58" t="str">
        <f>IF(O705="女子",IF($AF705&gt;100,"",IF($M705=プロ用女子!D$27,ROW(),"")),"")</f>
        <v/>
      </c>
      <c r="CB705" s="58" t="str">
        <f>IF(O705="女子",IF($AF705&gt;100,"",IF($M705=プロ用女子!K$27,ROW(),"")),"")</f>
        <v/>
      </c>
      <c r="CC705" s="58" t="str">
        <f>IF(O705="女子",IF($AF705&gt;100,"",IF($M705=プロ用女子!D$52,ROW(),"")),"")</f>
        <v/>
      </c>
      <c r="CD705" s="58" t="str">
        <f>IF(O705="女子",IF($AF705&gt;100,"",IF($M705=プロ用女子!K$52,ROW(),"")),"")</f>
        <v/>
      </c>
      <c r="CE705" s="58" t="str">
        <f>IF(O705="女子",IF($AF705&gt;100,"",IF($M705=プロ用女子!D$77,ROW(),"")),"")</f>
        <v/>
      </c>
      <c r="CF705" s="58" t="str">
        <f>IF(O705="女子",IF($AF705&gt;100,"",IF($M705=プロ用女子!K$77,ROW(),"")),"")</f>
        <v/>
      </c>
      <c r="CG705" s="58" t="str">
        <f>IF(O705="女子",IF($AF705&gt;100,"",IF($M705=プロ用女子!D$102,ROW(),"")),"")</f>
        <v/>
      </c>
      <c r="CH705" s="58" t="str">
        <f>IF(O705="女子",IF($AF705&gt;100,"",IF($M705=プロ用女子!K$102,ROW(),"")),"")</f>
        <v/>
      </c>
      <c r="CI705" s="58" t="str">
        <f>IF(O705="女子",IF($AF705&gt;100,"",IF($M705=プロ用女子!D$127,ROW(),"")),"")</f>
        <v/>
      </c>
      <c r="CJ705" s="58" t="str">
        <f>IF(O705="女子",IF($AF705&gt;100,"",IF($M705=プロ用女子!K$127,ROW(),"")),"")</f>
        <v/>
      </c>
      <c r="CK705" s="58" t="str">
        <f>IF(O705="女子",IF($AF705&gt;100,"",IF($M705=プロ用女子!D$152,ROW(),"")),"")</f>
        <v/>
      </c>
      <c r="CL705" s="58" t="str">
        <f>IF(O705="女子",IF($AF705&gt;100,"",IF($M705=プロ用女子!K$152,ROW(),"")),"")</f>
        <v/>
      </c>
      <c r="CM705" s="58" t="str">
        <f>IF(O705="女子",IF($AF705&gt;100,"",IF($M705=プロ用女子!D$177,ROW(),"")),"")</f>
        <v/>
      </c>
      <c r="CN705" s="58" t="str">
        <f>IF(O705="女子",IF($AF705&gt;100,"",IF($M705=プロ用女子!K$177,ROW(),"")),"")</f>
        <v/>
      </c>
      <c r="CO705" s="58" t="str">
        <f>IF(O705="女子",IF($AF705&gt;100,"",IF($M705=プロ用女子!D$202,ROW(),"")),"")</f>
        <v/>
      </c>
      <c r="CP705" s="58" t="str">
        <f>IF(O705="女子",IF($AF705&gt;100,"",IF($M705=プロ用女子!K$202,ROW(),"")),"")</f>
        <v/>
      </c>
      <c r="CQ705" s="58" t="str">
        <f>IF(O705="女子",IF($AF705&gt;100,"",IF($M705=プロ用女子!D$227,ROW(),"")),"")</f>
        <v/>
      </c>
      <c r="CR705" s="58" t="str">
        <f>IF(O705="女子",IF($AF705&gt;100,"",IF($M705=プロ用女子!K$227,ROW(),"")),"")</f>
        <v/>
      </c>
    </row>
    <row r="706" spans="54:96" x14ac:dyDescent="0.15">
      <c r="BB706" t="str">
        <f t="shared" si="37"/>
        <v/>
      </c>
      <c r="BC706" t="str">
        <f t="shared" si="38"/>
        <v/>
      </c>
      <c r="BD706" t="str">
        <f t="shared" si="39"/>
        <v/>
      </c>
      <c r="BE706" s="58" t="str">
        <f>IF(O706="男子",IF($AF706&gt;100,"",IF(M706=プロ用男子!D$2,ROW(),"")),"")</f>
        <v/>
      </c>
      <c r="BF706" s="58" t="str">
        <f>IF(O706="男子",IF($AF706&gt;100,"",IF($M706=プロ用男子!K$2,ROW(),"")),"")</f>
        <v/>
      </c>
      <c r="BG706" s="58" t="str">
        <f>IF(O706="男子",IF($AF706&gt;100,"",IF($M706=プロ用男子!D$27,ROW(),"")),"")</f>
        <v/>
      </c>
      <c r="BH706" s="58" t="str">
        <f>IF(O706="男子",IF($AF706&gt;100,"",IF($M706=プロ用男子!K$27,ROW(),"")),"")</f>
        <v/>
      </c>
      <c r="BI706" s="58" t="str">
        <f>IF(O706="男子",IF($AF706&gt;100,"",IF($M706=プロ用男子!D$52,ROW(),"")),"")</f>
        <v/>
      </c>
      <c r="BJ706" s="58" t="str">
        <f>IF(O706="男子",IF($AF706&gt;100,"",IF($M706=プロ用男子!K$52,ROW(),"")),"")</f>
        <v/>
      </c>
      <c r="BK706" s="58" t="str">
        <f>IF(O706="男子",IF($AF706&gt;100,"",IF($M706=プロ用男子!D$77,ROW(),"")),"")</f>
        <v/>
      </c>
      <c r="BL706" s="58" t="str">
        <f>IF(O706="男子",IF($AF706&gt;100,"",IF($M706=プロ用男子!K$77,ROW(),"")),"")</f>
        <v/>
      </c>
      <c r="BM706" s="58" t="str">
        <f>IF(O706="男子",IF($AF706&gt;100,"",IF($M706=プロ用男子!D$102,ROW(),"")),"")</f>
        <v/>
      </c>
      <c r="BN706" s="58" t="str">
        <f>IF(O706="男子",IF($AF706&gt;100,"",IF($M706=プロ用男子!K$102,ROW(),"")),"")</f>
        <v/>
      </c>
      <c r="BO706" s="58" t="str">
        <f>IF(O706="男子",IF($AF706&gt;100,"",IF($M706=プロ用男子!D$127,ROW(),"")),"")</f>
        <v/>
      </c>
      <c r="BP706" s="58" t="str">
        <f>IF(O706="男子",IF($AF706&gt;100,"",IF($M706=プロ用男子!K$127,ROW(),"")),"")</f>
        <v/>
      </c>
      <c r="BQ706" s="58" t="str">
        <f>IF(O706="男子",IF($AF706&gt;100,"",IF($M706=プロ用男子!D$152,ROW(),"")),"")</f>
        <v/>
      </c>
      <c r="BR706" s="58" t="str">
        <f>IF(O706="男子",IF($AF706&gt;100,"",IF($M706=プロ用男子!K$152,ROW(),"")),"")</f>
        <v/>
      </c>
      <c r="BS706" s="58" t="str">
        <f>IF(O706="男子",IF($AF706&gt;100,"",IF($M706=プロ用男子!D$177,ROW(),"")),"")</f>
        <v/>
      </c>
      <c r="BT706" s="58" t="str">
        <f>IF(O706="男子",IF($AF706&gt;100,"",IF($M706=プロ用男子!K$177,ROW(),"")),"")</f>
        <v/>
      </c>
      <c r="BU706" s="58" t="str">
        <f>IF(O706="男子",IF($AF706&gt;100,"",IF($M706=プロ用男子!D$202,ROW(),"")),"")</f>
        <v/>
      </c>
      <c r="BV706" s="58" t="str">
        <f>IF(O706="男子",IF($AF706&gt;100,"",IF($M706=プロ用男子!K$202,ROW(),"")),"")</f>
        <v/>
      </c>
      <c r="BW706" s="58" t="str">
        <f>IF(O706="男子",IF($AF706&gt;100,"",IF($M706=プロ用男子!D$227,ROW(),"")),"")</f>
        <v/>
      </c>
      <c r="BX706" s="58" t="str">
        <f>IF(O706="男子",IF($AF706&gt;100,"",IF($M706=プロ用男子!K$227,ROW(),"")),"")</f>
        <v/>
      </c>
      <c r="BY706" s="58" t="str">
        <f>IF(O706="女子",IF(AF706&gt;100,"",IF(M706=プロ用女子!D$2,ROW(),"")),"")</f>
        <v/>
      </c>
      <c r="BZ706" s="58" t="str">
        <f>IF(O706="女子",IF($AF706&gt;100,"",IF($M706=プロ用女子!K$2,ROW(),"")),"")</f>
        <v/>
      </c>
      <c r="CA706" s="58" t="str">
        <f>IF(O706="女子",IF($AF706&gt;100,"",IF($M706=プロ用女子!D$27,ROW(),"")),"")</f>
        <v/>
      </c>
      <c r="CB706" s="58" t="str">
        <f>IF(O706="女子",IF($AF706&gt;100,"",IF($M706=プロ用女子!K$27,ROW(),"")),"")</f>
        <v/>
      </c>
      <c r="CC706" s="58" t="str">
        <f>IF(O706="女子",IF($AF706&gt;100,"",IF($M706=プロ用女子!D$52,ROW(),"")),"")</f>
        <v/>
      </c>
      <c r="CD706" s="58" t="str">
        <f>IF(O706="女子",IF($AF706&gt;100,"",IF($M706=プロ用女子!K$52,ROW(),"")),"")</f>
        <v/>
      </c>
      <c r="CE706" s="58" t="str">
        <f>IF(O706="女子",IF($AF706&gt;100,"",IF($M706=プロ用女子!D$77,ROW(),"")),"")</f>
        <v/>
      </c>
      <c r="CF706" s="58" t="str">
        <f>IF(O706="女子",IF($AF706&gt;100,"",IF($M706=プロ用女子!K$77,ROW(),"")),"")</f>
        <v/>
      </c>
      <c r="CG706" s="58" t="str">
        <f>IF(O706="女子",IF($AF706&gt;100,"",IF($M706=プロ用女子!D$102,ROW(),"")),"")</f>
        <v/>
      </c>
      <c r="CH706" s="58" t="str">
        <f>IF(O706="女子",IF($AF706&gt;100,"",IF($M706=プロ用女子!K$102,ROW(),"")),"")</f>
        <v/>
      </c>
      <c r="CI706" s="58" t="str">
        <f>IF(O706="女子",IF($AF706&gt;100,"",IF($M706=プロ用女子!D$127,ROW(),"")),"")</f>
        <v/>
      </c>
      <c r="CJ706" s="58" t="str">
        <f>IF(O706="女子",IF($AF706&gt;100,"",IF($M706=プロ用女子!K$127,ROW(),"")),"")</f>
        <v/>
      </c>
      <c r="CK706" s="58" t="str">
        <f>IF(O706="女子",IF($AF706&gt;100,"",IF($M706=プロ用女子!D$152,ROW(),"")),"")</f>
        <v/>
      </c>
      <c r="CL706" s="58" t="str">
        <f>IF(O706="女子",IF($AF706&gt;100,"",IF($M706=プロ用女子!K$152,ROW(),"")),"")</f>
        <v/>
      </c>
      <c r="CM706" s="58" t="str">
        <f>IF(O706="女子",IF($AF706&gt;100,"",IF($M706=プロ用女子!D$177,ROW(),"")),"")</f>
        <v/>
      </c>
      <c r="CN706" s="58" t="str">
        <f>IF(O706="女子",IF($AF706&gt;100,"",IF($M706=プロ用女子!K$177,ROW(),"")),"")</f>
        <v/>
      </c>
      <c r="CO706" s="58" t="str">
        <f>IF(O706="女子",IF($AF706&gt;100,"",IF($M706=プロ用女子!D$202,ROW(),"")),"")</f>
        <v/>
      </c>
      <c r="CP706" s="58" t="str">
        <f>IF(O706="女子",IF($AF706&gt;100,"",IF($M706=プロ用女子!K$202,ROW(),"")),"")</f>
        <v/>
      </c>
      <c r="CQ706" s="58" t="str">
        <f>IF(O706="女子",IF($AF706&gt;100,"",IF($M706=プロ用女子!D$227,ROW(),"")),"")</f>
        <v/>
      </c>
      <c r="CR706" s="58" t="str">
        <f>IF(O706="女子",IF($AF706&gt;100,"",IF($M706=プロ用女子!K$227,ROW(),"")),"")</f>
        <v/>
      </c>
    </row>
    <row r="707" spans="54:96" x14ac:dyDescent="0.15">
      <c r="BB707" t="str">
        <f t="shared" si="37"/>
        <v/>
      </c>
      <c r="BC707" t="str">
        <f t="shared" si="38"/>
        <v/>
      </c>
      <c r="BD707" t="str">
        <f t="shared" si="39"/>
        <v/>
      </c>
      <c r="BE707" s="58" t="str">
        <f>IF(O707="男子",IF($AF707&gt;100,"",IF(M707=プロ用男子!D$2,ROW(),"")),"")</f>
        <v/>
      </c>
      <c r="BF707" s="58" t="str">
        <f>IF(O707="男子",IF($AF707&gt;100,"",IF($M707=プロ用男子!K$2,ROW(),"")),"")</f>
        <v/>
      </c>
      <c r="BG707" s="58" t="str">
        <f>IF(O707="男子",IF($AF707&gt;100,"",IF($M707=プロ用男子!D$27,ROW(),"")),"")</f>
        <v/>
      </c>
      <c r="BH707" s="58" t="str">
        <f>IF(O707="男子",IF($AF707&gt;100,"",IF($M707=プロ用男子!K$27,ROW(),"")),"")</f>
        <v/>
      </c>
      <c r="BI707" s="58" t="str">
        <f>IF(O707="男子",IF($AF707&gt;100,"",IF($M707=プロ用男子!D$52,ROW(),"")),"")</f>
        <v/>
      </c>
      <c r="BJ707" s="58" t="str">
        <f>IF(O707="男子",IF($AF707&gt;100,"",IF($M707=プロ用男子!K$52,ROW(),"")),"")</f>
        <v/>
      </c>
      <c r="BK707" s="58" t="str">
        <f>IF(O707="男子",IF($AF707&gt;100,"",IF($M707=プロ用男子!D$77,ROW(),"")),"")</f>
        <v/>
      </c>
      <c r="BL707" s="58" t="str">
        <f>IF(O707="男子",IF($AF707&gt;100,"",IF($M707=プロ用男子!K$77,ROW(),"")),"")</f>
        <v/>
      </c>
      <c r="BM707" s="58" t="str">
        <f>IF(O707="男子",IF($AF707&gt;100,"",IF($M707=プロ用男子!D$102,ROW(),"")),"")</f>
        <v/>
      </c>
      <c r="BN707" s="58" t="str">
        <f>IF(O707="男子",IF($AF707&gt;100,"",IF($M707=プロ用男子!K$102,ROW(),"")),"")</f>
        <v/>
      </c>
      <c r="BO707" s="58" t="str">
        <f>IF(O707="男子",IF($AF707&gt;100,"",IF($M707=プロ用男子!D$127,ROW(),"")),"")</f>
        <v/>
      </c>
      <c r="BP707" s="58" t="str">
        <f>IF(O707="男子",IF($AF707&gt;100,"",IF($M707=プロ用男子!K$127,ROW(),"")),"")</f>
        <v/>
      </c>
      <c r="BQ707" s="58" t="str">
        <f>IF(O707="男子",IF($AF707&gt;100,"",IF($M707=プロ用男子!D$152,ROW(),"")),"")</f>
        <v/>
      </c>
      <c r="BR707" s="58" t="str">
        <f>IF(O707="男子",IF($AF707&gt;100,"",IF($M707=プロ用男子!K$152,ROW(),"")),"")</f>
        <v/>
      </c>
      <c r="BS707" s="58" t="str">
        <f>IF(O707="男子",IF($AF707&gt;100,"",IF($M707=プロ用男子!D$177,ROW(),"")),"")</f>
        <v/>
      </c>
      <c r="BT707" s="58" t="str">
        <f>IF(O707="男子",IF($AF707&gt;100,"",IF($M707=プロ用男子!K$177,ROW(),"")),"")</f>
        <v/>
      </c>
      <c r="BU707" s="58" t="str">
        <f>IF(O707="男子",IF($AF707&gt;100,"",IF($M707=プロ用男子!D$202,ROW(),"")),"")</f>
        <v/>
      </c>
      <c r="BV707" s="58" t="str">
        <f>IF(O707="男子",IF($AF707&gt;100,"",IF($M707=プロ用男子!K$202,ROW(),"")),"")</f>
        <v/>
      </c>
      <c r="BW707" s="58" t="str">
        <f>IF(O707="男子",IF($AF707&gt;100,"",IF($M707=プロ用男子!D$227,ROW(),"")),"")</f>
        <v/>
      </c>
      <c r="BX707" s="58" t="str">
        <f>IF(O707="男子",IF($AF707&gt;100,"",IF($M707=プロ用男子!K$227,ROW(),"")),"")</f>
        <v/>
      </c>
      <c r="BY707" s="58" t="str">
        <f>IF(O707="女子",IF(AF707&gt;100,"",IF(M707=プロ用女子!D$2,ROW(),"")),"")</f>
        <v/>
      </c>
      <c r="BZ707" s="58" t="str">
        <f>IF(O707="女子",IF($AF707&gt;100,"",IF($M707=プロ用女子!K$2,ROW(),"")),"")</f>
        <v/>
      </c>
      <c r="CA707" s="58" t="str">
        <f>IF(O707="女子",IF($AF707&gt;100,"",IF($M707=プロ用女子!D$27,ROW(),"")),"")</f>
        <v/>
      </c>
      <c r="CB707" s="58" t="str">
        <f>IF(O707="女子",IF($AF707&gt;100,"",IF($M707=プロ用女子!K$27,ROW(),"")),"")</f>
        <v/>
      </c>
      <c r="CC707" s="58" t="str">
        <f>IF(O707="女子",IF($AF707&gt;100,"",IF($M707=プロ用女子!D$52,ROW(),"")),"")</f>
        <v/>
      </c>
      <c r="CD707" s="58" t="str">
        <f>IF(O707="女子",IF($AF707&gt;100,"",IF($M707=プロ用女子!K$52,ROW(),"")),"")</f>
        <v/>
      </c>
      <c r="CE707" s="58" t="str">
        <f>IF(O707="女子",IF($AF707&gt;100,"",IF($M707=プロ用女子!D$77,ROW(),"")),"")</f>
        <v/>
      </c>
      <c r="CF707" s="58" t="str">
        <f>IF(O707="女子",IF($AF707&gt;100,"",IF($M707=プロ用女子!K$77,ROW(),"")),"")</f>
        <v/>
      </c>
      <c r="CG707" s="58" t="str">
        <f>IF(O707="女子",IF($AF707&gt;100,"",IF($M707=プロ用女子!D$102,ROW(),"")),"")</f>
        <v/>
      </c>
      <c r="CH707" s="58" t="str">
        <f>IF(O707="女子",IF($AF707&gt;100,"",IF($M707=プロ用女子!K$102,ROW(),"")),"")</f>
        <v/>
      </c>
      <c r="CI707" s="58" t="str">
        <f>IF(O707="女子",IF($AF707&gt;100,"",IF($M707=プロ用女子!D$127,ROW(),"")),"")</f>
        <v/>
      </c>
      <c r="CJ707" s="58" t="str">
        <f>IF(O707="女子",IF($AF707&gt;100,"",IF($M707=プロ用女子!K$127,ROW(),"")),"")</f>
        <v/>
      </c>
      <c r="CK707" s="58" t="str">
        <f>IF(O707="女子",IF($AF707&gt;100,"",IF($M707=プロ用女子!D$152,ROW(),"")),"")</f>
        <v/>
      </c>
      <c r="CL707" s="58" t="str">
        <f>IF(O707="女子",IF($AF707&gt;100,"",IF($M707=プロ用女子!K$152,ROW(),"")),"")</f>
        <v/>
      </c>
      <c r="CM707" s="58" t="str">
        <f>IF(O707="女子",IF($AF707&gt;100,"",IF($M707=プロ用女子!D$177,ROW(),"")),"")</f>
        <v/>
      </c>
      <c r="CN707" s="58" t="str">
        <f>IF(O707="女子",IF($AF707&gt;100,"",IF($M707=プロ用女子!K$177,ROW(),"")),"")</f>
        <v/>
      </c>
      <c r="CO707" s="58" t="str">
        <f>IF(O707="女子",IF($AF707&gt;100,"",IF($M707=プロ用女子!D$202,ROW(),"")),"")</f>
        <v/>
      </c>
      <c r="CP707" s="58" t="str">
        <f>IF(O707="女子",IF($AF707&gt;100,"",IF($M707=プロ用女子!K$202,ROW(),"")),"")</f>
        <v/>
      </c>
      <c r="CQ707" s="58" t="str">
        <f>IF(O707="女子",IF($AF707&gt;100,"",IF($M707=プロ用女子!D$227,ROW(),"")),"")</f>
        <v/>
      </c>
      <c r="CR707" s="58" t="str">
        <f>IF(O707="女子",IF($AF707&gt;100,"",IF($M707=プロ用女子!K$227,ROW(),"")),"")</f>
        <v/>
      </c>
    </row>
    <row r="708" spans="54:96" x14ac:dyDescent="0.15">
      <c r="BB708" t="str">
        <f t="shared" si="37"/>
        <v/>
      </c>
      <c r="BC708" t="str">
        <f t="shared" si="38"/>
        <v/>
      </c>
      <c r="BD708" t="str">
        <f t="shared" si="39"/>
        <v/>
      </c>
      <c r="BE708" s="58" t="str">
        <f>IF(O708="男子",IF($AF708&gt;100,"",IF(M708=プロ用男子!D$2,ROW(),"")),"")</f>
        <v/>
      </c>
      <c r="BF708" s="58" t="str">
        <f>IF(O708="男子",IF($AF708&gt;100,"",IF($M708=プロ用男子!K$2,ROW(),"")),"")</f>
        <v/>
      </c>
      <c r="BG708" s="58" t="str">
        <f>IF(O708="男子",IF($AF708&gt;100,"",IF($M708=プロ用男子!D$27,ROW(),"")),"")</f>
        <v/>
      </c>
      <c r="BH708" s="58" t="str">
        <f>IF(O708="男子",IF($AF708&gt;100,"",IF($M708=プロ用男子!K$27,ROW(),"")),"")</f>
        <v/>
      </c>
      <c r="BI708" s="58" t="str">
        <f>IF(O708="男子",IF($AF708&gt;100,"",IF($M708=プロ用男子!D$52,ROW(),"")),"")</f>
        <v/>
      </c>
      <c r="BJ708" s="58" t="str">
        <f>IF(O708="男子",IF($AF708&gt;100,"",IF($M708=プロ用男子!K$52,ROW(),"")),"")</f>
        <v/>
      </c>
      <c r="BK708" s="58" t="str">
        <f>IF(O708="男子",IF($AF708&gt;100,"",IF($M708=プロ用男子!D$77,ROW(),"")),"")</f>
        <v/>
      </c>
      <c r="BL708" s="58" t="str">
        <f>IF(O708="男子",IF($AF708&gt;100,"",IF($M708=プロ用男子!K$77,ROW(),"")),"")</f>
        <v/>
      </c>
      <c r="BM708" s="58" t="str">
        <f>IF(O708="男子",IF($AF708&gt;100,"",IF($M708=プロ用男子!D$102,ROW(),"")),"")</f>
        <v/>
      </c>
      <c r="BN708" s="58" t="str">
        <f>IF(O708="男子",IF($AF708&gt;100,"",IF($M708=プロ用男子!K$102,ROW(),"")),"")</f>
        <v/>
      </c>
      <c r="BO708" s="58" t="str">
        <f>IF(O708="男子",IF($AF708&gt;100,"",IF($M708=プロ用男子!D$127,ROW(),"")),"")</f>
        <v/>
      </c>
      <c r="BP708" s="58" t="str">
        <f>IF(O708="男子",IF($AF708&gt;100,"",IF($M708=プロ用男子!K$127,ROW(),"")),"")</f>
        <v/>
      </c>
      <c r="BQ708" s="58" t="str">
        <f>IF(O708="男子",IF($AF708&gt;100,"",IF($M708=プロ用男子!D$152,ROW(),"")),"")</f>
        <v/>
      </c>
      <c r="BR708" s="58" t="str">
        <f>IF(O708="男子",IF($AF708&gt;100,"",IF($M708=プロ用男子!K$152,ROW(),"")),"")</f>
        <v/>
      </c>
      <c r="BS708" s="58" t="str">
        <f>IF(O708="男子",IF($AF708&gt;100,"",IF($M708=プロ用男子!D$177,ROW(),"")),"")</f>
        <v/>
      </c>
      <c r="BT708" s="58" t="str">
        <f>IF(O708="男子",IF($AF708&gt;100,"",IF($M708=プロ用男子!K$177,ROW(),"")),"")</f>
        <v/>
      </c>
      <c r="BU708" s="58" t="str">
        <f>IF(O708="男子",IF($AF708&gt;100,"",IF($M708=プロ用男子!D$202,ROW(),"")),"")</f>
        <v/>
      </c>
      <c r="BV708" s="58" t="str">
        <f>IF(O708="男子",IF($AF708&gt;100,"",IF($M708=プロ用男子!K$202,ROW(),"")),"")</f>
        <v/>
      </c>
      <c r="BW708" s="58" t="str">
        <f>IF(O708="男子",IF($AF708&gt;100,"",IF($M708=プロ用男子!D$227,ROW(),"")),"")</f>
        <v/>
      </c>
      <c r="BX708" s="58" t="str">
        <f>IF(O708="男子",IF($AF708&gt;100,"",IF($M708=プロ用男子!K$227,ROW(),"")),"")</f>
        <v/>
      </c>
      <c r="BY708" s="58" t="str">
        <f>IF(O708="女子",IF(AF708&gt;100,"",IF(M708=プロ用女子!D$2,ROW(),"")),"")</f>
        <v/>
      </c>
      <c r="BZ708" s="58" t="str">
        <f>IF(O708="女子",IF($AF708&gt;100,"",IF($M708=プロ用女子!K$2,ROW(),"")),"")</f>
        <v/>
      </c>
      <c r="CA708" s="58" t="str">
        <f>IF(O708="女子",IF($AF708&gt;100,"",IF($M708=プロ用女子!D$27,ROW(),"")),"")</f>
        <v/>
      </c>
      <c r="CB708" s="58" t="str">
        <f>IF(O708="女子",IF($AF708&gt;100,"",IF($M708=プロ用女子!K$27,ROW(),"")),"")</f>
        <v/>
      </c>
      <c r="CC708" s="58" t="str">
        <f>IF(O708="女子",IF($AF708&gt;100,"",IF($M708=プロ用女子!D$52,ROW(),"")),"")</f>
        <v/>
      </c>
      <c r="CD708" s="58" t="str">
        <f>IF(O708="女子",IF($AF708&gt;100,"",IF($M708=プロ用女子!K$52,ROW(),"")),"")</f>
        <v/>
      </c>
      <c r="CE708" s="58" t="str">
        <f>IF(O708="女子",IF($AF708&gt;100,"",IF($M708=プロ用女子!D$77,ROW(),"")),"")</f>
        <v/>
      </c>
      <c r="CF708" s="58" t="str">
        <f>IF(O708="女子",IF($AF708&gt;100,"",IF($M708=プロ用女子!K$77,ROW(),"")),"")</f>
        <v/>
      </c>
      <c r="CG708" s="58" t="str">
        <f>IF(O708="女子",IF($AF708&gt;100,"",IF($M708=プロ用女子!D$102,ROW(),"")),"")</f>
        <v/>
      </c>
      <c r="CH708" s="58" t="str">
        <f>IF(O708="女子",IF($AF708&gt;100,"",IF($M708=プロ用女子!K$102,ROW(),"")),"")</f>
        <v/>
      </c>
      <c r="CI708" s="58" t="str">
        <f>IF(O708="女子",IF($AF708&gt;100,"",IF($M708=プロ用女子!D$127,ROW(),"")),"")</f>
        <v/>
      </c>
      <c r="CJ708" s="58" t="str">
        <f>IF(O708="女子",IF($AF708&gt;100,"",IF($M708=プロ用女子!K$127,ROW(),"")),"")</f>
        <v/>
      </c>
      <c r="CK708" s="58" t="str">
        <f>IF(O708="女子",IF($AF708&gt;100,"",IF($M708=プロ用女子!D$152,ROW(),"")),"")</f>
        <v/>
      </c>
      <c r="CL708" s="58" t="str">
        <f>IF(O708="女子",IF($AF708&gt;100,"",IF($M708=プロ用女子!K$152,ROW(),"")),"")</f>
        <v/>
      </c>
      <c r="CM708" s="58" t="str">
        <f>IF(O708="女子",IF($AF708&gt;100,"",IF($M708=プロ用女子!D$177,ROW(),"")),"")</f>
        <v/>
      </c>
      <c r="CN708" s="58" t="str">
        <f>IF(O708="女子",IF($AF708&gt;100,"",IF($M708=プロ用女子!K$177,ROW(),"")),"")</f>
        <v/>
      </c>
      <c r="CO708" s="58" t="str">
        <f>IF(O708="女子",IF($AF708&gt;100,"",IF($M708=プロ用女子!D$202,ROW(),"")),"")</f>
        <v/>
      </c>
      <c r="CP708" s="58" t="str">
        <f>IF(O708="女子",IF($AF708&gt;100,"",IF($M708=プロ用女子!K$202,ROW(),"")),"")</f>
        <v/>
      </c>
      <c r="CQ708" s="58" t="str">
        <f>IF(O708="女子",IF($AF708&gt;100,"",IF($M708=プロ用女子!D$227,ROW(),"")),"")</f>
        <v/>
      </c>
      <c r="CR708" s="58" t="str">
        <f>IF(O708="女子",IF($AF708&gt;100,"",IF($M708=プロ用女子!K$227,ROW(),"")),"")</f>
        <v/>
      </c>
    </row>
    <row r="709" spans="54:96" x14ac:dyDescent="0.15">
      <c r="BB709" t="str">
        <f t="shared" si="37"/>
        <v/>
      </c>
      <c r="BC709" t="str">
        <f t="shared" si="38"/>
        <v/>
      </c>
      <c r="BD709" t="str">
        <f t="shared" si="39"/>
        <v/>
      </c>
      <c r="BE709" s="58" t="str">
        <f>IF(O709="男子",IF($AF709&gt;100,"",IF(M709=プロ用男子!D$2,ROW(),"")),"")</f>
        <v/>
      </c>
      <c r="BF709" s="58" t="str">
        <f>IF(O709="男子",IF($AF709&gt;100,"",IF($M709=プロ用男子!K$2,ROW(),"")),"")</f>
        <v/>
      </c>
      <c r="BG709" s="58" t="str">
        <f>IF(O709="男子",IF($AF709&gt;100,"",IF($M709=プロ用男子!D$27,ROW(),"")),"")</f>
        <v/>
      </c>
      <c r="BH709" s="58" t="str">
        <f>IF(O709="男子",IF($AF709&gt;100,"",IF($M709=プロ用男子!K$27,ROW(),"")),"")</f>
        <v/>
      </c>
      <c r="BI709" s="58" t="str">
        <f>IF(O709="男子",IF($AF709&gt;100,"",IF($M709=プロ用男子!D$52,ROW(),"")),"")</f>
        <v/>
      </c>
      <c r="BJ709" s="58" t="str">
        <f>IF(O709="男子",IF($AF709&gt;100,"",IF($M709=プロ用男子!K$52,ROW(),"")),"")</f>
        <v/>
      </c>
      <c r="BK709" s="58" t="str">
        <f>IF(O709="男子",IF($AF709&gt;100,"",IF($M709=プロ用男子!D$77,ROW(),"")),"")</f>
        <v/>
      </c>
      <c r="BL709" s="58" t="str">
        <f>IF(O709="男子",IF($AF709&gt;100,"",IF($M709=プロ用男子!K$77,ROW(),"")),"")</f>
        <v/>
      </c>
      <c r="BM709" s="58" t="str">
        <f>IF(O709="男子",IF($AF709&gt;100,"",IF($M709=プロ用男子!D$102,ROW(),"")),"")</f>
        <v/>
      </c>
      <c r="BN709" s="58" t="str">
        <f>IF(O709="男子",IF($AF709&gt;100,"",IF($M709=プロ用男子!K$102,ROW(),"")),"")</f>
        <v/>
      </c>
      <c r="BO709" s="58" t="str">
        <f>IF(O709="男子",IF($AF709&gt;100,"",IF($M709=プロ用男子!D$127,ROW(),"")),"")</f>
        <v/>
      </c>
      <c r="BP709" s="58" t="str">
        <f>IF(O709="男子",IF($AF709&gt;100,"",IF($M709=プロ用男子!K$127,ROW(),"")),"")</f>
        <v/>
      </c>
      <c r="BQ709" s="58" t="str">
        <f>IF(O709="男子",IF($AF709&gt;100,"",IF($M709=プロ用男子!D$152,ROW(),"")),"")</f>
        <v/>
      </c>
      <c r="BR709" s="58" t="str">
        <f>IF(O709="男子",IF($AF709&gt;100,"",IF($M709=プロ用男子!K$152,ROW(),"")),"")</f>
        <v/>
      </c>
      <c r="BS709" s="58" t="str">
        <f>IF(O709="男子",IF($AF709&gt;100,"",IF($M709=プロ用男子!D$177,ROW(),"")),"")</f>
        <v/>
      </c>
      <c r="BT709" s="58" t="str">
        <f>IF(O709="男子",IF($AF709&gt;100,"",IF($M709=プロ用男子!K$177,ROW(),"")),"")</f>
        <v/>
      </c>
      <c r="BU709" s="58" t="str">
        <f>IF(O709="男子",IF($AF709&gt;100,"",IF($M709=プロ用男子!D$202,ROW(),"")),"")</f>
        <v/>
      </c>
      <c r="BV709" s="58" t="str">
        <f>IF(O709="男子",IF($AF709&gt;100,"",IF($M709=プロ用男子!K$202,ROW(),"")),"")</f>
        <v/>
      </c>
      <c r="BW709" s="58" t="str">
        <f>IF(O709="男子",IF($AF709&gt;100,"",IF($M709=プロ用男子!D$227,ROW(),"")),"")</f>
        <v/>
      </c>
      <c r="BX709" s="58" t="str">
        <f>IF(O709="男子",IF($AF709&gt;100,"",IF($M709=プロ用男子!K$227,ROW(),"")),"")</f>
        <v/>
      </c>
      <c r="BY709" s="58" t="str">
        <f>IF(O709="女子",IF(AF709&gt;100,"",IF(M709=プロ用女子!D$2,ROW(),"")),"")</f>
        <v/>
      </c>
      <c r="BZ709" s="58" t="str">
        <f>IF(O709="女子",IF($AF709&gt;100,"",IF($M709=プロ用女子!K$2,ROW(),"")),"")</f>
        <v/>
      </c>
      <c r="CA709" s="58" t="str">
        <f>IF(O709="女子",IF($AF709&gt;100,"",IF($M709=プロ用女子!D$27,ROW(),"")),"")</f>
        <v/>
      </c>
      <c r="CB709" s="58" t="str">
        <f>IF(O709="女子",IF($AF709&gt;100,"",IF($M709=プロ用女子!K$27,ROW(),"")),"")</f>
        <v/>
      </c>
      <c r="CC709" s="58" t="str">
        <f>IF(O709="女子",IF($AF709&gt;100,"",IF($M709=プロ用女子!D$52,ROW(),"")),"")</f>
        <v/>
      </c>
      <c r="CD709" s="58" t="str">
        <f>IF(O709="女子",IF($AF709&gt;100,"",IF($M709=プロ用女子!K$52,ROW(),"")),"")</f>
        <v/>
      </c>
      <c r="CE709" s="58" t="str">
        <f>IF(O709="女子",IF($AF709&gt;100,"",IF($M709=プロ用女子!D$77,ROW(),"")),"")</f>
        <v/>
      </c>
      <c r="CF709" s="58" t="str">
        <f>IF(O709="女子",IF($AF709&gt;100,"",IF($M709=プロ用女子!K$77,ROW(),"")),"")</f>
        <v/>
      </c>
      <c r="CG709" s="58" t="str">
        <f>IF(O709="女子",IF($AF709&gt;100,"",IF($M709=プロ用女子!D$102,ROW(),"")),"")</f>
        <v/>
      </c>
      <c r="CH709" s="58" t="str">
        <f>IF(O709="女子",IF($AF709&gt;100,"",IF($M709=プロ用女子!K$102,ROW(),"")),"")</f>
        <v/>
      </c>
      <c r="CI709" s="58" t="str">
        <f>IF(O709="女子",IF($AF709&gt;100,"",IF($M709=プロ用女子!D$127,ROW(),"")),"")</f>
        <v/>
      </c>
      <c r="CJ709" s="58" t="str">
        <f>IF(O709="女子",IF($AF709&gt;100,"",IF($M709=プロ用女子!K$127,ROW(),"")),"")</f>
        <v/>
      </c>
      <c r="CK709" s="58" t="str">
        <f>IF(O709="女子",IF($AF709&gt;100,"",IF($M709=プロ用女子!D$152,ROW(),"")),"")</f>
        <v/>
      </c>
      <c r="CL709" s="58" t="str">
        <f>IF(O709="女子",IF($AF709&gt;100,"",IF($M709=プロ用女子!K$152,ROW(),"")),"")</f>
        <v/>
      </c>
      <c r="CM709" s="58" t="str">
        <f>IF(O709="女子",IF($AF709&gt;100,"",IF($M709=プロ用女子!D$177,ROW(),"")),"")</f>
        <v/>
      </c>
      <c r="CN709" s="58" t="str">
        <f>IF(O709="女子",IF($AF709&gt;100,"",IF($M709=プロ用女子!K$177,ROW(),"")),"")</f>
        <v/>
      </c>
      <c r="CO709" s="58" t="str">
        <f>IF(O709="女子",IF($AF709&gt;100,"",IF($M709=プロ用女子!D$202,ROW(),"")),"")</f>
        <v/>
      </c>
      <c r="CP709" s="58" t="str">
        <f>IF(O709="女子",IF($AF709&gt;100,"",IF($M709=プロ用女子!K$202,ROW(),"")),"")</f>
        <v/>
      </c>
      <c r="CQ709" s="58" t="str">
        <f>IF(O709="女子",IF($AF709&gt;100,"",IF($M709=プロ用女子!D$227,ROW(),"")),"")</f>
        <v/>
      </c>
      <c r="CR709" s="58" t="str">
        <f>IF(O709="女子",IF($AF709&gt;100,"",IF($M709=プロ用女子!K$227,ROW(),"")),"")</f>
        <v/>
      </c>
    </row>
    <row r="710" spans="54:96" x14ac:dyDescent="0.15">
      <c r="BB710" t="str">
        <f t="shared" si="37"/>
        <v/>
      </c>
      <c r="BC710" t="str">
        <f t="shared" si="38"/>
        <v/>
      </c>
      <c r="BD710" t="str">
        <f t="shared" si="39"/>
        <v/>
      </c>
      <c r="BE710" s="58" t="str">
        <f>IF(O710="男子",IF($AF710&gt;100,"",IF(M710=プロ用男子!D$2,ROW(),"")),"")</f>
        <v/>
      </c>
      <c r="BF710" s="58" t="str">
        <f>IF(O710="男子",IF($AF710&gt;100,"",IF($M710=プロ用男子!K$2,ROW(),"")),"")</f>
        <v/>
      </c>
      <c r="BG710" s="58" t="str">
        <f>IF(O710="男子",IF($AF710&gt;100,"",IF($M710=プロ用男子!D$27,ROW(),"")),"")</f>
        <v/>
      </c>
      <c r="BH710" s="58" t="str">
        <f>IF(O710="男子",IF($AF710&gt;100,"",IF($M710=プロ用男子!K$27,ROW(),"")),"")</f>
        <v/>
      </c>
      <c r="BI710" s="58" t="str">
        <f>IF(O710="男子",IF($AF710&gt;100,"",IF($M710=プロ用男子!D$52,ROW(),"")),"")</f>
        <v/>
      </c>
      <c r="BJ710" s="58" t="str">
        <f>IF(O710="男子",IF($AF710&gt;100,"",IF($M710=プロ用男子!K$52,ROW(),"")),"")</f>
        <v/>
      </c>
      <c r="BK710" s="58" t="str">
        <f>IF(O710="男子",IF($AF710&gt;100,"",IF($M710=プロ用男子!D$77,ROW(),"")),"")</f>
        <v/>
      </c>
      <c r="BL710" s="58" t="str">
        <f>IF(O710="男子",IF($AF710&gt;100,"",IF($M710=プロ用男子!K$77,ROW(),"")),"")</f>
        <v/>
      </c>
      <c r="BM710" s="58" t="str">
        <f>IF(O710="男子",IF($AF710&gt;100,"",IF($M710=プロ用男子!D$102,ROW(),"")),"")</f>
        <v/>
      </c>
      <c r="BN710" s="58" t="str">
        <f>IF(O710="男子",IF($AF710&gt;100,"",IF($M710=プロ用男子!K$102,ROW(),"")),"")</f>
        <v/>
      </c>
      <c r="BO710" s="58" t="str">
        <f>IF(O710="男子",IF($AF710&gt;100,"",IF($M710=プロ用男子!D$127,ROW(),"")),"")</f>
        <v/>
      </c>
      <c r="BP710" s="58" t="str">
        <f>IF(O710="男子",IF($AF710&gt;100,"",IF($M710=プロ用男子!K$127,ROW(),"")),"")</f>
        <v/>
      </c>
      <c r="BQ710" s="58" t="str">
        <f>IF(O710="男子",IF($AF710&gt;100,"",IF($M710=プロ用男子!D$152,ROW(),"")),"")</f>
        <v/>
      </c>
      <c r="BR710" s="58" t="str">
        <f>IF(O710="男子",IF($AF710&gt;100,"",IF($M710=プロ用男子!K$152,ROW(),"")),"")</f>
        <v/>
      </c>
      <c r="BS710" s="58" t="str">
        <f>IF(O710="男子",IF($AF710&gt;100,"",IF($M710=プロ用男子!D$177,ROW(),"")),"")</f>
        <v/>
      </c>
      <c r="BT710" s="58" t="str">
        <f>IF(O710="男子",IF($AF710&gt;100,"",IF($M710=プロ用男子!K$177,ROW(),"")),"")</f>
        <v/>
      </c>
      <c r="BU710" s="58" t="str">
        <f>IF(O710="男子",IF($AF710&gt;100,"",IF($M710=プロ用男子!D$202,ROW(),"")),"")</f>
        <v/>
      </c>
      <c r="BV710" s="58" t="str">
        <f>IF(O710="男子",IF($AF710&gt;100,"",IF($M710=プロ用男子!K$202,ROW(),"")),"")</f>
        <v/>
      </c>
      <c r="BW710" s="58" t="str">
        <f>IF(O710="男子",IF($AF710&gt;100,"",IF($M710=プロ用男子!D$227,ROW(),"")),"")</f>
        <v/>
      </c>
      <c r="BX710" s="58" t="str">
        <f>IF(O710="男子",IF($AF710&gt;100,"",IF($M710=プロ用男子!K$227,ROW(),"")),"")</f>
        <v/>
      </c>
      <c r="BY710" s="58" t="str">
        <f>IF(O710="女子",IF(AF710&gt;100,"",IF(M710=プロ用女子!D$2,ROW(),"")),"")</f>
        <v/>
      </c>
      <c r="BZ710" s="58" t="str">
        <f>IF(O710="女子",IF($AF710&gt;100,"",IF($M710=プロ用女子!K$2,ROW(),"")),"")</f>
        <v/>
      </c>
      <c r="CA710" s="58" t="str">
        <f>IF(O710="女子",IF($AF710&gt;100,"",IF($M710=プロ用女子!D$27,ROW(),"")),"")</f>
        <v/>
      </c>
      <c r="CB710" s="58" t="str">
        <f>IF(O710="女子",IF($AF710&gt;100,"",IF($M710=プロ用女子!K$27,ROW(),"")),"")</f>
        <v/>
      </c>
      <c r="CC710" s="58" t="str">
        <f>IF(O710="女子",IF($AF710&gt;100,"",IF($M710=プロ用女子!D$52,ROW(),"")),"")</f>
        <v/>
      </c>
      <c r="CD710" s="58" t="str">
        <f>IF(O710="女子",IF($AF710&gt;100,"",IF($M710=プロ用女子!K$52,ROW(),"")),"")</f>
        <v/>
      </c>
      <c r="CE710" s="58" t="str">
        <f>IF(O710="女子",IF($AF710&gt;100,"",IF($M710=プロ用女子!D$77,ROW(),"")),"")</f>
        <v/>
      </c>
      <c r="CF710" s="58" t="str">
        <f>IF(O710="女子",IF($AF710&gt;100,"",IF($M710=プロ用女子!K$77,ROW(),"")),"")</f>
        <v/>
      </c>
      <c r="CG710" s="58" t="str">
        <f>IF(O710="女子",IF($AF710&gt;100,"",IF($M710=プロ用女子!D$102,ROW(),"")),"")</f>
        <v/>
      </c>
      <c r="CH710" s="58" t="str">
        <f>IF(O710="女子",IF($AF710&gt;100,"",IF($M710=プロ用女子!K$102,ROW(),"")),"")</f>
        <v/>
      </c>
      <c r="CI710" s="58" t="str">
        <f>IF(O710="女子",IF($AF710&gt;100,"",IF($M710=プロ用女子!D$127,ROW(),"")),"")</f>
        <v/>
      </c>
      <c r="CJ710" s="58" t="str">
        <f>IF(O710="女子",IF($AF710&gt;100,"",IF($M710=プロ用女子!K$127,ROW(),"")),"")</f>
        <v/>
      </c>
      <c r="CK710" s="58" t="str">
        <f>IF(O710="女子",IF($AF710&gt;100,"",IF($M710=プロ用女子!D$152,ROW(),"")),"")</f>
        <v/>
      </c>
      <c r="CL710" s="58" t="str">
        <f>IF(O710="女子",IF($AF710&gt;100,"",IF($M710=プロ用女子!K$152,ROW(),"")),"")</f>
        <v/>
      </c>
      <c r="CM710" s="58" t="str">
        <f>IF(O710="女子",IF($AF710&gt;100,"",IF($M710=プロ用女子!D$177,ROW(),"")),"")</f>
        <v/>
      </c>
      <c r="CN710" s="58" t="str">
        <f>IF(O710="女子",IF($AF710&gt;100,"",IF($M710=プロ用女子!K$177,ROW(),"")),"")</f>
        <v/>
      </c>
      <c r="CO710" s="58" t="str">
        <f>IF(O710="女子",IF($AF710&gt;100,"",IF($M710=プロ用女子!D$202,ROW(),"")),"")</f>
        <v/>
      </c>
      <c r="CP710" s="58" t="str">
        <f>IF(O710="女子",IF($AF710&gt;100,"",IF($M710=プロ用女子!K$202,ROW(),"")),"")</f>
        <v/>
      </c>
      <c r="CQ710" s="58" t="str">
        <f>IF(O710="女子",IF($AF710&gt;100,"",IF($M710=プロ用女子!D$227,ROW(),"")),"")</f>
        <v/>
      </c>
      <c r="CR710" s="58" t="str">
        <f>IF(O710="女子",IF($AF710&gt;100,"",IF($M710=プロ用女子!K$227,ROW(),"")),"")</f>
        <v/>
      </c>
    </row>
    <row r="711" spans="54:96" x14ac:dyDescent="0.15">
      <c r="BB711" t="str">
        <f t="shared" si="37"/>
        <v/>
      </c>
      <c r="BC711" t="str">
        <f t="shared" si="38"/>
        <v/>
      </c>
      <c r="BD711" t="str">
        <f t="shared" si="39"/>
        <v/>
      </c>
      <c r="BE711" s="58" t="str">
        <f>IF(O711="男子",IF($AF711&gt;100,"",IF(M711=プロ用男子!D$2,ROW(),"")),"")</f>
        <v/>
      </c>
      <c r="BF711" s="58" t="str">
        <f>IF(O711="男子",IF($AF711&gt;100,"",IF($M711=プロ用男子!K$2,ROW(),"")),"")</f>
        <v/>
      </c>
      <c r="BG711" s="58" t="str">
        <f>IF(O711="男子",IF($AF711&gt;100,"",IF($M711=プロ用男子!D$27,ROW(),"")),"")</f>
        <v/>
      </c>
      <c r="BH711" s="58" t="str">
        <f>IF(O711="男子",IF($AF711&gt;100,"",IF($M711=プロ用男子!K$27,ROW(),"")),"")</f>
        <v/>
      </c>
      <c r="BI711" s="58" t="str">
        <f>IF(O711="男子",IF($AF711&gt;100,"",IF($M711=プロ用男子!D$52,ROW(),"")),"")</f>
        <v/>
      </c>
      <c r="BJ711" s="58" t="str">
        <f>IF(O711="男子",IF($AF711&gt;100,"",IF($M711=プロ用男子!K$52,ROW(),"")),"")</f>
        <v/>
      </c>
      <c r="BK711" s="58" t="str">
        <f>IF(O711="男子",IF($AF711&gt;100,"",IF($M711=プロ用男子!D$77,ROW(),"")),"")</f>
        <v/>
      </c>
      <c r="BL711" s="58" t="str">
        <f>IF(O711="男子",IF($AF711&gt;100,"",IF($M711=プロ用男子!K$77,ROW(),"")),"")</f>
        <v/>
      </c>
      <c r="BM711" s="58" t="str">
        <f>IF(O711="男子",IF($AF711&gt;100,"",IF($M711=プロ用男子!D$102,ROW(),"")),"")</f>
        <v/>
      </c>
      <c r="BN711" s="58" t="str">
        <f>IF(O711="男子",IF($AF711&gt;100,"",IF($M711=プロ用男子!K$102,ROW(),"")),"")</f>
        <v/>
      </c>
      <c r="BO711" s="58" t="str">
        <f>IF(O711="男子",IF($AF711&gt;100,"",IF($M711=プロ用男子!D$127,ROW(),"")),"")</f>
        <v/>
      </c>
      <c r="BP711" s="58" t="str">
        <f>IF(O711="男子",IF($AF711&gt;100,"",IF($M711=プロ用男子!K$127,ROW(),"")),"")</f>
        <v/>
      </c>
      <c r="BQ711" s="58" t="str">
        <f>IF(O711="男子",IF($AF711&gt;100,"",IF($M711=プロ用男子!D$152,ROW(),"")),"")</f>
        <v/>
      </c>
      <c r="BR711" s="58" t="str">
        <f>IF(O711="男子",IF($AF711&gt;100,"",IF($M711=プロ用男子!K$152,ROW(),"")),"")</f>
        <v/>
      </c>
      <c r="BS711" s="58" t="str">
        <f>IF(O711="男子",IF($AF711&gt;100,"",IF($M711=プロ用男子!D$177,ROW(),"")),"")</f>
        <v/>
      </c>
      <c r="BT711" s="58" t="str">
        <f>IF(O711="男子",IF($AF711&gt;100,"",IF($M711=プロ用男子!K$177,ROW(),"")),"")</f>
        <v/>
      </c>
      <c r="BU711" s="58" t="str">
        <f>IF(O711="男子",IF($AF711&gt;100,"",IF($M711=プロ用男子!D$202,ROW(),"")),"")</f>
        <v/>
      </c>
      <c r="BV711" s="58" t="str">
        <f>IF(O711="男子",IF($AF711&gt;100,"",IF($M711=プロ用男子!K$202,ROW(),"")),"")</f>
        <v/>
      </c>
      <c r="BW711" s="58" t="str">
        <f>IF(O711="男子",IF($AF711&gt;100,"",IF($M711=プロ用男子!D$227,ROW(),"")),"")</f>
        <v/>
      </c>
      <c r="BX711" s="58" t="str">
        <f>IF(O711="男子",IF($AF711&gt;100,"",IF($M711=プロ用男子!K$227,ROW(),"")),"")</f>
        <v/>
      </c>
      <c r="BY711" s="58" t="str">
        <f>IF(O711="女子",IF(AF711&gt;100,"",IF(M711=プロ用女子!D$2,ROW(),"")),"")</f>
        <v/>
      </c>
      <c r="BZ711" s="58" t="str">
        <f>IF(O711="女子",IF($AF711&gt;100,"",IF($M711=プロ用女子!K$2,ROW(),"")),"")</f>
        <v/>
      </c>
      <c r="CA711" s="58" t="str">
        <f>IF(O711="女子",IF($AF711&gt;100,"",IF($M711=プロ用女子!D$27,ROW(),"")),"")</f>
        <v/>
      </c>
      <c r="CB711" s="58" t="str">
        <f>IF(O711="女子",IF($AF711&gt;100,"",IF($M711=プロ用女子!K$27,ROW(),"")),"")</f>
        <v/>
      </c>
      <c r="CC711" s="58" t="str">
        <f>IF(O711="女子",IF($AF711&gt;100,"",IF($M711=プロ用女子!D$52,ROW(),"")),"")</f>
        <v/>
      </c>
      <c r="CD711" s="58" t="str">
        <f>IF(O711="女子",IF($AF711&gt;100,"",IF($M711=プロ用女子!K$52,ROW(),"")),"")</f>
        <v/>
      </c>
      <c r="CE711" s="58" t="str">
        <f>IF(O711="女子",IF($AF711&gt;100,"",IF($M711=プロ用女子!D$77,ROW(),"")),"")</f>
        <v/>
      </c>
      <c r="CF711" s="58" t="str">
        <f>IF(O711="女子",IF($AF711&gt;100,"",IF($M711=プロ用女子!K$77,ROW(),"")),"")</f>
        <v/>
      </c>
      <c r="CG711" s="58" t="str">
        <f>IF(O711="女子",IF($AF711&gt;100,"",IF($M711=プロ用女子!D$102,ROW(),"")),"")</f>
        <v/>
      </c>
      <c r="CH711" s="58" t="str">
        <f>IF(O711="女子",IF($AF711&gt;100,"",IF($M711=プロ用女子!K$102,ROW(),"")),"")</f>
        <v/>
      </c>
      <c r="CI711" s="58" t="str">
        <f>IF(O711="女子",IF($AF711&gt;100,"",IF($M711=プロ用女子!D$127,ROW(),"")),"")</f>
        <v/>
      </c>
      <c r="CJ711" s="58" t="str">
        <f>IF(O711="女子",IF($AF711&gt;100,"",IF($M711=プロ用女子!K$127,ROW(),"")),"")</f>
        <v/>
      </c>
      <c r="CK711" s="58" t="str">
        <f>IF(O711="女子",IF($AF711&gt;100,"",IF($M711=プロ用女子!D$152,ROW(),"")),"")</f>
        <v/>
      </c>
      <c r="CL711" s="58" t="str">
        <f>IF(O711="女子",IF($AF711&gt;100,"",IF($M711=プロ用女子!K$152,ROW(),"")),"")</f>
        <v/>
      </c>
      <c r="CM711" s="58" t="str">
        <f>IF(O711="女子",IF($AF711&gt;100,"",IF($M711=プロ用女子!D$177,ROW(),"")),"")</f>
        <v/>
      </c>
      <c r="CN711" s="58" t="str">
        <f>IF(O711="女子",IF($AF711&gt;100,"",IF($M711=プロ用女子!K$177,ROW(),"")),"")</f>
        <v/>
      </c>
      <c r="CO711" s="58" t="str">
        <f>IF(O711="女子",IF($AF711&gt;100,"",IF($M711=プロ用女子!D$202,ROW(),"")),"")</f>
        <v/>
      </c>
      <c r="CP711" s="58" t="str">
        <f>IF(O711="女子",IF($AF711&gt;100,"",IF($M711=プロ用女子!K$202,ROW(),"")),"")</f>
        <v/>
      </c>
      <c r="CQ711" s="58" t="str">
        <f>IF(O711="女子",IF($AF711&gt;100,"",IF($M711=プロ用女子!D$227,ROW(),"")),"")</f>
        <v/>
      </c>
      <c r="CR711" s="58" t="str">
        <f>IF(O711="女子",IF($AF711&gt;100,"",IF($M711=プロ用女子!K$227,ROW(),"")),"")</f>
        <v/>
      </c>
    </row>
    <row r="712" spans="54:96" x14ac:dyDescent="0.15">
      <c r="BB712" t="str">
        <f t="shared" si="37"/>
        <v/>
      </c>
      <c r="BC712" t="str">
        <f t="shared" si="38"/>
        <v/>
      </c>
      <c r="BD712" t="str">
        <f t="shared" si="39"/>
        <v/>
      </c>
      <c r="BE712" s="58" t="str">
        <f>IF(O712="男子",IF($AF712&gt;100,"",IF(M712=プロ用男子!D$2,ROW(),"")),"")</f>
        <v/>
      </c>
      <c r="BF712" s="58" t="str">
        <f>IF(O712="男子",IF($AF712&gt;100,"",IF($M712=プロ用男子!K$2,ROW(),"")),"")</f>
        <v/>
      </c>
      <c r="BG712" s="58" t="str">
        <f>IF(O712="男子",IF($AF712&gt;100,"",IF($M712=プロ用男子!D$27,ROW(),"")),"")</f>
        <v/>
      </c>
      <c r="BH712" s="58" t="str">
        <f>IF(O712="男子",IF($AF712&gt;100,"",IF($M712=プロ用男子!K$27,ROW(),"")),"")</f>
        <v/>
      </c>
      <c r="BI712" s="58" t="str">
        <f>IF(O712="男子",IF($AF712&gt;100,"",IF($M712=プロ用男子!D$52,ROW(),"")),"")</f>
        <v/>
      </c>
      <c r="BJ712" s="58" t="str">
        <f>IF(O712="男子",IF($AF712&gt;100,"",IF($M712=プロ用男子!K$52,ROW(),"")),"")</f>
        <v/>
      </c>
      <c r="BK712" s="58" t="str">
        <f>IF(O712="男子",IF($AF712&gt;100,"",IF($M712=プロ用男子!D$77,ROW(),"")),"")</f>
        <v/>
      </c>
      <c r="BL712" s="58" t="str">
        <f>IF(O712="男子",IF($AF712&gt;100,"",IF($M712=プロ用男子!K$77,ROW(),"")),"")</f>
        <v/>
      </c>
      <c r="BM712" s="58" t="str">
        <f>IF(O712="男子",IF($AF712&gt;100,"",IF($M712=プロ用男子!D$102,ROW(),"")),"")</f>
        <v/>
      </c>
      <c r="BN712" s="58" t="str">
        <f>IF(O712="男子",IF($AF712&gt;100,"",IF($M712=プロ用男子!K$102,ROW(),"")),"")</f>
        <v/>
      </c>
      <c r="BO712" s="58" t="str">
        <f>IF(O712="男子",IF($AF712&gt;100,"",IF($M712=プロ用男子!D$127,ROW(),"")),"")</f>
        <v/>
      </c>
      <c r="BP712" s="58" t="str">
        <f>IF(O712="男子",IF($AF712&gt;100,"",IF($M712=プロ用男子!K$127,ROW(),"")),"")</f>
        <v/>
      </c>
      <c r="BQ712" s="58" t="str">
        <f>IF(O712="男子",IF($AF712&gt;100,"",IF($M712=プロ用男子!D$152,ROW(),"")),"")</f>
        <v/>
      </c>
      <c r="BR712" s="58" t="str">
        <f>IF(O712="男子",IF($AF712&gt;100,"",IF($M712=プロ用男子!K$152,ROW(),"")),"")</f>
        <v/>
      </c>
      <c r="BS712" s="58" t="str">
        <f>IF(O712="男子",IF($AF712&gt;100,"",IF($M712=プロ用男子!D$177,ROW(),"")),"")</f>
        <v/>
      </c>
      <c r="BT712" s="58" t="str">
        <f>IF(O712="男子",IF($AF712&gt;100,"",IF($M712=プロ用男子!K$177,ROW(),"")),"")</f>
        <v/>
      </c>
      <c r="BU712" s="58" t="str">
        <f>IF(O712="男子",IF($AF712&gt;100,"",IF($M712=プロ用男子!D$202,ROW(),"")),"")</f>
        <v/>
      </c>
      <c r="BV712" s="58" t="str">
        <f>IF(O712="男子",IF($AF712&gt;100,"",IF($M712=プロ用男子!K$202,ROW(),"")),"")</f>
        <v/>
      </c>
      <c r="BW712" s="58" t="str">
        <f>IF(O712="男子",IF($AF712&gt;100,"",IF($M712=プロ用男子!D$227,ROW(),"")),"")</f>
        <v/>
      </c>
      <c r="BX712" s="58" t="str">
        <f>IF(O712="男子",IF($AF712&gt;100,"",IF($M712=プロ用男子!K$227,ROW(),"")),"")</f>
        <v/>
      </c>
      <c r="BY712" s="58" t="str">
        <f>IF(O712="女子",IF(AF712&gt;100,"",IF(M712=プロ用女子!D$2,ROW(),"")),"")</f>
        <v/>
      </c>
      <c r="BZ712" s="58" t="str">
        <f>IF(O712="女子",IF($AF712&gt;100,"",IF($M712=プロ用女子!K$2,ROW(),"")),"")</f>
        <v/>
      </c>
      <c r="CA712" s="58" t="str">
        <f>IF(O712="女子",IF($AF712&gt;100,"",IF($M712=プロ用女子!D$27,ROW(),"")),"")</f>
        <v/>
      </c>
      <c r="CB712" s="58" t="str">
        <f>IF(O712="女子",IF($AF712&gt;100,"",IF($M712=プロ用女子!K$27,ROW(),"")),"")</f>
        <v/>
      </c>
      <c r="CC712" s="58" t="str">
        <f>IF(O712="女子",IF($AF712&gt;100,"",IF($M712=プロ用女子!D$52,ROW(),"")),"")</f>
        <v/>
      </c>
      <c r="CD712" s="58" t="str">
        <f>IF(O712="女子",IF($AF712&gt;100,"",IF($M712=プロ用女子!K$52,ROW(),"")),"")</f>
        <v/>
      </c>
      <c r="CE712" s="58" t="str">
        <f>IF(O712="女子",IF($AF712&gt;100,"",IF($M712=プロ用女子!D$77,ROW(),"")),"")</f>
        <v/>
      </c>
      <c r="CF712" s="58" t="str">
        <f>IF(O712="女子",IF($AF712&gt;100,"",IF($M712=プロ用女子!K$77,ROW(),"")),"")</f>
        <v/>
      </c>
      <c r="CG712" s="58" t="str">
        <f>IF(O712="女子",IF($AF712&gt;100,"",IF($M712=プロ用女子!D$102,ROW(),"")),"")</f>
        <v/>
      </c>
      <c r="CH712" s="58" t="str">
        <f>IF(O712="女子",IF($AF712&gt;100,"",IF($M712=プロ用女子!K$102,ROW(),"")),"")</f>
        <v/>
      </c>
      <c r="CI712" s="58" t="str">
        <f>IF(O712="女子",IF($AF712&gt;100,"",IF($M712=プロ用女子!D$127,ROW(),"")),"")</f>
        <v/>
      </c>
      <c r="CJ712" s="58" t="str">
        <f>IF(O712="女子",IF($AF712&gt;100,"",IF($M712=プロ用女子!K$127,ROW(),"")),"")</f>
        <v/>
      </c>
      <c r="CK712" s="58" t="str">
        <f>IF(O712="女子",IF($AF712&gt;100,"",IF($M712=プロ用女子!D$152,ROW(),"")),"")</f>
        <v/>
      </c>
      <c r="CL712" s="58" t="str">
        <f>IF(O712="女子",IF($AF712&gt;100,"",IF($M712=プロ用女子!K$152,ROW(),"")),"")</f>
        <v/>
      </c>
      <c r="CM712" s="58" t="str">
        <f>IF(O712="女子",IF($AF712&gt;100,"",IF($M712=プロ用女子!D$177,ROW(),"")),"")</f>
        <v/>
      </c>
      <c r="CN712" s="58" t="str">
        <f>IF(O712="女子",IF($AF712&gt;100,"",IF($M712=プロ用女子!K$177,ROW(),"")),"")</f>
        <v/>
      </c>
      <c r="CO712" s="58" t="str">
        <f>IF(O712="女子",IF($AF712&gt;100,"",IF($M712=プロ用女子!D$202,ROW(),"")),"")</f>
        <v/>
      </c>
      <c r="CP712" s="58" t="str">
        <f>IF(O712="女子",IF($AF712&gt;100,"",IF($M712=プロ用女子!K$202,ROW(),"")),"")</f>
        <v/>
      </c>
      <c r="CQ712" s="58" t="str">
        <f>IF(O712="女子",IF($AF712&gt;100,"",IF($M712=プロ用女子!D$227,ROW(),"")),"")</f>
        <v/>
      </c>
      <c r="CR712" s="58" t="str">
        <f>IF(O712="女子",IF($AF712&gt;100,"",IF($M712=プロ用女子!K$227,ROW(),"")),"")</f>
        <v/>
      </c>
    </row>
    <row r="713" spans="54:96" x14ac:dyDescent="0.15">
      <c r="BB713" t="str">
        <f t="shared" si="37"/>
        <v/>
      </c>
      <c r="BC713" t="str">
        <f t="shared" si="38"/>
        <v/>
      </c>
      <c r="BD713" t="str">
        <f t="shared" si="39"/>
        <v/>
      </c>
      <c r="BE713" s="58" t="str">
        <f>IF(O713="男子",IF($AF713&gt;100,"",IF(M713=プロ用男子!D$2,ROW(),"")),"")</f>
        <v/>
      </c>
      <c r="BF713" s="58" t="str">
        <f>IF(O713="男子",IF($AF713&gt;100,"",IF($M713=プロ用男子!K$2,ROW(),"")),"")</f>
        <v/>
      </c>
      <c r="BG713" s="58" t="str">
        <f>IF(O713="男子",IF($AF713&gt;100,"",IF($M713=プロ用男子!D$27,ROW(),"")),"")</f>
        <v/>
      </c>
      <c r="BH713" s="58" t="str">
        <f>IF(O713="男子",IF($AF713&gt;100,"",IF($M713=プロ用男子!K$27,ROW(),"")),"")</f>
        <v/>
      </c>
      <c r="BI713" s="58" t="str">
        <f>IF(O713="男子",IF($AF713&gt;100,"",IF($M713=プロ用男子!D$52,ROW(),"")),"")</f>
        <v/>
      </c>
      <c r="BJ713" s="58" t="str">
        <f>IF(O713="男子",IF($AF713&gt;100,"",IF($M713=プロ用男子!K$52,ROW(),"")),"")</f>
        <v/>
      </c>
      <c r="BK713" s="58" t="str">
        <f>IF(O713="男子",IF($AF713&gt;100,"",IF($M713=プロ用男子!D$77,ROW(),"")),"")</f>
        <v/>
      </c>
      <c r="BL713" s="58" t="str">
        <f>IF(O713="男子",IF($AF713&gt;100,"",IF($M713=プロ用男子!K$77,ROW(),"")),"")</f>
        <v/>
      </c>
      <c r="BM713" s="58" t="str">
        <f>IF(O713="男子",IF($AF713&gt;100,"",IF($M713=プロ用男子!D$102,ROW(),"")),"")</f>
        <v/>
      </c>
      <c r="BN713" s="58" t="str">
        <f>IF(O713="男子",IF($AF713&gt;100,"",IF($M713=プロ用男子!K$102,ROW(),"")),"")</f>
        <v/>
      </c>
      <c r="BO713" s="58" t="str">
        <f>IF(O713="男子",IF($AF713&gt;100,"",IF($M713=プロ用男子!D$127,ROW(),"")),"")</f>
        <v/>
      </c>
      <c r="BP713" s="58" t="str">
        <f>IF(O713="男子",IF($AF713&gt;100,"",IF($M713=プロ用男子!K$127,ROW(),"")),"")</f>
        <v/>
      </c>
      <c r="BQ713" s="58" t="str">
        <f>IF(O713="男子",IF($AF713&gt;100,"",IF($M713=プロ用男子!D$152,ROW(),"")),"")</f>
        <v/>
      </c>
      <c r="BR713" s="58" t="str">
        <f>IF(O713="男子",IF($AF713&gt;100,"",IF($M713=プロ用男子!K$152,ROW(),"")),"")</f>
        <v/>
      </c>
      <c r="BS713" s="58" t="str">
        <f>IF(O713="男子",IF($AF713&gt;100,"",IF($M713=プロ用男子!D$177,ROW(),"")),"")</f>
        <v/>
      </c>
      <c r="BT713" s="58" t="str">
        <f>IF(O713="男子",IF($AF713&gt;100,"",IF($M713=プロ用男子!K$177,ROW(),"")),"")</f>
        <v/>
      </c>
      <c r="BU713" s="58" t="str">
        <f>IF(O713="男子",IF($AF713&gt;100,"",IF($M713=プロ用男子!D$202,ROW(),"")),"")</f>
        <v/>
      </c>
      <c r="BV713" s="58" t="str">
        <f>IF(O713="男子",IF($AF713&gt;100,"",IF($M713=プロ用男子!K$202,ROW(),"")),"")</f>
        <v/>
      </c>
      <c r="BW713" s="58" t="str">
        <f>IF(O713="男子",IF($AF713&gt;100,"",IF($M713=プロ用男子!D$227,ROW(),"")),"")</f>
        <v/>
      </c>
      <c r="BX713" s="58" t="str">
        <f>IF(O713="男子",IF($AF713&gt;100,"",IF($M713=プロ用男子!K$227,ROW(),"")),"")</f>
        <v/>
      </c>
      <c r="BY713" s="58" t="str">
        <f>IF(O713="女子",IF(AF713&gt;100,"",IF(M713=プロ用女子!D$2,ROW(),"")),"")</f>
        <v/>
      </c>
      <c r="BZ713" s="58" t="str">
        <f>IF(O713="女子",IF($AF713&gt;100,"",IF($M713=プロ用女子!K$2,ROW(),"")),"")</f>
        <v/>
      </c>
      <c r="CA713" s="58" t="str">
        <f>IF(O713="女子",IF($AF713&gt;100,"",IF($M713=プロ用女子!D$27,ROW(),"")),"")</f>
        <v/>
      </c>
      <c r="CB713" s="58" t="str">
        <f>IF(O713="女子",IF($AF713&gt;100,"",IF($M713=プロ用女子!K$27,ROW(),"")),"")</f>
        <v/>
      </c>
      <c r="CC713" s="58" t="str">
        <f>IF(O713="女子",IF($AF713&gt;100,"",IF($M713=プロ用女子!D$52,ROW(),"")),"")</f>
        <v/>
      </c>
      <c r="CD713" s="58" t="str">
        <f>IF(O713="女子",IF($AF713&gt;100,"",IF($M713=プロ用女子!K$52,ROW(),"")),"")</f>
        <v/>
      </c>
      <c r="CE713" s="58" t="str">
        <f>IF(O713="女子",IF($AF713&gt;100,"",IF($M713=プロ用女子!D$77,ROW(),"")),"")</f>
        <v/>
      </c>
      <c r="CF713" s="58" t="str">
        <f>IF(O713="女子",IF($AF713&gt;100,"",IF($M713=プロ用女子!K$77,ROW(),"")),"")</f>
        <v/>
      </c>
      <c r="CG713" s="58" t="str">
        <f>IF(O713="女子",IF($AF713&gt;100,"",IF($M713=プロ用女子!D$102,ROW(),"")),"")</f>
        <v/>
      </c>
      <c r="CH713" s="58" t="str">
        <f>IF(O713="女子",IF($AF713&gt;100,"",IF($M713=プロ用女子!K$102,ROW(),"")),"")</f>
        <v/>
      </c>
      <c r="CI713" s="58" t="str">
        <f>IF(O713="女子",IF($AF713&gt;100,"",IF($M713=プロ用女子!D$127,ROW(),"")),"")</f>
        <v/>
      </c>
      <c r="CJ713" s="58" t="str">
        <f>IF(O713="女子",IF($AF713&gt;100,"",IF($M713=プロ用女子!K$127,ROW(),"")),"")</f>
        <v/>
      </c>
      <c r="CK713" s="58" t="str">
        <f>IF(O713="女子",IF($AF713&gt;100,"",IF($M713=プロ用女子!D$152,ROW(),"")),"")</f>
        <v/>
      </c>
      <c r="CL713" s="58" t="str">
        <f>IF(O713="女子",IF($AF713&gt;100,"",IF($M713=プロ用女子!K$152,ROW(),"")),"")</f>
        <v/>
      </c>
      <c r="CM713" s="58" t="str">
        <f>IF(O713="女子",IF($AF713&gt;100,"",IF($M713=プロ用女子!D$177,ROW(),"")),"")</f>
        <v/>
      </c>
      <c r="CN713" s="58" t="str">
        <f>IF(O713="女子",IF($AF713&gt;100,"",IF($M713=プロ用女子!K$177,ROW(),"")),"")</f>
        <v/>
      </c>
      <c r="CO713" s="58" t="str">
        <f>IF(O713="女子",IF($AF713&gt;100,"",IF($M713=プロ用女子!D$202,ROW(),"")),"")</f>
        <v/>
      </c>
      <c r="CP713" s="58" t="str">
        <f>IF(O713="女子",IF($AF713&gt;100,"",IF($M713=プロ用女子!K$202,ROW(),"")),"")</f>
        <v/>
      </c>
      <c r="CQ713" s="58" t="str">
        <f>IF(O713="女子",IF($AF713&gt;100,"",IF($M713=プロ用女子!D$227,ROW(),"")),"")</f>
        <v/>
      </c>
      <c r="CR713" s="58" t="str">
        <f>IF(O713="女子",IF($AF713&gt;100,"",IF($M713=プロ用女子!K$227,ROW(),"")),"")</f>
        <v/>
      </c>
    </row>
    <row r="714" spans="54:96" x14ac:dyDescent="0.15">
      <c r="BB714" t="str">
        <f t="shared" si="37"/>
        <v/>
      </c>
      <c r="BC714" t="str">
        <f t="shared" si="38"/>
        <v/>
      </c>
      <c r="BD714" t="str">
        <f t="shared" si="39"/>
        <v/>
      </c>
      <c r="BE714" s="58" t="str">
        <f>IF(O714="男子",IF($AF714&gt;100,"",IF(M714=プロ用男子!D$2,ROW(),"")),"")</f>
        <v/>
      </c>
      <c r="BF714" s="58" t="str">
        <f>IF(O714="男子",IF($AF714&gt;100,"",IF($M714=プロ用男子!K$2,ROW(),"")),"")</f>
        <v/>
      </c>
      <c r="BG714" s="58" t="str">
        <f>IF(O714="男子",IF($AF714&gt;100,"",IF($M714=プロ用男子!D$27,ROW(),"")),"")</f>
        <v/>
      </c>
      <c r="BH714" s="58" t="str">
        <f>IF(O714="男子",IF($AF714&gt;100,"",IF($M714=プロ用男子!K$27,ROW(),"")),"")</f>
        <v/>
      </c>
      <c r="BI714" s="58" t="str">
        <f>IF(O714="男子",IF($AF714&gt;100,"",IF($M714=プロ用男子!D$52,ROW(),"")),"")</f>
        <v/>
      </c>
      <c r="BJ714" s="58" t="str">
        <f>IF(O714="男子",IF($AF714&gt;100,"",IF($M714=プロ用男子!K$52,ROW(),"")),"")</f>
        <v/>
      </c>
      <c r="BK714" s="58" t="str">
        <f>IF(O714="男子",IF($AF714&gt;100,"",IF($M714=プロ用男子!D$77,ROW(),"")),"")</f>
        <v/>
      </c>
      <c r="BL714" s="58" t="str">
        <f>IF(O714="男子",IF($AF714&gt;100,"",IF($M714=プロ用男子!K$77,ROW(),"")),"")</f>
        <v/>
      </c>
      <c r="BM714" s="58" t="str">
        <f>IF(O714="男子",IF($AF714&gt;100,"",IF($M714=プロ用男子!D$102,ROW(),"")),"")</f>
        <v/>
      </c>
      <c r="BN714" s="58" t="str">
        <f>IF(O714="男子",IF($AF714&gt;100,"",IF($M714=プロ用男子!K$102,ROW(),"")),"")</f>
        <v/>
      </c>
      <c r="BO714" s="58" t="str">
        <f>IF(O714="男子",IF($AF714&gt;100,"",IF($M714=プロ用男子!D$127,ROW(),"")),"")</f>
        <v/>
      </c>
      <c r="BP714" s="58" t="str">
        <f>IF(O714="男子",IF($AF714&gt;100,"",IF($M714=プロ用男子!K$127,ROW(),"")),"")</f>
        <v/>
      </c>
      <c r="BQ714" s="58" t="str">
        <f>IF(O714="男子",IF($AF714&gt;100,"",IF($M714=プロ用男子!D$152,ROW(),"")),"")</f>
        <v/>
      </c>
      <c r="BR714" s="58" t="str">
        <f>IF(O714="男子",IF($AF714&gt;100,"",IF($M714=プロ用男子!K$152,ROW(),"")),"")</f>
        <v/>
      </c>
      <c r="BS714" s="58" t="str">
        <f>IF(O714="男子",IF($AF714&gt;100,"",IF($M714=プロ用男子!D$177,ROW(),"")),"")</f>
        <v/>
      </c>
      <c r="BT714" s="58" t="str">
        <f>IF(O714="男子",IF($AF714&gt;100,"",IF($M714=プロ用男子!K$177,ROW(),"")),"")</f>
        <v/>
      </c>
      <c r="BU714" s="58" t="str">
        <f>IF(O714="男子",IF($AF714&gt;100,"",IF($M714=プロ用男子!D$202,ROW(),"")),"")</f>
        <v/>
      </c>
      <c r="BV714" s="58" t="str">
        <f>IF(O714="男子",IF($AF714&gt;100,"",IF($M714=プロ用男子!K$202,ROW(),"")),"")</f>
        <v/>
      </c>
      <c r="BW714" s="58" t="str">
        <f>IF(O714="男子",IF($AF714&gt;100,"",IF($M714=プロ用男子!D$227,ROW(),"")),"")</f>
        <v/>
      </c>
      <c r="BX714" s="58" t="str">
        <f>IF(O714="男子",IF($AF714&gt;100,"",IF($M714=プロ用男子!K$227,ROW(),"")),"")</f>
        <v/>
      </c>
      <c r="BY714" s="58" t="str">
        <f>IF(O714="女子",IF(AF714&gt;100,"",IF(M714=プロ用女子!D$2,ROW(),"")),"")</f>
        <v/>
      </c>
      <c r="BZ714" s="58" t="str">
        <f>IF(O714="女子",IF($AF714&gt;100,"",IF($M714=プロ用女子!K$2,ROW(),"")),"")</f>
        <v/>
      </c>
      <c r="CA714" s="58" t="str">
        <f>IF(O714="女子",IF($AF714&gt;100,"",IF($M714=プロ用女子!D$27,ROW(),"")),"")</f>
        <v/>
      </c>
      <c r="CB714" s="58" t="str">
        <f>IF(O714="女子",IF($AF714&gt;100,"",IF($M714=プロ用女子!K$27,ROW(),"")),"")</f>
        <v/>
      </c>
      <c r="CC714" s="58" t="str">
        <f>IF(O714="女子",IF($AF714&gt;100,"",IF($M714=プロ用女子!D$52,ROW(),"")),"")</f>
        <v/>
      </c>
      <c r="CD714" s="58" t="str">
        <f>IF(O714="女子",IF($AF714&gt;100,"",IF($M714=プロ用女子!K$52,ROW(),"")),"")</f>
        <v/>
      </c>
      <c r="CE714" s="58" t="str">
        <f>IF(O714="女子",IF($AF714&gt;100,"",IF($M714=プロ用女子!D$77,ROW(),"")),"")</f>
        <v/>
      </c>
      <c r="CF714" s="58" t="str">
        <f>IF(O714="女子",IF($AF714&gt;100,"",IF($M714=プロ用女子!K$77,ROW(),"")),"")</f>
        <v/>
      </c>
      <c r="CG714" s="58" t="str">
        <f>IF(O714="女子",IF($AF714&gt;100,"",IF($M714=プロ用女子!D$102,ROW(),"")),"")</f>
        <v/>
      </c>
      <c r="CH714" s="58" t="str">
        <f>IF(O714="女子",IF($AF714&gt;100,"",IF($M714=プロ用女子!K$102,ROW(),"")),"")</f>
        <v/>
      </c>
      <c r="CI714" s="58" t="str">
        <f>IF(O714="女子",IF($AF714&gt;100,"",IF($M714=プロ用女子!D$127,ROW(),"")),"")</f>
        <v/>
      </c>
      <c r="CJ714" s="58" t="str">
        <f>IF(O714="女子",IF($AF714&gt;100,"",IF($M714=プロ用女子!K$127,ROW(),"")),"")</f>
        <v/>
      </c>
      <c r="CK714" s="58" t="str">
        <f>IF(O714="女子",IF($AF714&gt;100,"",IF($M714=プロ用女子!D$152,ROW(),"")),"")</f>
        <v/>
      </c>
      <c r="CL714" s="58" t="str">
        <f>IF(O714="女子",IF($AF714&gt;100,"",IF($M714=プロ用女子!K$152,ROW(),"")),"")</f>
        <v/>
      </c>
      <c r="CM714" s="58" t="str">
        <f>IF(O714="女子",IF($AF714&gt;100,"",IF($M714=プロ用女子!D$177,ROW(),"")),"")</f>
        <v/>
      </c>
      <c r="CN714" s="58" t="str">
        <f>IF(O714="女子",IF($AF714&gt;100,"",IF($M714=プロ用女子!K$177,ROW(),"")),"")</f>
        <v/>
      </c>
      <c r="CO714" s="58" t="str">
        <f>IF(O714="女子",IF($AF714&gt;100,"",IF($M714=プロ用女子!D$202,ROW(),"")),"")</f>
        <v/>
      </c>
      <c r="CP714" s="58" t="str">
        <f>IF(O714="女子",IF($AF714&gt;100,"",IF($M714=プロ用女子!K$202,ROW(),"")),"")</f>
        <v/>
      </c>
      <c r="CQ714" s="58" t="str">
        <f>IF(O714="女子",IF($AF714&gt;100,"",IF($M714=プロ用女子!D$227,ROW(),"")),"")</f>
        <v/>
      </c>
      <c r="CR714" s="58" t="str">
        <f>IF(O714="女子",IF($AF714&gt;100,"",IF($M714=プロ用女子!K$227,ROW(),"")),"")</f>
        <v/>
      </c>
    </row>
    <row r="715" spans="54:96" x14ac:dyDescent="0.15">
      <c r="BB715" t="str">
        <f t="shared" si="37"/>
        <v/>
      </c>
      <c r="BC715" t="str">
        <f t="shared" si="38"/>
        <v/>
      </c>
      <c r="BD715" t="str">
        <f t="shared" si="39"/>
        <v/>
      </c>
      <c r="BE715" s="58" t="str">
        <f>IF(O715="男子",IF($AF715&gt;100,"",IF(M715=プロ用男子!D$2,ROW(),"")),"")</f>
        <v/>
      </c>
      <c r="BF715" s="58" t="str">
        <f>IF(O715="男子",IF($AF715&gt;100,"",IF($M715=プロ用男子!K$2,ROW(),"")),"")</f>
        <v/>
      </c>
      <c r="BG715" s="58" t="str">
        <f>IF(O715="男子",IF($AF715&gt;100,"",IF($M715=プロ用男子!D$27,ROW(),"")),"")</f>
        <v/>
      </c>
      <c r="BH715" s="58" t="str">
        <f>IF(O715="男子",IF($AF715&gt;100,"",IF($M715=プロ用男子!K$27,ROW(),"")),"")</f>
        <v/>
      </c>
      <c r="BI715" s="58" t="str">
        <f>IF(O715="男子",IF($AF715&gt;100,"",IF($M715=プロ用男子!D$52,ROW(),"")),"")</f>
        <v/>
      </c>
      <c r="BJ715" s="58" t="str">
        <f>IF(O715="男子",IF($AF715&gt;100,"",IF($M715=プロ用男子!K$52,ROW(),"")),"")</f>
        <v/>
      </c>
      <c r="BK715" s="58" t="str">
        <f>IF(O715="男子",IF($AF715&gt;100,"",IF($M715=プロ用男子!D$77,ROW(),"")),"")</f>
        <v/>
      </c>
      <c r="BL715" s="58" t="str">
        <f>IF(O715="男子",IF($AF715&gt;100,"",IF($M715=プロ用男子!K$77,ROW(),"")),"")</f>
        <v/>
      </c>
      <c r="BM715" s="58" t="str">
        <f>IF(O715="男子",IF($AF715&gt;100,"",IF($M715=プロ用男子!D$102,ROW(),"")),"")</f>
        <v/>
      </c>
      <c r="BN715" s="58" t="str">
        <f>IF(O715="男子",IF($AF715&gt;100,"",IF($M715=プロ用男子!K$102,ROW(),"")),"")</f>
        <v/>
      </c>
      <c r="BO715" s="58" t="str">
        <f>IF(O715="男子",IF($AF715&gt;100,"",IF($M715=プロ用男子!D$127,ROW(),"")),"")</f>
        <v/>
      </c>
      <c r="BP715" s="58" t="str">
        <f>IF(O715="男子",IF($AF715&gt;100,"",IF($M715=プロ用男子!K$127,ROW(),"")),"")</f>
        <v/>
      </c>
      <c r="BQ715" s="58" t="str">
        <f>IF(O715="男子",IF($AF715&gt;100,"",IF($M715=プロ用男子!D$152,ROW(),"")),"")</f>
        <v/>
      </c>
      <c r="BR715" s="58" t="str">
        <f>IF(O715="男子",IF($AF715&gt;100,"",IF($M715=プロ用男子!K$152,ROW(),"")),"")</f>
        <v/>
      </c>
      <c r="BS715" s="58" t="str">
        <f>IF(O715="男子",IF($AF715&gt;100,"",IF($M715=プロ用男子!D$177,ROW(),"")),"")</f>
        <v/>
      </c>
      <c r="BT715" s="58" t="str">
        <f>IF(O715="男子",IF($AF715&gt;100,"",IF($M715=プロ用男子!K$177,ROW(),"")),"")</f>
        <v/>
      </c>
      <c r="BU715" s="58" t="str">
        <f>IF(O715="男子",IF($AF715&gt;100,"",IF($M715=プロ用男子!D$202,ROW(),"")),"")</f>
        <v/>
      </c>
      <c r="BV715" s="58" t="str">
        <f>IF(O715="男子",IF($AF715&gt;100,"",IF($M715=プロ用男子!K$202,ROW(),"")),"")</f>
        <v/>
      </c>
      <c r="BW715" s="58" t="str">
        <f>IF(O715="男子",IF($AF715&gt;100,"",IF($M715=プロ用男子!D$227,ROW(),"")),"")</f>
        <v/>
      </c>
      <c r="BX715" s="58" t="str">
        <f>IF(O715="男子",IF($AF715&gt;100,"",IF($M715=プロ用男子!K$227,ROW(),"")),"")</f>
        <v/>
      </c>
      <c r="BY715" s="58" t="str">
        <f>IF(O715="女子",IF(AF715&gt;100,"",IF(M715=プロ用女子!D$2,ROW(),"")),"")</f>
        <v/>
      </c>
      <c r="BZ715" s="58" t="str">
        <f>IF(O715="女子",IF($AF715&gt;100,"",IF($M715=プロ用女子!K$2,ROW(),"")),"")</f>
        <v/>
      </c>
      <c r="CA715" s="58" t="str">
        <f>IF(O715="女子",IF($AF715&gt;100,"",IF($M715=プロ用女子!D$27,ROW(),"")),"")</f>
        <v/>
      </c>
      <c r="CB715" s="58" t="str">
        <f>IF(O715="女子",IF($AF715&gt;100,"",IF($M715=プロ用女子!K$27,ROW(),"")),"")</f>
        <v/>
      </c>
      <c r="CC715" s="58" t="str">
        <f>IF(O715="女子",IF($AF715&gt;100,"",IF($M715=プロ用女子!D$52,ROW(),"")),"")</f>
        <v/>
      </c>
      <c r="CD715" s="58" t="str">
        <f>IF(O715="女子",IF($AF715&gt;100,"",IF($M715=プロ用女子!K$52,ROW(),"")),"")</f>
        <v/>
      </c>
      <c r="CE715" s="58" t="str">
        <f>IF(O715="女子",IF($AF715&gt;100,"",IF($M715=プロ用女子!D$77,ROW(),"")),"")</f>
        <v/>
      </c>
      <c r="CF715" s="58" t="str">
        <f>IF(O715="女子",IF($AF715&gt;100,"",IF($M715=プロ用女子!K$77,ROW(),"")),"")</f>
        <v/>
      </c>
      <c r="CG715" s="58" t="str">
        <f>IF(O715="女子",IF($AF715&gt;100,"",IF($M715=プロ用女子!D$102,ROW(),"")),"")</f>
        <v/>
      </c>
      <c r="CH715" s="58" t="str">
        <f>IF(O715="女子",IF($AF715&gt;100,"",IF($M715=プロ用女子!K$102,ROW(),"")),"")</f>
        <v/>
      </c>
      <c r="CI715" s="58" t="str">
        <f>IF(O715="女子",IF($AF715&gt;100,"",IF($M715=プロ用女子!D$127,ROW(),"")),"")</f>
        <v/>
      </c>
      <c r="CJ715" s="58" t="str">
        <f>IF(O715="女子",IF($AF715&gt;100,"",IF($M715=プロ用女子!K$127,ROW(),"")),"")</f>
        <v/>
      </c>
      <c r="CK715" s="58" t="str">
        <f>IF(O715="女子",IF($AF715&gt;100,"",IF($M715=プロ用女子!D$152,ROW(),"")),"")</f>
        <v/>
      </c>
      <c r="CL715" s="58" t="str">
        <f>IF(O715="女子",IF($AF715&gt;100,"",IF($M715=プロ用女子!K$152,ROW(),"")),"")</f>
        <v/>
      </c>
      <c r="CM715" s="58" t="str">
        <f>IF(O715="女子",IF($AF715&gt;100,"",IF($M715=プロ用女子!D$177,ROW(),"")),"")</f>
        <v/>
      </c>
      <c r="CN715" s="58" t="str">
        <f>IF(O715="女子",IF($AF715&gt;100,"",IF($M715=プロ用女子!K$177,ROW(),"")),"")</f>
        <v/>
      </c>
      <c r="CO715" s="58" t="str">
        <f>IF(O715="女子",IF($AF715&gt;100,"",IF($M715=プロ用女子!D$202,ROW(),"")),"")</f>
        <v/>
      </c>
      <c r="CP715" s="58" t="str">
        <f>IF(O715="女子",IF($AF715&gt;100,"",IF($M715=プロ用女子!K$202,ROW(),"")),"")</f>
        <v/>
      </c>
      <c r="CQ715" s="58" t="str">
        <f>IF(O715="女子",IF($AF715&gt;100,"",IF($M715=プロ用女子!D$227,ROW(),"")),"")</f>
        <v/>
      </c>
      <c r="CR715" s="58" t="str">
        <f>IF(O715="女子",IF($AF715&gt;100,"",IF($M715=プロ用女子!K$227,ROW(),"")),"")</f>
        <v/>
      </c>
    </row>
    <row r="716" spans="54:96" x14ac:dyDescent="0.15">
      <c r="BB716" t="str">
        <f t="shared" si="37"/>
        <v/>
      </c>
      <c r="BC716" t="str">
        <f t="shared" si="38"/>
        <v/>
      </c>
      <c r="BD716" t="str">
        <f t="shared" si="39"/>
        <v/>
      </c>
      <c r="BE716" s="58" t="str">
        <f>IF(O716="男子",IF($AF716&gt;100,"",IF(M716=プロ用男子!D$2,ROW(),"")),"")</f>
        <v/>
      </c>
      <c r="BF716" s="58" t="str">
        <f>IF(O716="男子",IF($AF716&gt;100,"",IF($M716=プロ用男子!K$2,ROW(),"")),"")</f>
        <v/>
      </c>
      <c r="BG716" s="58" t="str">
        <f>IF(O716="男子",IF($AF716&gt;100,"",IF($M716=プロ用男子!D$27,ROW(),"")),"")</f>
        <v/>
      </c>
      <c r="BH716" s="58" t="str">
        <f>IF(O716="男子",IF($AF716&gt;100,"",IF($M716=プロ用男子!K$27,ROW(),"")),"")</f>
        <v/>
      </c>
      <c r="BI716" s="58" t="str">
        <f>IF(O716="男子",IF($AF716&gt;100,"",IF($M716=プロ用男子!D$52,ROW(),"")),"")</f>
        <v/>
      </c>
      <c r="BJ716" s="58" t="str">
        <f>IF(O716="男子",IF($AF716&gt;100,"",IF($M716=プロ用男子!K$52,ROW(),"")),"")</f>
        <v/>
      </c>
      <c r="BK716" s="58" t="str">
        <f>IF(O716="男子",IF($AF716&gt;100,"",IF($M716=プロ用男子!D$77,ROW(),"")),"")</f>
        <v/>
      </c>
      <c r="BL716" s="58" t="str">
        <f>IF(O716="男子",IF($AF716&gt;100,"",IF($M716=プロ用男子!K$77,ROW(),"")),"")</f>
        <v/>
      </c>
      <c r="BM716" s="58" t="str">
        <f>IF(O716="男子",IF($AF716&gt;100,"",IF($M716=プロ用男子!D$102,ROW(),"")),"")</f>
        <v/>
      </c>
      <c r="BN716" s="58" t="str">
        <f>IF(O716="男子",IF($AF716&gt;100,"",IF($M716=プロ用男子!K$102,ROW(),"")),"")</f>
        <v/>
      </c>
      <c r="BO716" s="58" t="str">
        <f>IF(O716="男子",IF($AF716&gt;100,"",IF($M716=プロ用男子!D$127,ROW(),"")),"")</f>
        <v/>
      </c>
      <c r="BP716" s="58" t="str">
        <f>IF(O716="男子",IF($AF716&gt;100,"",IF($M716=プロ用男子!K$127,ROW(),"")),"")</f>
        <v/>
      </c>
      <c r="BQ716" s="58" t="str">
        <f>IF(O716="男子",IF($AF716&gt;100,"",IF($M716=プロ用男子!D$152,ROW(),"")),"")</f>
        <v/>
      </c>
      <c r="BR716" s="58" t="str">
        <f>IF(O716="男子",IF($AF716&gt;100,"",IF($M716=プロ用男子!K$152,ROW(),"")),"")</f>
        <v/>
      </c>
      <c r="BS716" s="58" t="str">
        <f>IF(O716="男子",IF($AF716&gt;100,"",IF($M716=プロ用男子!D$177,ROW(),"")),"")</f>
        <v/>
      </c>
      <c r="BT716" s="58" t="str">
        <f>IF(O716="男子",IF($AF716&gt;100,"",IF($M716=プロ用男子!K$177,ROW(),"")),"")</f>
        <v/>
      </c>
      <c r="BU716" s="58" t="str">
        <f>IF(O716="男子",IF($AF716&gt;100,"",IF($M716=プロ用男子!D$202,ROW(),"")),"")</f>
        <v/>
      </c>
      <c r="BV716" s="58" t="str">
        <f>IF(O716="男子",IF($AF716&gt;100,"",IF($M716=プロ用男子!K$202,ROW(),"")),"")</f>
        <v/>
      </c>
      <c r="BW716" s="58" t="str">
        <f>IF(O716="男子",IF($AF716&gt;100,"",IF($M716=プロ用男子!D$227,ROW(),"")),"")</f>
        <v/>
      </c>
      <c r="BX716" s="58" t="str">
        <f>IF(O716="男子",IF($AF716&gt;100,"",IF($M716=プロ用男子!K$227,ROW(),"")),"")</f>
        <v/>
      </c>
      <c r="BY716" s="58" t="str">
        <f>IF(O716="女子",IF(AF716&gt;100,"",IF(M716=プロ用女子!D$2,ROW(),"")),"")</f>
        <v/>
      </c>
      <c r="BZ716" s="58" t="str">
        <f>IF(O716="女子",IF($AF716&gt;100,"",IF($M716=プロ用女子!K$2,ROW(),"")),"")</f>
        <v/>
      </c>
      <c r="CA716" s="58" t="str">
        <f>IF(O716="女子",IF($AF716&gt;100,"",IF($M716=プロ用女子!D$27,ROW(),"")),"")</f>
        <v/>
      </c>
      <c r="CB716" s="58" t="str">
        <f>IF(O716="女子",IF($AF716&gt;100,"",IF($M716=プロ用女子!K$27,ROW(),"")),"")</f>
        <v/>
      </c>
      <c r="CC716" s="58" t="str">
        <f>IF(O716="女子",IF($AF716&gt;100,"",IF($M716=プロ用女子!D$52,ROW(),"")),"")</f>
        <v/>
      </c>
      <c r="CD716" s="58" t="str">
        <f>IF(O716="女子",IF($AF716&gt;100,"",IF($M716=プロ用女子!K$52,ROW(),"")),"")</f>
        <v/>
      </c>
      <c r="CE716" s="58" t="str">
        <f>IF(O716="女子",IF($AF716&gt;100,"",IF($M716=プロ用女子!D$77,ROW(),"")),"")</f>
        <v/>
      </c>
      <c r="CF716" s="58" t="str">
        <f>IF(O716="女子",IF($AF716&gt;100,"",IF($M716=プロ用女子!K$77,ROW(),"")),"")</f>
        <v/>
      </c>
      <c r="CG716" s="58" t="str">
        <f>IF(O716="女子",IF($AF716&gt;100,"",IF($M716=プロ用女子!D$102,ROW(),"")),"")</f>
        <v/>
      </c>
      <c r="CH716" s="58" t="str">
        <f>IF(O716="女子",IF($AF716&gt;100,"",IF($M716=プロ用女子!K$102,ROW(),"")),"")</f>
        <v/>
      </c>
      <c r="CI716" s="58" t="str">
        <f>IF(O716="女子",IF($AF716&gt;100,"",IF($M716=プロ用女子!D$127,ROW(),"")),"")</f>
        <v/>
      </c>
      <c r="CJ716" s="58" t="str">
        <f>IF(O716="女子",IF($AF716&gt;100,"",IF($M716=プロ用女子!K$127,ROW(),"")),"")</f>
        <v/>
      </c>
      <c r="CK716" s="58" t="str">
        <f>IF(O716="女子",IF($AF716&gt;100,"",IF($M716=プロ用女子!D$152,ROW(),"")),"")</f>
        <v/>
      </c>
      <c r="CL716" s="58" t="str">
        <f>IF(O716="女子",IF($AF716&gt;100,"",IF($M716=プロ用女子!K$152,ROW(),"")),"")</f>
        <v/>
      </c>
      <c r="CM716" s="58" t="str">
        <f>IF(O716="女子",IF($AF716&gt;100,"",IF($M716=プロ用女子!D$177,ROW(),"")),"")</f>
        <v/>
      </c>
      <c r="CN716" s="58" t="str">
        <f>IF(O716="女子",IF($AF716&gt;100,"",IF($M716=プロ用女子!K$177,ROW(),"")),"")</f>
        <v/>
      </c>
      <c r="CO716" s="58" t="str">
        <f>IF(O716="女子",IF($AF716&gt;100,"",IF($M716=プロ用女子!D$202,ROW(),"")),"")</f>
        <v/>
      </c>
      <c r="CP716" s="58" t="str">
        <f>IF(O716="女子",IF($AF716&gt;100,"",IF($M716=プロ用女子!K$202,ROW(),"")),"")</f>
        <v/>
      </c>
      <c r="CQ716" s="58" t="str">
        <f>IF(O716="女子",IF($AF716&gt;100,"",IF($M716=プロ用女子!D$227,ROW(),"")),"")</f>
        <v/>
      </c>
      <c r="CR716" s="58" t="str">
        <f>IF(O716="女子",IF($AF716&gt;100,"",IF($M716=プロ用女子!K$227,ROW(),"")),"")</f>
        <v/>
      </c>
    </row>
    <row r="717" spans="54:96" x14ac:dyDescent="0.15">
      <c r="BB717" t="str">
        <f t="shared" si="37"/>
        <v/>
      </c>
      <c r="BC717" t="str">
        <f t="shared" si="38"/>
        <v/>
      </c>
      <c r="BD717" t="str">
        <f t="shared" si="39"/>
        <v/>
      </c>
      <c r="BE717" s="58" t="str">
        <f>IF(O717="男子",IF($AF717&gt;100,"",IF(M717=プロ用男子!D$2,ROW(),"")),"")</f>
        <v/>
      </c>
      <c r="BF717" s="58" t="str">
        <f>IF(O717="男子",IF($AF717&gt;100,"",IF($M717=プロ用男子!K$2,ROW(),"")),"")</f>
        <v/>
      </c>
      <c r="BG717" s="58" t="str">
        <f>IF(O717="男子",IF($AF717&gt;100,"",IF($M717=プロ用男子!D$27,ROW(),"")),"")</f>
        <v/>
      </c>
      <c r="BH717" s="58" t="str">
        <f>IF(O717="男子",IF($AF717&gt;100,"",IF($M717=プロ用男子!K$27,ROW(),"")),"")</f>
        <v/>
      </c>
      <c r="BI717" s="58" t="str">
        <f>IF(O717="男子",IF($AF717&gt;100,"",IF($M717=プロ用男子!D$52,ROW(),"")),"")</f>
        <v/>
      </c>
      <c r="BJ717" s="58" t="str">
        <f>IF(O717="男子",IF($AF717&gt;100,"",IF($M717=プロ用男子!K$52,ROW(),"")),"")</f>
        <v/>
      </c>
      <c r="BK717" s="58" t="str">
        <f>IF(O717="男子",IF($AF717&gt;100,"",IF($M717=プロ用男子!D$77,ROW(),"")),"")</f>
        <v/>
      </c>
      <c r="BL717" s="58" t="str">
        <f>IF(O717="男子",IF($AF717&gt;100,"",IF($M717=プロ用男子!K$77,ROW(),"")),"")</f>
        <v/>
      </c>
      <c r="BM717" s="58" t="str">
        <f>IF(O717="男子",IF($AF717&gt;100,"",IF($M717=プロ用男子!D$102,ROW(),"")),"")</f>
        <v/>
      </c>
      <c r="BN717" s="58" t="str">
        <f>IF(O717="男子",IF($AF717&gt;100,"",IF($M717=プロ用男子!K$102,ROW(),"")),"")</f>
        <v/>
      </c>
      <c r="BO717" s="58" t="str">
        <f>IF(O717="男子",IF($AF717&gt;100,"",IF($M717=プロ用男子!D$127,ROW(),"")),"")</f>
        <v/>
      </c>
      <c r="BP717" s="58" t="str">
        <f>IF(O717="男子",IF($AF717&gt;100,"",IF($M717=プロ用男子!K$127,ROW(),"")),"")</f>
        <v/>
      </c>
      <c r="BQ717" s="58" t="str">
        <f>IF(O717="男子",IF($AF717&gt;100,"",IF($M717=プロ用男子!D$152,ROW(),"")),"")</f>
        <v/>
      </c>
      <c r="BR717" s="58" t="str">
        <f>IF(O717="男子",IF($AF717&gt;100,"",IF($M717=プロ用男子!K$152,ROW(),"")),"")</f>
        <v/>
      </c>
      <c r="BS717" s="58" t="str">
        <f>IF(O717="男子",IF($AF717&gt;100,"",IF($M717=プロ用男子!D$177,ROW(),"")),"")</f>
        <v/>
      </c>
      <c r="BT717" s="58" t="str">
        <f>IF(O717="男子",IF($AF717&gt;100,"",IF($M717=プロ用男子!K$177,ROW(),"")),"")</f>
        <v/>
      </c>
      <c r="BU717" s="58" t="str">
        <f>IF(O717="男子",IF($AF717&gt;100,"",IF($M717=プロ用男子!D$202,ROW(),"")),"")</f>
        <v/>
      </c>
      <c r="BV717" s="58" t="str">
        <f>IF(O717="男子",IF($AF717&gt;100,"",IF($M717=プロ用男子!K$202,ROW(),"")),"")</f>
        <v/>
      </c>
      <c r="BW717" s="58" t="str">
        <f>IF(O717="男子",IF($AF717&gt;100,"",IF($M717=プロ用男子!D$227,ROW(),"")),"")</f>
        <v/>
      </c>
      <c r="BX717" s="58" t="str">
        <f>IF(O717="男子",IF($AF717&gt;100,"",IF($M717=プロ用男子!K$227,ROW(),"")),"")</f>
        <v/>
      </c>
      <c r="BY717" s="58" t="str">
        <f>IF(O717="女子",IF(AF717&gt;100,"",IF(M717=プロ用女子!D$2,ROW(),"")),"")</f>
        <v/>
      </c>
      <c r="BZ717" s="58" t="str">
        <f>IF(O717="女子",IF($AF717&gt;100,"",IF($M717=プロ用女子!K$2,ROW(),"")),"")</f>
        <v/>
      </c>
      <c r="CA717" s="58" t="str">
        <f>IF(O717="女子",IF($AF717&gt;100,"",IF($M717=プロ用女子!D$27,ROW(),"")),"")</f>
        <v/>
      </c>
      <c r="CB717" s="58" t="str">
        <f>IF(O717="女子",IF($AF717&gt;100,"",IF($M717=プロ用女子!K$27,ROW(),"")),"")</f>
        <v/>
      </c>
      <c r="CC717" s="58" t="str">
        <f>IF(O717="女子",IF($AF717&gt;100,"",IF($M717=プロ用女子!D$52,ROW(),"")),"")</f>
        <v/>
      </c>
      <c r="CD717" s="58" t="str">
        <f>IF(O717="女子",IF($AF717&gt;100,"",IF($M717=プロ用女子!K$52,ROW(),"")),"")</f>
        <v/>
      </c>
      <c r="CE717" s="58" t="str">
        <f>IF(O717="女子",IF($AF717&gt;100,"",IF($M717=プロ用女子!D$77,ROW(),"")),"")</f>
        <v/>
      </c>
      <c r="CF717" s="58" t="str">
        <f>IF(O717="女子",IF($AF717&gt;100,"",IF($M717=プロ用女子!K$77,ROW(),"")),"")</f>
        <v/>
      </c>
      <c r="CG717" s="58" t="str">
        <f>IF(O717="女子",IF($AF717&gt;100,"",IF($M717=プロ用女子!D$102,ROW(),"")),"")</f>
        <v/>
      </c>
      <c r="CH717" s="58" t="str">
        <f>IF(O717="女子",IF($AF717&gt;100,"",IF($M717=プロ用女子!K$102,ROW(),"")),"")</f>
        <v/>
      </c>
      <c r="CI717" s="58" t="str">
        <f>IF(O717="女子",IF($AF717&gt;100,"",IF($M717=プロ用女子!D$127,ROW(),"")),"")</f>
        <v/>
      </c>
      <c r="CJ717" s="58" t="str">
        <f>IF(O717="女子",IF($AF717&gt;100,"",IF($M717=プロ用女子!K$127,ROW(),"")),"")</f>
        <v/>
      </c>
      <c r="CK717" s="58" t="str">
        <f>IF(O717="女子",IF($AF717&gt;100,"",IF($M717=プロ用女子!D$152,ROW(),"")),"")</f>
        <v/>
      </c>
      <c r="CL717" s="58" t="str">
        <f>IF(O717="女子",IF($AF717&gt;100,"",IF($M717=プロ用女子!K$152,ROW(),"")),"")</f>
        <v/>
      </c>
      <c r="CM717" s="58" t="str">
        <f>IF(O717="女子",IF($AF717&gt;100,"",IF($M717=プロ用女子!D$177,ROW(),"")),"")</f>
        <v/>
      </c>
      <c r="CN717" s="58" t="str">
        <f>IF(O717="女子",IF($AF717&gt;100,"",IF($M717=プロ用女子!K$177,ROW(),"")),"")</f>
        <v/>
      </c>
      <c r="CO717" s="58" t="str">
        <f>IF(O717="女子",IF($AF717&gt;100,"",IF($M717=プロ用女子!D$202,ROW(),"")),"")</f>
        <v/>
      </c>
      <c r="CP717" s="58" t="str">
        <f>IF(O717="女子",IF($AF717&gt;100,"",IF($M717=プロ用女子!K$202,ROW(),"")),"")</f>
        <v/>
      </c>
      <c r="CQ717" s="58" t="str">
        <f>IF(O717="女子",IF($AF717&gt;100,"",IF($M717=プロ用女子!D$227,ROW(),"")),"")</f>
        <v/>
      </c>
      <c r="CR717" s="58" t="str">
        <f>IF(O717="女子",IF($AF717&gt;100,"",IF($M717=プロ用女子!K$227,ROW(),"")),"")</f>
        <v/>
      </c>
    </row>
    <row r="718" spans="54:96" x14ac:dyDescent="0.15">
      <c r="BB718" t="str">
        <f t="shared" si="37"/>
        <v/>
      </c>
      <c r="BC718" t="str">
        <f t="shared" si="38"/>
        <v/>
      </c>
      <c r="BD718" t="str">
        <f t="shared" si="39"/>
        <v/>
      </c>
      <c r="BE718" s="58" t="str">
        <f>IF(O718="男子",IF($AF718&gt;100,"",IF(M718=プロ用男子!D$2,ROW(),"")),"")</f>
        <v/>
      </c>
      <c r="BF718" s="58" t="str">
        <f>IF(O718="男子",IF($AF718&gt;100,"",IF($M718=プロ用男子!K$2,ROW(),"")),"")</f>
        <v/>
      </c>
      <c r="BG718" s="58" t="str">
        <f>IF(O718="男子",IF($AF718&gt;100,"",IF($M718=プロ用男子!D$27,ROW(),"")),"")</f>
        <v/>
      </c>
      <c r="BH718" s="58" t="str">
        <f>IF(O718="男子",IF($AF718&gt;100,"",IF($M718=プロ用男子!K$27,ROW(),"")),"")</f>
        <v/>
      </c>
      <c r="BI718" s="58" t="str">
        <f>IF(O718="男子",IF($AF718&gt;100,"",IF($M718=プロ用男子!D$52,ROW(),"")),"")</f>
        <v/>
      </c>
      <c r="BJ718" s="58" t="str">
        <f>IF(O718="男子",IF($AF718&gt;100,"",IF($M718=プロ用男子!K$52,ROW(),"")),"")</f>
        <v/>
      </c>
      <c r="BK718" s="58" t="str">
        <f>IF(O718="男子",IF($AF718&gt;100,"",IF($M718=プロ用男子!D$77,ROW(),"")),"")</f>
        <v/>
      </c>
      <c r="BL718" s="58" t="str">
        <f>IF(O718="男子",IF($AF718&gt;100,"",IF($M718=プロ用男子!K$77,ROW(),"")),"")</f>
        <v/>
      </c>
      <c r="BM718" s="58" t="str">
        <f>IF(O718="男子",IF($AF718&gt;100,"",IF($M718=プロ用男子!D$102,ROW(),"")),"")</f>
        <v/>
      </c>
      <c r="BN718" s="58" t="str">
        <f>IF(O718="男子",IF($AF718&gt;100,"",IF($M718=プロ用男子!K$102,ROW(),"")),"")</f>
        <v/>
      </c>
      <c r="BO718" s="58" t="str">
        <f>IF(O718="男子",IF($AF718&gt;100,"",IF($M718=プロ用男子!D$127,ROW(),"")),"")</f>
        <v/>
      </c>
      <c r="BP718" s="58" t="str">
        <f>IF(O718="男子",IF($AF718&gt;100,"",IF($M718=プロ用男子!K$127,ROW(),"")),"")</f>
        <v/>
      </c>
      <c r="BQ718" s="58" t="str">
        <f>IF(O718="男子",IF($AF718&gt;100,"",IF($M718=プロ用男子!D$152,ROW(),"")),"")</f>
        <v/>
      </c>
      <c r="BR718" s="58" t="str">
        <f>IF(O718="男子",IF($AF718&gt;100,"",IF($M718=プロ用男子!K$152,ROW(),"")),"")</f>
        <v/>
      </c>
      <c r="BS718" s="58" t="str">
        <f>IF(O718="男子",IF($AF718&gt;100,"",IF($M718=プロ用男子!D$177,ROW(),"")),"")</f>
        <v/>
      </c>
      <c r="BT718" s="58" t="str">
        <f>IF(O718="男子",IF($AF718&gt;100,"",IF($M718=プロ用男子!K$177,ROW(),"")),"")</f>
        <v/>
      </c>
      <c r="BU718" s="58" t="str">
        <f>IF(O718="男子",IF($AF718&gt;100,"",IF($M718=プロ用男子!D$202,ROW(),"")),"")</f>
        <v/>
      </c>
      <c r="BV718" s="58" t="str">
        <f>IF(O718="男子",IF($AF718&gt;100,"",IF($M718=プロ用男子!K$202,ROW(),"")),"")</f>
        <v/>
      </c>
      <c r="BW718" s="58" t="str">
        <f>IF(O718="男子",IF($AF718&gt;100,"",IF($M718=プロ用男子!D$227,ROW(),"")),"")</f>
        <v/>
      </c>
      <c r="BX718" s="58" t="str">
        <f>IF(O718="男子",IF($AF718&gt;100,"",IF($M718=プロ用男子!K$227,ROW(),"")),"")</f>
        <v/>
      </c>
      <c r="BY718" s="58" t="str">
        <f>IF(O718="女子",IF(AF718&gt;100,"",IF(M718=プロ用女子!D$2,ROW(),"")),"")</f>
        <v/>
      </c>
      <c r="BZ718" s="58" t="str">
        <f>IF(O718="女子",IF($AF718&gt;100,"",IF($M718=プロ用女子!K$2,ROW(),"")),"")</f>
        <v/>
      </c>
      <c r="CA718" s="58" t="str">
        <f>IF(O718="女子",IF($AF718&gt;100,"",IF($M718=プロ用女子!D$27,ROW(),"")),"")</f>
        <v/>
      </c>
      <c r="CB718" s="58" t="str">
        <f>IF(O718="女子",IF($AF718&gt;100,"",IF($M718=プロ用女子!K$27,ROW(),"")),"")</f>
        <v/>
      </c>
      <c r="CC718" s="58" t="str">
        <f>IF(O718="女子",IF($AF718&gt;100,"",IF($M718=プロ用女子!D$52,ROW(),"")),"")</f>
        <v/>
      </c>
      <c r="CD718" s="58" t="str">
        <f>IF(O718="女子",IF($AF718&gt;100,"",IF($M718=プロ用女子!K$52,ROW(),"")),"")</f>
        <v/>
      </c>
      <c r="CE718" s="58" t="str">
        <f>IF(O718="女子",IF($AF718&gt;100,"",IF($M718=プロ用女子!D$77,ROW(),"")),"")</f>
        <v/>
      </c>
      <c r="CF718" s="58" t="str">
        <f>IF(O718="女子",IF($AF718&gt;100,"",IF($M718=プロ用女子!K$77,ROW(),"")),"")</f>
        <v/>
      </c>
      <c r="CG718" s="58" t="str">
        <f>IF(O718="女子",IF($AF718&gt;100,"",IF($M718=プロ用女子!D$102,ROW(),"")),"")</f>
        <v/>
      </c>
      <c r="CH718" s="58" t="str">
        <f>IF(O718="女子",IF($AF718&gt;100,"",IF($M718=プロ用女子!K$102,ROW(),"")),"")</f>
        <v/>
      </c>
      <c r="CI718" s="58" t="str">
        <f>IF(O718="女子",IF($AF718&gt;100,"",IF($M718=プロ用女子!D$127,ROW(),"")),"")</f>
        <v/>
      </c>
      <c r="CJ718" s="58" t="str">
        <f>IF(O718="女子",IF($AF718&gt;100,"",IF($M718=プロ用女子!K$127,ROW(),"")),"")</f>
        <v/>
      </c>
      <c r="CK718" s="58" t="str">
        <f>IF(O718="女子",IF($AF718&gt;100,"",IF($M718=プロ用女子!D$152,ROW(),"")),"")</f>
        <v/>
      </c>
      <c r="CL718" s="58" t="str">
        <f>IF(O718="女子",IF($AF718&gt;100,"",IF($M718=プロ用女子!K$152,ROW(),"")),"")</f>
        <v/>
      </c>
      <c r="CM718" s="58" t="str">
        <f>IF(O718="女子",IF($AF718&gt;100,"",IF($M718=プロ用女子!D$177,ROW(),"")),"")</f>
        <v/>
      </c>
      <c r="CN718" s="58" t="str">
        <f>IF(O718="女子",IF($AF718&gt;100,"",IF($M718=プロ用女子!K$177,ROW(),"")),"")</f>
        <v/>
      </c>
      <c r="CO718" s="58" t="str">
        <f>IF(O718="女子",IF($AF718&gt;100,"",IF($M718=プロ用女子!D$202,ROW(),"")),"")</f>
        <v/>
      </c>
      <c r="CP718" s="58" t="str">
        <f>IF(O718="女子",IF($AF718&gt;100,"",IF($M718=プロ用女子!K$202,ROW(),"")),"")</f>
        <v/>
      </c>
      <c r="CQ718" s="58" t="str">
        <f>IF(O718="女子",IF($AF718&gt;100,"",IF($M718=プロ用女子!D$227,ROW(),"")),"")</f>
        <v/>
      </c>
      <c r="CR718" s="58" t="str">
        <f>IF(O718="女子",IF($AF718&gt;100,"",IF($M718=プロ用女子!K$227,ROW(),"")),"")</f>
        <v/>
      </c>
    </row>
    <row r="719" spans="54:96" x14ac:dyDescent="0.15">
      <c r="BB719" t="str">
        <f t="shared" si="37"/>
        <v/>
      </c>
      <c r="BC719" t="str">
        <f t="shared" si="38"/>
        <v/>
      </c>
      <c r="BD719" t="str">
        <f t="shared" si="39"/>
        <v/>
      </c>
      <c r="BE719" s="58" t="str">
        <f>IF(O719="男子",IF($AF719&gt;100,"",IF(M719=プロ用男子!D$2,ROW(),"")),"")</f>
        <v/>
      </c>
      <c r="BF719" s="58" t="str">
        <f>IF(O719="男子",IF($AF719&gt;100,"",IF($M719=プロ用男子!K$2,ROW(),"")),"")</f>
        <v/>
      </c>
      <c r="BG719" s="58" t="str">
        <f>IF(O719="男子",IF($AF719&gt;100,"",IF($M719=プロ用男子!D$27,ROW(),"")),"")</f>
        <v/>
      </c>
      <c r="BH719" s="58" t="str">
        <f>IF(O719="男子",IF($AF719&gt;100,"",IF($M719=プロ用男子!K$27,ROW(),"")),"")</f>
        <v/>
      </c>
      <c r="BI719" s="58" t="str">
        <f>IF(O719="男子",IF($AF719&gt;100,"",IF($M719=プロ用男子!D$52,ROW(),"")),"")</f>
        <v/>
      </c>
      <c r="BJ719" s="58" t="str">
        <f>IF(O719="男子",IF($AF719&gt;100,"",IF($M719=プロ用男子!K$52,ROW(),"")),"")</f>
        <v/>
      </c>
      <c r="BK719" s="58" t="str">
        <f>IF(O719="男子",IF($AF719&gt;100,"",IF($M719=プロ用男子!D$77,ROW(),"")),"")</f>
        <v/>
      </c>
      <c r="BL719" s="58" t="str">
        <f>IF(O719="男子",IF($AF719&gt;100,"",IF($M719=プロ用男子!K$77,ROW(),"")),"")</f>
        <v/>
      </c>
      <c r="BM719" s="58" t="str">
        <f>IF(O719="男子",IF($AF719&gt;100,"",IF($M719=プロ用男子!D$102,ROW(),"")),"")</f>
        <v/>
      </c>
      <c r="BN719" s="58" t="str">
        <f>IF(O719="男子",IF($AF719&gt;100,"",IF($M719=プロ用男子!K$102,ROW(),"")),"")</f>
        <v/>
      </c>
      <c r="BO719" s="58" t="str">
        <f>IF(O719="男子",IF($AF719&gt;100,"",IF($M719=プロ用男子!D$127,ROW(),"")),"")</f>
        <v/>
      </c>
      <c r="BP719" s="58" t="str">
        <f>IF(O719="男子",IF($AF719&gt;100,"",IF($M719=プロ用男子!K$127,ROW(),"")),"")</f>
        <v/>
      </c>
      <c r="BQ719" s="58" t="str">
        <f>IF(O719="男子",IF($AF719&gt;100,"",IF($M719=プロ用男子!D$152,ROW(),"")),"")</f>
        <v/>
      </c>
      <c r="BR719" s="58" t="str">
        <f>IF(O719="男子",IF($AF719&gt;100,"",IF($M719=プロ用男子!K$152,ROW(),"")),"")</f>
        <v/>
      </c>
      <c r="BS719" s="58" t="str">
        <f>IF(O719="男子",IF($AF719&gt;100,"",IF($M719=プロ用男子!D$177,ROW(),"")),"")</f>
        <v/>
      </c>
      <c r="BT719" s="58" t="str">
        <f>IF(O719="男子",IF($AF719&gt;100,"",IF($M719=プロ用男子!K$177,ROW(),"")),"")</f>
        <v/>
      </c>
      <c r="BU719" s="58" t="str">
        <f>IF(O719="男子",IF($AF719&gt;100,"",IF($M719=プロ用男子!D$202,ROW(),"")),"")</f>
        <v/>
      </c>
      <c r="BV719" s="58" t="str">
        <f>IF(O719="男子",IF($AF719&gt;100,"",IF($M719=プロ用男子!K$202,ROW(),"")),"")</f>
        <v/>
      </c>
      <c r="BW719" s="58" t="str">
        <f>IF(O719="男子",IF($AF719&gt;100,"",IF($M719=プロ用男子!D$227,ROW(),"")),"")</f>
        <v/>
      </c>
      <c r="BX719" s="58" t="str">
        <f>IF(O719="男子",IF($AF719&gt;100,"",IF($M719=プロ用男子!K$227,ROW(),"")),"")</f>
        <v/>
      </c>
      <c r="BY719" s="58" t="str">
        <f>IF(O719="女子",IF(AF719&gt;100,"",IF(M719=プロ用女子!D$2,ROW(),"")),"")</f>
        <v/>
      </c>
      <c r="BZ719" s="58" t="str">
        <f>IF(O719="女子",IF($AF719&gt;100,"",IF($M719=プロ用女子!K$2,ROW(),"")),"")</f>
        <v/>
      </c>
      <c r="CA719" s="58" t="str">
        <f>IF(O719="女子",IF($AF719&gt;100,"",IF($M719=プロ用女子!D$27,ROW(),"")),"")</f>
        <v/>
      </c>
      <c r="CB719" s="58" t="str">
        <f>IF(O719="女子",IF($AF719&gt;100,"",IF($M719=プロ用女子!K$27,ROW(),"")),"")</f>
        <v/>
      </c>
      <c r="CC719" s="58" t="str">
        <f>IF(O719="女子",IF($AF719&gt;100,"",IF($M719=プロ用女子!D$52,ROW(),"")),"")</f>
        <v/>
      </c>
      <c r="CD719" s="58" t="str">
        <f>IF(O719="女子",IF($AF719&gt;100,"",IF($M719=プロ用女子!K$52,ROW(),"")),"")</f>
        <v/>
      </c>
      <c r="CE719" s="58" t="str">
        <f>IF(O719="女子",IF($AF719&gt;100,"",IF($M719=プロ用女子!D$77,ROW(),"")),"")</f>
        <v/>
      </c>
      <c r="CF719" s="58" t="str">
        <f>IF(O719="女子",IF($AF719&gt;100,"",IF($M719=プロ用女子!K$77,ROW(),"")),"")</f>
        <v/>
      </c>
      <c r="CG719" s="58" t="str">
        <f>IF(O719="女子",IF($AF719&gt;100,"",IF($M719=プロ用女子!D$102,ROW(),"")),"")</f>
        <v/>
      </c>
      <c r="CH719" s="58" t="str">
        <f>IF(O719="女子",IF($AF719&gt;100,"",IF($M719=プロ用女子!K$102,ROW(),"")),"")</f>
        <v/>
      </c>
      <c r="CI719" s="58" t="str">
        <f>IF(O719="女子",IF($AF719&gt;100,"",IF($M719=プロ用女子!D$127,ROW(),"")),"")</f>
        <v/>
      </c>
      <c r="CJ719" s="58" t="str">
        <f>IF(O719="女子",IF($AF719&gt;100,"",IF($M719=プロ用女子!K$127,ROW(),"")),"")</f>
        <v/>
      </c>
      <c r="CK719" s="58" t="str">
        <f>IF(O719="女子",IF($AF719&gt;100,"",IF($M719=プロ用女子!D$152,ROW(),"")),"")</f>
        <v/>
      </c>
      <c r="CL719" s="58" t="str">
        <f>IF(O719="女子",IF($AF719&gt;100,"",IF($M719=プロ用女子!K$152,ROW(),"")),"")</f>
        <v/>
      </c>
      <c r="CM719" s="58" t="str">
        <f>IF(O719="女子",IF($AF719&gt;100,"",IF($M719=プロ用女子!D$177,ROW(),"")),"")</f>
        <v/>
      </c>
      <c r="CN719" s="58" t="str">
        <f>IF(O719="女子",IF($AF719&gt;100,"",IF($M719=プロ用女子!K$177,ROW(),"")),"")</f>
        <v/>
      </c>
      <c r="CO719" s="58" t="str">
        <f>IF(O719="女子",IF($AF719&gt;100,"",IF($M719=プロ用女子!D$202,ROW(),"")),"")</f>
        <v/>
      </c>
      <c r="CP719" s="58" t="str">
        <f>IF(O719="女子",IF($AF719&gt;100,"",IF($M719=プロ用女子!K$202,ROW(),"")),"")</f>
        <v/>
      </c>
      <c r="CQ719" s="58" t="str">
        <f>IF(O719="女子",IF($AF719&gt;100,"",IF($M719=プロ用女子!D$227,ROW(),"")),"")</f>
        <v/>
      </c>
      <c r="CR719" s="58" t="str">
        <f>IF(O719="女子",IF($AF719&gt;100,"",IF($M719=プロ用女子!K$227,ROW(),"")),"")</f>
        <v/>
      </c>
    </row>
    <row r="720" spans="54:96" x14ac:dyDescent="0.15">
      <c r="BB720" t="str">
        <f t="shared" si="37"/>
        <v/>
      </c>
      <c r="BC720" t="str">
        <f t="shared" si="38"/>
        <v/>
      </c>
      <c r="BD720" t="str">
        <f t="shared" si="39"/>
        <v/>
      </c>
      <c r="BE720" s="58" t="str">
        <f>IF(O720="男子",IF($AF720&gt;100,"",IF(M720=プロ用男子!D$2,ROW(),"")),"")</f>
        <v/>
      </c>
      <c r="BF720" s="58" t="str">
        <f>IF(O720="男子",IF($AF720&gt;100,"",IF($M720=プロ用男子!K$2,ROW(),"")),"")</f>
        <v/>
      </c>
      <c r="BG720" s="58" t="str">
        <f>IF(O720="男子",IF($AF720&gt;100,"",IF($M720=プロ用男子!D$27,ROW(),"")),"")</f>
        <v/>
      </c>
      <c r="BH720" s="58" t="str">
        <f>IF(O720="男子",IF($AF720&gt;100,"",IF($M720=プロ用男子!K$27,ROW(),"")),"")</f>
        <v/>
      </c>
      <c r="BI720" s="58" t="str">
        <f>IF(O720="男子",IF($AF720&gt;100,"",IF($M720=プロ用男子!D$52,ROW(),"")),"")</f>
        <v/>
      </c>
      <c r="BJ720" s="58" t="str">
        <f>IF(O720="男子",IF($AF720&gt;100,"",IF($M720=プロ用男子!K$52,ROW(),"")),"")</f>
        <v/>
      </c>
      <c r="BK720" s="58" t="str">
        <f>IF(O720="男子",IF($AF720&gt;100,"",IF($M720=プロ用男子!D$77,ROW(),"")),"")</f>
        <v/>
      </c>
      <c r="BL720" s="58" t="str">
        <f>IF(O720="男子",IF($AF720&gt;100,"",IF($M720=プロ用男子!K$77,ROW(),"")),"")</f>
        <v/>
      </c>
      <c r="BM720" s="58" t="str">
        <f>IF(O720="男子",IF($AF720&gt;100,"",IF($M720=プロ用男子!D$102,ROW(),"")),"")</f>
        <v/>
      </c>
      <c r="BN720" s="58" t="str">
        <f>IF(O720="男子",IF($AF720&gt;100,"",IF($M720=プロ用男子!K$102,ROW(),"")),"")</f>
        <v/>
      </c>
      <c r="BO720" s="58" t="str">
        <f>IF(O720="男子",IF($AF720&gt;100,"",IF($M720=プロ用男子!D$127,ROW(),"")),"")</f>
        <v/>
      </c>
      <c r="BP720" s="58" t="str">
        <f>IF(O720="男子",IF($AF720&gt;100,"",IF($M720=プロ用男子!K$127,ROW(),"")),"")</f>
        <v/>
      </c>
      <c r="BQ720" s="58" t="str">
        <f>IF(O720="男子",IF($AF720&gt;100,"",IF($M720=プロ用男子!D$152,ROW(),"")),"")</f>
        <v/>
      </c>
      <c r="BR720" s="58" t="str">
        <f>IF(O720="男子",IF($AF720&gt;100,"",IF($M720=プロ用男子!K$152,ROW(),"")),"")</f>
        <v/>
      </c>
      <c r="BS720" s="58" t="str">
        <f>IF(O720="男子",IF($AF720&gt;100,"",IF($M720=プロ用男子!D$177,ROW(),"")),"")</f>
        <v/>
      </c>
      <c r="BT720" s="58" t="str">
        <f>IF(O720="男子",IF($AF720&gt;100,"",IF($M720=プロ用男子!K$177,ROW(),"")),"")</f>
        <v/>
      </c>
      <c r="BU720" s="58" t="str">
        <f>IF(O720="男子",IF($AF720&gt;100,"",IF($M720=プロ用男子!D$202,ROW(),"")),"")</f>
        <v/>
      </c>
      <c r="BV720" s="58" t="str">
        <f>IF(O720="男子",IF($AF720&gt;100,"",IF($M720=プロ用男子!K$202,ROW(),"")),"")</f>
        <v/>
      </c>
      <c r="BW720" s="58" t="str">
        <f>IF(O720="男子",IF($AF720&gt;100,"",IF($M720=プロ用男子!D$227,ROW(),"")),"")</f>
        <v/>
      </c>
      <c r="BX720" s="58" t="str">
        <f>IF(O720="男子",IF($AF720&gt;100,"",IF($M720=プロ用男子!K$227,ROW(),"")),"")</f>
        <v/>
      </c>
      <c r="BY720" s="58" t="str">
        <f>IF(O720="女子",IF(AF720&gt;100,"",IF(M720=プロ用女子!D$2,ROW(),"")),"")</f>
        <v/>
      </c>
      <c r="BZ720" s="58" t="str">
        <f>IF(O720="女子",IF($AF720&gt;100,"",IF($M720=プロ用女子!K$2,ROW(),"")),"")</f>
        <v/>
      </c>
      <c r="CA720" s="58" t="str">
        <f>IF(O720="女子",IF($AF720&gt;100,"",IF($M720=プロ用女子!D$27,ROW(),"")),"")</f>
        <v/>
      </c>
      <c r="CB720" s="58" t="str">
        <f>IF(O720="女子",IF($AF720&gt;100,"",IF($M720=プロ用女子!K$27,ROW(),"")),"")</f>
        <v/>
      </c>
      <c r="CC720" s="58" t="str">
        <f>IF(O720="女子",IF($AF720&gt;100,"",IF($M720=プロ用女子!D$52,ROW(),"")),"")</f>
        <v/>
      </c>
      <c r="CD720" s="58" t="str">
        <f>IF(O720="女子",IF($AF720&gt;100,"",IF($M720=プロ用女子!K$52,ROW(),"")),"")</f>
        <v/>
      </c>
      <c r="CE720" s="58" t="str">
        <f>IF(O720="女子",IF($AF720&gt;100,"",IF($M720=プロ用女子!D$77,ROW(),"")),"")</f>
        <v/>
      </c>
      <c r="CF720" s="58" t="str">
        <f>IF(O720="女子",IF($AF720&gt;100,"",IF($M720=プロ用女子!K$77,ROW(),"")),"")</f>
        <v/>
      </c>
      <c r="CG720" s="58" t="str">
        <f>IF(O720="女子",IF($AF720&gt;100,"",IF($M720=プロ用女子!D$102,ROW(),"")),"")</f>
        <v/>
      </c>
      <c r="CH720" s="58" t="str">
        <f>IF(O720="女子",IF($AF720&gt;100,"",IF($M720=プロ用女子!K$102,ROW(),"")),"")</f>
        <v/>
      </c>
      <c r="CI720" s="58" t="str">
        <f>IF(O720="女子",IF($AF720&gt;100,"",IF($M720=プロ用女子!D$127,ROW(),"")),"")</f>
        <v/>
      </c>
      <c r="CJ720" s="58" t="str">
        <f>IF(O720="女子",IF($AF720&gt;100,"",IF($M720=プロ用女子!K$127,ROW(),"")),"")</f>
        <v/>
      </c>
      <c r="CK720" s="58" t="str">
        <f>IF(O720="女子",IF($AF720&gt;100,"",IF($M720=プロ用女子!D$152,ROW(),"")),"")</f>
        <v/>
      </c>
      <c r="CL720" s="58" t="str">
        <f>IF(O720="女子",IF($AF720&gt;100,"",IF($M720=プロ用女子!K$152,ROW(),"")),"")</f>
        <v/>
      </c>
      <c r="CM720" s="58" t="str">
        <f>IF(O720="女子",IF($AF720&gt;100,"",IF($M720=プロ用女子!D$177,ROW(),"")),"")</f>
        <v/>
      </c>
      <c r="CN720" s="58" t="str">
        <f>IF(O720="女子",IF($AF720&gt;100,"",IF($M720=プロ用女子!K$177,ROW(),"")),"")</f>
        <v/>
      </c>
      <c r="CO720" s="58" t="str">
        <f>IF(O720="女子",IF($AF720&gt;100,"",IF($M720=プロ用女子!D$202,ROW(),"")),"")</f>
        <v/>
      </c>
      <c r="CP720" s="58" t="str">
        <f>IF(O720="女子",IF($AF720&gt;100,"",IF($M720=プロ用女子!K$202,ROW(),"")),"")</f>
        <v/>
      </c>
      <c r="CQ720" s="58" t="str">
        <f>IF(O720="女子",IF($AF720&gt;100,"",IF($M720=プロ用女子!D$227,ROW(),"")),"")</f>
        <v/>
      </c>
      <c r="CR720" s="58" t="str">
        <f>IF(O720="女子",IF($AF720&gt;100,"",IF($M720=プロ用女子!K$227,ROW(),"")),"")</f>
        <v/>
      </c>
    </row>
    <row r="721" spans="54:96" x14ac:dyDescent="0.15">
      <c r="BB721" t="str">
        <f t="shared" si="37"/>
        <v/>
      </c>
      <c r="BC721" t="str">
        <f t="shared" si="38"/>
        <v/>
      </c>
      <c r="BD721" t="str">
        <f t="shared" si="39"/>
        <v/>
      </c>
      <c r="BE721" s="58" t="str">
        <f>IF(O721="男子",IF($AF721&gt;100,"",IF(M721=プロ用男子!D$2,ROW(),"")),"")</f>
        <v/>
      </c>
      <c r="BF721" s="58" t="str">
        <f>IF(O721="男子",IF($AF721&gt;100,"",IF($M721=プロ用男子!K$2,ROW(),"")),"")</f>
        <v/>
      </c>
      <c r="BG721" s="58" t="str">
        <f>IF(O721="男子",IF($AF721&gt;100,"",IF($M721=プロ用男子!D$27,ROW(),"")),"")</f>
        <v/>
      </c>
      <c r="BH721" s="58" t="str">
        <f>IF(O721="男子",IF($AF721&gt;100,"",IF($M721=プロ用男子!K$27,ROW(),"")),"")</f>
        <v/>
      </c>
      <c r="BI721" s="58" t="str">
        <f>IF(O721="男子",IF($AF721&gt;100,"",IF($M721=プロ用男子!D$52,ROW(),"")),"")</f>
        <v/>
      </c>
      <c r="BJ721" s="58" t="str">
        <f>IF(O721="男子",IF($AF721&gt;100,"",IF($M721=プロ用男子!K$52,ROW(),"")),"")</f>
        <v/>
      </c>
      <c r="BK721" s="58" t="str">
        <f>IF(O721="男子",IF($AF721&gt;100,"",IF($M721=プロ用男子!D$77,ROW(),"")),"")</f>
        <v/>
      </c>
      <c r="BL721" s="58" t="str">
        <f>IF(O721="男子",IF($AF721&gt;100,"",IF($M721=プロ用男子!K$77,ROW(),"")),"")</f>
        <v/>
      </c>
      <c r="BM721" s="58" t="str">
        <f>IF(O721="男子",IF($AF721&gt;100,"",IF($M721=プロ用男子!D$102,ROW(),"")),"")</f>
        <v/>
      </c>
      <c r="BN721" s="58" t="str">
        <f>IF(O721="男子",IF($AF721&gt;100,"",IF($M721=プロ用男子!K$102,ROW(),"")),"")</f>
        <v/>
      </c>
      <c r="BO721" s="58" t="str">
        <f>IF(O721="男子",IF($AF721&gt;100,"",IF($M721=プロ用男子!D$127,ROW(),"")),"")</f>
        <v/>
      </c>
      <c r="BP721" s="58" t="str">
        <f>IF(O721="男子",IF($AF721&gt;100,"",IF($M721=プロ用男子!K$127,ROW(),"")),"")</f>
        <v/>
      </c>
      <c r="BQ721" s="58" t="str">
        <f>IF(O721="男子",IF($AF721&gt;100,"",IF($M721=プロ用男子!D$152,ROW(),"")),"")</f>
        <v/>
      </c>
      <c r="BR721" s="58" t="str">
        <f>IF(O721="男子",IF($AF721&gt;100,"",IF($M721=プロ用男子!K$152,ROW(),"")),"")</f>
        <v/>
      </c>
      <c r="BS721" s="58" t="str">
        <f>IF(O721="男子",IF($AF721&gt;100,"",IF($M721=プロ用男子!D$177,ROW(),"")),"")</f>
        <v/>
      </c>
      <c r="BT721" s="58" t="str">
        <f>IF(O721="男子",IF($AF721&gt;100,"",IF($M721=プロ用男子!K$177,ROW(),"")),"")</f>
        <v/>
      </c>
      <c r="BU721" s="58" t="str">
        <f>IF(O721="男子",IF($AF721&gt;100,"",IF($M721=プロ用男子!D$202,ROW(),"")),"")</f>
        <v/>
      </c>
      <c r="BV721" s="58" t="str">
        <f>IF(O721="男子",IF($AF721&gt;100,"",IF($M721=プロ用男子!K$202,ROW(),"")),"")</f>
        <v/>
      </c>
      <c r="BW721" s="58" t="str">
        <f>IF(O721="男子",IF($AF721&gt;100,"",IF($M721=プロ用男子!D$227,ROW(),"")),"")</f>
        <v/>
      </c>
      <c r="BX721" s="58" t="str">
        <f>IF(O721="男子",IF($AF721&gt;100,"",IF($M721=プロ用男子!K$227,ROW(),"")),"")</f>
        <v/>
      </c>
      <c r="BY721" s="58" t="str">
        <f>IF(O721="女子",IF(AF721&gt;100,"",IF(M721=プロ用女子!D$2,ROW(),"")),"")</f>
        <v/>
      </c>
      <c r="BZ721" s="58" t="str">
        <f>IF(O721="女子",IF($AF721&gt;100,"",IF($M721=プロ用女子!K$2,ROW(),"")),"")</f>
        <v/>
      </c>
      <c r="CA721" s="58" t="str">
        <f>IF(O721="女子",IF($AF721&gt;100,"",IF($M721=プロ用女子!D$27,ROW(),"")),"")</f>
        <v/>
      </c>
      <c r="CB721" s="58" t="str">
        <f>IF(O721="女子",IF($AF721&gt;100,"",IF($M721=プロ用女子!K$27,ROW(),"")),"")</f>
        <v/>
      </c>
      <c r="CC721" s="58" t="str">
        <f>IF(O721="女子",IF($AF721&gt;100,"",IF($M721=プロ用女子!D$52,ROW(),"")),"")</f>
        <v/>
      </c>
      <c r="CD721" s="58" t="str">
        <f>IF(O721="女子",IF($AF721&gt;100,"",IF($M721=プロ用女子!K$52,ROW(),"")),"")</f>
        <v/>
      </c>
      <c r="CE721" s="58" t="str">
        <f>IF(O721="女子",IF($AF721&gt;100,"",IF($M721=プロ用女子!D$77,ROW(),"")),"")</f>
        <v/>
      </c>
      <c r="CF721" s="58" t="str">
        <f>IF(O721="女子",IF($AF721&gt;100,"",IF($M721=プロ用女子!K$77,ROW(),"")),"")</f>
        <v/>
      </c>
      <c r="CG721" s="58" t="str">
        <f>IF(O721="女子",IF($AF721&gt;100,"",IF($M721=プロ用女子!D$102,ROW(),"")),"")</f>
        <v/>
      </c>
      <c r="CH721" s="58" t="str">
        <f>IF(O721="女子",IF($AF721&gt;100,"",IF($M721=プロ用女子!K$102,ROW(),"")),"")</f>
        <v/>
      </c>
      <c r="CI721" s="58" t="str">
        <f>IF(O721="女子",IF($AF721&gt;100,"",IF($M721=プロ用女子!D$127,ROW(),"")),"")</f>
        <v/>
      </c>
      <c r="CJ721" s="58" t="str">
        <f>IF(O721="女子",IF($AF721&gt;100,"",IF($M721=プロ用女子!K$127,ROW(),"")),"")</f>
        <v/>
      </c>
      <c r="CK721" s="58" t="str">
        <f>IF(O721="女子",IF($AF721&gt;100,"",IF($M721=プロ用女子!D$152,ROW(),"")),"")</f>
        <v/>
      </c>
      <c r="CL721" s="58" t="str">
        <f>IF(O721="女子",IF($AF721&gt;100,"",IF($M721=プロ用女子!K$152,ROW(),"")),"")</f>
        <v/>
      </c>
      <c r="CM721" s="58" t="str">
        <f>IF(O721="女子",IF($AF721&gt;100,"",IF($M721=プロ用女子!D$177,ROW(),"")),"")</f>
        <v/>
      </c>
      <c r="CN721" s="58" t="str">
        <f>IF(O721="女子",IF($AF721&gt;100,"",IF($M721=プロ用女子!K$177,ROW(),"")),"")</f>
        <v/>
      </c>
      <c r="CO721" s="58" t="str">
        <f>IF(O721="女子",IF($AF721&gt;100,"",IF($M721=プロ用女子!D$202,ROW(),"")),"")</f>
        <v/>
      </c>
      <c r="CP721" s="58" t="str">
        <f>IF(O721="女子",IF($AF721&gt;100,"",IF($M721=プロ用女子!K$202,ROW(),"")),"")</f>
        <v/>
      </c>
      <c r="CQ721" s="58" t="str">
        <f>IF(O721="女子",IF($AF721&gt;100,"",IF($M721=プロ用女子!D$227,ROW(),"")),"")</f>
        <v/>
      </c>
      <c r="CR721" s="58" t="str">
        <f>IF(O721="女子",IF($AF721&gt;100,"",IF($M721=プロ用女子!K$227,ROW(),"")),"")</f>
        <v/>
      </c>
    </row>
    <row r="722" spans="54:96" x14ac:dyDescent="0.15">
      <c r="BB722" t="str">
        <f t="shared" ref="BB722:BB785" si="40">IF(AG722="","",DATEDIF(AG722,DATE(BB$1,4,1),"y"))</f>
        <v/>
      </c>
      <c r="BC722" t="str">
        <f t="shared" ref="BC722:BC785" si="41">IF(BB722="","",IF(BB722=15,1,IF(BB722=16,2,IF(BB722=17,3,"役員"))))</f>
        <v/>
      </c>
      <c r="BD722" t="str">
        <f t="shared" ref="BD722:BD785" si="42">LEFT(AP722,1)</f>
        <v/>
      </c>
      <c r="BE722" s="58" t="str">
        <f>IF(O722="男子",IF($AF722&gt;100,"",IF(M722=プロ用男子!D$2,ROW(),"")),"")</f>
        <v/>
      </c>
      <c r="BF722" s="58" t="str">
        <f>IF(O722="男子",IF($AF722&gt;100,"",IF($M722=プロ用男子!K$2,ROW(),"")),"")</f>
        <v/>
      </c>
      <c r="BG722" s="58" t="str">
        <f>IF(O722="男子",IF($AF722&gt;100,"",IF($M722=プロ用男子!D$27,ROW(),"")),"")</f>
        <v/>
      </c>
      <c r="BH722" s="58" t="str">
        <f>IF(O722="男子",IF($AF722&gt;100,"",IF($M722=プロ用男子!K$27,ROW(),"")),"")</f>
        <v/>
      </c>
      <c r="BI722" s="58" t="str">
        <f>IF(O722="男子",IF($AF722&gt;100,"",IF($M722=プロ用男子!D$52,ROW(),"")),"")</f>
        <v/>
      </c>
      <c r="BJ722" s="58" t="str">
        <f>IF(O722="男子",IF($AF722&gt;100,"",IF($M722=プロ用男子!K$52,ROW(),"")),"")</f>
        <v/>
      </c>
      <c r="BK722" s="58" t="str">
        <f>IF(O722="男子",IF($AF722&gt;100,"",IF($M722=プロ用男子!D$77,ROW(),"")),"")</f>
        <v/>
      </c>
      <c r="BL722" s="58" t="str">
        <f>IF(O722="男子",IF($AF722&gt;100,"",IF($M722=プロ用男子!K$77,ROW(),"")),"")</f>
        <v/>
      </c>
      <c r="BM722" s="58" t="str">
        <f>IF(O722="男子",IF($AF722&gt;100,"",IF($M722=プロ用男子!D$102,ROW(),"")),"")</f>
        <v/>
      </c>
      <c r="BN722" s="58" t="str">
        <f>IF(O722="男子",IF($AF722&gt;100,"",IF($M722=プロ用男子!K$102,ROW(),"")),"")</f>
        <v/>
      </c>
      <c r="BO722" s="58" t="str">
        <f>IF(O722="男子",IF($AF722&gt;100,"",IF($M722=プロ用男子!D$127,ROW(),"")),"")</f>
        <v/>
      </c>
      <c r="BP722" s="58" t="str">
        <f>IF(O722="男子",IF($AF722&gt;100,"",IF($M722=プロ用男子!K$127,ROW(),"")),"")</f>
        <v/>
      </c>
      <c r="BQ722" s="58" t="str">
        <f>IF(O722="男子",IF($AF722&gt;100,"",IF($M722=プロ用男子!D$152,ROW(),"")),"")</f>
        <v/>
      </c>
      <c r="BR722" s="58" t="str">
        <f>IF(O722="男子",IF($AF722&gt;100,"",IF($M722=プロ用男子!K$152,ROW(),"")),"")</f>
        <v/>
      </c>
      <c r="BS722" s="58" t="str">
        <f>IF(O722="男子",IF($AF722&gt;100,"",IF($M722=プロ用男子!D$177,ROW(),"")),"")</f>
        <v/>
      </c>
      <c r="BT722" s="58" t="str">
        <f>IF(O722="男子",IF($AF722&gt;100,"",IF($M722=プロ用男子!K$177,ROW(),"")),"")</f>
        <v/>
      </c>
      <c r="BU722" s="58" t="str">
        <f>IF(O722="男子",IF($AF722&gt;100,"",IF($M722=プロ用男子!D$202,ROW(),"")),"")</f>
        <v/>
      </c>
      <c r="BV722" s="58" t="str">
        <f>IF(O722="男子",IF($AF722&gt;100,"",IF($M722=プロ用男子!K$202,ROW(),"")),"")</f>
        <v/>
      </c>
      <c r="BW722" s="58" t="str">
        <f>IF(O722="男子",IF($AF722&gt;100,"",IF($M722=プロ用男子!D$227,ROW(),"")),"")</f>
        <v/>
      </c>
      <c r="BX722" s="58" t="str">
        <f>IF(O722="男子",IF($AF722&gt;100,"",IF($M722=プロ用男子!K$227,ROW(),"")),"")</f>
        <v/>
      </c>
      <c r="BY722" s="58" t="str">
        <f>IF(O722="女子",IF(AF722&gt;100,"",IF(M722=プロ用女子!D$2,ROW(),"")),"")</f>
        <v/>
      </c>
      <c r="BZ722" s="58" t="str">
        <f>IF(O722="女子",IF($AF722&gt;100,"",IF($M722=プロ用女子!K$2,ROW(),"")),"")</f>
        <v/>
      </c>
      <c r="CA722" s="58" t="str">
        <f>IF(O722="女子",IF($AF722&gt;100,"",IF($M722=プロ用女子!D$27,ROW(),"")),"")</f>
        <v/>
      </c>
      <c r="CB722" s="58" t="str">
        <f>IF(O722="女子",IF($AF722&gt;100,"",IF($M722=プロ用女子!K$27,ROW(),"")),"")</f>
        <v/>
      </c>
      <c r="CC722" s="58" t="str">
        <f>IF(O722="女子",IF($AF722&gt;100,"",IF($M722=プロ用女子!D$52,ROW(),"")),"")</f>
        <v/>
      </c>
      <c r="CD722" s="58" t="str">
        <f>IF(O722="女子",IF($AF722&gt;100,"",IF($M722=プロ用女子!K$52,ROW(),"")),"")</f>
        <v/>
      </c>
      <c r="CE722" s="58" t="str">
        <f>IF(O722="女子",IF($AF722&gt;100,"",IF($M722=プロ用女子!D$77,ROW(),"")),"")</f>
        <v/>
      </c>
      <c r="CF722" s="58" t="str">
        <f>IF(O722="女子",IF($AF722&gt;100,"",IF($M722=プロ用女子!K$77,ROW(),"")),"")</f>
        <v/>
      </c>
      <c r="CG722" s="58" t="str">
        <f>IF(O722="女子",IF($AF722&gt;100,"",IF($M722=プロ用女子!D$102,ROW(),"")),"")</f>
        <v/>
      </c>
      <c r="CH722" s="58" t="str">
        <f>IF(O722="女子",IF($AF722&gt;100,"",IF($M722=プロ用女子!K$102,ROW(),"")),"")</f>
        <v/>
      </c>
      <c r="CI722" s="58" t="str">
        <f>IF(O722="女子",IF($AF722&gt;100,"",IF($M722=プロ用女子!D$127,ROW(),"")),"")</f>
        <v/>
      </c>
      <c r="CJ722" s="58" t="str">
        <f>IF(O722="女子",IF($AF722&gt;100,"",IF($M722=プロ用女子!K$127,ROW(),"")),"")</f>
        <v/>
      </c>
      <c r="CK722" s="58" t="str">
        <f>IF(O722="女子",IF($AF722&gt;100,"",IF($M722=プロ用女子!D$152,ROW(),"")),"")</f>
        <v/>
      </c>
      <c r="CL722" s="58" t="str">
        <f>IF(O722="女子",IF($AF722&gt;100,"",IF($M722=プロ用女子!K$152,ROW(),"")),"")</f>
        <v/>
      </c>
      <c r="CM722" s="58" t="str">
        <f>IF(O722="女子",IF($AF722&gt;100,"",IF($M722=プロ用女子!D$177,ROW(),"")),"")</f>
        <v/>
      </c>
      <c r="CN722" s="58" t="str">
        <f>IF(O722="女子",IF($AF722&gt;100,"",IF($M722=プロ用女子!K$177,ROW(),"")),"")</f>
        <v/>
      </c>
      <c r="CO722" s="58" t="str">
        <f>IF(O722="女子",IF($AF722&gt;100,"",IF($M722=プロ用女子!D$202,ROW(),"")),"")</f>
        <v/>
      </c>
      <c r="CP722" s="58" t="str">
        <f>IF(O722="女子",IF($AF722&gt;100,"",IF($M722=プロ用女子!K$202,ROW(),"")),"")</f>
        <v/>
      </c>
      <c r="CQ722" s="58" t="str">
        <f>IF(O722="女子",IF($AF722&gt;100,"",IF($M722=プロ用女子!D$227,ROW(),"")),"")</f>
        <v/>
      </c>
      <c r="CR722" s="58" t="str">
        <f>IF(O722="女子",IF($AF722&gt;100,"",IF($M722=プロ用女子!K$227,ROW(),"")),"")</f>
        <v/>
      </c>
    </row>
    <row r="723" spans="54:96" x14ac:dyDescent="0.15">
      <c r="BB723" t="str">
        <f t="shared" si="40"/>
        <v/>
      </c>
      <c r="BC723" t="str">
        <f t="shared" si="41"/>
        <v/>
      </c>
      <c r="BD723" t="str">
        <f t="shared" si="42"/>
        <v/>
      </c>
      <c r="BE723" s="58" t="str">
        <f>IF(O723="男子",IF($AF723&gt;100,"",IF(M723=プロ用男子!D$2,ROW(),"")),"")</f>
        <v/>
      </c>
      <c r="BF723" s="58" t="str">
        <f>IF(O723="男子",IF($AF723&gt;100,"",IF($M723=プロ用男子!K$2,ROW(),"")),"")</f>
        <v/>
      </c>
      <c r="BG723" s="58" t="str">
        <f>IF(O723="男子",IF($AF723&gt;100,"",IF($M723=プロ用男子!D$27,ROW(),"")),"")</f>
        <v/>
      </c>
      <c r="BH723" s="58" t="str">
        <f>IF(O723="男子",IF($AF723&gt;100,"",IF($M723=プロ用男子!K$27,ROW(),"")),"")</f>
        <v/>
      </c>
      <c r="BI723" s="58" t="str">
        <f>IF(O723="男子",IF($AF723&gt;100,"",IF($M723=プロ用男子!D$52,ROW(),"")),"")</f>
        <v/>
      </c>
      <c r="BJ723" s="58" t="str">
        <f>IF(O723="男子",IF($AF723&gt;100,"",IF($M723=プロ用男子!K$52,ROW(),"")),"")</f>
        <v/>
      </c>
      <c r="BK723" s="58" t="str">
        <f>IF(O723="男子",IF($AF723&gt;100,"",IF($M723=プロ用男子!D$77,ROW(),"")),"")</f>
        <v/>
      </c>
      <c r="BL723" s="58" t="str">
        <f>IF(O723="男子",IF($AF723&gt;100,"",IF($M723=プロ用男子!K$77,ROW(),"")),"")</f>
        <v/>
      </c>
      <c r="BM723" s="58" t="str">
        <f>IF(O723="男子",IF($AF723&gt;100,"",IF($M723=プロ用男子!D$102,ROW(),"")),"")</f>
        <v/>
      </c>
      <c r="BN723" s="58" t="str">
        <f>IF(O723="男子",IF($AF723&gt;100,"",IF($M723=プロ用男子!K$102,ROW(),"")),"")</f>
        <v/>
      </c>
      <c r="BO723" s="58" t="str">
        <f>IF(O723="男子",IF($AF723&gt;100,"",IF($M723=プロ用男子!D$127,ROW(),"")),"")</f>
        <v/>
      </c>
      <c r="BP723" s="58" t="str">
        <f>IF(O723="男子",IF($AF723&gt;100,"",IF($M723=プロ用男子!K$127,ROW(),"")),"")</f>
        <v/>
      </c>
      <c r="BQ723" s="58" t="str">
        <f>IF(O723="男子",IF($AF723&gt;100,"",IF($M723=プロ用男子!D$152,ROW(),"")),"")</f>
        <v/>
      </c>
      <c r="BR723" s="58" t="str">
        <f>IF(O723="男子",IF($AF723&gt;100,"",IF($M723=プロ用男子!K$152,ROW(),"")),"")</f>
        <v/>
      </c>
      <c r="BS723" s="58" t="str">
        <f>IF(O723="男子",IF($AF723&gt;100,"",IF($M723=プロ用男子!D$177,ROW(),"")),"")</f>
        <v/>
      </c>
      <c r="BT723" s="58" t="str">
        <f>IF(O723="男子",IF($AF723&gt;100,"",IF($M723=プロ用男子!K$177,ROW(),"")),"")</f>
        <v/>
      </c>
      <c r="BU723" s="58" t="str">
        <f>IF(O723="男子",IF($AF723&gt;100,"",IF($M723=プロ用男子!D$202,ROW(),"")),"")</f>
        <v/>
      </c>
      <c r="BV723" s="58" t="str">
        <f>IF(O723="男子",IF($AF723&gt;100,"",IF($M723=プロ用男子!K$202,ROW(),"")),"")</f>
        <v/>
      </c>
      <c r="BW723" s="58" t="str">
        <f>IF(O723="男子",IF($AF723&gt;100,"",IF($M723=プロ用男子!D$227,ROW(),"")),"")</f>
        <v/>
      </c>
      <c r="BX723" s="58" t="str">
        <f>IF(O723="男子",IF($AF723&gt;100,"",IF($M723=プロ用男子!K$227,ROW(),"")),"")</f>
        <v/>
      </c>
      <c r="BY723" s="58" t="str">
        <f>IF(O723="女子",IF(AF723&gt;100,"",IF(M723=プロ用女子!D$2,ROW(),"")),"")</f>
        <v/>
      </c>
      <c r="BZ723" s="58" t="str">
        <f>IF(O723="女子",IF($AF723&gt;100,"",IF($M723=プロ用女子!K$2,ROW(),"")),"")</f>
        <v/>
      </c>
      <c r="CA723" s="58" t="str">
        <f>IF(O723="女子",IF($AF723&gt;100,"",IF($M723=プロ用女子!D$27,ROW(),"")),"")</f>
        <v/>
      </c>
      <c r="CB723" s="58" t="str">
        <f>IF(O723="女子",IF($AF723&gt;100,"",IF($M723=プロ用女子!K$27,ROW(),"")),"")</f>
        <v/>
      </c>
      <c r="CC723" s="58" t="str">
        <f>IF(O723="女子",IF($AF723&gt;100,"",IF($M723=プロ用女子!D$52,ROW(),"")),"")</f>
        <v/>
      </c>
      <c r="CD723" s="58" t="str">
        <f>IF(O723="女子",IF($AF723&gt;100,"",IF($M723=プロ用女子!K$52,ROW(),"")),"")</f>
        <v/>
      </c>
      <c r="CE723" s="58" t="str">
        <f>IF(O723="女子",IF($AF723&gt;100,"",IF($M723=プロ用女子!D$77,ROW(),"")),"")</f>
        <v/>
      </c>
      <c r="CF723" s="58" t="str">
        <f>IF(O723="女子",IF($AF723&gt;100,"",IF($M723=プロ用女子!K$77,ROW(),"")),"")</f>
        <v/>
      </c>
      <c r="CG723" s="58" t="str">
        <f>IF(O723="女子",IF($AF723&gt;100,"",IF($M723=プロ用女子!D$102,ROW(),"")),"")</f>
        <v/>
      </c>
      <c r="CH723" s="58" t="str">
        <f>IF(O723="女子",IF($AF723&gt;100,"",IF($M723=プロ用女子!K$102,ROW(),"")),"")</f>
        <v/>
      </c>
      <c r="CI723" s="58" t="str">
        <f>IF(O723="女子",IF($AF723&gt;100,"",IF($M723=プロ用女子!D$127,ROW(),"")),"")</f>
        <v/>
      </c>
      <c r="CJ723" s="58" t="str">
        <f>IF(O723="女子",IF($AF723&gt;100,"",IF($M723=プロ用女子!K$127,ROW(),"")),"")</f>
        <v/>
      </c>
      <c r="CK723" s="58" t="str">
        <f>IF(O723="女子",IF($AF723&gt;100,"",IF($M723=プロ用女子!D$152,ROW(),"")),"")</f>
        <v/>
      </c>
      <c r="CL723" s="58" t="str">
        <f>IF(O723="女子",IF($AF723&gt;100,"",IF($M723=プロ用女子!K$152,ROW(),"")),"")</f>
        <v/>
      </c>
      <c r="CM723" s="58" t="str">
        <f>IF(O723="女子",IF($AF723&gt;100,"",IF($M723=プロ用女子!D$177,ROW(),"")),"")</f>
        <v/>
      </c>
      <c r="CN723" s="58" t="str">
        <f>IF(O723="女子",IF($AF723&gt;100,"",IF($M723=プロ用女子!K$177,ROW(),"")),"")</f>
        <v/>
      </c>
      <c r="CO723" s="58" t="str">
        <f>IF(O723="女子",IF($AF723&gt;100,"",IF($M723=プロ用女子!D$202,ROW(),"")),"")</f>
        <v/>
      </c>
      <c r="CP723" s="58" t="str">
        <f>IF(O723="女子",IF($AF723&gt;100,"",IF($M723=プロ用女子!K$202,ROW(),"")),"")</f>
        <v/>
      </c>
      <c r="CQ723" s="58" t="str">
        <f>IF(O723="女子",IF($AF723&gt;100,"",IF($M723=プロ用女子!D$227,ROW(),"")),"")</f>
        <v/>
      </c>
      <c r="CR723" s="58" t="str">
        <f>IF(O723="女子",IF($AF723&gt;100,"",IF($M723=プロ用女子!K$227,ROW(),"")),"")</f>
        <v/>
      </c>
    </row>
    <row r="724" spans="54:96" x14ac:dyDescent="0.15">
      <c r="BB724" t="str">
        <f t="shared" si="40"/>
        <v/>
      </c>
      <c r="BC724" t="str">
        <f t="shared" si="41"/>
        <v/>
      </c>
      <c r="BD724" t="str">
        <f t="shared" si="42"/>
        <v/>
      </c>
      <c r="BE724" s="58" t="str">
        <f>IF(O724="男子",IF($AF724&gt;100,"",IF(M724=プロ用男子!D$2,ROW(),"")),"")</f>
        <v/>
      </c>
      <c r="BF724" s="58" t="str">
        <f>IF(O724="男子",IF($AF724&gt;100,"",IF($M724=プロ用男子!K$2,ROW(),"")),"")</f>
        <v/>
      </c>
      <c r="BG724" s="58" t="str">
        <f>IF(O724="男子",IF($AF724&gt;100,"",IF($M724=プロ用男子!D$27,ROW(),"")),"")</f>
        <v/>
      </c>
      <c r="BH724" s="58" t="str">
        <f>IF(O724="男子",IF($AF724&gt;100,"",IF($M724=プロ用男子!K$27,ROW(),"")),"")</f>
        <v/>
      </c>
      <c r="BI724" s="58" t="str">
        <f>IF(O724="男子",IF($AF724&gt;100,"",IF($M724=プロ用男子!D$52,ROW(),"")),"")</f>
        <v/>
      </c>
      <c r="BJ724" s="58" t="str">
        <f>IF(O724="男子",IF($AF724&gt;100,"",IF($M724=プロ用男子!K$52,ROW(),"")),"")</f>
        <v/>
      </c>
      <c r="BK724" s="58" t="str">
        <f>IF(O724="男子",IF($AF724&gt;100,"",IF($M724=プロ用男子!D$77,ROW(),"")),"")</f>
        <v/>
      </c>
      <c r="BL724" s="58" t="str">
        <f>IF(O724="男子",IF($AF724&gt;100,"",IF($M724=プロ用男子!K$77,ROW(),"")),"")</f>
        <v/>
      </c>
      <c r="BM724" s="58" t="str">
        <f>IF(O724="男子",IF($AF724&gt;100,"",IF($M724=プロ用男子!D$102,ROW(),"")),"")</f>
        <v/>
      </c>
      <c r="BN724" s="58" t="str">
        <f>IF(O724="男子",IF($AF724&gt;100,"",IF($M724=プロ用男子!K$102,ROW(),"")),"")</f>
        <v/>
      </c>
      <c r="BO724" s="58" t="str">
        <f>IF(O724="男子",IF($AF724&gt;100,"",IF($M724=プロ用男子!D$127,ROW(),"")),"")</f>
        <v/>
      </c>
      <c r="BP724" s="58" t="str">
        <f>IF(O724="男子",IF($AF724&gt;100,"",IF($M724=プロ用男子!K$127,ROW(),"")),"")</f>
        <v/>
      </c>
      <c r="BQ724" s="58" t="str">
        <f>IF(O724="男子",IF($AF724&gt;100,"",IF($M724=プロ用男子!D$152,ROW(),"")),"")</f>
        <v/>
      </c>
      <c r="BR724" s="58" t="str">
        <f>IF(O724="男子",IF($AF724&gt;100,"",IF($M724=プロ用男子!K$152,ROW(),"")),"")</f>
        <v/>
      </c>
      <c r="BS724" s="58" t="str">
        <f>IF(O724="男子",IF($AF724&gt;100,"",IF($M724=プロ用男子!D$177,ROW(),"")),"")</f>
        <v/>
      </c>
      <c r="BT724" s="58" t="str">
        <f>IF(O724="男子",IF($AF724&gt;100,"",IF($M724=プロ用男子!K$177,ROW(),"")),"")</f>
        <v/>
      </c>
      <c r="BU724" s="58" t="str">
        <f>IF(O724="男子",IF($AF724&gt;100,"",IF($M724=プロ用男子!D$202,ROW(),"")),"")</f>
        <v/>
      </c>
      <c r="BV724" s="58" t="str">
        <f>IF(O724="男子",IF($AF724&gt;100,"",IF($M724=プロ用男子!K$202,ROW(),"")),"")</f>
        <v/>
      </c>
      <c r="BW724" s="58" t="str">
        <f>IF(O724="男子",IF($AF724&gt;100,"",IF($M724=プロ用男子!D$227,ROW(),"")),"")</f>
        <v/>
      </c>
      <c r="BX724" s="58" t="str">
        <f>IF(O724="男子",IF($AF724&gt;100,"",IF($M724=プロ用男子!K$227,ROW(),"")),"")</f>
        <v/>
      </c>
      <c r="BY724" s="58" t="str">
        <f>IF(O724="女子",IF(AF724&gt;100,"",IF(M724=プロ用女子!D$2,ROW(),"")),"")</f>
        <v/>
      </c>
      <c r="BZ724" s="58" t="str">
        <f>IF(O724="女子",IF($AF724&gt;100,"",IF($M724=プロ用女子!K$2,ROW(),"")),"")</f>
        <v/>
      </c>
      <c r="CA724" s="58" t="str">
        <f>IF(O724="女子",IF($AF724&gt;100,"",IF($M724=プロ用女子!D$27,ROW(),"")),"")</f>
        <v/>
      </c>
      <c r="CB724" s="58" t="str">
        <f>IF(O724="女子",IF($AF724&gt;100,"",IF($M724=プロ用女子!K$27,ROW(),"")),"")</f>
        <v/>
      </c>
      <c r="CC724" s="58" t="str">
        <f>IF(O724="女子",IF($AF724&gt;100,"",IF($M724=プロ用女子!D$52,ROW(),"")),"")</f>
        <v/>
      </c>
      <c r="CD724" s="58" t="str">
        <f>IF(O724="女子",IF($AF724&gt;100,"",IF($M724=プロ用女子!K$52,ROW(),"")),"")</f>
        <v/>
      </c>
      <c r="CE724" s="58" t="str">
        <f>IF(O724="女子",IF($AF724&gt;100,"",IF($M724=プロ用女子!D$77,ROW(),"")),"")</f>
        <v/>
      </c>
      <c r="CF724" s="58" t="str">
        <f>IF(O724="女子",IF($AF724&gt;100,"",IF($M724=プロ用女子!K$77,ROW(),"")),"")</f>
        <v/>
      </c>
      <c r="CG724" s="58" t="str">
        <f>IF(O724="女子",IF($AF724&gt;100,"",IF($M724=プロ用女子!D$102,ROW(),"")),"")</f>
        <v/>
      </c>
      <c r="CH724" s="58" t="str">
        <f>IF(O724="女子",IF($AF724&gt;100,"",IF($M724=プロ用女子!K$102,ROW(),"")),"")</f>
        <v/>
      </c>
      <c r="CI724" s="58" t="str">
        <f>IF(O724="女子",IF($AF724&gt;100,"",IF($M724=プロ用女子!D$127,ROW(),"")),"")</f>
        <v/>
      </c>
      <c r="CJ724" s="58" t="str">
        <f>IF(O724="女子",IF($AF724&gt;100,"",IF($M724=プロ用女子!K$127,ROW(),"")),"")</f>
        <v/>
      </c>
      <c r="CK724" s="58" t="str">
        <f>IF(O724="女子",IF($AF724&gt;100,"",IF($M724=プロ用女子!D$152,ROW(),"")),"")</f>
        <v/>
      </c>
      <c r="CL724" s="58" t="str">
        <f>IF(O724="女子",IF($AF724&gt;100,"",IF($M724=プロ用女子!K$152,ROW(),"")),"")</f>
        <v/>
      </c>
      <c r="CM724" s="58" t="str">
        <f>IF(O724="女子",IF($AF724&gt;100,"",IF($M724=プロ用女子!D$177,ROW(),"")),"")</f>
        <v/>
      </c>
      <c r="CN724" s="58" t="str">
        <f>IF(O724="女子",IF($AF724&gt;100,"",IF($M724=プロ用女子!K$177,ROW(),"")),"")</f>
        <v/>
      </c>
      <c r="CO724" s="58" t="str">
        <f>IF(O724="女子",IF($AF724&gt;100,"",IF($M724=プロ用女子!D$202,ROW(),"")),"")</f>
        <v/>
      </c>
      <c r="CP724" s="58" t="str">
        <f>IF(O724="女子",IF($AF724&gt;100,"",IF($M724=プロ用女子!K$202,ROW(),"")),"")</f>
        <v/>
      </c>
      <c r="CQ724" s="58" t="str">
        <f>IF(O724="女子",IF($AF724&gt;100,"",IF($M724=プロ用女子!D$227,ROW(),"")),"")</f>
        <v/>
      </c>
      <c r="CR724" s="58" t="str">
        <f>IF(O724="女子",IF($AF724&gt;100,"",IF($M724=プロ用女子!K$227,ROW(),"")),"")</f>
        <v/>
      </c>
    </row>
    <row r="725" spans="54:96" x14ac:dyDescent="0.15">
      <c r="BB725" t="str">
        <f t="shared" si="40"/>
        <v/>
      </c>
      <c r="BC725" t="str">
        <f t="shared" si="41"/>
        <v/>
      </c>
      <c r="BD725" t="str">
        <f t="shared" si="42"/>
        <v/>
      </c>
      <c r="BE725" s="58" t="str">
        <f>IF(O725="男子",IF($AF725&gt;100,"",IF(M725=プロ用男子!D$2,ROW(),"")),"")</f>
        <v/>
      </c>
      <c r="BF725" s="58" t="str">
        <f>IF(O725="男子",IF($AF725&gt;100,"",IF($M725=プロ用男子!K$2,ROW(),"")),"")</f>
        <v/>
      </c>
      <c r="BG725" s="58" t="str">
        <f>IF(O725="男子",IF($AF725&gt;100,"",IF($M725=プロ用男子!D$27,ROW(),"")),"")</f>
        <v/>
      </c>
      <c r="BH725" s="58" t="str">
        <f>IF(O725="男子",IF($AF725&gt;100,"",IF($M725=プロ用男子!K$27,ROW(),"")),"")</f>
        <v/>
      </c>
      <c r="BI725" s="58" t="str">
        <f>IF(O725="男子",IF($AF725&gt;100,"",IF($M725=プロ用男子!D$52,ROW(),"")),"")</f>
        <v/>
      </c>
      <c r="BJ725" s="58" t="str">
        <f>IF(O725="男子",IF($AF725&gt;100,"",IF($M725=プロ用男子!K$52,ROW(),"")),"")</f>
        <v/>
      </c>
      <c r="BK725" s="58" t="str">
        <f>IF(O725="男子",IF($AF725&gt;100,"",IF($M725=プロ用男子!D$77,ROW(),"")),"")</f>
        <v/>
      </c>
      <c r="BL725" s="58" t="str">
        <f>IF(O725="男子",IF($AF725&gt;100,"",IF($M725=プロ用男子!K$77,ROW(),"")),"")</f>
        <v/>
      </c>
      <c r="BM725" s="58" t="str">
        <f>IF(O725="男子",IF($AF725&gt;100,"",IF($M725=プロ用男子!D$102,ROW(),"")),"")</f>
        <v/>
      </c>
      <c r="BN725" s="58" t="str">
        <f>IF(O725="男子",IF($AF725&gt;100,"",IF($M725=プロ用男子!K$102,ROW(),"")),"")</f>
        <v/>
      </c>
      <c r="BO725" s="58" t="str">
        <f>IF(O725="男子",IF($AF725&gt;100,"",IF($M725=プロ用男子!D$127,ROW(),"")),"")</f>
        <v/>
      </c>
      <c r="BP725" s="58" t="str">
        <f>IF(O725="男子",IF($AF725&gt;100,"",IF($M725=プロ用男子!K$127,ROW(),"")),"")</f>
        <v/>
      </c>
      <c r="BQ725" s="58" t="str">
        <f>IF(O725="男子",IF($AF725&gt;100,"",IF($M725=プロ用男子!D$152,ROW(),"")),"")</f>
        <v/>
      </c>
      <c r="BR725" s="58" t="str">
        <f>IF(O725="男子",IF($AF725&gt;100,"",IF($M725=プロ用男子!K$152,ROW(),"")),"")</f>
        <v/>
      </c>
      <c r="BS725" s="58" t="str">
        <f>IF(O725="男子",IF($AF725&gt;100,"",IF($M725=プロ用男子!D$177,ROW(),"")),"")</f>
        <v/>
      </c>
      <c r="BT725" s="58" t="str">
        <f>IF(O725="男子",IF($AF725&gt;100,"",IF($M725=プロ用男子!K$177,ROW(),"")),"")</f>
        <v/>
      </c>
      <c r="BU725" s="58" t="str">
        <f>IF(O725="男子",IF($AF725&gt;100,"",IF($M725=プロ用男子!D$202,ROW(),"")),"")</f>
        <v/>
      </c>
      <c r="BV725" s="58" t="str">
        <f>IF(O725="男子",IF($AF725&gt;100,"",IF($M725=プロ用男子!K$202,ROW(),"")),"")</f>
        <v/>
      </c>
      <c r="BW725" s="58" t="str">
        <f>IF(O725="男子",IF($AF725&gt;100,"",IF($M725=プロ用男子!D$227,ROW(),"")),"")</f>
        <v/>
      </c>
      <c r="BX725" s="58" t="str">
        <f>IF(O725="男子",IF($AF725&gt;100,"",IF($M725=プロ用男子!K$227,ROW(),"")),"")</f>
        <v/>
      </c>
      <c r="BY725" s="58" t="str">
        <f>IF(O725="女子",IF(AF725&gt;100,"",IF(M725=プロ用女子!D$2,ROW(),"")),"")</f>
        <v/>
      </c>
      <c r="BZ725" s="58" t="str">
        <f>IF(O725="女子",IF($AF725&gt;100,"",IF($M725=プロ用女子!K$2,ROW(),"")),"")</f>
        <v/>
      </c>
      <c r="CA725" s="58" t="str">
        <f>IF(O725="女子",IF($AF725&gt;100,"",IF($M725=プロ用女子!D$27,ROW(),"")),"")</f>
        <v/>
      </c>
      <c r="CB725" s="58" t="str">
        <f>IF(O725="女子",IF($AF725&gt;100,"",IF($M725=プロ用女子!K$27,ROW(),"")),"")</f>
        <v/>
      </c>
      <c r="CC725" s="58" t="str">
        <f>IF(O725="女子",IF($AF725&gt;100,"",IF($M725=プロ用女子!D$52,ROW(),"")),"")</f>
        <v/>
      </c>
      <c r="CD725" s="58" t="str">
        <f>IF(O725="女子",IF($AF725&gt;100,"",IF($M725=プロ用女子!K$52,ROW(),"")),"")</f>
        <v/>
      </c>
      <c r="CE725" s="58" t="str">
        <f>IF(O725="女子",IF($AF725&gt;100,"",IF($M725=プロ用女子!D$77,ROW(),"")),"")</f>
        <v/>
      </c>
      <c r="CF725" s="58" t="str">
        <f>IF(O725="女子",IF($AF725&gt;100,"",IF($M725=プロ用女子!K$77,ROW(),"")),"")</f>
        <v/>
      </c>
      <c r="CG725" s="58" t="str">
        <f>IF(O725="女子",IF($AF725&gt;100,"",IF($M725=プロ用女子!D$102,ROW(),"")),"")</f>
        <v/>
      </c>
      <c r="CH725" s="58" t="str">
        <f>IF(O725="女子",IF($AF725&gt;100,"",IF($M725=プロ用女子!K$102,ROW(),"")),"")</f>
        <v/>
      </c>
      <c r="CI725" s="58" t="str">
        <f>IF(O725="女子",IF($AF725&gt;100,"",IF($M725=プロ用女子!D$127,ROW(),"")),"")</f>
        <v/>
      </c>
      <c r="CJ725" s="58" t="str">
        <f>IF(O725="女子",IF($AF725&gt;100,"",IF($M725=プロ用女子!K$127,ROW(),"")),"")</f>
        <v/>
      </c>
      <c r="CK725" s="58" t="str">
        <f>IF(O725="女子",IF($AF725&gt;100,"",IF($M725=プロ用女子!D$152,ROW(),"")),"")</f>
        <v/>
      </c>
      <c r="CL725" s="58" t="str">
        <f>IF(O725="女子",IF($AF725&gt;100,"",IF($M725=プロ用女子!K$152,ROW(),"")),"")</f>
        <v/>
      </c>
      <c r="CM725" s="58" t="str">
        <f>IF(O725="女子",IF($AF725&gt;100,"",IF($M725=プロ用女子!D$177,ROW(),"")),"")</f>
        <v/>
      </c>
      <c r="CN725" s="58" t="str">
        <f>IF(O725="女子",IF($AF725&gt;100,"",IF($M725=プロ用女子!K$177,ROW(),"")),"")</f>
        <v/>
      </c>
      <c r="CO725" s="58" t="str">
        <f>IF(O725="女子",IF($AF725&gt;100,"",IF($M725=プロ用女子!D$202,ROW(),"")),"")</f>
        <v/>
      </c>
      <c r="CP725" s="58" t="str">
        <f>IF(O725="女子",IF($AF725&gt;100,"",IF($M725=プロ用女子!K$202,ROW(),"")),"")</f>
        <v/>
      </c>
      <c r="CQ725" s="58" t="str">
        <f>IF(O725="女子",IF($AF725&gt;100,"",IF($M725=プロ用女子!D$227,ROW(),"")),"")</f>
        <v/>
      </c>
      <c r="CR725" s="58" t="str">
        <f>IF(O725="女子",IF($AF725&gt;100,"",IF($M725=プロ用女子!K$227,ROW(),"")),"")</f>
        <v/>
      </c>
    </row>
    <row r="726" spans="54:96" x14ac:dyDescent="0.15">
      <c r="BB726" t="str">
        <f t="shared" si="40"/>
        <v/>
      </c>
      <c r="BC726" t="str">
        <f t="shared" si="41"/>
        <v/>
      </c>
      <c r="BD726" t="str">
        <f t="shared" si="42"/>
        <v/>
      </c>
      <c r="BE726" s="58" t="str">
        <f>IF(O726="男子",IF($AF726&gt;100,"",IF(M726=プロ用男子!D$2,ROW(),"")),"")</f>
        <v/>
      </c>
      <c r="BF726" s="58" t="str">
        <f>IF(O726="男子",IF($AF726&gt;100,"",IF($M726=プロ用男子!K$2,ROW(),"")),"")</f>
        <v/>
      </c>
      <c r="BG726" s="58" t="str">
        <f>IF(O726="男子",IF($AF726&gt;100,"",IF($M726=プロ用男子!D$27,ROW(),"")),"")</f>
        <v/>
      </c>
      <c r="BH726" s="58" t="str">
        <f>IF(O726="男子",IF($AF726&gt;100,"",IF($M726=プロ用男子!K$27,ROW(),"")),"")</f>
        <v/>
      </c>
      <c r="BI726" s="58" t="str">
        <f>IF(O726="男子",IF($AF726&gt;100,"",IF($M726=プロ用男子!D$52,ROW(),"")),"")</f>
        <v/>
      </c>
      <c r="BJ726" s="58" t="str">
        <f>IF(O726="男子",IF($AF726&gt;100,"",IF($M726=プロ用男子!K$52,ROW(),"")),"")</f>
        <v/>
      </c>
      <c r="BK726" s="58" t="str">
        <f>IF(O726="男子",IF($AF726&gt;100,"",IF($M726=プロ用男子!D$77,ROW(),"")),"")</f>
        <v/>
      </c>
      <c r="BL726" s="58" t="str">
        <f>IF(O726="男子",IF($AF726&gt;100,"",IF($M726=プロ用男子!K$77,ROW(),"")),"")</f>
        <v/>
      </c>
      <c r="BM726" s="58" t="str">
        <f>IF(O726="男子",IF($AF726&gt;100,"",IF($M726=プロ用男子!D$102,ROW(),"")),"")</f>
        <v/>
      </c>
      <c r="BN726" s="58" t="str">
        <f>IF(O726="男子",IF($AF726&gt;100,"",IF($M726=プロ用男子!K$102,ROW(),"")),"")</f>
        <v/>
      </c>
      <c r="BO726" s="58" t="str">
        <f>IF(O726="男子",IF($AF726&gt;100,"",IF($M726=プロ用男子!D$127,ROW(),"")),"")</f>
        <v/>
      </c>
      <c r="BP726" s="58" t="str">
        <f>IF(O726="男子",IF($AF726&gt;100,"",IF($M726=プロ用男子!K$127,ROW(),"")),"")</f>
        <v/>
      </c>
      <c r="BQ726" s="58" t="str">
        <f>IF(O726="男子",IF($AF726&gt;100,"",IF($M726=プロ用男子!D$152,ROW(),"")),"")</f>
        <v/>
      </c>
      <c r="BR726" s="58" t="str">
        <f>IF(O726="男子",IF($AF726&gt;100,"",IF($M726=プロ用男子!K$152,ROW(),"")),"")</f>
        <v/>
      </c>
      <c r="BS726" s="58" t="str">
        <f>IF(O726="男子",IF($AF726&gt;100,"",IF($M726=プロ用男子!D$177,ROW(),"")),"")</f>
        <v/>
      </c>
      <c r="BT726" s="58" t="str">
        <f>IF(O726="男子",IF($AF726&gt;100,"",IF($M726=プロ用男子!K$177,ROW(),"")),"")</f>
        <v/>
      </c>
      <c r="BU726" s="58" t="str">
        <f>IF(O726="男子",IF($AF726&gt;100,"",IF($M726=プロ用男子!D$202,ROW(),"")),"")</f>
        <v/>
      </c>
      <c r="BV726" s="58" t="str">
        <f>IF(O726="男子",IF($AF726&gt;100,"",IF($M726=プロ用男子!K$202,ROW(),"")),"")</f>
        <v/>
      </c>
      <c r="BW726" s="58" t="str">
        <f>IF(O726="男子",IF($AF726&gt;100,"",IF($M726=プロ用男子!D$227,ROW(),"")),"")</f>
        <v/>
      </c>
      <c r="BX726" s="58" t="str">
        <f>IF(O726="男子",IF($AF726&gt;100,"",IF($M726=プロ用男子!K$227,ROW(),"")),"")</f>
        <v/>
      </c>
      <c r="BY726" s="58" t="str">
        <f>IF(O726="女子",IF(AF726&gt;100,"",IF(M726=プロ用女子!D$2,ROW(),"")),"")</f>
        <v/>
      </c>
      <c r="BZ726" s="58" t="str">
        <f>IF(O726="女子",IF($AF726&gt;100,"",IF($M726=プロ用女子!K$2,ROW(),"")),"")</f>
        <v/>
      </c>
      <c r="CA726" s="58" t="str">
        <f>IF(O726="女子",IF($AF726&gt;100,"",IF($M726=プロ用女子!D$27,ROW(),"")),"")</f>
        <v/>
      </c>
      <c r="CB726" s="58" t="str">
        <f>IF(O726="女子",IF($AF726&gt;100,"",IF($M726=プロ用女子!K$27,ROW(),"")),"")</f>
        <v/>
      </c>
      <c r="CC726" s="58" t="str">
        <f>IF(O726="女子",IF($AF726&gt;100,"",IF($M726=プロ用女子!D$52,ROW(),"")),"")</f>
        <v/>
      </c>
      <c r="CD726" s="58" t="str">
        <f>IF(O726="女子",IF($AF726&gt;100,"",IF($M726=プロ用女子!K$52,ROW(),"")),"")</f>
        <v/>
      </c>
      <c r="CE726" s="58" t="str">
        <f>IF(O726="女子",IF($AF726&gt;100,"",IF($M726=プロ用女子!D$77,ROW(),"")),"")</f>
        <v/>
      </c>
      <c r="CF726" s="58" t="str">
        <f>IF(O726="女子",IF($AF726&gt;100,"",IF($M726=プロ用女子!K$77,ROW(),"")),"")</f>
        <v/>
      </c>
      <c r="CG726" s="58" t="str">
        <f>IF(O726="女子",IF($AF726&gt;100,"",IF($M726=プロ用女子!D$102,ROW(),"")),"")</f>
        <v/>
      </c>
      <c r="CH726" s="58" t="str">
        <f>IF(O726="女子",IF($AF726&gt;100,"",IF($M726=プロ用女子!K$102,ROW(),"")),"")</f>
        <v/>
      </c>
      <c r="CI726" s="58" t="str">
        <f>IF(O726="女子",IF($AF726&gt;100,"",IF($M726=プロ用女子!D$127,ROW(),"")),"")</f>
        <v/>
      </c>
      <c r="CJ726" s="58" t="str">
        <f>IF(O726="女子",IF($AF726&gt;100,"",IF($M726=プロ用女子!K$127,ROW(),"")),"")</f>
        <v/>
      </c>
      <c r="CK726" s="58" t="str">
        <f>IF(O726="女子",IF($AF726&gt;100,"",IF($M726=プロ用女子!D$152,ROW(),"")),"")</f>
        <v/>
      </c>
      <c r="CL726" s="58" t="str">
        <f>IF(O726="女子",IF($AF726&gt;100,"",IF($M726=プロ用女子!K$152,ROW(),"")),"")</f>
        <v/>
      </c>
      <c r="CM726" s="58" t="str">
        <f>IF(O726="女子",IF($AF726&gt;100,"",IF($M726=プロ用女子!D$177,ROW(),"")),"")</f>
        <v/>
      </c>
      <c r="CN726" s="58" t="str">
        <f>IF(O726="女子",IF($AF726&gt;100,"",IF($M726=プロ用女子!K$177,ROW(),"")),"")</f>
        <v/>
      </c>
      <c r="CO726" s="58" t="str">
        <f>IF(O726="女子",IF($AF726&gt;100,"",IF($M726=プロ用女子!D$202,ROW(),"")),"")</f>
        <v/>
      </c>
      <c r="CP726" s="58" t="str">
        <f>IF(O726="女子",IF($AF726&gt;100,"",IF($M726=プロ用女子!K$202,ROW(),"")),"")</f>
        <v/>
      </c>
      <c r="CQ726" s="58" t="str">
        <f>IF(O726="女子",IF($AF726&gt;100,"",IF($M726=プロ用女子!D$227,ROW(),"")),"")</f>
        <v/>
      </c>
      <c r="CR726" s="58" t="str">
        <f>IF(O726="女子",IF($AF726&gt;100,"",IF($M726=プロ用女子!K$227,ROW(),"")),"")</f>
        <v/>
      </c>
    </row>
    <row r="727" spans="54:96" x14ac:dyDescent="0.15">
      <c r="BB727" t="str">
        <f t="shared" si="40"/>
        <v/>
      </c>
      <c r="BC727" t="str">
        <f t="shared" si="41"/>
        <v/>
      </c>
      <c r="BD727" t="str">
        <f t="shared" si="42"/>
        <v/>
      </c>
      <c r="BE727" s="58" t="str">
        <f>IF(O727="男子",IF($AF727&gt;100,"",IF(M727=プロ用男子!D$2,ROW(),"")),"")</f>
        <v/>
      </c>
      <c r="BF727" s="58" t="str">
        <f>IF(O727="男子",IF($AF727&gt;100,"",IF($M727=プロ用男子!K$2,ROW(),"")),"")</f>
        <v/>
      </c>
      <c r="BG727" s="58" t="str">
        <f>IF(O727="男子",IF($AF727&gt;100,"",IF($M727=プロ用男子!D$27,ROW(),"")),"")</f>
        <v/>
      </c>
      <c r="BH727" s="58" t="str">
        <f>IF(O727="男子",IF($AF727&gt;100,"",IF($M727=プロ用男子!K$27,ROW(),"")),"")</f>
        <v/>
      </c>
      <c r="BI727" s="58" t="str">
        <f>IF(O727="男子",IF($AF727&gt;100,"",IF($M727=プロ用男子!D$52,ROW(),"")),"")</f>
        <v/>
      </c>
      <c r="BJ727" s="58" t="str">
        <f>IF(O727="男子",IF($AF727&gt;100,"",IF($M727=プロ用男子!K$52,ROW(),"")),"")</f>
        <v/>
      </c>
      <c r="BK727" s="58" t="str">
        <f>IF(O727="男子",IF($AF727&gt;100,"",IF($M727=プロ用男子!D$77,ROW(),"")),"")</f>
        <v/>
      </c>
      <c r="BL727" s="58" t="str">
        <f>IF(O727="男子",IF($AF727&gt;100,"",IF($M727=プロ用男子!K$77,ROW(),"")),"")</f>
        <v/>
      </c>
      <c r="BM727" s="58" t="str">
        <f>IF(O727="男子",IF($AF727&gt;100,"",IF($M727=プロ用男子!D$102,ROW(),"")),"")</f>
        <v/>
      </c>
      <c r="BN727" s="58" t="str">
        <f>IF(O727="男子",IF($AF727&gt;100,"",IF($M727=プロ用男子!K$102,ROW(),"")),"")</f>
        <v/>
      </c>
      <c r="BO727" s="58" t="str">
        <f>IF(O727="男子",IF($AF727&gt;100,"",IF($M727=プロ用男子!D$127,ROW(),"")),"")</f>
        <v/>
      </c>
      <c r="BP727" s="58" t="str">
        <f>IF(O727="男子",IF($AF727&gt;100,"",IF($M727=プロ用男子!K$127,ROW(),"")),"")</f>
        <v/>
      </c>
      <c r="BQ727" s="58" t="str">
        <f>IF(O727="男子",IF($AF727&gt;100,"",IF($M727=プロ用男子!D$152,ROW(),"")),"")</f>
        <v/>
      </c>
      <c r="BR727" s="58" t="str">
        <f>IF(O727="男子",IF($AF727&gt;100,"",IF($M727=プロ用男子!K$152,ROW(),"")),"")</f>
        <v/>
      </c>
      <c r="BS727" s="58" t="str">
        <f>IF(O727="男子",IF($AF727&gt;100,"",IF($M727=プロ用男子!D$177,ROW(),"")),"")</f>
        <v/>
      </c>
      <c r="BT727" s="58" t="str">
        <f>IF(O727="男子",IF($AF727&gt;100,"",IF($M727=プロ用男子!K$177,ROW(),"")),"")</f>
        <v/>
      </c>
      <c r="BU727" s="58" t="str">
        <f>IF(O727="男子",IF($AF727&gt;100,"",IF($M727=プロ用男子!D$202,ROW(),"")),"")</f>
        <v/>
      </c>
      <c r="BV727" s="58" t="str">
        <f>IF(O727="男子",IF($AF727&gt;100,"",IF($M727=プロ用男子!K$202,ROW(),"")),"")</f>
        <v/>
      </c>
      <c r="BW727" s="58" t="str">
        <f>IF(O727="男子",IF($AF727&gt;100,"",IF($M727=プロ用男子!D$227,ROW(),"")),"")</f>
        <v/>
      </c>
      <c r="BX727" s="58" t="str">
        <f>IF(O727="男子",IF($AF727&gt;100,"",IF($M727=プロ用男子!K$227,ROW(),"")),"")</f>
        <v/>
      </c>
      <c r="BY727" s="58" t="str">
        <f>IF(O727="女子",IF(AF727&gt;100,"",IF(M727=プロ用女子!D$2,ROW(),"")),"")</f>
        <v/>
      </c>
      <c r="BZ727" s="58" t="str">
        <f>IF(O727="女子",IF($AF727&gt;100,"",IF($M727=プロ用女子!K$2,ROW(),"")),"")</f>
        <v/>
      </c>
      <c r="CA727" s="58" t="str">
        <f>IF(O727="女子",IF($AF727&gt;100,"",IF($M727=プロ用女子!D$27,ROW(),"")),"")</f>
        <v/>
      </c>
      <c r="CB727" s="58" t="str">
        <f>IF(O727="女子",IF($AF727&gt;100,"",IF($M727=プロ用女子!K$27,ROW(),"")),"")</f>
        <v/>
      </c>
      <c r="CC727" s="58" t="str">
        <f>IF(O727="女子",IF($AF727&gt;100,"",IF($M727=プロ用女子!D$52,ROW(),"")),"")</f>
        <v/>
      </c>
      <c r="CD727" s="58" t="str">
        <f>IF(O727="女子",IF($AF727&gt;100,"",IF($M727=プロ用女子!K$52,ROW(),"")),"")</f>
        <v/>
      </c>
      <c r="CE727" s="58" t="str">
        <f>IF(O727="女子",IF($AF727&gt;100,"",IF($M727=プロ用女子!D$77,ROW(),"")),"")</f>
        <v/>
      </c>
      <c r="CF727" s="58" t="str">
        <f>IF(O727="女子",IF($AF727&gt;100,"",IF($M727=プロ用女子!K$77,ROW(),"")),"")</f>
        <v/>
      </c>
      <c r="CG727" s="58" t="str">
        <f>IF(O727="女子",IF($AF727&gt;100,"",IF($M727=プロ用女子!D$102,ROW(),"")),"")</f>
        <v/>
      </c>
      <c r="CH727" s="58" t="str">
        <f>IF(O727="女子",IF($AF727&gt;100,"",IF($M727=プロ用女子!K$102,ROW(),"")),"")</f>
        <v/>
      </c>
      <c r="CI727" s="58" t="str">
        <f>IF(O727="女子",IF($AF727&gt;100,"",IF($M727=プロ用女子!D$127,ROW(),"")),"")</f>
        <v/>
      </c>
      <c r="CJ727" s="58" t="str">
        <f>IF(O727="女子",IF($AF727&gt;100,"",IF($M727=プロ用女子!K$127,ROW(),"")),"")</f>
        <v/>
      </c>
      <c r="CK727" s="58" t="str">
        <f>IF(O727="女子",IF($AF727&gt;100,"",IF($M727=プロ用女子!D$152,ROW(),"")),"")</f>
        <v/>
      </c>
      <c r="CL727" s="58" t="str">
        <f>IF(O727="女子",IF($AF727&gt;100,"",IF($M727=プロ用女子!K$152,ROW(),"")),"")</f>
        <v/>
      </c>
      <c r="CM727" s="58" t="str">
        <f>IF(O727="女子",IF($AF727&gt;100,"",IF($M727=プロ用女子!D$177,ROW(),"")),"")</f>
        <v/>
      </c>
      <c r="CN727" s="58" t="str">
        <f>IF(O727="女子",IF($AF727&gt;100,"",IF($M727=プロ用女子!K$177,ROW(),"")),"")</f>
        <v/>
      </c>
      <c r="CO727" s="58" t="str">
        <f>IF(O727="女子",IF($AF727&gt;100,"",IF($M727=プロ用女子!D$202,ROW(),"")),"")</f>
        <v/>
      </c>
      <c r="CP727" s="58" t="str">
        <f>IF(O727="女子",IF($AF727&gt;100,"",IF($M727=プロ用女子!K$202,ROW(),"")),"")</f>
        <v/>
      </c>
      <c r="CQ727" s="58" t="str">
        <f>IF(O727="女子",IF($AF727&gt;100,"",IF($M727=プロ用女子!D$227,ROW(),"")),"")</f>
        <v/>
      </c>
      <c r="CR727" s="58" t="str">
        <f>IF(O727="女子",IF($AF727&gt;100,"",IF($M727=プロ用女子!K$227,ROW(),"")),"")</f>
        <v/>
      </c>
    </row>
    <row r="728" spans="54:96" x14ac:dyDescent="0.15">
      <c r="BB728" t="str">
        <f t="shared" si="40"/>
        <v/>
      </c>
      <c r="BC728" t="str">
        <f t="shared" si="41"/>
        <v/>
      </c>
      <c r="BD728" t="str">
        <f t="shared" si="42"/>
        <v/>
      </c>
      <c r="BE728" s="58" t="str">
        <f>IF(O728="男子",IF($AF728&gt;100,"",IF(M728=プロ用男子!D$2,ROW(),"")),"")</f>
        <v/>
      </c>
      <c r="BF728" s="58" t="str">
        <f>IF(O728="男子",IF($AF728&gt;100,"",IF($M728=プロ用男子!K$2,ROW(),"")),"")</f>
        <v/>
      </c>
      <c r="BG728" s="58" t="str">
        <f>IF(O728="男子",IF($AF728&gt;100,"",IF($M728=プロ用男子!D$27,ROW(),"")),"")</f>
        <v/>
      </c>
      <c r="BH728" s="58" t="str">
        <f>IF(O728="男子",IF($AF728&gt;100,"",IF($M728=プロ用男子!K$27,ROW(),"")),"")</f>
        <v/>
      </c>
      <c r="BI728" s="58" t="str">
        <f>IF(O728="男子",IF($AF728&gt;100,"",IF($M728=プロ用男子!D$52,ROW(),"")),"")</f>
        <v/>
      </c>
      <c r="BJ728" s="58" t="str">
        <f>IF(O728="男子",IF($AF728&gt;100,"",IF($M728=プロ用男子!K$52,ROW(),"")),"")</f>
        <v/>
      </c>
      <c r="BK728" s="58" t="str">
        <f>IF(O728="男子",IF($AF728&gt;100,"",IF($M728=プロ用男子!D$77,ROW(),"")),"")</f>
        <v/>
      </c>
      <c r="BL728" s="58" t="str">
        <f>IF(O728="男子",IF($AF728&gt;100,"",IF($M728=プロ用男子!K$77,ROW(),"")),"")</f>
        <v/>
      </c>
      <c r="BM728" s="58" t="str">
        <f>IF(O728="男子",IF($AF728&gt;100,"",IF($M728=プロ用男子!D$102,ROW(),"")),"")</f>
        <v/>
      </c>
      <c r="BN728" s="58" t="str">
        <f>IF(O728="男子",IF($AF728&gt;100,"",IF($M728=プロ用男子!K$102,ROW(),"")),"")</f>
        <v/>
      </c>
      <c r="BO728" s="58" t="str">
        <f>IF(O728="男子",IF($AF728&gt;100,"",IF($M728=プロ用男子!D$127,ROW(),"")),"")</f>
        <v/>
      </c>
      <c r="BP728" s="58" t="str">
        <f>IF(O728="男子",IF($AF728&gt;100,"",IF($M728=プロ用男子!K$127,ROW(),"")),"")</f>
        <v/>
      </c>
      <c r="BQ728" s="58" t="str">
        <f>IF(O728="男子",IF($AF728&gt;100,"",IF($M728=プロ用男子!D$152,ROW(),"")),"")</f>
        <v/>
      </c>
      <c r="BR728" s="58" t="str">
        <f>IF(O728="男子",IF($AF728&gt;100,"",IF($M728=プロ用男子!K$152,ROW(),"")),"")</f>
        <v/>
      </c>
      <c r="BS728" s="58" t="str">
        <f>IF(O728="男子",IF($AF728&gt;100,"",IF($M728=プロ用男子!D$177,ROW(),"")),"")</f>
        <v/>
      </c>
      <c r="BT728" s="58" t="str">
        <f>IF(O728="男子",IF($AF728&gt;100,"",IF($M728=プロ用男子!K$177,ROW(),"")),"")</f>
        <v/>
      </c>
      <c r="BU728" s="58" t="str">
        <f>IF(O728="男子",IF($AF728&gt;100,"",IF($M728=プロ用男子!D$202,ROW(),"")),"")</f>
        <v/>
      </c>
      <c r="BV728" s="58" t="str">
        <f>IF(O728="男子",IF($AF728&gt;100,"",IF($M728=プロ用男子!K$202,ROW(),"")),"")</f>
        <v/>
      </c>
      <c r="BW728" s="58" t="str">
        <f>IF(O728="男子",IF($AF728&gt;100,"",IF($M728=プロ用男子!D$227,ROW(),"")),"")</f>
        <v/>
      </c>
      <c r="BX728" s="58" t="str">
        <f>IF(O728="男子",IF($AF728&gt;100,"",IF($M728=プロ用男子!K$227,ROW(),"")),"")</f>
        <v/>
      </c>
      <c r="BY728" s="58" t="str">
        <f>IF(O728="女子",IF(AF728&gt;100,"",IF(M728=プロ用女子!D$2,ROW(),"")),"")</f>
        <v/>
      </c>
      <c r="BZ728" s="58" t="str">
        <f>IF(O728="女子",IF($AF728&gt;100,"",IF($M728=プロ用女子!K$2,ROW(),"")),"")</f>
        <v/>
      </c>
      <c r="CA728" s="58" t="str">
        <f>IF(O728="女子",IF($AF728&gt;100,"",IF($M728=プロ用女子!D$27,ROW(),"")),"")</f>
        <v/>
      </c>
      <c r="CB728" s="58" t="str">
        <f>IF(O728="女子",IF($AF728&gt;100,"",IF($M728=プロ用女子!K$27,ROW(),"")),"")</f>
        <v/>
      </c>
      <c r="CC728" s="58" t="str">
        <f>IF(O728="女子",IF($AF728&gt;100,"",IF($M728=プロ用女子!D$52,ROW(),"")),"")</f>
        <v/>
      </c>
      <c r="CD728" s="58" t="str">
        <f>IF(O728="女子",IF($AF728&gt;100,"",IF($M728=プロ用女子!K$52,ROW(),"")),"")</f>
        <v/>
      </c>
      <c r="CE728" s="58" t="str">
        <f>IF(O728="女子",IF($AF728&gt;100,"",IF($M728=プロ用女子!D$77,ROW(),"")),"")</f>
        <v/>
      </c>
      <c r="CF728" s="58" t="str">
        <f>IF(O728="女子",IF($AF728&gt;100,"",IF($M728=プロ用女子!K$77,ROW(),"")),"")</f>
        <v/>
      </c>
      <c r="CG728" s="58" t="str">
        <f>IF(O728="女子",IF($AF728&gt;100,"",IF($M728=プロ用女子!D$102,ROW(),"")),"")</f>
        <v/>
      </c>
      <c r="CH728" s="58" t="str">
        <f>IF(O728="女子",IF($AF728&gt;100,"",IF($M728=プロ用女子!K$102,ROW(),"")),"")</f>
        <v/>
      </c>
      <c r="CI728" s="58" t="str">
        <f>IF(O728="女子",IF($AF728&gt;100,"",IF($M728=プロ用女子!D$127,ROW(),"")),"")</f>
        <v/>
      </c>
      <c r="CJ728" s="58" t="str">
        <f>IF(O728="女子",IF($AF728&gt;100,"",IF($M728=プロ用女子!K$127,ROW(),"")),"")</f>
        <v/>
      </c>
      <c r="CK728" s="58" t="str">
        <f>IF(O728="女子",IF($AF728&gt;100,"",IF($M728=プロ用女子!D$152,ROW(),"")),"")</f>
        <v/>
      </c>
      <c r="CL728" s="58" t="str">
        <f>IF(O728="女子",IF($AF728&gt;100,"",IF($M728=プロ用女子!K$152,ROW(),"")),"")</f>
        <v/>
      </c>
      <c r="CM728" s="58" t="str">
        <f>IF(O728="女子",IF($AF728&gt;100,"",IF($M728=プロ用女子!D$177,ROW(),"")),"")</f>
        <v/>
      </c>
      <c r="CN728" s="58" t="str">
        <f>IF(O728="女子",IF($AF728&gt;100,"",IF($M728=プロ用女子!K$177,ROW(),"")),"")</f>
        <v/>
      </c>
      <c r="CO728" s="58" t="str">
        <f>IF(O728="女子",IF($AF728&gt;100,"",IF($M728=プロ用女子!D$202,ROW(),"")),"")</f>
        <v/>
      </c>
      <c r="CP728" s="58" t="str">
        <f>IF(O728="女子",IF($AF728&gt;100,"",IF($M728=プロ用女子!K$202,ROW(),"")),"")</f>
        <v/>
      </c>
      <c r="CQ728" s="58" t="str">
        <f>IF(O728="女子",IF($AF728&gt;100,"",IF($M728=プロ用女子!D$227,ROW(),"")),"")</f>
        <v/>
      </c>
      <c r="CR728" s="58" t="str">
        <f>IF(O728="女子",IF($AF728&gt;100,"",IF($M728=プロ用女子!K$227,ROW(),"")),"")</f>
        <v/>
      </c>
    </row>
    <row r="729" spans="54:96" x14ac:dyDescent="0.15">
      <c r="BB729" t="str">
        <f t="shared" si="40"/>
        <v/>
      </c>
      <c r="BC729" t="str">
        <f t="shared" si="41"/>
        <v/>
      </c>
      <c r="BD729" t="str">
        <f t="shared" si="42"/>
        <v/>
      </c>
      <c r="BE729" s="58" t="str">
        <f>IF(O729="男子",IF($AF729&gt;100,"",IF(M729=プロ用男子!D$2,ROW(),"")),"")</f>
        <v/>
      </c>
      <c r="BF729" s="58" t="str">
        <f>IF(O729="男子",IF($AF729&gt;100,"",IF($M729=プロ用男子!K$2,ROW(),"")),"")</f>
        <v/>
      </c>
      <c r="BG729" s="58" t="str">
        <f>IF(O729="男子",IF($AF729&gt;100,"",IF($M729=プロ用男子!D$27,ROW(),"")),"")</f>
        <v/>
      </c>
      <c r="BH729" s="58" t="str">
        <f>IF(O729="男子",IF($AF729&gt;100,"",IF($M729=プロ用男子!K$27,ROW(),"")),"")</f>
        <v/>
      </c>
      <c r="BI729" s="58" t="str">
        <f>IF(O729="男子",IF($AF729&gt;100,"",IF($M729=プロ用男子!D$52,ROW(),"")),"")</f>
        <v/>
      </c>
      <c r="BJ729" s="58" t="str">
        <f>IF(O729="男子",IF($AF729&gt;100,"",IF($M729=プロ用男子!K$52,ROW(),"")),"")</f>
        <v/>
      </c>
      <c r="BK729" s="58" t="str">
        <f>IF(O729="男子",IF($AF729&gt;100,"",IF($M729=プロ用男子!D$77,ROW(),"")),"")</f>
        <v/>
      </c>
      <c r="BL729" s="58" t="str">
        <f>IF(O729="男子",IF($AF729&gt;100,"",IF($M729=プロ用男子!K$77,ROW(),"")),"")</f>
        <v/>
      </c>
      <c r="BM729" s="58" t="str">
        <f>IF(O729="男子",IF($AF729&gt;100,"",IF($M729=プロ用男子!D$102,ROW(),"")),"")</f>
        <v/>
      </c>
      <c r="BN729" s="58" t="str">
        <f>IF(O729="男子",IF($AF729&gt;100,"",IF($M729=プロ用男子!K$102,ROW(),"")),"")</f>
        <v/>
      </c>
      <c r="BO729" s="58" t="str">
        <f>IF(O729="男子",IF($AF729&gt;100,"",IF($M729=プロ用男子!D$127,ROW(),"")),"")</f>
        <v/>
      </c>
      <c r="BP729" s="58" t="str">
        <f>IF(O729="男子",IF($AF729&gt;100,"",IF($M729=プロ用男子!K$127,ROW(),"")),"")</f>
        <v/>
      </c>
      <c r="BQ729" s="58" t="str">
        <f>IF(O729="男子",IF($AF729&gt;100,"",IF($M729=プロ用男子!D$152,ROW(),"")),"")</f>
        <v/>
      </c>
      <c r="BR729" s="58" t="str">
        <f>IF(O729="男子",IF($AF729&gt;100,"",IF($M729=プロ用男子!K$152,ROW(),"")),"")</f>
        <v/>
      </c>
      <c r="BS729" s="58" t="str">
        <f>IF(O729="男子",IF($AF729&gt;100,"",IF($M729=プロ用男子!D$177,ROW(),"")),"")</f>
        <v/>
      </c>
      <c r="BT729" s="58" t="str">
        <f>IF(O729="男子",IF($AF729&gt;100,"",IF($M729=プロ用男子!K$177,ROW(),"")),"")</f>
        <v/>
      </c>
      <c r="BU729" s="58" t="str">
        <f>IF(O729="男子",IF($AF729&gt;100,"",IF($M729=プロ用男子!D$202,ROW(),"")),"")</f>
        <v/>
      </c>
      <c r="BV729" s="58" t="str">
        <f>IF(O729="男子",IF($AF729&gt;100,"",IF($M729=プロ用男子!K$202,ROW(),"")),"")</f>
        <v/>
      </c>
      <c r="BW729" s="58" t="str">
        <f>IF(O729="男子",IF($AF729&gt;100,"",IF($M729=プロ用男子!D$227,ROW(),"")),"")</f>
        <v/>
      </c>
      <c r="BX729" s="58" t="str">
        <f>IF(O729="男子",IF($AF729&gt;100,"",IF($M729=プロ用男子!K$227,ROW(),"")),"")</f>
        <v/>
      </c>
      <c r="BY729" s="58" t="str">
        <f>IF(O729="女子",IF(AF729&gt;100,"",IF(M729=プロ用女子!D$2,ROW(),"")),"")</f>
        <v/>
      </c>
      <c r="BZ729" s="58" t="str">
        <f>IF(O729="女子",IF($AF729&gt;100,"",IF($M729=プロ用女子!K$2,ROW(),"")),"")</f>
        <v/>
      </c>
      <c r="CA729" s="58" t="str">
        <f>IF(O729="女子",IF($AF729&gt;100,"",IF($M729=プロ用女子!D$27,ROW(),"")),"")</f>
        <v/>
      </c>
      <c r="CB729" s="58" t="str">
        <f>IF(O729="女子",IF($AF729&gt;100,"",IF($M729=プロ用女子!K$27,ROW(),"")),"")</f>
        <v/>
      </c>
      <c r="CC729" s="58" t="str">
        <f>IF(O729="女子",IF($AF729&gt;100,"",IF($M729=プロ用女子!D$52,ROW(),"")),"")</f>
        <v/>
      </c>
      <c r="CD729" s="58" t="str">
        <f>IF(O729="女子",IF($AF729&gt;100,"",IF($M729=プロ用女子!K$52,ROW(),"")),"")</f>
        <v/>
      </c>
      <c r="CE729" s="58" t="str">
        <f>IF(O729="女子",IF($AF729&gt;100,"",IF($M729=プロ用女子!D$77,ROW(),"")),"")</f>
        <v/>
      </c>
      <c r="CF729" s="58" t="str">
        <f>IF(O729="女子",IF($AF729&gt;100,"",IF($M729=プロ用女子!K$77,ROW(),"")),"")</f>
        <v/>
      </c>
      <c r="CG729" s="58" t="str">
        <f>IF(O729="女子",IF($AF729&gt;100,"",IF($M729=プロ用女子!D$102,ROW(),"")),"")</f>
        <v/>
      </c>
      <c r="CH729" s="58" t="str">
        <f>IF(O729="女子",IF($AF729&gt;100,"",IF($M729=プロ用女子!K$102,ROW(),"")),"")</f>
        <v/>
      </c>
      <c r="CI729" s="58" t="str">
        <f>IF(O729="女子",IF($AF729&gt;100,"",IF($M729=プロ用女子!D$127,ROW(),"")),"")</f>
        <v/>
      </c>
      <c r="CJ729" s="58" t="str">
        <f>IF(O729="女子",IF($AF729&gt;100,"",IF($M729=プロ用女子!K$127,ROW(),"")),"")</f>
        <v/>
      </c>
      <c r="CK729" s="58" t="str">
        <f>IF(O729="女子",IF($AF729&gt;100,"",IF($M729=プロ用女子!D$152,ROW(),"")),"")</f>
        <v/>
      </c>
      <c r="CL729" s="58" t="str">
        <f>IF(O729="女子",IF($AF729&gt;100,"",IF($M729=プロ用女子!K$152,ROW(),"")),"")</f>
        <v/>
      </c>
      <c r="CM729" s="58" t="str">
        <f>IF(O729="女子",IF($AF729&gt;100,"",IF($M729=プロ用女子!D$177,ROW(),"")),"")</f>
        <v/>
      </c>
      <c r="CN729" s="58" t="str">
        <f>IF(O729="女子",IF($AF729&gt;100,"",IF($M729=プロ用女子!K$177,ROW(),"")),"")</f>
        <v/>
      </c>
      <c r="CO729" s="58" t="str">
        <f>IF(O729="女子",IF($AF729&gt;100,"",IF($M729=プロ用女子!D$202,ROW(),"")),"")</f>
        <v/>
      </c>
      <c r="CP729" s="58" t="str">
        <f>IF(O729="女子",IF($AF729&gt;100,"",IF($M729=プロ用女子!K$202,ROW(),"")),"")</f>
        <v/>
      </c>
      <c r="CQ729" s="58" t="str">
        <f>IF(O729="女子",IF($AF729&gt;100,"",IF($M729=プロ用女子!D$227,ROW(),"")),"")</f>
        <v/>
      </c>
      <c r="CR729" s="58" t="str">
        <f>IF(O729="女子",IF($AF729&gt;100,"",IF($M729=プロ用女子!K$227,ROW(),"")),"")</f>
        <v/>
      </c>
    </row>
    <row r="730" spans="54:96" x14ac:dyDescent="0.15">
      <c r="BB730" t="str">
        <f t="shared" si="40"/>
        <v/>
      </c>
      <c r="BC730" t="str">
        <f t="shared" si="41"/>
        <v/>
      </c>
      <c r="BD730" t="str">
        <f t="shared" si="42"/>
        <v/>
      </c>
      <c r="BE730" s="58" t="str">
        <f>IF(O730="男子",IF($AF730&gt;100,"",IF(M730=プロ用男子!D$2,ROW(),"")),"")</f>
        <v/>
      </c>
      <c r="BF730" s="58" t="str">
        <f>IF(O730="男子",IF($AF730&gt;100,"",IF($M730=プロ用男子!K$2,ROW(),"")),"")</f>
        <v/>
      </c>
      <c r="BG730" s="58" t="str">
        <f>IF(O730="男子",IF($AF730&gt;100,"",IF($M730=プロ用男子!D$27,ROW(),"")),"")</f>
        <v/>
      </c>
      <c r="BH730" s="58" t="str">
        <f>IF(O730="男子",IF($AF730&gt;100,"",IF($M730=プロ用男子!K$27,ROW(),"")),"")</f>
        <v/>
      </c>
      <c r="BI730" s="58" t="str">
        <f>IF(O730="男子",IF($AF730&gt;100,"",IF($M730=プロ用男子!D$52,ROW(),"")),"")</f>
        <v/>
      </c>
      <c r="BJ730" s="58" t="str">
        <f>IF(O730="男子",IF($AF730&gt;100,"",IF($M730=プロ用男子!K$52,ROW(),"")),"")</f>
        <v/>
      </c>
      <c r="BK730" s="58" t="str">
        <f>IF(O730="男子",IF($AF730&gt;100,"",IF($M730=プロ用男子!D$77,ROW(),"")),"")</f>
        <v/>
      </c>
      <c r="BL730" s="58" t="str">
        <f>IF(O730="男子",IF($AF730&gt;100,"",IF($M730=プロ用男子!K$77,ROW(),"")),"")</f>
        <v/>
      </c>
      <c r="BM730" s="58" t="str">
        <f>IF(O730="男子",IF($AF730&gt;100,"",IF($M730=プロ用男子!D$102,ROW(),"")),"")</f>
        <v/>
      </c>
      <c r="BN730" s="58" t="str">
        <f>IF(O730="男子",IF($AF730&gt;100,"",IF($M730=プロ用男子!K$102,ROW(),"")),"")</f>
        <v/>
      </c>
      <c r="BO730" s="58" t="str">
        <f>IF(O730="男子",IF($AF730&gt;100,"",IF($M730=プロ用男子!D$127,ROW(),"")),"")</f>
        <v/>
      </c>
      <c r="BP730" s="58" t="str">
        <f>IF(O730="男子",IF($AF730&gt;100,"",IF($M730=プロ用男子!K$127,ROW(),"")),"")</f>
        <v/>
      </c>
      <c r="BQ730" s="58" t="str">
        <f>IF(O730="男子",IF($AF730&gt;100,"",IF($M730=プロ用男子!D$152,ROW(),"")),"")</f>
        <v/>
      </c>
      <c r="BR730" s="58" t="str">
        <f>IF(O730="男子",IF($AF730&gt;100,"",IF($M730=プロ用男子!K$152,ROW(),"")),"")</f>
        <v/>
      </c>
      <c r="BS730" s="58" t="str">
        <f>IF(O730="男子",IF($AF730&gt;100,"",IF($M730=プロ用男子!D$177,ROW(),"")),"")</f>
        <v/>
      </c>
      <c r="BT730" s="58" t="str">
        <f>IF(O730="男子",IF($AF730&gt;100,"",IF($M730=プロ用男子!K$177,ROW(),"")),"")</f>
        <v/>
      </c>
      <c r="BU730" s="58" t="str">
        <f>IF(O730="男子",IF($AF730&gt;100,"",IF($M730=プロ用男子!D$202,ROW(),"")),"")</f>
        <v/>
      </c>
      <c r="BV730" s="58" t="str">
        <f>IF(O730="男子",IF($AF730&gt;100,"",IF($M730=プロ用男子!K$202,ROW(),"")),"")</f>
        <v/>
      </c>
      <c r="BW730" s="58" t="str">
        <f>IF(O730="男子",IF($AF730&gt;100,"",IF($M730=プロ用男子!D$227,ROW(),"")),"")</f>
        <v/>
      </c>
      <c r="BX730" s="58" t="str">
        <f>IF(O730="男子",IF($AF730&gt;100,"",IF($M730=プロ用男子!K$227,ROW(),"")),"")</f>
        <v/>
      </c>
      <c r="BY730" s="58" t="str">
        <f>IF(O730="女子",IF(AF730&gt;100,"",IF(M730=プロ用女子!D$2,ROW(),"")),"")</f>
        <v/>
      </c>
      <c r="BZ730" s="58" t="str">
        <f>IF(O730="女子",IF($AF730&gt;100,"",IF($M730=プロ用女子!K$2,ROW(),"")),"")</f>
        <v/>
      </c>
      <c r="CA730" s="58" t="str">
        <f>IF(O730="女子",IF($AF730&gt;100,"",IF($M730=プロ用女子!D$27,ROW(),"")),"")</f>
        <v/>
      </c>
      <c r="CB730" s="58" t="str">
        <f>IF(O730="女子",IF($AF730&gt;100,"",IF($M730=プロ用女子!K$27,ROW(),"")),"")</f>
        <v/>
      </c>
      <c r="CC730" s="58" t="str">
        <f>IF(O730="女子",IF($AF730&gt;100,"",IF($M730=プロ用女子!D$52,ROW(),"")),"")</f>
        <v/>
      </c>
      <c r="CD730" s="58" t="str">
        <f>IF(O730="女子",IF($AF730&gt;100,"",IF($M730=プロ用女子!K$52,ROW(),"")),"")</f>
        <v/>
      </c>
      <c r="CE730" s="58" t="str">
        <f>IF(O730="女子",IF($AF730&gt;100,"",IF($M730=プロ用女子!D$77,ROW(),"")),"")</f>
        <v/>
      </c>
      <c r="CF730" s="58" t="str">
        <f>IF(O730="女子",IF($AF730&gt;100,"",IF($M730=プロ用女子!K$77,ROW(),"")),"")</f>
        <v/>
      </c>
      <c r="CG730" s="58" t="str">
        <f>IF(O730="女子",IF($AF730&gt;100,"",IF($M730=プロ用女子!D$102,ROW(),"")),"")</f>
        <v/>
      </c>
      <c r="CH730" s="58" t="str">
        <f>IF(O730="女子",IF($AF730&gt;100,"",IF($M730=プロ用女子!K$102,ROW(),"")),"")</f>
        <v/>
      </c>
      <c r="CI730" s="58" t="str">
        <f>IF(O730="女子",IF($AF730&gt;100,"",IF($M730=プロ用女子!D$127,ROW(),"")),"")</f>
        <v/>
      </c>
      <c r="CJ730" s="58" t="str">
        <f>IF(O730="女子",IF($AF730&gt;100,"",IF($M730=プロ用女子!K$127,ROW(),"")),"")</f>
        <v/>
      </c>
      <c r="CK730" s="58" t="str">
        <f>IF(O730="女子",IF($AF730&gt;100,"",IF($M730=プロ用女子!D$152,ROW(),"")),"")</f>
        <v/>
      </c>
      <c r="CL730" s="58" t="str">
        <f>IF(O730="女子",IF($AF730&gt;100,"",IF($M730=プロ用女子!K$152,ROW(),"")),"")</f>
        <v/>
      </c>
      <c r="CM730" s="58" t="str">
        <f>IF(O730="女子",IF($AF730&gt;100,"",IF($M730=プロ用女子!D$177,ROW(),"")),"")</f>
        <v/>
      </c>
      <c r="CN730" s="58" t="str">
        <f>IF(O730="女子",IF($AF730&gt;100,"",IF($M730=プロ用女子!K$177,ROW(),"")),"")</f>
        <v/>
      </c>
      <c r="CO730" s="58" t="str">
        <f>IF(O730="女子",IF($AF730&gt;100,"",IF($M730=プロ用女子!D$202,ROW(),"")),"")</f>
        <v/>
      </c>
      <c r="CP730" s="58" t="str">
        <f>IF(O730="女子",IF($AF730&gt;100,"",IF($M730=プロ用女子!K$202,ROW(),"")),"")</f>
        <v/>
      </c>
      <c r="CQ730" s="58" t="str">
        <f>IF(O730="女子",IF($AF730&gt;100,"",IF($M730=プロ用女子!D$227,ROW(),"")),"")</f>
        <v/>
      </c>
      <c r="CR730" s="58" t="str">
        <f>IF(O730="女子",IF($AF730&gt;100,"",IF($M730=プロ用女子!K$227,ROW(),"")),"")</f>
        <v/>
      </c>
    </row>
    <row r="731" spans="54:96" x14ac:dyDescent="0.15">
      <c r="BB731" t="str">
        <f t="shared" si="40"/>
        <v/>
      </c>
      <c r="BC731" t="str">
        <f t="shared" si="41"/>
        <v/>
      </c>
      <c r="BD731" t="str">
        <f t="shared" si="42"/>
        <v/>
      </c>
      <c r="BE731" s="58" t="str">
        <f>IF(O731="男子",IF($AF731&gt;100,"",IF(M731=プロ用男子!D$2,ROW(),"")),"")</f>
        <v/>
      </c>
      <c r="BF731" s="58" t="str">
        <f>IF(O731="男子",IF($AF731&gt;100,"",IF($M731=プロ用男子!K$2,ROW(),"")),"")</f>
        <v/>
      </c>
      <c r="BG731" s="58" t="str">
        <f>IF(O731="男子",IF($AF731&gt;100,"",IF($M731=プロ用男子!D$27,ROW(),"")),"")</f>
        <v/>
      </c>
      <c r="BH731" s="58" t="str">
        <f>IF(O731="男子",IF($AF731&gt;100,"",IF($M731=プロ用男子!K$27,ROW(),"")),"")</f>
        <v/>
      </c>
      <c r="BI731" s="58" t="str">
        <f>IF(O731="男子",IF($AF731&gt;100,"",IF($M731=プロ用男子!D$52,ROW(),"")),"")</f>
        <v/>
      </c>
      <c r="BJ731" s="58" t="str">
        <f>IF(O731="男子",IF($AF731&gt;100,"",IF($M731=プロ用男子!K$52,ROW(),"")),"")</f>
        <v/>
      </c>
      <c r="BK731" s="58" t="str">
        <f>IF(O731="男子",IF($AF731&gt;100,"",IF($M731=プロ用男子!D$77,ROW(),"")),"")</f>
        <v/>
      </c>
      <c r="BL731" s="58" t="str">
        <f>IF(O731="男子",IF($AF731&gt;100,"",IF($M731=プロ用男子!K$77,ROW(),"")),"")</f>
        <v/>
      </c>
      <c r="BM731" s="58" t="str">
        <f>IF(O731="男子",IF($AF731&gt;100,"",IF($M731=プロ用男子!D$102,ROW(),"")),"")</f>
        <v/>
      </c>
      <c r="BN731" s="58" t="str">
        <f>IF(O731="男子",IF($AF731&gt;100,"",IF($M731=プロ用男子!K$102,ROW(),"")),"")</f>
        <v/>
      </c>
      <c r="BO731" s="58" t="str">
        <f>IF(O731="男子",IF($AF731&gt;100,"",IF($M731=プロ用男子!D$127,ROW(),"")),"")</f>
        <v/>
      </c>
      <c r="BP731" s="58" t="str">
        <f>IF(O731="男子",IF($AF731&gt;100,"",IF($M731=プロ用男子!K$127,ROW(),"")),"")</f>
        <v/>
      </c>
      <c r="BQ731" s="58" t="str">
        <f>IF(O731="男子",IF($AF731&gt;100,"",IF($M731=プロ用男子!D$152,ROW(),"")),"")</f>
        <v/>
      </c>
      <c r="BR731" s="58" t="str">
        <f>IF(O731="男子",IF($AF731&gt;100,"",IF($M731=プロ用男子!K$152,ROW(),"")),"")</f>
        <v/>
      </c>
      <c r="BS731" s="58" t="str">
        <f>IF(O731="男子",IF($AF731&gt;100,"",IF($M731=プロ用男子!D$177,ROW(),"")),"")</f>
        <v/>
      </c>
      <c r="BT731" s="58" t="str">
        <f>IF(O731="男子",IF($AF731&gt;100,"",IF($M731=プロ用男子!K$177,ROW(),"")),"")</f>
        <v/>
      </c>
      <c r="BU731" s="58" t="str">
        <f>IF(O731="男子",IF($AF731&gt;100,"",IF($M731=プロ用男子!D$202,ROW(),"")),"")</f>
        <v/>
      </c>
      <c r="BV731" s="58" t="str">
        <f>IF(O731="男子",IF($AF731&gt;100,"",IF($M731=プロ用男子!K$202,ROW(),"")),"")</f>
        <v/>
      </c>
      <c r="BW731" s="58" t="str">
        <f>IF(O731="男子",IF($AF731&gt;100,"",IF($M731=プロ用男子!D$227,ROW(),"")),"")</f>
        <v/>
      </c>
      <c r="BX731" s="58" t="str">
        <f>IF(O731="男子",IF($AF731&gt;100,"",IF($M731=プロ用男子!K$227,ROW(),"")),"")</f>
        <v/>
      </c>
      <c r="BY731" s="58" t="str">
        <f>IF(O731="女子",IF(AF731&gt;100,"",IF(M731=プロ用女子!D$2,ROW(),"")),"")</f>
        <v/>
      </c>
      <c r="BZ731" s="58" t="str">
        <f>IF(O731="女子",IF($AF731&gt;100,"",IF($M731=プロ用女子!K$2,ROW(),"")),"")</f>
        <v/>
      </c>
      <c r="CA731" s="58" t="str">
        <f>IF(O731="女子",IF($AF731&gt;100,"",IF($M731=プロ用女子!D$27,ROW(),"")),"")</f>
        <v/>
      </c>
      <c r="CB731" s="58" t="str">
        <f>IF(O731="女子",IF($AF731&gt;100,"",IF($M731=プロ用女子!K$27,ROW(),"")),"")</f>
        <v/>
      </c>
      <c r="CC731" s="58" t="str">
        <f>IF(O731="女子",IF($AF731&gt;100,"",IF($M731=プロ用女子!D$52,ROW(),"")),"")</f>
        <v/>
      </c>
      <c r="CD731" s="58" t="str">
        <f>IF(O731="女子",IF($AF731&gt;100,"",IF($M731=プロ用女子!K$52,ROW(),"")),"")</f>
        <v/>
      </c>
      <c r="CE731" s="58" t="str">
        <f>IF(O731="女子",IF($AF731&gt;100,"",IF($M731=プロ用女子!D$77,ROW(),"")),"")</f>
        <v/>
      </c>
      <c r="CF731" s="58" t="str">
        <f>IF(O731="女子",IF($AF731&gt;100,"",IF($M731=プロ用女子!K$77,ROW(),"")),"")</f>
        <v/>
      </c>
      <c r="CG731" s="58" t="str">
        <f>IF(O731="女子",IF($AF731&gt;100,"",IF($M731=プロ用女子!D$102,ROW(),"")),"")</f>
        <v/>
      </c>
      <c r="CH731" s="58" t="str">
        <f>IF(O731="女子",IF($AF731&gt;100,"",IF($M731=プロ用女子!K$102,ROW(),"")),"")</f>
        <v/>
      </c>
      <c r="CI731" s="58" t="str">
        <f>IF(O731="女子",IF($AF731&gt;100,"",IF($M731=プロ用女子!D$127,ROW(),"")),"")</f>
        <v/>
      </c>
      <c r="CJ731" s="58" t="str">
        <f>IF(O731="女子",IF($AF731&gt;100,"",IF($M731=プロ用女子!K$127,ROW(),"")),"")</f>
        <v/>
      </c>
      <c r="CK731" s="58" t="str">
        <f>IF(O731="女子",IF($AF731&gt;100,"",IF($M731=プロ用女子!D$152,ROW(),"")),"")</f>
        <v/>
      </c>
      <c r="CL731" s="58" t="str">
        <f>IF(O731="女子",IF($AF731&gt;100,"",IF($M731=プロ用女子!K$152,ROW(),"")),"")</f>
        <v/>
      </c>
      <c r="CM731" s="58" t="str">
        <f>IF(O731="女子",IF($AF731&gt;100,"",IF($M731=プロ用女子!D$177,ROW(),"")),"")</f>
        <v/>
      </c>
      <c r="CN731" s="58" t="str">
        <f>IF(O731="女子",IF($AF731&gt;100,"",IF($M731=プロ用女子!K$177,ROW(),"")),"")</f>
        <v/>
      </c>
      <c r="CO731" s="58" t="str">
        <f>IF(O731="女子",IF($AF731&gt;100,"",IF($M731=プロ用女子!D$202,ROW(),"")),"")</f>
        <v/>
      </c>
      <c r="CP731" s="58" t="str">
        <f>IF(O731="女子",IF($AF731&gt;100,"",IF($M731=プロ用女子!K$202,ROW(),"")),"")</f>
        <v/>
      </c>
      <c r="CQ731" s="58" t="str">
        <f>IF(O731="女子",IF($AF731&gt;100,"",IF($M731=プロ用女子!D$227,ROW(),"")),"")</f>
        <v/>
      </c>
      <c r="CR731" s="58" t="str">
        <f>IF(O731="女子",IF($AF731&gt;100,"",IF($M731=プロ用女子!K$227,ROW(),"")),"")</f>
        <v/>
      </c>
    </row>
    <row r="732" spans="54:96" x14ac:dyDescent="0.15">
      <c r="BB732" t="str">
        <f t="shared" si="40"/>
        <v/>
      </c>
      <c r="BC732" t="str">
        <f t="shared" si="41"/>
        <v/>
      </c>
      <c r="BD732" t="str">
        <f t="shared" si="42"/>
        <v/>
      </c>
      <c r="BE732" s="58" t="str">
        <f>IF(O732="男子",IF($AF732&gt;100,"",IF(M732=プロ用男子!D$2,ROW(),"")),"")</f>
        <v/>
      </c>
      <c r="BF732" s="58" t="str">
        <f>IF(O732="男子",IF($AF732&gt;100,"",IF($M732=プロ用男子!K$2,ROW(),"")),"")</f>
        <v/>
      </c>
      <c r="BG732" s="58" t="str">
        <f>IF(O732="男子",IF($AF732&gt;100,"",IF($M732=プロ用男子!D$27,ROW(),"")),"")</f>
        <v/>
      </c>
      <c r="BH732" s="58" t="str">
        <f>IF(O732="男子",IF($AF732&gt;100,"",IF($M732=プロ用男子!K$27,ROW(),"")),"")</f>
        <v/>
      </c>
      <c r="BI732" s="58" t="str">
        <f>IF(O732="男子",IF($AF732&gt;100,"",IF($M732=プロ用男子!D$52,ROW(),"")),"")</f>
        <v/>
      </c>
      <c r="BJ732" s="58" t="str">
        <f>IF(O732="男子",IF($AF732&gt;100,"",IF($M732=プロ用男子!K$52,ROW(),"")),"")</f>
        <v/>
      </c>
      <c r="BK732" s="58" t="str">
        <f>IF(O732="男子",IF($AF732&gt;100,"",IF($M732=プロ用男子!D$77,ROW(),"")),"")</f>
        <v/>
      </c>
      <c r="BL732" s="58" t="str">
        <f>IF(O732="男子",IF($AF732&gt;100,"",IF($M732=プロ用男子!K$77,ROW(),"")),"")</f>
        <v/>
      </c>
      <c r="BM732" s="58" t="str">
        <f>IF(O732="男子",IF($AF732&gt;100,"",IF($M732=プロ用男子!D$102,ROW(),"")),"")</f>
        <v/>
      </c>
      <c r="BN732" s="58" t="str">
        <f>IF(O732="男子",IF($AF732&gt;100,"",IF($M732=プロ用男子!K$102,ROW(),"")),"")</f>
        <v/>
      </c>
      <c r="BO732" s="58" t="str">
        <f>IF(O732="男子",IF($AF732&gt;100,"",IF($M732=プロ用男子!D$127,ROW(),"")),"")</f>
        <v/>
      </c>
      <c r="BP732" s="58" t="str">
        <f>IF(O732="男子",IF($AF732&gt;100,"",IF($M732=プロ用男子!K$127,ROW(),"")),"")</f>
        <v/>
      </c>
      <c r="BQ732" s="58" t="str">
        <f>IF(O732="男子",IF($AF732&gt;100,"",IF($M732=プロ用男子!D$152,ROW(),"")),"")</f>
        <v/>
      </c>
      <c r="BR732" s="58" t="str">
        <f>IF(O732="男子",IF($AF732&gt;100,"",IF($M732=プロ用男子!K$152,ROW(),"")),"")</f>
        <v/>
      </c>
      <c r="BS732" s="58" t="str">
        <f>IF(O732="男子",IF($AF732&gt;100,"",IF($M732=プロ用男子!D$177,ROW(),"")),"")</f>
        <v/>
      </c>
      <c r="BT732" s="58" t="str">
        <f>IF(O732="男子",IF($AF732&gt;100,"",IF($M732=プロ用男子!K$177,ROW(),"")),"")</f>
        <v/>
      </c>
      <c r="BU732" s="58" t="str">
        <f>IF(O732="男子",IF($AF732&gt;100,"",IF($M732=プロ用男子!D$202,ROW(),"")),"")</f>
        <v/>
      </c>
      <c r="BV732" s="58" t="str">
        <f>IF(O732="男子",IF($AF732&gt;100,"",IF($M732=プロ用男子!K$202,ROW(),"")),"")</f>
        <v/>
      </c>
      <c r="BW732" s="58" t="str">
        <f>IF(O732="男子",IF($AF732&gt;100,"",IF($M732=プロ用男子!D$227,ROW(),"")),"")</f>
        <v/>
      </c>
      <c r="BX732" s="58" t="str">
        <f>IF(O732="男子",IF($AF732&gt;100,"",IF($M732=プロ用男子!K$227,ROW(),"")),"")</f>
        <v/>
      </c>
      <c r="BY732" s="58" t="str">
        <f>IF(O732="女子",IF(AF732&gt;100,"",IF(M732=プロ用女子!D$2,ROW(),"")),"")</f>
        <v/>
      </c>
      <c r="BZ732" s="58" t="str">
        <f>IF(O732="女子",IF($AF732&gt;100,"",IF($M732=プロ用女子!K$2,ROW(),"")),"")</f>
        <v/>
      </c>
      <c r="CA732" s="58" t="str">
        <f>IF(O732="女子",IF($AF732&gt;100,"",IF($M732=プロ用女子!D$27,ROW(),"")),"")</f>
        <v/>
      </c>
      <c r="CB732" s="58" t="str">
        <f>IF(O732="女子",IF($AF732&gt;100,"",IF($M732=プロ用女子!K$27,ROW(),"")),"")</f>
        <v/>
      </c>
      <c r="CC732" s="58" t="str">
        <f>IF(O732="女子",IF($AF732&gt;100,"",IF($M732=プロ用女子!D$52,ROW(),"")),"")</f>
        <v/>
      </c>
      <c r="CD732" s="58" t="str">
        <f>IF(O732="女子",IF($AF732&gt;100,"",IF($M732=プロ用女子!K$52,ROW(),"")),"")</f>
        <v/>
      </c>
      <c r="CE732" s="58" t="str">
        <f>IF(O732="女子",IF($AF732&gt;100,"",IF($M732=プロ用女子!D$77,ROW(),"")),"")</f>
        <v/>
      </c>
      <c r="CF732" s="58" t="str">
        <f>IF(O732="女子",IF($AF732&gt;100,"",IF($M732=プロ用女子!K$77,ROW(),"")),"")</f>
        <v/>
      </c>
      <c r="CG732" s="58" t="str">
        <f>IF(O732="女子",IF($AF732&gt;100,"",IF($M732=プロ用女子!D$102,ROW(),"")),"")</f>
        <v/>
      </c>
      <c r="CH732" s="58" t="str">
        <f>IF(O732="女子",IF($AF732&gt;100,"",IF($M732=プロ用女子!K$102,ROW(),"")),"")</f>
        <v/>
      </c>
      <c r="CI732" s="58" t="str">
        <f>IF(O732="女子",IF($AF732&gt;100,"",IF($M732=プロ用女子!D$127,ROW(),"")),"")</f>
        <v/>
      </c>
      <c r="CJ732" s="58" t="str">
        <f>IF(O732="女子",IF($AF732&gt;100,"",IF($M732=プロ用女子!K$127,ROW(),"")),"")</f>
        <v/>
      </c>
      <c r="CK732" s="58" t="str">
        <f>IF(O732="女子",IF($AF732&gt;100,"",IF($M732=プロ用女子!D$152,ROW(),"")),"")</f>
        <v/>
      </c>
      <c r="CL732" s="58" t="str">
        <f>IF(O732="女子",IF($AF732&gt;100,"",IF($M732=プロ用女子!K$152,ROW(),"")),"")</f>
        <v/>
      </c>
      <c r="CM732" s="58" t="str">
        <f>IF(O732="女子",IF($AF732&gt;100,"",IF($M732=プロ用女子!D$177,ROW(),"")),"")</f>
        <v/>
      </c>
      <c r="CN732" s="58" t="str">
        <f>IF(O732="女子",IF($AF732&gt;100,"",IF($M732=プロ用女子!K$177,ROW(),"")),"")</f>
        <v/>
      </c>
      <c r="CO732" s="58" t="str">
        <f>IF(O732="女子",IF($AF732&gt;100,"",IF($M732=プロ用女子!D$202,ROW(),"")),"")</f>
        <v/>
      </c>
      <c r="CP732" s="58" t="str">
        <f>IF(O732="女子",IF($AF732&gt;100,"",IF($M732=プロ用女子!K$202,ROW(),"")),"")</f>
        <v/>
      </c>
      <c r="CQ732" s="58" t="str">
        <f>IF(O732="女子",IF($AF732&gt;100,"",IF($M732=プロ用女子!D$227,ROW(),"")),"")</f>
        <v/>
      </c>
      <c r="CR732" s="58" t="str">
        <f>IF(O732="女子",IF($AF732&gt;100,"",IF($M732=プロ用女子!K$227,ROW(),"")),"")</f>
        <v/>
      </c>
    </row>
    <row r="733" spans="54:96" x14ac:dyDescent="0.15">
      <c r="BB733" t="str">
        <f t="shared" si="40"/>
        <v/>
      </c>
      <c r="BC733" t="str">
        <f t="shared" si="41"/>
        <v/>
      </c>
      <c r="BD733" t="str">
        <f t="shared" si="42"/>
        <v/>
      </c>
      <c r="BE733" s="58" t="str">
        <f>IF(O733="男子",IF($AF733&gt;100,"",IF(M733=プロ用男子!D$2,ROW(),"")),"")</f>
        <v/>
      </c>
      <c r="BF733" s="58" t="str">
        <f>IF(O733="男子",IF($AF733&gt;100,"",IF($M733=プロ用男子!K$2,ROW(),"")),"")</f>
        <v/>
      </c>
      <c r="BG733" s="58" t="str">
        <f>IF(O733="男子",IF($AF733&gt;100,"",IF($M733=プロ用男子!D$27,ROW(),"")),"")</f>
        <v/>
      </c>
      <c r="BH733" s="58" t="str">
        <f>IF(O733="男子",IF($AF733&gt;100,"",IF($M733=プロ用男子!K$27,ROW(),"")),"")</f>
        <v/>
      </c>
      <c r="BI733" s="58" t="str">
        <f>IF(O733="男子",IF($AF733&gt;100,"",IF($M733=プロ用男子!D$52,ROW(),"")),"")</f>
        <v/>
      </c>
      <c r="BJ733" s="58" t="str">
        <f>IF(O733="男子",IF($AF733&gt;100,"",IF($M733=プロ用男子!K$52,ROW(),"")),"")</f>
        <v/>
      </c>
      <c r="BK733" s="58" t="str">
        <f>IF(O733="男子",IF($AF733&gt;100,"",IF($M733=プロ用男子!D$77,ROW(),"")),"")</f>
        <v/>
      </c>
      <c r="BL733" s="58" t="str">
        <f>IF(O733="男子",IF($AF733&gt;100,"",IF($M733=プロ用男子!K$77,ROW(),"")),"")</f>
        <v/>
      </c>
      <c r="BM733" s="58" t="str">
        <f>IF(O733="男子",IF($AF733&gt;100,"",IF($M733=プロ用男子!D$102,ROW(),"")),"")</f>
        <v/>
      </c>
      <c r="BN733" s="58" t="str">
        <f>IF(O733="男子",IF($AF733&gt;100,"",IF($M733=プロ用男子!K$102,ROW(),"")),"")</f>
        <v/>
      </c>
      <c r="BO733" s="58" t="str">
        <f>IF(O733="男子",IF($AF733&gt;100,"",IF($M733=プロ用男子!D$127,ROW(),"")),"")</f>
        <v/>
      </c>
      <c r="BP733" s="58" t="str">
        <f>IF(O733="男子",IF($AF733&gt;100,"",IF($M733=プロ用男子!K$127,ROW(),"")),"")</f>
        <v/>
      </c>
      <c r="BQ733" s="58" t="str">
        <f>IF(O733="男子",IF($AF733&gt;100,"",IF($M733=プロ用男子!D$152,ROW(),"")),"")</f>
        <v/>
      </c>
      <c r="BR733" s="58" t="str">
        <f>IF(O733="男子",IF($AF733&gt;100,"",IF($M733=プロ用男子!K$152,ROW(),"")),"")</f>
        <v/>
      </c>
      <c r="BS733" s="58" t="str">
        <f>IF(O733="男子",IF($AF733&gt;100,"",IF($M733=プロ用男子!D$177,ROW(),"")),"")</f>
        <v/>
      </c>
      <c r="BT733" s="58" t="str">
        <f>IF(O733="男子",IF($AF733&gt;100,"",IF($M733=プロ用男子!K$177,ROW(),"")),"")</f>
        <v/>
      </c>
      <c r="BU733" s="58" t="str">
        <f>IF(O733="男子",IF($AF733&gt;100,"",IF($M733=プロ用男子!D$202,ROW(),"")),"")</f>
        <v/>
      </c>
      <c r="BV733" s="58" t="str">
        <f>IF(O733="男子",IF($AF733&gt;100,"",IF($M733=プロ用男子!K$202,ROW(),"")),"")</f>
        <v/>
      </c>
      <c r="BW733" s="58" t="str">
        <f>IF(O733="男子",IF($AF733&gt;100,"",IF($M733=プロ用男子!D$227,ROW(),"")),"")</f>
        <v/>
      </c>
      <c r="BX733" s="58" t="str">
        <f>IF(O733="男子",IF($AF733&gt;100,"",IF($M733=プロ用男子!K$227,ROW(),"")),"")</f>
        <v/>
      </c>
      <c r="BY733" s="58" t="str">
        <f>IF(O733="女子",IF(AF733&gt;100,"",IF(M733=プロ用女子!D$2,ROW(),"")),"")</f>
        <v/>
      </c>
      <c r="BZ733" s="58" t="str">
        <f>IF(O733="女子",IF($AF733&gt;100,"",IF($M733=プロ用女子!K$2,ROW(),"")),"")</f>
        <v/>
      </c>
      <c r="CA733" s="58" t="str">
        <f>IF(O733="女子",IF($AF733&gt;100,"",IF($M733=プロ用女子!D$27,ROW(),"")),"")</f>
        <v/>
      </c>
      <c r="CB733" s="58" t="str">
        <f>IF(O733="女子",IF($AF733&gt;100,"",IF($M733=プロ用女子!K$27,ROW(),"")),"")</f>
        <v/>
      </c>
      <c r="CC733" s="58" t="str">
        <f>IF(O733="女子",IF($AF733&gt;100,"",IF($M733=プロ用女子!D$52,ROW(),"")),"")</f>
        <v/>
      </c>
      <c r="CD733" s="58" t="str">
        <f>IF(O733="女子",IF($AF733&gt;100,"",IF($M733=プロ用女子!K$52,ROW(),"")),"")</f>
        <v/>
      </c>
      <c r="CE733" s="58" t="str">
        <f>IF(O733="女子",IF($AF733&gt;100,"",IF($M733=プロ用女子!D$77,ROW(),"")),"")</f>
        <v/>
      </c>
      <c r="CF733" s="58" t="str">
        <f>IF(O733="女子",IF($AF733&gt;100,"",IF($M733=プロ用女子!K$77,ROW(),"")),"")</f>
        <v/>
      </c>
      <c r="CG733" s="58" t="str">
        <f>IF(O733="女子",IF($AF733&gt;100,"",IF($M733=プロ用女子!D$102,ROW(),"")),"")</f>
        <v/>
      </c>
      <c r="CH733" s="58" t="str">
        <f>IF(O733="女子",IF($AF733&gt;100,"",IF($M733=プロ用女子!K$102,ROW(),"")),"")</f>
        <v/>
      </c>
      <c r="CI733" s="58" t="str">
        <f>IF(O733="女子",IF($AF733&gt;100,"",IF($M733=プロ用女子!D$127,ROW(),"")),"")</f>
        <v/>
      </c>
      <c r="CJ733" s="58" t="str">
        <f>IF(O733="女子",IF($AF733&gt;100,"",IF($M733=プロ用女子!K$127,ROW(),"")),"")</f>
        <v/>
      </c>
      <c r="CK733" s="58" t="str">
        <f>IF(O733="女子",IF($AF733&gt;100,"",IF($M733=プロ用女子!D$152,ROW(),"")),"")</f>
        <v/>
      </c>
      <c r="CL733" s="58" t="str">
        <f>IF(O733="女子",IF($AF733&gt;100,"",IF($M733=プロ用女子!K$152,ROW(),"")),"")</f>
        <v/>
      </c>
      <c r="CM733" s="58" t="str">
        <f>IF(O733="女子",IF($AF733&gt;100,"",IF($M733=プロ用女子!D$177,ROW(),"")),"")</f>
        <v/>
      </c>
      <c r="CN733" s="58" t="str">
        <f>IF(O733="女子",IF($AF733&gt;100,"",IF($M733=プロ用女子!K$177,ROW(),"")),"")</f>
        <v/>
      </c>
      <c r="CO733" s="58" t="str">
        <f>IF(O733="女子",IF($AF733&gt;100,"",IF($M733=プロ用女子!D$202,ROW(),"")),"")</f>
        <v/>
      </c>
      <c r="CP733" s="58" t="str">
        <f>IF(O733="女子",IF($AF733&gt;100,"",IF($M733=プロ用女子!K$202,ROW(),"")),"")</f>
        <v/>
      </c>
      <c r="CQ733" s="58" t="str">
        <f>IF(O733="女子",IF($AF733&gt;100,"",IF($M733=プロ用女子!D$227,ROW(),"")),"")</f>
        <v/>
      </c>
      <c r="CR733" s="58" t="str">
        <f>IF(O733="女子",IF($AF733&gt;100,"",IF($M733=プロ用女子!K$227,ROW(),"")),"")</f>
        <v/>
      </c>
    </row>
    <row r="734" spans="54:96" x14ac:dyDescent="0.15">
      <c r="BB734" t="str">
        <f t="shared" si="40"/>
        <v/>
      </c>
      <c r="BC734" t="str">
        <f t="shared" si="41"/>
        <v/>
      </c>
      <c r="BD734" t="str">
        <f t="shared" si="42"/>
        <v/>
      </c>
      <c r="BE734" s="58" t="str">
        <f>IF(O734="男子",IF($AF734&gt;100,"",IF(M734=プロ用男子!D$2,ROW(),"")),"")</f>
        <v/>
      </c>
      <c r="BF734" s="58" t="str">
        <f>IF(O734="男子",IF($AF734&gt;100,"",IF($M734=プロ用男子!K$2,ROW(),"")),"")</f>
        <v/>
      </c>
      <c r="BG734" s="58" t="str">
        <f>IF(O734="男子",IF($AF734&gt;100,"",IF($M734=プロ用男子!D$27,ROW(),"")),"")</f>
        <v/>
      </c>
      <c r="BH734" s="58" t="str">
        <f>IF(O734="男子",IF($AF734&gt;100,"",IF($M734=プロ用男子!K$27,ROW(),"")),"")</f>
        <v/>
      </c>
      <c r="BI734" s="58" t="str">
        <f>IF(O734="男子",IF($AF734&gt;100,"",IF($M734=プロ用男子!D$52,ROW(),"")),"")</f>
        <v/>
      </c>
      <c r="BJ734" s="58" t="str">
        <f>IF(O734="男子",IF($AF734&gt;100,"",IF($M734=プロ用男子!K$52,ROW(),"")),"")</f>
        <v/>
      </c>
      <c r="BK734" s="58" t="str">
        <f>IF(O734="男子",IF($AF734&gt;100,"",IF($M734=プロ用男子!D$77,ROW(),"")),"")</f>
        <v/>
      </c>
      <c r="BL734" s="58" t="str">
        <f>IF(O734="男子",IF($AF734&gt;100,"",IF($M734=プロ用男子!K$77,ROW(),"")),"")</f>
        <v/>
      </c>
      <c r="BM734" s="58" t="str">
        <f>IF(O734="男子",IF($AF734&gt;100,"",IF($M734=プロ用男子!D$102,ROW(),"")),"")</f>
        <v/>
      </c>
      <c r="BN734" s="58" t="str">
        <f>IF(O734="男子",IF($AF734&gt;100,"",IF($M734=プロ用男子!K$102,ROW(),"")),"")</f>
        <v/>
      </c>
      <c r="BO734" s="58" t="str">
        <f>IF(O734="男子",IF($AF734&gt;100,"",IF($M734=プロ用男子!D$127,ROW(),"")),"")</f>
        <v/>
      </c>
      <c r="BP734" s="58" t="str">
        <f>IF(O734="男子",IF($AF734&gt;100,"",IF($M734=プロ用男子!K$127,ROW(),"")),"")</f>
        <v/>
      </c>
      <c r="BQ734" s="58" t="str">
        <f>IF(O734="男子",IF($AF734&gt;100,"",IF($M734=プロ用男子!D$152,ROW(),"")),"")</f>
        <v/>
      </c>
      <c r="BR734" s="58" t="str">
        <f>IF(O734="男子",IF($AF734&gt;100,"",IF($M734=プロ用男子!K$152,ROW(),"")),"")</f>
        <v/>
      </c>
      <c r="BS734" s="58" t="str">
        <f>IF(O734="男子",IF($AF734&gt;100,"",IF($M734=プロ用男子!D$177,ROW(),"")),"")</f>
        <v/>
      </c>
      <c r="BT734" s="58" t="str">
        <f>IF(O734="男子",IF($AF734&gt;100,"",IF($M734=プロ用男子!K$177,ROW(),"")),"")</f>
        <v/>
      </c>
      <c r="BU734" s="58" t="str">
        <f>IF(O734="男子",IF($AF734&gt;100,"",IF($M734=プロ用男子!D$202,ROW(),"")),"")</f>
        <v/>
      </c>
      <c r="BV734" s="58" t="str">
        <f>IF(O734="男子",IF($AF734&gt;100,"",IF($M734=プロ用男子!K$202,ROW(),"")),"")</f>
        <v/>
      </c>
      <c r="BW734" s="58" t="str">
        <f>IF(O734="男子",IF($AF734&gt;100,"",IF($M734=プロ用男子!D$227,ROW(),"")),"")</f>
        <v/>
      </c>
      <c r="BX734" s="58" t="str">
        <f>IF(O734="男子",IF($AF734&gt;100,"",IF($M734=プロ用男子!K$227,ROW(),"")),"")</f>
        <v/>
      </c>
      <c r="BY734" s="58" t="str">
        <f>IF(O734="女子",IF(AF734&gt;100,"",IF(M734=プロ用女子!D$2,ROW(),"")),"")</f>
        <v/>
      </c>
      <c r="BZ734" s="58" t="str">
        <f>IF(O734="女子",IF($AF734&gt;100,"",IF($M734=プロ用女子!K$2,ROW(),"")),"")</f>
        <v/>
      </c>
      <c r="CA734" s="58" t="str">
        <f>IF(O734="女子",IF($AF734&gt;100,"",IF($M734=プロ用女子!D$27,ROW(),"")),"")</f>
        <v/>
      </c>
      <c r="CB734" s="58" t="str">
        <f>IF(O734="女子",IF($AF734&gt;100,"",IF($M734=プロ用女子!K$27,ROW(),"")),"")</f>
        <v/>
      </c>
      <c r="CC734" s="58" t="str">
        <f>IF(O734="女子",IF($AF734&gt;100,"",IF($M734=プロ用女子!D$52,ROW(),"")),"")</f>
        <v/>
      </c>
      <c r="CD734" s="58" t="str">
        <f>IF(O734="女子",IF($AF734&gt;100,"",IF($M734=プロ用女子!K$52,ROW(),"")),"")</f>
        <v/>
      </c>
      <c r="CE734" s="58" t="str">
        <f>IF(O734="女子",IF($AF734&gt;100,"",IF($M734=プロ用女子!D$77,ROW(),"")),"")</f>
        <v/>
      </c>
      <c r="CF734" s="58" t="str">
        <f>IF(O734="女子",IF($AF734&gt;100,"",IF($M734=プロ用女子!K$77,ROW(),"")),"")</f>
        <v/>
      </c>
      <c r="CG734" s="58" t="str">
        <f>IF(O734="女子",IF($AF734&gt;100,"",IF($M734=プロ用女子!D$102,ROW(),"")),"")</f>
        <v/>
      </c>
      <c r="CH734" s="58" t="str">
        <f>IF(O734="女子",IF($AF734&gt;100,"",IF($M734=プロ用女子!K$102,ROW(),"")),"")</f>
        <v/>
      </c>
      <c r="CI734" s="58" t="str">
        <f>IF(O734="女子",IF($AF734&gt;100,"",IF($M734=プロ用女子!D$127,ROW(),"")),"")</f>
        <v/>
      </c>
      <c r="CJ734" s="58" t="str">
        <f>IF(O734="女子",IF($AF734&gt;100,"",IF($M734=プロ用女子!K$127,ROW(),"")),"")</f>
        <v/>
      </c>
      <c r="CK734" s="58" t="str">
        <f>IF(O734="女子",IF($AF734&gt;100,"",IF($M734=プロ用女子!D$152,ROW(),"")),"")</f>
        <v/>
      </c>
      <c r="CL734" s="58" t="str">
        <f>IF(O734="女子",IF($AF734&gt;100,"",IF($M734=プロ用女子!K$152,ROW(),"")),"")</f>
        <v/>
      </c>
      <c r="CM734" s="58" t="str">
        <f>IF(O734="女子",IF($AF734&gt;100,"",IF($M734=プロ用女子!D$177,ROW(),"")),"")</f>
        <v/>
      </c>
      <c r="CN734" s="58" t="str">
        <f>IF(O734="女子",IF($AF734&gt;100,"",IF($M734=プロ用女子!K$177,ROW(),"")),"")</f>
        <v/>
      </c>
      <c r="CO734" s="58" t="str">
        <f>IF(O734="女子",IF($AF734&gt;100,"",IF($M734=プロ用女子!D$202,ROW(),"")),"")</f>
        <v/>
      </c>
      <c r="CP734" s="58" t="str">
        <f>IF(O734="女子",IF($AF734&gt;100,"",IF($M734=プロ用女子!K$202,ROW(),"")),"")</f>
        <v/>
      </c>
      <c r="CQ734" s="58" t="str">
        <f>IF(O734="女子",IF($AF734&gt;100,"",IF($M734=プロ用女子!D$227,ROW(),"")),"")</f>
        <v/>
      </c>
      <c r="CR734" s="58" t="str">
        <f>IF(O734="女子",IF($AF734&gt;100,"",IF($M734=プロ用女子!K$227,ROW(),"")),"")</f>
        <v/>
      </c>
    </row>
    <row r="735" spans="54:96" x14ac:dyDescent="0.15">
      <c r="BB735" t="str">
        <f t="shared" si="40"/>
        <v/>
      </c>
      <c r="BC735" t="str">
        <f t="shared" si="41"/>
        <v/>
      </c>
      <c r="BD735" t="str">
        <f t="shared" si="42"/>
        <v/>
      </c>
      <c r="BE735" s="58" t="str">
        <f>IF(O735="男子",IF($AF735&gt;100,"",IF(M735=プロ用男子!D$2,ROW(),"")),"")</f>
        <v/>
      </c>
      <c r="BF735" s="58" t="str">
        <f>IF(O735="男子",IF($AF735&gt;100,"",IF($M735=プロ用男子!K$2,ROW(),"")),"")</f>
        <v/>
      </c>
      <c r="BG735" s="58" t="str">
        <f>IF(O735="男子",IF($AF735&gt;100,"",IF($M735=プロ用男子!D$27,ROW(),"")),"")</f>
        <v/>
      </c>
      <c r="BH735" s="58" t="str">
        <f>IF(O735="男子",IF($AF735&gt;100,"",IF($M735=プロ用男子!K$27,ROW(),"")),"")</f>
        <v/>
      </c>
      <c r="BI735" s="58" t="str">
        <f>IF(O735="男子",IF($AF735&gt;100,"",IF($M735=プロ用男子!D$52,ROW(),"")),"")</f>
        <v/>
      </c>
      <c r="BJ735" s="58" t="str">
        <f>IF(O735="男子",IF($AF735&gt;100,"",IF($M735=プロ用男子!K$52,ROW(),"")),"")</f>
        <v/>
      </c>
      <c r="BK735" s="58" t="str">
        <f>IF(O735="男子",IF($AF735&gt;100,"",IF($M735=プロ用男子!D$77,ROW(),"")),"")</f>
        <v/>
      </c>
      <c r="BL735" s="58" t="str">
        <f>IF(O735="男子",IF($AF735&gt;100,"",IF($M735=プロ用男子!K$77,ROW(),"")),"")</f>
        <v/>
      </c>
      <c r="BM735" s="58" t="str">
        <f>IF(O735="男子",IF($AF735&gt;100,"",IF($M735=プロ用男子!D$102,ROW(),"")),"")</f>
        <v/>
      </c>
      <c r="BN735" s="58" t="str">
        <f>IF(O735="男子",IF($AF735&gt;100,"",IF($M735=プロ用男子!K$102,ROW(),"")),"")</f>
        <v/>
      </c>
      <c r="BO735" s="58" t="str">
        <f>IF(O735="男子",IF($AF735&gt;100,"",IF($M735=プロ用男子!D$127,ROW(),"")),"")</f>
        <v/>
      </c>
      <c r="BP735" s="58" t="str">
        <f>IF(O735="男子",IF($AF735&gt;100,"",IF($M735=プロ用男子!K$127,ROW(),"")),"")</f>
        <v/>
      </c>
      <c r="BQ735" s="58" t="str">
        <f>IF(O735="男子",IF($AF735&gt;100,"",IF($M735=プロ用男子!D$152,ROW(),"")),"")</f>
        <v/>
      </c>
      <c r="BR735" s="58" t="str">
        <f>IF(O735="男子",IF($AF735&gt;100,"",IF($M735=プロ用男子!K$152,ROW(),"")),"")</f>
        <v/>
      </c>
      <c r="BS735" s="58" t="str">
        <f>IF(O735="男子",IF($AF735&gt;100,"",IF($M735=プロ用男子!D$177,ROW(),"")),"")</f>
        <v/>
      </c>
      <c r="BT735" s="58" t="str">
        <f>IF(O735="男子",IF($AF735&gt;100,"",IF($M735=プロ用男子!K$177,ROW(),"")),"")</f>
        <v/>
      </c>
      <c r="BU735" s="58" t="str">
        <f>IF(O735="男子",IF($AF735&gt;100,"",IF($M735=プロ用男子!D$202,ROW(),"")),"")</f>
        <v/>
      </c>
      <c r="BV735" s="58" t="str">
        <f>IF(O735="男子",IF($AF735&gt;100,"",IF($M735=プロ用男子!K$202,ROW(),"")),"")</f>
        <v/>
      </c>
      <c r="BW735" s="58" t="str">
        <f>IF(O735="男子",IF($AF735&gt;100,"",IF($M735=プロ用男子!D$227,ROW(),"")),"")</f>
        <v/>
      </c>
      <c r="BX735" s="58" t="str">
        <f>IF(O735="男子",IF($AF735&gt;100,"",IF($M735=プロ用男子!K$227,ROW(),"")),"")</f>
        <v/>
      </c>
      <c r="BY735" s="58" t="str">
        <f>IF(O735="女子",IF(AF735&gt;100,"",IF(M735=プロ用女子!D$2,ROW(),"")),"")</f>
        <v/>
      </c>
      <c r="BZ735" s="58" t="str">
        <f>IF(O735="女子",IF($AF735&gt;100,"",IF($M735=プロ用女子!K$2,ROW(),"")),"")</f>
        <v/>
      </c>
      <c r="CA735" s="58" t="str">
        <f>IF(O735="女子",IF($AF735&gt;100,"",IF($M735=プロ用女子!D$27,ROW(),"")),"")</f>
        <v/>
      </c>
      <c r="CB735" s="58" t="str">
        <f>IF(O735="女子",IF($AF735&gt;100,"",IF($M735=プロ用女子!K$27,ROW(),"")),"")</f>
        <v/>
      </c>
      <c r="CC735" s="58" t="str">
        <f>IF(O735="女子",IF($AF735&gt;100,"",IF($M735=プロ用女子!D$52,ROW(),"")),"")</f>
        <v/>
      </c>
      <c r="CD735" s="58" t="str">
        <f>IF(O735="女子",IF($AF735&gt;100,"",IF($M735=プロ用女子!K$52,ROW(),"")),"")</f>
        <v/>
      </c>
      <c r="CE735" s="58" t="str">
        <f>IF(O735="女子",IF($AF735&gt;100,"",IF($M735=プロ用女子!D$77,ROW(),"")),"")</f>
        <v/>
      </c>
      <c r="CF735" s="58" t="str">
        <f>IF(O735="女子",IF($AF735&gt;100,"",IF($M735=プロ用女子!K$77,ROW(),"")),"")</f>
        <v/>
      </c>
      <c r="CG735" s="58" t="str">
        <f>IF(O735="女子",IF($AF735&gt;100,"",IF($M735=プロ用女子!D$102,ROW(),"")),"")</f>
        <v/>
      </c>
      <c r="CH735" s="58" t="str">
        <f>IF(O735="女子",IF($AF735&gt;100,"",IF($M735=プロ用女子!K$102,ROW(),"")),"")</f>
        <v/>
      </c>
      <c r="CI735" s="58" t="str">
        <f>IF(O735="女子",IF($AF735&gt;100,"",IF($M735=プロ用女子!D$127,ROW(),"")),"")</f>
        <v/>
      </c>
      <c r="CJ735" s="58" t="str">
        <f>IF(O735="女子",IF($AF735&gt;100,"",IF($M735=プロ用女子!K$127,ROW(),"")),"")</f>
        <v/>
      </c>
      <c r="CK735" s="58" t="str">
        <f>IF(O735="女子",IF($AF735&gt;100,"",IF($M735=プロ用女子!D$152,ROW(),"")),"")</f>
        <v/>
      </c>
      <c r="CL735" s="58" t="str">
        <f>IF(O735="女子",IF($AF735&gt;100,"",IF($M735=プロ用女子!K$152,ROW(),"")),"")</f>
        <v/>
      </c>
      <c r="CM735" s="58" t="str">
        <f>IF(O735="女子",IF($AF735&gt;100,"",IF($M735=プロ用女子!D$177,ROW(),"")),"")</f>
        <v/>
      </c>
      <c r="CN735" s="58" t="str">
        <f>IF(O735="女子",IF($AF735&gt;100,"",IF($M735=プロ用女子!K$177,ROW(),"")),"")</f>
        <v/>
      </c>
      <c r="CO735" s="58" t="str">
        <f>IF(O735="女子",IF($AF735&gt;100,"",IF($M735=プロ用女子!D$202,ROW(),"")),"")</f>
        <v/>
      </c>
      <c r="CP735" s="58" t="str">
        <f>IF(O735="女子",IF($AF735&gt;100,"",IF($M735=プロ用女子!K$202,ROW(),"")),"")</f>
        <v/>
      </c>
      <c r="CQ735" s="58" t="str">
        <f>IF(O735="女子",IF($AF735&gt;100,"",IF($M735=プロ用女子!D$227,ROW(),"")),"")</f>
        <v/>
      </c>
      <c r="CR735" s="58" t="str">
        <f>IF(O735="女子",IF($AF735&gt;100,"",IF($M735=プロ用女子!K$227,ROW(),"")),"")</f>
        <v/>
      </c>
    </row>
    <row r="736" spans="54:96" x14ac:dyDescent="0.15">
      <c r="BB736" t="str">
        <f t="shared" si="40"/>
        <v/>
      </c>
      <c r="BC736" t="str">
        <f t="shared" si="41"/>
        <v/>
      </c>
      <c r="BD736" t="str">
        <f t="shared" si="42"/>
        <v/>
      </c>
      <c r="BE736" s="58" t="str">
        <f>IF(O736="男子",IF($AF736&gt;100,"",IF(M736=プロ用男子!D$2,ROW(),"")),"")</f>
        <v/>
      </c>
      <c r="BF736" s="58" t="str">
        <f>IF(O736="男子",IF($AF736&gt;100,"",IF($M736=プロ用男子!K$2,ROW(),"")),"")</f>
        <v/>
      </c>
      <c r="BG736" s="58" t="str">
        <f>IF(O736="男子",IF($AF736&gt;100,"",IF($M736=プロ用男子!D$27,ROW(),"")),"")</f>
        <v/>
      </c>
      <c r="BH736" s="58" t="str">
        <f>IF(O736="男子",IF($AF736&gt;100,"",IF($M736=プロ用男子!K$27,ROW(),"")),"")</f>
        <v/>
      </c>
      <c r="BI736" s="58" t="str">
        <f>IF(O736="男子",IF($AF736&gt;100,"",IF($M736=プロ用男子!D$52,ROW(),"")),"")</f>
        <v/>
      </c>
      <c r="BJ736" s="58" t="str">
        <f>IF(O736="男子",IF($AF736&gt;100,"",IF($M736=プロ用男子!K$52,ROW(),"")),"")</f>
        <v/>
      </c>
      <c r="BK736" s="58" t="str">
        <f>IF(O736="男子",IF($AF736&gt;100,"",IF($M736=プロ用男子!D$77,ROW(),"")),"")</f>
        <v/>
      </c>
      <c r="BL736" s="58" t="str">
        <f>IF(O736="男子",IF($AF736&gt;100,"",IF($M736=プロ用男子!K$77,ROW(),"")),"")</f>
        <v/>
      </c>
      <c r="BM736" s="58" t="str">
        <f>IF(O736="男子",IF($AF736&gt;100,"",IF($M736=プロ用男子!D$102,ROW(),"")),"")</f>
        <v/>
      </c>
      <c r="BN736" s="58" t="str">
        <f>IF(O736="男子",IF($AF736&gt;100,"",IF($M736=プロ用男子!K$102,ROW(),"")),"")</f>
        <v/>
      </c>
      <c r="BO736" s="58" t="str">
        <f>IF(O736="男子",IF($AF736&gt;100,"",IF($M736=プロ用男子!D$127,ROW(),"")),"")</f>
        <v/>
      </c>
      <c r="BP736" s="58" t="str">
        <f>IF(O736="男子",IF($AF736&gt;100,"",IF($M736=プロ用男子!K$127,ROW(),"")),"")</f>
        <v/>
      </c>
      <c r="BQ736" s="58" t="str">
        <f>IF(O736="男子",IF($AF736&gt;100,"",IF($M736=プロ用男子!D$152,ROW(),"")),"")</f>
        <v/>
      </c>
      <c r="BR736" s="58" t="str">
        <f>IF(O736="男子",IF($AF736&gt;100,"",IF($M736=プロ用男子!K$152,ROW(),"")),"")</f>
        <v/>
      </c>
      <c r="BS736" s="58" t="str">
        <f>IF(O736="男子",IF($AF736&gt;100,"",IF($M736=プロ用男子!D$177,ROW(),"")),"")</f>
        <v/>
      </c>
      <c r="BT736" s="58" t="str">
        <f>IF(O736="男子",IF($AF736&gt;100,"",IF($M736=プロ用男子!K$177,ROW(),"")),"")</f>
        <v/>
      </c>
      <c r="BU736" s="58" t="str">
        <f>IF(O736="男子",IF($AF736&gt;100,"",IF($M736=プロ用男子!D$202,ROW(),"")),"")</f>
        <v/>
      </c>
      <c r="BV736" s="58" t="str">
        <f>IF(O736="男子",IF($AF736&gt;100,"",IF($M736=プロ用男子!K$202,ROW(),"")),"")</f>
        <v/>
      </c>
      <c r="BW736" s="58" t="str">
        <f>IF(O736="男子",IF($AF736&gt;100,"",IF($M736=プロ用男子!D$227,ROW(),"")),"")</f>
        <v/>
      </c>
      <c r="BX736" s="58" t="str">
        <f>IF(O736="男子",IF($AF736&gt;100,"",IF($M736=プロ用男子!K$227,ROW(),"")),"")</f>
        <v/>
      </c>
      <c r="BY736" s="58" t="str">
        <f>IF(O736="女子",IF(AF736&gt;100,"",IF(M736=プロ用女子!D$2,ROW(),"")),"")</f>
        <v/>
      </c>
      <c r="BZ736" s="58" t="str">
        <f>IF(O736="女子",IF($AF736&gt;100,"",IF($M736=プロ用女子!K$2,ROW(),"")),"")</f>
        <v/>
      </c>
      <c r="CA736" s="58" t="str">
        <f>IF(O736="女子",IF($AF736&gt;100,"",IF($M736=プロ用女子!D$27,ROW(),"")),"")</f>
        <v/>
      </c>
      <c r="CB736" s="58" t="str">
        <f>IF(O736="女子",IF($AF736&gt;100,"",IF($M736=プロ用女子!K$27,ROW(),"")),"")</f>
        <v/>
      </c>
      <c r="CC736" s="58" t="str">
        <f>IF(O736="女子",IF($AF736&gt;100,"",IF($M736=プロ用女子!D$52,ROW(),"")),"")</f>
        <v/>
      </c>
      <c r="CD736" s="58" t="str">
        <f>IF(O736="女子",IF($AF736&gt;100,"",IF($M736=プロ用女子!K$52,ROW(),"")),"")</f>
        <v/>
      </c>
      <c r="CE736" s="58" t="str">
        <f>IF(O736="女子",IF($AF736&gt;100,"",IF($M736=プロ用女子!D$77,ROW(),"")),"")</f>
        <v/>
      </c>
      <c r="CF736" s="58" t="str">
        <f>IF(O736="女子",IF($AF736&gt;100,"",IF($M736=プロ用女子!K$77,ROW(),"")),"")</f>
        <v/>
      </c>
      <c r="CG736" s="58" t="str">
        <f>IF(O736="女子",IF($AF736&gt;100,"",IF($M736=プロ用女子!D$102,ROW(),"")),"")</f>
        <v/>
      </c>
      <c r="CH736" s="58" t="str">
        <f>IF(O736="女子",IF($AF736&gt;100,"",IF($M736=プロ用女子!K$102,ROW(),"")),"")</f>
        <v/>
      </c>
      <c r="CI736" s="58" t="str">
        <f>IF(O736="女子",IF($AF736&gt;100,"",IF($M736=プロ用女子!D$127,ROW(),"")),"")</f>
        <v/>
      </c>
      <c r="CJ736" s="58" t="str">
        <f>IF(O736="女子",IF($AF736&gt;100,"",IF($M736=プロ用女子!K$127,ROW(),"")),"")</f>
        <v/>
      </c>
      <c r="CK736" s="58" t="str">
        <f>IF(O736="女子",IF($AF736&gt;100,"",IF($M736=プロ用女子!D$152,ROW(),"")),"")</f>
        <v/>
      </c>
      <c r="CL736" s="58" t="str">
        <f>IF(O736="女子",IF($AF736&gt;100,"",IF($M736=プロ用女子!K$152,ROW(),"")),"")</f>
        <v/>
      </c>
      <c r="CM736" s="58" t="str">
        <f>IF(O736="女子",IF($AF736&gt;100,"",IF($M736=プロ用女子!D$177,ROW(),"")),"")</f>
        <v/>
      </c>
      <c r="CN736" s="58" t="str">
        <f>IF(O736="女子",IF($AF736&gt;100,"",IF($M736=プロ用女子!K$177,ROW(),"")),"")</f>
        <v/>
      </c>
      <c r="CO736" s="58" t="str">
        <f>IF(O736="女子",IF($AF736&gt;100,"",IF($M736=プロ用女子!D$202,ROW(),"")),"")</f>
        <v/>
      </c>
      <c r="CP736" s="58" t="str">
        <f>IF(O736="女子",IF($AF736&gt;100,"",IF($M736=プロ用女子!K$202,ROW(),"")),"")</f>
        <v/>
      </c>
      <c r="CQ736" s="58" t="str">
        <f>IF(O736="女子",IF($AF736&gt;100,"",IF($M736=プロ用女子!D$227,ROW(),"")),"")</f>
        <v/>
      </c>
      <c r="CR736" s="58" t="str">
        <f>IF(O736="女子",IF($AF736&gt;100,"",IF($M736=プロ用女子!K$227,ROW(),"")),"")</f>
        <v/>
      </c>
    </row>
    <row r="737" spans="54:96" x14ac:dyDescent="0.15">
      <c r="BB737" t="str">
        <f t="shared" si="40"/>
        <v/>
      </c>
      <c r="BC737" t="str">
        <f t="shared" si="41"/>
        <v/>
      </c>
      <c r="BD737" t="str">
        <f t="shared" si="42"/>
        <v/>
      </c>
      <c r="BE737" s="58" t="str">
        <f>IF(O737="男子",IF($AF737&gt;100,"",IF(M737=プロ用男子!D$2,ROW(),"")),"")</f>
        <v/>
      </c>
      <c r="BF737" s="58" t="str">
        <f>IF(O737="男子",IF($AF737&gt;100,"",IF($M737=プロ用男子!K$2,ROW(),"")),"")</f>
        <v/>
      </c>
      <c r="BG737" s="58" t="str">
        <f>IF(O737="男子",IF($AF737&gt;100,"",IF($M737=プロ用男子!D$27,ROW(),"")),"")</f>
        <v/>
      </c>
      <c r="BH737" s="58" t="str">
        <f>IF(O737="男子",IF($AF737&gt;100,"",IF($M737=プロ用男子!K$27,ROW(),"")),"")</f>
        <v/>
      </c>
      <c r="BI737" s="58" t="str">
        <f>IF(O737="男子",IF($AF737&gt;100,"",IF($M737=プロ用男子!D$52,ROW(),"")),"")</f>
        <v/>
      </c>
      <c r="BJ737" s="58" t="str">
        <f>IF(O737="男子",IF($AF737&gt;100,"",IF($M737=プロ用男子!K$52,ROW(),"")),"")</f>
        <v/>
      </c>
      <c r="BK737" s="58" t="str">
        <f>IF(O737="男子",IF($AF737&gt;100,"",IF($M737=プロ用男子!D$77,ROW(),"")),"")</f>
        <v/>
      </c>
      <c r="BL737" s="58" t="str">
        <f>IF(O737="男子",IF($AF737&gt;100,"",IF($M737=プロ用男子!K$77,ROW(),"")),"")</f>
        <v/>
      </c>
      <c r="BM737" s="58" t="str">
        <f>IF(O737="男子",IF($AF737&gt;100,"",IF($M737=プロ用男子!D$102,ROW(),"")),"")</f>
        <v/>
      </c>
      <c r="BN737" s="58" t="str">
        <f>IF(O737="男子",IF($AF737&gt;100,"",IF($M737=プロ用男子!K$102,ROW(),"")),"")</f>
        <v/>
      </c>
      <c r="BO737" s="58" t="str">
        <f>IF(O737="男子",IF($AF737&gt;100,"",IF($M737=プロ用男子!D$127,ROW(),"")),"")</f>
        <v/>
      </c>
      <c r="BP737" s="58" t="str">
        <f>IF(O737="男子",IF($AF737&gt;100,"",IF($M737=プロ用男子!K$127,ROW(),"")),"")</f>
        <v/>
      </c>
      <c r="BQ737" s="58" t="str">
        <f>IF(O737="男子",IF($AF737&gt;100,"",IF($M737=プロ用男子!D$152,ROW(),"")),"")</f>
        <v/>
      </c>
      <c r="BR737" s="58" t="str">
        <f>IF(O737="男子",IF($AF737&gt;100,"",IF($M737=プロ用男子!K$152,ROW(),"")),"")</f>
        <v/>
      </c>
      <c r="BS737" s="58" t="str">
        <f>IF(O737="男子",IF($AF737&gt;100,"",IF($M737=プロ用男子!D$177,ROW(),"")),"")</f>
        <v/>
      </c>
      <c r="BT737" s="58" t="str">
        <f>IF(O737="男子",IF($AF737&gt;100,"",IF($M737=プロ用男子!K$177,ROW(),"")),"")</f>
        <v/>
      </c>
      <c r="BU737" s="58" t="str">
        <f>IF(O737="男子",IF($AF737&gt;100,"",IF($M737=プロ用男子!D$202,ROW(),"")),"")</f>
        <v/>
      </c>
      <c r="BV737" s="58" t="str">
        <f>IF(O737="男子",IF($AF737&gt;100,"",IF($M737=プロ用男子!K$202,ROW(),"")),"")</f>
        <v/>
      </c>
      <c r="BW737" s="58" t="str">
        <f>IF(O737="男子",IF($AF737&gt;100,"",IF($M737=プロ用男子!D$227,ROW(),"")),"")</f>
        <v/>
      </c>
      <c r="BX737" s="58" t="str">
        <f>IF(O737="男子",IF($AF737&gt;100,"",IF($M737=プロ用男子!K$227,ROW(),"")),"")</f>
        <v/>
      </c>
      <c r="BY737" s="58" t="str">
        <f>IF(O737="女子",IF(AF737&gt;100,"",IF(M737=プロ用女子!D$2,ROW(),"")),"")</f>
        <v/>
      </c>
      <c r="BZ737" s="58" t="str">
        <f>IF(O737="女子",IF($AF737&gt;100,"",IF($M737=プロ用女子!K$2,ROW(),"")),"")</f>
        <v/>
      </c>
      <c r="CA737" s="58" t="str">
        <f>IF(O737="女子",IF($AF737&gt;100,"",IF($M737=プロ用女子!D$27,ROW(),"")),"")</f>
        <v/>
      </c>
      <c r="CB737" s="58" t="str">
        <f>IF(O737="女子",IF($AF737&gt;100,"",IF($M737=プロ用女子!K$27,ROW(),"")),"")</f>
        <v/>
      </c>
      <c r="CC737" s="58" t="str">
        <f>IF(O737="女子",IF($AF737&gt;100,"",IF($M737=プロ用女子!D$52,ROW(),"")),"")</f>
        <v/>
      </c>
      <c r="CD737" s="58" t="str">
        <f>IF(O737="女子",IF($AF737&gt;100,"",IF($M737=プロ用女子!K$52,ROW(),"")),"")</f>
        <v/>
      </c>
      <c r="CE737" s="58" t="str">
        <f>IF(O737="女子",IF($AF737&gt;100,"",IF($M737=プロ用女子!D$77,ROW(),"")),"")</f>
        <v/>
      </c>
      <c r="CF737" s="58" t="str">
        <f>IF(O737="女子",IF($AF737&gt;100,"",IF($M737=プロ用女子!K$77,ROW(),"")),"")</f>
        <v/>
      </c>
      <c r="CG737" s="58" t="str">
        <f>IF(O737="女子",IF($AF737&gt;100,"",IF($M737=プロ用女子!D$102,ROW(),"")),"")</f>
        <v/>
      </c>
      <c r="CH737" s="58" t="str">
        <f>IF(O737="女子",IF($AF737&gt;100,"",IF($M737=プロ用女子!K$102,ROW(),"")),"")</f>
        <v/>
      </c>
      <c r="CI737" s="58" t="str">
        <f>IF(O737="女子",IF($AF737&gt;100,"",IF($M737=プロ用女子!D$127,ROW(),"")),"")</f>
        <v/>
      </c>
      <c r="CJ737" s="58" t="str">
        <f>IF(O737="女子",IF($AF737&gt;100,"",IF($M737=プロ用女子!K$127,ROW(),"")),"")</f>
        <v/>
      </c>
      <c r="CK737" s="58" t="str">
        <f>IF(O737="女子",IF($AF737&gt;100,"",IF($M737=プロ用女子!D$152,ROW(),"")),"")</f>
        <v/>
      </c>
      <c r="CL737" s="58" t="str">
        <f>IF(O737="女子",IF($AF737&gt;100,"",IF($M737=プロ用女子!K$152,ROW(),"")),"")</f>
        <v/>
      </c>
      <c r="CM737" s="58" t="str">
        <f>IF(O737="女子",IF($AF737&gt;100,"",IF($M737=プロ用女子!D$177,ROW(),"")),"")</f>
        <v/>
      </c>
      <c r="CN737" s="58" t="str">
        <f>IF(O737="女子",IF($AF737&gt;100,"",IF($M737=プロ用女子!K$177,ROW(),"")),"")</f>
        <v/>
      </c>
      <c r="CO737" s="58" t="str">
        <f>IF(O737="女子",IF($AF737&gt;100,"",IF($M737=プロ用女子!D$202,ROW(),"")),"")</f>
        <v/>
      </c>
      <c r="CP737" s="58" t="str">
        <f>IF(O737="女子",IF($AF737&gt;100,"",IF($M737=プロ用女子!K$202,ROW(),"")),"")</f>
        <v/>
      </c>
      <c r="CQ737" s="58" t="str">
        <f>IF(O737="女子",IF($AF737&gt;100,"",IF($M737=プロ用女子!D$227,ROW(),"")),"")</f>
        <v/>
      </c>
      <c r="CR737" s="58" t="str">
        <f>IF(O737="女子",IF($AF737&gt;100,"",IF($M737=プロ用女子!K$227,ROW(),"")),"")</f>
        <v/>
      </c>
    </row>
    <row r="738" spans="54:96" x14ac:dyDescent="0.15">
      <c r="BB738" t="str">
        <f t="shared" si="40"/>
        <v/>
      </c>
      <c r="BC738" t="str">
        <f t="shared" si="41"/>
        <v/>
      </c>
      <c r="BD738" t="str">
        <f t="shared" si="42"/>
        <v/>
      </c>
      <c r="BE738" s="58" t="str">
        <f>IF(O738="男子",IF($AF738&gt;100,"",IF(M738=プロ用男子!D$2,ROW(),"")),"")</f>
        <v/>
      </c>
      <c r="BF738" s="58" t="str">
        <f>IF(O738="男子",IF($AF738&gt;100,"",IF($M738=プロ用男子!K$2,ROW(),"")),"")</f>
        <v/>
      </c>
      <c r="BG738" s="58" t="str">
        <f>IF(O738="男子",IF($AF738&gt;100,"",IF($M738=プロ用男子!D$27,ROW(),"")),"")</f>
        <v/>
      </c>
      <c r="BH738" s="58" t="str">
        <f>IF(O738="男子",IF($AF738&gt;100,"",IF($M738=プロ用男子!K$27,ROW(),"")),"")</f>
        <v/>
      </c>
      <c r="BI738" s="58" t="str">
        <f>IF(O738="男子",IF($AF738&gt;100,"",IF($M738=プロ用男子!D$52,ROW(),"")),"")</f>
        <v/>
      </c>
      <c r="BJ738" s="58" t="str">
        <f>IF(O738="男子",IF($AF738&gt;100,"",IF($M738=プロ用男子!K$52,ROW(),"")),"")</f>
        <v/>
      </c>
      <c r="BK738" s="58" t="str">
        <f>IF(O738="男子",IF($AF738&gt;100,"",IF($M738=プロ用男子!D$77,ROW(),"")),"")</f>
        <v/>
      </c>
      <c r="BL738" s="58" t="str">
        <f>IF(O738="男子",IF($AF738&gt;100,"",IF($M738=プロ用男子!K$77,ROW(),"")),"")</f>
        <v/>
      </c>
      <c r="BM738" s="58" t="str">
        <f>IF(O738="男子",IF($AF738&gt;100,"",IF($M738=プロ用男子!D$102,ROW(),"")),"")</f>
        <v/>
      </c>
      <c r="BN738" s="58" t="str">
        <f>IF(O738="男子",IF($AF738&gt;100,"",IF($M738=プロ用男子!K$102,ROW(),"")),"")</f>
        <v/>
      </c>
      <c r="BO738" s="58" t="str">
        <f>IF(O738="男子",IF($AF738&gt;100,"",IF($M738=プロ用男子!D$127,ROW(),"")),"")</f>
        <v/>
      </c>
      <c r="BP738" s="58" t="str">
        <f>IF(O738="男子",IF($AF738&gt;100,"",IF($M738=プロ用男子!K$127,ROW(),"")),"")</f>
        <v/>
      </c>
      <c r="BQ738" s="58" t="str">
        <f>IF(O738="男子",IF($AF738&gt;100,"",IF($M738=プロ用男子!D$152,ROW(),"")),"")</f>
        <v/>
      </c>
      <c r="BR738" s="58" t="str">
        <f>IF(O738="男子",IF($AF738&gt;100,"",IF($M738=プロ用男子!K$152,ROW(),"")),"")</f>
        <v/>
      </c>
      <c r="BS738" s="58" t="str">
        <f>IF(O738="男子",IF($AF738&gt;100,"",IF($M738=プロ用男子!D$177,ROW(),"")),"")</f>
        <v/>
      </c>
      <c r="BT738" s="58" t="str">
        <f>IF(O738="男子",IF($AF738&gt;100,"",IF($M738=プロ用男子!K$177,ROW(),"")),"")</f>
        <v/>
      </c>
      <c r="BU738" s="58" t="str">
        <f>IF(O738="男子",IF($AF738&gt;100,"",IF($M738=プロ用男子!D$202,ROW(),"")),"")</f>
        <v/>
      </c>
      <c r="BV738" s="58" t="str">
        <f>IF(O738="男子",IF($AF738&gt;100,"",IF($M738=プロ用男子!K$202,ROW(),"")),"")</f>
        <v/>
      </c>
      <c r="BW738" s="58" t="str">
        <f>IF(O738="男子",IF($AF738&gt;100,"",IF($M738=プロ用男子!D$227,ROW(),"")),"")</f>
        <v/>
      </c>
      <c r="BX738" s="58" t="str">
        <f>IF(O738="男子",IF($AF738&gt;100,"",IF($M738=プロ用男子!K$227,ROW(),"")),"")</f>
        <v/>
      </c>
      <c r="BY738" s="58" t="str">
        <f>IF(O738="女子",IF(AF738&gt;100,"",IF(M738=プロ用女子!D$2,ROW(),"")),"")</f>
        <v/>
      </c>
      <c r="BZ738" s="58" t="str">
        <f>IF(O738="女子",IF($AF738&gt;100,"",IF($M738=プロ用女子!K$2,ROW(),"")),"")</f>
        <v/>
      </c>
      <c r="CA738" s="58" t="str">
        <f>IF(O738="女子",IF($AF738&gt;100,"",IF($M738=プロ用女子!D$27,ROW(),"")),"")</f>
        <v/>
      </c>
      <c r="CB738" s="58" t="str">
        <f>IF(O738="女子",IF($AF738&gt;100,"",IF($M738=プロ用女子!K$27,ROW(),"")),"")</f>
        <v/>
      </c>
      <c r="CC738" s="58" t="str">
        <f>IF(O738="女子",IF($AF738&gt;100,"",IF($M738=プロ用女子!D$52,ROW(),"")),"")</f>
        <v/>
      </c>
      <c r="CD738" s="58" t="str">
        <f>IF(O738="女子",IF($AF738&gt;100,"",IF($M738=プロ用女子!K$52,ROW(),"")),"")</f>
        <v/>
      </c>
      <c r="CE738" s="58" t="str">
        <f>IF(O738="女子",IF($AF738&gt;100,"",IF($M738=プロ用女子!D$77,ROW(),"")),"")</f>
        <v/>
      </c>
      <c r="CF738" s="58" t="str">
        <f>IF(O738="女子",IF($AF738&gt;100,"",IF($M738=プロ用女子!K$77,ROW(),"")),"")</f>
        <v/>
      </c>
      <c r="CG738" s="58" t="str">
        <f>IF(O738="女子",IF($AF738&gt;100,"",IF($M738=プロ用女子!D$102,ROW(),"")),"")</f>
        <v/>
      </c>
      <c r="CH738" s="58" t="str">
        <f>IF(O738="女子",IF($AF738&gt;100,"",IF($M738=プロ用女子!K$102,ROW(),"")),"")</f>
        <v/>
      </c>
      <c r="CI738" s="58" t="str">
        <f>IF(O738="女子",IF($AF738&gt;100,"",IF($M738=プロ用女子!D$127,ROW(),"")),"")</f>
        <v/>
      </c>
      <c r="CJ738" s="58" t="str">
        <f>IF(O738="女子",IF($AF738&gt;100,"",IF($M738=プロ用女子!K$127,ROW(),"")),"")</f>
        <v/>
      </c>
      <c r="CK738" s="58" t="str">
        <f>IF(O738="女子",IF($AF738&gt;100,"",IF($M738=プロ用女子!D$152,ROW(),"")),"")</f>
        <v/>
      </c>
      <c r="CL738" s="58" t="str">
        <f>IF(O738="女子",IF($AF738&gt;100,"",IF($M738=プロ用女子!K$152,ROW(),"")),"")</f>
        <v/>
      </c>
      <c r="CM738" s="58" t="str">
        <f>IF(O738="女子",IF($AF738&gt;100,"",IF($M738=プロ用女子!D$177,ROW(),"")),"")</f>
        <v/>
      </c>
      <c r="CN738" s="58" t="str">
        <f>IF(O738="女子",IF($AF738&gt;100,"",IF($M738=プロ用女子!K$177,ROW(),"")),"")</f>
        <v/>
      </c>
      <c r="CO738" s="58" t="str">
        <f>IF(O738="女子",IF($AF738&gt;100,"",IF($M738=プロ用女子!D$202,ROW(),"")),"")</f>
        <v/>
      </c>
      <c r="CP738" s="58" t="str">
        <f>IF(O738="女子",IF($AF738&gt;100,"",IF($M738=プロ用女子!K$202,ROW(),"")),"")</f>
        <v/>
      </c>
      <c r="CQ738" s="58" t="str">
        <f>IF(O738="女子",IF($AF738&gt;100,"",IF($M738=プロ用女子!D$227,ROW(),"")),"")</f>
        <v/>
      </c>
      <c r="CR738" s="58" t="str">
        <f>IF(O738="女子",IF($AF738&gt;100,"",IF($M738=プロ用女子!K$227,ROW(),"")),"")</f>
        <v/>
      </c>
    </row>
    <row r="739" spans="54:96" x14ac:dyDescent="0.15">
      <c r="BB739" t="str">
        <f t="shared" si="40"/>
        <v/>
      </c>
      <c r="BC739" t="str">
        <f t="shared" si="41"/>
        <v/>
      </c>
      <c r="BD739" t="str">
        <f t="shared" si="42"/>
        <v/>
      </c>
      <c r="BE739" s="58" t="str">
        <f>IF(O739="男子",IF($AF739&gt;100,"",IF(M739=プロ用男子!D$2,ROW(),"")),"")</f>
        <v/>
      </c>
      <c r="BF739" s="58" t="str">
        <f>IF(O739="男子",IF($AF739&gt;100,"",IF($M739=プロ用男子!K$2,ROW(),"")),"")</f>
        <v/>
      </c>
      <c r="BG739" s="58" t="str">
        <f>IF(O739="男子",IF($AF739&gt;100,"",IF($M739=プロ用男子!D$27,ROW(),"")),"")</f>
        <v/>
      </c>
      <c r="BH739" s="58" t="str">
        <f>IF(O739="男子",IF($AF739&gt;100,"",IF($M739=プロ用男子!K$27,ROW(),"")),"")</f>
        <v/>
      </c>
      <c r="BI739" s="58" t="str">
        <f>IF(O739="男子",IF($AF739&gt;100,"",IF($M739=プロ用男子!D$52,ROW(),"")),"")</f>
        <v/>
      </c>
      <c r="BJ739" s="58" t="str">
        <f>IF(O739="男子",IF($AF739&gt;100,"",IF($M739=プロ用男子!K$52,ROW(),"")),"")</f>
        <v/>
      </c>
      <c r="BK739" s="58" t="str">
        <f>IF(O739="男子",IF($AF739&gt;100,"",IF($M739=プロ用男子!D$77,ROW(),"")),"")</f>
        <v/>
      </c>
      <c r="BL739" s="58" t="str">
        <f>IF(O739="男子",IF($AF739&gt;100,"",IF($M739=プロ用男子!K$77,ROW(),"")),"")</f>
        <v/>
      </c>
      <c r="BM739" s="58" t="str">
        <f>IF(O739="男子",IF($AF739&gt;100,"",IF($M739=プロ用男子!D$102,ROW(),"")),"")</f>
        <v/>
      </c>
      <c r="BN739" s="58" t="str">
        <f>IF(O739="男子",IF($AF739&gt;100,"",IF($M739=プロ用男子!K$102,ROW(),"")),"")</f>
        <v/>
      </c>
      <c r="BO739" s="58" t="str">
        <f>IF(O739="男子",IF($AF739&gt;100,"",IF($M739=プロ用男子!D$127,ROW(),"")),"")</f>
        <v/>
      </c>
      <c r="BP739" s="58" t="str">
        <f>IF(O739="男子",IF($AF739&gt;100,"",IF($M739=プロ用男子!K$127,ROW(),"")),"")</f>
        <v/>
      </c>
      <c r="BQ739" s="58" t="str">
        <f>IF(O739="男子",IF($AF739&gt;100,"",IF($M739=プロ用男子!D$152,ROW(),"")),"")</f>
        <v/>
      </c>
      <c r="BR739" s="58" t="str">
        <f>IF(O739="男子",IF($AF739&gt;100,"",IF($M739=プロ用男子!K$152,ROW(),"")),"")</f>
        <v/>
      </c>
      <c r="BS739" s="58" t="str">
        <f>IF(O739="男子",IF($AF739&gt;100,"",IF($M739=プロ用男子!D$177,ROW(),"")),"")</f>
        <v/>
      </c>
      <c r="BT739" s="58" t="str">
        <f>IF(O739="男子",IF($AF739&gt;100,"",IF($M739=プロ用男子!K$177,ROW(),"")),"")</f>
        <v/>
      </c>
      <c r="BU739" s="58" t="str">
        <f>IF(O739="男子",IF($AF739&gt;100,"",IF($M739=プロ用男子!D$202,ROW(),"")),"")</f>
        <v/>
      </c>
      <c r="BV739" s="58" t="str">
        <f>IF(O739="男子",IF($AF739&gt;100,"",IF($M739=プロ用男子!K$202,ROW(),"")),"")</f>
        <v/>
      </c>
      <c r="BW739" s="58" t="str">
        <f>IF(O739="男子",IF($AF739&gt;100,"",IF($M739=プロ用男子!D$227,ROW(),"")),"")</f>
        <v/>
      </c>
      <c r="BX739" s="58" t="str">
        <f>IF(O739="男子",IF($AF739&gt;100,"",IF($M739=プロ用男子!K$227,ROW(),"")),"")</f>
        <v/>
      </c>
      <c r="BY739" s="58" t="str">
        <f>IF(O739="女子",IF(AF739&gt;100,"",IF(M739=プロ用女子!D$2,ROW(),"")),"")</f>
        <v/>
      </c>
      <c r="BZ739" s="58" t="str">
        <f>IF(O739="女子",IF($AF739&gt;100,"",IF($M739=プロ用女子!K$2,ROW(),"")),"")</f>
        <v/>
      </c>
      <c r="CA739" s="58" t="str">
        <f>IF(O739="女子",IF($AF739&gt;100,"",IF($M739=プロ用女子!D$27,ROW(),"")),"")</f>
        <v/>
      </c>
      <c r="CB739" s="58" t="str">
        <f>IF(O739="女子",IF($AF739&gt;100,"",IF($M739=プロ用女子!K$27,ROW(),"")),"")</f>
        <v/>
      </c>
      <c r="CC739" s="58" t="str">
        <f>IF(O739="女子",IF($AF739&gt;100,"",IF($M739=プロ用女子!D$52,ROW(),"")),"")</f>
        <v/>
      </c>
      <c r="CD739" s="58" t="str">
        <f>IF(O739="女子",IF($AF739&gt;100,"",IF($M739=プロ用女子!K$52,ROW(),"")),"")</f>
        <v/>
      </c>
      <c r="CE739" s="58" t="str">
        <f>IF(O739="女子",IF($AF739&gt;100,"",IF($M739=プロ用女子!D$77,ROW(),"")),"")</f>
        <v/>
      </c>
      <c r="CF739" s="58" t="str">
        <f>IF(O739="女子",IF($AF739&gt;100,"",IF($M739=プロ用女子!K$77,ROW(),"")),"")</f>
        <v/>
      </c>
      <c r="CG739" s="58" t="str">
        <f>IF(O739="女子",IF($AF739&gt;100,"",IF($M739=プロ用女子!D$102,ROW(),"")),"")</f>
        <v/>
      </c>
      <c r="CH739" s="58" t="str">
        <f>IF(O739="女子",IF($AF739&gt;100,"",IF($M739=プロ用女子!K$102,ROW(),"")),"")</f>
        <v/>
      </c>
      <c r="CI739" s="58" t="str">
        <f>IF(O739="女子",IF($AF739&gt;100,"",IF($M739=プロ用女子!D$127,ROW(),"")),"")</f>
        <v/>
      </c>
      <c r="CJ739" s="58" t="str">
        <f>IF(O739="女子",IF($AF739&gt;100,"",IF($M739=プロ用女子!K$127,ROW(),"")),"")</f>
        <v/>
      </c>
      <c r="CK739" s="58" t="str">
        <f>IF(O739="女子",IF($AF739&gt;100,"",IF($M739=プロ用女子!D$152,ROW(),"")),"")</f>
        <v/>
      </c>
      <c r="CL739" s="58" t="str">
        <f>IF(O739="女子",IF($AF739&gt;100,"",IF($M739=プロ用女子!K$152,ROW(),"")),"")</f>
        <v/>
      </c>
      <c r="CM739" s="58" t="str">
        <f>IF(O739="女子",IF($AF739&gt;100,"",IF($M739=プロ用女子!D$177,ROW(),"")),"")</f>
        <v/>
      </c>
      <c r="CN739" s="58" t="str">
        <f>IF(O739="女子",IF($AF739&gt;100,"",IF($M739=プロ用女子!K$177,ROW(),"")),"")</f>
        <v/>
      </c>
      <c r="CO739" s="58" t="str">
        <f>IF(O739="女子",IF($AF739&gt;100,"",IF($M739=プロ用女子!D$202,ROW(),"")),"")</f>
        <v/>
      </c>
      <c r="CP739" s="58" t="str">
        <f>IF(O739="女子",IF($AF739&gt;100,"",IF($M739=プロ用女子!K$202,ROW(),"")),"")</f>
        <v/>
      </c>
      <c r="CQ739" s="58" t="str">
        <f>IF(O739="女子",IF($AF739&gt;100,"",IF($M739=プロ用女子!D$227,ROW(),"")),"")</f>
        <v/>
      </c>
      <c r="CR739" s="58" t="str">
        <f>IF(O739="女子",IF($AF739&gt;100,"",IF($M739=プロ用女子!K$227,ROW(),"")),"")</f>
        <v/>
      </c>
    </row>
    <row r="740" spans="54:96" x14ac:dyDescent="0.15">
      <c r="BB740" t="str">
        <f t="shared" si="40"/>
        <v/>
      </c>
      <c r="BC740" t="str">
        <f t="shared" si="41"/>
        <v/>
      </c>
      <c r="BD740" t="str">
        <f t="shared" si="42"/>
        <v/>
      </c>
      <c r="BE740" s="58" t="str">
        <f>IF(O740="男子",IF($AF740&gt;100,"",IF(M740=プロ用男子!D$2,ROW(),"")),"")</f>
        <v/>
      </c>
      <c r="BF740" s="58" t="str">
        <f>IF(O740="男子",IF($AF740&gt;100,"",IF($M740=プロ用男子!K$2,ROW(),"")),"")</f>
        <v/>
      </c>
      <c r="BG740" s="58" t="str">
        <f>IF(O740="男子",IF($AF740&gt;100,"",IF($M740=プロ用男子!D$27,ROW(),"")),"")</f>
        <v/>
      </c>
      <c r="BH740" s="58" t="str">
        <f>IF(O740="男子",IF($AF740&gt;100,"",IF($M740=プロ用男子!K$27,ROW(),"")),"")</f>
        <v/>
      </c>
      <c r="BI740" s="58" t="str">
        <f>IF(O740="男子",IF($AF740&gt;100,"",IF($M740=プロ用男子!D$52,ROW(),"")),"")</f>
        <v/>
      </c>
      <c r="BJ740" s="58" t="str">
        <f>IF(O740="男子",IF($AF740&gt;100,"",IF($M740=プロ用男子!K$52,ROW(),"")),"")</f>
        <v/>
      </c>
      <c r="BK740" s="58" t="str">
        <f>IF(O740="男子",IF($AF740&gt;100,"",IF($M740=プロ用男子!D$77,ROW(),"")),"")</f>
        <v/>
      </c>
      <c r="BL740" s="58" t="str">
        <f>IF(O740="男子",IF($AF740&gt;100,"",IF($M740=プロ用男子!K$77,ROW(),"")),"")</f>
        <v/>
      </c>
      <c r="BM740" s="58" t="str">
        <f>IF(O740="男子",IF($AF740&gt;100,"",IF($M740=プロ用男子!D$102,ROW(),"")),"")</f>
        <v/>
      </c>
      <c r="BN740" s="58" t="str">
        <f>IF(O740="男子",IF($AF740&gt;100,"",IF($M740=プロ用男子!K$102,ROW(),"")),"")</f>
        <v/>
      </c>
      <c r="BO740" s="58" t="str">
        <f>IF(O740="男子",IF($AF740&gt;100,"",IF($M740=プロ用男子!D$127,ROW(),"")),"")</f>
        <v/>
      </c>
      <c r="BP740" s="58" t="str">
        <f>IF(O740="男子",IF($AF740&gt;100,"",IF($M740=プロ用男子!K$127,ROW(),"")),"")</f>
        <v/>
      </c>
      <c r="BQ740" s="58" t="str">
        <f>IF(O740="男子",IF($AF740&gt;100,"",IF($M740=プロ用男子!D$152,ROW(),"")),"")</f>
        <v/>
      </c>
      <c r="BR740" s="58" t="str">
        <f>IF(O740="男子",IF($AF740&gt;100,"",IF($M740=プロ用男子!K$152,ROW(),"")),"")</f>
        <v/>
      </c>
      <c r="BS740" s="58" t="str">
        <f>IF(O740="男子",IF($AF740&gt;100,"",IF($M740=プロ用男子!D$177,ROW(),"")),"")</f>
        <v/>
      </c>
      <c r="BT740" s="58" t="str">
        <f>IF(O740="男子",IF($AF740&gt;100,"",IF($M740=プロ用男子!K$177,ROW(),"")),"")</f>
        <v/>
      </c>
      <c r="BU740" s="58" t="str">
        <f>IF(O740="男子",IF($AF740&gt;100,"",IF($M740=プロ用男子!D$202,ROW(),"")),"")</f>
        <v/>
      </c>
      <c r="BV740" s="58" t="str">
        <f>IF(O740="男子",IF($AF740&gt;100,"",IF($M740=プロ用男子!K$202,ROW(),"")),"")</f>
        <v/>
      </c>
      <c r="BW740" s="58" t="str">
        <f>IF(O740="男子",IF($AF740&gt;100,"",IF($M740=プロ用男子!D$227,ROW(),"")),"")</f>
        <v/>
      </c>
      <c r="BX740" s="58" t="str">
        <f>IF(O740="男子",IF($AF740&gt;100,"",IF($M740=プロ用男子!K$227,ROW(),"")),"")</f>
        <v/>
      </c>
      <c r="BY740" s="58" t="str">
        <f>IF(O740="女子",IF(AF740&gt;100,"",IF(M740=プロ用女子!D$2,ROW(),"")),"")</f>
        <v/>
      </c>
      <c r="BZ740" s="58" t="str">
        <f>IF(O740="女子",IF($AF740&gt;100,"",IF($M740=プロ用女子!K$2,ROW(),"")),"")</f>
        <v/>
      </c>
      <c r="CA740" s="58" t="str">
        <f>IF(O740="女子",IF($AF740&gt;100,"",IF($M740=プロ用女子!D$27,ROW(),"")),"")</f>
        <v/>
      </c>
      <c r="CB740" s="58" t="str">
        <f>IF(O740="女子",IF($AF740&gt;100,"",IF($M740=プロ用女子!K$27,ROW(),"")),"")</f>
        <v/>
      </c>
      <c r="CC740" s="58" t="str">
        <f>IF(O740="女子",IF($AF740&gt;100,"",IF($M740=プロ用女子!D$52,ROW(),"")),"")</f>
        <v/>
      </c>
      <c r="CD740" s="58" t="str">
        <f>IF(O740="女子",IF($AF740&gt;100,"",IF($M740=プロ用女子!K$52,ROW(),"")),"")</f>
        <v/>
      </c>
      <c r="CE740" s="58" t="str">
        <f>IF(O740="女子",IF($AF740&gt;100,"",IF($M740=プロ用女子!D$77,ROW(),"")),"")</f>
        <v/>
      </c>
      <c r="CF740" s="58" t="str">
        <f>IF(O740="女子",IF($AF740&gt;100,"",IF($M740=プロ用女子!K$77,ROW(),"")),"")</f>
        <v/>
      </c>
      <c r="CG740" s="58" t="str">
        <f>IF(O740="女子",IF($AF740&gt;100,"",IF($M740=プロ用女子!D$102,ROW(),"")),"")</f>
        <v/>
      </c>
      <c r="CH740" s="58" t="str">
        <f>IF(O740="女子",IF($AF740&gt;100,"",IF($M740=プロ用女子!K$102,ROW(),"")),"")</f>
        <v/>
      </c>
      <c r="CI740" s="58" t="str">
        <f>IF(O740="女子",IF($AF740&gt;100,"",IF($M740=プロ用女子!D$127,ROW(),"")),"")</f>
        <v/>
      </c>
      <c r="CJ740" s="58" t="str">
        <f>IF(O740="女子",IF($AF740&gt;100,"",IF($M740=プロ用女子!K$127,ROW(),"")),"")</f>
        <v/>
      </c>
      <c r="CK740" s="58" t="str">
        <f>IF(O740="女子",IF($AF740&gt;100,"",IF($M740=プロ用女子!D$152,ROW(),"")),"")</f>
        <v/>
      </c>
      <c r="CL740" s="58" t="str">
        <f>IF(O740="女子",IF($AF740&gt;100,"",IF($M740=プロ用女子!K$152,ROW(),"")),"")</f>
        <v/>
      </c>
      <c r="CM740" s="58" t="str">
        <f>IF(O740="女子",IF($AF740&gt;100,"",IF($M740=プロ用女子!D$177,ROW(),"")),"")</f>
        <v/>
      </c>
      <c r="CN740" s="58" t="str">
        <f>IF(O740="女子",IF($AF740&gt;100,"",IF($M740=プロ用女子!K$177,ROW(),"")),"")</f>
        <v/>
      </c>
      <c r="CO740" s="58" t="str">
        <f>IF(O740="女子",IF($AF740&gt;100,"",IF($M740=プロ用女子!D$202,ROW(),"")),"")</f>
        <v/>
      </c>
      <c r="CP740" s="58" t="str">
        <f>IF(O740="女子",IF($AF740&gt;100,"",IF($M740=プロ用女子!K$202,ROW(),"")),"")</f>
        <v/>
      </c>
      <c r="CQ740" s="58" t="str">
        <f>IF(O740="女子",IF($AF740&gt;100,"",IF($M740=プロ用女子!D$227,ROW(),"")),"")</f>
        <v/>
      </c>
      <c r="CR740" s="58" t="str">
        <f>IF(O740="女子",IF($AF740&gt;100,"",IF($M740=プロ用女子!K$227,ROW(),"")),"")</f>
        <v/>
      </c>
    </row>
    <row r="741" spans="54:96" x14ac:dyDescent="0.15">
      <c r="BB741" t="str">
        <f t="shared" si="40"/>
        <v/>
      </c>
      <c r="BC741" t="str">
        <f t="shared" si="41"/>
        <v/>
      </c>
      <c r="BD741" t="str">
        <f t="shared" si="42"/>
        <v/>
      </c>
      <c r="BE741" s="58" t="str">
        <f>IF(O741="男子",IF($AF741&gt;100,"",IF(M741=プロ用男子!D$2,ROW(),"")),"")</f>
        <v/>
      </c>
      <c r="BF741" s="58" t="str">
        <f>IF(O741="男子",IF($AF741&gt;100,"",IF($M741=プロ用男子!K$2,ROW(),"")),"")</f>
        <v/>
      </c>
      <c r="BG741" s="58" t="str">
        <f>IF(O741="男子",IF($AF741&gt;100,"",IF($M741=プロ用男子!D$27,ROW(),"")),"")</f>
        <v/>
      </c>
      <c r="BH741" s="58" t="str">
        <f>IF(O741="男子",IF($AF741&gt;100,"",IF($M741=プロ用男子!K$27,ROW(),"")),"")</f>
        <v/>
      </c>
      <c r="BI741" s="58" t="str">
        <f>IF(O741="男子",IF($AF741&gt;100,"",IF($M741=プロ用男子!D$52,ROW(),"")),"")</f>
        <v/>
      </c>
      <c r="BJ741" s="58" t="str">
        <f>IF(O741="男子",IF($AF741&gt;100,"",IF($M741=プロ用男子!K$52,ROW(),"")),"")</f>
        <v/>
      </c>
      <c r="BK741" s="58" t="str">
        <f>IF(O741="男子",IF($AF741&gt;100,"",IF($M741=プロ用男子!D$77,ROW(),"")),"")</f>
        <v/>
      </c>
      <c r="BL741" s="58" t="str">
        <f>IF(O741="男子",IF($AF741&gt;100,"",IF($M741=プロ用男子!K$77,ROW(),"")),"")</f>
        <v/>
      </c>
      <c r="BM741" s="58" t="str">
        <f>IF(O741="男子",IF($AF741&gt;100,"",IF($M741=プロ用男子!D$102,ROW(),"")),"")</f>
        <v/>
      </c>
      <c r="BN741" s="58" t="str">
        <f>IF(O741="男子",IF($AF741&gt;100,"",IF($M741=プロ用男子!K$102,ROW(),"")),"")</f>
        <v/>
      </c>
      <c r="BO741" s="58" t="str">
        <f>IF(O741="男子",IF($AF741&gt;100,"",IF($M741=プロ用男子!D$127,ROW(),"")),"")</f>
        <v/>
      </c>
      <c r="BP741" s="58" t="str">
        <f>IF(O741="男子",IF($AF741&gt;100,"",IF($M741=プロ用男子!K$127,ROW(),"")),"")</f>
        <v/>
      </c>
      <c r="BQ741" s="58" t="str">
        <f>IF(O741="男子",IF($AF741&gt;100,"",IF($M741=プロ用男子!D$152,ROW(),"")),"")</f>
        <v/>
      </c>
      <c r="BR741" s="58" t="str">
        <f>IF(O741="男子",IF($AF741&gt;100,"",IF($M741=プロ用男子!K$152,ROW(),"")),"")</f>
        <v/>
      </c>
      <c r="BS741" s="58" t="str">
        <f>IF(O741="男子",IF($AF741&gt;100,"",IF($M741=プロ用男子!D$177,ROW(),"")),"")</f>
        <v/>
      </c>
      <c r="BT741" s="58" t="str">
        <f>IF(O741="男子",IF($AF741&gt;100,"",IF($M741=プロ用男子!K$177,ROW(),"")),"")</f>
        <v/>
      </c>
      <c r="BU741" s="58" t="str">
        <f>IF(O741="男子",IF($AF741&gt;100,"",IF($M741=プロ用男子!D$202,ROW(),"")),"")</f>
        <v/>
      </c>
      <c r="BV741" s="58" t="str">
        <f>IF(O741="男子",IF($AF741&gt;100,"",IF($M741=プロ用男子!K$202,ROW(),"")),"")</f>
        <v/>
      </c>
      <c r="BW741" s="58" t="str">
        <f>IF(O741="男子",IF($AF741&gt;100,"",IF($M741=プロ用男子!D$227,ROW(),"")),"")</f>
        <v/>
      </c>
      <c r="BX741" s="58" t="str">
        <f>IF(O741="男子",IF($AF741&gt;100,"",IF($M741=プロ用男子!K$227,ROW(),"")),"")</f>
        <v/>
      </c>
      <c r="BY741" s="58" t="str">
        <f>IF(O741="女子",IF(AF741&gt;100,"",IF(M741=プロ用女子!D$2,ROW(),"")),"")</f>
        <v/>
      </c>
      <c r="BZ741" s="58" t="str">
        <f>IF(O741="女子",IF($AF741&gt;100,"",IF($M741=プロ用女子!K$2,ROW(),"")),"")</f>
        <v/>
      </c>
      <c r="CA741" s="58" t="str">
        <f>IF(O741="女子",IF($AF741&gt;100,"",IF($M741=プロ用女子!D$27,ROW(),"")),"")</f>
        <v/>
      </c>
      <c r="CB741" s="58" t="str">
        <f>IF(O741="女子",IF($AF741&gt;100,"",IF($M741=プロ用女子!K$27,ROW(),"")),"")</f>
        <v/>
      </c>
      <c r="CC741" s="58" t="str">
        <f>IF(O741="女子",IF($AF741&gt;100,"",IF($M741=プロ用女子!D$52,ROW(),"")),"")</f>
        <v/>
      </c>
      <c r="CD741" s="58" t="str">
        <f>IF(O741="女子",IF($AF741&gt;100,"",IF($M741=プロ用女子!K$52,ROW(),"")),"")</f>
        <v/>
      </c>
      <c r="CE741" s="58" t="str">
        <f>IF(O741="女子",IF($AF741&gt;100,"",IF($M741=プロ用女子!D$77,ROW(),"")),"")</f>
        <v/>
      </c>
      <c r="CF741" s="58" t="str">
        <f>IF(O741="女子",IF($AF741&gt;100,"",IF($M741=プロ用女子!K$77,ROW(),"")),"")</f>
        <v/>
      </c>
      <c r="CG741" s="58" t="str">
        <f>IF(O741="女子",IF($AF741&gt;100,"",IF($M741=プロ用女子!D$102,ROW(),"")),"")</f>
        <v/>
      </c>
      <c r="CH741" s="58" t="str">
        <f>IF(O741="女子",IF($AF741&gt;100,"",IF($M741=プロ用女子!K$102,ROW(),"")),"")</f>
        <v/>
      </c>
      <c r="CI741" s="58" t="str">
        <f>IF(O741="女子",IF($AF741&gt;100,"",IF($M741=プロ用女子!D$127,ROW(),"")),"")</f>
        <v/>
      </c>
      <c r="CJ741" s="58" t="str">
        <f>IF(O741="女子",IF($AF741&gt;100,"",IF($M741=プロ用女子!K$127,ROW(),"")),"")</f>
        <v/>
      </c>
      <c r="CK741" s="58" t="str">
        <f>IF(O741="女子",IF($AF741&gt;100,"",IF($M741=プロ用女子!D$152,ROW(),"")),"")</f>
        <v/>
      </c>
      <c r="CL741" s="58" t="str">
        <f>IF(O741="女子",IF($AF741&gt;100,"",IF($M741=プロ用女子!K$152,ROW(),"")),"")</f>
        <v/>
      </c>
      <c r="CM741" s="58" t="str">
        <f>IF(O741="女子",IF($AF741&gt;100,"",IF($M741=プロ用女子!D$177,ROW(),"")),"")</f>
        <v/>
      </c>
      <c r="CN741" s="58" t="str">
        <f>IF(O741="女子",IF($AF741&gt;100,"",IF($M741=プロ用女子!K$177,ROW(),"")),"")</f>
        <v/>
      </c>
      <c r="CO741" s="58" t="str">
        <f>IF(O741="女子",IF($AF741&gt;100,"",IF($M741=プロ用女子!D$202,ROW(),"")),"")</f>
        <v/>
      </c>
      <c r="CP741" s="58" t="str">
        <f>IF(O741="女子",IF($AF741&gt;100,"",IF($M741=プロ用女子!K$202,ROW(),"")),"")</f>
        <v/>
      </c>
      <c r="CQ741" s="58" t="str">
        <f>IF(O741="女子",IF($AF741&gt;100,"",IF($M741=プロ用女子!D$227,ROW(),"")),"")</f>
        <v/>
      </c>
      <c r="CR741" s="58" t="str">
        <f>IF(O741="女子",IF($AF741&gt;100,"",IF($M741=プロ用女子!K$227,ROW(),"")),"")</f>
        <v/>
      </c>
    </row>
    <row r="742" spans="54:96" x14ac:dyDescent="0.15">
      <c r="BB742" t="str">
        <f t="shared" si="40"/>
        <v/>
      </c>
      <c r="BC742" t="str">
        <f t="shared" si="41"/>
        <v/>
      </c>
      <c r="BD742" t="str">
        <f t="shared" si="42"/>
        <v/>
      </c>
      <c r="BE742" s="58" t="str">
        <f>IF(O742="男子",IF($AF742&gt;100,"",IF(M742=プロ用男子!D$2,ROW(),"")),"")</f>
        <v/>
      </c>
      <c r="BF742" s="58" t="str">
        <f>IF(O742="男子",IF($AF742&gt;100,"",IF($M742=プロ用男子!K$2,ROW(),"")),"")</f>
        <v/>
      </c>
      <c r="BG742" s="58" t="str">
        <f>IF(O742="男子",IF($AF742&gt;100,"",IF($M742=プロ用男子!D$27,ROW(),"")),"")</f>
        <v/>
      </c>
      <c r="BH742" s="58" t="str">
        <f>IF(O742="男子",IF($AF742&gt;100,"",IF($M742=プロ用男子!K$27,ROW(),"")),"")</f>
        <v/>
      </c>
      <c r="BI742" s="58" t="str">
        <f>IF(O742="男子",IF($AF742&gt;100,"",IF($M742=プロ用男子!D$52,ROW(),"")),"")</f>
        <v/>
      </c>
      <c r="BJ742" s="58" t="str">
        <f>IF(O742="男子",IF($AF742&gt;100,"",IF($M742=プロ用男子!K$52,ROW(),"")),"")</f>
        <v/>
      </c>
      <c r="BK742" s="58" t="str">
        <f>IF(O742="男子",IF($AF742&gt;100,"",IF($M742=プロ用男子!D$77,ROW(),"")),"")</f>
        <v/>
      </c>
      <c r="BL742" s="58" t="str">
        <f>IF(O742="男子",IF($AF742&gt;100,"",IF($M742=プロ用男子!K$77,ROW(),"")),"")</f>
        <v/>
      </c>
      <c r="BM742" s="58" t="str">
        <f>IF(O742="男子",IF($AF742&gt;100,"",IF($M742=プロ用男子!D$102,ROW(),"")),"")</f>
        <v/>
      </c>
      <c r="BN742" s="58" t="str">
        <f>IF(O742="男子",IF($AF742&gt;100,"",IF($M742=プロ用男子!K$102,ROW(),"")),"")</f>
        <v/>
      </c>
      <c r="BO742" s="58" t="str">
        <f>IF(O742="男子",IF($AF742&gt;100,"",IF($M742=プロ用男子!D$127,ROW(),"")),"")</f>
        <v/>
      </c>
      <c r="BP742" s="58" t="str">
        <f>IF(O742="男子",IF($AF742&gt;100,"",IF($M742=プロ用男子!K$127,ROW(),"")),"")</f>
        <v/>
      </c>
      <c r="BQ742" s="58" t="str">
        <f>IF(O742="男子",IF($AF742&gt;100,"",IF($M742=プロ用男子!D$152,ROW(),"")),"")</f>
        <v/>
      </c>
      <c r="BR742" s="58" t="str">
        <f>IF(O742="男子",IF($AF742&gt;100,"",IF($M742=プロ用男子!K$152,ROW(),"")),"")</f>
        <v/>
      </c>
      <c r="BS742" s="58" t="str">
        <f>IF(O742="男子",IF($AF742&gt;100,"",IF($M742=プロ用男子!D$177,ROW(),"")),"")</f>
        <v/>
      </c>
      <c r="BT742" s="58" t="str">
        <f>IF(O742="男子",IF($AF742&gt;100,"",IF($M742=プロ用男子!K$177,ROW(),"")),"")</f>
        <v/>
      </c>
      <c r="BU742" s="58" t="str">
        <f>IF(O742="男子",IF($AF742&gt;100,"",IF($M742=プロ用男子!D$202,ROW(),"")),"")</f>
        <v/>
      </c>
      <c r="BV742" s="58" t="str">
        <f>IF(O742="男子",IF($AF742&gt;100,"",IF($M742=プロ用男子!K$202,ROW(),"")),"")</f>
        <v/>
      </c>
      <c r="BW742" s="58" t="str">
        <f>IF(O742="男子",IF($AF742&gt;100,"",IF($M742=プロ用男子!D$227,ROW(),"")),"")</f>
        <v/>
      </c>
      <c r="BX742" s="58" t="str">
        <f>IF(O742="男子",IF($AF742&gt;100,"",IF($M742=プロ用男子!K$227,ROW(),"")),"")</f>
        <v/>
      </c>
      <c r="BY742" s="58" t="str">
        <f>IF(O742="女子",IF(AF742&gt;100,"",IF(M742=プロ用女子!D$2,ROW(),"")),"")</f>
        <v/>
      </c>
      <c r="BZ742" s="58" t="str">
        <f>IF(O742="女子",IF($AF742&gt;100,"",IF($M742=プロ用女子!K$2,ROW(),"")),"")</f>
        <v/>
      </c>
      <c r="CA742" s="58" t="str">
        <f>IF(O742="女子",IF($AF742&gt;100,"",IF($M742=プロ用女子!D$27,ROW(),"")),"")</f>
        <v/>
      </c>
      <c r="CB742" s="58" t="str">
        <f>IF(O742="女子",IF($AF742&gt;100,"",IF($M742=プロ用女子!K$27,ROW(),"")),"")</f>
        <v/>
      </c>
      <c r="CC742" s="58" t="str">
        <f>IF(O742="女子",IF($AF742&gt;100,"",IF($M742=プロ用女子!D$52,ROW(),"")),"")</f>
        <v/>
      </c>
      <c r="CD742" s="58" t="str">
        <f>IF(O742="女子",IF($AF742&gt;100,"",IF($M742=プロ用女子!K$52,ROW(),"")),"")</f>
        <v/>
      </c>
      <c r="CE742" s="58" t="str">
        <f>IF(O742="女子",IF($AF742&gt;100,"",IF($M742=プロ用女子!D$77,ROW(),"")),"")</f>
        <v/>
      </c>
      <c r="CF742" s="58" t="str">
        <f>IF(O742="女子",IF($AF742&gt;100,"",IF($M742=プロ用女子!K$77,ROW(),"")),"")</f>
        <v/>
      </c>
      <c r="CG742" s="58" t="str">
        <f>IF(O742="女子",IF($AF742&gt;100,"",IF($M742=プロ用女子!D$102,ROW(),"")),"")</f>
        <v/>
      </c>
      <c r="CH742" s="58" t="str">
        <f>IF(O742="女子",IF($AF742&gt;100,"",IF($M742=プロ用女子!K$102,ROW(),"")),"")</f>
        <v/>
      </c>
      <c r="CI742" s="58" t="str">
        <f>IF(O742="女子",IF($AF742&gt;100,"",IF($M742=プロ用女子!D$127,ROW(),"")),"")</f>
        <v/>
      </c>
      <c r="CJ742" s="58" t="str">
        <f>IF(O742="女子",IF($AF742&gt;100,"",IF($M742=プロ用女子!K$127,ROW(),"")),"")</f>
        <v/>
      </c>
      <c r="CK742" s="58" t="str">
        <f>IF(O742="女子",IF($AF742&gt;100,"",IF($M742=プロ用女子!D$152,ROW(),"")),"")</f>
        <v/>
      </c>
      <c r="CL742" s="58" t="str">
        <f>IF(O742="女子",IF($AF742&gt;100,"",IF($M742=プロ用女子!K$152,ROW(),"")),"")</f>
        <v/>
      </c>
      <c r="CM742" s="58" t="str">
        <f>IF(O742="女子",IF($AF742&gt;100,"",IF($M742=プロ用女子!D$177,ROW(),"")),"")</f>
        <v/>
      </c>
      <c r="CN742" s="58" t="str">
        <f>IF(O742="女子",IF($AF742&gt;100,"",IF($M742=プロ用女子!K$177,ROW(),"")),"")</f>
        <v/>
      </c>
      <c r="CO742" s="58" t="str">
        <f>IF(O742="女子",IF($AF742&gt;100,"",IF($M742=プロ用女子!D$202,ROW(),"")),"")</f>
        <v/>
      </c>
      <c r="CP742" s="58" t="str">
        <f>IF(O742="女子",IF($AF742&gt;100,"",IF($M742=プロ用女子!K$202,ROW(),"")),"")</f>
        <v/>
      </c>
      <c r="CQ742" s="58" t="str">
        <f>IF(O742="女子",IF($AF742&gt;100,"",IF($M742=プロ用女子!D$227,ROW(),"")),"")</f>
        <v/>
      </c>
      <c r="CR742" s="58" t="str">
        <f>IF(O742="女子",IF($AF742&gt;100,"",IF($M742=プロ用女子!K$227,ROW(),"")),"")</f>
        <v/>
      </c>
    </row>
    <row r="743" spans="54:96" x14ac:dyDescent="0.15">
      <c r="BB743" t="str">
        <f t="shared" si="40"/>
        <v/>
      </c>
      <c r="BC743" t="str">
        <f t="shared" si="41"/>
        <v/>
      </c>
      <c r="BD743" t="str">
        <f t="shared" si="42"/>
        <v/>
      </c>
      <c r="BE743" s="58" t="str">
        <f>IF(O743="男子",IF($AF743&gt;100,"",IF(M743=プロ用男子!D$2,ROW(),"")),"")</f>
        <v/>
      </c>
      <c r="BF743" s="58" t="str">
        <f>IF(O743="男子",IF($AF743&gt;100,"",IF($M743=プロ用男子!K$2,ROW(),"")),"")</f>
        <v/>
      </c>
      <c r="BG743" s="58" t="str">
        <f>IF(O743="男子",IF($AF743&gt;100,"",IF($M743=プロ用男子!D$27,ROW(),"")),"")</f>
        <v/>
      </c>
      <c r="BH743" s="58" t="str">
        <f>IF(O743="男子",IF($AF743&gt;100,"",IF($M743=プロ用男子!K$27,ROW(),"")),"")</f>
        <v/>
      </c>
      <c r="BI743" s="58" t="str">
        <f>IF(O743="男子",IF($AF743&gt;100,"",IF($M743=プロ用男子!D$52,ROW(),"")),"")</f>
        <v/>
      </c>
      <c r="BJ743" s="58" t="str">
        <f>IF(O743="男子",IF($AF743&gt;100,"",IF($M743=プロ用男子!K$52,ROW(),"")),"")</f>
        <v/>
      </c>
      <c r="BK743" s="58" t="str">
        <f>IF(O743="男子",IF($AF743&gt;100,"",IF($M743=プロ用男子!D$77,ROW(),"")),"")</f>
        <v/>
      </c>
      <c r="BL743" s="58" t="str">
        <f>IF(O743="男子",IF($AF743&gt;100,"",IF($M743=プロ用男子!K$77,ROW(),"")),"")</f>
        <v/>
      </c>
      <c r="BM743" s="58" t="str">
        <f>IF(O743="男子",IF($AF743&gt;100,"",IF($M743=プロ用男子!D$102,ROW(),"")),"")</f>
        <v/>
      </c>
      <c r="BN743" s="58" t="str">
        <f>IF(O743="男子",IF($AF743&gt;100,"",IF($M743=プロ用男子!K$102,ROW(),"")),"")</f>
        <v/>
      </c>
      <c r="BO743" s="58" t="str">
        <f>IF(O743="男子",IF($AF743&gt;100,"",IF($M743=プロ用男子!D$127,ROW(),"")),"")</f>
        <v/>
      </c>
      <c r="BP743" s="58" t="str">
        <f>IF(O743="男子",IF($AF743&gt;100,"",IF($M743=プロ用男子!K$127,ROW(),"")),"")</f>
        <v/>
      </c>
      <c r="BQ743" s="58" t="str">
        <f>IF(O743="男子",IF($AF743&gt;100,"",IF($M743=プロ用男子!D$152,ROW(),"")),"")</f>
        <v/>
      </c>
      <c r="BR743" s="58" t="str">
        <f>IF(O743="男子",IF($AF743&gt;100,"",IF($M743=プロ用男子!K$152,ROW(),"")),"")</f>
        <v/>
      </c>
      <c r="BS743" s="58" t="str">
        <f>IF(O743="男子",IF($AF743&gt;100,"",IF($M743=プロ用男子!D$177,ROW(),"")),"")</f>
        <v/>
      </c>
      <c r="BT743" s="58" t="str">
        <f>IF(O743="男子",IF($AF743&gt;100,"",IF($M743=プロ用男子!K$177,ROW(),"")),"")</f>
        <v/>
      </c>
      <c r="BU743" s="58" t="str">
        <f>IF(O743="男子",IF($AF743&gt;100,"",IF($M743=プロ用男子!D$202,ROW(),"")),"")</f>
        <v/>
      </c>
      <c r="BV743" s="58" t="str">
        <f>IF(O743="男子",IF($AF743&gt;100,"",IF($M743=プロ用男子!K$202,ROW(),"")),"")</f>
        <v/>
      </c>
      <c r="BW743" s="58" t="str">
        <f>IF(O743="男子",IF($AF743&gt;100,"",IF($M743=プロ用男子!D$227,ROW(),"")),"")</f>
        <v/>
      </c>
      <c r="BX743" s="58" t="str">
        <f>IF(O743="男子",IF($AF743&gt;100,"",IF($M743=プロ用男子!K$227,ROW(),"")),"")</f>
        <v/>
      </c>
      <c r="BY743" s="58" t="str">
        <f>IF(O743="女子",IF(AF743&gt;100,"",IF(M743=プロ用女子!D$2,ROW(),"")),"")</f>
        <v/>
      </c>
      <c r="BZ743" s="58" t="str">
        <f>IF(O743="女子",IF($AF743&gt;100,"",IF($M743=プロ用女子!K$2,ROW(),"")),"")</f>
        <v/>
      </c>
      <c r="CA743" s="58" t="str">
        <f>IF(O743="女子",IF($AF743&gt;100,"",IF($M743=プロ用女子!D$27,ROW(),"")),"")</f>
        <v/>
      </c>
      <c r="CB743" s="58" t="str">
        <f>IF(O743="女子",IF($AF743&gt;100,"",IF($M743=プロ用女子!K$27,ROW(),"")),"")</f>
        <v/>
      </c>
      <c r="CC743" s="58" t="str">
        <f>IF(O743="女子",IF($AF743&gt;100,"",IF($M743=プロ用女子!D$52,ROW(),"")),"")</f>
        <v/>
      </c>
      <c r="CD743" s="58" t="str">
        <f>IF(O743="女子",IF($AF743&gt;100,"",IF($M743=プロ用女子!K$52,ROW(),"")),"")</f>
        <v/>
      </c>
      <c r="CE743" s="58" t="str">
        <f>IF(O743="女子",IF($AF743&gt;100,"",IF($M743=プロ用女子!D$77,ROW(),"")),"")</f>
        <v/>
      </c>
      <c r="CF743" s="58" t="str">
        <f>IF(O743="女子",IF($AF743&gt;100,"",IF($M743=プロ用女子!K$77,ROW(),"")),"")</f>
        <v/>
      </c>
      <c r="CG743" s="58" t="str">
        <f>IF(O743="女子",IF($AF743&gt;100,"",IF($M743=プロ用女子!D$102,ROW(),"")),"")</f>
        <v/>
      </c>
      <c r="CH743" s="58" t="str">
        <f>IF(O743="女子",IF($AF743&gt;100,"",IF($M743=プロ用女子!K$102,ROW(),"")),"")</f>
        <v/>
      </c>
      <c r="CI743" s="58" t="str">
        <f>IF(O743="女子",IF($AF743&gt;100,"",IF($M743=プロ用女子!D$127,ROW(),"")),"")</f>
        <v/>
      </c>
      <c r="CJ743" s="58" t="str">
        <f>IF(O743="女子",IF($AF743&gt;100,"",IF($M743=プロ用女子!K$127,ROW(),"")),"")</f>
        <v/>
      </c>
      <c r="CK743" s="58" t="str">
        <f>IF(O743="女子",IF($AF743&gt;100,"",IF($M743=プロ用女子!D$152,ROW(),"")),"")</f>
        <v/>
      </c>
      <c r="CL743" s="58" t="str">
        <f>IF(O743="女子",IF($AF743&gt;100,"",IF($M743=プロ用女子!K$152,ROW(),"")),"")</f>
        <v/>
      </c>
      <c r="CM743" s="58" t="str">
        <f>IF(O743="女子",IF($AF743&gt;100,"",IF($M743=プロ用女子!D$177,ROW(),"")),"")</f>
        <v/>
      </c>
      <c r="CN743" s="58" t="str">
        <f>IF(O743="女子",IF($AF743&gt;100,"",IF($M743=プロ用女子!K$177,ROW(),"")),"")</f>
        <v/>
      </c>
      <c r="CO743" s="58" t="str">
        <f>IF(O743="女子",IF($AF743&gt;100,"",IF($M743=プロ用女子!D$202,ROW(),"")),"")</f>
        <v/>
      </c>
      <c r="CP743" s="58" t="str">
        <f>IF(O743="女子",IF($AF743&gt;100,"",IF($M743=プロ用女子!K$202,ROW(),"")),"")</f>
        <v/>
      </c>
      <c r="CQ743" s="58" t="str">
        <f>IF(O743="女子",IF($AF743&gt;100,"",IF($M743=プロ用女子!D$227,ROW(),"")),"")</f>
        <v/>
      </c>
      <c r="CR743" s="58" t="str">
        <f>IF(O743="女子",IF($AF743&gt;100,"",IF($M743=プロ用女子!K$227,ROW(),"")),"")</f>
        <v/>
      </c>
    </row>
    <row r="744" spans="54:96" x14ac:dyDescent="0.15">
      <c r="BB744" t="str">
        <f t="shared" si="40"/>
        <v/>
      </c>
      <c r="BC744" t="str">
        <f t="shared" si="41"/>
        <v/>
      </c>
      <c r="BD744" t="str">
        <f t="shared" si="42"/>
        <v/>
      </c>
      <c r="BE744" s="58" t="str">
        <f>IF(O744="男子",IF($AF744&gt;100,"",IF(M744=プロ用男子!D$2,ROW(),"")),"")</f>
        <v/>
      </c>
      <c r="BF744" s="58" t="str">
        <f>IF(O744="男子",IF($AF744&gt;100,"",IF($M744=プロ用男子!K$2,ROW(),"")),"")</f>
        <v/>
      </c>
      <c r="BG744" s="58" t="str">
        <f>IF(O744="男子",IF($AF744&gt;100,"",IF($M744=プロ用男子!D$27,ROW(),"")),"")</f>
        <v/>
      </c>
      <c r="BH744" s="58" t="str">
        <f>IF(O744="男子",IF($AF744&gt;100,"",IF($M744=プロ用男子!K$27,ROW(),"")),"")</f>
        <v/>
      </c>
      <c r="BI744" s="58" t="str">
        <f>IF(O744="男子",IF($AF744&gt;100,"",IF($M744=プロ用男子!D$52,ROW(),"")),"")</f>
        <v/>
      </c>
      <c r="BJ744" s="58" t="str">
        <f>IF(O744="男子",IF($AF744&gt;100,"",IF($M744=プロ用男子!K$52,ROW(),"")),"")</f>
        <v/>
      </c>
      <c r="BK744" s="58" t="str">
        <f>IF(O744="男子",IF($AF744&gt;100,"",IF($M744=プロ用男子!D$77,ROW(),"")),"")</f>
        <v/>
      </c>
      <c r="BL744" s="58" t="str">
        <f>IF(O744="男子",IF($AF744&gt;100,"",IF($M744=プロ用男子!K$77,ROW(),"")),"")</f>
        <v/>
      </c>
      <c r="BM744" s="58" t="str">
        <f>IF(O744="男子",IF($AF744&gt;100,"",IF($M744=プロ用男子!D$102,ROW(),"")),"")</f>
        <v/>
      </c>
      <c r="BN744" s="58" t="str">
        <f>IF(O744="男子",IF($AF744&gt;100,"",IF($M744=プロ用男子!K$102,ROW(),"")),"")</f>
        <v/>
      </c>
      <c r="BO744" s="58" t="str">
        <f>IF(O744="男子",IF($AF744&gt;100,"",IF($M744=プロ用男子!D$127,ROW(),"")),"")</f>
        <v/>
      </c>
      <c r="BP744" s="58" t="str">
        <f>IF(O744="男子",IF($AF744&gt;100,"",IF($M744=プロ用男子!K$127,ROW(),"")),"")</f>
        <v/>
      </c>
      <c r="BQ744" s="58" t="str">
        <f>IF(O744="男子",IF($AF744&gt;100,"",IF($M744=プロ用男子!D$152,ROW(),"")),"")</f>
        <v/>
      </c>
      <c r="BR744" s="58" t="str">
        <f>IF(O744="男子",IF($AF744&gt;100,"",IF($M744=プロ用男子!K$152,ROW(),"")),"")</f>
        <v/>
      </c>
      <c r="BS744" s="58" t="str">
        <f>IF(O744="男子",IF($AF744&gt;100,"",IF($M744=プロ用男子!D$177,ROW(),"")),"")</f>
        <v/>
      </c>
      <c r="BT744" s="58" t="str">
        <f>IF(O744="男子",IF($AF744&gt;100,"",IF($M744=プロ用男子!K$177,ROW(),"")),"")</f>
        <v/>
      </c>
      <c r="BU744" s="58" t="str">
        <f>IF(O744="男子",IF($AF744&gt;100,"",IF($M744=プロ用男子!D$202,ROW(),"")),"")</f>
        <v/>
      </c>
      <c r="BV744" s="58" t="str">
        <f>IF(O744="男子",IF($AF744&gt;100,"",IF($M744=プロ用男子!K$202,ROW(),"")),"")</f>
        <v/>
      </c>
      <c r="BW744" s="58" t="str">
        <f>IF(O744="男子",IF($AF744&gt;100,"",IF($M744=プロ用男子!D$227,ROW(),"")),"")</f>
        <v/>
      </c>
      <c r="BX744" s="58" t="str">
        <f>IF(O744="男子",IF($AF744&gt;100,"",IF($M744=プロ用男子!K$227,ROW(),"")),"")</f>
        <v/>
      </c>
      <c r="BY744" s="58" t="str">
        <f>IF(O744="女子",IF(AF744&gt;100,"",IF(M744=プロ用女子!D$2,ROW(),"")),"")</f>
        <v/>
      </c>
      <c r="BZ744" s="58" t="str">
        <f>IF(O744="女子",IF($AF744&gt;100,"",IF($M744=プロ用女子!K$2,ROW(),"")),"")</f>
        <v/>
      </c>
      <c r="CA744" s="58" t="str">
        <f>IF(O744="女子",IF($AF744&gt;100,"",IF($M744=プロ用女子!D$27,ROW(),"")),"")</f>
        <v/>
      </c>
      <c r="CB744" s="58" t="str">
        <f>IF(O744="女子",IF($AF744&gt;100,"",IF($M744=プロ用女子!K$27,ROW(),"")),"")</f>
        <v/>
      </c>
      <c r="CC744" s="58" t="str">
        <f>IF(O744="女子",IF($AF744&gt;100,"",IF($M744=プロ用女子!D$52,ROW(),"")),"")</f>
        <v/>
      </c>
      <c r="CD744" s="58" t="str">
        <f>IF(O744="女子",IF($AF744&gt;100,"",IF($M744=プロ用女子!K$52,ROW(),"")),"")</f>
        <v/>
      </c>
      <c r="CE744" s="58" t="str">
        <f>IF(O744="女子",IF($AF744&gt;100,"",IF($M744=プロ用女子!D$77,ROW(),"")),"")</f>
        <v/>
      </c>
      <c r="CF744" s="58" t="str">
        <f>IF(O744="女子",IF($AF744&gt;100,"",IF($M744=プロ用女子!K$77,ROW(),"")),"")</f>
        <v/>
      </c>
      <c r="CG744" s="58" t="str">
        <f>IF(O744="女子",IF($AF744&gt;100,"",IF($M744=プロ用女子!D$102,ROW(),"")),"")</f>
        <v/>
      </c>
      <c r="CH744" s="58" t="str">
        <f>IF(O744="女子",IF($AF744&gt;100,"",IF($M744=プロ用女子!K$102,ROW(),"")),"")</f>
        <v/>
      </c>
      <c r="CI744" s="58" t="str">
        <f>IF(O744="女子",IF($AF744&gt;100,"",IF($M744=プロ用女子!D$127,ROW(),"")),"")</f>
        <v/>
      </c>
      <c r="CJ744" s="58" t="str">
        <f>IF(O744="女子",IF($AF744&gt;100,"",IF($M744=プロ用女子!K$127,ROW(),"")),"")</f>
        <v/>
      </c>
      <c r="CK744" s="58" t="str">
        <f>IF(O744="女子",IF($AF744&gt;100,"",IF($M744=プロ用女子!D$152,ROW(),"")),"")</f>
        <v/>
      </c>
      <c r="CL744" s="58" t="str">
        <f>IF(O744="女子",IF($AF744&gt;100,"",IF($M744=プロ用女子!K$152,ROW(),"")),"")</f>
        <v/>
      </c>
      <c r="CM744" s="58" t="str">
        <f>IF(O744="女子",IF($AF744&gt;100,"",IF($M744=プロ用女子!D$177,ROW(),"")),"")</f>
        <v/>
      </c>
      <c r="CN744" s="58" t="str">
        <f>IF(O744="女子",IF($AF744&gt;100,"",IF($M744=プロ用女子!K$177,ROW(),"")),"")</f>
        <v/>
      </c>
      <c r="CO744" s="58" t="str">
        <f>IF(O744="女子",IF($AF744&gt;100,"",IF($M744=プロ用女子!D$202,ROW(),"")),"")</f>
        <v/>
      </c>
      <c r="CP744" s="58" t="str">
        <f>IF(O744="女子",IF($AF744&gt;100,"",IF($M744=プロ用女子!K$202,ROW(),"")),"")</f>
        <v/>
      </c>
      <c r="CQ744" s="58" t="str">
        <f>IF(O744="女子",IF($AF744&gt;100,"",IF($M744=プロ用女子!D$227,ROW(),"")),"")</f>
        <v/>
      </c>
      <c r="CR744" s="58" t="str">
        <f>IF(O744="女子",IF($AF744&gt;100,"",IF($M744=プロ用女子!K$227,ROW(),"")),"")</f>
        <v/>
      </c>
    </row>
    <row r="745" spans="54:96" x14ac:dyDescent="0.15">
      <c r="BB745" t="str">
        <f t="shared" si="40"/>
        <v/>
      </c>
      <c r="BC745" t="str">
        <f t="shared" si="41"/>
        <v/>
      </c>
      <c r="BD745" t="str">
        <f t="shared" si="42"/>
        <v/>
      </c>
      <c r="BE745" s="58" t="str">
        <f>IF(O745="男子",IF($AF745&gt;100,"",IF(M745=プロ用男子!D$2,ROW(),"")),"")</f>
        <v/>
      </c>
      <c r="BF745" s="58" t="str">
        <f>IF(O745="男子",IF($AF745&gt;100,"",IF($M745=プロ用男子!K$2,ROW(),"")),"")</f>
        <v/>
      </c>
      <c r="BG745" s="58" t="str">
        <f>IF(O745="男子",IF($AF745&gt;100,"",IF($M745=プロ用男子!D$27,ROW(),"")),"")</f>
        <v/>
      </c>
      <c r="BH745" s="58" t="str">
        <f>IF(O745="男子",IF($AF745&gt;100,"",IF($M745=プロ用男子!K$27,ROW(),"")),"")</f>
        <v/>
      </c>
      <c r="BI745" s="58" t="str">
        <f>IF(O745="男子",IF($AF745&gt;100,"",IF($M745=プロ用男子!D$52,ROW(),"")),"")</f>
        <v/>
      </c>
      <c r="BJ745" s="58" t="str">
        <f>IF(O745="男子",IF($AF745&gt;100,"",IF($M745=プロ用男子!K$52,ROW(),"")),"")</f>
        <v/>
      </c>
      <c r="BK745" s="58" t="str">
        <f>IF(O745="男子",IF($AF745&gt;100,"",IF($M745=プロ用男子!D$77,ROW(),"")),"")</f>
        <v/>
      </c>
      <c r="BL745" s="58" t="str">
        <f>IF(O745="男子",IF($AF745&gt;100,"",IF($M745=プロ用男子!K$77,ROW(),"")),"")</f>
        <v/>
      </c>
      <c r="BM745" s="58" t="str">
        <f>IF(O745="男子",IF($AF745&gt;100,"",IF($M745=プロ用男子!D$102,ROW(),"")),"")</f>
        <v/>
      </c>
      <c r="BN745" s="58" t="str">
        <f>IF(O745="男子",IF($AF745&gt;100,"",IF($M745=プロ用男子!K$102,ROW(),"")),"")</f>
        <v/>
      </c>
      <c r="BO745" s="58" t="str">
        <f>IF(O745="男子",IF($AF745&gt;100,"",IF($M745=プロ用男子!D$127,ROW(),"")),"")</f>
        <v/>
      </c>
      <c r="BP745" s="58" t="str">
        <f>IF(O745="男子",IF($AF745&gt;100,"",IF($M745=プロ用男子!K$127,ROW(),"")),"")</f>
        <v/>
      </c>
      <c r="BQ745" s="58" t="str">
        <f>IF(O745="男子",IF($AF745&gt;100,"",IF($M745=プロ用男子!D$152,ROW(),"")),"")</f>
        <v/>
      </c>
      <c r="BR745" s="58" t="str">
        <f>IF(O745="男子",IF($AF745&gt;100,"",IF($M745=プロ用男子!K$152,ROW(),"")),"")</f>
        <v/>
      </c>
      <c r="BS745" s="58" t="str">
        <f>IF(O745="男子",IF($AF745&gt;100,"",IF($M745=プロ用男子!D$177,ROW(),"")),"")</f>
        <v/>
      </c>
      <c r="BT745" s="58" t="str">
        <f>IF(O745="男子",IF($AF745&gt;100,"",IF($M745=プロ用男子!K$177,ROW(),"")),"")</f>
        <v/>
      </c>
      <c r="BU745" s="58" t="str">
        <f>IF(O745="男子",IF($AF745&gt;100,"",IF($M745=プロ用男子!D$202,ROW(),"")),"")</f>
        <v/>
      </c>
      <c r="BV745" s="58" t="str">
        <f>IF(O745="男子",IF($AF745&gt;100,"",IF($M745=プロ用男子!K$202,ROW(),"")),"")</f>
        <v/>
      </c>
      <c r="BW745" s="58" t="str">
        <f>IF(O745="男子",IF($AF745&gt;100,"",IF($M745=プロ用男子!D$227,ROW(),"")),"")</f>
        <v/>
      </c>
      <c r="BX745" s="58" t="str">
        <f>IF(O745="男子",IF($AF745&gt;100,"",IF($M745=プロ用男子!K$227,ROW(),"")),"")</f>
        <v/>
      </c>
      <c r="BY745" s="58" t="str">
        <f>IF(O745="女子",IF(AF745&gt;100,"",IF(M745=プロ用女子!D$2,ROW(),"")),"")</f>
        <v/>
      </c>
      <c r="BZ745" s="58" t="str">
        <f>IF(O745="女子",IF($AF745&gt;100,"",IF($M745=プロ用女子!K$2,ROW(),"")),"")</f>
        <v/>
      </c>
      <c r="CA745" s="58" t="str">
        <f>IF(O745="女子",IF($AF745&gt;100,"",IF($M745=プロ用女子!D$27,ROW(),"")),"")</f>
        <v/>
      </c>
      <c r="CB745" s="58" t="str">
        <f>IF(O745="女子",IF($AF745&gt;100,"",IF($M745=プロ用女子!K$27,ROW(),"")),"")</f>
        <v/>
      </c>
      <c r="CC745" s="58" t="str">
        <f>IF(O745="女子",IF($AF745&gt;100,"",IF($M745=プロ用女子!D$52,ROW(),"")),"")</f>
        <v/>
      </c>
      <c r="CD745" s="58" t="str">
        <f>IF(O745="女子",IF($AF745&gt;100,"",IF($M745=プロ用女子!K$52,ROW(),"")),"")</f>
        <v/>
      </c>
      <c r="CE745" s="58" t="str">
        <f>IF(O745="女子",IF($AF745&gt;100,"",IF($M745=プロ用女子!D$77,ROW(),"")),"")</f>
        <v/>
      </c>
      <c r="CF745" s="58" t="str">
        <f>IF(O745="女子",IF($AF745&gt;100,"",IF($M745=プロ用女子!K$77,ROW(),"")),"")</f>
        <v/>
      </c>
      <c r="CG745" s="58" t="str">
        <f>IF(O745="女子",IF($AF745&gt;100,"",IF($M745=プロ用女子!D$102,ROW(),"")),"")</f>
        <v/>
      </c>
      <c r="CH745" s="58" t="str">
        <f>IF(O745="女子",IF($AF745&gt;100,"",IF($M745=プロ用女子!K$102,ROW(),"")),"")</f>
        <v/>
      </c>
      <c r="CI745" s="58" t="str">
        <f>IF(O745="女子",IF($AF745&gt;100,"",IF($M745=プロ用女子!D$127,ROW(),"")),"")</f>
        <v/>
      </c>
      <c r="CJ745" s="58" t="str">
        <f>IF(O745="女子",IF($AF745&gt;100,"",IF($M745=プロ用女子!K$127,ROW(),"")),"")</f>
        <v/>
      </c>
      <c r="CK745" s="58" t="str">
        <f>IF(O745="女子",IF($AF745&gt;100,"",IF($M745=プロ用女子!D$152,ROW(),"")),"")</f>
        <v/>
      </c>
      <c r="CL745" s="58" t="str">
        <f>IF(O745="女子",IF($AF745&gt;100,"",IF($M745=プロ用女子!K$152,ROW(),"")),"")</f>
        <v/>
      </c>
      <c r="CM745" s="58" t="str">
        <f>IF(O745="女子",IF($AF745&gt;100,"",IF($M745=プロ用女子!D$177,ROW(),"")),"")</f>
        <v/>
      </c>
      <c r="CN745" s="58" t="str">
        <f>IF(O745="女子",IF($AF745&gt;100,"",IF($M745=プロ用女子!K$177,ROW(),"")),"")</f>
        <v/>
      </c>
      <c r="CO745" s="58" t="str">
        <f>IF(O745="女子",IF($AF745&gt;100,"",IF($M745=プロ用女子!D$202,ROW(),"")),"")</f>
        <v/>
      </c>
      <c r="CP745" s="58" t="str">
        <f>IF(O745="女子",IF($AF745&gt;100,"",IF($M745=プロ用女子!K$202,ROW(),"")),"")</f>
        <v/>
      </c>
      <c r="CQ745" s="58" t="str">
        <f>IF(O745="女子",IF($AF745&gt;100,"",IF($M745=プロ用女子!D$227,ROW(),"")),"")</f>
        <v/>
      </c>
      <c r="CR745" s="58" t="str">
        <f>IF(O745="女子",IF($AF745&gt;100,"",IF($M745=プロ用女子!K$227,ROW(),"")),"")</f>
        <v/>
      </c>
    </row>
    <row r="746" spans="54:96" x14ac:dyDescent="0.15">
      <c r="BB746" t="str">
        <f t="shared" si="40"/>
        <v/>
      </c>
      <c r="BC746" t="str">
        <f t="shared" si="41"/>
        <v/>
      </c>
      <c r="BD746" t="str">
        <f t="shared" si="42"/>
        <v/>
      </c>
      <c r="BE746" s="58" t="str">
        <f>IF(O746="男子",IF($AF746&gt;100,"",IF(M746=プロ用男子!D$2,ROW(),"")),"")</f>
        <v/>
      </c>
      <c r="BF746" s="58" t="str">
        <f>IF(O746="男子",IF($AF746&gt;100,"",IF($M746=プロ用男子!K$2,ROW(),"")),"")</f>
        <v/>
      </c>
      <c r="BG746" s="58" t="str">
        <f>IF(O746="男子",IF($AF746&gt;100,"",IF($M746=プロ用男子!D$27,ROW(),"")),"")</f>
        <v/>
      </c>
      <c r="BH746" s="58" t="str">
        <f>IF(O746="男子",IF($AF746&gt;100,"",IF($M746=プロ用男子!K$27,ROW(),"")),"")</f>
        <v/>
      </c>
      <c r="BI746" s="58" t="str">
        <f>IF(O746="男子",IF($AF746&gt;100,"",IF($M746=プロ用男子!D$52,ROW(),"")),"")</f>
        <v/>
      </c>
      <c r="BJ746" s="58" t="str">
        <f>IF(O746="男子",IF($AF746&gt;100,"",IF($M746=プロ用男子!K$52,ROW(),"")),"")</f>
        <v/>
      </c>
      <c r="BK746" s="58" t="str">
        <f>IF(O746="男子",IF($AF746&gt;100,"",IF($M746=プロ用男子!D$77,ROW(),"")),"")</f>
        <v/>
      </c>
      <c r="BL746" s="58" t="str">
        <f>IF(O746="男子",IF($AF746&gt;100,"",IF($M746=プロ用男子!K$77,ROW(),"")),"")</f>
        <v/>
      </c>
      <c r="BM746" s="58" t="str">
        <f>IF(O746="男子",IF($AF746&gt;100,"",IF($M746=プロ用男子!D$102,ROW(),"")),"")</f>
        <v/>
      </c>
      <c r="BN746" s="58" t="str">
        <f>IF(O746="男子",IF($AF746&gt;100,"",IF($M746=プロ用男子!K$102,ROW(),"")),"")</f>
        <v/>
      </c>
      <c r="BO746" s="58" t="str">
        <f>IF(O746="男子",IF($AF746&gt;100,"",IF($M746=プロ用男子!D$127,ROW(),"")),"")</f>
        <v/>
      </c>
      <c r="BP746" s="58" t="str">
        <f>IF(O746="男子",IF($AF746&gt;100,"",IF($M746=プロ用男子!K$127,ROW(),"")),"")</f>
        <v/>
      </c>
      <c r="BQ746" s="58" t="str">
        <f>IF(O746="男子",IF($AF746&gt;100,"",IF($M746=プロ用男子!D$152,ROW(),"")),"")</f>
        <v/>
      </c>
      <c r="BR746" s="58" t="str">
        <f>IF(O746="男子",IF($AF746&gt;100,"",IF($M746=プロ用男子!K$152,ROW(),"")),"")</f>
        <v/>
      </c>
      <c r="BS746" s="58" t="str">
        <f>IF(O746="男子",IF($AF746&gt;100,"",IF($M746=プロ用男子!D$177,ROW(),"")),"")</f>
        <v/>
      </c>
      <c r="BT746" s="58" t="str">
        <f>IF(O746="男子",IF($AF746&gt;100,"",IF($M746=プロ用男子!K$177,ROW(),"")),"")</f>
        <v/>
      </c>
      <c r="BU746" s="58" t="str">
        <f>IF(O746="男子",IF($AF746&gt;100,"",IF($M746=プロ用男子!D$202,ROW(),"")),"")</f>
        <v/>
      </c>
      <c r="BV746" s="58" t="str">
        <f>IF(O746="男子",IF($AF746&gt;100,"",IF($M746=プロ用男子!K$202,ROW(),"")),"")</f>
        <v/>
      </c>
      <c r="BW746" s="58" t="str">
        <f>IF(O746="男子",IF($AF746&gt;100,"",IF($M746=プロ用男子!D$227,ROW(),"")),"")</f>
        <v/>
      </c>
      <c r="BX746" s="58" t="str">
        <f>IF(O746="男子",IF($AF746&gt;100,"",IF($M746=プロ用男子!K$227,ROW(),"")),"")</f>
        <v/>
      </c>
      <c r="BY746" s="58" t="str">
        <f>IF(O746="女子",IF(AF746&gt;100,"",IF(M746=プロ用女子!D$2,ROW(),"")),"")</f>
        <v/>
      </c>
      <c r="BZ746" s="58" t="str">
        <f>IF(O746="女子",IF($AF746&gt;100,"",IF($M746=プロ用女子!K$2,ROW(),"")),"")</f>
        <v/>
      </c>
      <c r="CA746" s="58" t="str">
        <f>IF(O746="女子",IF($AF746&gt;100,"",IF($M746=プロ用女子!D$27,ROW(),"")),"")</f>
        <v/>
      </c>
      <c r="CB746" s="58" t="str">
        <f>IF(O746="女子",IF($AF746&gt;100,"",IF($M746=プロ用女子!K$27,ROW(),"")),"")</f>
        <v/>
      </c>
      <c r="CC746" s="58" t="str">
        <f>IF(O746="女子",IF($AF746&gt;100,"",IF($M746=プロ用女子!D$52,ROW(),"")),"")</f>
        <v/>
      </c>
      <c r="CD746" s="58" t="str">
        <f>IF(O746="女子",IF($AF746&gt;100,"",IF($M746=プロ用女子!K$52,ROW(),"")),"")</f>
        <v/>
      </c>
      <c r="CE746" s="58" t="str">
        <f>IF(O746="女子",IF($AF746&gt;100,"",IF($M746=プロ用女子!D$77,ROW(),"")),"")</f>
        <v/>
      </c>
      <c r="CF746" s="58" t="str">
        <f>IF(O746="女子",IF($AF746&gt;100,"",IF($M746=プロ用女子!K$77,ROW(),"")),"")</f>
        <v/>
      </c>
      <c r="CG746" s="58" t="str">
        <f>IF(O746="女子",IF($AF746&gt;100,"",IF($M746=プロ用女子!D$102,ROW(),"")),"")</f>
        <v/>
      </c>
      <c r="CH746" s="58" t="str">
        <f>IF(O746="女子",IF($AF746&gt;100,"",IF($M746=プロ用女子!K$102,ROW(),"")),"")</f>
        <v/>
      </c>
      <c r="CI746" s="58" t="str">
        <f>IF(O746="女子",IF($AF746&gt;100,"",IF($M746=プロ用女子!D$127,ROW(),"")),"")</f>
        <v/>
      </c>
      <c r="CJ746" s="58" t="str">
        <f>IF(O746="女子",IF($AF746&gt;100,"",IF($M746=プロ用女子!K$127,ROW(),"")),"")</f>
        <v/>
      </c>
      <c r="CK746" s="58" t="str">
        <f>IF(O746="女子",IF($AF746&gt;100,"",IF($M746=プロ用女子!D$152,ROW(),"")),"")</f>
        <v/>
      </c>
      <c r="CL746" s="58" t="str">
        <f>IF(O746="女子",IF($AF746&gt;100,"",IF($M746=プロ用女子!K$152,ROW(),"")),"")</f>
        <v/>
      </c>
      <c r="CM746" s="58" t="str">
        <f>IF(O746="女子",IF($AF746&gt;100,"",IF($M746=プロ用女子!D$177,ROW(),"")),"")</f>
        <v/>
      </c>
      <c r="CN746" s="58" t="str">
        <f>IF(O746="女子",IF($AF746&gt;100,"",IF($M746=プロ用女子!K$177,ROW(),"")),"")</f>
        <v/>
      </c>
      <c r="CO746" s="58" t="str">
        <f>IF(O746="女子",IF($AF746&gt;100,"",IF($M746=プロ用女子!D$202,ROW(),"")),"")</f>
        <v/>
      </c>
      <c r="CP746" s="58" t="str">
        <f>IF(O746="女子",IF($AF746&gt;100,"",IF($M746=プロ用女子!K$202,ROW(),"")),"")</f>
        <v/>
      </c>
      <c r="CQ746" s="58" t="str">
        <f>IF(O746="女子",IF($AF746&gt;100,"",IF($M746=プロ用女子!D$227,ROW(),"")),"")</f>
        <v/>
      </c>
      <c r="CR746" s="58" t="str">
        <f>IF(O746="女子",IF($AF746&gt;100,"",IF($M746=プロ用女子!K$227,ROW(),"")),"")</f>
        <v/>
      </c>
    </row>
    <row r="747" spans="54:96" x14ac:dyDescent="0.15">
      <c r="BB747" t="str">
        <f t="shared" si="40"/>
        <v/>
      </c>
      <c r="BC747" t="str">
        <f t="shared" si="41"/>
        <v/>
      </c>
      <c r="BD747" t="str">
        <f t="shared" si="42"/>
        <v/>
      </c>
      <c r="BE747" s="58" t="str">
        <f>IF(O747="男子",IF($AF747&gt;100,"",IF(M747=プロ用男子!D$2,ROW(),"")),"")</f>
        <v/>
      </c>
      <c r="BF747" s="58" t="str">
        <f>IF(O747="男子",IF($AF747&gt;100,"",IF($M747=プロ用男子!K$2,ROW(),"")),"")</f>
        <v/>
      </c>
      <c r="BG747" s="58" t="str">
        <f>IF(O747="男子",IF($AF747&gt;100,"",IF($M747=プロ用男子!D$27,ROW(),"")),"")</f>
        <v/>
      </c>
      <c r="BH747" s="58" t="str">
        <f>IF(O747="男子",IF($AF747&gt;100,"",IF($M747=プロ用男子!K$27,ROW(),"")),"")</f>
        <v/>
      </c>
      <c r="BI747" s="58" t="str">
        <f>IF(O747="男子",IF($AF747&gt;100,"",IF($M747=プロ用男子!D$52,ROW(),"")),"")</f>
        <v/>
      </c>
      <c r="BJ747" s="58" t="str">
        <f>IF(O747="男子",IF($AF747&gt;100,"",IF($M747=プロ用男子!K$52,ROW(),"")),"")</f>
        <v/>
      </c>
      <c r="BK747" s="58" t="str">
        <f>IF(O747="男子",IF($AF747&gt;100,"",IF($M747=プロ用男子!D$77,ROW(),"")),"")</f>
        <v/>
      </c>
      <c r="BL747" s="58" t="str">
        <f>IF(O747="男子",IF($AF747&gt;100,"",IF($M747=プロ用男子!K$77,ROW(),"")),"")</f>
        <v/>
      </c>
      <c r="BM747" s="58" t="str">
        <f>IF(O747="男子",IF($AF747&gt;100,"",IF($M747=プロ用男子!D$102,ROW(),"")),"")</f>
        <v/>
      </c>
      <c r="BN747" s="58" t="str">
        <f>IF(O747="男子",IF($AF747&gt;100,"",IF($M747=プロ用男子!K$102,ROW(),"")),"")</f>
        <v/>
      </c>
      <c r="BO747" s="58" t="str">
        <f>IF(O747="男子",IF($AF747&gt;100,"",IF($M747=プロ用男子!D$127,ROW(),"")),"")</f>
        <v/>
      </c>
      <c r="BP747" s="58" t="str">
        <f>IF(O747="男子",IF($AF747&gt;100,"",IF($M747=プロ用男子!K$127,ROW(),"")),"")</f>
        <v/>
      </c>
      <c r="BQ747" s="58" t="str">
        <f>IF(O747="男子",IF($AF747&gt;100,"",IF($M747=プロ用男子!D$152,ROW(),"")),"")</f>
        <v/>
      </c>
      <c r="BR747" s="58" t="str">
        <f>IF(O747="男子",IF($AF747&gt;100,"",IF($M747=プロ用男子!K$152,ROW(),"")),"")</f>
        <v/>
      </c>
      <c r="BS747" s="58" t="str">
        <f>IF(O747="男子",IF($AF747&gt;100,"",IF($M747=プロ用男子!D$177,ROW(),"")),"")</f>
        <v/>
      </c>
      <c r="BT747" s="58" t="str">
        <f>IF(O747="男子",IF($AF747&gt;100,"",IF($M747=プロ用男子!K$177,ROW(),"")),"")</f>
        <v/>
      </c>
      <c r="BU747" s="58" t="str">
        <f>IF(O747="男子",IF($AF747&gt;100,"",IF($M747=プロ用男子!D$202,ROW(),"")),"")</f>
        <v/>
      </c>
      <c r="BV747" s="58" t="str">
        <f>IF(O747="男子",IF($AF747&gt;100,"",IF($M747=プロ用男子!K$202,ROW(),"")),"")</f>
        <v/>
      </c>
      <c r="BW747" s="58" t="str">
        <f>IF(O747="男子",IF($AF747&gt;100,"",IF($M747=プロ用男子!D$227,ROW(),"")),"")</f>
        <v/>
      </c>
      <c r="BX747" s="58" t="str">
        <f>IF(O747="男子",IF($AF747&gt;100,"",IF($M747=プロ用男子!K$227,ROW(),"")),"")</f>
        <v/>
      </c>
      <c r="BY747" s="58" t="str">
        <f>IF(O747="女子",IF(AF747&gt;100,"",IF(M747=プロ用女子!D$2,ROW(),"")),"")</f>
        <v/>
      </c>
      <c r="BZ747" s="58" t="str">
        <f>IF(O747="女子",IF($AF747&gt;100,"",IF($M747=プロ用女子!K$2,ROW(),"")),"")</f>
        <v/>
      </c>
      <c r="CA747" s="58" t="str">
        <f>IF(O747="女子",IF($AF747&gt;100,"",IF($M747=プロ用女子!D$27,ROW(),"")),"")</f>
        <v/>
      </c>
      <c r="CB747" s="58" t="str">
        <f>IF(O747="女子",IF($AF747&gt;100,"",IF($M747=プロ用女子!K$27,ROW(),"")),"")</f>
        <v/>
      </c>
      <c r="CC747" s="58" t="str">
        <f>IF(O747="女子",IF($AF747&gt;100,"",IF($M747=プロ用女子!D$52,ROW(),"")),"")</f>
        <v/>
      </c>
      <c r="CD747" s="58" t="str">
        <f>IF(O747="女子",IF($AF747&gt;100,"",IF($M747=プロ用女子!K$52,ROW(),"")),"")</f>
        <v/>
      </c>
      <c r="CE747" s="58" t="str">
        <f>IF(O747="女子",IF($AF747&gt;100,"",IF($M747=プロ用女子!D$77,ROW(),"")),"")</f>
        <v/>
      </c>
      <c r="CF747" s="58" t="str">
        <f>IF(O747="女子",IF($AF747&gt;100,"",IF($M747=プロ用女子!K$77,ROW(),"")),"")</f>
        <v/>
      </c>
      <c r="CG747" s="58" t="str">
        <f>IF(O747="女子",IF($AF747&gt;100,"",IF($M747=プロ用女子!D$102,ROW(),"")),"")</f>
        <v/>
      </c>
      <c r="CH747" s="58" t="str">
        <f>IF(O747="女子",IF($AF747&gt;100,"",IF($M747=プロ用女子!K$102,ROW(),"")),"")</f>
        <v/>
      </c>
      <c r="CI747" s="58" t="str">
        <f>IF(O747="女子",IF($AF747&gt;100,"",IF($M747=プロ用女子!D$127,ROW(),"")),"")</f>
        <v/>
      </c>
      <c r="CJ747" s="58" t="str">
        <f>IF(O747="女子",IF($AF747&gt;100,"",IF($M747=プロ用女子!K$127,ROW(),"")),"")</f>
        <v/>
      </c>
      <c r="CK747" s="58" t="str">
        <f>IF(O747="女子",IF($AF747&gt;100,"",IF($M747=プロ用女子!D$152,ROW(),"")),"")</f>
        <v/>
      </c>
      <c r="CL747" s="58" t="str">
        <f>IF(O747="女子",IF($AF747&gt;100,"",IF($M747=プロ用女子!K$152,ROW(),"")),"")</f>
        <v/>
      </c>
      <c r="CM747" s="58" t="str">
        <f>IF(O747="女子",IF($AF747&gt;100,"",IF($M747=プロ用女子!D$177,ROW(),"")),"")</f>
        <v/>
      </c>
      <c r="CN747" s="58" t="str">
        <f>IF(O747="女子",IF($AF747&gt;100,"",IF($M747=プロ用女子!K$177,ROW(),"")),"")</f>
        <v/>
      </c>
      <c r="CO747" s="58" t="str">
        <f>IF(O747="女子",IF($AF747&gt;100,"",IF($M747=プロ用女子!D$202,ROW(),"")),"")</f>
        <v/>
      </c>
      <c r="CP747" s="58" t="str">
        <f>IF(O747="女子",IF($AF747&gt;100,"",IF($M747=プロ用女子!K$202,ROW(),"")),"")</f>
        <v/>
      </c>
      <c r="CQ747" s="58" t="str">
        <f>IF(O747="女子",IF($AF747&gt;100,"",IF($M747=プロ用女子!D$227,ROW(),"")),"")</f>
        <v/>
      </c>
      <c r="CR747" s="58" t="str">
        <f>IF(O747="女子",IF($AF747&gt;100,"",IF($M747=プロ用女子!K$227,ROW(),"")),"")</f>
        <v/>
      </c>
    </row>
    <row r="748" spans="54:96" x14ac:dyDescent="0.15">
      <c r="BB748" t="str">
        <f t="shared" si="40"/>
        <v/>
      </c>
      <c r="BC748" t="str">
        <f t="shared" si="41"/>
        <v/>
      </c>
      <c r="BD748" t="str">
        <f t="shared" si="42"/>
        <v/>
      </c>
      <c r="BE748" s="58" t="str">
        <f>IF(O748="男子",IF($AF748&gt;100,"",IF(M748=プロ用男子!D$2,ROW(),"")),"")</f>
        <v/>
      </c>
      <c r="BF748" s="58" t="str">
        <f>IF(O748="男子",IF($AF748&gt;100,"",IF($M748=プロ用男子!K$2,ROW(),"")),"")</f>
        <v/>
      </c>
      <c r="BG748" s="58" t="str">
        <f>IF(O748="男子",IF($AF748&gt;100,"",IF($M748=プロ用男子!D$27,ROW(),"")),"")</f>
        <v/>
      </c>
      <c r="BH748" s="58" t="str">
        <f>IF(O748="男子",IF($AF748&gt;100,"",IF($M748=プロ用男子!K$27,ROW(),"")),"")</f>
        <v/>
      </c>
      <c r="BI748" s="58" t="str">
        <f>IF(O748="男子",IF($AF748&gt;100,"",IF($M748=プロ用男子!D$52,ROW(),"")),"")</f>
        <v/>
      </c>
      <c r="BJ748" s="58" t="str">
        <f>IF(O748="男子",IF($AF748&gt;100,"",IF($M748=プロ用男子!K$52,ROW(),"")),"")</f>
        <v/>
      </c>
      <c r="BK748" s="58" t="str">
        <f>IF(O748="男子",IF($AF748&gt;100,"",IF($M748=プロ用男子!D$77,ROW(),"")),"")</f>
        <v/>
      </c>
      <c r="BL748" s="58" t="str">
        <f>IF(O748="男子",IF($AF748&gt;100,"",IF($M748=プロ用男子!K$77,ROW(),"")),"")</f>
        <v/>
      </c>
      <c r="BM748" s="58" t="str">
        <f>IF(O748="男子",IF($AF748&gt;100,"",IF($M748=プロ用男子!D$102,ROW(),"")),"")</f>
        <v/>
      </c>
      <c r="BN748" s="58" t="str">
        <f>IF(O748="男子",IF($AF748&gt;100,"",IF($M748=プロ用男子!K$102,ROW(),"")),"")</f>
        <v/>
      </c>
      <c r="BO748" s="58" t="str">
        <f>IF(O748="男子",IF($AF748&gt;100,"",IF($M748=プロ用男子!D$127,ROW(),"")),"")</f>
        <v/>
      </c>
      <c r="BP748" s="58" t="str">
        <f>IF(O748="男子",IF($AF748&gt;100,"",IF($M748=プロ用男子!K$127,ROW(),"")),"")</f>
        <v/>
      </c>
      <c r="BQ748" s="58" t="str">
        <f>IF(O748="男子",IF($AF748&gt;100,"",IF($M748=プロ用男子!D$152,ROW(),"")),"")</f>
        <v/>
      </c>
      <c r="BR748" s="58" t="str">
        <f>IF(O748="男子",IF($AF748&gt;100,"",IF($M748=プロ用男子!K$152,ROW(),"")),"")</f>
        <v/>
      </c>
      <c r="BS748" s="58" t="str">
        <f>IF(O748="男子",IF($AF748&gt;100,"",IF($M748=プロ用男子!D$177,ROW(),"")),"")</f>
        <v/>
      </c>
      <c r="BT748" s="58" t="str">
        <f>IF(O748="男子",IF($AF748&gt;100,"",IF($M748=プロ用男子!K$177,ROW(),"")),"")</f>
        <v/>
      </c>
      <c r="BU748" s="58" t="str">
        <f>IF(O748="男子",IF($AF748&gt;100,"",IF($M748=プロ用男子!D$202,ROW(),"")),"")</f>
        <v/>
      </c>
      <c r="BV748" s="58" t="str">
        <f>IF(O748="男子",IF($AF748&gt;100,"",IF($M748=プロ用男子!K$202,ROW(),"")),"")</f>
        <v/>
      </c>
      <c r="BW748" s="58" t="str">
        <f>IF(O748="男子",IF($AF748&gt;100,"",IF($M748=プロ用男子!D$227,ROW(),"")),"")</f>
        <v/>
      </c>
      <c r="BX748" s="58" t="str">
        <f>IF(O748="男子",IF($AF748&gt;100,"",IF($M748=プロ用男子!K$227,ROW(),"")),"")</f>
        <v/>
      </c>
      <c r="BY748" s="58" t="str">
        <f>IF(O748="女子",IF(AF748&gt;100,"",IF(M748=プロ用女子!D$2,ROW(),"")),"")</f>
        <v/>
      </c>
      <c r="BZ748" s="58" t="str">
        <f>IF(O748="女子",IF($AF748&gt;100,"",IF($M748=プロ用女子!K$2,ROW(),"")),"")</f>
        <v/>
      </c>
      <c r="CA748" s="58" t="str">
        <f>IF(O748="女子",IF($AF748&gt;100,"",IF($M748=プロ用女子!D$27,ROW(),"")),"")</f>
        <v/>
      </c>
      <c r="CB748" s="58" t="str">
        <f>IF(O748="女子",IF($AF748&gt;100,"",IF($M748=プロ用女子!K$27,ROW(),"")),"")</f>
        <v/>
      </c>
      <c r="CC748" s="58" t="str">
        <f>IF(O748="女子",IF($AF748&gt;100,"",IF($M748=プロ用女子!D$52,ROW(),"")),"")</f>
        <v/>
      </c>
      <c r="CD748" s="58" t="str">
        <f>IF(O748="女子",IF($AF748&gt;100,"",IF($M748=プロ用女子!K$52,ROW(),"")),"")</f>
        <v/>
      </c>
      <c r="CE748" s="58" t="str">
        <f>IF(O748="女子",IF($AF748&gt;100,"",IF($M748=プロ用女子!D$77,ROW(),"")),"")</f>
        <v/>
      </c>
      <c r="CF748" s="58" t="str">
        <f>IF(O748="女子",IF($AF748&gt;100,"",IF($M748=プロ用女子!K$77,ROW(),"")),"")</f>
        <v/>
      </c>
      <c r="CG748" s="58" t="str">
        <f>IF(O748="女子",IF($AF748&gt;100,"",IF($M748=プロ用女子!D$102,ROW(),"")),"")</f>
        <v/>
      </c>
      <c r="CH748" s="58" t="str">
        <f>IF(O748="女子",IF($AF748&gt;100,"",IF($M748=プロ用女子!K$102,ROW(),"")),"")</f>
        <v/>
      </c>
      <c r="CI748" s="58" t="str">
        <f>IF(O748="女子",IF($AF748&gt;100,"",IF($M748=プロ用女子!D$127,ROW(),"")),"")</f>
        <v/>
      </c>
      <c r="CJ748" s="58" t="str">
        <f>IF(O748="女子",IF($AF748&gt;100,"",IF($M748=プロ用女子!K$127,ROW(),"")),"")</f>
        <v/>
      </c>
      <c r="CK748" s="58" t="str">
        <f>IF(O748="女子",IF($AF748&gt;100,"",IF($M748=プロ用女子!D$152,ROW(),"")),"")</f>
        <v/>
      </c>
      <c r="CL748" s="58" t="str">
        <f>IF(O748="女子",IF($AF748&gt;100,"",IF($M748=プロ用女子!K$152,ROW(),"")),"")</f>
        <v/>
      </c>
      <c r="CM748" s="58" t="str">
        <f>IF(O748="女子",IF($AF748&gt;100,"",IF($M748=プロ用女子!D$177,ROW(),"")),"")</f>
        <v/>
      </c>
      <c r="CN748" s="58" t="str">
        <f>IF(O748="女子",IF($AF748&gt;100,"",IF($M748=プロ用女子!K$177,ROW(),"")),"")</f>
        <v/>
      </c>
      <c r="CO748" s="58" t="str">
        <f>IF(O748="女子",IF($AF748&gt;100,"",IF($M748=プロ用女子!D$202,ROW(),"")),"")</f>
        <v/>
      </c>
      <c r="CP748" s="58" t="str">
        <f>IF(O748="女子",IF($AF748&gt;100,"",IF($M748=プロ用女子!K$202,ROW(),"")),"")</f>
        <v/>
      </c>
      <c r="CQ748" s="58" t="str">
        <f>IF(O748="女子",IF($AF748&gt;100,"",IF($M748=プロ用女子!D$227,ROW(),"")),"")</f>
        <v/>
      </c>
      <c r="CR748" s="58" t="str">
        <f>IF(O748="女子",IF($AF748&gt;100,"",IF($M748=プロ用女子!K$227,ROW(),"")),"")</f>
        <v/>
      </c>
    </row>
    <row r="749" spans="54:96" x14ac:dyDescent="0.15">
      <c r="BB749" t="str">
        <f t="shared" si="40"/>
        <v/>
      </c>
      <c r="BC749" t="str">
        <f t="shared" si="41"/>
        <v/>
      </c>
      <c r="BD749" t="str">
        <f t="shared" si="42"/>
        <v/>
      </c>
      <c r="BE749" s="58" t="str">
        <f>IF(O749="男子",IF($AF749&gt;100,"",IF(M749=プロ用男子!D$2,ROW(),"")),"")</f>
        <v/>
      </c>
      <c r="BF749" s="58" t="str">
        <f>IF(O749="男子",IF($AF749&gt;100,"",IF($M749=プロ用男子!K$2,ROW(),"")),"")</f>
        <v/>
      </c>
      <c r="BG749" s="58" t="str">
        <f>IF(O749="男子",IF($AF749&gt;100,"",IF($M749=プロ用男子!D$27,ROW(),"")),"")</f>
        <v/>
      </c>
      <c r="BH749" s="58" t="str">
        <f>IF(O749="男子",IF($AF749&gt;100,"",IF($M749=プロ用男子!K$27,ROW(),"")),"")</f>
        <v/>
      </c>
      <c r="BI749" s="58" t="str">
        <f>IF(O749="男子",IF($AF749&gt;100,"",IF($M749=プロ用男子!D$52,ROW(),"")),"")</f>
        <v/>
      </c>
      <c r="BJ749" s="58" t="str">
        <f>IF(O749="男子",IF($AF749&gt;100,"",IF($M749=プロ用男子!K$52,ROW(),"")),"")</f>
        <v/>
      </c>
      <c r="BK749" s="58" t="str">
        <f>IF(O749="男子",IF($AF749&gt;100,"",IF($M749=プロ用男子!D$77,ROW(),"")),"")</f>
        <v/>
      </c>
      <c r="BL749" s="58" t="str">
        <f>IF(O749="男子",IF($AF749&gt;100,"",IF($M749=プロ用男子!K$77,ROW(),"")),"")</f>
        <v/>
      </c>
      <c r="BM749" s="58" t="str">
        <f>IF(O749="男子",IF($AF749&gt;100,"",IF($M749=プロ用男子!D$102,ROW(),"")),"")</f>
        <v/>
      </c>
      <c r="BN749" s="58" t="str">
        <f>IF(O749="男子",IF($AF749&gt;100,"",IF($M749=プロ用男子!K$102,ROW(),"")),"")</f>
        <v/>
      </c>
      <c r="BO749" s="58" t="str">
        <f>IF(O749="男子",IF($AF749&gt;100,"",IF($M749=プロ用男子!D$127,ROW(),"")),"")</f>
        <v/>
      </c>
      <c r="BP749" s="58" t="str">
        <f>IF(O749="男子",IF($AF749&gt;100,"",IF($M749=プロ用男子!K$127,ROW(),"")),"")</f>
        <v/>
      </c>
      <c r="BQ749" s="58" t="str">
        <f>IF(O749="男子",IF($AF749&gt;100,"",IF($M749=プロ用男子!D$152,ROW(),"")),"")</f>
        <v/>
      </c>
      <c r="BR749" s="58" t="str">
        <f>IF(O749="男子",IF($AF749&gt;100,"",IF($M749=プロ用男子!K$152,ROW(),"")),"")</f>
        <v/>
      </c>
      <c r="BS749" s="58" t="str">
        <f>IF(O749="男子",IF($AF749&gt;100,"",IF($M749=プロ用男子!D$177,ROW(),"")),"")</f>
        <v/>
      </c>
      <c r="BT749" s="58" t="str">
        <f>IF(O749="男子",IF($AF749&gt;100,"",IF($M749=プロ用男子!K$177,ROW(),"")),"")</f>
        <v/>
      </c>
      <c r="BU749" s="58" t="str">
        <f>IF(O749="男子",IF($AF749&gt;100,"",IF($M749=プロ用男子!D$202,ROW(),"")),"")</f>
        <v/>
      </c>
      <c r="BV749" s="58" t="str">
        <f>IF(O749="男子",IF($AF749&gt;100,"",IF($M749=プロ用男子!K$202,ROW(),"")),"")</f>
        <v/>
      </c>
      <c r="BW749" s="58" t="str">
        <f>IF(O749="男子",IF($AF749&gt;100,"",IF($M749=プロ用男子!D$227,ROW(),"")),"")</f>
        <v/>
      </c>
      <c r="BX749" s="58" t="str">
        <f>IF(O749="男子",IF($AF749&gt;100,"",IF($M749=プロ用男子!K$227,ROW(),"")),"")</f>
        <v/>
      </c>
      <c r="BY749" s="58" t="str">
        <f>IF(O749="女子",IF(AF749&gt;100,"",IF(M749=プロ用女子!D$2,ROW(),"")),"")</f>
        <v/>
      </c>
      <c r="BZ749" s="58" t="str">
        <f>IF(O749="女子",IF($AF749&gt;100,"",IF($M749=プロ用女子!K$2,ROW(),"")),"")</f>
        <v/>
      </c>
      <c r="CA749" s="58" t="str">
        <f>IF(O749="女子",IF($AF749&gt;100,"",IF($M749=プロ用女子!D$27,ROW(),"")),"")</f>
        <v/>
      </c>
      <c r="CB749" s="58" t="str">
        <f>IF(O749="女子",IF($AF749&gt;100,"",IF($M749=プロ用女子!K$27,ROW(),"")),"")</f>
        <v/>
      </c>
      <c r="CC749" s="58" t="str">
        <f>IF(O749="女子",IF($AF749&gt;100,"",IF($M749=プロ用女子!D$52,ROW(),"")),"")</f>
        <v/>
      </c>
      <c r="CD749" s="58" t="str">
        <f>IF(O749="女子",IF($AF749&gt;100,"",IF($M749=プロ用女子!K$52,ROW(),"")),"")</f>
        <v/>
      </c>
      <c r="CE749" s="58" t="str">
        <f>IF(O749="女子",IF($AF749&gt;100,"",IF($M749=プロ用女子!D$77,ROW(),"")),"")</f>
        <v/>
      </c>
      <c r="CF749" s="58" t="str">
        <f>IF(O749="女子",IF($AF749&gt;100,"",IF($M749=プロ用女子!K$77,ROW(),"")),"")</f>
        <v/>
      </c>
      <c r="CG749" s="58" t="str">
        <f>IF(O749="女子",IF($AF749&gt;100,"",IF($M749=プロ用女子!D$102,ROW(),"")),"")</f>
        <v/>
      </c>
      <c r="CH749" s="58" t="str">
        <f>IF(O749="女子",IF($AF749&gt;100,"",IF($M749=プロ用女子!K$102,ROW(),"")),"")</f>
        <v/>
      </c>
      <c r="CI749" s="58" t="str">
        <f>IF(O749="女子",IF($AF749&gt;100,"",IF($M749=プロ用女子!D$127,ROW(),"")),"")</f>
        <v/>
      </c>
      <c r="CJ749" s="58" t="str">
        <f>IF(O749="女子",IF($AF749&gt;100,"",IF($M749=プロ用女子!K$127,ROW(),"")),"")</f>
        <v/>
      </c>
      <c r="CK749" s="58" t="str">
        <f>IF(O749="女子",IF($AF749&gt;100,"",IF($M749=プロ用女子!D$152,ROW(),"")),"")</f>
        <v/>
      </c>
      <c r="CL749" s="58" t="str">
        <f>IF(O749="女子",IF($AF749&gt;100,"",IF($M749=プロ用女子!K$152,ROW(),"")),"")</f>
        <v/>
      </c>
      <c r="CM749" s="58" t="str">
        <f>IF(O749="女子",IF($AF749&gt;100,"",IF($M749=プロ用女子!D$177,ROW(),"")),"")</f>
        <v/>
      </c>
      <c r="CN749" s="58" t="str">
        <f>IF(O749="女子",IF($AF749&gt;100,"",IF($M749=プロ用女子!K$177,ROW(),"")),"")</f>
        <v/>
      </c>
      <c r="CO749" s="58" t="str">
        <f>IF(O749="女子",IF($AF749&gt;100,"",IF($M749=プロ用女子!D$202,ROW(),"")),"")</f>
        <v/>
      </c>
      <c r="CP749" s="58" t="str">
        <f>IF(O749="女子",IF($AF749&gt;100,"",IF($M749=プロ用女子!K$202,ROW(),"")),"")</f>
        <v/>
      </c>
      <c r="CQ749" s="58" t="str">
        <f>IF(O749="女子",IF($AF749&gt;100,"",IF($M749=プロ用女子!D$227,ROW(),"")),"")</f>
        <v/>
      </c>
      <c r="CR749" s="58" t="str">
        <f>IF(O749="女子",IF($AF749&gt;100,"",IF($M749=プロ用女子!K$227,ROW(),"")),"")</f>
        <v/>
      </c>
    </row>
    <row r="750" spans="54:96" x14ac:dyDescent="0.15">
      <c r="BB750" t="str">
        <f t="shared" si="40"/>
        <v/>
      </c>
      <c r="BC750" t="str">
        <f t="shared" si="41"/>
        <v/>
      </c>
      <c r="BD750" t="str">
        <f t="shared" si="42"/>
        <v/>
      </c>
      <c r="BE750" s="58" t="str">
        <f>IF(O750="男子",IF($AF750&gt;100,"",IF(M750=プロ用男子!D$2,ROW(),"")),"")</f>
        <v/>
      </c>
      <c r="BF750" s="58" t="str">
        <f>IF(O750="男子",IF($AF750&gt;100,"",IF($M750=プロ用男子!K$2,ROW(),"")),"")</f>
        <v/>
      </c>
      <c r="BG750" s="58" t="str">
        <f>IF(O750="男子",IF($AF750&gt;100,"",IF($M750=プロ用男子!D$27,ROW(),"")),"")</f>
        <v/>
      </c>
      <c r="BH750" s="58" t="str">
        <f>IF(O750="男子",IF($AF750&gt;100,"",IF($M750=プロ用男子!K$27,ROW(),"")),"")</f>
        <v/>
      </c>
      <c r="BI750" s="58" t="str">
        <f>IF(O750="男子",IF($AF750&gt;100,"",IF($M750=プロ用男子!D$52,ROW(),"")),"")</f>
        <v/>
      </c>
      <c r="BJ750" s="58" t="str">
        <f>IF(O750="男子",IF($AF750&gt;100,"",IF($M750=プロ用男子!K$52,ROW(),"")),"")</f>
        <v/>
      </c>
      <c r="BK750" s="58" t="str">
        <f>IF(O750="男子",IF($AF750&gt;100,"",IF($M750=プロ用男子!D$77,ROW(),"")),"")</f>
        <v/>
      </c>
      <c r="BL750" s="58" t="str">
        <f>IF(O750="男子",IF($AF750&gt;100,"",IF($M750=プロ用男子!K$77,ROW(),"")),"")</f>
        <v/>
      </c>
      <c r="BM750" s="58" t="str">
        <f>IF(O750="男子",IF($AF750&gt;100,"",IF($M750=プロ用男子!D$102,ROW(),"")),"")</f>
        <v/>
      </c>
      <c r="BN750" s="58" t="str">
        <f>IF(O750="男子",IF($AF750&gt;100,"",IF($M750=プロ用男子!K$102,ROW(),"")),"")</f>
        <v/>
      </c>
      <c r="BO750" s="58" t="str">
        <f>IF(O750="男子",IF($AF750&gt;100,"",IF($M750=プロ用男子!D$127,ROW(),"")),"")</f>
        <v/>
      </c>
      <c r="BP750" s="58" t="str">
        <f>IF(O750="男子",IF($AF750&gt;100,"",IF($M750=プロ用男子!K$127,ROW(),"")),"")</f>
        <v/>
      </c>
      <c r="BQ750" s="58" t="str">
        <f>IF(O750="男子",IF($AF750&gt;100,"",IF($M750=プロ用男子!D$152,ROW(),"")),"")</f>
        <v/>
      </c>
      <c r="BR750" s="58" t="str">
        <f>IF(O750="男子",IF($AF750&gt;100,"",IF($M750=プロ用男子!K$152,ROW(),"")),"")</f>
        <v/>
      </c>
      <c r="BS750" s="58" t="str">
        <f>IF(O750="男子",IF($AF750&gt;100,"",IF($M750=プロ用男子!D$177,ROW(),"")),"")</f>
        <v/>
      </c>
      <c r="BT750" s="58" t="str">
        <f>IF(O750="男子",IF($AF750&gt;100,"",IF($M750=プロ用男子!K$177,ROW(),"")),"")</f>
        <v/>
      </c>
      <c r="BU750" s="58" t="str">
        <f>IF(O750="男子",IF($AF750&gt;100,"",IF($M750=プロ用男子!D$202,ROW(),"")),"")</f>
        <v/>
      </c>
      <c r="BV750" s="58" t="str">
        <f>IF(O750="男子",IF($AF750&gt;100,"",IF($M750=プロ用男子!K$202,ROW(),"")),"")</f>
        <v/>
      </c>
      <c r="BW750" s="58" t="str">
        <f>IF(O750="男子",IF($AF750&gt;100,"",IF($M750=プロ用男子!D$227,ROW(),"")),"")</f>
        <v/>
      </c>
      <c r="BX750" s="58" t="str">
        <f>IF(O750="男子",IF($AF750&gt;100,"",IF($M750=プロ用男子!K$227,ROW(),"")),"")</f>
        <v/>
      </c>
      <c r="BY750" s="58" t="str">
        <f>IF(O750="女子",IF(AF750&gt;100,"",IF(M750=プロ用女子!D$2,ROW(),"")),"")</f>
        <v/>
      </c>
      <c r="BZ750" s="58" t="str">
        <f>IF(O750="女子",IF($AF750&gt;100,"",IF($M750=プロ用女子!K$2,ROW(),"")),"")</f>
        <v/>
      </c>
      <c r="CA750" s="58" t="str">
        <f>IF(O750="女子",IF($AF750&gt;100,"",IF($M750=プロ用女子!D$27,ROW(),"")),"")</f>
        <v/>
      </c>
      <c r="CB750" s="58" t="str">
        <f>IF(O750="女子",IF($AF750&gt;100,"",IF($M750=プロ用女子!K$27,ROW(),"")),"")</f>
        <v/>
      </c>
      <c r="CC750" s="58" t="str">
        <f>IF(O750="女子",IF($AF750&gt;100,"",IF($M750=プロ用女子!D$52,ROW(),"")),"")</f>
        <v/>
      </c>
      <c r="CD750" s="58" t="str">
        <f>IF(O750="女子",IF($AF750&gt;100,"",IF($M750=プロ用女子!K$52,ROW(),"")),"")</f>
        <v/>
      </c>
      <c r="CE750" s="58" t="str">
        <f>IF(O750="女子",IF($AF750&gt;100,"",IF($M750=プロ用女子!D$77,ROW(),"")),"")</f>
        <v/>
      </c>
      <c r="CF750" s="58" t="str">
        <f>IF(O750="女子",IF($AF750&gt;100,"",IF($M750=プロ用女子!K$77,ROW(),"")),"")</f>
        <v/>
      </c>
      <c r="CG750" s="58" t="str">
        <f>IF(O750="女子",IF($AF750&gt;100,"",IF($M750=プロ用女子!D$102,ROW(),"")),"")</f>
        <v/>
      </c>
      <c r="CH750" s="58" t="str">
        <f>IF(O750="女子",IF($AF750&gt;100,"",IF($M750=プロ用女子!K$102,ROW(),"")),"")</f>
        <v/>
      </c>
      <c r="CI750" s="58" t="str">
        <f>IF(O750="女子",IF($AF750&gt;100,"",IF($M750=プロ用女子!D$127,ROW(),"")),"")</f>
        <v/>
      </c>
      <c r="CJ750" s="58" t="str">
        <f>IF(O750="女子",IF($AF750&gt;100,"",IF($M750=プロ用女子!K$127,ROW(),"")),"")</f>
        <v/>
      </c>
      <c r="CK750" s="58" t="str">
        <f>IF(O750="女子",IF($AF750&gt;100,"",IF($M750=プロ用女子!D$152,ROW(),"")),"")</f>
        <v/>
      </c>
      <c r="CL750" s="58" t="str">
        <f>IF(O750="女子",IF($AF750&gt;100,"",IF($M750=プロ用女子!K$152,ROW(),"")),"")</f>
        <v/>
      </c>
      <c r="CM750" s="58" t="str">
        <f>IF(O750="女子",IF($AF750&gt;100,"",IF($M750=プロ用女子!D$177,ROW(),"")),"")</f>
        <v/>
      </c>
      <c r="CN750" s="58" t="str">
        <f>IF(O750="女子",IF($AF750&gt;100,"",IF($M750=プロ用女子!K$177,ROW(),"")),"")</f>
        <v/>
      </c>
      <c r="CO750" s="58" t="str">
        <f>IF(O750="女子",IF($AF750&gt;100,"",IF($M750=プロ用女子!D$202,ROW(),"")),"")</f>
        <v/>
      </c>
      <c r="CP750" s="58" t="str">
        <f>IF(O750="女子",IF($AF750&gt;100,"",IF($M750=プロ用女子!K$202,ROW(),"")),"")</f>
        <v/>
      </c>
      <c r="CQ750" s="58" t="str">
        <f>IF(O750="女子",IF($AF750&gt;100,"",IF($M750=プロ用女子!D$227,ROW(),"")),"")</f>
        <v/>
      </c>
      <c r="CR750" s="58" t="str">
        <f>IF(O750="女子",IF($AF750&gt;100,"",IF($M750=プロ用女子!K$227,ROW(),"")),"")</f>
        <v/>
      </c>
    </row>
    <row r="751" spans="54:96" x14ac:dyDescent="0.15">
      <c r="BB751" t="str">
        <f t="shared" si="40"/>
        <v/>
      </c>
      <c r="BC751" t="str">
        <f t="shared" si="41"/>
        <v/>
      </c>
      <c r="BD751" t="str">
        <f t="shared" si="42"/>
        <v/>
      </c>
      <c r="BE751" s="58" t="str">
        <f>IF(O751="男子",IF($AF751&gt;100,"",IF(M751=プロ用男子!D$2,ROW(),"")),"")</f>
        <v/>
      </c>
      <c r="BF751" s="58" t="str">
        <f>IF(O751="男子",IF($AF751&gt;100,"",IF($M751=プロ用男子!K$2,ROW(),"")),"")</f>
        <v/>
      </c>
      <c r="BG751" s="58" t="str">
        <f>IF(O751="男子",IF($AF751&gt;100,"",IF($M751=プロ用男子!D$27,ROW(),"")),"")</f>
        <v/>
      </c>
      <c r="BH751" s="58" t="str">
        <f>IF(O751="男子",IF($AF751&gt;100,"",IF($M751=プロ用男子!K$27,ROW(),"")),"")</f>
        <v/>
      </c>
      <c r="BI751" s="58" t="str">
        <f>IF(O751="男子",IF($AF751&gt;100,"",IF($M751=プロ用男子!D$52,ROW(),"")),"")</f>
        <v/>
      </c>
      <c r="BJ751" s="58" t="str">
        <f>IF(O751="男子",IF($AF751&gt;100,"",IF($M751=プロ用男子!K$52,ROW(),"")),"")</f>
        <v/>
      </c>
      <c r="BK751" s="58" t="str">
        <f>IF(O751="男子",IF($AF751&gt;100,"",IF($M751=プロ用男子!D$77,ROW(),"")),"")</f>
        <v/>
      </c>
      <c r="BL751" s="58" t="str">
        <f>IF(O751="男子",IF($AF751&gt;100,"",IF($M751=プロ用男子!K$77,ROW(),"")),"")</f>
        <v/>
      </c>
      <c r="BM751" s="58" t="str">
        <f>IF(O751="男子",IF($AF751&gt;100,"",IF($M751=プロ用男子!D$102,ROW(),"")),"")</f>
        <v/>
      </c>
      <c r="BN751" s="58" t="str">
        <f>IF(O751="男子",IF($AF751&gt;100,"",IF($M751=プロ用男子!K$102,ROW(),"")),"")</f>
        <v/>
      </c>
      <c r="BO751" s="58" t="str">
        <f>IF(O751="男子",IF($AF751&gt;100,"",IF($M751=プロ用男子!D$127,ROW(),"")),"")</f>
        <v/>
      </c>
      <c r="BP751" s="58" t="str">
        <f>IF(O751="男子",IF($AF751&gt;100,"",IF($M751=プロ用男子!K$127,ROW(),"")),"")</f>
        <v/>
      </c>
      <c r="BQ751" s="58" t="str">
        <f>IF(O751="男子",IF($AF751&gt;100,"",IF($M751=プロ用男子!D$152,ROW(),"")),"")</f>
        <v/>
      </c>
      <c r="BR751" s="58" t="str">
        <f>IF(O751="男子",IF($AF751&gt;100,"",IF($M751=プロ用男子!K$152,ROW(),"")),"")</f>
        <v/>
      </c>
      <c r="BS751" s="58" t="str">
        <f>IF(O751="男子",IF($AF751&gt;100,"",IF($M751=プロ用男子!D$177,ROW(),"")),"")</f>
        <v/>
      </c>
      <c r="BT751" s="58" t="str">
        <f>IF(O751="男子",IF($AF751&gt;100,"",IF($M751=プロ用男子!K$177,ROW(),"")),"")</f>
        <v/>
      </c>
      <c r="BU751" s="58" t="str">
        <f>IF(O751="男子",IF($AF751&gt;100,"",IF($M751=プロ用男子!D$202,ROW(),"")),"")</f>
        <v/>
      </c>
      <c r="BV751" s="58" t="str">
        <f>IF(O751="男子",IF($AF751&gt;100,"",IF($M751=プロ用男子!K$202,ROW(),"")),"")</f>
        <v/>
      </c>
      <c r="BW751" s="58" t="str">
        <f>IF(O751="男子",IF($AF751&gt;100,"",IF($M751=プロ用男子!D$227,ROW(),"")),"")</f>
        <v/>
      </c>
      <c r="BX751" s="58" t="str">
        <f>IF(O751="男子",IF($AF751&gt;100,"",IF($M751=プロ用男子!K$227,ROW(),"")),"")</f>
        <v/>
      </c>
      <c r="BY751" s="58" t="str">
        <f>IF(O751="女子",IF(AF751&gt;100,"",IF(M751=プロ用女子!D$2,ROW(),"")),"")</f>
        <v/>
      </c>
      <c r="BZ751" s="58" t="str">
        <f>IF(O751="女子",IF($AF751&gt;100,"",IF($M751=プロ用女子!K$2,ROW(),"")),"")</f>
        <v/>
      </c>
      <c r="CA751" s="58" t="str">
        <f>IF(O751="女子",IF($AF751&gt;100,"",IF($M751=プロ用女子!D$27,ROW(),"")),"")</f>
        <v/>
      </c>
      <c r="CB751" s="58" t="str">
        <f>IF(O751="女子",IF($AF751&gt;100,"",IF($M751=プロ用女子!K$27,ROW(),"")),"")</f>
        <v/>
      </c>
      <c r="CC751" s="58" t="str">
        <f>IF(O751="女子",IF($AF751&gt;100,"",IF($M751=プロ用女子!D$52,ROW(),"")),"")</f>
        <v/>
      </c>
      <c r="CD751" s="58" t="str">
        <f>IF(O751="女子",IF($AF751&gt;100,"",IF($M751=プロ用女子!K$52,ROW(),"")),"")</f>
        <v/>
      </c>
      <c r="CE751" s="58" t="str">
        <f>IF(O751="女子",IF($AF751&gt;100,"",IF($M751=プロ用女子!D$77,ROW(),"")),"")</f>
        <v/>
      </c>
      <c r="CF751" s="58" t="str">
        <f>IF(O751="女子",IF($AF751&gt;100,"",IF($M751=プロ用女子!K$77,ROW(),"")),"")</f>
        <v/>
      </c>
      <c r="CG751" s="58" t="str">
        <f>IF(O751="女子",IF($AF751&gt;100,"",IF($M751=プロ用女子!D$102,ROW(),"")),"")</f>
        <v/>
      </c>
      <c r="CH751" s="58" t="str">
        <f>IF(O751="女子",IF($AF751&gt;100,"",IF($M751=プロ用女子!K$102,ROW(),"")),"")</f>
        <v/>
      </c>
      <c r="CI751" s="58" t="str">
        <f>IF(O751="女子",IF($AF751&gt;100,"",IF($M751=プロ用女子!D$127,ROW(),"")),"")</f>
        <v/>
      </c>
      <c r="CJ751" s="58" t="str">
        <f>IF(O751="女子",IF($AF751&gt;100,"",IF($M751=プロ用女子!K$127,ROW(),"")),"")</f>
        <v/>
      </c>
      <c r="CK751" s="58" t="str">
        <f>IF(O751="女子",IF($AF751&gt;100,"",IF($M751=プロ用女子!D$152,ROW(),"")),"")</f>
        <v/>
      </c>
      <c r="CL751" s="58" t="str">
        <f>IF(O751="女子",IF($AF751&gt;100,"",IF($M751=プロ用女子!K$152,ROW(),"")),"")</f>
        <v/>
      </c>
      <c r="CM751" s="58" t="str">
        <f>IF(O751="女子",IF($AF751&gt;100,"",IF($M751=プロ用女子!D$177,ROW(),"")),"")</f>
        <v/>
      </c>
      <c r="CN751" s="58" t="str">
        <f>IF(O751="女子",IF($AF751&gt;100,"",IF($M751=プロ用女子!K$177,ROW(),"")),"")</f>
        <v/>
      </c>
      <c r="CO751" s="58" t="str">
        <f>IF(O751="女子",IF($AF751&gt;100,"",IF($M751=プロ用女子!D$202,ROW(),"")),"")</f>
        <v/>
      </c>
      <c r="CP751" s="58" t="str">
        <f>IF(O751="女子",IF($AF751&gt;100,"",IF($M751=プロ用女子!K$202,ROW(),"")),"")</f>
        <v/>
      </c>
      <c r="CQ751" s="58" t="str">
        <f>IF(O751="女子",IF($AF751&gt;100,"",IF($M751=プロ用女子!D$227,ROW(),"")),"")</f>
        <v/>
      </c>
      <c r="CR751" s="58" t="str">
        <f>IF(O751="女子",IF($AF751&gt;100,"",IF($M751=プロ用女子!K$227,ROW(),"")),"")</f>
        <v/>
      </c>
    </row>
    <row r="752" spans="54:96" x14ac:dyDescent="0.15">
      <c r="BB752" t="str">
        <f t="shared" si="40"/>
        <v/>
      </c>
      <c r="BC752" t="str">
        <f t="shared" si="41"/>
        <v/>
      </c>
      <c r="BD752" t="str">
        <f t="shared" si="42"/>
        <v/>
      </c>
      <c r="BE752" s="58" t="str">
        <f>IF(O752="男子",IF($AF752&gt;100,"",IF(M752=プロ用男子!D$2,ROW(),"")),"")</f>
        <v/>
      </c>
      <c r="BF752" s="58" t="str">
        <f>IF(O752="男子",IF($AF752&gt;100,"",IF($M752=プロ用男子!K$2,ROW(),"")),"")</f>
        <v/>
      </c>
      <c r="BG752" s="58" t="str">
        <f>IF(O752="男子",IF($AF752&gt;100,"",IF($M752=プロ用男子!D$27,ROW(),"")),"")</f>
        <v/>
      </c>
      <c r="BH752" s="58" t="str">
        <f>IF(O752="男子",IF($AF752&gt;100,"",IF($M752=プロ用男子!K$27,ROW(),"")),"")</f>
        <v/>
      </c>
      <c r="BI752" s="58" t="str">
        <f>IF(O752="男子",IF($AF752&gt;100,"",IF($M752=プロ用男子!D$52,ROW(),"")),"")</f>
        <v/>
      </c>
      <c r="BJ752" s="58" t="str">
        <f>IF(O752="男子",IF($AF752&gt;100,"",IF($M752=プロ用男子!K$52,ROW(),"")),"")</f>
        <v/>
      </c>
      <c r="BK752" s="58" t="str">
        <f>IF(O752="男子",IF($AF752&gt;100,"",IF($M752=プロ用男子!D$77,ROW(),"")),"")</f>
        <v/>
      </c>
      <c r="BL752" s="58" t="str">
        <f>IF(O752="男子",IF($AF752&gt;100,"",IF($M752=プロ用男子!K$77,ROW(),"")),"")</f>
        <v/>
      </c>
      <c r="BM752" s="58" t="str">
        <f>IF(O752="男子",IF($AF752&gt;100,"",IF($M752=プロ用男子!D$102,ROW(),"")),"")</f>
        <v/>
      </c>
      <c r="BN752" s="58" t="str">
        <f>IF(O752="男子",IF($AF752&gt;100,"",IF($M752=プロ用男子!K$102,ROW(),"")),"")</f>
        <v/>
      </c>
      <c r="BO752" s="58" t="str">
        <f>IF(O752="男子",IF($AF752&gt;100,"",IF($M752=プロ用男子!D$127,ROW(),"")),"")</f>
        <v/>
      </c>
      <c r="BP752" s="58" t="str">
        <f>IF(O752="男子",IF($AF752&gt;100,"",IF($M752=プロ用男子!K$127,ROW(),"")),"")</f>
        <v/>
      </c>
      <c r="BQ752" s="58" t="str">
        <f>IF(O752="男子",IF($AF752&gt;100,"",IF($M752=プロ用男子!D$152,ROW(),"")),"")</f>
        <v/>
      </c>
      <c r="BR752" s="58" t="str">
        <f>IF(O752="男子",IF($AF752&gt;100,"",IF($M752=プロ用男子!K$152,ROW(),"")),"")</f>
        <v/>
      </c>
      <c r="BS752" s="58" t="str">
        <f>IF(O752="男子",IF($AF752&gt;100,"",IF($M752=プロ用男子!D$177,ROW(),"")),"")</f>
        <v/>
      </c>
      <c r="BT752" s="58" t="str">
        <f>IF(O752="男子",IF($AF752&gt;100,"",IF($M752=プロ用男子!K$177,ROW(),"")),"")</f>
        <v/>
      </c>
      <c r="BU752" s="58" t="str">
        <f>IF(O752="男子",IF($AF752&gt;100,"",IF($M752=プロ用男子!D$202,ROW(),"")),"")</f>
        <v/>
      </c>
      <c r="BV752" s="58" t="str">
        <f>IF(O752="男子",IF($AF752&gt;100,"",IF($M752=プロ用男子!K$202,ROW(),"")),"")</f>
        <v/>
      </c>
      <c r="BW752" s="58" t="str">
        <f>IF(O752="男子",IF($AF752&gt;100,"",IF($M752=プロ用男子!D$227,ROW(),"")),"")</f>
        <v/>
      </c>
      <c r="BX752" s="58" t="str">
        <f>IF(O752="男子",IF($AF752&gt;100,"",IF($M752=プロ用男子!K$227,ROW(),"")),"")</f>
        <v/>
      </c>
      <c r="BY752" s="58" t="str">
        <f>IF(O752="女子",IF(AF752&gt;100,"",IF(M752=プロ用女子!D$2,ROW(),"")),"")</f>
        <v/>
      </c>
      <c r="BZ752" s="58" t="str">
        <f>IF(O752="女子",IF($AF752&gt;100,"",IF($M752=プロ用女子!K$2,ROW(),"")),"")</f>
        <v/>
      </c>
      <c r="CA752" s="58" t="str">
        <f>IF(O752="女子",IF($AF752&gt;100,"",IF($M752=プロ用女子!D$27,ROW(),"")),"")</f>
        <v/>
      </c>
      <c r="CB752" s="58" t="str">
        <f>IF(O752="女子",IF($AF752&gt;100,"",IF($M752=プロ用女子!K$27,ROW(),"")),"")</f>
        <v/>
      </c>
      <c r="CC752" s="58" t="str">
        <f>IF(O752="女子",IF($AF752&gt;100,"",IF($M752=プロ用女子!D$52,ROW(),"")),"")</f>
        <v/>
      </c>
      <c r="CD752" s="58" t="str">
        <f>IF(O752="女子",IF($AF752&gt;100,"",IF($M752=プロ用女子!K$52,ROW(),"")),"")</f>
        <v/>
      </c>
      <c r="CE752" s="58" t="str">
        <f>IF(O752="女子",IF($AF752&gt;100,"",IF($M752=プロ用女子!D$77,ROW(),"")),"")</f>
        <v/>
      </c>
      <c r="CF752" s="58" t="str">
        <f>IF(O752="女子",IF($AF752&gt;100,"",IF($M752=プロ用女子!K$77,ROW(),"")),"")</f>
        <v/>
      </c>
      <c r="CG752" s="58" t="str">
        <f>IF(O752="女子",IF($AF752&gt;100,"",IF($M752=プロ用女子!D$102,ROW(),"")),"")</f>
        <v/>
      </c>
      <c r="CH752" s="58" t="str">
        <f>IF(O752="女子",IF($AF752&gt;100,"",IF($M752=プロ用女子!K$102,ROW(),"")),"")</f>
        <v/>
      </c>
      <c r="CI752" s="58" t="str">
        <f>IF(O752="女子",IF($AF752&gt;100,"",IF($M752=プロ用女子!D$127,ROW(),"")),"")</f>
        <v/>
      </c>
      <c r="CJ752" s="58" t="str">
        <f>IF(O752="女子",IF($AF752&gt;100,"",IF($M752=プロ用女子!K$127,ROW(),"")),"")</f>
        <v/>
      </c>
      <c r="CK752" s="58" t="str">
        <f>IF(O752="女子",IF($AF752&gt;100,"",IF($M752=プロ用女子!D$152,ROW(),"")),"")</f>
        <v/>
      </c>
      <c r="CL752" s="58" t="str">
        <f>IF(O752="女子",IF($AF752&gt;100,"",IF($M752=プロ用女子!K$152,ROW(),"")),"")</f>
        <v/>
      </c>
      <c r="CM752" s="58" t="str">
        <f>IF(O752="女子",IF($AF752&gt;100,"",IF($M752=プロ用女子!D$177,ROW(),"")),"")</f>
        <v/>
      </c>
      <c r="CN752" s="58" t="str">
        <f>IF(O752="女子",IF($AF752&gt;100,"",IF($M752=プロ用女子!K$177,ROW(),"")),"")</f>
        <v/>
      </c>
      <c r="CO752" s="58" t="str">
        <f>IF(O752="女子",IF($AF752&gt;100,"",IF($M752=プロ用女子!D$202,ROW(),"")),"")</f>
        <v/>
      </c>
      <c r="CP752" s="58" t="str">
        <f>IF(O752="女子",IF($AF752&gt;100,"",IF($M752=プロ用女子!K$202,ROW(),"")),"")</f>
        <v/>
      </c>
      <c r="CQ752" s="58" t="str">
        <f>IF(O752="女子",IF($AF752&gt;100,"",IF($M752=プロ用女子!D$227,ROW(),"")),"")</f>
        <v/>
      </c>
      <c r="CR752" s="58" t="str">
        <f>IF(O752="女子",IF($AF752&gt;100,"",IF($M752=プロ用女子!K$227,ROW(),"")),"")</f>
        <v/>
      </c>
    </row>
    <row r="753" spans="54:96" x14ac:dyDescent="0.15">
      <c r="BB753" t="str">
        <f t="shared" si="40"/>
        <v/>
      </c>
      <c r="BC753" t="str">
        <f t="shared" si="41"/>
        <v/>
      </c>
      <c r="BD753" t="str">
        <f t="shared" si="42"/>
        <v/>
      </c>
      <c r="BE753" s="58" t="str">
        <f>IF(O753="男子",IF($AF753&gt;100,"",IF(M753=プロ用男子!D$2,ROW(),"")),"")</f>
        <v/>
      </c>
      <c r="BF753" s="58" t="str">
        <f>IF(O753="男子",IF($AF753&gt;100,"",IF($M753=プロ用男子!K$2,ROW(),"")),"")</f>
        <v/>
      </c>
      <c r="BG753" s="58" t="str">
        <f>IF(O753="男子",IF($AF753&gt;100,"",IF($M753=プロ用男子!D$27,ROW(),"")),"")</f>
        <v/>
      </c>
      <c r="BH753" s="58" t="str">
        <f>IF(O753="男子",IF($AF753&gt;100,"",IF($M753=プロ用男子!K$27,ROW(),"")),"")</f>
        <v/>
      </c>
      <c r="BI753" s="58" t="str">
        <f>IF(O753="男子",IF($AF753&gt;100,"",IF($M753=プロ用男子!D$52,ROW(),"")),"")</f>
        <v/>
      </c>
      <c r="BJ753" s="58" t="str">
        <f>IF(O753="男子",IF($AF753&gt;100,"",IF($M753=プロ用男子!K$52,ROW(),"")),"")</f>
        <v/>
      </c>
      <c r="BK753" s="58" t="str">
        <f>IF(O753="男子",IF($AF753&gt;100,"",IF($M753=プロ用男子!D$77,ROW(),"")),"")</f>
        <v/>
      </c>
      <c r="BL753" s="58" t="str">
        <f>IF(O753="男子",IF($AF753&gt;100,"",IF($M753=プロ用男子!K$77,ROW(),"")),"")</f>
        <v/>
      </c>
      <c r="BM753" s="58" t="str">
        <f>IF(O753="男子",IF($AF753&gt;100,"",IF($M753=プロ用男子!D$102,ROW(),"")),"")</f>
        <v/>
      </c>
      <c r="BN753" s="58" t="str">
        <f>IF(O753="男子",IF($AF753&gt;100,"",IF($M753=プロ用男子!K$102,ROW(),"")),"")</f>
        <v/>
      </c>
      <c r="BO753" s="58" t="str">
        <f>IF(O753="男子",IF($AF753&gt;100,"",IF($M753=プロ用男子!D$127,ROW(),"")),"")</f>
        <v/>
      </c>
      <c r="BP753" s="58" t="str">
        <f>IF(O753="男子",IF($AF753&gt;100,"",IF($M753=プロ用男子!K$127,ROW(),"")),"")</f>
        <v/>
      </c>
      <c r="BQ753" s="58" t="str">
        <f>IF(O753="男子",IF($AF753&gt;100,"",IF($M753=プロ用男子!D$152,ROW(),"")),"")</f>
        <v/>
      </c>
      <c r="BR753" s="58" t="str">
        <f>IF(O753="男子",IF($AF753&gt;100,"",IF($M753=プロ用男子!K$152,ROW(),"")),"")</f>
        <v/>
      </c>
      <c r="BS753" s="58" t="str">
        <f>IF(O753="男子",IF($AF753&gt;100,"",IF($M753=プロ用男子!D$177,ROW(),"")),"")</f>
        <v/>
      </c>
      <c r="BT753" s="58" t="str">
        <f>IF(O753="男子",IF($AF753&gt;100,"",IF($M753=プロ用男子!K$177,ROW(),"")),"")</f>
        <v/>
      </c>
      <c r="BU753" s="58" t="str">
        <f>IF(O753="男子",IF($AF753&gt;100,"",IF($M753=プロ用男子!D$202,ROW(),"")),"")</f>
        <v/>
      </c>
      <c r="BV753" s="58" t="str">
        <f>IF(O753="男子",IF($AF753&gt;100,"",IF($M753=プロ用男子!K$202,ROW(),"")),"")</f>
        <v/>
      </c>
      <c r="BW753" s="58" t="str">
        <f>IF(O753="男子",IF($AF753&gt;100,"",IF($M753=プロ用男子!D$227,ROW(),"")),"")</f>
        <v/>
      </c>
      <c r="BX753" s="58" t="str">
        <f>IF(O753="男子",IF($AF753&gt;100,"",IF($M753=プロ用男子!K$227,ROW(),"")),"")</f>
        <v/>
      </c>
      <c r="BY753" s="58" t="str">
        <f>IF(O753="女子",IF(AF753&gt;100,"",IF(M753=プロ用女子!D$2,ROW(),"")),"")</f>
        <v/>
      </c>
      <c r="BZ753" s="58" t="str">
        <f>IF(O753="女子",IF($AF753&gt;100,"",IF($M753=プロ用女子!K$2,ROW(),"")),"")</f>
        <v/>
      </c>
      <c r="CA753" s="58" t="str">
        <f>IF(O753="女子",IF($AF753&gt;100,"",IF($M753=プロ用女子!D$27,ROW(),"")),"")</f>
        <v/>
      </c>
      <c r="CB753" s="58" t="str">
        <f>IF(O753="女子",IF($AF753&gt;100,"",IF($M753=プロ用女子!K$27,ROW(),"")),"")</f>
        <v/>
      </c>
      <c r="CC753" s="58" t="str">
        <f>IF(O753="女子",IF($AF753&gt;100,"",IF($M753=プロ用女子!D$52,ROW(),"")),"")</f>
        <v/>
      </c>
      <c r="CD753" s="58" t="str">
        <f>IF(O753="女子",IF($AF753&gt;100,"",IF($M753=プロ用女子!K$52,ROW(),"")),"")</f>
        <v/>
      </c>
      <c r="CE753" s="58" t="str">
        <f>IF(O753="女子",IF($AF753&gt;100,"",IF($M753=プロ用女子!D$77,ROW(),"")),"")</f>
        <v/>
      </c>
      <c r="CF753" s="58" t="str">
        <f>IF(O753="女子",IF($AF753&gt;100,"",IF($M753=プロ用女子!K$77,ROW(),"")),"")</f>
        <v/>
      </c>
      <c r="CG753" s="58" t="str">
        <f>IF(O753="女子",IF($AF753&gt;100,"",IF($M753=プロ用女子!D$102,ROW(),"")),"")</f>
        <v/>
      </c>
      <c r="CH753" s="58" t="str">
        <f>IF(O753="女子",IF($AF753&gt;100,"",IF($M753=プロ用女子!K$102,ROW(),"")),"")</f>
        <v/>
      </c>
      <c r="CI753" s="58" t="str">
        <f>IF(O753="女子",IF($AF753&gt;100,"",IF($M753=プロ用女子!D$127,ROW(),"")),"")</f>
        <v/>
      </c>
      <c r="CJ753" s="58" t="str">
        <f>IF(O753="女子",IF($AF753&gt;100,"",IF($M753=プロ用女子!K$127,ROW(),"")),"")</f>
        <v/>
      </c>
      <c r="CK753" s="58" t="str">
        <f>IF(O753="女子",IF($AF753&gt;100,"",IF($M753=プロ用女子!D$152,ROW(),"")),"")</f>
        <v/>
      </c>
      <c r="CL753" s="58" t="str">
        <f>IF(O753="女子",IF($AF753&gt;100,"",IF($M753=プロ用女子!K$152,ROW(),"")),"")</f>
        <v/>
      </c>
      <c r="CM753" s="58" t="str">
        <f>IF(O753="女子",IF($AF753&gt;100,"",IF($M753=プロ用女子!D$177,ROW(),"")),"")</f>
        <v/>
      </c>
      <c r="CN753" s="58" t="str">
        <f>IF(O753="女子",IF($AF753&gt;100,"",IF($M753=プロ用女子!K$177,ROW(),"")),"")</f>
        <v/>
      </c>
      <c r="CO753" s="58" t="str">
        <f>IF(O753="女子",IF($AF753&gt;100,"",IF($M753=プロ用女子!D$202,ROW(),"")),"")</f>
        <v/>
      </c>
      <c r="CP753" s="58" t="str">
        <f>IF(O753="女子",IF($AF753&gt;100,"",IF($M753=プロ用女子!K$202,ROW(),"")),"")</f>
        <v/>
      </c>
      <c r="CQ753" s="58" t="str">
        <f>IF(O753="女子",IF($AF753&gt;100,"",IF($M753=プロ用女子!D$227,ROW(),"")),"")</f>
        <v/>
      </c>
      <c r="CR753" s="58" t="str">
        <f>IF(O753="女子",IF($AF753&gt;100,"",IF($M753=プロ用女子!K$227,ROW(),"")),"")</f>
        <v/>
      </c>
    </row>
    <row r="754" spans="54:96" x14ac:dyDescent="0.15">
      <c r="BB754" t="str">
        <f t="shared" si="40"/>
        <v/>
      </c>
      <c r="BC754" t="str">
        <f t="shared" si="41"/>
        <v/>
      </c>
      <c r="BD754" t="str">
        <f t="shared" si="42"/>
        <v/>
      </c>
      <c r="BE754" s="58" t="str">
        <f>IF(O754="男子",IF($AF754&gt;100,"",IF(M754=プロ用男子!D$2,ROW(),"")),"")</f>
        <v/>
      </c>
      <c r="BF754" s="58" t="str">
        <f>IF(O754="男子",IF($AF754&gt;100,"",IF($M754=プロ用男子!K$2,ROW(),"")),"")</f>
        <v/>
      </c>
      <c r="BG754" s="58" t="str">
        <f>IF(O754="男子",IF($AF754&gt;100,"",IF($M754=プロ用男子!D$27,ROW(),"")),"")</f>
        <v/>
      </c>
      <c r="BH754" s="58" t="str">
        <f>IF(O754="男子",IF($AF754&gt;100,"",IF($M754=プロ用男子!K$27,ROW(),"")),"")</f>
        <v/>
      </c>
      <c r="BI754" s="58" t="str">
        <f>IF(O754="男子",IF($AF754&gt;100,"",IF($M754=プロ用男子!D$52,ROW(),"")),"")</f>
        <v/>
      </c>
      <c r="BJ754" s="58" t="str">
        <f>IF(O754="男子",IF($AF754&gt;100,"",IF($M754=プロ用男子!K$52,ROW(),"")),"")</f>
        <v/>
      </c>
      <c r="BK754" s="58" t="str">
        <f>IF(O754="男子",IF($AF754&gt;100,"",IF($M754=プロ用男子!D$77,ROW(),"")),"")</f>
        <v/>
      </c>
      <c r="BL754" s="58" t="str">
        <f>IF(O754="男子",IF($AF754&gt;100,"",IF($M754=プロ用男子!K$77,ROW(),"")),"")</f>
        <v/>
      </c>
      <c r="BM754" s="58" t="str">
        <f>IF(O754="男子",IF($AF754&gt;100,"",IF($M754=プロ用男子!D$102,ROW(),"")),"")</f>
        <v/>
      </c>
      <c r="BN754" s="58" t="str">
        <f>IF(O754="男子",IF($AF754&gt;100,"",IF($M754=プロ用男子!K$102,ROW(),"")),"")</f>
        <v/>
      </c>
      <c r="BO754" s="58" t="str">
        <f>IF(O754="男子",IF($AF754&gt;100,"",IF($M754=プロ用男子!D$127,ROW(),"")),"")</f>
        <v/>
      </c>
      <c r="BP754" s="58" t="str">
        <f>IF(O754="男子",IF($AF754&gt;100,"",IF($M754=プロ用男子!K$127,ROW(),"")),"")</f>
        <v/>
      </c>
      <c r="BQ754" s="58" t="str">
        <f>IF(O754="男子",IF($AF754&gt;100,"",IF($M754=プロ用男子!D$152,ROW(),"")),"")</f>
        <v/>
      </c>
      <c r="BR754" s="58" t="str">
        <f>IF(O754="男子",IF($AF754&gt;100,"",IF($M754=プロ用男子!K$152,ROW(),"")),"")</f>
        <v/>
      </c>
      <c r="BS754" s="58" t="str">
        <f>IF(O754="男子",IF($AF754&gt;100,"",IF($M754=プロ用男子!D$177,ROW(),"")),"")</f>
        <v/>
      </c>
      <c r="BT754" s="58" t="str">
        <f>IF(O754="男子",IF($AF754&gt;100,"",IF($M754=プロ用男子!K$177,ROW(),"")),"")</f>
        <v/>
      </c>
      <c r="BU754" s="58" t="str">
        <f>IF(O754="男子",IF($AF754&gt;100,"",IF($M754=プロ用男子!D$202,ROW(),"")),"")</f>
        <v/>
      </c>
      <c r="BV754" s="58" t="str">
        <f>IF(O754="男子",IF($AF754&gt;100,"",IF($M754=プロ用男子!K$202,ROW(),"")),"")</f>
        <v/>
      </c>
      <c r="BW754" s="58" t="str">
        <f>IF(O754="男子",IF($AF754&gt;100,"",IF($M754=プロ用男子!D$227,ROW(),"")),"")</f>
        <v/>
      </c>
      <c r="BX754" s="58" t="str">
        <f>IF(O754="男子",IF($AF754&gt;100,"",IF($M754=プロ用男子!K$227,ROW(),"")),"")</f>
        <v/>
      </c>
      <c r="BY754" s="58" t="str">
        <f>IF(O754="女子",IF(AF754&gt;100,"",IF(M754=プロ用女子!D$2,ROW(),"")),"")</f>
        <v/>
      </c>
      <c r="BZ754" s="58" t="str">
        <f>IF(O754="女子",IF($AF754&gt;100,"",IF($M754=プロ用女子!K$2,ROW(),"")),"")</f>
        <v/>
      </c>
      <c r="CA754" s="58" t="str">
        <f>IF(O754="女子",IF($AF754&gt;100,"",IF($M754=プロ用女子!D$27,ROW(),"")),"")</f>
        <v/>
      </c>
      <c r="CB754" s="58" t="str">
        <f>IF(O754="女子",IF($AF754&gt;100,"",IF($M754=プロ用女子!K$27,ROW(),"")),"")</f>
        <v/>
      </c>
      <c r="CC754" s="58" t="str">
        <f>IF(O754="女子",IF($AF754&gt;100,"",IF($M754=プロ用女子!D$52,ROW(),"")),"")</f>
        <v/>
      </c>
      <c r="CD754" s="58" t="str">
        <f>IF(O754="女子",IF($AF754&gt;100,"",IF($M754=プロ用女子!K$52,ROW(),"")),"")</f>
        <v/>
      </c>
      <c r="CE754" s="58" t="str">
        <f>IF(O754="女子",IF($AF754&gt;100,"",IF($M754=プロ用女子!D$77,ROW(),"")),"")</f>
        <v/>
      </c>
      <c r="CF754" s="58" t="str">
        <f>IF(O754="女子",IF($AF754&gt;100,"",IF($M754=プロ用女子!K$77,ROW(),"")),"")</f>
        <v/>
      </c>
      <c r="CG754" s="58" t="str">
        <f>IF(O754="女子",IF($AF754&gt;100,"",IF($M754=プロ用女子!D$102,ROW(),"")),"")</f>
        <v/>
      </c>
      <c r="CH754" s="58" t="str">
        <f>IF(O754="女子",IF($AF754&gt;100,"",IF($M754=プロ用女子!K$102,ROW(),"")),"")</f>
        <v/>
      </c>
      <c r="CI754" s="58" t="str">
        <f>IF(O754="女子",IF($AF754&gt;100,"",IF($M754=プロ用女子!D$127,ROW(),"")),"")</f>
        <v/>
      </c>
      <c r="CJ754" s="58" t="str">
        <f>IF(O754="女子",IF($AF754&gt;100,"",IF($M754=プロ用女子!K$127,ROW(),"")),"")</f>
        <v/>
      </c>
      <c r="CK754" s="58" t="str">
        <f>IF(O754="女子",IF($AF754&gt;100,"",IF($M754=プロ用女子!D$152,ROW(),"")),"")</f>
        <v/>
      </c>
      <c r="CL754" s="58" t="str">
        <f>IF(O754="女子",IF($AF754&gt;100,"",IF($M754=プロ用女子!K$152,ROW(),"")),"")</f>
        <v/>
      </c>
      <c r="CM754" s="58" t="str">
        <f>IF(O754="女子",IF($AF754&gt;100,"",IF($M754=プロ用女子!D$177,ROW(),"")),"")</f>
        <v/>
      </c>
      <c r="CN754" s="58" t="str">
        <f>IF(O754="女子",IF($AF754&gt;100,"",IF($M754=プロ用女子!K$177,ROW(),"")),"")</f>
        <v/>
      </c>
      <c r="CO754" s="58" t="str">
        <f>IF(O754="女子",IF($AF754&gt;100,"",IF($M754=プロ用女子!D$202,ROW(),"")),"")</f>
        <v/>
      </c>
      <c r="CP754" s="58" t="str">
        <f>IF(O754="女子",IF($AF754&gt;100,"",IF($M754=プロ用女子!K$202,ROW(),"")),"")</f>
        <v/>
      </c>
      <c r="CQ754" s="58" t="str">
        <f>IF(O754="女子",IF($AF754&gt;100,"",IF($M754=プロ用女子!D$227,ROW(),"")),"")</f>
        <v/>
      </c>
      <c r="CR754" s="58" t="str">
        <f>IF(O754="女子",IF($AF754&gt;100,"",IF($M754=プロ用女子!K$227,ROW(),"")),"")</f>
        <v/>
      </c>
    </row>
    <row r="755" spans="54:96" x14ac:dyDescent="0.15">
      <c r="BB755" t="str">
        <f t="shared" si="40"/>
        <v/>
      </c>
      <c r="BC755" t="str">
        <f t="shared" si="41"/>
        <v/>
      </c>
      <c r="BD755" t="str">
        <f t="shared" si="42"/>
        <v/>
      </c>
      <c r="BE755" s="58" t="str">
        <f>IF(O755="男子",IF($AF755&gt;100,"",IF(M755=プロ用男子!D$2,ROW(),"")),"")</f>
        <v/>
      </c>
      <c r="BF755" s="58" t="str">
        <f>IF(O755="男子",IF($AF755&gt;100,"",IF($M755=プロ用男子!K$2,ROW(),"")),"")</f>
        <v/>
      </c>
      <c r="BG755" s="58" t="str">
        <f>IF(O755="男子",IF($AF755&gt;100,"",IF($M755=プロ用男子!D$27,ROW(),"")),"")</f>
        <v/>
      </c>
      <c r="BH755" s="58" t="str">
        <f>IF(O755="男子",IF($AF755&gt;100,"",IF($M755=プロ用男子!K$27,ROW(),"")),"")</f>
        <v/>
      </c>
      <c r="BI755" s="58" t="str">
        <f>IF(O755="男子",IF($AF755&gt;100,"",IF($M755=プロ用男子!D$52,ROW(),"")),"")</f>
        <v/>
      </c>
      <c r="BJ755" s="58" t="str">
        <f>IF(O755="男子",IF($AF755&gt;100,"",IF($M755=プロ用男子!K$52,ROW(),"")),"")</f>
        <v/>
      </c>
      <c r="BK755" s="58" t="str">
        <f>IF(O755="男子",IF($AF755&gt;100,"",IF($M755=プロ用男子!D$77,ROW(),"")),"")</f>
        <v/>
      </c>
      <c r="BL755" s="58" t="str">
        <f>IF(O755="男子",IF($AF755&gt;100,"",IF($M755=プロ用男子!K$77,ROW(),"")),"")</f>
        <v/>
      </c>
      <c r="BM755" s="58" t="str">
        <f>IF(O755="男子",IF($AF755&gt;100,"",IF($M755=プロ用男子!D$102,ROW(),"")),"")</f>
        <v/>
      </c>
      <c r="BN755" s="58" t="str">
        <f>IF(O755="男子",IF($AF755&gt;100,"",IF($M755=プロ用男子!K$102,ROW(),"")),"")</f>
        <v/>
      </c>
      <c r="BO755" s="58" t="str">
        <f>IF(O755="男子",IF($AF755&gt;100,"",IF($M755=プロ用男子!D$127,ROW(),"")),"")</f>
        <v/>
      </c>
      <c r="BP755" s="58" t="str">
        <f>IF(O755="男子",IF($AF755&gt;100,"",IF($M755=プロ用男子!K$127,ROW(),"")),"")</f>
        <v/>
      </c>
      <c r="BQ755" s="58" t="str">
        <f>IF(O755="男子",IF($AF755&gt;100,"",IF($M755=プロ用男子!D$152,ROW(),"")),"")</f>
        <v/>
      </c>
      <c r="BR755" s="58" t="str">
        <f>IF(O755="男子",IF($AF755&gt;100,"",IF($M755=プロ用男子!K$152,ROW(),"")),"")</f>
        <v/>
      </c>
      <c r="BS755" s="58" t="str">
        <f>IF(O755="男子",IF($AF755&gt;100,"",IF($M755=プロ用男子!D$177,ROW(),"")),"")</f>
        <v/>
      </c>
      <c r="BT755" s="58" t="str">
        <f>IF(O755="男子",IF($AF755&gt;100,"",IF($M755=プロ用男子!K$177,ROW(),"")),"")</f>
        <v/>
      </c>
      <c r="BU755" s="58" t="str">
        <f>IF(O755="男子",IF($AF755&gt;100,"",IF($M755=プロ用男子!D$202,ROW(),"")),"")</f>
        <v/>
      </c>
      <c r="BV755" s="58" t="str">
        <f>IF(O755="男子",IF($AF755&gt;100,"",IF($M755=プロ用男子!K$202,ROW(),"")),"")</f>
        <v/>
      </c>
      <c r="BW755" s="58" t="str">
        <f>IF(O755="男子",IF($AF755&gt;100,"",IF($M755=プロ用男子!D$227,ROW(),"")),"")</f>
        <v/>
      </c>
      <c r="BX755" s="58" t="str">
        <f>IF(O755="男子",IF($AF755&gt;100,"",IF($M755=プロ用男子!K$227,ROW(),"")),"")</f>
        <v/>
      </c>
      <c r="BY755" s="58" t="str">
        <f>IF(O755="女子",IF(AF755&gt;100,"",IF(M755=プロ用女子!D$2,ROW(),"")),"")</f>
        <v/>
      </c>
      <c r="BZ755" s="58" t="str">
        <f>IF(O755="女子",IF($AF755&gt;100,"",IF($M755=プロ用女子!K$2,ROW(),"")),"")</f>
        <v/>
      </c>
      <c r="CA755" s="58" t="str">
        <f>IF(O755="女子",IF($AF755&gt;100,"",IF($M755=プロ用女子!D$27,ROW(),"")),"")</f>
        <v/>
      </c>
      <c r="CB755" s="58" t="str">
        <f>IF(O755="女子",IF($AF755&gt;100,"",IF($M755=プロ用女子!K$27,ROW(),"")),"")</f>
        <v/>
      </c>
      <c r="CC755" s="58" t="str">
        <f>IF(O755="女子",IF($AF755&gt;100,"",IF($M755=プロ用女子!D$52,ROW(),"")),"")</f>
        <v/>
      </c>
      <c r="CD755" s="58" t="str">
        <f>IF(O755="女子",IF($AF755&gt;100,"",IF($M755=プロ用女子!K$52,ROW(),"")),"")</f>
        <v/>
      </c>
      <c r="CE755" s="58" t="str">
        <f>IF(O755="女子",IF($AF755&gt;100,"",IF($M755=プロ用女子!D$77,ROW(),"")),"")</f>
        <v/>
      </c>
      <c r="CF755" s="58" t="str">
        <f>IF(O755="女子",IF($AF755&gt;100,"",IF($M755=プロ用女子!K$77,ROW(),"")),"")</f>
        <v/>
      </c>
      <c r="CG755" s="58" t="str">
        <f>IF(O755="女子",IF($AF755&gt;100,"",IF($M755=プロ用女子!D$102,ROW(),"")),"")</f>
        <v/>
      </c>
      <c r="CH755" s="58" t="str">
        <f>IF(O755="女子",IF($AF755&gt;100,"",IF($M755=プロ用女子!K$102,ROW(),"")),"")</f>
        <v/>
      </c>
      <c r="CI755" s="58" t="str">
        <f>IF(O755="女子",IF($AF755&gt;100,"",IF($M755=プロ用女子!D$127,ROW(),"")),"")</f>
        <v/>
      </c>
      <c r="CJ755" s="58" t="str">
        <f>IF(O755="女子",IF($AF755&gt;100,"",IF($M755=プロ用女子!K$127,ROW(),"")),"")</f>
        <v/>
      </c>
      <c r="CK755" s="58" t="str">
        <f>IF(O755="女子",IF($AF755&gt;100,"",IF($M755=プロ用女子!D$152,ROW(),"")),"")</f>
        <v/>
      </c>
      <c r="CL755" s="58" t="str">
        <f>IF(O755="女子",IF($AF755&gt;100,"",IF($M755=プロ用女子!K$152,ROW(),"")),"")</f>
        <v/>
      </c>
      <c r="CM755" s="58" t="str">
        <f>IF(O755="女子",IF($AF755&gt;100,"",IF($M755=プロ用女子!D$177,ROW(),"")),"")</f>
        <v/>
      </c>
      <c r="CN755" s="58" t="str">
        <f>IF(O755="女子",IF($AF755&gt;100,"",IF($M755=プロ用女子!K$177,ROW(),"")),"")</f>
        <v/>
      </c>
      <c r="CO755" s="58" t="str">
        <f>IF(O755="女子",IF($AF755&gt;100,"",IF($M755=プロ用女子!D$202,ROW(),"")),"")</f>
        <v/>
      </c>
      <c r="CP755" s="58" t="str">
        <f>IF(O755="女子",IF($AF755&gt;100,"",IF($M755=プロ用女子!K$202,ROW(),"")),"")</f>
        <v/>
      </c>
      <c r="CQ755" s="58" t="str">
        <f>IF(O755="女子",IF($AF755&gt;100,"",IF($M755=プロ用女子!D$227,ROW(),"")),"")</f>
        <v/>
      </c>
      <c r="CR755" s="58" t="str">
        <f>IF(O755="女子",IF($AF755&gt;100,"",IF($M755=プロ用女子!K$227,ROW(),"")),"")</f>
        <v/>
      </c>
    </row>
    <row r="756" spans="54:96" x14ac:dyDescent="0.15">
      <c r="BB756" t="str">
        <f t="shared" si="40"/>
        <v/>
      </c>
      <c r="BC756" t="str">
        <f t="shared" si="41"/>
        <v/>
      </c>
      <c r="BD756" t="str">
        <f t="shared" si="42"/>
        <v/>
      </c>
      <c r="BE756" s="58" t="str">
        <f>IF(O756="男子",IF($AF756&gt;100,"",IF(M756=プロ用男子!D$2,ROW(),"")),"")</f>
        <v/>
      </c>
      <c r="BF756" s="58" t="str">
        <f>IF(O756="男子",IF($AF756&gt;100,"",IF($M756=プロ用男子!K$2,ROW(),"")),"")</f>
        <v/>
      </c>
      <c r="BG756" s="58" t="str">
        <f>IF(O756="男子",IF($AF756&gt;100,"",IF($M756=プロ用男子!D$27,ROW(),"")),"")</f>
        <v/>
      </c>
      <c r="BH756" s="58" t="str">
        <f>IF(O756="男子",IF($AF756&gt;100,"",IF($M756=プロ用男子!K$27,ROW(),"")),"")</f>
        <v/>
      </c>
      <c r="BI756" s="58" t="str">
        <f>IF(O756="男子",IF($AF756&gt;100,"",IF($M756=プロ用男子!D$52,ROW(),"")),"")</f>
        <v/>
      </c>
      <c r="BJ756" s="58" t="str">
        <f>IF(O756="男子",IF($AF756&gt;100,"",IF($M756=プロ用男子!K$52,ROW(),"")),"")</f>
        <v/>
      </c>
      <c r="BK756" s="58" t="str">
        <f>IF(O756="男子",IF($AF756&gt;100,"",IF($M756=プロ用男子!D$77,ROW(),"")),"")</f>
        <v/>
      </c>
      <c r="BL756" s="58" t="str">
        <f>IF(O756="男子",IF($AF756&gt;100,"",IF($M756=プロ用男子!K$77,ROW(),"")),"")</f>
        <v/>
      </c>
      <c r="BM756" s="58" t="str">
        <f>IF(O756="男子",IF($AF756&gt;100,"",IF($M756=プロ用男子!D$102,ROW(),"")),"")</f>
        <v/>
      </c>
      <c r="BN756" s="58" t="str">
        <f>IF(O756="男子",IF($AF756&gt;100,"",IF($M756=プロ用男子!K$102,ROW(),"")),"")</f>
        <v/>
      </c>
      <c r="BO756" s="58" t="str">
        <f>IF(O756="男子",IF($AF756&gt;100,"",IF($M756=プロ用男子!D$127,ROW(),"")),"")</f>
        <v/>
      </c>
      <c r="BP756" s="58" t="str">
        <f>IF(O756="男子",IF($AF756&gt;100,"",IF($M756=プロ用男子!K$127,ROW(),"")),"")</f>
        <v/>
      </c>
      <c r="BQ756" s="58" t="str">
        <f>IF(O756="男子",IF($AF756&gt;100,"",IF($M756=プロ用男子!D$152,ROW(),"")),"")</f>
        <v/>
      </c>
      <c r="BR756" s="58" t="str">
        <f>IF(O756="男子",IF($AF756&gt;100,"",IF($M756=プロ用男子!K$152,ROW(),"")),"")</f>
        <v/>
      </c>
      <c r="BS756" s="58" t="str">
        <f>IF(O756="男子",IF($AF756&gt;100,"",IF($M756=プロ用男子!D$177,ROW(),"")),"")</f>
        <v/>
      </c>
      <c r="BT756" s="58" t="str">
        <f>IF(O756="男子",IF($AF756&gt;100,"",IF($M756=プロ用男子!K$177,ROW(),"")),"")</f>
        <v/>
      </c>
      <c r="BU756" s="58" t="str">
        <f>IF(O756="男子",IF($AF756&gt;100,"",IF($M756=プロ用男子!D$202,ROW(),"")),"")</f>
        <v/>
      </c>
      <c r="BV756" s="58" t="str">
        <f>IF(O756="男子",IF($AF756&gt;100,"",IF($M756=プロ用男子!K$202,ROW(),"")),"")</f>
        <v/>
      </c>
      <c r="BW756" s="58" t="str">
        <f>IF(O756="男子",IF($AF756&gt;100,"",IF($M756=プロ用男子!D$227,ROW(),"")),"")</f>
        <v/>
      </c>
      <c r="BX756" s="58" t="str">
        <f>IF(O756="男子",IF($AF756&gt;100,"",IF($M756=プロ用男子!K$227,ROW(),"")),"")</f>
        <v/>
      </c>
      <c r="BY756" s="58" t="str">
        <f>IF(O756="女子",IF(AF756&gt;100,"",IF(M756=プロ用女子!D$2,ROW(),"")),"")</f>
        <v/>
      </c>
      <c r="BZ756" s="58" t="str">
        <f>IF(O756="女子",IF($AF756&gt;100,"",IF($M756=プロ用女子!K$2,ROW(),"")),"")</f>
        <v/>
      </c>
      <c r="CA756" s="58" t="str">
        <f>IF(O756="女子",IF($AF756&gt;100,"",IF($M756=プロ用女子!D$27,ROW(),"")),"")</f>
        <v/>
      </c>
      <c r="CB756" s="58" t="str">
        <f>IF(O756="女子",IF($AF756&gt;100,"",IF($M756=プロ用女子!K$27,ROW(),"")),"")</f>
        <v/>
      </c>
      <c r="CC756" s="58" t="str">
        <f>IF(O756="女子",IF($AF756&gt;100,"",IF($M756=プロ用女子!D$52,ROW(),"")),"")</f>
        <v/>
      </c>
      <c r="CD756" s="58" t="str">
        <f>IF(O756="女子",IF($AF756&gt;100,"",IF($M756=プロ用女子!K$52,ROW(),"")),"")</f>
        <v/>
      </c>
      <c r="CE756" s="58" t="str">
        <f>IF(O756="女子",IF($AF756&gt;100,"",IF($M756=プロ用女子!D$77,ROW(),"")),"")</f>
        <v/>
      </c>
      <c r="CF756" s="58" t="str">
        <f>IF(O756="女子",IF($AF756&gt;100,"",IF($M756=プロ用女子!K$77,ROW(),"")),"")</f>
        <v/>
      </c>
      <c r="CG756" s="58" t="str">
        <f>IF(O756="女子",IF($AF756&gt;100,"",IF($M756=プロ用女子!D$102,ROW(),"")),"")</f>
        <v/>
      </c>
      <c r="CH756" s="58" t="str">
        <f>IF(O756="女子",IF($AF756&gt;100,"",IF($M756=プロ用女子!K$102,ROW(),"")),"")</f>
        <v/>
      </c>
      <c r="CI756" s="58" t="str">
        <f>IF(O756="女子",IF($AF756&gt;100,"",IF($M756=プロ用女子!D$127,ROW(),"")),"")</f>
        <v/>
      </c>
      <c r="CJ756" s="58" t="str">
        <f>IF(O756="女子",IF($AF756&gt;100,"",IF($M756=プロ用女子!K$127,ROW(),"")),"")</f>
        <v/>
      </c>
      <c r="CK756" s="58" t="str">
        <f>IF(O756="女子",IF($AF756&gt;100,"",IF($M756=プロ用女子!D$152,ROW(),"")),"")</f>
        <v/>
      </c>
      <c r="CL756" s="58" t="str">
        <f>IF(O756="女子",IF($AF756&gt;100,"",IF($M756=プロ用女子!K$152,ROW(),"")),"")</f>
        <v/>
      </c>
      <c r="CM756" s="58" t="str">
        <f>IF(O756="女子",IF($AF756&gt;100,"",IF($M756=プロ用女子!D$177,ROW(),"")),"")</f>
        <v/>
      </c>
      <c r="CN756" s="58" t="str">
        <f>IF(O756="女子",IF($AF756&gt;100,"",IF($M756=プロ用女子!K$177,ROW(),"")),"")</f>
        <v/>
      </c>
      <c r="CO756" s="58" t="str">
        <f>IF(O756="女子",IF($AF756&gt;100,"",IF($M756=プロ用女子!D$202,ROW(),"")),"")</f>
        <v/>
      </c>
      <c r="CP756" s="58" t="str">
        <f>IF(O756="女子",IF($AF756&gt;100,"",IF($M756=プロ用女子!K$202,ROW(),"")),"")</f>
        <v/>
      </c>
      <c r="CQ756" s="58" t="str">
        <f>IF(O756="女子",IF($AF756&gt;100,"",IF($M756=プロ用女子!D$227,ROW(),"")),"")</f>
        <v/>
      </c>
      <c r="CR756" s="58" t="str">
        <f>IF(O756="女子",IF($AF756&gt;100,"",IF($M756=プロ用女子!K$227,ROW(),"")),"")</f>
        <v/>
      </c>
    </row>
    <row r="757" spans="54:96" x14ac:dyDescent="0.15">
      <c r="BB757" t="str">
        <f t="shared" si="40"/>
        <v/>
      </c>
      <c r="BC757" t="str">
        <f t="shared" si="41"/>
        <v/>
      </c>
      <c r="BD757" t="str">
        <f t="shared" si="42"/>
        <v/>
      </c>
      <c r="BE757" s="58" t="str">
        <f>IF(O757="男子",IF($AF757&gt;100,"",IF(M757=プロ用男子!D$2,ROW(),"")),"")</f>
        <v/>
      </c>
      <c r="BF757" s="58" t="str">
        <f>IF(O757="男子",IF($AF757&gt;100,"",IF($M757=プロ用男子!K$2,ROW(),"")),"")</f>
        <v/>
      </c>
      <c r="BG757" s="58" t="str">
        <f>IF(O757="男子",IF($AF757&gt;100,"",IF($M757=プロ用男子!D$27,ROW(),"")),"")</f>
        <v/>
      </c>
      <c r="BH757" s="58" t="str">
        <f>IF(O757="男子",IF($AF757&gt;100,"",IF($M757=プロ用男子!K$27,ROW(),"")),"")</f>
        <v/>
      </c>
      <c r="BI757" s="58" t="str">
        <f>IF(O757="男子",IF($AF757&gt;100,"",IF($M757=プロ用男子!D$52,ROW(),"")),"")</f>
        <v/>
      </c>
      <c r="BJ757" s="58" t="str">
        <f>IF(O757="男子",IF($AF757&gt;100,"",IF($M757=プロ用男子!K$52,ROW(),"")),"")</f>
        <v/>
      </c>
      <c r="BK757" s="58" t="str">
        <f>IF(O757="男子",IF($AF757&gt;100,"",IF($M757=プロ用男子!D$77,ROW(),"")),"")</f>
        <v/>
      </c>
      <c r="BL757" s="58" t="str">
        <f>IF(O757="男子",IF($AF757&gt;100,"",IF($M757=プロ用男子!K$77,ROW(),"")),"")</f>
        <v/>
      </c>
      <c r="BM757" s="58" t="str">
        <f>IF(O757="男子",IF($AF757&gt;100,"",IF($M757=プロ用男子!D$102,ROW(),"")),"")</f>
        <v/>
      </c>
      <c r="BN757" s="58" t="str">
        <f>IF(O757="男子",IF($AF757&gt;100,"",IF($M757=プロ用男子!K$102,ROW(),"")),"")</f>
        <v/>
      </c>
      <c r="BO757" s="58" t="str">
        <f>IF(O757="男子",IF($AF757&gt;100,"",IF($M757=プロ用男子!D$127,ROW(),"")),"")</f>
        <v/>
      </c>
      <c r="BP757" s="58" t="str">
        <f>IF(O757="男子",IF($AF757&gt;100,"",IF($M757=プロ用男子!K$127,ROW(),"")),"")</f>
        <v/>
      </c>
      <c r="BQ757" s="58" t="str">
        <f>IF(O757="男子",IF($AF757&gt;100,"",IF($M757=プロ用男子!D$152,ROW(),"")),"")</f>
        <v/>
      </c>
      <c r="BR757" s="58" t="str">
        <f>IF(O757="男子",IF($AF757&gt;100,"",IF($M757=プロ用男子!K$152,ROW(),"")),"")</f>
        <v/>
      </c>
      <c r="BS757" s="58" t="str">
        <f>IF(O757="男子",IF($AF757&gt;100,"",IF($M757=プロ用男子!D$177,ROW(),"")),"")</f>
        <v/>
      </c>
      <c r="BT757" s="58" t="str">
        <f>IF(O757="男子",IF($AF757&gt;100,"",IF($M757=プロ用男子!K$177,ROW(),"")),"")</f>
        <v/>
      </c>
      <c r="BU757" s="58" t="str">
        <f>IF(O757="男子",IF($AF757&gt;100,"",IF($M757=プロ用男子!D$202,ROW(),"")),"")</f>
        <v/>
      </c>
      <c r="BV757" s="58" t="str">
        <f>IF(O757="男子",IF($AF757&gt;100,"",IF($M757=プロ用男子!K$202,ROW(),"")),"")</f>
        <v/>
      </c>
      <c r="BW757" s="58" t="str">
        <f>IF(O757="男子",IF($AF757&gt;100,"",IF($M757=プロ用男子!D$227,ROW(),"")),"")</f>
        <v/>
      </c>
      <c r="BX757" s="58" t="str">
        <f>IF(O757="男子",IF($AF757&gt;100,"",IF($M757=プロ用男子!K$227,ROW(),"")),"")</f>
        <v/>
      </c>
      <c r="BY757" s="58" t="str">
        <f>IF(O757="女子",IF(AF757&gt;100,"",IF(M757=プロ用女子!D$2,ROW(),"")),"")</f>
        <v/>
      </c>
      <c r="BZ757" s="58" t="str">
        <f>IF(O757="女子",IF($AF757&gt;100,"",IF($M757=プロ用女子!K$2,ROW(),"")),"")</f>
        <v/>
      </c>
      <c r="CA757" s="58" t="str">
        <f>IF(O757="女子",IF($AF757&gt;100,"",IF($M757=プロ用女子!D$27,ROW(),"")),"")</f>
        <v/>
      </c>
      <c r="CB757" s="58" t="str">
        <f>IF(O757="女子",IF($AF757&gt;100,"",IF($M757=プロ用女子!K$27,ROW(),"")),"")</f>
        <v/>
      </c>
      <c r="CC757" s="58" t="str">
        <f>IF(O757="女子",IF($AF757&gt;100,"",IF($M757=プロ用女子!D$52,ROW(),"")),"")</f>
        <v/>
      </c>
      <c r="CD757" s="58" t="str">
        <f>IF(O757="女子",IF($AF757&gt;100,"",IF($M757=プロ用女子!K$52,ROW(),"")),"")</f>
        <v/>
      </c>
      <c r="CE757" s="58" t="str">
        <f>IF(O757="女子",IF($AF757&gt;100,"",IF($M757=プロ用女子!D$77,ROW(),"")),"")</f>
        <v/>
      </c>
      <c r="CF757" s="58" t="str">
        <f>IF(O757="女子",IF($AF757&gt;100,"",IF($M757=プロ用女子!K$77,ROW(),"")),"")</f>
        <v/>
      </c>
      <c r="CG757" s="58" t="str">
        <f>IF(O757="女子",IF($AF757&gt;100,"",IF($M757=プロ用女子!D$102,ROW(),"")),"")</f>
        <v/>
      </c>
      <c r="CH757" s="58" t="str">
        <f>IF(O757="女子",IF($AF757&gt;100,"",IF($M757=プロ用女子!K$102,ROW(),"")),"")</f>
        <v/>
      </c>
      <c r="CI757" s="58" t="str">
        <f>IF(O757="女子",IF($AF757&gt;100,"",IF($M757=プロ用女子!D$127,ROW(),"")),"")</f>
        <v/>
      </c>
      <c r="CJ757" s="58" t="str">
        <f>IF(O757="女子",IF($AF757&gt;100,"",IF($M757=プロ用女子!K$127,ROW(),"")),"")</f>
        <v/>
      </c>
      <c r="CK757" s="58" t="str">
        <f>IF(O757="女子",IF($AF757&gt;100,"",IF($M757=プロ用女子!D$152,ROW(),"")),"")</f>
        <v/>
      </c>
      <c r="CL757" s="58" t="str">
        <f>IF(O757="女子",IF($AF757&gt;100,"",IF($M757=プロ用女子!K$152,ROW(),"")),"")</f>
        <v/>
      </c>
      <c r="CM757" s="58" t="str">
        <f>IF(O757="女子",IF($AF757&gt;100,"",IF($M757=プロ用女子!D$177,ROW(),"")),"")</f>
        <v/>
      </c>
      <c r="CN757" s="58" t="str">
        <f>IF(O757="女子",IF($AF757&gt;100,"",IF($M757=プロ用女子!K$177,ROW(),"")),"")</f>
        <v/>
      </c>
      <c r="CO757" s="58" t="str">
        <f>IF(O757="女子",IF($AF757&gt;100,"",IF($M757=プロ用女子!D$202,ROW(),"")),"")</f>
        <v/>
      </c>
      <c r="CP757" s="58" t="str">
        <f>IF(O757="女子",IF($AF757&gt;100,"",IF($M757=プロ用女子!K$202,ROW(),"")),"")</f>
        <v/>
      </c>
      <c r="CQ757" s="58" t="str">
        <f>IF(O757="女子",IF($AF757&gt;100,"",IF($M757=プロ用女子!D$227,ROW(),"")),"")</f>
        <v/>
      </c>
      <c r="CR757" s="58" t="str">
        <f>IF(O757="女子",IF($AF757&gt;100,"",IF($M757=プロ用女子!K$227,ROW(),"")),"")</f>
        <v/>
      </c>
    </row>
    <row r="758" spans="54:96" x14ac:dyDescent="0.15">
      <c r="BB758" t="str">
        <f t="shared" si="40"/>
        <v/>
      </c>
      <c r="BC758" t="str">
        <f t="shared" si="41"/>
        <v/>
      </c>
      <c r="BD758" t="str">
        <f t="shared" si="42"/>
        <v/>
      </c>
      <c r="BE758" s="58" t="str">
        <f>IF(O758="男子",IF($AF758&gt;100,"",IF(M758=プロ用男子!D$2,ROW(),"")),"")</f>
        <v/>
      </c>
      <c r="BF758" s="58" t="str">
        <f>IF(O758="男子",IF($AF758&gt;100,"",IF($M758=プロ用男子!K$2,ROW(),"")),"")</f>
        <v/>
      </c>
      <c r="BG758" s="58" t="str">
        <f>IF(O758="男子",IF($AF758&gt;100,"",IF($M758=プロ用男子!D$27,ROW(),"")),"")</f>
        <v/>
      </c>
      <c r="BH758" s="58" t="str">
        <f>IF(O758="男子",IF($AF758&gt;100,"",IF($M758=プロ用男子!K$27,ROW(),"")),"")</f>
        <v/>
      </c>
      <c r="BI758" s="58" t="str">
        <f>IF(O758="男子",IF($AF758&gt;100,"",IF($M758=プロ用男子!D$52,ROW(),"")),"")</f>
        <v/>
      </c>
      <c r="BJ758" s="58" t="str">
        <f>IF(O758="男子",IF($AF758&gt;100,"",IF($M758=プロ用男子!K$52,ROW(),"")),"")</f>
        <v/>
      </c>
      <c r="BK758" s="58" t="str">
        <f>IF(O758="男子",IF($AF758&gt;100,"",IF($M758=プロ用男子!D$77,ROW(),"")),"")</f>
        <v/>
      </c>
      <c r="BL758" s="58" t="str">
        <f>IF(O758="男子",IF($AF758&gt;100,"",IF($M758=プロ用男子!K$77,ROW(),"")),"")</f>
        <v/>
      </c>
      <c r="BM758" s="58" t="str">
        <f>IF(O758="男子",IF($AF758&gt;100,"",IF($M758=プロ用男子!D$102,ROW(),"")),"")</f>
        <v/>
      </c>
      <c r="BN758" s="58" t="str">
        <f>IF(O758="男子",IF($AF758&gt;100,"",IF($M758=プロ用男子!K$102,ROW(),"")),"")</f>
        <v/>
      </c>
      <c r="BO758" s="58" t="str">
        <f>IF(O758="男子",IF($AF758&gt;100,"",IF($M758=プロ用男子!D$127,ROW(),"")),"")</f>
        <v/>
      </c>
      <c r="BP758" s="58" t="str">
        <f>IF(O758="男子",IF($AF758&gt;100,"",IF($M758=プロ用男子!K$127,ROW(),"")),"")</f>
        <v/>
      </c>
      <c r="BQ758" s="58" t="str">
        <f>IF(O758="男子",IF($AF758&gt;100,"",IF($M758=プロ用男子!D$152,ROW(),"")),"")</f>
        <v/>
      </c>
      <c r="BR758" s="58" t="str">
        <f>IF(O758="男子",IF($AF758&gt;100,"",IF($M758=プロ用男子!K$152,ROW(),"")),"")</f>
        <v/>
      </c>
      <c r="BS758" s="58" t="str">
        <f>IF(O758="男子",IF($AF758&gt;100,"",IF($M758=プロ用男子!D$177,ROW(),"")),"")</f>
        <v/>
      </c>
      <c r="BT758" s="58" t="str">
        <f>IF(O758="男子",IF($AF758&gt;100,"",IF($M758=プロ用男子!K$177,ROW(),"")),"")</f>
        <v/>
      </c>
      <c r="BU758" s="58" t="str">
        <f>IF(O758="男子",IF($AF758&gt;100,"",IF($M758=プロ用男子!D$202,ROW(),"")),"")</f>
        <v/>
      </c>
      <c r="BV758" s="58" t="str">
        <f>IF(O758="男子",IF($AF758&gt;100,"",IF($M758=プロ用男子!K$202,ROW(),"")),"")</f>
        <v/>
      </c>
      <c r="BW758" s="58" t="str">
        <f>IF(O758="男子",IF($AF758&gt;100,"",IF($M758=プロ用男子!D$227,ROW(),"")),"")</f>
        <v/>
      </c>
      <c r="BX758" s="58" t="str">
        <f>IF(O758="男子",IF($AF758&gt;100,"",IF($M758=プロ用男子!K$227,ROW(),"")),"")</f>
        <v/>
      </c>
      <c r="BY758" s="58" t="str">
        <f>IF(O758="女子",IF(AF758&gt;100,"",IF(M758=プロ用女子!D$2,ROW(),"")),"")</f>
        <v/>
      </c>
      <c r="BZ758" s="58" t="str">
        <f>IF(O758="女子",IF($AF758&gt;100,"",IF($M758=プロ用女子!K$2,ROW(),"")),"")</f>
        <v/>
      </c>
      <c r="CA758" s="58" t="str">
        <f>IF(O758="女子",IF($AF758&gt;100,"",IF($M758=プロ用女子!D$27,ROW(),"")),"")</f>
        <v/>
      </c>
      <c r="CB758" s="58" t="str">
        <f>IF(O758="女子",IF($AF758&gt;100,"",IF($M758=プロ用女子!K$27,ROW(),"")),"")</f>
        <v/>
      </c>
      <c r="CC758" s="58" t="str">
        <f>IF(O758="女子",IF($AF758&gt;100,"",IF($M758=プロ用女子!D$52,ROW(),"")),"")</f>
        <v/>
      </c>
      <c r="CD758" s="58" t="str">
        <f>IF(O758="女子",IF($AF758&gt;100,"",IF($M758=プロ用女子!K$52,ROW(),"")),"")</f>
        <v/>
      </c>
      <c r="CE758" s="58" t="str">
        <f>IF(O758="女子",IF($AF758&gt;100,"",IF($M758=プロ用女子!D$77,ROW(),"")),"")</f>
        <v/>
      </c>
      <c r="CF758" s="58" t="str">
        <f>IF(O758="女子",IF($AF758&gt;100,"",IF($M758=プロ用女子!K$77,ROW(),"")),"")</f>
        <v/>
      </c>
      <c r="CG758" s="58" t="str">
        <f>IF(O758="女子",IF($AF758&gt;100,"",IF($M758=プロ用女子!D$102,ROW(),"")),"")</f>
        <v/>
      </c>
      <c r="CH758" s="58" t="str">
        <f>IF(O758="女子",IF($AF758&gt;100,"",IF($M758=プロ用女子!K$102,ROW(),"")),"")</f>
        <v/>
      </c>
      <c r="CI758" s="58" t="str">
        <f>IF(O758="女子",IF($AF758&gt;100,"",IF($M758=プロ用女子!D$127,ROW(),"")),"")</f>
        <v/>
      </c>
      <c r="CJ758" s="58" t="str">
        <f>IF(O758="女子",IF($AF758&gt;100,"",IF($M758=プロ用女子!K$127,ROW(),"")),"")</f>
        <v/>
      </c>
      <c r="CK758" s="58" t="str">
        <f>IF(O758="女子",IF($AF758&gt;100,"",IF($M758=プロ用女子!D$152,ROW(),"")),"")</f>
        <v/>
      </c>
      <c r="CL758" s="58" t="str">
        <f>IF(O758="女子",IF($AF758&gt;100,"",IF($M758=プロ用女子!K$152,ROW(),"")),"")</f>
        <v/>
      </c>
      <c r="CM758" s="58" t="str">
        <f>IF(O758="女子",IF($AF758&gt;100,"",IF($M758=プロ用女子!D$177,ROW(),"")),"")</f>
        <v/>
      </c>
      <c r="CN758" s="58" t="str">
        <f>IF(O758="女子",IF($AF758&gt;100,"",IF($M758=プロ用女子!K$177,ROW(),"")),"")</f>
        <v/>
      </c>
      <c r="CO758" s="58" t="str">
        <f>IF(O758="女子",IF($AF758&gt;100,"",IF($M758=プロ用女子!D$202,ROW(),"")),"")</f>
        <v/>
      </c>
      <c r="CP758" s="58" t="str">
        <f>IF(O758="女子",IF($AF758&gt;100,"",IF($M758=プロ用女子!K$202,ROW(),"")),"")</f>
        <v/>
      </c>
      <c r="CQ758" s="58" t="str">
        <f>IF(O758="女子",IF($AF758&gt;100,"",IF($M758=プロ用女子!D$227,ROW(),"")),"")</f>
        <v/>
      </c>
      <c r="CR758" s="58" t="str">
        <f>IF(O758="女子",IF($AF758&gt;100,"",IF($M758=プロ用女子!K$227,ROW(),"")),"")</f>
        <v/>
      </c>
    </row>
    <row r="759" spans="54:96" x14ac:dyDescent="0.15">
      <c r="BB759" t="str">
        <f t="shared" si="40"/>
        <v/>
      </c>
      <c r="BC759" t="str">
        <f t="shared" si="41"/>
        <v/>
      </c>
      <c r="BD759" t="str">
        <f t="shared" si="42"/>
        <v/>
      </c>
      <c r="BE759" s="58" t="str">
        <f>IF(O759="男子",IF($AF759&gt;100,"",IF(M759=プロ用男子!D$2,ROW(),"")),"")</f>
        <v/>
      </c>
      <c r="BF759" s="58" t="str">
        <f>IF(O759="男子",IF($AF759&gt;100,"",IF($M759=プロ用男子!K$2,ROW(),"")),"")</f>
        <v/>
      </c>
      <c r="BG759" s="58" t="str">
        <f>IF(O759="男子",IF($AF759&gt;100,"",IF($M759=プロ用男子!D$27,ROW(),"")),"")</f>
        <v/>
      </c>
      <c r="BH759" s="58" t="str">
        <f>IF(O759="男子",IF($AF759&gt;100,"",IF($M759=プロ用男子!K$27,ROW(),"")),"")</f>
        <v/>
      </c>
      <c r="BI759" s="58" t="str">
        <f>IF(O759="男子",IF($AF759&gt;100,"",IF($M759=プロ用男子!D$52,ROW(),"")),"")</f>
        <v/>
      </c>
      <c r="BJ759" s="58" t="str">
        <f>IF(O759="男子",IF($AF759&gt;100,"",IF($M759=プロ用男子!K$52,ROW(),"")),"")</f>
        <v/>
      </c>
      <c r="BK759" s="58" t="str">
        <f>IF(O759="男子",IF($AF759&gt;100,"",IF($M759=プロ用男子!D$77,ROW(),"")),"")</f>
        <v/>
      </c>
      <c r="BL759" s="58" t="str">
        <f>IF(O759="男子",IF($AF759&gt;100,"",IF($M759=プロ用男子!K$77,ROW(),"")),"")</f>
        <v/>
      </c>
      <c r="BM759" s="58" t="str">
        <f>IF(O759="男子",IF($AF759&gt;100,"",IF($M759=プロ用男子!D$102,ROW(),"")),"")</f>
        <v/>
      </c>
      <c r="BN759" s="58" t="str">
        <f>IF(O759="男子",IF($AF759&gt;100,"",IF($M759=プロ用男子!K$102,ROW(),"")),"")</f>
        <v/>
      </c>
      <c r="BO759" s="58" t="str">
        <f>IF(O759="男子",IF($AF759&gt;100,"",IF($M759=プロ用男子!D$127,ROW(),"")),"")</f>
        <v/>
      </c>
      <c r="BP759" s="58" t="str">
        <f>IF(O759="男子",IF($AF759&gt;100,"",IF($M759=プロ用男子!K$127,ROW(),"")),"")</f>
        <v/>
      </c>
      <c r="BQ759" s="58" t="str">
        <f>IF(O759="男子",IF($AF759&gt;100,"",IF($M759=プロ用男子!D$152,ROW(),"")),"")</f>
        <v/>
      </c>
      <c r="BR759" s="58" t="str">
        <f>IF(O759="男子",IF($AF759&gt;100,"",IF($M759=プロ用男子!K$152,ROW(),"")),"")</f>
        <v/>
      </c>
      <c r="BS759" s="58" t="str">
        <f>IF(O759="男子",IF($AF759&gt;100,"",IF($M759=プロ用男子!D$177,ROW(),"")),"")</f>
        <v/>
      </c>
      <c r="BT759" s="58" t="str">
        <f>IF(O759="男子",IF($AF759&gt;100,"",IF($M759=プロ用男子!K$177,ROW(),"")),"")</f>
        <v/>
      </c>
      <c r="BU759" s="58" t="str">
        <f>IF(O759="男子",IF($AF759&gt;100,"",IF($M759=プロ用男子!D$202,ROW(),"")),"")</f>
        <v/>
      </c>
      <c r="BV759" s="58" t="str">
        <f>IF(O759="男子",IF($AF759&gt;100,"",IF($M759=プロ用男子!K$202,ROW(),"")),"")</f>
        <v/>
      </c>
      <c r="BW759" s="58" t="str">
        <f>IF(O759="男子",IF($AF759&gt;100,"",IF($M759=プロ用男子!D$227,ROW(),"")),"")</f>
        <v/>
      </c>
      <c r="BX759" s="58" t="str">
        <f>IF(O759="男子",IF($AF759&gt;100,"",IF($M759=プロ用男子!K$227,ROW(),"")),"")</f>
        <v/>
      </c>
      <c r="BY759" s="58" t="str">
        <f>IF(O759="女子",IF(AF759&gt;100,"",IF(M759=プロ用女子!D$2,ROW(),"")),"")</f>
        <v/>
      </c>
      <c r="BZ759" s="58" t="str">
        <f>IF(O759="女子",IF($AF759&gt;100,"",IF($M759=プロ用女子!K$2,ROW(),"")),"")</f>
        <v/>
      </c>
      <c r="CA759" s="58" t="str">
        <f>IF(O759="女子",IF($AF759&gt;100,"",IF($M759=プロ用女子!D$27,ROW(),"")),"")</f>
        <v/>
      </c>
      <c r="CB759" s="58" t="str">
        <f>IF(O759="女子",IF($AF759&gt;100,"",IF($M759=プロ用女子!K$27,ROW(),"")),"")</f>
        <v/>
      </c>
      <c r="CC759" s="58" t="str">
        <f>IF(O759="女子",IF($AF759&gt;100,"",IF($M759=プロ用女子!D$52,ROW(),"")),"")</f>
        <v/>
      </c>
      <c r="CD759" s="58" t="str">
        <f>IF(O759="女子",IF($AF759&gt;100,"",IF($M759=プロ用女子!K$52,ROW(),"")),"")</f>
        <v/>
      </c>
      <c r="CE759" s="58" t="str">
        <f>IF(O759="女子",IF($AF759&gt;100,"",IF($M759=プロ用女子!D$77,ROW(),"")),"")</f>
        <v/>
      </c>
      <c r="CF759" s="58" t="str">
        <f>IF(O759="女子",IF($AF759&gt;100,"",IF($M759=プロ用女子!K$77,ROW(),"")),"")</f>
        <v/>
      </c>
      <c r="CG759" s="58" t="str">
        <f>IF(O759="女子",IF($AF759&gt;100,"",IF($M759=プロ用女子!D$102,ROW(),"")),"")</f>
        <v/>
      </c>
      <c r="CH759" s="58" t="str">
        <f>IF(O759="女子",IF($AF759&gt;100,"",IF($M759=プロ用女子!K$102,ROW(),"")),"")</f>
        <v/>
      </c>
      <c r="CI759" s="58" t="str">
        <f>IF(O759="女子",IF($AF759&gt;100,"",IF($M759=プロ用女子!D$127,ROW(),"")),"")</f>
        <v/>
      </c>
      <c r="CJ759" s="58" t="str">
        <f>IF(O759="女子",IF($AF759&gt;100,"",IF($M759=プロ用女子!K$127,ROW(),"")),"")</f>
        <v/>
      </c>
      <c r="CK759" s="58" t="str">
        <f>IF(O759="女子",IF($AF759&gt;100,"",IF($M759=プロ用女子!D$152,ROW(),"")),"")</f>
        <v/>
      </c>
      <c r="CL759" s="58" t="str">
        <f>IF(O759="女子",IF($AF759&gt;100,"",IF($M759=プロ用女子!K$152,ROW(),"")),"")</f>
        <v/>
      </c>
      <c r="CM759" s="58" t="str">
        <f>IF(O759="女子",IF($AF759&gt;100,"",IF($M759=プロ用女子!D$177,ROW(),"")),"")</f>
        <v/>
      </c>
      <c r="CN759" s="58" t="str">
        <f>IF(O759="女子",IF($AF759&gt;100,"",IF($M759=プロ用女子!K$177,ROW(),"")),"")</f>
        <v/>
      </c>
      <c r="CO759" s="58" t="str">
        <f>IF(O759="女子",IF($AF759&gt;100,"",IF($M759=プロ用女子!D$202,ROW(),"")),"")</f>
        <v/>
      </c>
      <c r="CP759" s="58" t="str">
        <f>IF(O759="女子",IF($AF759&gt;100,"",IF($M759=プロ用女子!K$202,ROW(),"")),"")</f>
        <v/>
      </c>
      <c r="CQ759" s="58" t="str">
        <f>IF(O759="女子",IF($AF759&gt;100,"",IF($M759=プロ用女子!D$227,ROW(),"")),"")</f>
        <v/>
      </c>
      <c r="CR759" s="58" t="str">
        <f>IF(O759="女子",IF($AF759&gt;100,"",IF($M759=プロ用女子!K$227,ROW(),"")),"")</f>
        <v/>
      </c>
    </row>
    <row r="760" spans="54:96" x14ac:dyDescent="0.15">
      <c r="BB760" t="str">
        <f t="shared" si="40"/>
        <v/>
      </c>
      <c r="BC760" t="str">
        <f t="shared" si="41"/>
        <v/>
      </c>
      <c r="BD760" t="str">
        <f t="shared" si="42"/>
        <v/>
      </c>
      <c r="BE760" s="58" t="str">
        <f>IF(O760="男子",IF($AF760&gt;100,"",IF(M760=プロ用男子!D$2,ROW(),"")),"")</f>
        <v/>
      </c>
      <c r="BF760" s="58" t="str">
        <f>IF(O760="男子",IF($AF760&gt;100,"",IF($M760=プロ用男子!K$2,ROW(),"")),"")</f>
        <v/>
      </c>
      <c r="BG760" s="58" t="str">
        <f>IF(O760="男子",IF($AF760&gt;100,"",IF($M760=プロ用男子!D$27,ROW(),"")),"")</f>
        <v/>
      </c>
      <c r="BH760" s="58" t="str">
        <f>IF(O760="男子",IF($AF760&gt;100,"",IF($M760=プロ用男子!K$27,ROW(),"")),"")</f>
        <v/>
      </c>
      <c r="BI760" s="58" t="str">
        <f>IF(O760="男子",IF($AF760&gt;100,"",IF($M760=プロ用男子!D$52,ROW(),"")),"")</f>
        <v/>
      </c>
      <c r="BJ760" s="58" t="str">
        <f>IF(O760="男子",IF($AF760&gt;100,"",IF($M760=プロ用男子!K$52,ROW(),"")),"")</f>
        <v/>
      </c>
      <c r="BK760" s="58" t="str">
        <f>IF(O760="男子",IF($AF760&gt;100,"",IF($M760=プロ用男子!D$77,ROW(),"")),"")</f>
        <v/>
      </c>
      <c r="BL760" s="58" t="str">
        <f>IF(O760="男子",IF($AF760&gt;100,"",IF($M760=プロ用男子!K$77,ROW(),"")),"")</f>
        <v/>
      </c>
      <c r="BM760" s="58" t="str">
        <f>IF(O760="男子",IF($AF760&gt;100,"",IF($M760=プロ用男子!D$102,ROW(),"")),"")</f>
        <v/>
      </c>
      <c r="BN760" s="58" t="str">
        <f>IF(O760="男子",IF($AF760&gt;100,"",IF($M760=プロ用男子!K$102,ROW(),"")),"")</f>
        <v/>
      </c>
      <c r="BO760" s="58" t="str">
        <f>IF(O760="男子",IF($AF760&gt;100,"",IF($M760=プロ用男子!D$127,ROW(),"")),"")</f>
        <v/>
      </c>
      <c r="BP760" s="58" t="str">
        <f>IF(O760="男子",IF($AF760&gt;100,"",IF($M760=プロ用男子!K$127,ROW(),"")),"")</f>
        <v/>
      </c>
      <c r="BQ760" s="58" t="str">
        <f>IF(O760="男子",IF($AF760&gt;100,"",IF($M760=プロ用男子!D$152,ROW(),"")),"")</f>
        <v/>
      </c>
      <c r="BR760" s="58" t="str">
        <f>IF(O760="男子",IF($AF760&gt;100,"",IF($M760=プロ用男子!K$152,ROW(),"")),"")</f>
        <v/>
      </c>
      <c r="BS760" s="58" t="str">
        <f>IF(O760="男子",IF($AF760&gt;100,"",IF($M760=プロ用男子!D$177,ROW(),"")),"")</f>
        <v/>
      </c>
      <c r="BT760" s="58" t="str">
        <f>IF(O760="男子",IF($AF760&gt;100,"",IF($M760=プロ用男子!K$177,ROW(),"")),"")</f>
        <v/>
      </c>
      <c r="BU760" s="58" t="str">
        <f>IF(O760="男子",IF($AF760&gt;100,"",IF($M760=プロ用男子!D$202,ROW(),"")),"")</f>
        <v/>
      </c>
      <c r="BV760" s="58" t="str">
        <f>IF(O760="男子",IF($AF760&gt;100,"",IF($M760=プロ用男子!K$202,ROW(),"")),"")</f>
        <v/>
      </c>
      <c r="BW760" s="58" t="str">
        <f>IF(O760="男子",IF($AF760&gt;100,"",IF($M760=プロ用男子!D$227,ROW(),"")),"")</f>
        <v/>
      </c>
      <c r="BX760" s="58" t="str">
        <f>IF(O760="男子",IF($AF760&gt;100,"",IF($M760=プロ用男子!K$227,ROW(),"")),"")</f>
        <v/>
      </c>
      <c r="BY760" s="58" t="str">
        <f>IF(O760="女子",IF(AF760&gt;100,"",IF(M760=プロ用女子!D$2,ROW(),"")),"")</f>
        <v/>
      </c>
      <c r="BZ760" s="58" t="str">
        <f>IF(O760="女子",IF($AF760&gt;100,"",IF($M760=プロ用女子!K$2,ROW(),"")),"")</f>
        <v/>
      </c>
      <c r="CA760" s="58" t="str">
        <f>IF(O760="女子",IF($AF760&gt;100,"",IF($M760=プロ用女子!D$27,ROW(),"")),"")</f>
        <v/>
      </c>
      <c r="CB760" s="58" t="str">
        <f>IF(O760="女子",IF($AF760&gt;100,"",IF($M760=プロ用女子!K$27,ROW(),"")),"")</f>
        <v/>
      </c>
      <c r="CC760" s="58" t="str">
        <f>IF(O760="女子",IF($AF760&gt;100,"",IF($M760=プロ用女子!D$52,ROW(),"")),"")</f>
        <v/>
      </c>
      <c r="CD760" s="58" t="str">
        <f>IF(O760="女子",IF($AF760&gt;100,"",IF($M760=プロ用女子!K$52,ROW(),"")),"")</f>
        <v/>
      </c>
      <c r="CE760" s="58" t="str">
        <f>IF(O760="女子",IF($AF760&gt;100,"",IF($M760=プロ用女子!D$77,ROW(),"")),"")</f>
        <v/>
      </c>
      <c r="CF760" s="58" t="str">
        <f>IF(O760="女子",IF($AF760&gt;100,"",IF($M760=プロ用女子!K$77,ROW(),"")),"")</f>
        <v/>
      </c>
      <c r="CG760" s="58" t="str">
        <f>IF(O760="女子",IF($AF760&gt;100,"",IF($M760=プロ用女子!D$102,ROW(),"")),"")</f>
        <v/>
      </c>
      <c r="CH760" s="58" t="str">
        <f>IF(O760="女子",IF($AF760&gt;100,"",IF($M760=プロ用女子!K$102,ROW(),"")),"")</f>
        <v/>
      </c>
      <c r="CI760" s="58" t="str">
        <f>IF(O760="女子",IF($AF760&gt;100,"",IF($M760=プロ用女子!D$127,ROW(),"")),"")</f>
        <v/>
      </c>
      <c r="CJ760" s="58" t="str">
        <f>IF(O760="女子",IF($AF760&gt;100,"",IF($M760=プロ用女子!K$127,ROW(),"")),"")</f>
        <v/>
      </c>
      <c r="CK760" s="58" t="str">
        <f>IF(O760="女子",IF($AF760&gt;100,"",IF($M760=プロ用女子!D$152,ROW(),"")),"")</f>
        <v/>
      </c>
      <c r="CL760" s="58" t="str">
        <f>IF(O760="女子",IF($AF760&gt;100,"",IF($M760=プロ用女子!K$152,ROW(),"")),"")</f>
        <v/>
      </c>
      <c r="CM760" s="58" t="str">
        <f>IF(O760="女子",IF($AF760&gt;100,"",IF($M760=プロ用女子!D$177,ROW(),"")),"")</f>
        <v/>
      </c>
      <c r="CN760" s="58" t="str">
        <f>IF(O760="女子",IF($AF760&gt;100,"",IF($M760=プロ用女子!K$177,ROW(),"")),"")</f>
        <v/>
      </c>
      <c r="CO760" s="58" t="str">
        <f>IF(O760="女子",IF($AF760&gt;100,"",IF($M760=プロ用女子!D$202,ROW(),"")),"")</f>
        <v/>
      </c>
      <c r="CP760" s="58" t="str">
        <f>IF(O760="女子",IF($AF760&gt;100,"",IF($M760=プロ用女子!K$202,ROW(),"")),"")</f>
        <v/>
      </c>
      <c r="CQ760" s="58" t="str">
        <f>IF(O760="女子",IF($AF760&gt;100,"",IF($M760=プロ用女子!D$227,ROW(),"")),"")</f>
        <v/>
      </c>
      <c r="CR760" s="58" t="str">
        <f>IF(O760="女子",IF($AF760&gt;100,"",IF($M760=プロ用女子!K$227,ROW(),"")),"")</f>
        <v/>
      </c>
    </row>
    <row r="761" spans="54:96" x14ac:dyDescent="0.15">
      <c r="BB761" t="str">
        <f t="shared" si="40"/>
        <v/>
      </c>
      <c r="BC761" t="str">
        <f t="shared" si="41"/>
        <v/>
      </c>
      <c r="BD761" t="str">
        <f t="shared" si="42"/>
        <v/>
      </c>
      <c r="BE761" s="58" t="str">
        <f>IF(O761="男子",IF($AF761&gt;100,"",IF(M761=プロ用男子!D$2,ROW(),"")),"")</f>
        <v/>
      </c>
      <c r="BF761" s="58" t="str">
        <f>IF(O761="男子",IF($AF761&gt;100,"",IF($M761=プロ用男子!K$2,ROW(),"")),"")</f>
        <v/>
      </c>
      <c r="BG761" s="58" t="str">
        <f>IF(O761="男子",IF($AF761&gt;100,"",IF($M761=プロ用男子!D$27,ROW(),"")),"")</f>
        <v/>
      </c>
      <c r="BH761" s="58" t="str">
        <f>IF(O761="男子",IF($AF761&gt;100,"",IF($M761=プロ用男子!K$27,ROW(),"")),"")</f>
        <v/>
      </c>
      <c r="BI761" s="58" t="str">
        <f>IF(O761="男子",IF($AF761&gt;100,"",IF($M761=プロ用男子!D$52,ROW(),"")),"")</f>
        <v/>
      </c>
      <c r="BJ761" s="58" t="str">
        <f>IF(O761="男子",IF($AF761&gt;100,"",IF($M761=プロ用男子!K$52,ROW(),"")),"")</f>
        <v/>
      </c>
      <c r="BK761" s="58" t="str">
        <f>IF(O761="男子",IF($AF761&gt;100,"",IF($M761=プロ用男子!D$77,ROW(),"")),"")</f>
        <v/>
      </c>
      <c r="BL761" s="58" t="str">
        <f>IF(O761="男子",IF($AF761&gt;100,"",IF($M761=プロ用男子!K$77,ROW(),"")),"")</f>
        <v/>
      </c>
      <c r="BM761" s="58" t="str">
        <f>IF(O761="男子",IF($AF761&gt;100,"",IF($M761=プロ用男子!D$102,ROW(),"")),"")</f>
        <v/>
      </c>
      <c r="BN761" s="58" t="str">
        <f>IF(O761="男子",IF($AF761&gt;100,"",IF($M761=プロ用男子!K$102,ROW(),"")),"")</f>
        <v/>
      </c>
      <c r="BO761" s="58" t="str">
        <f>IF(O761="男子",IF($AF761&gt;100,"",IF($M761=プロ用男子!D$127,ROW(),"")),"")</f>
        <v/>
      </c>
      <c r="BP761" s="58" t="str">
        <f>IF(O761="男子",IF($AF761&gt;100,"",IF($M761=プロ用男子!K$127,ROW(),"")),"")</f>
        <v/>
      </c>
      <c r="BQ761" s="58" t="str">
        <f>IF(O761="男子",IF($AF761&gt;100,"",IF($M761=プロ用男子!D$152,ROW(),"")),"")</f>
        <v/>
      </c>
      <c r="BR761" s="58" t="str">
        <f>IF(O761="男子",IF($AF761&gt;100,"",IF($M761=プロ用男子!K$152,ROW(),"")),"")</f>
        <v/>
      </c>
      <c r="BS761" s="58" t="str">
        <f>IF(O761="男子",IF($AF761&gt;100,"",IF($M761=プロ用男子!D$177,ROW(),"")),"")</f>
        <v/>
      </c>
      <c r="BT761" s="58" t="str">
        <f>IF(O761="男子",IF($AF761&gt;100,"",IF($M761=プロ用男子!K$177,ROW(),"")),"")</f>
        <v/>
      </c>
      <c r="BU761" s="58" t="str">
        <f>IF(O761="男子",IF($AF761&gt;100,"",IF($M761=プロ用男子!D$202,ROW(),"")),"")</f>
        <v/>
      </c>
      <c r="BV761" s="58" t="str">
        <f>IF(O761="男子",IF($AF761&gt;100,"",IF($M761=プロ用男子!K$202,ROW(),"")),"")</f>
        <v/>
      </c>
      <c r="BW761" s="58" t="str">
        <f>IF(O761="男子",IF($AF761&gt;100,"",IF($M761=プロ用男子!D$227,ROW(),"")),"")</f>
        <v/>
      </c>
      <c r="BX761" s="58" t="str">
        <f>IF(O761="男子",IF($AF761&gt;100,"",IF($M761=プロ用男子!K$227,ROW(),"")),"")</f>
        <v/>
      </c>
      <c r="BY761" s="58" t="str">
        <f>IF(O761="女子",IF(AF761&gt;100,"",IF(M761=プロ用女子!D$2,ROW(),"")),"")</f>
        <v/>
      </c>
      <c r="BZ761" s="58" t="str">
        <f>IF(O761="女子",IF($AF761&gt;100,"",IF($M761=プロ用女子!K$2,ROW(),"")),"")</f>
        <v/>
      </c>
      <c r="CA761" s="58" t="str">
        <f>IF(O761="女子",IF($AF761&gt;100,"",IF($M761=プロ用女子!D$27,ROW(),"")),"")</f>
        <v/>
      </c>
      <c r="CB761" s="58" t="str">
        <f>IF(O761="女子",IF($AF761&gt;100,"",IF($M761=プロ用女子!K$27,ROW(),"")),"")</f>
        <v/>
      </c>
      <c r="CC761" s="58" t="str">
        <f>IF(O761="女子",IF($AF761&gt;100,"",IF($M761=プロ用女子!D$52,ROW(),"")),"")</f>
        <v/>
      </c>
      <c r="CD761" s="58" t="str">
        <f>IF(O761="女子",IF($AF761&gt;100,"",IF($M761=プロ用女子!K$52,ROW(),"")),"")</f>
        <v/>
      </c>
      <c r="CE761" s="58" t="str">
        <f>IF(O761="女子",IF($AF761&gt;100,"",IF($M761=プロ用女子!D$77,ROW(),"")),"")</f>
        <v/>
      </c>
      <c r="CF761" s="58" t="str">
        <f>IF(O761="女子",IF($AF761&gt;100,"",IF($M761=プロ用女子!K$77,ROW(),"")),"")</f>
        <v/>
      </c>
      <c r="CG761" s="58" t="str">
        <f>IF(O761="女子",IF($AF761&gt;100,"",IF($M761=プロ用女子!D$102,ROW(),"")),"")</f>
        <v/>
      </c>
      <c r="CH761" s="58" t="str">
        <f>IF(O761="女子",IF($AF761&gt;100,"",IF($M761=プロ用女子!K$102,ROW(),"")),"")</f>
        <v/>
      </c>
      <c r="CI761" s="58" t="str">
        <f>IF(O761="女子",IF($AF761&gt;100,"",IF($M761=プロ用女子!D$127,ROW(),"")),"")</f>
        <v/>
      </c>
      <c r="CJ761" s="58" t="str">
        <f>IF(O761="女子",IF($AF761&gt;100,"",IF($M761=プロ用女子!K$127,ROW(),"")),"")</f>
        <v/>
      </c>
      <c r="CK761" s="58" t="str">
        <f>IF(O761="女子",IF($AF761&gt;100,"",IF($M761=プロ用女子!D$152,ROW(),"")),"")</f>
        <v/>
      </c>
      <c r="CL761" s="58" t="str">
        <f>IF(O761="女子",IF($AF761&gt;100,"",IF($M761=プロ用女子!K$152,ROW(),"")),"")</f>
        <v/>
      </c>
      <c r="CM761" s="58" t="str">
        <f>IF(O761="女子",IF($AF761&gt;100,"",IF($M761=プロ用女子!D$177,ROW(),"")),"")</f>
        <v/>
      </c>
      <c r="CN761" s="58" t="str">
        <f>IF(O761="女子",IF($AF761&gt;100,"",IF($M761=プロ用女子!K$177,ROW(),"")),"")</f>
        <v/>
      </c>
      <c r="CO761" s="58" t="str">
        <f>IF(O761="女子",IF($AF761&gt;100,"",IF($M761=プロ用女子!D$202,ROW(),"")),"")</f>
        <v/>
      </c>
      <c r="CP761" s="58" t="str">
        <f>IF(O761="女子",IF($AF761&gt;100,"",IF($M761=プロ用女子!K$202,ROW(),"")),"")</f>
        <v/>
      </c>
      <c r="CQ761" s="58" t="str">
        <f>IF(O761="女子",IF($AF761&gt;100,"",IF($M761=プロ用女子!D$227,ROW(),"")),"")</f>
        <v/>
      </c>
      <c r="CR761" s="58" t="str">
        <f>IF(O761="女子",IF($AF761&gt;100,"",IF($M761=プロ用女子!K$227,ROW(),"")),"")</f>
        <v/>
      </c>
    </row>
    <row r="762" spans="54:96" x14ac:dyDescent="0.15">
      <c r="BB762" t="str">
        <f t="shared" si="40"/>
        <v/>
      </c>
      <c r="BC762" t="str">
        <f t="shared" si="41"/>
        <v/>
      </c>
      <c r="BD762" t="str">
        <f t="shared" si="42"/>
        <v/>
      </c>
      <c r="BE762" s="58" t="str">
        <f>IF(O762="男子",IF($AF762&gt;100,"",IF(M762=プロ用男子!D$2,ROW(),"")),"")</f>
        <v/>
      </c>
      <c r="BF762" s="58" t="str">
        <f>IF(O762="男子",IF($AF762&gt;100,"",IF($M762=プロ用男子!K$2,ROW(),"")),"")</f>
        <v/>
      </c>
      <c r="BG762" s="58" t="str">
        <f>IF(O762="男子",IF($AF762&gt;100,"",IF($M762=プロ用男子!D$27,ROW(),"")),"")</f>
        <v/>
      </c>
      <c r="BH762" s="58" t="str">
        <f>IF(O762="男子",IF($AF762&gt;100,"",IF($M762=プロ用男子!K$27,ROW(),"")),"")</f>
        <v/>
      </c>
      <c r="BI762" s="58" t="str">
        <f>IF(O762="男子",IF($AF762&gt;100,"",IF($M762=プロ用男子!D$52,ROW(),"")),"")</f>
        <v/>
      </c>
      <c r="BJ762" s="58" t="str">
        <f>IF(O762="男子",IF($AF762&gt;100,"",IF($M762=プロ用男子!K$52,ROW(),"")),"")</f>
        <v/>
      </c>
      <c r="BK762" s="58" t="str">
        <f>IF(O762="男子",IF($AF762&gt;100,"",IF($M762=プロ用男子!D$77,ROW(),"")),"")</f>
        <v/>
      </c>
      <c r="BL762" s="58" t="str">
        <f>IF(O762="男子",IF($AF762&gt;100,"",IF($M762=プロ用男子!K$77,ROW(),"")),"")</f>
        <v/>
      </c>
      <c r="BM762" s="58" t="str">
        <f>IF(O762="男子",IF($AF762&gt;100,"",IF($M762=プロ用男子!D$102,ROW(),"")),"")</f>
        <v/>
      </c>
      <c r="BN762" s="58" t="str">
        <f>IF(O762="男子",IF($AF762&gt;100,"",IF($M762=プロ用男子!K$102,ROW(),"")),"")</f>
        <v/>
      </c>
      <c r="BO762" s="58" t="str">
        <f>IF(O762="男子",IF($AF762&gt;100,"",IF($M762=プロ用男子!D$127,ROW(),"")),"")</f>
        <v/>
      </c>
      <c r="BP762" s="58" t="str">
        <f>IF(O762="男子",IF($AF762&gt;100,"",IF($M762=プロ用男子!K$127,ROW(),"")),"")</f>
        <v/>
      </c>
      <c r="BQ762" s="58" t="str">
        <f>IF(O762="男子",IF($AF762&gt;100,"",IF($M762=プロ用男子!D$152,ROW(),"")),"")</f>
        <v/>
      </c>
      <c r="BR762" s="58" t="str">
        <f>IF(O762="男子",IF($AF762&gt;100,"",IF($M762=プロ用男子!K$152,ROW(),"")),"")</f>
        <v/>
      </c>
      <c r="BS762" s="58" t="str">
        <f>IF(O762="男子",IF($AF762&gt;100,"",IF($M762=プロ用男子!D$177,ROW(),"")),"")</f>
        <v/>
      </c>
      <c r="BT762" s="58" t="str">
        <f>IF(O762="男子",IF($AF762&gt;100,"",IF($M762=プロ用男子!K$177,ROW(),"")),"")</f>
        <v/>
      </c>
      <c r="BU762" s="58" t="str">
        <f>IF(O762="男子",IF($AF762&gt;100,"",IF($M762=プロ用男子!D$202,ROW(),"")),"")</f>
        <v/>
      </c>
      <c r="BV762" s="58" t="str">
        <f>IF(O762="男子",IF($AF762&gt;100,"",IF($M762=プロ用男子!K$202,ROW(),"")),"")</f>
        <v/>
      </c>
      <c r="BW762" s="58" t="str">
        <f>IF(O762="男子",IF($AF762&gt;100,"",IF($M762=プロ用男子!D$227,ROW(),"")),"")</f>
        <v/>
      </c>
      <c r="BX762" s="58" t="str">
        <f>IF(O762="男子",IF($AF762&gt;100,"",IF($M762=プロ用男子!K$227,ROW(),"")),"")</f>
        <v/>
      </c>
      <c r="BY762" s="58" t="str">
        <f>IF(O762="女子",IF(AF762&gt;100,"",IF(M762=プロ用女子!D$2,ROW(),"")),"")</f>
        <v/>
      </c>
      <c r="BZ762" s="58" t="str">
        <f>IF(O762="女子",IF($AF762&gt;100,"",IF($M762=プロ用女子!K$2,ROW(),"")),"")</f>
        <v/>
      </c>
      <c r="CA762" s="58" t="str">
        <f>IF(O762="女子",IF($AF762&gt;100,"",IF($M762=プロ用女子!D$27,ROW(),"")),"")</f>
        <v/>
      </c>
      <c r="CB762" s="58" t="str">
        <f>IF(O762="女子",IF($AF762&gt;100,"",IF($M762=プロ用女子!K$27,ROW(),"")),"")</f>
        <v/>
      </c>
      <c r="CC762" s="58" t="str">
        <f>IF(O762="女子",IF($AF762&gt;100,"",IF($M762=プロ用女子!D$52,ROW(),"")),"")</f>
        <v/>
      </c>
      <c r="CD762" s="58" t="str">
        <f>IF(O762="女子",IF($AF762&gt;100,"",IF($M762=プロ用女子!K$52,ROW(),"")),"")</f>
        <v/>
      </c>
      <c r="CE762" s="58" t="str">
        <f>IF(O762="女子",IF($AF762&gt;100,"",IF($M762=プロ用女子!D$77,ROW(),"")),"")</f>
        <v/>
      </c>
      <c r="CF762" s="58" t="str">
        <f>IF(O762="女子",IF($AF762&gt;100,"",IF($M762=プロ用女子!K$77,ROW(),"")),"")</f>
        <v/>
      </c>
      <c r="CG762" s="58" t="str">
        <f>IF(O762="女子",IF($AF762&gt;100,"",IF($M762=プロ用女子!D$102,ROW(),"")),"")</f>
        <v/>
      </c>
      <c r="CH762" s="58" t="str">
        <f>IF(O762="女子",IF($AF762&gt;100,"",IF($M762=プロ用女子!K$102,ROW(),"")),"")</f>
        <v/>
      </c>
      <c r="CI762" s="58" t="str">
        <f>IF(O762="女子",IF($AF762&gt;100,"",IF($M762=プロ用女子!D$127,ROW(),"")),"")</f>
        <v/>
      </c>
      <c r="CJ762" s="58" t="str">
        <f>IF(O762="女子",IF($AF762&gt;100,"",IF($M762=プロ用女子!K$127,ROW(),"")),"")</f>
        <v/>
      </c>
      <c r="CK762" s="58" t="str">
        <f>IF(O762="女子",IF($AF762&gt;100,"",IF($M762=プロ用女子!D$152,ROW(),"")),"")</f>
        <v/>
      </c>
      <c r="CL762" s="58" t="str">
        <f>IF(O762="女子",IF($AF762&gt;100,"",IF($M762=プロ用女子!K$152,ROW(),"")),"")</f>
        <v/>
      </c>
      <c r="CM762" s="58" t="str">
        <f>IF(O762="女子",IF($AF762&gt;100,"",IF($M762=プロ用女子!D$177,ROW(),"")),"")</f>
        <v/>
      </c>
      <c r="CN762" s="58" t="str">
        <f>IF(O762="女子",IF($AF762&gt;100,"",IF($M762=プロ用女子!K$177,ROW(),"")),"")</f>
        <v/>
      </c>
      <c r="CO762" s="58" t="str">
        <f>IF(O762="女子",IF($AF762&gt;100,"",IF($M762=プロ用女子!D$202,ROW(),"")),"")</f>
        <v/>
      </c>
      <c r="CP762" s="58" t="str">
        <f>IF(O762="女子",IF($AF762&gt;100,"",IF($M762=プロ用女子!K$202,ROW(),"")),"")</f>
        <v/>
      </c>
      <c r="CQ762" s="58" t="str">
        <f>IF(O762="女子",IF($AF762&gt;100,"",IF($M762=プロ用女子!D$227,ROW(),"")),"")</f>
        <v/>
      </c>
      <c r="CR762" s="58" t="str">
        <f>IF(O762="女子",IF($AF762&gt;100,"",IF($M762=プロ用女子!K$227,ROW(),"")),"")</f>
        <v/>
      </c>
    </row>
    <row r="763" spans="54:96" x14ac:dyDescent="0.15">
      <c r="BB763" t="str">
        <f t="shared" si="40"/>
        <v/>
      </c>
      <c r="BC763" t="str">
        <f t="shared" si="41"/>
        <v/>
      </c>
      <c r="BD763" t="str">
        <f t="shared" si="42"/>
        <v/>
      </c>
      <c r="BE763" s="58" t="str">
        <f>IF(O763="男子",IF($AF763&gt;100,"",IF(M763=プロ用男子!D$2,ROW(),"")),"")</f>
        <v/>
      </c>
      <c r="BF763" s="58" t="str">
        <f>IF(O763="男子",IF($AF763&gt;100,"",IF($M763=プロ用男子!K$2,ROW(),"")),"")</f>
        <v/>
      </c>
      <c r="BG763" s="58" t="str">
        <f>IF(O763="男子",IF($AF763&gt;100,"",IF($M763=プロ用男子!D$27,ROW(),"")),"")</f>
        <v/>
      </c>
      <c r="BH763" s="58" t="str">
        <f>IF(O763="男子",IF($AF763&gt;100,"",IF($M763=プロ用男子!K$27,ROW(),"")),"")</f>
        <v/>
      </c>
      <c r="BI763" s="58" t="str">
        <f>IF(O763="男子",IF($AF763&gt;100,"",IF($M763=プロ用男子!D$52,ROW(),"")),"")</f>
        <v/>
      </c>
      <c r="BJ763" s="58" t="str">
        <f>IF(O763="男子",IF($AF763&gt;100,"",IF($M763=プロ用男子!K$52,ROW(),"")),"")</f>
        <v/>
      </c>
      <c r="BK763" s="58" t="str">
        <f>IF(O763="男子",IF($AF763&gt;100,"",IF($M763=プロ用男子!D$77,ROW(),"")),"")</f>
        <v/>
      </c>
      <c r="BL763" s="58" t="str">
        <f>IF(O763="男子",IF($AF763&gt;100,"",IF($M763=プロ用男子!K$77,ROW(),"")),"")</f>
        <v/>
      </c>
      <c r="BM763" s="58" t="str">
        <f>IF(O763="男子",IF($AF763&gt;100,"",IF($M763=プロ用男子!D$102,ROW(),"")),"")</f>
        <v/>
      </c>
      <c r="BN763" s="58" t="str">
        <f>IF(O763="男子",IF($AF763&gt;100,"",IF($M763=プロ用男子!K$102,ROW(),"")),"")</f>
        <v/>
      </c>
      <c r="BO763" s="58" t="str">
        <f>IF(O763="男子",IF($AF763&gt;100,"",IF($M763=プロ用男子!D$127,ROW(),"")),"")</f>
        <v/>
      </c>
      <c r="BP763" s="58" t="str">
        <f>IF(O763="男子",IF($AF763&gt;100,"",IF($M763=プロ用男子!K$127,ROW(),"")),"")</f>
        <v/>
      </c>
      <c r="BQ763" s="58" t="str">
        <f>IF(O763="男子",IF($AF763&gt;100,"",IF($M763=プロ用男子!D$152,ROW(),"")),"")</f>
        <v/>
      </c>
      <c r="BR763" s="58" t="str">
        <f>IF(O763="男子",IF($AF763&gt;100,"",IF($M763=プロ用男子!K$152,ROW(),"")),"")</f>
        <v/>
      </c>
      <c r="BS763" s="58" t="str">
        <f>IF(O763="男子",IF($AF763&gt;100,"",IF($M763=プロ用男子!D$177,ROW(),"")),"")</f>
        <v/>
      </c>
      <c r="BT763" s="58" t="str">
        <f>IF(O763="男子",IF($AF763&gt;100,"",IF($M763=プロ用男子!K$177,ROW(),"")),"")</f>
        <v/>
      </c>
      <c r="BU763" s="58" t="str">
        <f>IF(O763="男子",IF($AF763&gt;100,"",IF($M763=プロ用男子!D$202,ROW(),"")),"")</f>
        <v/>
      </c>
      <c r="BV763" s="58" t="str">
        <f>IF(O763="男子",IF($AF763&gt;100,"",IF($M763=プロ用男子!K$202,ROW(),"")),"")</f>
        <v/>
      </c>
      <c r="BW763" s="58" t="str">
        <f>IF(O763="男子",IF($AF763&gt;100,"",IF($M763=プロ用男子!D$227,ROW(),"")),"")</f>
        <v/>
      </c>
      <c r="BX763" s="58" t="str">
        <f>IF(O763="男子",IF($AF763&gt;100,"",IF($M763=プロ用男子!K$227,ROW(),"")),"")</f>
        <v/>
      </c>
      <c r="BY763" s="58" t="str">
        <f>IF(O763="女子",IF(AF763&gt;100,"",IF(M763=プロ用女子!D$2,ROW(),"")),"")</f>
        <v/>
      </c>
      <c r="BZ763" s="58" t="str">
        <f>IF(O763="女子",IF($AF763&gt;100,"",IF($M763=プロ用女子!K$2,ROW(),"")),"")</f>
        <v/>
      </c>
      <c r="CA763" s="58" t="str">
        <f>IF(O763="女子",IF($AF763&gt;100,"",IF($M763=プロ用女子!D$27,ROW(),"")),"")</f>
        <v/>
      </c>
      <c r="CB763" s="58" t="str">
        <f>IF(O763="女子",IF($AF763&gt;100,"",IF($M763=プロ用女子!K$27,ROW(),"")),"")</f>
        <v/>
      </c>
      <c r="CC763" s="58" t="str">
        <f>IF(O763="女子",IF($AF763&gt;100,"",IF($M763=プロ用女子!D$52,ROW(),"")),"")</f>
        <v/>
      </c>
      <c r="CD763" s="58" t="str">
        <f>IF(O763="女子",IF($AF763&gt;100,"",IF($M763=プロ用女子!K$52,ROW(),"")),"")</f>
        <v/>
      </c>
      <c r="CE763" s="58" t="str">
        <f>IF(O763="女子",IF($AF763&gt;100,"",IF($M763=プロ用女子!D$77,ROW(),"")),"")</f>
        <v/>
      </c>
      <c r="CF763" s="58" t="str">
        <f>IF(O763="女子",IF($AF763&gt;100,"",IF($M763=プロ用女子!K$77,ROW(),"")),"")</f>
        <v/>
      </c>
      <c r="CG763" s="58" t="str">
        <f>IF(O763="女子",IF($AF763&gt;100,"",IF($M763=プロ用女子!D$102,ROW(),"")),"")</f>
        <v/>
      </c>
      <c r="CH763" s="58" t="str">
        <f>IF(O763="女子",IF($AF763&gt;100,"",IF($M763=プロ用女子!K$102,ROW(),"")),"")</f>
        <v/>
      </c>
      <c r="CI763" s="58" t="str">
        <f>IF(O763="女子",IF($AF763&gt;100,"",IF($M763=プロ用女子!D$127,ROW(),"")),"")</f>
        <v/>
      </c>
      <c r="CJ763" s="58" t="str">
        <f>IF(O763="女子",IF($AF763&gt;100,"",IF($M763=プロ用女子!K$127,ROW(),"")),"")</f>
        <v/>
      </c>
      <c r="CK763" s="58" t="str">
        <f>IF(O763="女子",IF($AF763&gt;100,"",IF($M763=プロ用女子!D$152,ROW(),"")),"")</f>
        <v/>
      </c>
      <c r="CL763" s="58" t="str">
        <f>IF(O763="女子",IF($AF763&gt;100,"",IF($M763=プロ用女子!K$152,ROW(),"")),"")</f>
        <v/>
      </c>
      <c r="CM763" s="58" t="str">
        <f>IF(O763="女子",IF($AF763&gt;100,"",IF($M763=プロ用女子!D$177,ROW(),"")),"")</f>
        <v/>
      </c>
      <c r="CN763" s="58" t="str">
        <f>IF(O763="女子",IF($AF763&gt;100,"",IF($M763=プロ用女子!K$177,ROW(),"")),"")</f>
        <v/>
      </c>
      <c r="CO763" s="58" t="str">
        <f>IF(O763="女子",IF($AF763&gt;100,"",IF($M763=プロ用女子!D$202,ROW(),"")),"")</f>
        <v/>
      </c>
      <c r="CP763" s="58" t="str">
        <f>IF(O763="女子",IF($AF763&gt;100,"",IF($M763=プロ用女子!K$202,ROW(),"")),"")</f>
        <v/>
      </c>
      <c r="CQ763" s="58" t="str">
        <f>IF(O763="女子",IF($AF763&gt;100,"",IF($M763=プロ用女子!D$227,ROW(),"")),"")</f>
        <v/>
      </c>
      <c r="CR763" s="58" t="str">
        <f>IF(O763="女子",IF($AF763&gt;100,"",IF($M763=プロ用女子!K$227,ROW(),"")),"")</f>
        <v/>
      </c>
    </row>
    <row r="764" spans="54:96" x14ac:dyDescent="0.15">
      <c r="BB764" t="str">
        <f t="shared" si="40"/>
        <v/>
      </c>
      <c r="BC764" t="str">
        <f t="shared" si="41"/>
        <v/>
      </c>
      <c r="BD764" t="str">
        <f t="shared" si="42"/>
        <v/>
      </c>
      <c r="BE764" s="58" t="str">
        <f>IF(O764="男子",IF($AF764&gt;100,"",IF(M764=プロ用男子!D$2,ROW(),"")),"")</f>
        <v/>
      </c>
      <c r="BF764" s="58" t="str">
        <f>IF(O764="男子",IF($AF764&gt;100,"",IF($M764=プロ用男子!K$2,ROW(),"")),"")</f>
        <v/>
      </c>
      <c r="BG764" s="58" t="str">
        <f>IF(O764="男子",IF($AF764&gt;100,"",IF($M764=プロ用男子!D$27,ROW(),"")),"")</f>
        <v/>
      </c>
      <c r="BH764" s="58" t="str">
        <f>IF(O764="男子",IF($AF764&gt;100,"",IF($M764=プロ用男子!K$27,ROW(),"")),"")</f>
        <v/>
      </c>
      <c r="BI764" s="58" t="str">
        <f>IF(O764="男子",IF($AF764&gt;100,"",IF($M764=プロ用男子!D$52,ROW(),"")),"")</f>
        <v/>
      </c>
      <c r="BJ764" s="58" t="str">
        <f>IF(O764="男子",IF($AF764&gt;100,"",IF($M764=プロ用男子!K$52,ROW(),"")),"")</f>
        <v/>
      </c>
      <c r="BK764" s="58" t="str">
        <f>IF(O764="男子",IF($AF764&gt;100,"",IF($M764=プロ用男子!D$77,ROW(),"")),"")</f>
        <v/>
      </c>
      <c r="BL764" s="58" t="str">
        <f>IF(O764="男子",IF($AF764&gt;100,"",IF($M764=プロ用男子!K$77,ROW(),"")),"")</f>
        <v/>
      </c>
      <c r="BM764" s="58" t="str">
        <f>IF(O764="男子",IF($AF764&gt;100,"",IF($M764=プロ用男子!D$102,ROW(),"")),"")</f>
        <v/>
      </c>
      <c r="BN764" s="58" t="str">
        <f>IF(O764="男子",IF($AF764&gt;100,"",IF($M764=プロ用男子!K$102,ROW(),"")),"")</f>
        <v/>
      </c>
      <c r="BO764" s="58" t="str">
        <f>IF(O764="男子",IF($AF764&gt;100,"",IF($M764=プロ用男子!D$127,ROW(),"")),"")</f>
        <v/>
      </c>
      <c r="BP764" s="58" t="str">
        <f>IF(O764="男子",IF($AF764&gt;100,"",IF($M764=プロ用男子!K$127,ROW(),"")),"")</f>
        <v/>
      </c>
      <c r="BQ764" s="58" t="str">
        <f>IF(O764="男子",IF($AF764&gt;100,"",IF($M764=プロ用男子!D$152,ROW(),"")),"")</f>
        <v/>
      </c>
      <c r="BR764" s="58" t="str">
        <f>IF(O764="男子",IF($AF764&gt;100,"",IF($M764=プロ用男子!K$152,ROW(),"")),"")</f>
        <v/>
      </c>
      <c r="BS764" s="58" t="str">
        <f>IF(O764="男子",IF($AF764&gt;100,"",IF($M764=プロ用男子!D$177,ROW(),"")),"")</f>
        <v/>
      </c>
      <c r="BT764" s="58" t="str">
        <f>IF(O764="男子",IF($AF764&gt;100,"",IF($M764=プロ用男子!K$177,ROW(),"")),"")</f>
        <v/>
      </c>
      <c r="BU764" s="58" t="str">
        <f>IF(O764="男子",IF($AF764&gt;100,"",IF($M764=プロ用男子!D$202,ROW(),"")),"")</f>
        <v/>
      </c>
      <c r="BV764" s="58" t="str">
        <f>IF(O764="男子",IF($AF764&gt;100,"",IF($M764=プロ用男子!K$202,ROW(),"")),"")</f>
        <v/>
      </c>
      <c r="BW764" s="58" t="str">
        <f>IF(O764="男子",IF($AF764&gt;100,"",IF($M764=プロ用男子!D$227,ROW(),"")),"")</f>
        <v/>
      </c>
      <c r="BX764" s="58" t="str">
        <f>IF(O764="男子",IF($AF764&gt;100,"",IF($M764=プロ用男子!K$227,ROW(),"")),"")</f>
        <v/>
      </c>
      <c r="BY764" s="58" t="str">
        <f>IF(O764="女子",IF(AF764&gt;100,"",IF(M764=プロ用女子!D$2,ROW(),"")),"")</f>
        <v/>
      </c>
      <c r="BZ764" s="58" t="str">
        <f>IF(O764="女子",IF($AF764&gt;100,"",IF($M764=プロ用女子!K$2,ROW(),"")),"")</f>
        <v/>
      </c>
      <c r="CA764" s="58" t="str">
        <f>IF(O764="女子",IF($AF764&gt;100,"",IF($M764=プロ用女子!D$27,ROW(),"")),"")</f>
        <v/>
      </c>
      <c r="CB764" s="58" t="str">
        <f>IF(O764="女子",IF($AF764&gt;100,"",IF($M764=プロ用女子!K$27,ROW(),"")),"")</f>
        <v/>
      </c>
      <c r="CC764" s="58" t="str">
        <f>IF(O764="女子",IF($AF764&gt;100,"",IF($M764=プロ用女子!D$52,ROW(),"")),"")</f>
        <v/>
      </c>
      <c r="CD764" s="58" t="str">
        <f>IF(O764="女子",IF($AF764&gt;100,"",IF($M764=プロ用女子!K$52,ROW(),"")),"")</f>
        <v/>
      </c>
      <c r="CE764" s="58" t="str">
        <f>IF(O764="女子",IF($AF764&gt;100,"",IF($M764=プロ用女子!D$77,ROW(),"")),"")</f>
        <v/>
      </c>
      <c r="CF764" s="58" t="str">
        <f>IF(O764="女子",IF($AF764&gt;100,"",IF($M764=プロ用女子!K$77,ROW(),"")),"")</f>
        <v/>
      </c>
      <c r="CG764" s="58" t="str">
        <f>IF(O764="女子",IF($AF764&gt;100,"",IF($M764=プロ用女子!D$102,ROW(),"")),"")</f>
        <v/>
      </c>
      <c r="CH764" s="58" t="str">
        <f>IF(O764="女子",IF($AF764&gt;100,"",IF($M764=プロ用女子!K$102,ROW(),"")),"")</f>
        <v/>
      </c>
      <c r="CI764" s="58" t="str">
        <f>IF(O764="女子",IF($AF764&gt;100,"",IF($M764=プロ用女子!D$127,ROW(),"")),"")</f>
        <v/>
      </c>
      <c r="CJ764" s="58" t="str">
        <f>IF(O764="女子",IF($AF764&gt;100,"",IF($M764=プロ用女子!K$127,ROW(),"")),"")</f>
        <v/>
      </c>
      <c r="CK764" s="58" t="str">
        <f>IF(O764="女子",IF($AF764&gt;100,"",IF($M764=プロ用女子!D$152,ROW(),"")),"")</f>
        <v/>
      </c>
      <c r="CL764" s="58" t="str">
        <f>IF(O764="女子",IF($AF764&gt;100,"",IF($M764=プロ用女子!K$152,ROW(),"")),"")</f>
        <v/>
      </c>
      <c r="CM764" s="58" t="str">
        <f>IF(O764="女子",IF($AF764&gt;100,"",IF($M764=プロ用女子!D$177,ROW(),"")),"")</f>
        <v/>
      </c>
      <c r="CN764" s="58" t="str">
        <f>IF(O764="女子",IF($AF764&gt;100,"",IF($M764=プロ用女子!K$177,ROW(),"")),"")</f>
        <v/>
      </c>
      <c r="CO764" s="58" t="str">
        <f>IF(O764="女子",IF($AF764&gt;100,"",IF($M764=プロ用女子!D$202,ROW(),"")),"")</f>
        <v/>
      </c>
      <c r="CP764" s="58" t="str">
        <f>IF(O764="女子",IF($AF764&gt;100,"",IF($M764=プロ用女子!K$202,ROW(),"")),"")</f>
        <v/>
      </c>
      <c r="CQ764" s="58" t="str">
        <f>IF(O764="女子",IF($AF764&gt;100,"",IF($M764=プロ用女子!D$227,ROW(),"")),"")</f>
        <v/>
      </c>
      <c r="CR764" s="58" t="str">
        <f>IF(O764="女子",IF($AF764&gt;100,"",IF($M764=プロ用女子!K$227,ROW(),"")),"")</f>
        <v/>
      </c>
    </row>
    <row r="765" spans="54:96" x14ac:dyDescent="0.15">
      <c r="BB765" t="str">
        <f t="shared" si="40"/>
        <v/>
      </c>
      <c r="BC765" t="str">
        <f t="shared" si="41"/>
        <v/>
      </c>
      <c r="BD765" t="str">
        <f t="shared" si="42"/>
        <v/>
      </c>
      <c r="BE765" s="58" t="str">
        <f>IF(O765="男子",IF($AF765&gt;100,"",IF(M765=プロ用男子!D$2,ROW(),"")),"")</f>
        <v/>
      </c>
      <c r="BF765" s="58" t="str">
        <f>IF(O765="男子",IF($AF765&gt;100,"",IF($M765=プロ用男子!K$2,ROW(),"")),"")</f>
        <v/>
      </c>
      <c r="BG765" s="58" t="str">
        <f>IF(O765="男子",IF($AF765&gt;100,"",IF($M765=プロ用男子!D$27,ROW(),"")),"")</f>
        <v/>
      </c>
      <c r="BH765" s="58" t="str">
        <f>IF(O765="男子",IF($AF765&gt;100,"",IF($M765=プロ用男子!K$27,ROW(),"")),"")</f>
        <v/>
      </c>
      <c r="BI765" s="58" t="str">
        <f>IF(O765="男子",IF($AF765&gt;100,"",IF($M765=プロ用男子!D$52,ROW(),"")),"")</f>
        <v/>
      </c>
      <c r="BJ765" s="58" t="str">
        <f>IF(O765="男子",IF($AF765&gt;100,"",IF($M765=プロ用男子!K$52,ROW(),"")),"")</f>
        <v/>
      </c>
      <c r="BK765" s="58" t="str">
        <f>IF(O765="男子",IF($AF765&gt;100,"",IF($M765=プロ用男子!D$77,ROW(),"")),"")</f>
        <v/>
      </c>
      <c r="BL765" s="58" t="str">
        <f>IF(O765="男子",IF($AF765&gt;100,"",IF($M765=プロ用男子!K$77,ROW(),"")),"")</f>
        <v/>
      </c>
      <c r="BM765" s="58" t="str">
        <f>IF(O765="男子",IF($AF765&gt;100,"",IF($M765=プロ用男子!D$102,ROW(),"")),"")</f>
        <v/>
      </c>
      <c r="BN765" s="58" t="str">
        <f>IF(O765="男子",IF($AF765&gt;100,"",IF($M765=プロ用男子!K$102,ROW(),"")),"")</f>
        <v/>
      </c>
      <c r="BO765" s="58" t="str">
        <f>IF(O765="男子",IF($AF765&gt;100,"",IF($M765=プロ用男子!D$127,ROW(),"")),"")</f>
        <v/>
      </c>
      <c r="BP765" s="58" t="str">
        <f>IF(O765="男子",IF($AF765&gt;100,"",IF($M765=プロ用男子!K$127,ROW(),"")),"")</f>
        <v/>
      </c>
      <c r="BQ765" s="58" t="str">
        <f>IF(O765="男子",IF($AF765&gt;100,"",IF($M765=プロ用男子!D$152,ROW(),"")),"")</f>
        <v/>
      </c>
      <c r="BR765" s="58" t="str">
        <f>IF(O765="男子",IF($AF765&gt;100,"",IF($M765=プロ用男子!K$152,ROW(),"")),"")</f>
        <v/>
      </c>
      <c r="BS765" s="58" t="str">
        <f>IF(O765="男子",IF($AF765&gt;100,"",IF($M765=プロ用男子!D$177,ROW(),"")),"")</f>
        <v/>
      </c>
      <c r="BT765" s="58" t="str">
        <f>IF(O765="男子",IF($AF765&gt;100,"",IF($M765=プロ用男子!K$177,ROW(),"")),"")</f>
        <v/>
      </c>
      <c r="BU765" s="58" t="str">
        <f>IF(O765="男子",IF($AF765&gt;100,"",IF($M765=プロ用男子!D$202,ROW(),"")),"")</f>
        <v/>
      </c>
      <c r="BV765" s="58" t="str">
        <f>IF(O765="男子",IF($AF765&gt;100,"",IF($M765=プロ用男子!K$202,ROW(),"")),"")</f>
        <v/>
      </c>
      <c r="BW765" s="58" t="str">
        <f>IF(O765="男子",IF($AF765&gt;100,"",IF($M765=プロ用男子!D$227,ROW(),"")),"")</f>
        <v/>
      </c>
      <c r="BX765" s="58" t="str">
        <f>IF(O765="男子",IF($AF765&gt;100,"",IF($M765=プロ用男子!K$227,ROW(),"")),"")</f>
        <v/>
      </c>
      <c r="BY765" s="58" t="str">
        <f>IF(O765="女子",IF(AF765&gt;100,"",IF(M765=プロ用女子!D$2,ROW(),"")),"")</f>
        <v/>
      </c>
      <c r="BZ765" s="58" t="str">
        <f>IF(O765="女子",IF($AF765&gt;100,"",IF($M765=プロ用女子!K$2,ROW(),"")),"")</f>
        <v/>
      </c>
      <c r="CA765" s="58" t="str">
        <f>IF(O765="女子",IF($AF765&gt;100,"",IF($M765=プロ用女子!D$27,ROW(),"")),"")</f>
        <v/>
      </c>
      <c r="CB765" s="58" t="str">
        <f>IF(O765="女子",IF($AF765&gt;100,"",IF($M765=プロ用女子!K$27,ROW(),"")),"")</f>
        <v/>
      </c>
      <c r="CC765" s="58" t="str">
        <f>IF(O765="女子",IF($AF765&gt;100,"",IF($M765=プロ用女子!D$52,ROW(),"")),"")</f>
        <v/>
      </c>
      <c r="CD765" s="58" t="str">
        <f>IF(O765="女子",IF($AF765&gt;100,"",IF($M765=プロ用女子!K$52,ROW(),"")),"")</f>
        <v/>
      </c>
      <c r="CE765" s="58" t="str">
        <f>IF(O765="女子",IF($AF765&gt;100,"",IF($M765=プロ用女子!D$77,ROW(),"")),"")</f>
        <v/>
      </c>
      <c r="CF765" s="58" t="str">
        <f>IF(O765="女子",IF($AF765&gt;100,"",IF($M765=プロ用女子!K$77,ROW(),"")),"")</f>
        <v/>
      </c>
      <c r="CG765" s="58" t="str">
        <f>IF(O765="女子",IF($AF765&gt;100,"",IF($M765=プロ用女子!D$102,ROW(),"")),"")</f>
        <v/>
      </c>
      <c r="CH765" s="58" t="str">
        <f>IF(O765="女子",IF($AF765&gt;100,"",IF($M765=プロ用女子!K$102,ROW(),"")),"")</f>
        <v/>
      </c>
      <c r="CI765" s="58" t="str">
        <f>IF(O765="女子",IF($AF765&gt;100,"",IF($M765=プロ用女子!D$127,ROW(),"")),"")</f>
        <v/>
      </c>
      <c r="CJ765" s="58" t="str">
        <f>IF(O765="女子",IF($AF765&gt;100,"",IF($M765=プロ用女子!K$127,ROW(),"")),"")</f>
        <v/>
      </c>
      <c r="CK765" s="58" t="str">
        <f>IF(O765="女子",IF($AF765&gt;100,"",IF($M765=プロ用女子!D$152,ROW(),"")),"")</f>
        <v/>
      </c>
      <c r="CL765" s="58" t="str">
        <f>IF(O765="女子",IF($AF765&gt;100,"",IF($M765=プロ用女子!K$152,ROW(),"")),"")</f>
        <v/>
      </c>
      <c r="CM765" s="58" t="str">
        <f>IF(O765="女子",IF($AF765&gt;100,"",IF($M765=プロ用女子!D$177,ROW(),"")),"")</f>
        <v/>
      </c>
      <c r="CN765" s="58" t="str">
        <f>IF(O765="女子",IF($AF765&gt;100,"",IF($M765=プロ用女子!K$177,ROW(),"")),"")</f>
        <v/>
      </c>
      <c r="CO765" s="58" t="str">
        <f>IF(O765="女子",IF($AF765&gt;100,"",IF($M765=プロ用女子!D$202,ROW(),"")),"")</f>
        <v/>
      </c>
      <c r="CP765" s="58" t="str">
        <f>IF(O765="女子",IF($AF765&gt;100,"",IF($M765=プロ用女子!K$202,ROW(),"")),"")</f>
        <v/>
      </c>
      <c r="CQ765" s="58" t="str">
        <f>IF(O765="女子",IF($AF765&gt;100,"",IF($M765=プロ用女子!D$227,ROW(),"")),"")</f>
        <v/>
      </c>
      <c r="CR765" s="58" t="str">
        <f>IF(O765="女子",IF($AF765&gt;100,"",IF($M765=プロ用女子!K$227,ROW(),"")),"")</f>
        <v/>
      </c>
    </row>
    <row r="766" spans="54:96" x14ac:dyDescent="0.15">
      <c r="BB766" t="str">
        <f t="shared" si="40"/>
        <v/>
      </c>
      <c r="BC766" t="str">
        <f t="shared" si="41"/>
        <v/>
      </c>
      <c r="BD766" t="str">
        <f t="shared" si="42"/>
        <v/>
      </c>
      <c r="BE766" s="58" t="str">
        <f>IF(O766="男子",IF($AF766&gt;100,"",IF(M766=プロ用男子!D$2,ROW(),"")),"")</f>
        <v/>
      </c>
      <c r="BF766" s="58" t="str">
        <f>IF(O766="男子",IF($AF766&gt;100,"",IF($M766=プロ用男子!K$2,ROW(),"")),"")</f>
        <v/>
      </c>
      <c r="BG766" s="58" t="str">
        <f>IF(O766="男子",IF($AF766&gt;100,"",IF($M766=プロ用男子!D$27,ROW(),"")),"")</f>
        <v/>
      </c>
      <c r="BH766" s="58" t="str">
        <f>IF(O766="男子",IF($AF766&gt;100,"",IF($M766=プロ用男子!K$27,ROW(),"")),"")</f>
        <v/>
      </c>
      <c r="BI766" s="58" t="str">
        <f>IF(O766="男子",IF($AF766&gt;100,"",IF($M766=プロ用男子!D$52,ROW(),"")),"")</f>
        <v/>
      </c>
      <c r="BJ766" s="58" t="str">
        <f>IF(O766="男子",IF($AF766&gt;100,"",IF($M766=プロ用男子!K$52,ROW(),"")),"")</f>
        <v/>
      </c>
      <c r="BK766" s="58" t="str">
        <f>IF(O766="男子",IF($AF766&gt;100,"",IF($M766=プロ用男子!D$77,ROW(),"")),"")</f>
        <v/>
      </c>
      <c r="BL766" s="58" t="str">
        <f>IF(O766="男子",IF($AF766&gt;100,"",IF($M766=プロ用男子!K$77,ROW(),"")),"")</f>
        <v/>
      </c>
      <c r="BM766" s="58" t="str">
        <f>IF(O766="男子",IF($AF766&gt;100,"",IF($M766=プロ用男子!D$102,ROW(),"")),"")</f>
        <v/>
      </c>
      <c r="BN766" s="58" t="str">
        <f>IF(O766="男子",IF($AF766&gt;100,"",IF($M766=プロ用男子!K$102,ROW(),"")),"")</f>
        <v/>
      </c>
      <c r="BO766" s="58" t="str">
        <f>IF(O766="男子",IF($AF766&gt;100,"",IF($M766=プロ用男子!D$127,ROW(),"")),"")</f>
        <v/>
      </c>
      <c r="BP766" s="58" t="str">
        <f>IF(O766="男子",IF($AF766&gt;100,"",IF($M766=プロ用男子!K$127,ROW(),"")),"")</f>
        <v/>
      </c>
      <c r="BQ766" s="58" t="str">
        <f>IF(O766="男子",IF($AF766&gt;100,"",IF($M766=プロ用男子!D$152,ROW(),"")),"")</f>
        <v/>
      </c>
      <c r="BR766" s="58" t="str">
        <f>IF(O766="男子",IF($AF766&gt;100,"",IF($M766=プロ用男子!K$152,ROW(),"")),"")</f>
        <v/>
      </c>
      <c r="BS766" s="58" t="str">
        <f>IF(O766="男子",IF($AF766&gt;100,"",IF($M766=プロ用男子!D$177,ROW(),"")),"")</f>
        <v/>
      </c>
      <c r="BT766" s="58" t="str">
        <f>IF(O766="男子",IF($AF766&gt;100,"",IF($M766=プロ用男子!K$177,ROW(),"")),"")</f>
        <v/>
      </c>
      <c r="BU766" s="58" t="str">
        <f>IF(O766="男子",IF($AF766&gt;100,"",IF($M766=プロ用男子!D$202,ROW(),"")),"")</f>
        <v/>
      </c>
      <c r="BV766" s="58" t="str">
        <f>IF(O766="男子",IF($AF766&gt;100,"",IF($M766=プロ用男子!K$202,ROW(),"")),"")</f>
        <v/>
      </c>
      <c r="BW766" s="58" t="str">
        <f>IF(O766="男子",IF($AF766&gt;100,"",IF($M766=プロ用男子!D$227,ROW(),"")),"")</f>
        <v/>
      </c>
      <c r="BX766" s="58" t="str">
        <f>IF(O766="男子",IF($AF766&gt;100,"",IF($M766=プロ用男子!K$227,ROW(),"")),"")</f>
        <v/>
      </c>
      <c r="BY766" s="58" t="str">
        <f>IF(O766="女子",IF(AF766&gt;100,"",IF(M766=プロ用女子!D$2,ROW(),"")),"")</f>
        <v/>
      </c>
      <c r="BZ766" s="58" t="str">
        <f>IF(O766="女子",IF($AF766&gt;100,"",IF($M766=プロ用女子!K$2,ROW(),"")),"")</f>
        <v/>
      </c>
      <c r="CA766" s="58" t="str">
        <f>IF(O766="女子",IF($AF766&gt;100,"",IF($M766=プロ用女子!D$27,ROW(),"")),"")</f>
        <v/>
      </c>
      <c r="CB766" s="58" t="str">
        <f>IF(O766="女子",IF($AF766&gt;100,"",IF($M766=プロ用女子!K$27,ROW(),"")),"")</f>
        <v/>
      </c>
      <c r="CC766" s="58" t="str">
        <f>IF(O766="女子",IF($AF766&gt;100,"",IF($M766=プロ用女子!D$52,ROW(),"")),"")</f>
        <v/>
      </c>
      <c r="CD766" s="58" t="str">
        <f>IF(O766="女子",IF($AF766&gt;100,"",IF($M766=プロ用女子!K$52,ROW(),"")),"")</f>
        <v/>
      </c>
      <c r="CE766" s="58" t="str">
        <f>IF(O766="女子",IF($AF766&gt;100,"",IF($M766=プロ用女子!D$77,ROW(),"")),"")</f>
        <v/>
      </c>
      <c r="CF766" s="58" t="str">
        <f>IF(O766="女子",IF($AF766&gt;100,"",IF($M766=プロ用女子!K$77,ROW(),"")),"")</f>
        <v/>
      </c>
      <c r="CG766" s="58" t="str">
        <f>IF(O766="女子",IF($AF766&gt;100,"",IF($M766=プロ用女子!D$102,ROW(),"")),"")</f>
        <v/>
      </c>
      <c r="CH766" s="58" t="str">
        <f>IF(O766="女子",IF($AF766&gt;100,"",IF($M766=プロ用女子!K$102,ROW(),"")),"")</f>
        <v/>
      </c>
      <c r="CI766" s="58" t="str">
        <f>IF(O766="女子",IF($AF766&gt;100,"",IF($M766=プロ用女子!D$127,ROW(),"")),"")</f>
        <v/>
      </c>
      <c r="CJ766" s="58" t="str">
        <f>IF(O766="女子",IF($AF766&gt;100,"",IF($M766=プロ用女子!K$127,ROW(),"")),"")</f>
        <v/>
      </c>
      <c r="CK766" s="58" t="str">
        <f>IF(O766="女子",IF($AF766&gt;100,"",IF($M766=プロ用女子!D$152,ROW(),"")),"")</f>
        <v/>
      </c>
      <c r="CL766" s="58" t="str">
        <f>IF(O766="女子",IF($AF766&gt;100,"",IF($M766=プロ用女子!K$152,ROW(),"")),"")</f>
        <v/>
      </c>
      <c r="CM766" s="58" t="str">
        <f>IF(O766="女子",IF($AF766&gt;100,"",IF($M766=プロ用女子!D$177,ROW(),"")),"")</f>
        <v/>
      </c>
      <c r="CN766" s="58" t="str">
        <f>IF(O766="女子",IF($AF766&gt;100,"",IF($M766=プロ用女子!K$177,ROW(),"")),"")</f>
        <v/>
      </c>
      <c r="CO766" s="58" t="str">
        <f>IF(O766="女子",IF($AF766&gt;100,"",IF($M766=プロ用女子!D$202,ROW(),"")),"")</f>
        <v/>
      </c>
      <c r="CP766" s="58" t="str">
        <f>IF(O766="女子",IF($AF766&gt;100,"",IF($M766=プロ用女子!K$202,ROW(),"")),"")</f>
        <v/>
      </c>
      <c r="CQ766" s="58" t="str">
        <f>IF(O766="女子",IF($AF766&gt;100,"",IF($M766=プロ用女子!D$227,ROW(),"")),"")</f>
        <v/>
      </c>
      <c r="CR766" s="58" t="str">
        <f>IF(O766="女子",IF($AF766&gt;100,"",IF($M766=プロ用女子!K$227,ROW(),"")),"")</f>
        <v/>
      </c>
    </row>
    <row r="767" spans="54:96" x14ac:dyDescent="0.15">
      <c r="BB767" t="str">
        <f t="shared" si="40"/>
        <v/>
      </c>
      <c r="BC767" t="str">
        <f t="shared" si="41"/>
        <v/>
      </c>
      <c r="BD767" t="str">
        <f t="shared" si="42"/>
        <v/>
      </c>
      <c r="BE767" s="58" t="str">
        <f>IF(O767="男子",IF($AF767&gt;100,"",IF(M767=プロ用男子!D$2,ROW(),"")),"")</f>
        <v/>
      </c>
      <c r="BF767" s="58" t="str">
        <f>IF(O767="男子",IF($AF767&gt;100,"",IF($M767=プロ用男子!K$2,ROW(),"")),"")</f>
        <v/>
      </c>
      <c r="BG767" s="58" t="str">
        <f>IF(O767="男子",IF($AF767&gt;100,"",IF($M767=プロ用男子!D$27,ROW(),"")),"")</f>
        <v/>
      </c>
      <c r="BH767" s="58" t="str">
        <f>IF(O767="男子",IF($AF767&gt;100,"",IF($M767=プロ用男子!K$27,ROW(),"")),"")</f>
        <v/>
      </c>
      <c r="BI767" s="58" t="str">
        <f>IF(O767="男子",IF($AF767&gt;100,"",IF($M767=プロ用男子!D$52,ROW(),"")),"")</f>
        <v/>
      </c>
      <c r="BJ767" s="58" t="str">
        <f>IF(O767="男子",IF($AF767&gt;100,"",IF($M767=プロ用男子!K$52,ROW(),"")),"")</f>
        <v/>
      </c>
      <c r="BK767" s="58" t="str">
        <f>IF(O767="男子",IF($AF767&gt;100,"",IF($M767=プロ用男子!D$77,ROW(),"")),"")</f>
        <v/>
      </c>
      <c r="BL767" s="58" t="str">
        <f>IF(O767="男子",IF($AF767&gt;100,"",IF($M767=プロ用男子!K$77,ROW(),"")),"")</f>
        <v/>
      </c>
      <c r="BM767" s="58" t="str">
        <f>IF(O767="男子",IF($AF767&gt;100,"",IF($M767=プロ用男子!D$102,ROW(),"")),"")</f>
        <v/>
      </c>
      <c r="BN767" s="58" t="str">
        <f>IF(O767="男子",IF($AF767&gt;100,"",IF($M767=プロ用男子!K$102,ROW(),"")),"")</f>
        <v/>
      </c>
      <c r="BO767" s="58" t="str">
        <f>IF(O767="男子",IF($AF767&gt;100,"",IF($M767=プロ用男子!D$127,ROW(),"")),"")</f>
        <v/>
      </c>
      <c r="BP767" s="58" t="str">
        <f>IF(O767="男子",IF($AF767&gt;100,"",IF($M767=プロ用男子!K$127,ROW(),"")),"")</f>
        <v/>
      </c>
      <c r="BQ767" s="58" t="str">
        <f>IF(O767="男子",IF($AF767&gt;100,"",IF($M767=プロ用男子!D$152,ROW(),"")),"")</f>
        <v/>
      </c>
      <c r="BR767" s="58" t="str">
        <f>IF(O767="男子",IF($AF767&gt;100,"",IF($M767=プロ用男子!K$152,ROW(),"")),"")</f>
        <v/>
      </c>
      <c r="BS767" s="58" t="str">
        <f>IF(O767="男子",IF($AF767&gt;100,"",IF($M767=プロ用男子!D$177,ROW(),"")),"")</f>
        <v/>
      </c>
      <c r="BT767" s="58" t="str">
        <f>IF(O767="男子",IF($AF767&gt;100,"",IF($M767=プロ用男子!K$177,ROW(),"")),"")</f>
        <v/>
      </c>
      <c r="BU767" s="58" t="str">
        <f>IF(O767="男子",IF($AF767&gt;100,"",IF($M767=プロ用男子!D$202,ROW(),"")),"")</f>
        <v/>
      </c>
      <c r="BV767" s="58" t="str">
        <f>IF(O767="男子",IF($AF767&gt;100,"",IF($M767=プロ用男子!K$202,ROW(),"")),"")</f>
        <v/>
      </c>
      <c r="BW767" s="58" t="str">
        <f>IF(O767="男子",IF($AF767&gt;100,"",IF($M767=プロ用男子!D$227,ROW(),"")),"")</f>
        <v/>
      </c>
      <c r="BX767" s="58" t="str">
        <f>IF(O767="男子",IF($AF767&gt;100,"",IF($M767=プロ用男子!K$227,ROW(),"")),"")</f>
        <v/>
      </c>
      <c r="BY767" s="58" t="str">
        <f>IF(O767="女子",IF(AF767&gt;100,"",IF(M767=プロ用女子!D$2,ROW(),"")),"")</f>
        <v/>
      </c>
      <c r="BZ767" s="58" t="str">
        <f>IF(O767="女子",IF($AF767&gt;100,"",IF($M767=プロ用女子!K$2,ROW(),"")),"")</f>
        <v/>
      </c>
      <c r="CA767" s="58" t="str">
        <f>IF(O767="女子",IF($AF767&gt;100,"",IF($M767=プロ用女子!D$27,ROW(),"")),"")</f>
        <v/>
      </c>
      <c r="CB767" s="58" t="str">
        <f>IF(O767="女子",IF($AF767&gt;100,"",IF($M767=プロ用女子!K$27,ROW(),"")),"")</f>
        <v/>
      </c>
      <c r="CC767" s="58" t="str">
        <f>IF(O767="女子",IF($AF767&gt;100,"",IF($M767=プロ用女子!D$52,ROW(),"")),"")</f>
        <v/>
      </c>
      <c r="CD767" s="58" t="str">
        <f>IF(O767="女子",IF($AF767&gt;100,"",IF($M767=プロ用女子!K$52,ROW(),"")),"")</f>
        <v/>
      </c>
      <c r="CE767" s="58" t="str">
        <f>IF(O767="女子",IF($AF767&gt;100,"",IF($M767=プロ用女子!D$77,ROW(),"")),"")</f>
        <v/>
      </c>
      <c r="CF767" s="58" t="str">
        <f>IF(O767="女子",IF($AF767&gt;100,"",IF($M767=プロ用女子!K$77,ROW(),"")),"")</f>
        <v/>
      </c>
      <c r="CG767" s="58" t="str">
        <f>IF(O767="女子",IF($AF767&gt;100,"",IF($M767=プロ用女子!D$102,ROW(),"")),"")</f>
        <v/>
      </c>
      <c r="CH767" s="58" t="str">
        <f>IF(O767="女子",IF($AF767&gt;100,"",IF($M767=プロ用女子!K$102,ROW(),"")),"")</f>
        <v/>
      </c>
      <c r="CI767" s="58" t="str">
        <f>IF(O767="女子",IF($AF767&gt;100,"",IF($M767=プロ用女子!D$127,ROW(),"")),"")</f>
        <v/>
      </c>
      <c r="CJ767" s="58" t="str">
        <f>IF(O767="女子",IF($AF767&gt;100,"",IF($M767=プロ用女子!K$127,ROW(),"")),"")</f>
        <v/>
      </c>
      <c r="CK767" s="58" t="str">
        <f>IF(O767="女子",IF($AF767&gt;100,"",IF($M767=プロ用女子!D$152,ROW(),"")),"")</f>
        <v/>
      </c>
      <c r="CL767" s="58" t="str">
        <f>IF(O767="女子",IF($AF767&gt;100,"",IF($M767=プロ用女子!K$152,ROW(),"")),"")</f>
        <v/>
      </c>
      <c r="CM767" s="58" t="str">
        <f>IF(O767="女子",IF($AF767&gt;100,"",IF($M767=プロ用女子!D$177,ROW(),"")),"")</f>
        <v/>
      </c>
      <c r="CN767" s="58" t="str">
        <f>IF(O767="女子",IF($AF767&gt;100,"",IF($M767=プロ用女子!K$177,ROW(),"")),"")</f>
        <v/>
      </c>
      <c r="CO767" s="58" t="str">
        <f>IF(O767="女子",IF($AF767&gt;100,"",IF($M767=プロ用女子!D$202,ROW(),"")),"")</f>
        <v/>
      </c>
      <c r="CP767" s="58" t="str">
        <f>IF(O767="女子",IF($AF767&gt;100,"",IF($M767=プロ用女子!K$202,ROW(),"")),"")</f>
        <v/>
      </c>
      <c r="CQ767" s="58" t="str">
        <f>IF(O767="女子",IF($AF767&gt;100,"",IF($M767=プロ用女子!D$227,ROW(),"")),"")</f>
        <v/>
      </c>
      <c r="CR767" s="58" t="str">
        <f>IF(O767="女子",IF($AF767&gt;100,"",IF($M767=プロ用女子!K$227,ROW(),"")),"")</f>
        <v/>
      </c>
    </row>
    <row r="768" spans="54:96" x14ac:dyDescent="0.15">
      <c r="BB768" t="str">
        <f t="shared" si="40"/>
        <v/>
      </c>
      <c r="BC768" t="str">
        <f t="shared" si="41"/>
        <v/>
      </c>
      <c r="BD768" t="str">
        <f t="shared" si="42"/>
        <v/>
      </c>
      <c r="BE768" s="58" t="str">
        <f>IF(O768="男子",IF($AF768&gt;100,"",IF(M768=プロ用男子!D$2,ROW(),"")),"")</f>
        <v/>
      </c>
      <c r="BF768" s="58" t="str">
        <f>IF(O768="男子",IF($AF768&gt;100,"",IF($M768=プロ用男子!K$2,ROW(),"")),"")</f>
        <v/>
      </c>
      <c r="BG768" s="58" t="str">
        <f>IF(O768="男子",IF($AF768&gt;100,"",IF($M768=プロ用男子!D$27,ROW(),"")),"")</f>
        <v/>
      </c>
      <c r="BH768" s="58" t="str">
        <f>IF(O768="男子",IF($AF768&gt;100,"",IF($M768=プロ用男子!K$27,ROW(),"")),"")</f>
        <v/>
      </c>
      <c r="BI768" s="58" t="str">
        <f>IF(O768="男子",IF($AF768&gt;100,"",IF($M768=プロ用男子!D$52,ROW(),"")),"")</f>
        <v/>
      </c>
      <c r="BJ768" s="58" t="str">
        <f>IF(O768="男子",IF($AF768&gt;100,"",IF($M768=プロ用男子!K$52,ROW(),"")),"")</f>
        <v/>
      </c>
      <c r="BK768" s="58" t="str">
        <f>IF(O768="男子",IF($AF768&gt;100,"",IF($M768=プロ用男子!D$77,ROW(),"")),"")</f>
        <v/>
      </c>
      <c r="BL768" s="58" t="str">
        <f>IF(O768="男子",IF($AF768&gt;100,"",IF($M768=プロ用男子!K$77,ROW(),"")),"")</f>
        <v/>
      </c>
      <c r="BM768" s="58" t="str">
        <f>IF(O768="男子",IF($AF768&gt;100,"",IF($M768=プロ用男子!D$102,ROW(),"")),"")</f>
        <v/>
      </c>
      <c r="BN768" s="58" t="str">
        <f>IF(O768="男子",IF($AF768&gt;100,"",IF($M768=プロ用男子!K$102,ROW(),"")),"")</f>
        <v/>
      </c>
      <c r="BO768" s="58" t="str">
        <f>IF(O768="男子",IF($AF768&gt;100,"",IF($M768=プロ用男子!D$127,ROW(),"")),"")</f>
        <v/>
      </c>
      <c r="BP768" s="58" t="str">
        <f>IF(O768="男子",IF($AF768&gt;100,"",IF($M768=プロ用男子!K$127,ROW(),"")),"")</f>
        <v/>
      </c>
      <c r="BQ768" s="58" t="str">
        <f>IF(O768="男子",IF($AF768&gt;100,"",IF($M768=プロ用男子!D$152,ROW(),"")),"")</f>
        <v/>
      </c>
      <c r="BR768" s="58" t="str">
        <f>IF(O768="男子",IF($AF768&gt;100,"",IF($M768=プロ用男子!K$152,ROW(),"")),"")</f>
        <v/>
      </c>
      <c r="BS768" s="58" t="str">
        <f>IF(O768="男子",IF($AF768&gt;100,"",IF($M768=プロ用男子!D$177,ROW(),"")),"")</f>
        <v/>
      </c>
      <c r="BT768" s="58" t="str">
        <f>IF(O768="男子",IF($AF768&gt;100,"",IF($M768=プロ用男子!K$177,ROW(),"")),"")</f>
        <v/>
      </c>
      <c r="BU768" s="58" t="str">
        <f>IF(O768="男子",IF($AF768&gt;100,"",IF($M768=プロ用男子!D$202,ROW(),"")),"")</f>
        <v/>
      </c>
      <c r="BV768" s="58" t="str">
        <f>IF(O768="男子",IF($AF768&gt;100,"",IF($M768=プロ用男子!K$202,ROW(),"")),"")</f>
        <v/>
      </c>
      <c r="BW768" s="58" t="str">
        <f>IF(O768="男子",IF($AF768&gt;100,"",IF($M768=プロ用男子!D$227,ROW(),"")),"")</f>
        <v/>
      </c>
      <c r="BX768" s="58" t="str">
        <f>IF(O768="男子",IF($AF768&gt;100,"",IF($M768=プロ用男子!K$227,ROW(),"")),"")</f>
        <v/>
      </c>
      <c r="BY768" s="58" t="str">
        <f>IF(O768="女子",IF(AF768&gt;100,"",IF(M768=プロ用女子!D$2,ROW(),"")),"")</f>
        <v/>
      </c>
      <c r="BZ768" s="58" t="str">
        <f>IF(O768="女子",IF($AF768&gt;100,"",IF($M768=プロ用女子!K$2,ROW(),"")),"")</f>
        <v/>
      </c>
      <c r="CA768" s="58" t="str">
        <f>IF(O768="女子",IF($AF768&gt;100,"",IF($M768=プロ用女子!D$27,ROW(),"")),"")</f>
        <v/>
      </c>
      <c r="CB768" s="58" t="str">
        <f>IF(O768="女子",IF($AF768&gt;100,"",IF($M768=プロ用女子!K$27,ROW(),"")),"")</f>
        <v/>
      </c>
      <c r="CC768" s="58" t="str">
        <f>IF(O768="女子",IF($AF768&gt;100,"",IF($M768=プロ用女子!D$52,ROW(),"")),"")</f>
        <v/>
      </c>
      <c r="CD768" s="58" t="str">
        <f>IF(O768="女子",IF($AF768&gt;100,"",IF($M768=プロ用女子!K$52,ROW(),"")),"")</f>
        <v/>
      </c>
      <c r="CE768" s="58" t="str">
        <f>IF(O768="女子",IF($AF768&gt;100,"",IF($M768=プロ用女子!D$77,ROW(),"")),"")</f>
        <v/>
      </c>
      <c r="CF768" s="58" t="str">
        <f>IF(O768="女子",IF($AF768&gt;100,"",IF($M768=プロ用女子!K$77,ROW(),"")),"")</f>
        <v/>
      </c>
      <c r="CG768" s="58" t="str">
        <f>IF(O768="女子",IF($AF768&gt;100,"",IF($M768=プロ用女子!D$102,ROW(),"")),"")</f>
        <v/>
      </c>
      <c r="CH768" s="58" t="str">
        <f>IF(O768="女子",IF($AF768&gt;100,"",IF($M768=プロ用女子!K$102,ROW(),"")),"")</f>
        <v/>
      </c>
      <c r="CI768" s="58" t="str">
        <f>IF(O768="女子",IF($AF768&gt;100,"",IF($M768=プロ用女子!D$127,ROW(),"")),"")</f>
        <v/>
      </c>
      <c r="CJ768" s="58" t="str">
        <f>IF(O768="女子",IF($AF768&gt;100,"",IF($M768=プロ用女子!K$127,ROW(),"")),"")</f>
        <v/>
      </c>
      <c r="CK768" s="58" t="str">
        <f>IF(O768="女子",IF($AF768&gt;100,"",IF($M768=プロ用女子!D$152,ROW(),"")),"")</f>
        <v/>
      </c>
      <c r="CL768" s="58" t="str">
        <f>IF(O768="女子",IF($AF768&gt;100,"",IF($M768=プロ用女子!K$152,ROW(),"")),"")</f>
        <v/>
      </c>
      <c r="CM768" s="58" t="str">
        <f>IF(O768="女子",IF($AF768&gt;100,"",IF($M768=プロ用女子!D$177,ROW(),"")),"")</f>
        <v/>
      </c>
      <c r="CN768" s="58" t="str">
        <f>IF(O768="女子",IF($AF768&gt;100,"",IF($M768=プロ用女子!K$177,ROW(),"")),"")</f>
        <v/>
      </c>
      <c r="CO768" s="58" t="str">
        <f>IF(O768="女子",IF($AF768&gt;100,"",IF($M768=プロ用女子!D$202,ROW(),"")),"")</f>
        <v/>
      </c>
      <c r="CP768" s="58" t="str">
        <f>IF(O768="女子",IF($AF768&gt;100,"",IF($M768=プロ用女子!K$202,ROW(),"")),"")</f>
        <v/>
      </c>
      <c r="CQ768" s="58" t="str">
        <f>IF(O768="女子",IF($AF768&gt;100,"",IF($M768=プロ用女子!D$227,ROW(),"")),"")</f>
        <v/>
      </c>
      <c r="CR768" s="58" t="str">
        <f>IF(O768="女子",IF($AF768&gt;100,"",IF($M768=プロ用女子!K$227,ROW(),"")),"")</f>
        <v/>
      </c>
    </row>
    <row r="769" spans="54:96" x14ac:dyDescent="0.15">
      <c r="BB769" t="str">
        <f t="shared" si="40"/>
        <v/>
      </c>
      <c r="BC769" t="str">
        <f t="shared" si="41"/>
        <v/>
      </c>
      <c r="BD769" t="str">
        <f t="shared" si="42"/>
        <v/>
      </c>
      <c r="BE769" s="58" t="str">
        <f>IF(O769="男子",IF($AF769&gt;100,"",IF(M769=プロ用男子!D$2,ROW(),"")),"")</f>
        <v/>
      </c>
      <c r="BF769" s="58" t="str">
        <f>IF(O769="男子",IF($AF769&gt;100,"",IF($M769=プロ用男子!K$2,ROW(),"")),"")</f>
        <v/>
      </c>
      <c r="BG769" s="58" t="str">
        <f>IF(O769="男子",IF($AF769&gt;100,"",IF($M769=プロ用男子!D$27,ROW(),"")),"")</f>
        <v/>
      </c>
      <c r="BH769" s="58" t="str">
        <f>IF(O769="男子",IF($AF769&gt;100,"",IF($M769=プロ用男子!K$27,ROW(),"")),"")</f>
        <v/>
      </c>
      <c r="BI769" s="58" t="str">
        <f>IF(O769="男子",IF($AF769&gt;100,"",IF($M769=プロ用男子!D$52,ROW(),"")),"")</f>
        <v/>
      </c>
      <c r="BJ769" s="58" t="str">
        <f>IF(O769="男子",IF($AF769&gt;100,"",IF($M769=プロ用男子!K$52,ROW(),"")),"")</f>
        <v/>
      </c>
      <c r="BK769" s="58" t="str">
        <f>IF(O769="男子",IF($AF769&gt;100,"",IF($M769=プロ用男子!D$77,ROW(),"")),"")</f>
        <v/>
      </c>
      <c r="BL769" s="58" t="str">
        <f>IF(O769="男子",IF($AF769&gt;100,"",IF($M769=プロ用男子!K$77,ROW(),"")),"")</f>
        <v/>
      </c>
      <c r="BM769" s="58" t="str">
        <f>IF(O769="男子",IF($AF769&gt;100,"",IF($M769=プロ用男子!D$102,ROW(),"")),"")</f>
        <v/>
      </c>
      <c r="BN769" s="58" t="str">
        <f>IF(O769="男子",IF($AF769&gt;100,"",IF($M769=プロ用男子!K$102,ROW(),"")),"")</f>
        <v/>
      </c>
      <c r="BO769" s="58" t="str">
        <f>IF(O769="男子",IF($AF769&gt;100,"",IF($M769=プロ用男子!D$127,ROW(),"")),"")</f>
        <v/>
      </c>
      <c r="BP769" s="58" t="str">
        <f>IF(O769="男子",IF($AF769&gt;100,"",IF($M769=プロ用男子!K$127,ROW(),"")),"")</f>
        <v/>
      </c>
      <c r="BQ769" s="58" t="str">
        <f>IF(O769="男子",IF($AF769&gt;100,"",IF($M769=プロ用男子!D$152,ROW(),"")),"")</f>
        <v/>
      </c>
      <c r="BR769" s="58" t="str">
        <f>IF(O769="男子",IF($AF769&gt;100,"",IF($M769=プロ用男子!K$152,ROW(),"")),"")</f>
        <v/>
      </c>
      <c r="BS769" s="58" t="str">
        <f>IF(O769="男子",IF($AF769&gt;100,"",IF($M769=プロ用男子!D$177,ROW(),"")),"")</f>
        <v/>
      </c>
      <c r="BT769" s="58" t="str">
        <f>IF(O769="男子",IF($AF769&gt;100,"",IF($M769=プロ用男子!K$177,ROW(),"")),"")</f>
        <v/>
      </c>
      <c r="BU769" s="58" t="str">
        <f>IF(O769="男子",IF($AF769&gt;100,"",IF($M769=プロ用男子!D$202,ROW(),"")),"")</f>
        <v/>
      </c>
      <c r="BV769" s="58" t="str">
        <f>IF(O769="男子",IF($AF769&gt;100,"",IF($M769=プロ用男子!K$202,ROW(),"")),"")</f>
        <v/>
      </c>
      <c r="BW769" s="58" t="str">
        <f>IF(O769="男子",IF($AF769&gt;100,"",IF($M769=プロ用男子!D$227,ROW(),"")),"")</f>
        <v/>
      </c>
      <c r="BX769" s="58" t="str">
        <f>IF(O769="男子",IF($AF769&gt;100,"",IF($M769=プロ用男子!K$227,ROW(),"")),"")</f>
        <v/>
      </c>
      <c r="BY769" s="58" t="str">
        <f>IF(O769="女子",IF(AF769&gt;100,"",IF(M769=プロ用女子!D$2,ROW(),"")),"")</f>
        <v/>
      </c>
      <c r="BZ769" s="58" t="str">
        <f>IF(O769="女子",IF($AF769&gt;100,"",IF($M769=プロ用女子!K$2,ROW(),"")),"")</f>
        <v/>
      </c>
      <c r="CA769" s="58" t="str">
        <f>IF(O769="女子",IF($AF769&gt;100,"",IF($M769=プロ用女子!D$27,ROW(),"")),"")</f>
        <v/>
      </c>
      <c r="CB769" s="58" t="str">
        <f>IF(O769="女子",IF($AF769&gt;100,"",IF($M769=プロ用女子!K$27,ROW(),"")),"")</f>
        <v/>
      </c>
      <c r="CC769" s="58" t="str">
        <f>IF(O769="女子",IF($AF769&gt;100,"",IF($M769=プロ用女子!D$52,ROW(),"")),"")</f>
        <v/>
      </c>
      <c r="CD769" s="58" t="str">
        <f>IF(O769="女子",IF($AF769&gt;100,"",IF($M769=プロ用女子!K$52,ROW(),"")),"")</f>
        <v/>
      </c>
      <c r="CE769" s="58" t="str">
        <f>IF(O769="女子",IF($AF769&gt;100,"",IF($M769=プロ用女子!D$77,ROW(),"")),"")</f>
        <v/>
      </c>
      <c r="CF769" s="58" t="str">
        <f>IF(O769="女子",IF($AF769&gt;100,"",IF($M769=プロ用女子!K$77,ROW(),"")),"")</f>
        <v/>
      </c>
      <c r="CG769" s="58" t="str">
        <f>IF(O769="女子",IF($AF769&gt;100,"",IF($M769=プロ用女子!D$102,ROW(),"")),"")</f>
        <v/>
      </c>
      <c r="CH769" s="58" t="str">
        <f>IF(O769="女子",IF($AF769&gt;100,"",IF($M769=プロ用女子!K$102,ROW(),"")),"")</f>
        <v/>
      </c>
      <c r="CI769" s="58" t="str">
        <f>IF(O769="女子",IF($AF769&gt;100,"",IF($M769=プロ用女子!D$127,ROW(),"")),"")</f>
        <v/>
      </c>
      <c r="CJ769" s="58" t="str">
        <f>IF(O769="女子",IF($AF769&gt;100,"",IF($M769=プロ用女子!K$127,ROW(),"")),"")</f>
        <v/>
      </c>
      <c r="CK769" s="58" t="str">
        <f>IF(O769="女子",IF($AF769&gt;100,"",IF($M769=プロ用女子!D$152,ROW(),"")),"")</f>
        <v/>
      </c>
      <c r="CL769" s="58" t="str">
        <f>IF(O769="女子",IF($AF769&gt;100,"",IF($M769=プロ用女子!K$152,ROW(),"")),"")</f>
        <v/>
      </c>
      <c r="CM769" s="58" t="str">
        <f>IF(O769="女子",IF($AF769&gt;100,"",IF($M769=プロ用女子!D$177,ROW(),"")),"")</f>
        <v/>
      </c>
      <c r="CN769" s="58" t="str">
        <f>IF(O769="女子",IF($AF769&gt;100,"",IF($M769=プロ用女子!K$177,ROW(),"")),"")</f>
        <v/>
      </c>
      <c r="CO769" s="58" t="str">
        <f>IF(O769="女子",IF($AF769&gt;100,"",IF($M769=プロ用女子!D$202,ROW(),"")),"")</f>
        <v/>
      </c>
      <c r="CP769" s="58" t="str">
        <f>IF(O769="女子",IF($AF769&gt;100,"",IF($M769=プロ用女子!K$202,ROW(),"")),"")</f>
        <v/>
      </c>
      <c r="CQ769" s="58" t="str">
        <f>IF(O769="女子",IF($AF769&gt;100,"",IF($M769=プロ用女子!D$227,ROW(),"")),"")</f>
        <v/>
      </c>
      <c r="CR769" s="58" t="str">
        <f>IF(O769="女子",IF($AF769&gt;100,"",IF($M769=プロ用女子!K$227,ROW(),"")),"")</f>
        <v/>
      </c>
    </row>
    <row r="770" spans="54:96" x14ac:dyDescent="0.15">
      <c r="BB770" t="str">
        <f t="shared" si="40"/>
        <v/>
      </c>
      <c r="BC770" t="str">
        <f t="shared" si="41"/>
        <v/>
      </c>
      <c r="BD770" t="str">
        <f t="shared" si="42"/>
        <v/>
      </c>
      <c r="BE770" s="58" t="str">
        <f>IF(O770="男子",IF($AF770&gt;100,"",IF(M770=プロ用男子!D$2,ROW(),"")),"")</f>
        <v/>
      </c>
      <c r="BF770" s="58" t="str">
        <f>IF(O770="男子",IF($AF770&gt;100,"",IF($M770=プロ用男子!K$2,ROW(),"")),"")</f>
        <v/>
      </c>
      <c r="BG770" s="58" t="str">
        <f>IF(O770="男子",IF($AF770&gt;100,"",IF($M770=プロ用男子!D$27,ROW(),"")),"")</f>
        <v/>
      </c>
      <c r="BH770" s="58" t="str">
        <f>IF(O770="男子",IF($AF770&gt;100,"",IF($M770=プロ用男子!K$27,ROW(),"")),"")</f>
        <v/>
      </c>
      <c r="BI770" s="58" t="str">
        <f>IF(O770="男子",IF($AF770&gt;100,"",IF($M770=プロ用男子!D$52,ROW(),"")),"")</f>
        <v/>
      </c>
      <c r="BJ770" s="58" t="str">
        <f>IF(O770="男子",IF($AF770&gt;100,"",IF($M770=プロ用男子!K$52,ROW(),"")),"")</f>
        <v/>
      </c>
      <c r="BK770" s="58" t="str">
        <f>IF(O770="男子",IF($AF770&gt;100,"",IF($M770=プロ用男子!D$77,ROW(),"")),"")</f>
        <v/>
      </c>
      <c r="BL770" s="58" t="str">
        <f>IF(O770="男子",IF($AF770&gt;100,"",IF($M770=プロ用男子!K$77,ROW(),"")),"")</f>
        <v/>
      </c>
      <c r="BM770" s="58" t="str">
        <f>IF(O770="男子",IF($AF770&gt;100,"",IF($M770=プロ用男子!D$102,ROW(),"")),"")</f>
        <v/>
      </c>
      <c r="BN770" s="58" t="str">
        <f>IF(O770="男子",IF($AF770&gt;100,"",IF($M770=プロ用男子!K$102,ROW(),"")),"")</f>
        <v/>
      </c>
      <c r="BO770" s="58" t="str">
        <f>IF(O770="男子",IF($AF770&gt;100,"",IF($M770=プロ用男子!D$127,ROW(),"")),"")</f>
        <v/>
      </c>
      <c r="BP770" s="58" t="str">
        <f>IF(O770="男子",IF($AF770&gt;100,"",IF($M770=プロ用男子!K$127,ROW(),"")),"")</f>
        <v/>
      </c>
      <c r="BQ770" s="58" t="str">
        <f>IF(O770="男子",IF($AF770&gt;100,"",IF($M770=プロ用男子!D$152,ROW(),"")),"")</f>
        <v/>
      </c>
      <c r="BR770" s="58" t="str">
        <f>IF(O770="男子",IF($AF770&gt;100,"",IF($M770=プロ用男子!K$152,ROW(),"")),"")</f>
        <v/>
      </c>
      <c r="BS770" s="58" t="str">
        <f>IF(O770="男子",IF($AF770&gt;100,"",IF($M770=プロ用男子!D$177,ROW(),"")),"")</f>
        <v/>
      </c>
      <c r="BT770" s="58" t="str">
        <f>IF(O770="男子",IF($AF770&gt;100,"",IF($M770=プロ用男子!K$177,ROW(),"")),"")</f>
        <v/>
      </c>
      <c r="BU770" s="58" t="str">
        <f>IF(O770="男子",IF($AF770&gt;100,"",IF($M770=プロ用男子!D$202,ROW(),"")),"")</f>
        <v/>
      </c>
      <c r="BV770" s="58" t="str">
        <f>IF(O770="男子",IF($AF770&gt;100,"",IF($M770=プロ用男子!K$202,ROW(),"")),"")</f>
        <v/>
      </c>
      <c r="BW770" s="58" t="str">
        <f>IF(O770="男子",IF($AF770&gt;100,"",IF($M770=プロ用男子!D$227,ROW(),"")),"")</f>
        <v/>
      </c>
      <c r="BX770" s="58" t="str">
        <f>IF(O770="男子",IF($AF770&gt;100,"",IF($M770=プロ用男子!K$227,ROW(),"")),"")</f>
        <v/>
      </c>
      <c r="BY770" s="58" t="str">
        <f>IF(O770="女子",IF(AF770&gt;100,"",IF(M770=プロ用女子!D$2,ROW(),"")),"")</f>
        <v/>
      </c>
      <c r="BZ770" s="58" t="str">
        <f>IF(O770="女子",IF($AF770&gt;100,"",IF($M770=プロ用女子!K$2,ROW(),"")),"")</f>
        <v/>
      </c>
      <c r="CA770" s="58" t="str">
        <f>IF(O770="女子",IF($AF770&gt;100,"",IF($M770=プロ用女子!D$27,ROW(),"")),"")</f>
        <v/>
      </c>
      <c r="CB770" s="58" t="str">
        <f>IF(O770="女子",IF($AF770&gt;100,"",IF($M770=プロ用女子!K$27,ROW(),"")),"")</f>
        <v/>
      </c>
      <c r="CC770" s="58" t="str">
        <f>IF(O770="女子",IF($AF770&gt;100,"",IF($M770=プロ用女子!D$52,ROW(),"")),"")</f>
        <v/>
      </c>
      <c r="CD770" s="58" t="str">
        <f>IF(O770="女子",IF($AF770&gt;100,"",IF($M770=プロ用女子!K$52,ROW(),"")),"")</f>
        <v/>
      </c>
      <c r="CE770" s="58" t="str">
        <f>IF(O770="女子",IF($AF770&gt;100,"",IF($M770=プロ用女子!D$77,ROW(),"")),"")</f>
        <v/>
      </c>
      <c r="CF770" s="58" t="str">
        <f>IF(O770="女子",IF($AF770&gt;100,"",IF($M770=プロ用女子!K$77,ROW(),"")),"")</f>
        <v/>
      </c>
      <c r="CG770" s="58" t="str">
        <f>IF(O770="女子",IF($AF770&gt;100,"",IF($M770=プロ用女子!D$102,ROW(),"")),"")</f>
        <v/>
      </c>
      <c r="CH770" s="58" t="str">
        <f>IF(O770="女子",IF($AF770&gt;100,"",IF($M770=プロ用女子!K$102,ROW(),"")),"")</f>
        <v/>
      </c>
      <c r="CI770" s="58" t="str">
        <f>IF(O770="女子",IF($AF770&gt;100,"",IF($M770=プロ用女子!D$127,ROW(),"")),"")</f>
        <v/>
      </c>
      <c r="CJ770" s="58" t="str">
        <f>IF(O770="女子",IF($AF770&gt;100,"",IF($M770=プロ用女子!K$127,ROW(),"")),"")</f>
        <v/>
      </c>
      <c r="CK770" s="58" t="str">
        <f>IF(O770="女子",IF($AF770&gt;100,"",IF($M770=プロ用女子!D$152,ROW(),"")),"")</f>
        <v/>
      </c>
      <c r="CL770" s="58" t="str">
        <f>IF(O770="女子",IF($AF770&gt;100,"",IF($M770=プロ用女子!K$152,ROW(),"")),"")</f>
        <v/>
      </c>
      <c r="CM770" s="58" t="str">
        <f>IF(O770="女子",IF($AF770&gt;100,"",IF($M770=プロ用女子!D$177,ROW(),"")),"")</f>
        <v/>
      </c>
      <c r="CN770" s="58" t="str">
        <f>IF(O770="女子",IF($AF770&gt;100,"",IF($M770=プロ用女子!K$177,ROW(),"")),"")</f>
        <v/>
      </c>
      <c r="CO770" s="58" t="str">
        <f>IF(O770="女子",IF($AF770&gt;100,"",IF($M770=プロ用女子!D$202,ROW(),"")),"")</f>
        <v/>
      </c>
      <c r="CP770" s="58" t="str">
        <f>IF(O770="女子",IF($AF770&gt;100,"",IF($M770=プロ用女子!K$202,ROW(),"")),"")</f>
        <v/>
      </c>
      <c r="CQ770" s="58" t="str">
        <f>IF(O770="女子",IF($AF770&gt;100,"",IF($M770=プロ用女子!D$227,ROW(),"")),"")</f>
        <v/>
      </c>
      <c r="CR770" s="58" t="str">
        <f>IF(O770="女子",IF($AF770&gt;100,"",IF($M770=プロ用女子!K$227,ROW(),"")),"")</f>
        <v/>
      </c>
    </row>
    <row r="771" spans="54:96" x14ac:dyDescent="0.15">
      <c r="BB771" t="str">
        <f t="shared" si="40"/>
        <v/>
      </c>
      <c r="BC771" t="str">
        <f t="shared" si="41"/>
        <v/>
      </c>
      <c r="BD771" t="str">
        <f t="shared" si="42"/>
        <v/>
      </c>
      <c r="BE771" s="58" t="str">
        <f>IF(O771="男子",IF($AF771&gt;100,"",IF(M771=プロ用男子!D$2,ROW(),"")),"")</f>
        <v/>
      </c>
      <c r="BF771" s="58" t="str">
        <f>IF(O771="男子",IF($AF771&gt;100,"",IF($M771=プロ用男子!K$2,ROW(),"")),"")</f>
        <v/>
      </c>
      <c r="BG771" s="58" t="str">
        <f>IF(O771="男子",IF($AF771&gt;100,"",IF($M771=プロ用男子!D$27,ROW(),"")),"")</f>
        <v/>
      </c>
      <c r="BH771" s="58" t="str">
        <f>IF(O771="男子",IF($AF771&gt;100,"",IF($M771=プロ用男子!K$27,ROW(),"")),"")</f>
        <v/>
      </c>
      <c r="BI771" s="58" t="str">
        <f>IF(O771="男子",IF($AF771&gt;100,"",IF($M771=プロ用男子!D$52,ROW(),"")),"")</f>
        <v/>
      </c>
      <c r="BJ771" s="58" t="str">
        <f>IF(O771="男子",IF($AF771&gt;100,"",IF($M771=プロ用男子!K$52,ROW(),"")),"")</f>
        <v/>
      </c>
      <c r="BK771" s="58" t="str">
        <f>IF(O771="男子",IF($AF771&gt;100,"",IF($M771=プロ用男子!D$77,ROW(),"")),"")</f>
        <v/>
      </c>
      <c r="BL771" s="58" t="str">
        <f>IF(O771="男子",IF($AF771&gt;100,"",IF($M771=プロ用男子!K$77,ROW(),"")),"")</f>
        <v/>
      </c>
      <c r="BM771" s="58" t="str">
        <f>IF(O771="男子",IF($AF771&gt;100,"",IF($M771=プロ用男子!D$102,ROW(),"")),"")</f>
        <v/>
      </c>
      <c r="BN771" s="58" t="str">
        <f>IF(O771="男子",IF($AF771&gt;100,"",IF($M771=プロ用男子!K$102,ROW(),"")),"")</f>
        <v/>
      </c>
      <c r="BO771" s="58" t="str">
        <f>IF(O771="男子",IF($AF771&gt;100,"",IF($M771=プロ用男子!D$127,ROW(),"")),"")</f>
        <v/>
      </c>
      <c r="BP771" s="58" t="str">
        <f>IF(O771="男子",IF($AF771&gt;100,"",IF($M771=プロ用男子!K$127,ROW(),"")),"")</f>
        <v/>
      </c>
      <c r="BQ771" s="58" t="str">
        <f>IF(O771="男子",IF($AF771&gt;100,"",IF($M771=プロ用男子!D$152,ROW(),"")),"")</f>
        <v/>
      </c>
      <c r="BR771" s="58" t="str">
        <f>IF(O771="男子",IF($AF771&gt;100,"",IF($M771=プロ用男子!K$152,ROW(),"")),"")</f>
        <v/>
      </c>
      <c r="BS771" s="58" t="str">
        <f>IF(O771="男子",IF($AF771&gt;100,"",IF($M771=プロ用男子!D$177,ROW(),"")),"")</f>
        <v/>
      </c>
      <c r="BT771" s="58" t="str">
        <f>IF(O771="男子",IF($AF771&gt;100,"",IF($M771=プロ用男子!K$177,ROW(),"")),"")</f>
        <v/>
      </c>
      <c r="BU771" s="58" t="str">
        <f>IF(O771="男子",IF($AF771&gt;100,"",IF($M771=プロ用男子!D$202,ROW(),"")),"")</f>
        <v/>
      </c>
      <c r="BV771" s="58" t="str">
        <f>IF(O771="男子",IF($AF771&gt;100,"",IF($M771=プロ用男子!K$202,ROW(),"")),"")</f>
        <v/>
      </c>
      <c r="BW771" s="58" t="str">
        <f>IF(O771="男子",IF($AF771&gt;100,"",IF($M771=プロ用男子!D$227,ROW(),"")),"")</f>
        <v/>
      </c>
      <c r="BX771" s="58" t="str">
        <f>IF(O771="男子",IF($AF771&gt;100,"",IF($M771=プロ用男子!K$227,ROW(),"")),"")</f>
        <v/>
      </c>
      <c r="BY771" s="58" t="str">
        <f>IF(O771="女子",IF(AF771&gt;100,"",IF(M771=プロ用女子!D$2,ROW(),"")),"")</f>
        <v/>
      </c>
      <c r="BZ771" s="58" t="str">
        <f>IF(O771="女子",IF($AF771&gt;100,"",IF($M771=プロ用女子!K$2,ROW(),"")),"")</f>
        <v/>
      </c>
      <c r="CA771" s="58" t="str">
        <f>IF(O771="女子",IF($AF771&gt;100,"",IF($M771=プロ用女子!D$27,ROW(),"")),"")</f>
        <v/>
      </c>
      <c r="CB771" s="58" t="str">
        <f>IF(O771="女子",IF($AF771&gt;100,"",IF($M771=プロ用女子!K$27,ROW(),"")),"")</f>
        <v/>
      </c>
      <c r="CC771" s="58" t="str">
        <f>IF(O771="女子",IF($AF771&gt;100,"",IF($M771=プロ用女子!D$52,ROW(),"")),"")</f>
        <v/>
      </c>
      <c r="CD771" s="58" t="str">
        <f>IF(O771="女子",IF($AF771&gt;100,"",IF($M771=プロ用女子!K$52,ROW(),"")),"")</f>
        <v/>
      </c>
      <c r="CE771" s="58" t="str">
        <f>IF(O771="女子",IF($AF771&gt;100,"",IF($M771=プロ用女子!D$77,ROW(),"")),"")</f>
        <v/>
      </c>
      <c r="CF771" s="58" t="str">
        <f>IF(O771="女子",IF($AF771&gt;100,"",IF($M771=プロ用女子!K$77,ROW(),"")),"")</f>
        <v/>
      </c>
      <c r="CG771" s="58" t="str">
        <f>IF(O771="女子",IF($AF771&gt;100,"",IF($M771=プロ用女子!D$102,ROW(),"")),"")</f>
        <v/>
      </c>
      <c r="CH771" s="58" t="str">
        <f>IF(O771="女子",IF($AF771&gt;100,"",IF($M771=プロ用女子!K$102,ROW(),"")),"")</f>
        <v/>
      </c>
      <c r="CI771" s="58" t="str">
        <f>IF(O771="女子",IF($AF771&gt;100,"",IF($M771=プロ用女子!D$127,ROW(),"")),"")</f>
        <v/>
      </c>
      <c r="CJ771" s="58" t="str">
        <f>IF(O771="女子",IF($AF771&gt;100,"",IF($M771=プロ用女子!K$127,ROW(),"")),"")</f>
        <v/>
      </c>
      <c r="CK771" s="58" t="str">
        <f>IF(O771="女子",IF($AF771&gt;100,"",IF($M771=プロ用女子!D$152,ROW(),"")),"")</f>
        <v/>
      </c>
      <c r="CL771" s="58" t="str">
        <f>IF(O771="女子",IF($AF771&gt;100,"",IF($M771=プロ用女子!K$152,ROW(),"")),"")</f>
        <v/>
      </c>
      <c r="CM771" s="58" t="str">
        <f>IF(O771="女子",IF($AF771&gt;100,"",IF($M771=プロ用女子!D$177,ROW(),"")),"")</f>
        <v/>
      </c>
      <c r="CN771" s="58" t="str">
        <f>IF(O771="女子",IF($AF771&gt;100,"",IF($M771=プロ用女子!K$177,ROW(),"")),"")</f>
        <v/>
      </c>
      <c r="CO771" s="58" t="str">
        <f>IF(O771="女子",IF($AF771&gt;100,"",IF($M771=プロ用女子!D$202,ROW(),"")),"")</f>
        <v/>
      </c>
      <c r="CP771" s="58" t="str">
        <f>IF(O771="女子",IF($AF771&gt;100,"",IF($M771=プロ用女子!K$202,ROW(),"")),"")</f>
        <v/>
      </c>
      <c r="CQ771" s="58" t="str">
        <f>IF(O771="女子",IF($AF771&gt;100,"",IF($M771=プロ用女子!D$227,ROW(),"")),"")</f>
        <v/>
      </c>
      <c r="CR771" s="58" t="str">
        <f>IF(O771="女子",IF($AF771&gt;100,"",IF($M771=プロ用女子!K$227,ROW(),"")),"")</f>
        <v/>
      </c>
    </row>
    <row r="772" spans="54:96" x14ac:dyDescent="0.15">
      <c r="BB772" t="str">
        <f t="shared" si="40"/>
        <v/>
      </c>
      <c r="BC772" t="str">
        <f t="shared" si="41"/>
        <v/>
      </c>
      <c r="BD772" t="str">
        <f t="shared" si="42"/>
        <v/>
      </c>
      <c r="BE772" s="58" t="str">
        <f>IF(O772="男子",IF($AF772&gt;100,"",IF(M772=プロ用男子!D$2,ROW(),"")),"")</f>
        <v/>
      </c>
      <c r="BF772" s="58" t="str">
        <f>IF(O772="男子",IF($AF772&gt;100,"",IF($M772=プロ用男子!K$2,ROW(),"")),"")</f>
        <v/>
      </c>
      <c r="BG772" s="58" t="str">
        <f>IF(O772="男子",IF($AF772&gt;100,"",IF($M772=プロ用男子!D$27,ROW(),"")),"")</f>
        <v/>
      </c>
      <c r="BH772" s="58" t="str">
        <f>IF(O772="男子",IF($AF772&gt;100,"",IF($M772=プロ用男子!K$27,ROW(),"")),"")</f>
        <v/>
      </c>
      <c r="BI772" s="58" t="str">
        <f>IF(O772="男子",IF($AF772&gt;100,"",IF($M772=プロ用男子!D$52,ROW(),"")),"")</f>
        <v/>
      </c>
      <c r="BJ772" s="58" t="str">
        <f>IF(O772="男子",IF($AF772&gt;100,"",IF($M772=プロ用男子!K$52,ROW(),"")),"")</f>
        <v/>
      </c>
      <c r="BK772" s="58" t="str">
        <f>IF(O772="男子",IF($AF772&gt;100,"",IF($M772=プロ用男子!D$77,ROW(),"")),"")</f>
        <v/>
      </c>
      <c r="BL772" s="58" t="str">
        <f>IF(O772="男子",IF($AF772&gt;100,"",IF($M772=プロ用男子!K$77,ROW(),"")),"")</f>
        <v/>
      </c>
      <c r="BM772" s="58" t="str">
        <f>IF(O772="男子",IF($AF772&gt;100,"",IF($M772=プロ用男子!D$102,ROW(),"")),"")</f>
        <v/>
      </c>
      <c r="BN772" s="58" t="str">
        <f>IF(O772="男子",IF($AF772&gt;100,"",IF($M772=プロ用男子!K$102,ROW(),"")),"")</f>
        <v/>
      </c>
      <c r="BO772" s="58" t="str">
        <f>IF(O772="男子",IF($AF772&gt;100,"",IF($M772=プロ用男子!D$127,ROW(),"")),"")</f>
        <v/>
      </c>
      <c r="BP772" s="58" t="str">
        <f>IF(O772="男子",IF($AF772&gt;100,"",IF($M772=プロ用男子!K$127,ROW(),"")),"")</f>
        <v/>
      </c>
      <c r="BQ772" s="58" t="str">
        <f>IF(O772="男子",IF($AF772&gt;100,"",IF($M772=プロ用男子!D$152,ROW(),"")),"")</f>
        <v/>
      </c>
      <c r="BR772" s="58" t="str">
        <f>IF(O772="男子",IF($AF772&gt;100,"",IF($M772=プロ用男子!K$152,ROW(),"")),"")</f>
        <v/>
      </c>
      <c r="BS772" s="58" t="str">
        <f>IF(O772="男子",IF($AF772&gt;100,"",IF($M772=プロ用男子!D$177,ROW(),"")),"")</f>
        <v/>
      </c>
      <c r="BT772" s="58" t="str">
        <f>IF(O772="男子",IF($AF772&gt;100,"",IF($M772=プロ用男子!K$177,ROW(),"")),"")</f>
        <v/>
      </c>
      <c r="BU772" s="58" t="str">
        <f>IF(O772="男子",IF($AF772&gt;100,"",IF($M772=プロ用男子!D$202,ROW(),"")),"")</f>
        <v/>
      </c>
      <c r="BV772" s="58" t="str">
        <f>IF(O772="男子",IF($AF772&gt;100,"",IF($M772=プロ用男子!K$202,ROW(),"")),"")</f>
        <v/>
      </c>
      <c r="BW772" s="58" t="str">
        <f>IF(O772="男子",IF($AF772&gt;100,"",IF($M772=プロ用男子!D$227,ROW(),"")),"")</f>
        <v/>
      </c>
      <c r="BX772" s="58" t="str">
        <f>IF(O772="男子",IF($AF772&gt;100,"",IF($M772=プロ用男子!K$227,ROW(),"")),"")</f>
        <v/>
      </c>
      <c r="BY772" s="58" t="str">
        <f>IF(O772="女子",IF(AF772&gt;100,"",IF(M772=プロ用女子!D$2,ROW(),"")),"")</f>
        <v/>
      </c>
      <c r="BZ772" s="58" t="str">
        <f>IF(O772="女子",IF($AF772&gt;100,"",IF($M772=プロ用女子!K$2,ROW(),"")),"")</f>
        <v/>
      </c>
      <c r="CA772" s="58" t="str">
        <f>IF(O772="女子",IF($AF772&gt;100,"",IF($M772=プロ用女子!D$27,ROW(),"")),"")</f>
        <v/>
      </c>
      <c r="CB772" s="58" t="str">
        <f>IF(O772="女子",IF($AF772&gt;100,"",IF($M772=プロ用女子!K$27,ROW(),"")),"")</f>
        <v/>
      </c>
      <c r="CC772" s="58" t="str">
        <f>IF(O772="女子",IF($AF772&gt;100,"",IF($M772=プロ用女子!D$52,ROW(),"")),"")</f>
        <v/>
      </c>
      <c r="CD772" s="58" t="str">
        <f>IF(O772="女子",IF($AF772&gt;100,"",IF($M772=プロ用女子!K$52,ROW(),"")),"")</f>
        <v/>
      </c>
      <c r="CE772" s="58" t="str">
        <f>IF(O772="女子",IF($AF772&gt;100,"",IF($M772=プロ用女子!D$77,ROW(),"")),"")</f>
        <v/>
      </c>
      <c r="CF772" s="58" t="str">
        <f>IF(O772="女子",IF($AF772&gt;100,"",IF($M772=プロ用女子!K$77,ROW(),"")),"")</f>
        <v/>
      </c>
      <c r="CG772" s="58" t="str">
        <f>IF(O772="女子",IF($AF772&gt;100,"",IF($M772=プロ用女子!D$102,ROW(),"")),"")</f>
        <v/>
      </c>
      <c r="CH772" s="58" t="str">
        <f>IF(O772="女子",IF($AF772&gt;100,"",IF($M772=プロ用女子!K$102,ROW(),"")),"")</f>
        <v/>
      </c>
      <c r="CI772" s="58" t="str">
        <f>IF(O772="女子",IF($AF772&gt;100,"",IF($M772=プロ用女子!D$127,ROW(),"")),"")</f>
        <v/>
      </c>
      <c r="CJ772" s="58" t="str">
        <f>IF(O772="女子",IF($AF772&gt;100,"",IF($M772=プロ用女子!K$127,ROW(),"")),"")</f>
        <v/>
      </c>
      <c r="CK772" s="58" t="str">
        <f>IF(O772="女子",IF($AF772&gt;100,"",IF($M772=プロ用女子!D$152,ROW(),"")),"")</f>
        <v/>
      </c>
      <c r="CL772" s="58" t="str">
        <f>IF(O772="女子",IF($AF772&gt;100,"",IF($M772=プロ用女子!K$152,ROW(),"")),"")</f>
        <v/>
      </c>
      <c r="CM772" s="58" t="str">
        <f>IF(O772="女子",IF($AF772&gt;100,"",IF($M772=プロ用女子!D$177,ROW(),"")),"")</f>
        <v/>
      </c>
      <c r="CN772" s="58" t="str">
        <f>IF(O772="女子",IF($AF772&gt;100,"",IF($M772=プロ用女子!K$177,ROW(),"")),"")</f>
        <v/>
      </c>
      <c r="CO772" s="58" t="str">
        <f>IF(O772="女子",IF($AF772&gt;100,"",IF($M772=プロ用女子!D$202,ROW(),"")),"")</f>
        <v/>
      </c>
      <c r="CP772" s="58" t="str">
        <f>IF(O772="女子",IF($AF772&gt;100,"",IF($M772=プロ用女子!K$202,ROW(),"")),"")</f>
        <v/>
      </c>
      <c r="CQ772" s="58" t="str">
        <f>IF(O772="女子",IF($AF772&gt;100,"",IF($M772=プロ用女子!D$227,ROW(),"")),"")</f>
        <v/>
      </c>
      <c r="CR772" s="58" t="str">
        <f>IF(O772="女子",IF($AF772&gt;100,"",IF($M772=プロ用女子!K$227,ROW(),"")),"")</f>
        <v/>
      </c>
    </row>
    <row r="773" spans="54:96" x14ac:dyDescent="0.15">
      <c r="BB773" t="str">
        <f t="shared" si="40"/>
        <v/>
      </c>
      <c r="BC773" t="str">
        <f t="shared" si="41"/>
        <v/>
      </c>
      <c r="BD773" t="str">
        <f t="shared" si="42"/>
        <v/>
      </c>
      <c r="BE773" s="58" t="str">
        <f>IF(O773="男子",IF($AF773&gt;100,"",IF(M773=プロ用男子!D$2,ROW(),"")),"")</f>
        <v/>
      </c>
      <c r="BF773" s="58" t="str">
        <f>IF(O773="男子",IF($AF773&gt;100,"",IF($M773=プロ用男子!K$2,ROW(),"")),"")</f>
        <v/>
      </c>
      <c r="BG773" s="58" t="str">
        <f>IF(O773="男子",IF($AF773&gt;100,"",IF($M773=プロ用男子!D$27,ROW(),"")),"")</f>
        <v/>
      </c>
      <c r="BH773" s="58" t="str">
        <f>IF(O773="男子",IF($AF773&gt;100,"",IF($M773=プロ用男子!K$27,ROW(),"")),"")</f>
        <v/>
      </c>
      <c r="BI773" s="58" t="str">
        <f>IF(O773="男子",IF($AF773&gt;100,"",IF($M773=プロ用男子!D$52,ROW(),"")),"")</f>
        <v/>
      </c>
      <c r="BJ773" s="58" t="str">
        <f>IF(O773="男子",IF($AF773&gt;100,"",IF($M773=プロ用男子!K$52,ROW(),"")),"")</f>
        <v/>
      </c>
      <c r="BK773" s="58" t="str">
        <f>IF(O773="男子",IF($AF773&gt;100,"",IF($M773=プロ用男子!D$77,ROW(),"")),"")</f>
        <v/>
      </c>
      <c r="BL773" s="58" t="str">
        <f>IF(O773="男子",IF($AF773&gt;100,"",IF($M773=プロ用男子!K$77,ROW(),"")),"")</f>
        <v/>
      </c>
      <c r="BM773" s="58" t="str">
        <f>IF(O773="男子",IF($AF773&gt;100,"",IF($M773=プロ用男子!D$102,ROW(),"")),"")</f>
        <v/>
      </c>
      <c r="BN773" s="58" t="str">
        <f>IF(O773="男子",IF($AF773&gt;100,"",IF($M773=プロ用男子!K$102,ROW(),"")),"")</f>
        <v/>
      </c>
      <c r="BO773" s="58" t="str">
        <f>IF(O773="男子",IF($AF773&gt;100,"",IF($M773=プロ用男子!D$127,ROW(),"")),"")</f>
        <v/>
      </c>
      <c r="BP773" s="58" t="str">
        <f>IF(O773="男子",IF($AF773&gt;100,"",IF($M773=プロ用男子!K$127,ROW(),"")),"")</f>
        <v/>
      </c>
      <c r="BQ773" s="58" t="str">
        <f>IF(O773="男子",IF($AF773&gt;100,"",IF($M773=プロ用男子!D$152,ROW(),"")),"")</f>
        <v/>
      </c>
      <c r="BR773" s="58" t="str">
        <f>IF(O773="男子",IF($AF773&gt;100,"",IF($M773=プロ用男子!K$152,ROW(),"")),"")</f>
        <v/>
      </c>
      <c r="BS773" s="58" t="str">
        <f>IF(O773="男子",IF($AF773&gt;100,"",IF($M773=プロ用男子!D$177,ROW(),"")),"")</f>
        <v/>
      </c>
      <c r="BT773" s="58" t="str">
        <f>IF(O773="男子",IF($AF773&gt;100,"",IF($M773=プロ用男子!K$177,ROW(),"")),"")</f>
        <v/>
      </c>
      <c r="BU773" s="58" t="str">
        <f>IF(O773="男子",IF($AF773&gt;100,"",IF($M773=プロ用男子!D$202,ROW(),"")),"")</f>
        <v/>
      </c>
      <c r="BV773" s="58" t="str">
        <f>IF(O773="男子",IF($AF773&gt;100,"",IF($M773=プロ用男子!K$202,ROW(),"")),"")</f>
        <v/>
      </c>
      <c r="BW773" s="58" t="str">
        <f>IF(O773="男子",IF($AF773&gt;100,"",IF($M773=プロ用男子!D$227,ROW(),"")),"")</f>
        <v/>
      </c>
      <c r="BX773" s="58" t="str">
        <f>IF(O773="男子",IF($AF773&gt;100,"",IF($M773=プロ用男子!K$227,ROW(),"")),"")</f>
        <v/>
      </c>
      <c r="BY773" s="58" t="str">
        <f>IF(O773="女子",IF(AF773&gt;100,"",IF(M773=プロ用女子!D$2,ROW(),"")),"")</f>
        <v/>
      </c>
      <c r="BZ773" s="58" t="str">
        <f>IF(O773="女子",IF($AF773&gt;100,"",IF($M773=プロ用女子!K$2,ROW(),"")),"")</f>
        <v/>
      </c>
      <c r="CA773" s="58" t="str">
        <f>IF(O773="女子",IF($AF773&gt;100,"",IF($M773=プロ用女子!D$27,ROW(),"")),"")</f>
        <v/>
      </c>
      <c r="CB773" s="58" t="str">
        <f>IF(O773="女子",IF($AF773&gt;100,"",IF($M773=プロ用女子!K$27,ROW(),"")),"")</f>
        <v/>
      </c>
      <c r="CC773" s="58" t="str">
        <f>IF(O773="女子",IF($AF773&gt;100,"",IF($M773=プロ用女子!D$52,ROW(),"")),"")</f>
        <v/>
      </c>
      <c r="CD773" s="58" t="str">
        <f>IF(O773="女子",IF($AF773&gt;100,"",IF($M773=プロ用女子!K$52,ROW(),"")),"")</f>
        <v/>
      </c>
      <c r="CE773" s="58" t="str">
        <f>IF(O773="女子",IF($AF773&gt;100,"",IF($M773=プロ用女子!D$77,ROW(),"")),"")</f>
        <v/>
      </c>
      <c r="CF773" s="58" t="str">
        <f>IF(O773="女子",IF($AF773&gt;100,"",IF($M773=プロ用女子!K$77,ROW(),"")),"")</f>
        <v/>
      </c>
      <c r="CG773" s="58" t="str">
        <f>IF(O773="女子",IF($AF773&gt;100,"",IF($M773=プロ用女子!D$102,ROW(),"")),"")</f>
        <v/>
      </c>
      <c r="CH773" s="58" t="str">
        <f>IF(O773="女子",IF($AF773&gt;100,"",IF($M773=プロ用女子!K$102,ROW(),"")),"")</f>
        <v/>
      </c>
      <c r="CI773" s="58" t="str">
        <f>IF(O773="女子",IF($AF773&gt;100,"",IF($M773=プロ用女子!D$127,ROW(),"")),"")</f>
        <v/>
      </c>
      <c r="CJ773" s="58" t="str">
        <f>IF(O773="女子",IF($AF773&gt;100,"",IF($M773=プロ用女子!K$127,ROW(),"")),"")</f>
        <v/>
      </c>
      <c r="CK773" s="58" t="str">
        <f>IF(O773="女子",IF($AF773&gt;100,"",IF($M773=プロ用女子!D$152,ROW(),"")),"")</f>
        <v/>
      </c>
      <c r="CL773" s="58" t="str">
        <f>IF(O773="女子",IF($AF773&gt;100,"",IF($M773=プロ用女子!K$152,ROW(),"")),"")</f>
        <v/>
      </c>
      <c r="CM773" s="58" t="str">
        <f>IF(O773="女子",IF($AF773&gt;100,"",IF($M773=プロ用女子!D$177,ROW(),"")),"")</f>
        <v/>
      </c>
      <c r="CN773" s="58" t="str">
        <f>IF(O773="女子",IF($AF773&gt;100,"",IF($M773=プロ用女子!K$177,ROW(),"")),"")</f>
        <v/>
      </c>
      <c r="CO773" s="58" t="str">
        <f>IF(O773="女子",IF($AF773&gt;100,"",IF($M773=プロ用女子!D$202,ROW(),"")),"")</f>
        <v/>
      </c>
      <c r="CP773" s="58" t="str">
        <f>IF(O773="女子",IF($AF773&gt;100,"",IF($M773=プロ用女子!K$202,ROW(),"")),"")</f>
        <v/>
      </c>
      <c r="CQ773" s="58" t="str">
        <f>IF(O773="女子",IF($AF773&gt;100,"",IF($M773=プロ用女子!D$227,ROW(),"")),"")</f>
        <v/>
      </c>
      <c r="CR773" s="58" t="str">
        <f>IF(O773="女子",IF($AF773&gt;100,"",IF($M773=プロ用女子!K$227,ROW(),"")),"")</f>
        <v/>
      </c>
    </row>
    <row r="774" spans="54:96" x14ac:dyDescent="0.15">
      <c r="BB774" t="str">
        <f t="shared" si="40"/>
        <v/>
      </c>
      <c r="BC774" t="str">
        <f t="shared" si="41"/>
        <v/>
      </c>
      <c r="BD774" t="str">
        <f t="shared" si="42"/>
        <v/>
      </c>
      <c r="BE774" s="58" t="str">
        <f>IF(O774="男子",IF($AF774&gt;100,"",IF(M774=プロ用男子!D$2,ROW(),"")),"")</f>
        <v/>
      </c>
      <c r="BF774" s="58" t="str">
        <f>IF(O774="男子",IF($AF774&gt;100,"",IF($M774=プロ用男子!K$2,ROW(),"")),"")</f>
        <v/>
      </c>
      <c r="BG774" s="58" t="str">
        <f>IF(O774="男子",IF($AF774&gt;100,"",IF($M774=プロ用男子!D$27,ROW(),"")),"")</f>
        <v/>
      </c>
      <c r="BH774" s="58" t="str">
        <f>IF(O774="男子",IF($AF774&gt;100,"",IF($M774=プロ用男子!K$27,ROW(),"")),"")</f>
        <v/>
      </c>
      <c r="BI774" s="58" t="str">
        <f>IF(O774="男子",IF($AF774&gt;100,"",IF($M774=プロ用男子!D$52,ROW(),"")),"")</f>
        <v/>
      </c>
      <c r="BJ774" s="58" t="str">
        <f>IF(O774="男子",IF($AF774&gt;100,"",IF($M774=プロ用男子!K$52,ROW(),"")),"")</f>
        <v/>
      </c>
      <c r="BK774" s="58" t="str">
        <f>IF(O774="男子",IF($AF774&gt;100,"",IF($M774=プロ用男子!D$77,ROW(),"")),"")</f>
        <v/>
      </c>
      <c r="BL774" s="58" t="str">
        <f>IF(O774="男子",IF($AF774&gt;100,"",IF($M774=プロ用男子!K$77,ROW(),"")),"")</f>
        <v/>
      </c>
      <c r="BM774" s="58" t="str">
        <f>IF(O774="男子",IF($AF774&gt;100,"",IF($M774=プロ用男子!D$102,ROW(),"")),"")</f>
        <v/>
      </c>
      <c r="BN774" s="58" t="str">
        <f>IF(O774="男子",IF($AF774&gt;100,"",IF($M774=プロ用男子!K$102,ROW(),"")),"")</f>
        <v/>
      </c>
      <c r="BO774" s="58" t="str">
        <f>IF(O774="男子",IF($AF774&gt;100,"",IF($M774=プロ用男子!D$127,ROW(),"")),"")</f>
        <v/>
      </c>
      <c r="BP774" s="58" t="str">
        <f>IF(O774="男子",IF($AF774&gt;100,"",IF($M774=プロ用男子!K$127,ROW(),"")),"")</f>
        <v/>
      </c>
      <c r="BQ774" s="58" t="str">
        <f>IF(O774="男子",IF($AF774&gt;100,"",IF($M774=プロ用男子!D$152,ROW(),"")),"")</f>
        <v/>
      </c>
      <c r="BR774" s="58" t="str">
        <f>IF(O774="男子",IF($AF774&gt;100,"",IF($M774=プロ用男子!K$152,ROW(),"")),"")</f>
        <v/>
      </c>
      <c r="BS774" s="58" t="str">
        <f>IF(O774="男子",IF($AF774&gt;100,"",IF($M774=プロ用男子!D$177,ROW(),"")),"")</f>
        <v/>
      </c>
      <c r="BT774" s="58" t="str">
        <f>IF(O774="男子",IF($AF774&gt;100,"",IF($M774=プロ用男子!K$177,ROW(),"")),"")</f>
        <v/>
      </c>
      <c r="BU774" s="58" t="str">
        <f>IF(O774="男子",IF($AF774&gt;100,"",IF($M774=プロ用男子!D$202,ROW(),"")),"")</f>
        <v/>
      </c>
      <c r="BV774" s="58" t="str">
        <f>IF(O774="男子",IF($AF774&gt;100,"",IF($M774=プロ用男子!K$202,ROW(),"")),"")</f>
        <v/>
      </c>
      <c r="BW774" s="58" t="str">
        <f>IF(O774="男子",IF($AF774&gt;100,"",IF($M774=プロ用男子!D$227,ROW(),"")),"")</f>
        <v/>
      </c>
      <c r="BX774" s="58" t="str">
        <f>IF(O774="男子",IF($AF774&gt;100,"",IF($M774=プロ用男子!K$227,ROW(),"")),"")</f>
        <v/>
      </c>
      <c r="BY774" s="58" t="str">
        <f>IF(O774="女子",IF(AF774&gt;100,"",IF(M774=プロ用女子!D$2,ROW(),"")),"")</f>
        <v/>
      </c>
      <c r="BZ774" s="58" t="str">
        <f>IF(O774="女子",IF($AF774&gt;100,"",IF($M774=プロ用女子!K$2,ROW(),"")),"")</f>
        <v/>
      </c>
      <c r="CA774" s="58" t="str">
        <f>IF(O774="女子",IF($AF774&gt;100,"",IF($M774=プロ用女子!D$27,ROW(),"")),"")</f>
        <v/>
      </c>
      <c r="CB774" s="58" t="str">
        <f>IF(O774="女子",IF($AF774&gt;100,"",IF($M774=プロ用女子!K$27,ROW(),"")),"")</f>
        <v/>
      </c>
      <c r="CC774" s="58" t="str">
        <f>IF(O774="女子",IF($AF774&gt;100,"",IF($M774=プロ用女子!D$52,ROW(),"")),"")</f>
        <v/>
      </c>
      <c r="CD774" s="58" t="str">
        <f>IF(O774="女子",IF($AF774&gt;100,"",IF($M774=プロ用女子!K$52,ROW(),"")),"")</f>
        <v/>
      </c>
      <c r="CE774" s="58" t="str">
        <f>IF(O774="女子",IF($AF774&gt;100,"",IF($M774=プロ用女子!D$77,ROW(),"")),"")</f>
        <v/>
      </c>
      <c r="CF774" s="58" t="str">
        <f>IF(O774="女子",IF($AF774&gt;100,"",IF($M774=プロ用女子!K$77,ROW(),"")),"")</f>
        <v/>
      </c>
      <c r="CG774" s="58" t="str">
        <f>IF(O774="女子",IF($AF774&gt;100,"",IF($M774=プロ用女子!D$102,ROW(),"")),"")</f>
        <v/>
      </c>
      <c r="CH774" s="58" t="str">
        <f>IF(O774="女子",IF($AF774&gt;100,"",IF($M774=プロ用女子!K$102,ROW(),"")),"")</f>
        <v/>
      </c>
      <c r="CI774" s="58" t="str">
        <f>IF(O774="女子",IF($AF774&gt;100,"",IF($M774=プロ用女子!D$127,ROW(),"")),"")</f>
        <v/>
      </c>
      <c r="CJ774" s="58" t="str">
        <f>IF(O774="女子",IF($AF774&gt;100,"",IF($M774=プロ用女子!K$127,ROW(),"")),"")</f>
        <v/>
      </c>
      <c r="CK774" s="58" t="str">
        <f>IF(O774="女子",IF($AF774&gt;100,"",IF($M774=プロ用女子!D$152,ROW(),"")),"")</f>
        <v/>
      </c>
      <c r="CL774" s="58" t="str">
        <f>IF(O774="女子",IF($AF774&gt;100,"",IF($M774=プロ用女子!K$152,ROW(),"")),"")</f>
        <v/>
      </c>
      <c r="CM774" s="58" t="str">
        <f>IF(O774="女子",IF($AF774&gt;100,"",IF($M774=プロ用女子!D$177,ROW(),"")),"")</f>
        <v/>
      </c>
      <c r="CN774" s="58" t="str">
        <f>IF(O774="女子",IF($AF774&gt;100,"",IF($M774=プロ用女子!K$177,ROW(),"")),"")</f>
        <v/>
      </c>
      <c r="CO774" s="58" t="str">
        <f>IF(O774="女子",IF($AF774&gt;100,"",IF($M774=プロ用女子!D$202,ROW(),"")),"")</f>
        <v/>
      </c>
      <c r="CP774" s="58" t="str">
        <f>IF(O774="女子",IF($AF774&gt;100,"",IF($M774=プロ用女子!K$202,ROW(),"")),"")</f>
        <v/>
      </c>
      <c r="CQ774" s="58" t="str">
        <f>IF(O774="女子",IF($AF774&gt;100,"",IF($M774=プロ用女子!D$227,ROW(),"")),"")</f>
        <v/>
      </c>
      <c r="CR774" s="58" t="str">
        <f>IF(O774="女子",IF($AF774&gt;100,"",IF($M774=プロ用女子!K$227,ROW(),"")),"")</f>
        <v/>
      </c>
    </row>
    <row r="775" spans="54:96" x14ac:dyDescent="0.15">
      <c r="BB775" t="str">
        <f t="shared" si="40"/>
        <v/>
      </c>
      <c r="BC775" t="str">
        <f t="shared" si="41"/>
        <v/>
      </c>
      <c r="BD775" t="str">
        <f t="shared" si="42"/>
        <v/>
      </c>
      <c r="BE775" s="58" t="str">
        <f>IF(O775="男子",IF($AF775&gt;100,"",IF(M775=プロ用男子!D$2,ROW(),"")),"")</f>
        <v/>
      </c>
      <c r="BF775" s="58" t="str">
        <f>IF(O775="男子",IF($AF775&gt;100,"",IF($M775=プロ用男子!K$2,ROW(),"")),"")</f>
        <v/>
      </c>
      <c r="BG775" s="58" t="str">
        <f>IF(O775="男子",IF($AF775&gt;100,"",IF($M775=プロ用男子!D$27,ROW(),"")),"")</f>
        <v/>
      </c>
      <c r="BH775" s="58" t="str">
        <f>IF(O775="男子",IF($AF775&gt;100,"",IF($M775=プロ用男子!K$27,ROW(),"")),"")</f>
        <v/>
      </c>
      <c r="BI775" s="58" t="str">
        <f>IF(O775="男子",IF($AF775&gt;100,"",IF($M775=プロ用男子!D$52,ROW(),"")),"")</f>
        <v/>
      </c>
      <c r="BJ775" s="58" t="str">
        <f>IF(O775="男子",IF($AF775&gt;100,"",IF($M775=プロ用男子!K$52,ROW(),"")),"")</f>
        <v/>
      </c>
      <c r="BK775" s="58" t="str">
        <f>IF(O775="男子",IF($AF775&gt;100,"",IF($M775=プロ用男子!D$77,ROW(),"")),"")</f>
        <v/>
      </c>
      <c r="BL775" s="58" t="str">
        <f>IF(O775="男子",IF($AF775&gt;100,"",IF($M775=プロ用男子!K$77,ROW(),"")),"")</f>
        <v/>
      </c>
      <c r="BM775" s="58" t="str">
        <f>IF(O775="男子",IF($AF775&gt;100,"",IF($M775=プロ用男子!D$102,ROW(),"")),"")</f>
        <v/>
      </c>
      <c r="BN775" s="58" t="str">
        <f>IF(O775="男子",IF($AF775&gt;100,"",IF($M775=プロ用男子!K$102,ROW(),"")),"")</f>
        <v/>
      </c>
      <c r="BO775" s="58" t="str">
        <f>IF(O775="男子",IF($AF775&gt;100,"",IF($M775=プロ用男子!D$127,ROW(),"")),"")</f>
        <v/>
      </c>
      <c r="BP775" s="58" t="str">
        <f>IF(O775="男子",IF($AF775&gt;100,"",IF($M775=プロ用男子!K$127,ROW(),"")),"")</f>
        <v/>
      </c>
      <c r="BQ775" s="58" t="str">
        <f>IF(O775="男子",IF($AF775&gt;100,"",IF($M775=プロ用男子!D$152,ROW(),"")),"")</f>
        <v/>
      </c>
      <c r="BR775" s="58" t="str">
        <f>IF(O775="男子",IF($AF775&gt;100,"",IF($M775=プロ用男子!K$152,ROW(),"")),"")</f>
        <v/>
      </c>
      <c r="BS775" s="58" t="str">
        <f>IF(O775="男子",IF($AF775&gt;100,"",IF($M775=プロ用男子!D$177,ROW(),"")),"")</f>
        <v/>
      </c>
      <c r="BT775" s="58" t="str">
        <f>IF(O775="男子",IF($AF775&gt;100,"",IF($M775=プロ用男子!K$177,ROW(),"")),"")</f>
        <v/>
      </c>
      <c r="BU775" s="58" t="str">
        <f>IF(O775="男子",IF($AF775&gt;100,"",IF($M775=プロ用男子!D$202,ROW(),"")),"")</f>
        <v/>
      </c>
      <c r="BV775" s="58" t="str">
        <f>IF(O775="男子",IF($AF775&gt;100,"",IF($M775=プロ用男子!K$202,ROW(),"")),"")</f>
        <v/>
      </c>
      <c r="BW775" s="58" t="str">
        <f>IF(O775="男子",IF($AF775&gt;100,"",IF($M775=プロ用男子!D$227,ROW(),"")),"")</f>
        <v/>
      </c>
      <c r="BX775" s="58" t="str">
        <f>IF(O775="男子",IF($AF775&gt;100,"",IF($M775=プロ用男子!K$227,ROW(),"")),"")</f>
        <v/>
      </c>
      <c r="BY775" s="58" t="str">
        <f>IF(O775="女子",IF(AF775&gt;100,"",IF(M775=プロ用女子!D$2,ROW(),"")),"")</f>
        <v/>
      </c>
      <c r="BZ775" s="58" t="str">
        <f>IF(O775="女子",IF($AF775&gt;100,"",IF($M775=プロ用女子!K$2,ROW(),"")),"")</f>
        <v/>
      </c>
      <c r="CA775" s="58" t="str">
        <f>IF(O775="女子",IF($AF775&gt;100,"",IF($M775=プロ用女子!D$27,ROW(),"")),"")</f>
        <v/>
      </c>
      <c r="CB775" s="58" t="str">
        <f>IF(O775="女子",IF($AF775&gt;100,"",IF($M775=プロ用女子!K$27,ROW(),"")),"")</f>
        <v/>
      </c>
      <c r="CC775" s="58" t="str">
        <f>IF(O775="女子",IF($AF775&gt;100,"",IF($M775=プロ用女子!D$52,ROW(),"")),"")</f>
        <v/>
      </c>
      <c r="CD775" s="58" t="str">
        <f>IF(O775="女子",IF($AF775&gt;100,"",IF($M775=プロ用女子!K$52,ROW(),"")),"")</f>
        <v/>
      </c>
      <c r="CE775" s="58" t="str">
        <f>IF(O775="女子",IF($AF775&gt;100,"",IF($M775=プロ用女子!D$77,ROW(),"")),"")</f>
        <v/>
      </c>
      <c r="CF775" s="58" t="str">
        <f>IF(O775="女子",IF($AF775&gt;100,"",IF($M775=プロ用女子!K$77,ROW(),"")),"")</f>
        <v/>
      </c>
      <c r="CG775" s="58" t="str">
        <f>IF(O775="女子",IF($AF775&gt;100,"",IF($M775=プロ用女子!D$102,ROW(),"")),"")</f>
        <v/>
      </c>
      <c r="CH775" s="58" t="str">
        <f>IF(O775="女子",IF($AF775&gt;100,"",IF($M775=プロ用女子!K$102,ROW(),"")),"")</f>
        <v/>
      </c>
      <c r="CI775" s="58" t="str">
        <f>IF(O775="女子",IF($AF775&gt;100,"",IF($M775=プロ用女子!D$127,ROW(),"")),"")</f>
        <v/>
      </c>
      <c r="CJ775" s="58" t="str">
        <f>IF(O775="女子",IF($AF775&gt;100,"",IF($M775=プロ用女子!K$127,ROW(),"")),"")</f>
        <v/>
      </c>
      <c r="CK775" s="58" t="str">
        <f>IF(O775="女子",IF($AF775&gt;100,"",IF($M775=プロ用女子!D$152,ROW(),"")),"")</f>
        <v/>
      </c>
      <c r="CL775" s="58" t="str">
        <f>IF(O775="女子",IF($AF775&gt;100,"",IF($M775=プロ用女子!K$152,ROW(),"")),"")</f>
        <v/>
      </c>
      <c r="CM775" s="58" t="str">
        <f>IF(O775="女子",IF($AF775&gt;100,"",IF($M775=プロ用女子!D$177,ROW(),"")),"")</f>
        <v/>
      </c>
      <c r="CN775" s="58" t="str">
        <f>IF(O775="女子",IF($AF775&gt;100,"",IF($M775=プロ用女子!K$177,ROW(),"")),"")</f>
        <v/>
      </c>
      <c r="CO775" s="58" t="str">
        <f>IF(O775="女子",IF($AF775&gt;100,"",IF($M775=プロ用女子!D$202,ROW(),"")),"")</f>
        <v/>
      </c>
      <c r="CP775" s="58" t="str">
        <f>IF(O775="女子",IF($AF775&gt;100,"",IF($M775=プロ用女子!K$202,ROW(),"")),"")</f>
        <v/>
      </c>
      <c r="CQ775" s="58" t="str">
        <f>IF(O775="女子",IF($AF775&gt;100,"",IF($M775=プロ用女子!D$227,ROW(),"")),"")</f>
        <v/>
      </c>
      <c r="CR775" s="58" t="str">
        <f>IF(O775="女子",IF($AF775&gt;100,"",IF($M775=プロ用女子!K$227,ROW(),"")),"")</f>
        <v/>
      </c>
    </row>
    <row r="776" spans="54:96" x14ac:dyDescent="0.15">
      <c r="BB776" t="str">
        <f t="shared" si="40"/>
        <v/>
      </c>
      <c r="BC776" t="str">
        <f t="shared" si="41"/>
        <v/>
      </c>
      <c r="BD776" t="str">
        <f t="shared" si="42"/>
        <v/>
      </c>
      <c r="BE776" s="58" t="str">
        <f>IF(O776="男子",IF($AF776&gt;100,"",IF(M776=プロ用男子!D$2,ROW(),"")),"")</f>
        <v/>
      </c>
      <c r="BF776" s="58" t="str">
        <f>IF(O776="男子",IF($AF776&gt;100,"",IF($M776=プロ用男子!K$2,ROW(),"")),"")</f>
        <v/>
      </c>
      <c r="BG776" s="58" t="str">
        <f>IF(O776="男子",IF($AF776&gt;100,"",IF($M776=プロ用男子!D$27,ROW(),"")),"")</f>
        <v/>
      </c>
      <c r="BH776" s="58" t="str">
        <f>IF(O776="男子",IF($AF776&gt;100,"",IF($M776=プロ用男子!K$27,ROW(),"")),"")</f>
        <v/>
      </c>
      <c r="BI776" s="58" t="str">
        <f>IF(O776="男子",IF($AF776&gt;100,"",IF($M776=プロ用男子!D$52,ROW(),"")),"")</f>
        <v/>
      </c>
      <c r="BJ776" s="58" t="str">
        <f>IF(O776="男子",IF($AF776&gt;100,"",IF($M776=プロ用男子!K$52,ROW(),"")),"")</f>
        <v/>
      </c>
      <c r="BK776" s="58" t="str">
        <f>IF(O776="男子",IF($AF776&gt;100,"",IF($M776=プロ用男子!D$77,ROW(),"")),"")</f>
        <v/>
      </c>
      <c r="BL776" s="58" t="str">
        <f>IF(O776="男子",IF($AF776&gt;100,"",IF($M776=プロ用男子!K$77,ROW(),"")),"")</f>
        <v/>
      </c>
      <c r="BM776" s="58" t="str">
        <f>IF(O776="男子",IF($AF776&gt;100,"",IF($M776=プロ用男子!D$102,ROW(),"")),"")</f>
        <v/>
      </c>
      <c r="BN776" s="58" t="str">
        <f>IF(O776="男子",IF($AF776&gt;100,"",IF($M776=プロ用男子!K$102,ROW(),"")),"")</f>
        <v/>
      </c>
      <c r="BO776" s="58" t="str">
        <f>IF(O776="男子",IF($AF776&gt;100,"",IF($M776=プロ用男子!D$127,ROW(),"")),"")</f>
        <v/>
      </c>
      <c r="BP776" s="58" t="str">
        <f>IF(O776="男子",IF($AF776&gt;100,"",IF($M776=プロ用男子!K$127,ROW(),"")),"")</f>
        <v/>
      </c>
      <c r="BQ776" s="58" t="str">
        <f>IF(O776="男子",IF($AF776&gt;100,"",IF($M776=プロ用男子!D$152,ROW(),"")),"")</f>
        <v/>
      </c>
      <c r="BR776" s="58" t="str">
        <f>IF(O776="男子",IF($AF776&gt;100,"",IF($M776=プロ用男子!K$152,ROW(),"")),"")</f>
        <v/>
      </c>
      <c r="BS776" s="58" t="str">
        <f>IF(O776="男子",IF($AF776&gt;100,"",IF($M776=プロ用男子!D$177,ROW(),"")),"")</f>
        <v/>
      </c>
      <c r="BT776" s="58" t="str">
        <f>IF(O776="男子",IF($AF776&gt;100,"",IF($M776=プロ用男子!K$177,ROW(),"")),"")</f>
        <v/>
      </c>
      <c r="BU776" s="58" t="str">
        <f>IF(O776="男子",IF($AF776&gt;100,"",IF($M776=プロ用男子!D$202,ROW(),"")),"")</f>
        <v/>
      </c>
      <c r="BV776" s="58" t="str">
        <f>IF(O776="男子",IF($AF776&gt;100,"",IF($M776=プロ用男子!K$202,ROW(),"")),"")</f>
        <v/>
      </c>
      <c r="BW776" s="58" t="str">
        <f>IF(O776="男子",IF($AF776&gt;100,"",IF($M776=プロ用男子!D$227,ROW(),"")),"")</f>
        <v/>
      </c>
      <c r="BX776" s="58" t="str">
        <f>IF(O776="男子",IF($AF776&gt;100,"",IF($M776=プロ用男子!K$227,ROW(),"")),"")</f>
        <v/>
      </c>
      <c r="BY776" s="58" t="str">
        <f>IF(O776="女子",IF(AF776&gt;100,"",IF(M776=プロ用女子!D$2,ROW(),"")),"")</f>
        <v/>
      </c>
      <c r="BZ776" s="58" t="str">
        <f>IF(O776="女子",IF($AF776&gt;100,"",IF($M776=プロ用女子!K$2,ROW(),"")),"")</f>
        <v/>
      </c>
      <c r="CA776" s="58" t="str">
        <f>IF(O776="女子",IF($AF776&gt;100,"",IF($M776=プロ用女子!D$27,ROW(),"")),"")</f>
        <v/>
      </c>
      <c r="CB776" s="58" t="str">
        <f>IF(O776="女子",IF($AF776&gt;100,"",IF($M776=プロ用女子!K$27,ROW(),"")),"")</f>
        <v/>
      </c>
      <c r="CC776" s="58" t="str">
        <f>IF(O776="女子",IF($AF776&gt;100,"",IF($M776=プロ用女子!D$52,ROW(),"")),"")</f>
        <v/>
      </c>
      <c r="CD776" s="58" t="str">
        <f>IF(O776="女子",IF($AF776&gt;100,"",IF($M776=プロ用女子!K$52,ROW(),"")),"")</f>
        <v/>
      </c>
      <c r="CE776" s="58" t="str">
        <f>IF(O776="女子",IF($AF776&gt;100,"",IF($M776=プロ用女子!D$77,ROW(),"")),"")</f>
        <v/>
      </c>
      <c r="CF776" s="58" t="str">
        <f>IF(O776="女子",IF($AF776&gt;100,"",IF($M776=プロ用女子!K$77,ROW(),"")),"")</f>
        <v/>
      </c>
      <c r="CG776" s="58" t="str">
        <f>IF(O776="女子",IF($AF776&gt;100,"",IF($M776=プロ用女子!D$102,ROW(),"")),"")</f>
        <v/>
      </c>
      <c r="CH776" s="58" t="str">
        <f>IF(O776="女子",IF($AF776&gt;100,"",IF($M776=プロ用女子!K$102,ROW(),"")),"")</f>
        <v/>
      </c>
      <c r="CI776" s="58" t="str">
        <f>IF(O776="女子",IF($AF776&gt;100,"",IF($M776=プロ用女子!D$127,ROW(),"")),"")</f>
        <v/>
      </c>
      <c r="CJ776" s="58" t="str">
        <f>IF(O776="女子",IF($AF776&gt;100,"",IF($M776=プロ用女子!K$127,ROW(),"")),"")</f>
        <v/>
      </c>
      <c r="CK776" s="58" t="str">
        <f>IF(O776="女子",IF($AF776&gt;100,"",IF($M776=プロ用女子!D$152,ROW(),"")),"")</f>
        <v/>
      </c>
      <c r="CL776" s="58" t="str">
        <f>IF(O776="女子",IF($AF776&gt;100,"",IF($M776=プロ用女子!K$152,ROW(),"")),"")</f>
        <v/>
      </c>
      <c r="CM776" s="58" t="str">
        <f>IF(O776="女子",IF($AF776&gt;100,"",IF($M776=プロ用女子!D$177,ROW(),"")),"")</f>
        <v/>
      </c>
      <c r="CN776" s="58" t="str">
        <f>IF(O776="女子",IF($AF776&gt;100,"",IF($M776=プロ用女子!K$177,ROW(),"")),"")</f>
        <v/>
      </c>
      <c r="CO776" s="58" t="str">
        <f>IF(O776="女子",IF($AF776&gt;100,"",IF($M776=プロ用女子!D$202,ROW(),"")),"")</f>
        <v/>
      </c>
      <c r="CP776" s="58" t="str">
        <f>IF(O776="女子",IF($AF776&gt;100,"",IF($M776=プロ用女子!K$202,ROW(),"")),"")</f>
        <v/>
      </c>
      <c r="CQ776" s="58" t="str">
        <f>IF(O776="女子",IF($AF776&gt;100,"",IF($M776=プロ用女子!D$227,ROW(),"")),"")</f>
        <v/>
      </c>
      <c r="CR776" s="58" t="str">
        <f>IF(O776="女子",IF($AF776&gt;100,"",IF($M776=プロ用女子!K$227,ROW(),"")),"")</f>
        <v/>
      </c>
    </row>
    <row r="777" spans="54:96" x14ac:dyDescent="0.15">
      <c r="BB777" t="str">
        <f t="shared" si="40"/>
        <v/>
      </c>
      <c r="BC777" t="str">
        <f t="shared" si="41"/>
        <v/>
      </c>
      <c r="BD777" t="str">
        <f t="shared" si="42"/>
        <v/>
      </c>
      <c r="BE777" s="58" t="str">
        <f>IF(O777="男子",IF($AF777&gt;100,"",IF(M777=プロ用男子!D$2,ROW(),"")),"")</f>
        <v/>
      </c>
      <c r="BF777" s="58" t="str">
        <f>IF(O777="男子",IF($AF777&gt;100,"",IF($M777=プロ用男子!K$2,ROW(),"")),"")</f>
        <v/>
      </c>
      <c r="BG777" s="58" t="str">
        <f>IF(O777="男子",IF($AF777&gt;100,"",IF($M777=プロ用男子!D$27,ROW(),"")),"")</f>
        <v/>
      </c>
      <c r="BH777" s="58" t="str">
        <f>IF(O777="男子",IF($AF777&gt;100,"",IF($M777=プロ用男子!K$27,ROW(),"")),"")</f>
        <v/>
      </c>
      <c r="BI777" s="58" t="str">
        <f>IF(O777="男子",IF($AF777&gt;100,"",IF($M777=プロ用男子!D$52,ROW(),"")),"")</f>
        <v/>
      </c>
      <c r="BJ777" s="58" t="str">
        <f>IF(O777="男子",IF($AF777&gt;100,"",IF($M777=プロ用男子!K$52,ROW(),"")),"")</f>
        <v/>
      </c>
      <c r="BK777" s="58" t="str">
        <f>IF(O777="男子",IF($AF777&gt;100,"",IF($M777=プロ用男子!D$77,ROW(),"")),"")</f>
        <v/>
      </c>
      <c r="BL777" s="58" t="str">
        <f>IF(O777="男子",IF($AF777&gt;100,"",IF($M777=プロ用男子!K$77,ROW(),"")),"")</f>
        <v/>
      </c>
      <c r="BM777" s="58" t="str">
        <f>IF(O777="男子",IF($AF777&gt;100,"",IF($M777=プロ用男子!D$102,ROW(),"")),"")</f>
        <v/>
      </c>
      <c r="BN777" s="58" t="str">
        <f>IF(O777="男子",IF($AF777&gt;100,"",IF($M777=プロ用男子!K$102,ROW(),"")),"")</f>
        <v/>
      </c>
      <c r="BO777" s="58" t="str">
        <f>IF(O777="男子",IF($AF777&gt;100,"",IF($M777=プロ用男子!D$127,ROW(),"")),"")</f>
        <v/>
      </c>
      <c r="BP777" s="58" t="str">
        <f>IF(O777="男子",IF($AF777&gt;100,"",IF($M777=プロ用男子!K$127,ROW(),"")),"")</f>
        <v/>
      </c>
      <c r="BQ777" s="58" t="str">
        <f>IF(O777="男子",IF($AF777&gt;100,"",IF($M777=プロ用男子!D$152,ROW(),"")),"")</f>
        <v/>
      </c>
      <c r="BR777" s="58" t="str">
        <f>IF(O777="男子",IF($AF777&gt;100,"",IF($M777=プロ用男子!K$152,ROW(),"")),"")</f>
        <v/>
      </c>
      <c r="BS777" s="58" t="str">
        <f>IF(O777="男子",IF($AF777&gt;100,"",IF($M777=プロ用男子!D$177,ROW(),"")),"")</f>
        <v/>
      </c>
      <c r="BT777" s="58" t="str">
        <f>IF(O777="男子",IF($AF777&gt;100,"",IF($M777=プロ用男子!K$177,ROW(),"")),"")</f>
        <v/>
      </c>
      <c r="BU777" s="58" t="str">
        <f>IF(O777="男子",IF($AF777&gt;100,"",IF($M777=プロ用男子!D$202,ROW(),"")),"")</f>
        <v/>
      </c>
      <c r="BV777" s="58" t="str">
        <f>IF(O777="男子",IF($AF777&gt;100,"",IF($M777=プロ用男子!K$202,ROW(),"")),"")</f>
        <v/>
      </c>
      <c r="BW777" s="58" t="str">
        <f>IF(O777="男子",IF($AF777&gt;100,"",IF($M777=プロ用男子!D$227,ROW(),"")),"")</f>
        <v/>
      </c>
      <c r="BX777" s="58" t="str">
        <f>IF(O777="男子",IF($AF777&gt;100,"",IF($M777=プロ用男子!K$227,ROW(),"")),"")</f>
        <v/>
      </c>
      <c r="BY777" s="58" t="str">
        <f>IF(O777="女子",IF(AF777&gt;100,"",IF(M777=プロ用女子!D$2,ROW(),"")),"")</f>
        <v/>
      </c>
      <c r="BZ777" s="58" t="str">
        <f>IF(O777="女子",IF($AF777&gt;100,"",IF($M777=プロ用女子!K$2,ROW(),"")),"")</f>
        <v/>
      </c>
      <c r="CA777" s="58" t="str">
        <f>IF(O777="女子",IF($AF777&gt;100,"",IF($M777=プロ用女子!D$27,ROW(),"")),"")</f>
        <v/>
      </c>
      <c r="CB777" s="58" t="str">
        <f>IF(O777="女子",IF($AF777&gt;100,"",IF($M777=プロ用女子!K$27,ROW(),"")),"")</f>
        <v/>
      </c>
      <c r="CC777" s="58" t="str">
        <f>IF(O777="女子",IF($AF777&gt;100,"",IF($M777=プロ用女子!D$52,ROW(),"")),"")</f>
        <v/>
      </c>
      <c r="CD777" s="58" t="str">
        <f>IF(O777="女子",IF($AF777&gt;100,"",IF($M777=プロ用女子!K$52,ROW(),"")),"")</f>
        <v/>
      </c>
      <c r="CE777" s="58" t="str">
        <f>IF(O777="女子",IF($AF777&gt;100,"",IF($M777=プロ用女子!D$77,ROW(),"")),"")</f>
        <v/>
      </c>
      <c r="CF777" s="58" t="str">
        <f>IF(O777="女子",IF($AF777&gt;100,"",IF($M777=プロ用女子!K$77,ROW(),"")),"")</f>
        <v/>
      </c>
      <c r="CG777" s="58" t="str">
        <f>IF(O777="女子",IF($AF777&gt;100,"",IF($M777=プロ用女子!D$102,ROW(),"")),"")</f>
        <v/>
      </c>
      <c r="CH777" s="58" t="str">
        <f>IF(O777="女子",IF($AF777&gt;100,"",IF($M777=プロ用女子!K$102,ROW(),"")),"")</f>
        <v/>
      </c>
      <c r="CI777" s="58" t="str">
        <f>IF(O777="女子",IF($AF777&gt;100,"",IF($M777=プロ用女子!D$127,ROW(),"")),"")</f>
        <v/>
      </c>
      <c r="CJ777" s="58" t="str">
        <f>IF(O777="女子",IF($AF777&gt;100,"",IF($M777=プロ用女子!K$127,ROW(),"")),"")</f>
        <v/>
      </c>
      <c r="CK777" s="58" t="str">
        <f>IF(O777="女子",IF($AF777&gt;100,"",IF($M777=プロ用女子!D$152,ROW(),"")),"")</f>
        <v/>
      </c>
      <c r="CL777" s="58" t="str">
        <f>IF(O777="女子",IF($AF777&gt;100,"",IF($M777=プロ用女子!K$152,ROW(),"")),"")</f>
        <v/>
      </c>
      <c r="CM777" s="58" t="str">
        <f>IF(O777="女子",IF($AF777&gt;100,"",IF($M777=プロ用女子!D$177,ROW(),"")),"")</f>
        <v/>
      </c>
      <c r="CN777" s="58" t="str">
        <f>IF(O777="女子",IF($AF777&gt;100,"",IF($M777=プロ用女子!K$177,ROW(),"")),"")</f>
        <v/>
      </c>
      <c r="CO777" s="58" t="str">
        <f>IF(O777="女子",IF($AF777&gt;100,"",IF($M777=プロ用女子!D$202,ROW(),"")),"")</f>
        <v/>
      </c>
      <c r="CP777" s="58" t="str">
        <f>IF(O777="女子",IF($AF777&gt;100,"",IF($M777=プロ用女子!K$202,ROW(),"")),"")</f>
        <v/>
      </c>
      <c r="CQ777" s="58" t="str">
        <f>IF(O777="女子",IF($AF777&gt;100,"",IF($M777=プロ用女子!D$227,ROW(),"")),"")</f>
        <v/>
      </c>
      <c r="CR777" s="58" t="str">
        <f>IF(O777="女子",IF($AF777&gt;100,"",IF($M777=プロ用女子!K$227,ROW(),"")),"")</f>
        <v/>
      </c>
    </row>
    <row r="778" spans="54:96" x14ac:dyDescent="0.15">
      <c r="BB778" t="str">
        <f t="shared" si="40"/>
        <v/>
      </c>
      <c r="BC778" t="str">
        <f t="shared" si="41"/>
        <v/>
      </c>
      <c r="BD778" t="str">
        <f t="shared" si="42"/>
        <v/>
      </c>
      <c r="BE778" s="58" t="str">
        <f>IF(O778="男子",IF($AF778&gt;100,"",IF(M778=プロ用男子!D$2,ROW(),"")),"")</f>
        <v/>
      </c>
      <c r="BF778" s="58" t="str">
        <f>IF(O778="男子",IF($AF778&gt;100,"",IF($M778=プロ用男子!K$2,ROW(),"")),"")</f>
        <v/>
      </c>
      <c r="BG778" s="58" t="str">
        <f>IF(O778="男子",IF($AF778&gt;100,"",IF($M778=プロ用男子!D$27,ROW(),"")),"")</f>
        <v/>
      </c>
      <c r="BH778" s="58" t="str">
        <f>IF(O778="男子",IF($AF778&gt;100,"",IF($M778=プロ用男子!K$27,ROW(),"")),"")</f>
        <v/>
      </c>
      <c r="BI778" s="58" t="str">
        <f>IF(O778="男子",IF($AF778&gt;100,"",IF($M778=プロ用男子!D$52,ROW(),"")),"")</f>
        <v/>
      </c>
      <c r="BJ778" s="58" t="str">
        <f>IF(O778="男子",IF($AF778&gt;100,"",IF($M778=プロ用男子!K$52,ROW(),"")),"")</f>
        <v/>
      </c>
      <c r="BK778" s="58" t="str">
        <f>IF(O778="男子",IF($AF778&gt;100,"",IF($M778=プロ用男子!D$77,ROW(),"")),"")</f>
        <v/>
      </c>
      <c r="BL778" s="58" t="str">
        <f>IF(O778="男子",IF($AF778&gt;100,"",IF($M778=プロ用男子!K$77,ROW(),"")),"")</f>
        <v/>
      </c>
      <c r="BM778" s="58" t="str">
        <f>IF(O778="男子",IF($AF778&gt;100,"",IF($M778=プロ用男子!D$102,ROW(),"")),"")</f>
        <v/>
      </c>
      <c r="BN778" s="58" t="str">
        <f>IF(O778="男子",IF($AF778&gt;100,"",IF($M778=プロ用男子!K$102,ROW(),"")),"")</f>
        <v/>
      </c>
      <c r="BO778" s="58" t="str">
        <f>IF(O778="男子",IF($AF778&gt;100,"",IF($M778=プロ用男子!D$127,ROW(),"")),"")</f>
        <v/>
      </c>
      <c r="BP778" s="58" t="str">
        <f>IF(O778="男子",IF($AF778&gt;100,"",IF($M778=プロ用男子!K$127,ROW(),"")),"")</f>
        <v/>
      </c>
      <c r="BQ778" s="58" t="str">
        <f>IF(O778="男子",IF($AF778&gt;100,"",IF($M778=プロ用男子!D$152,ROW(),"")),"")</f>
        <v/>
      </c>
      <c r="BR778" s="58" t="str">
        <f>IF(O778="男子",IF($AF778&gt;100,"",IF($M778=プロ用男子!K$152,ROW(),"")),"")</f>
        <v/>
      </c>
      <c r="BS778" s="58" t="str">
        <f>IF(O778="男子",IF($AF778&gt;100,"",IF($M778=プロ用男子!D$177,ROW(),"")),"")</f>
        <v/>
      </c>
      <c r="BT778" s="58" t="str">
        <f>IF(O778="男子",IF($AF778&gt;100,"",IF($M778=プロ用男子!K$177,ROW(),"")),"")</f>
        <v/>
      </c>
      <c r="BU778" s="58" t="str">
        <f>IF(O778="男子",IF($AF778&gt;100,"",IF($M778=プロ用男子!D$202,ROW(),"")),"")</f>
        <v/>
      </c>
      <c r="BV778" s="58" t="str">
        <f>IF(O778="男子",IF($AF778&gt;100,"",IF($M778=プロ用男子!K$202,ROW(),"")),"")</f>
        <v/>
      </c>
      <c r="BW778" s="58" t="str">
        <f>IF(O778="男子",IF($AF778&gt;100,"",IF($M778=プロ用男子!D$227,ROW(),"")),"")</f>
        <v/>
      </c>
      <c r="BX778" s="58" t="str">
        <f>IF(O778="男子",IF($AF778&gt;100,"",IF($M778=プロ用男子!K$227,ROW(),"")),"")</f>
        <v/>
      </c>
      <c r="BY778" s="58" t="str">
        <f>IF(O778="女子",IF(AF778&gt;100,"",IF(M778=プロ用女子!D$2,ROW(),"")),"")</f>
        <v/>
      </c>
      <c r="BZ778" s="58" t="str">
        <f>IF(O778="女子",IF($AF778&gt;100,"",IF($M778=プロ用女子!K$2,ROW(),"")),"")</f>
        <v/>
      </c>
      <c r="CA778" s="58" t="str">
        <f>IF(O778="女子",IF($AF778&gt;100,"",IF($M778=プロ用女子!D$27,ROW(),"")),"")</f>
        <v/>
      </c>
      <c r="CB778" s="58" t="str">
        <f>IF(O778="女子",IF($AF778&gt;100,"",IF($M778=プロ用女子!K$27,ROW(),"")),"")</f>
        <v/>
      </c>
      <c r="CC778" s="58" t="str">
        <f>IF(O778="女子",IF($AF778&gt;100,"",IF($M778=プロ用女子!D$52,ROW(),"")),"")</f>
        <v/>
      </c>
      <c r="CD778" s="58" t="str">
        <f>IF(O778="女子",IF($AF778&gt;100,"",IF($M778=プロ用女子!K$52,ROW(),"")),"")</f>
        <v/>
      </c>
      <c r="CE778" s="58" t="str">
        <f>IF(O778="女子",IF($AF778&gt;100,"",IF($M778=プロ用女子!D$77,ROW(),"")),"")</f>
        <v/>
      </c>
      <c r="CF778" s="58" t="str">
        <f>IF(O778="女子",IF($AF778&gt;100,"",IF($M778=プロ用女子!K$77,ROW(),"")),"")</f>
        <v/>
      </c>
      <c r="CG778" s="58" t="str">
        <f>IF(O778="女子",IF($AF778&gt;100,"",IF($M778=プロ用女子!D$102,ROW(),"")),"")</f>
        <v/>
      </c>
      <c r="CH778" s="58" t="str">
        <f>IF(O778="女子",IF($AF778&gt;100,"",IF($M778=プロ用女子!K$102,ROW(),"")),"")</f>
        <v/>
      </c>
      <c r="CI778" s="58" t="str">
        <f>IF(O778="女子",IF($AF778&gt;100,"",IF($M778=プロ用女子!D$127,ROW(),"")),"")</f>
        <v/>
      </c>
      <c r="CJ778" s="58" t="str">
        <f>IF(O778="女子",IF($AF778&gt;100,"",IF($M778=プロ用女子!K$127,ROW(),"")),"")</f>
        <v/>
      </c>
      <c r="CK778" s="58" t="str">
        <f>IF(O778="女子",IF($AF778&gt;100,"",IF($M778=プロ用女子!D$152,ROW(),"")),"")</f>
        <v/>
      </c>
      <c r="CL778" s="58" t="str">
        <f>IF(O778="女子",IF($AF778&gt;100,"",IF($M778=プロ用女子!K$152,ROW(),"")),"")</f>
        <v/>
      </c>
      <c r="CM778" s="58" t="str">
        <f>IF(O778="女子",IF($AF778&gt;100,"",IF($M778=プロ用女子!D$177,ROW(),"")),"")</f>
        <v/>
      </c>
      <c r="CN778" s="58" t="str">
        <f>IF(O778="女子",IF($AF778&gt;100,"",IF($M778=プロ用女子!K$177,ROW(),"")),"")</f>
        <v/>
      </c>
      <c r="CO778" s="58" t="str">
        <f>IF(O778="女子",IF($AF778&gt;100,"",IF($M778=プロ用女子!D$202,ROW(),"")),"")</f>
        <v/>
      </c>
      <c r="CP778" s="58" t="str">
        <f>IF(O778="女子",IF($AF778&gt;100,"",IF($M778=プロ用女子!K$202,ROW(),"")),"")</f>
        <v/>
      </c>
      <c r="CQ778" s="58" t="str">
        <f>IF(O778="女子",IF($AF778&gt;100,"",IF($M778=プロ用女子!D$227,ROW(),"")),"")</f>
        <v/>
      </c>
      <c r="CR778" s="58" t="str">
        <f>IF(O778="女子",IF($AF778&gt;100,"",IF($M778=プロ用女子!K$227,ROW(),"")),"")</f>
        <v/>
      </c>
    </row>
    <row r="779" spans="54:96" x14ac:dyDescent="0.15">
      <c r="BB779" t="str">
        <f t="shared" si="40"/>
        <v/>
      </c>
      <c r="BC779" t="str">
        <f t="shared" si="41"/>
        <v/>
      </c>
      <c r="BD779" t="str">
        <f t="shared" si="42"/>
        <v/>
      </c>
      <c r="BE779" s="58" t="str">
        <f>IF(O779="男子",IF($AF779&gt;100,"",IF(M779=プロ用男子!D$2,ROW(),"")),"")</f>
        <v/>
      </c>
      <c r="BF779" s="58" t="str">
        <f>IF(O779="男子",IF($AF779&gt;100,"",IF($M779=プロ用男子!K$2,ROW(),"")),"")</f>
        <v/>
      </c>
      <c r="BG779" s="58" t="str">
        <f>IF(O779="男子",IF($AF779&gt;100,"",IF($M779=プロ用男子!D$27,ROW(),"")),"")</f>
        <v/>
      </c>
      <c r="BH779" s="58" t="str">
        <f>IF(O779="男子",IF($AF779&gt;100,"",IF($M779=プロ用男子!K$27,ROW(),"")),"")</f>
        <v/>
      </c>
      <c r="BI779" s="58" t="str">
        <f>IF(O779="男子",IF($AF779&gt;100,"",IF($M779=プロ用男子!D$52,ROW(),"")),"")</f>
        <v/>
      </c>
      <c r="BJ779" s="58" t="str">
        <f>IF(O779="男子",IF($AF779&gt;100,"",IF($M779=プロ用男子!K$52,ROW(),"")),"")</f>
        <v/>
      </c>
      <c r="BK779" s="58" t="str">
        <f>IF(O779="男子",IF($AF779&gt;100,"",IF($M779=プロ用男子!D$77,ROW(),"")),"")</f>
        <v/>
      </c>
      <c r="BL779" s="58" t="str">
        <f>IF(O779="男子",IF($AF779&gt;100,"",IF($M779=プロ用男子!K$77,ROW(),"")),"")</f>
        <v/>
      </c>
      <c r="BM779" s="58" t="str">
        <f>IF(O779="男子",IF($AF779&gt;100,"",IF($M779=プロ用男子!D$102,ROW(),"")),"")</f>
        <v/>
      </c>
      <c r="BN779" s="58" t="str">
        <f>IF(O779="男子",IF($AF779&gt;100,"",IF($M779=プロ用男子!K$102,ROW(),"")),"")</f>
        <v/>
      </c>
      <c r="BO779" s="58" t="str">
        <f>IF(O779="男子",IF($AF779&gt;100,"",IF($M779=プロ用男子!D$127,ROW(),"")),"")</f>
        <v/>
      </c>
      <c r="BP779" s="58" t="str">
        <f>IF(O779="男子",IF($AF779&gt;100,"",IF($M779=プロ用男子!K$127,ROW(),"")),"")</f>
        <v/>
      </c>
      <c r="BQ779" s="58" t="str">
        <f>IF(O779="男子",IF($AF779&gt;100,"",IF($M779=プロ用男子!D$152,ROW(),"")),"")</f>
        <v/>
      </c>
      <c r="BR779" s="58" t="str">
        <f>IF(O779="男子",IF($AF779&gt;100,"",IF($M779=プロ用男子!K$152,ROW(),"")),"")</f>
        <v/>
      </c>
      <c r="BS779" s="58" t="str">
        <f>IF(O779="男子",IF($AF779&gt;100,"",IF($M779=プロ用男子!D$177,ROW(),"")),"")</f>
        <v/>
      </c>
      <c r="BT779" s="58" t="str">
        <f>IF(O779="男子",IF($AF779&gt;100,"",IF($M779=プロ用男子!K$177,ROW(),"")),"")</f>
        <v/>
      </c>
      <c r="BU779" s="58" t="str">
        <f>IF(O779="男子",IF($AF779&gt;100,"",IF($M779=プロ用男子!D$202,ROW(),"")),"")</f>
        <v/>
      </c>
      <c r="BV779" s="58" t="str">
        <f>IF(O779="男子",IF($AF779&gt;100,"",IF($M779=プロ用男子!K$202,ROW(),"")),"")</f>
        <v/>
      </c>
      <c r="BW779" s="58" t="str">
        <f>IF(O779="男子",IF($AF779&gt;100,"",IF($M779=プロ用男子!D$227,ROW(),"")),"")</f>
        <v/>
      </c>
      <c r="BX779" s="58" t="str">
        <f>IF(O779="男子",IF($AF779&gt;100,"",IF($M779=プロ用男子!K$227,ROW(),"")),"")</f>
        <v/>
      </c>
      <c r="BY779" s="58" t="str">
        <f>IF(O779="女子",IF(AF779&gt;100,"",IF(M779=プロ用女子!D$2,ROW(),"")),"")</f>
        <v/>
      </c>
      <c r="BZ779" s="58" t="str">
        <f>IF(O779="女子",IF($AF779&gt;100,"",IF($M779=プロ用女子!K$2,ROW(),"")),"")</f>
        <v/>
      </c>
      <c r="CA779" s="58" t="str">
        <f>IF(O779="女子",IF($AF779&gt;100,"",IF($M779=プロ用女子!D$27,ROW(),"")),"")</f>
        <v/>
      </c>
      <c r="CB779" s="58" t="str">
        <f>IF(O779="女子",IF($AF779&gt;100,"",IF($M779=プロ用女子!K$27,ROW(),"")),"")</f>
        <v/>
      </c>
      <c r="CC779" s="58" t="str">
        <f>IF(O779="女子",IF($AF779&gt;100,"",IF($M779=プロ用女子!D$52,ROW(),"")),"")</f>
        <v/>
      </c>
      <c r="CD779" s="58" t="str">
        <f>IF(O779="女子",IF($AF779&gt;100,"",IF($M779=プロ用女子!K$52,ROW(),"")),"")</f>
        <v/>
      </c>
      <c r="CE779" s="58" t="str">
        <f>IF(O779="女子",IF($AF779&gt;100,"",IF($M779=プロ用女子!D$77,ROW(),"")),"")</f>
        <v/>
      </c>
      <c r="CF779" s="58" t="str">
        <f>IF(O779="女子",IF($AF779&gt;100,"",IF($M779=プロ用女子!K$77,ROW(),"")),"")</f>
        <v/>
      </c>
      <c r="CG779" s="58" t="str">
        <f>IF(O779="女子",IF($AF779&gt;100,"",IF($M779=プロ用女子!D$102,ROW(),"")),"")</f>
        <v/>
      </c>
      <c r="CH779" s="58" t="str">
        <f>IF(O779="女子",IF($AF779&gt;100,"",IF($M779=プロ用女子!K$102,ROW(),"")),"")</f>
        <v/>
      </c>
      <c r="CI779" s="58" t="str">
        <f>IF(O779="女子",IF($AF779&gt;100,"",IF($M779=プロ用女子!D$127,ROW(),"")),"")</f>
        <v/>
      </c>
      <c r="CJ779" s="58" t="str">
        <f>IF(O779="女子",IF($AF779&gt;100,"",IF($M779=プロ用女子!K$127,ROW(),"")),"")</f>
        <v/>
      </c>
      <c r="CK779" s="58" t="str">
        <f>IF(O779="女子",IF($AF779&gt;100,"",IF($M779=プロ用女子!D$152,ROW(),"")),"")</f>
        <v/>
      </c>
      <c r="CL779" s="58" t="str">
        <f>IF(O779="女子",IF($AF779&gt;100,"",IF($M779=プロ用女子!K$152,ROW(),"")),"")</f>
        <v/>
      </c>
      <c r="CM779" s="58" t="str">
        <f>IF(O779="女子",IF($AF779&gt;100,"",IF($M779=プロ用女子!D$177,ROW(),"")),"")</f>
        <v/>
      </c>
      <c r="CN779" s="58" t="str">
        <f>IF(O779="女子",IF($AF779&gt;100,"",IF($M779=プロ用女子!K$177,ROW(),"")),"")</f>
        <v/>
      </c>
      <c r="CO779" s="58" t="str">
        <f>IF(O779="女子",IF($AF779&gt;100,"",IF($M779=プロ用女子!D$202,ROW(),"")),"")</f>
        <v/>
      </c>
      <c r="CP779" s="58" t="str">
        <f>IF(O779="女子",IF($AF779&gt;100,"",IF($M779=プロ用女子!K$202,ROW(),"")),"")</f>
        <v/>
      </c>
      <c r="CQ779" s="58" t="str">
        <f>IF(O779="女子",IF($AF779&gt;100,"",IF($M779=プロ用女子!D$227,ROW(),"")),"")</f>
        <v/>
      </c>
      <c r="CR779" s="58" t="str">
        <f>IF(O779="女子",IF($AF779&gt;100,"",IF($M779=プロ用女子!K$227,ROW(),"")),"")</f>
        <v/>
      </c>
    </row>
    <row r="780" spans="54:96" x14ac:dyDescent="0.15">
      <c r="BB780" t="str">
        <f t="shared" si="40"/>
        <v/>
      </c>
      <c r="BC780" t="str">
        <f t="shared" si="41"/>
        <v/>
      </c>
      <c r="BD780" t="str">
        <f t="shared" si="42"/>
        <v/>
      </c>
      <c r="BE780" s="58" t="str">
        <f>IF(O780="男子",IF($AF780&gt;100,"",IF(M780=プロ用男子!D$2,ROW(),"")),"")</f>
        <v/>
      </c>
      <c r="BF780" s="58" t="str">
        <f>IF(O780="男子",IF($AF780&gt;100,"",IF($M780=プロ用男子!K$2,ROW(),"")),"")</f>
        <v/>
      </c>
      <c r="BG780" s="58" t="str">
        <f>IF(O780="男子",IF($AF780&gt;100,"",IF($M780=プロ用男子!D$27,ROW(),"")),"")</f>
        <v/>
      </c>
      <c r="BH780" s="58" t="str">
        <f>IF(O780="男子",IF($AF780&gt;100,"",IF($M780=プロ用男子!K$27,ROW(),"")),"")</f>
        <v/>
      </c>
      <c r="BI780" s="58" t="str">
        <f>IF(O780="男子",IF($AF780&gt;100,"",IF($M780=プロ用男子!D$52,ROW(),"")),"")</f>
        <v/>
      </c>
      <c r="BJ780" s="58" t="str">
        <f>IF(O780="男子",IF($AF780&gt;100,"",IF($M780=プロ用男子!K$52,ROW(),"")),"")</f>
        <v/>
      </c>
      <c r="BK780" s="58" t="str">
        <f>IF(O780="男子",IF($AF780&gt;100,"",IF($M780=プロ用男子!D$77,ROW(),"")),"")</f>
        <v/>
      </c>
      <c r="BL780" s="58" t="str">
        <f>IF(O780="男子",IF($AF780&gt;100,"",IF($M780=プロ用男子!K$77,ROW(),"")),"")</f>
        <v/>
      </c>
      <c r="BM780" s="58" t="str">
        <f>IF(O780="男子",IF($AF780&gt;100,"",IF($M780=プロ用男子!D$102,ROW(),"")),"")</f>
        <v/>
      </c>
      <c r="BN780" s="58" t="str">
        <f>IF(O780="男子",IF($AF780&gt;100,"",IF($M780=プロ用男子!K$102,ROW(),"")),"")</f>
        <v/>
      </c>
      <c r="BO780" s="58" t="str">
        <f>IF(O780="男子",IF($AF780&gt;100,"",IF($M780=プロ用男子!D$127,ROW(),"")),"")</f>
        <v/>
      </c>
      <c r="BP780" s="58" t="str">
        <f>IF(O780="男子",IF($AF780&gt;100,"",IF($M780=プロ用男子!K$127,ROW(),"")),"")</f>
        <v/>
      </c>
      <c r="BQ780" s="58" t="str">
        <f>IF(O780="男子",IF($AF780&gt;100,"",IF($M780=プロ用男子!D$152,ROW(),"")),"")</f>
        <v/>
      </c>
      <c r="BR780" s="58" t="str">
        <f>IF(O780="男子",IF($AF780&gt;100,"",IF($M780=プロ用男子!K$152,ROW(),"")),"")</f>
        <v/>
      </c>
      <c r="BS780" s="58" t="str">
        <f>IF(O780="男子",IF($AF780&gt;100,"",IF($M780=プロ用男子!D$177,ROW(),"")),"")</f>
        <v/>
      </c>
      <c r="BT780" s="58" t="str">
        <f>IF(O780="男子",IF($AF780&gt;100,"",IF($M780=プロ用男子!K$177,ROW(),"")),"")</f>
        <v/>
      </c>
      <c r="BU780" s="58" t="str">
        <f>IF(O780="男子",IF($AF780&gt;100,"",IF($M780=プロ用男子!D$202,ROW(),"")),"")</f>
        <v/>
      </c>
      <c r="BV780" s="58" t="str">
        <f>IF(O780="男子",IF($AF780&gt;100,"",IF($M780=プロ用男子!K$202,ROW(),"")),"")</f>
        <v/>
      </c>
      <c r="BW780" s="58" t="str">
        <f>IF(O780="男子",IF($AF780&gt;100,"",IF($M780=プロ用男子!D$227,ROW(),"")),"")</f>
        <v/>
      </c>
      <c r="BX780" s="58" t="str">
        <f>IF(O780="男子",IF($AF780&gt;100,"",IF($M780=プロ用男子!K$227,ROW(),"")),"")</f>
        <v/>
      </c>
      <c r="BY780" s="58" t="str">
        <f>IF(O780="女子",IF(AF780&gt;100,"",IF(M780=プロ用女子!D$2,ROW(),"")),"")</f>
        <v/>
      </c>
      <c r="BZ780" s="58" t="str">
        <f>IF(O780="女子",IF($AF780&gt;100,"",IF($M780=プロ用女子!K$2,ROW(),"")),"")</f>
        <v/>
      </c>
      <c r="CA780" s="58" t="str">
        <f>IF(O780="女子",IF($AF780&gt;100,"",IF($M780=プロ用女子!D$27,ROW(),"")),"")</f>
        <v/>
      </c>
      <c r="CB780" s="58" t="str">
        <f>IF(O780="女子",IF($AF780&gt;100,"",IF($M780=プロ用女子!K$27,ROW(),"")),"")</f>
        <v/>
      </c>
      <c r="CC780" s="58" t="str">
        <f>IF(O780="女子",IF($AF780&gt;100,"",IF($M780=プロ用女子!D$52,ROW(),"")),"")</f>
        <v/>
      </c>
      <c r="CD780" s="58" t="str">
        <f>IF(O780="女子",IF($AF780&gt;100,"",IF($M780=プロ用女子!K$52,ROW(),"")),"")</f>
        <v/>
      </c>
      <c r="CE780" s="58" t="str">
        <f>IF(O780="女子",IF($AF780&gt;100,"",IF($M780=プロ用女子!D$77,ROW(),"")),"")</f>
        <v/>
      </c>
      <c r="CF780" s="58" t="str">
        <f>IF(O780="女子",IF($AF780&gt;100,"",IF($M780=プロ用女子!K$77,ROW(),"")),"")</f>
        <v/>
      </c>
      <c r="CG780" s="58" t="str">
        <f>IF(O780="女子",IF($AF780&gt;100,"",IF($M780=プロ用女子!D$102,ROW(),"")),"")</f>
        <v/>
      </c>
      <c r="CH780" s="58" t="str">
        <f>IF(O780="女子",IF($AF780&gt;100,"",IF($M780=プロ用女子!K$102,ROW(),"")),"")</f>
        <v/>
      </c>
      <c r="CI780" s="58" t="str">
        <f>IF(O780="女子",IF($AF780&gt;100,"",IF($M780=プロ用女子!D$127,ROW(),"")),"")</f>
        <v/>
      </c>
      <c r="CJ780" s="58" t="str">
        <f>IF(O780="女子",IF($AF780&gt;100,"",IF($M780=プロ用女子!K$127,ROW(),"")),"")</f>
        <v/>
      </c>
      <c r="CK780" s="58" t="str">
        <f>IF(O780="女子",IF($AF780&gt;100,"",IF($M780=プロ用女子!D$152,ROW(),"")),"")</f>
        <v/>
      </c>
      <c r="CL780" s="58" t="str">
        <f>IF(O780="女子",IF($AF780&gt;100,"",IF($M780=プロ用女子!K$152,ROW(),"")),"")</f>
        <v/>
      </c>
      <c r="CM780" s="58" t="str">
        <f>IF(O780="女子",IF($AF780&gt;100,"",IF($M780=プロ用女子!D$177,ROW(),"")),"")</f>
        <v/>
      </c>
      <c r="CN780" s="58" t="str">
        <f>IF(O780="女子",IF($AF780&gt;100,"",IF($M780=プロ用女子!K$177,ROW(),"")),"")</f>
        <v/>
      </c>
      <c r="CO780" s="58" t="str">
        <f>IF(O780="女子",IF($AF780&gt;100,"",IF($M780=プロ用女子!D$202,ROW(),"")),"")</f>
        <v/>
      </c>
      <c r="CP780" s="58" t="str">
        <f>IF(O780="女子",IF($AF780&gt;100,"",IF($M780=プロ用女子!K$202,ROW(),"")),"")</f>
        <v/>
      </c>
      <c r="CQ780" s="58" t="str">
        <f>IF(O780="女子",IF($AF780&gt;100,"",IF($M780=プロ用女子!D$227,ROW(),"")),"")</f>
        <v/>
      </c>
      <c r="CR780" s="58" t="str">
        <f>IF(O780="女子",IF($AF780&gt;100,"",IF($M780=プロ用女子!K$227,ROW(),"")),"")</f>
        <v/>
      </c>
    </row>
    <row r="781" spans="54:96" x14ac:dyDescent="0.15">
      <c r="BB781" t="str">
        <f t="shared" si="40"/>
        <v/>
      </c>
      <c r="BC781" t="str">
        <f t="shared" si="41"/>
        <v/>
      </c>
      <c r="BD781" t="str">
        <f t="shared" si="42"/>
        <v/>
      </c>
      <c r="BE781" s="58" t="str">
        <f>IF(O781="男子",IF($AF781&gt;100,"",IF(M781=プロ用男子!D$2,ROW(),"")),"")</f>
        <v/>
      </c>
      <c r="BF781" s="58" t="str">
        <f>IF(O781="男子",IF($AF781&gt;100,"",IF($M781=プロ用男子!K$2,ROW(),"")),"")</f>
        <v/>
      </c>
      <c r="BG781" s="58" t="str">
        <f>IF(O781="男子",IF($AF781&gt;100,"",IF($M781=プロ用男子!D$27,ROW(),"")),"")</f>
        <v/>
      </c>
      <c r="BH781" s="58" t="str">
        <f>IF(O781="男子",IF($AF781&gt;100,"",IF($M781=プロ用男子!K$27,ROW(),"")),"")</f>
        <v/>
      </c>
      <c r="BI781" s="58" t="str">
        <f>IF(O781="男子",IF($AF781&gt;100,"",IF($M781=プロ用男子!D$52,ROW(),"")),"")</f>
        <v/>
      </c>
      <c r="BJ781" s="58" t="str">
        <f>IF(O781="男子",IF($AF781&gt;100,"",IF($M781=プロ用男子!K$52,ROW(),"")),"")</f>
        <v/>
      </c>
      <c r="BK781" s="58" t="str">
        <f>IF(O781="男子",IF($AF781&gt;100,"",IF($M781=プロ用男子!D$77,ROW(),"")),"")</f>
        <v/>
      </c>
      <c r="BL781" s="58" t="str">
        <f>IF(O781="男子",IF($AF781&gt;100,"",IF($M781=プロ用男子!K$77,ROW(),"")),"")</f>
        <v/>
      </c>
      <c r="BM781" s="58" t="str">
        <f>IF(O781="男子",IF($AF781&gt;100,"",IF($M781=プロ用男子!D$102,ROW(),"")),"")</f>
        <v/>
      </c>
      <c r="BN781" s="58" t="str">
        <f>IF(O781="男子",IF($AF781&gt;100,"",IF($M781=プロ用男子!K$102,ROW(),"")),"")</f>
        <v/>
      </c>
      <c r="BO781" s="58" t="str">
        <f>IF(O781="男子",IF($AF781&gt;100,"",IF($M781=プロ用男子!D$127,ROW(),"")),"")</f>
        <v/>
      </c>
      <c r="BP781" s="58" t="str">
        <f>IF(O781="男子",IF($AF781&gt;100,"",IF($M781=プロ用男子!K$127,ROW(),"")),"")</f>
        <v/>
      </c>
      <c r="BQ781" s="58" t="str">
        <f>IF(O781="男子",IF($AF781&gt;100,"",IF($M781=プロ用男子!D$152,ROW(),"")),"")</f>
        <v/>
      </c>
      <c r="BR781" s="58" t="str">
        <f>IF(O781="男子",IF($AF781&gt;100,"",IF($M781=プロ用男子!K$152,ROW(),"")),"")</f>
        <v/>
      </c>
      <c r="BS781" s="58" t="str">
        <f>IF(O781="男子",IF($AF781&gt;100,"",IF($M781=プロ用男子!D$177,ROW(),"")),"")</f>
        <v/>
      </c>
      <c r="BT781" s="58" t="str">
        <f>IF(O781="男子",IF($AF781&gt;100,"",IF($M781=プロ用男子!K$177,ROW(),"")),"")</f>
        <v/>
      </c>
      <c r="BU781" s="58" t="str">
        <f>IF(O781="男子",IF($AF781&gt;100,"",IF($M781=プロ用男子!D$202,ROW(),"")),"")</f>
        <v/>
      </c>
      <c r="BV781" s="58" t="str">
        <f>IF(O781="男子",IF($AF781&gt;100,"",IF($M781=プロ用男子!K$202,ROW(),"")),"")</f>
        <v/>
      </c>
      <c r="BW781" s="58" t="str">
        <f>IF(O781="男子",IF($AF781&gt;100,"",IF($M781=プロ用男子!D$227,ROW(),"")),"")</f>
        <v/>
      </c>
      <c r="BX781" s="58" t="str">
        <f>IF(O781="男子",IF($AF781&gt;100,"",IF($M781=プロ用男子!K$227,ROW(),"")),"")</f>
        <v/>
      </c>
      <c r="BY781" s="58" t="str">
        <f>IF(O781="女子",IF(AF781&gt;100,"",IF(M781=プロ用女子!D$2,ROW(),"")),"")</f>
        <v/>
      </c>
      <c r="BZ781" s="58" t="str">
        <f>IF(O781="女子",IF($AF781&gt;100,"",IF($M781=プロ用女子!K$2,ROW(),"")),"")</f>
        <v/>
      </c>
      <c r="CA781" s="58" t="str">
        <f>IF(O781="女子",IF($AF781&gt;100,"",IF($M781=プロ用女子!D$27,ROW(),"")),"")</f>
        <v/>
      </c>
      <c r="CB781" s="58" t="str">
        <f>IF(O781="女子",IF($AF781&gt;100,"",IF($M781=プロ用女子!K$27,ROW(),"")),"")</f>
        <v/>
      </c>
      <c r="CC781" s="58" t="str">
        <f>IF(O781="女子",IF($AF781&gt;100,"",IF($M781=プロ用女子!D$52,ROW(),"")),"")</f>
        <v/>
      </c>
      <c r="CD781" s="58" t="str">
        <f>IF(O781="女子",IF($AF781&gt;100,"",IF($M781=プロ用女子!K$52,ROW(),"")),"")</f>
        <v/>
      </c>
      <c r="CE781" s="58" t="str">
        <f>IF(O781="女子",IF($AF781&gt;100,"",IF($M781=プロ用女子!D$77,ROW(),"")),"")</f>
        <v/>
      </c>
      <c r="CF781" s="58" t="str">
        <f>IF(O781="女子",IF($AF781&gt;100,"",IF($M781=プロ用女子!K$77,ROW(),"")),"")</f>
        <v/>
      </c>
      <c r="CG781" s="58" t="str">
        <f>IF(O781="女子",IF($AF781&gt;100,"",IF($M781=プロ用女子!D$102,ROW(),"")),"")</f>
        <v/>
      </c>
      <c r="CH781" s="58" t="str">
        <f>IF(O781="女子",IF($AF781&gt;100,"",IF($M781=プロ用女子!K$102,ROW(),"")),"")</f>
        <v/>
      </c>
      <c r="CI781" s="58" t="str">
        <f>IF(O781="女子",IF($AF781&gt;100,"",IF($M781=プロ用女子!D$127,ROW(),"")),"")</f>
        <v/>
      </c>
      <c r="CJ781" s="58" t="str">
        <f>IF(O781="女子",IF($AF781&gt;100,"",IF($M781=プロ用女子!K$127,ROW(),"")),"")</f>
        <v/>
      </c>
      <c r="CK781" s="58" t="str">
        <f>IF(O781="女子",IF($AF781&gt;100,"",IF($M781=プロ用女子!D$152,ROW(),"")),"")</f>
        <v/>
      </c>
      <c r="CL781" s="58" t="str">
        <f>IF(O781="女子",IF($AF781&gt;100,"",IF($M781=プロ用女子!K$152,ROW(),"")),"")</f>
        <v/>
      </c>
      <c r="CM781" s="58" t="str">
        <f>IF(O781="女子",IF($AF781&gt;100,"",IF($M781=プロ用女子!D$177,ROW(),"")),"")</f>
        <v/>
      </c>
      <c r="CN781" s="58" t="str">
        <f>IF(O781="女子",IF($AF781&gt;100,"",IF($M781=プロ用女子!K$177,ROW(),"")),"")</f>
        <v/>
      </c>
      <c r="CO781" s="58" t="str">
        <f>IF(O781="女子",IF($AF781&gt;100,"",IF($M781=プロ用女子!D$202,ROW(),"")),"")</f>
        <v/>
      </c>
      <c r="CP781" s="58" t="str">
        <f>IF(O781="女子",IF($AF781&gt;100,"",IF($M781=プロ用女子!K$202,ROW(),"")),"")</f>
        <v/>
      </c>
      <c r="CQ781" s="58" t="str">
        <f>IF(O781="女子",IF($AF781&gt;100,"",IF($M781=プロ用女子!D$227,ROW(),"")),"")</f>
        <v/>
      </c>
      <c r="CR781" s="58" t="str">
        <f>IF(O781="女子",IF($AF781&gt;100,"",IF($M781=プロ用女子!K$227,ROW(),"")),"")</f>
        <v/>
      </c>
    </row>
    <row r="782" spans="54:96" x14ac:dyDescent="0.15">
      <c r="BB782" t="str">
        <f t="shared" si="40"/>
        <v/>
      </c>
      <c r="BC782" t="str">
        <f t="shared" si="41"/>
        <v/>
      </c>
      <c r="BD782" t="str">
        <f t="shared" si="42"/>
        <v/>
      </c>
      <c r="BE782" s="58" t="str">
        <f>IF(O782="男子",IF($AF782&gt;100,"",IF(M782=プロ用男子!D$2,ROW(),"")),"")</f>
        <v/>
      </c>
      <c r="BF782" s="58" t="str">
        <f>IF(O782="男子",IF($AF782&gt;100,"",IF($M782=プロ用男子!K$2,ROW(),"")),"")</f>
        <v/>
      </c>
      <c r="BG782" s="58" t="str">
        <f>IF(O782="男子",IF($AF782&gt;100,"",IF($M782=プロ用男子!D$27,ROW(),"")),"")</f>
        <v/>
      </c>
      <c r="BH782" s="58" t="str">
        <f>IF(O782="男子",IF($AF782&gt;100,"",IF($M782=プロ用男子!K$27,ROW(),"")),"")</f>
        <v/>
      </c>
      <c r="BI782" s="58" t="str">
        <f>IF(O782="男子",IF($AF782&gt;100,"",IF($M782=プロ用男子!D$52,ROW(),"")),"")</f>
        <v/>
      </c>
      <c r="BJ782" s="58" t="str">
        <f>IF(O782="男子",IF($AF782&gt;100,"",IF($M782=プロ用男子!K$52,ROW(),"")),"")</f>
        <v/>
      </c>
      <c r="BK782" s="58" t="str">
        <f>IF(O782="男子",IF($AF782&gt;100,"",IF($M782=プロ用男子!D$77,ROW(),"")),"")</f>
        <v/>
      </c>
      <c r="BL782" s="58" t="str">
        <f>IF(O782="男子",IF($AF782&gt;100,"",IF($M782=プロ用男子!K$77,ROW(),"")),"")</f>
        <v/>
      </c>
      <c r="BM782" s="58" t="str">
        <f>IF(O782="男子",IF($AF782&gt;100,"",IF($M782=プロ用男子!D$102,ROW(),"")),"")</f>
        <v/>
      </c>
      <c r="BN782" s="58" t="str">
        <f>IF(O782="男子",IF($AF782&gt;100,"",IF($M782=プロ用男子!K$102,ROW(),"")),"")</f>
        <v/>
      </c>
      <c r="BO782" s="58" t="str">
        <f>IF(O782="男子",IF($AF782&gt;100,"",IF($M782=プロ用男子!D$127,ROW(),"")),"")</f>
        <v/>
      </c>
      <c r="BP782" s="58" t="str">
        <f>IF(O782="男子",IF($AF782&gt;100,"",IF($M782=プロ用男子!K$127,ROW(),"")),"")</f>
        <v/>
      </c>
      <c r="BQ782" s="58" t="str">
        <f>IF(O782="男子",IF($AF782&gt;100,"",IF($M782=プロ用男子!D$152,ROW(),"")),"")</f>
        <v/>
      </c>
      <c r="BR782" s="58" t="str">
        <f>IF(O782="男子",IF($AF782&gt;100,"",IF($M782=プロ用男子!K$152,ROW(),"")),"")</f>
        <v/>
      </c>
      <c r="BS782" s="58" t="str">
        <f>IF(O782="男子",IF($AF782&gt;100,"",IF($M782=プロ用男子!D$177,ROW(),"")),"")</f>
        <v/>
      </c>
      <c r="BT782" s="58" t="str">
        <f>IF(O782="男子",IF($AF782&gt;100,"",IF($M782=プロ用男子!K$177,ROW(),"")),"")</f>
        <v/>
      </c>
      <c r="BU782" s="58" t="str">
        <f>IF(O782="男子",IF($AF782&gt;100,"",IF($M782=プロ用男子!D$202,ROW(),"")),"")</f>
        <v/>
      </c>
      <c r="BV782" s="58" t="str">
        <f>IF(O782="男子",IF($AF782&gt;100,"",IF($M782=プロ用男子!K$202,ROW(),"")),"")</f>
        <v/>
      </c>
      <c r="BW782" s="58" t="str">
        <f>IF(O782="男子",IF($AF782&gt;100,"",IF($M782=プロ用男子!D$227,ROW(),"")),"")</f>
        <v/>
      </c>
      <c r="BX782" s="58" t="str">
        <f>IF(O782="男子",IF($AF782&gt;100,"",IF($M782=プロ用男子!K$227,ROW(),"")),"")</f>
        <v/>
      </c>
      <c r="BY782" s="58" t="str">
        <f>IF(O782="女子",IF(AF782&gt;100,"",IF(M782=プロ用女子!D$2,ROW(),"")),"")</f>
        <v/>
      </c>
      <c r="BZ782" s="58" t="str">
        <f>IF(O782="女子",IF($AF782&gt;100,"",IF($M782=プロ用女子!K$2,ROW(),"")),"")</f>
        <v/>
      </c>
      <c r="CA782" s="58" t="str">
        <f>IF(O782="女子",IF($AF782&gt;100,"",IF($M782=プロ用女子!D$27,ROW(),"")),"")</f>
        <v/>
      </c>
      <c r="CB782" s="58" t="str">
        <f>IF(O782="女子",IF($AF782&gt;100,"",IF($M782=プロ用女子!K$27,ROW(),"")),"")</f>
        <v/>
      </c>
      <c r="CC782" s="58" t="str">
        <f>IF(O782="女子",IF($AF782&gt;100,"",IF($M782=プロ用女子!D$52,ROW(),"")),"")</f>
        <v/>
      </c>
      <c r="CD782" s="58" t="str">
        <f>IF(O782="女子",IF($AF782&gt;100,"",IF($M782=プロ用女子!K$52,ROW(),"")),"")</f>
        <v/>
      </c>
      <c r="CE782" s="58" t="str">
        <f>IF(O782="女子",IF($AF782&gt;100,"",IF($M782=プロ用女子!D$77,ROW(),"")),"")</f>
        <v/>
      </c>
      <c r="CF782" s="58" t="str">
        <f>IF(O782="女子",IF($AF782&gt;100,"",IF($M782=プロ用女子!K$77,ROW(),"")),"")</f>
        <v/>
      </c>
      <c r="CG782" s="58" t="str">
        <f>IF(O782="女子",IF($AF782&gt;100,"",IF($M782=プロ用女子!D$102,ROW(),"")),"")</f>
        <v/>
      </c>
      <c r="CH782" s="58" t="str">
        <f>IF(O782="女子",IF($AF782&gt;100,"",IF($M782=プロ用女子!K$102,ROW(),"")),"")</f>
        <v/>
      </c>
      <c r="CI782" s="58" t="str">
        <f>IF(O782="女子",IF($AF782&gt;100,"",IF($M782=プロ用女子!D$127,ROW(),"")),"")</f>
        <v/>
      </c>
      <c r="CJ782" s="58" t="str">
        <f>IF(O782="女子",IF($AF782&gt;100,"",IF($M782=プロ用女子!K$127,ROW(),"")),"")</f>
        <v/>
      </c>
      <c r="CK782" s="58" t="str">
        <f>IF(O782="女子",IF($AF782&gt;100,"",IF($M782=プロ用女子!D$152,ROW(),"")),"")</f>
        <v/>
      </c>
      <c r="CL782" s="58" t="str">
        <f>IF(O782="女子",IF($AF782&gt;100,"",IF($M782=プロ用女子!K$152,ROW(),"")),"")</f>
        <v/>
      </c>
      <c r="CM782" s="58" t="str">
        <f>IF(O782="女子",IF($AF782&gt;100,"",IF($M782=プロ用女子!D$177,ROW(),"")),"")</f>
        <v/>
      </c>
      <c r="CN782" s="58" t="str">
        <f>IF(O782="女子",IF($AF782&gt;100,"",IF($M782=プロ用女子!K$177,ROW(),"")),"")</f>
        <v/>
      </c>
      <c r="CO782" s="58" t="str">
        <f>IF(O782="女子",IF($AF782&gt;100,"",IF($M782=プロ用女子!D$202,ROW(),"")),"")</f>
        <v/>
      </c>
      <c r="CP782" s="58" t="str">
        <f>IF(O782="女子",IF($AF782&gt;100,"",IF($M782=プロ用女子!K$202,ROW(),"")),"")</f>
        <v/>
      </c>
      <c r="CQ782" s="58" t="str">
        <f>IF(O782="女子",IF($AF782&gt;100,"",IF($M782=プロ用女子!D$227,ROW(),"")),"")</f>
        <v/>
      </c>
      <c r="CR782" s="58" t="str">
        <f>IF(O782="女子",IF($AF782&gt;100,"",IF($M782=プロ用女子!K$227,ROW(),"")),"")</f>
        <v/>
      </c>
    </row>
    <row r="783" spans="54:96" x14ac:dyDescent="0.15">
      <c r="BB783" t="str">
        <f t="shared" si="40"/>
        <v/>
      </c>
      <c r="BC783" t="str">
        <f t="shared" si="41"/>
        <v/>
      </c>
      <c r="BD783" t="str">
        <f t="shared" si="42"/>
        <v/>
      </c>
      <c r="BE783" s="58" t="str">
        <f>IF(O783="男子",IF($AF783&gt;100,"",IF(M783=プロ用男子!D$2,ROW(),"")),"")</f>
        <v/>
      </c>
      <c r="BF783" s="58" t="str">
        <f>IF(O783="男子",IF($AF783&gt;100,"",IF($M783=プロ用男子!K$2,ROW(),"")),"")</f>
        <v/>
      </c>
      <c r="BG783" s="58" t="str">
        <f>IF(O783="男子",IF($AF783&gt;100,"",IF($M783=プロ用男子!D$27,ROW(),"")),"")</f>
        <v/>
      </c>
      <c r="BH783" s="58" t="str">
        <f>IF(O783="男子",IF($AF783&gt;100,"",IF($M783=プロ用男子!K$27,ROW(),"")),"")</f>
        <v/>
      </c>
      <c r="BI783" s="58" t="str">
        <f>IF(O783="男子",IF($AF783&gt;100,"",IF($M783=プロ用男子!D$52,ROW(),"")),"")</f>
        <v/>
      </c>
      <c r="BJ783" s="58" t="str">
        <f>IF(O783="男子",IF($AF783&gt;100,"",IF($M783=プロ用男子!K$52,ROW(),"")),"")</f>
        <v/>
      </c>
      <c r="BK783" s="58" t="str">
        <f>IF(O783="男子",IF($AF783&gt;100,"",IF($M783=プロ用男子!D$77,ROW(),"")),"")</f>
        <v/>
      </c>
      <c r="BL783" s="58" t="str">
        <f>IF(O783="男子",IF($AF783&gt;100,"",IF($M783=プロ用男子!K$77,ROW(),"")),"")</f>
        <v/>
      </c>
      <c r="BM783" s="58" t="str">
        <f>IF(O783="男子",IF($AF783&gt;100,"",IF($M783=プロ用男子!D$102,ROW(),"")),"")</f>
        <v/>
      </c>
      <c r="BN783" s="58" t="str">
        <f>IF(O783="男子",IF($AF783&gt;100,"",IF($M783=プロ用男子!K$102,ROW(),"")),"")</f>
        <v/>
      </c>
      <c r="BO783" s="58" t="str">
        <f>IF(O783="男子",IF($AF783&gt;100,"",IF($M783=プロ用男子!D$127,ROW(),"")),"")</f>
        <v/>
      </c>
      <c r="BP783" s="58" t="str">
        <f>IF(O783="男子",IF($AF783&gt;100,"",IF($M783=プロ用男子!K$127,ROW(),"")),"")</f>
        <v/>
      </c>
      <c r="BQ783" s="58" t="str">
        <f>IF(O783="男子",IF($AF783&gt;100,"",IF($M783=プロ用男子!D$152,ROW(),"")),"")</f>
        <v/>
      </c>
      <c r="BR783" s="58" t="str">
        <f>IF(O783="男子",IF($AF783&gt;100,"",IF($M783=プロ用男子!K$152,ROW(),"")),"")</f>
        <v/>
      </c>
      <c r="BS783" s="58" t="str">
        <f>IF(O783="男子",IF($AF783&gt;100,"",IF($M783=プロ用男子!D$177,ROW(),"")),"")</f>
        <v/>
      </c>
      <c r="BT783" s="58" t="str">
        <f>IF(O783="男子",IF($AF783&gt;100,"",IF($M783=プロ用男子!K$177,ROW(),"")),"")</f>
        <v/>
      </c>
      <c r="BU783" s="58" t="str">
        <f>IF(O783="男子",IF($AF783&gt;100,"",IF($M783=プロ用男子!D$202,ROW(),"")),"")</f>
        <v/>
      </c>
      <c r="BV783" s="58" t="str">
        <f>IF(O783="男子",IF($AF783&gt;100,"",IF($M783=プロ用男子!K$202,ROW(),"")),"")</f>
        <v/>
      </c>
      <c r="BW783" s="58" t="str">
        <f>IF(O783="男子",IF($AF783&gt;100,"",IF($M783=プロ用男子!D$227,ROW(),"")),"")</f>
        <v/>
      </c>
      <c r="BX783" s="58" t="str">
        <f>IF(O783="男子",IF($AF783&gt;100,"",IF($M783=プロ用男子!K$227,ROW(),"")),"")</f>
        <v/>
      </c>
      <c r="BY783" s="58" t="str">
        <f>IF(O783="女子",IF(AF783&gt;100,"",IF(M783=プロ用女子!D$2,ROW(),"")),"")</f>
        <v/>
      </c>
      <c r="BZ783" s="58" t="str">
        <f>IF(O783="女子",IF($AF783&gt;100,"",IF($M783=プロ用女子!K$2,ROW(),"")),"")</f>
        <v/>
      </c>
      <c r="CA783" s="58" t="str">
        <f>IF(O783="女子",IF($AF783&gt;100,"",IF($M783=プロ用女子!D$27,ROW(),"")),"")</f>
        <v/>
      </c>
      <c r="CB783" s="58" t="str">
        <f>IF(O783="女子",IF($AF783&gt;100,"",IF($M783=プロ用女子!K$27,ROW(),"")),"")</f>
        <v/>
      </c>
      <c r="CC783" s="58" t="str">
        <f>IF(O783="女子",IF($AF783&gt;100,"",IF($M783=プロ用女子!D$52,ROW(),"")),"")</f>
        <v/>
      </c>
      <c r="CD783" s="58" t="str">
        <f>IF(O783="女子",IF($AF783&gt;100,"",IF($M783=プロ用女子!K$52,ROW(),"")),"")</f>
        <v/>
      </c>
      <c r="CE783" s="58" t="str">
        <f>IF(O783="女子",IF($AF783&gt;100,"",IF($M783=プロ用女子!D$77,ROW(),"")),"")</f>
        <v/>
      </c>
      <c r="CF783" s="58" t="str">
        <f>IF(O783="女子",IF($AF783&gt;100,"",IF($M783=プロ用女子!K$77,ROW(),"")),"")</f>
        <v/>
      </c>
      <c r="CG783" s="58" t="str">
        <f>IF(O783="女子",IF($AF783&gt;100,"",IF($M783=プロ用女子!D$102,ROW(),"")),"")</f>
        <v/>
      </c>
      <c r="CH783" s="58" t="str">
        <f>IF(O783="女子",IF($AF783&gt;100,"",IF($M783=プロ用女子!K$102,ROW(),"")),"")</f>
        <v/>
      </c>
      <c r="CI783" s="58" t="str">
        <f>IF(O783="女子",IF($AF783&gt;100,"",IF($M783=プロ用女子!D$127,ROW(),"")),"")</f>
        <v/>
      </c>
      <c r="CJ783" s="58" t="str">
        <f>IF(O783="女子",IF($AF783&gt;100,"",IF($M783=プロ用女子!K$127,ROW(),"")),"")</f>
        <v/>
      </c>
      <c r="CK783" s="58" t="str">
        <f>IF(O783="女子",IF($AF783&gt;100,"",IF($M783=プロ用女子!D$152,ROW(),"")),"")</f>
        <v/>
      </c>
      <c r="CL783" s="58" t="str">
        <f>IF(O783="女子",IF($AF783&gt;100,"",IF($M783=プロ用女子!K$152,ROW(),"")),"")</f>
        <v/>
      </c>
      <c r="CM783" s="58" t="str">
        <f>IF(O783="女子",IF($AF783&gt;100,"",IF($M783=プロ用女子!D$177,ROW(),"")),"")</f>
        <v/>
      </c>
      <c r="CN783" s="58" t="str">
        <f>IF(O783="女子",IF($AF783&gt;100,"",IF($M783=プロ用女子!K$177,ROW(),"")),"")</f>
        <v/>
      </c>
      <c r="CO783" s="58" t="str">
        <f>IF(O783="女子",IF($AF783&gt;100,"",IF($M783=プロ用女子!D$202,ROW(),"")),"")</f>
        <v/>
      </c>
      <c r="CP783" s="58" t="str">
        <f>IF(O783="女子",IF($AF783&gt;100,"",IF($M783=プロ用女子!K$202,ROW(),"")),"")</f>
        <v/>
      </c>
      <c r="CQ783" s="58" t="str">
        <f>IF(O783="女子",IF($AF783&gt;100,"",IF($M783=プロ用女子!D$227,ROW(),"")),"")</f>
        <v/>
      </c>
      <c r="CR783" s="58" t="str">
        <f>IF(O783="女子",IF($AF783&gt;100,"",IF($M783=プロ用女子!K$227,ROW(),"")),"")</f>
        <v/>
      </c>
    </row>
    <row r="784" spans="54:96" x14ac:dyDescent="0.15">
      <c r="BB784" t="str">
        <f t="shared" si="40"/>
        <v/>
      </c>
      <c r="BC784" t="str">
        <f t="shared" si="41"/>
        <v/>
      </c>
      <c r="BD784" t="str">
        <f t="shared" si="42"/>
        <v/>
      </c>
      <c r="BE784" s="58" t="str">
        <f>IF(O784="男子",IF($AF784&gt;100,"",IF(M784=プロ用男子!D$2,ROW(),"")),"")</f>
        <v/>
      </c>
      <c r="BF784" s="58" t="str">
        <f>IF(O784="男子",IF($AF784&gt;100,"",IF($M784=プロ用男子!K$2,ROW(),"")),"")</f>
        <v/>
      </c>
      <c r="BG784" s="58" t="str">
        <f>IF(O784="男子",IF($AF784&gt;100,"",IF($M784=プロ用男子!D$27,ROW(),"")),"")</f>
        <v/>
      </c>
      <c r="BH784" s="58" t="str">
        <f>IF(O784="男子",IF($AF784&gt;100,"",IF($M784=プロ用男子!K$27,ROW(),"")),"")</f>
        <v/>
      </c>
      <c r="BI784" s="58" t="str">
        <f>IF(O784="男子",IF($AF784&gt;100,"",IF($M784=プロ用男子!D$52,ROW(),"")),"")</f>
        <v/>
      </c>
      <c r="BJ784" s="58" t="str">
        <f>IF(O784="男子",IF($AF784&gt;100,"",IF($M784=プロ用男子!K$52,ROW(),"")),"")</f>
        <v/>
      </c>
      <c r="BK784" s="58" t="str">
        <f>IF(O784="男子",IF($AF784&gt;100,"",IF($M784=プロ用男子!D$77,ROW(),"")),"")</f>
        <v/>
      </c>
      <c r="BL784" s="58" t="str">
        <f>IF(O784="男子",IF($AF784&gt;100,"",IF($M784=プロ用男子!K$77,ROW(),"")),"")</f>
        <v/>
      </c>
      <c r="BM784" s="58" t="str">
        <f>IF(O784="男子",IF($AF784&gt;100,"",IF($M784=プロ用男子!D$102,ROW(),"")),"")</f>
        <v/>
      </c>
      <c r="BN784" s="58" t="str">
        <f>IF(O784="男子",IF($AF784&gt;100,"",IF($M784=プロ用男子!K$102,ROW(),"")),"")</f>
        <v/>
      </c>
      <c r="BO784" s="58" t="str">
        <f>IF(O784="男子",IF($AF784&gt;100,"",IF($M784=プロ用男子!D$127,ROW(),"")),"")</f>
        <v/>
      </c>
      <c r="BP784" s="58" t="str">
        <f>IF(O784="男子",IF($AF784&gt;100,"",IF($M784=プロ用男子!K$127,ROW(),"")),"")</f>
        <v/>
      </c>
      <c r="BQ784" s="58" t="str">
        <f>IF(O784="男子",IF($AF784&gt;100,"",IF($M784=プロ用男子!D$152,ROW(),"")),"")</f>
        <v/>
      </c>
      <c r="BR784" s="58" t="str">
        <f>IF(O784="男子",IF($AF784&gt;100,"",IF($M784=プロ用男子!K$152,ROW(),"")),"")</f>
        <v/>
      </c>
      <c r="BS784" s="58" t="str">
        <f>IF(O784="男子",IF($AF784&gt;100,"",IF($M784=プロ用男子!D$177,ROW(),"")),"")</f>
        <v/>
      </c>
      <c r="BT784" s="58" t="str">
        <f>IF(O784="男子",IF($AF784&gt;100,"",IF($M784=プロ用男子!K$177,ROW(),"")),"")</f>
        <v/>
      </c>
      <c r="BU784" s="58" t="str">
        <f>IF(O784="男子",IF($AF784&gt;100,"",IF($M784=プロ用男子!D$202,ROW(),"")),"")</f>
        <v/>
      </c>
      <c r="BV784" s="58" t="str">
        <f>IF(O784="男子",IF($AF784&gt;100,"",IF($M784=プロ用男子!K$202,ROW(),"")),"")</f>
        <v/>
      </c>
      <c r="BW784" s="58" t="str">
        <f>IF(O784="男子",IF($AF784&gt;100,"",IF($M784=プロ用男子!D$227,ROW(),"")),"")</f>
        <v/>
      </c>
      <c r="BX784" s="58" t="str">
        <f>IF(O784="男子",IF($AF784&gt;100,"",IF($M784=プロ用男子!K$227,ROW(),"")),"")</f>
        <v/>
      </c>
      <c r="BY784" s="58" t="str">
        <f>IF(O784="女子",IF(AF784&gt;100,"",IF(M784=プロ用女子!D$2,ROW(),"")),"")</f>
        <v/>
      </c>
      <c r="BZ784" s="58" t="str">
        <f>IF(O784="女子",IF($AF784&gt;100,"",IF($M784=プロ用女子!K$2,ROW(),"")),"")</f>
        <v/>
      </c>
      <c r="CA784" s="58" t="str">
        <f>IF(O784="女子",IF($AF784&gt;100,"",IF($M784=プロ用女子!D$27,ROW(),"")),"")</f>
        <v/>
      </c>
      <c r="CB784" s="58" t="str">
        <f>IF(O784="女子",IF($AF784&gt;100,"",IF($M784=プロ用女子!K$27,ROW(),"")),"")</f>
        <v/>
      </c>
      <c r="CC784" s="58" t="str">
        <f>IF(O784="女子",IF($AF784&gt;100,"",IF($M784=プロ用女子!D$52,ROW(),"")),"")</f>
        <v/>
      </c>
      <c r="CD784" s="58" t="str">
        <f>IF(O784="女子",IF($AF784&gt;100,"",IF($M784=プロ用女子!K$52,ROW(),"")),"")</f>
        <v/>
      </c>
      <c r="CE784" s="58" t="str">
        <f>IF(O784="女子",IF($AF784&gt;100,"",IF($M784=プロ用女子!D$77,ROW(),"")),"")</f>
        <v/>
      </c>
      <c r="CF784" s="58" t="str">
        <f>IF(O784="女子",IF($AF784&gt;100,"",IF($M784=プロ用女子!K$77,ROW(),"")),"")</f>
        <v/>
      </c>
      <c r="CG784" s="58" t="str">
        <f>IF(O784="女子",IF($AF784&gt;100,"",IF($M784=プロ用女子!D$102,ROW(),"")),"")</f>
        <v/>
      </c>
      <c r="CH784" s="58" t="str">
        <f>IF(O784="女子",IF($AF784&gt;100,"",IF($M784=プロ用女子!K$102,ROW(),"")),"")</f>
        <v/>
      </c>
      <c r="CI784" s="58" t="str">
        <f>IF(O784="女子",IF($AF784&gt;100,"",IF($M784=プロ用女子!D$127,ROW(),"")),"")</f>
        <v/>
      </c>
      <c r="CJ784" s="58" t="str">
        <f>IF(O784="女子",IF($AF784&gt;100,"",IF($M784=プロ用女子!K$127,ROW(),"")),"")</f>
        <v/>
      </c>
      <c r="CK784" s="58" t="str">
        <f>IF(O784="女子",IF($AF784&gt;100,"",IF($M784=プロ用女子!D$152,ROW(),"")),"")</f>
        <v/>
      </c>
      <c r="CL784" s="58" t="str">
        <f>IF(O784="女子",IF($AF784&gt;100,"",IF($M784=プロ用女子!K$152,ROW(),"")),"")</f>
        <v/>
      </c>
      <c r="CM784" s="58" t="str">
        <f>IF(O784="女子",IF($AF784&gt;100,"",IF($M784=プロ用女子!D$177,ROW(),"")),"")</f>
        <v/>
      </c>
      <c r="CN784" s="58" t="str">
        <f>IF(O784="女子",IF($AF784&gt;100,"",IF($M784=プロ用女子!K$177,ROW(),"")),"")</f>
        <v/>
      </c>
      <c r="CO784" s="58" t="str">
        <f>IF(O784="女子",IF($AF784&gt;100,"",IF($M784=プロ用女子!D$202,ROW(),"")),"")</f>
        <v/>
      </c>
      <c r="CP784" s="58" t="str">
        <f>IF(O784="女子",IF($AF784&gt;100,"",IF($M784=プロ用女子!K$202,ROW(),"")),"")</f>
        <v/>
      </c>
      <c r="CQ784" s="58" t="str">
        <f>IF(O784="女子",IF($AF784&gt;100,"",IF($M784=プロ用女子!D$227,ROW(),"")),"")</f>
        <v/>
      </c>
      <c r="CR784" s="58" t="str">
        <f>IF(O784="女子",IF($AF784&gt;100,"",IF($M784=プロ用女子!K$227,ROW(),"")),"")</f>
        <v/>
      </c>
    </row>
    <row r="785" spans="54:96" x14ac:dyDescent="0.15">
      <c r="BB785" t="str">
        <f t="shared" si="40"/>
        <v/>
      </c>
      <c r="BC785" t="str">
        <f t="shared" si="41"/>
        <v/>
      </c>
      <c r="BD785" t="str">
        <f t="shared" si="42"/>
        <v/>
      </c>
      <c r="BE785" s="58" t="str">
        <f>IF(O785="男子",IF($AF785&gt;100,"",IF(M785=プロ用男子!D$2,ROW(),"")),"")</f>
        <v/>
      </c>
      <c r="BF785" s="58" t="str">
        <f>IF(O785="男子",IF($AF785&gt;100,"",IF($M785=プロ用男子!K$2,ROW(),"")),"")</f>
        <v/>
      </c>
      <c r="BG785" s="58" t="str">
        <f>IF(O785="男子",IF($AF785&gt;100,"",IF($M785=プロ用男子!D$27,ROW(),"")),"")</f>
        <v/>
      </c>
      <c r="BH785" s="58" t="str">
        <f>IF(O785="男子",IF($AF785&gt;100,"",IF($M785=プロ用男子!K$27,ROW(),"")),"")</f>
        <v/>
      </c>
      <c r="BI785" s="58" t="str">
        <f>IF(O785="男子",IF($AF785&gt;100,"",IF($M785=プロ用男子!D$52,ROW(),"")),"")</f>
        <v/>
      </c>
      <c r="BJ785" s="58" t="str">
        <f>IF(O785="男子",IF($AF785&gt;100,"",IF($M785=プロ用男子!K$52,ROW(),"")),"")</f>
        <v/>
      </c>
      <c r="BK785" s="58" t="str">
        <f>IF(O785="男子",IF($AF785&gt;100,"",IF($M785=プロ用男子!D$77,ROW(),"")),"")</f>
        <v/>
      </c>
      <c r="BL785" s="58" t="str">
        <f>IF(O785="男子",IF($AF785&gt;100,"",IF($M785=プロ用男子!K$77,ROW(),"")),"")</f>
        <v/>
      </c>
      <c r="BM785" s="58" t="str">
        <f>IF(O785="男子",IF($AF785&gt;100,"",IF($M785=プロ用男子!D$102,ROW(),"")),"")</f>
        <v/>
      </c>
      <c r="BN785" s="58" t="str">
        <f>IF(O785="男子",IF($AF785&gt;100,"",IF($M785=プロ用男子!K$102,ROW(),"")),"")</f>
        <v/>
      </c>
      <c r="BO785" s="58" t="str">
        <f>IF(O785="男子",IF($AF785&gt;100,"",IF($M785=プロ用男子!D$127,ROW(),"")),"")</f>
        <v/>
      </c>
      <c r="BP785" s="58" t="str">
        <f>IF(O785="男子",IF($AF785&gt;100,"",IF($M785=プロ用男子!K$127,ROW(),"")),"")</f>
        <v/>
      </c>
      <c r="BQ785" s="58" t="str">
        <f>IF(O785="男子",IF($AF785&gt;100,"",IF($M785=プロ用男子!D$152,ROW(),"")),"")</f>
        <v/>
      </c>
      <c r="BR785" s="58" t="str">
        <f>IF(O785="男子",IF($AF785&gt;100,"",IF($M785=プロ用男子!K$152,ROW(),"")),"")</f>
        <v/>
      </c>
      <c r="BS785" s="58" t="str">
        <f>IF(O785="男子",IF($AF785&gt;100,"",IF($M785=プロ用男子!D$177,ROW(),"")),"")</f>
        <v/>
      </c>
      <c r="BT785" s="58" t="str">
        <f>IF(O785="男子",IF($AF785&gt;100,"",IF($M785=プロ用男子!K$177,ROW(),"")),"")</f>
        <v/>
      </c>
      <c r="BU785" s="58" t="str">
        <f>IF(O785="男子",IF($AF785&gt;100,"",IF($M785=プロ用男子!D$202,ROW(),"")),"")</f>
        <v/>
      </c>
      <c r="BV785" s="58" t="str">
        <f>IF(O785="男子",IF($AF785&gt;100,"",IF($M785=プロ用男子!K$202,ROW(),"")),"")</f>
        <v/>
      </c>
      <c r="BW785" s="58" t="str">
        <f>IF(O785="男子",IF($AF785&gt;100,"",IF($M785=プロ用男子!D$227,ROW(),"")),"")</f>
        <v/>
      </c>
      <c r="BX785" s="58" t="str">
        <f>IF(O785="男子",IF($AF785&gt;100,"",IF($M785=プロ用男子!K$227,ROW(),"")),"")</f>
        <v/>
      </c>
      <c r="BY785" s="58" t="str">
        <f>IF(O785="女子",IF(AF785&gt;100,"",IF(M785=プロ用女子!D$2,ROW(),"")),"")</f>
        <v/>
      </c>
      <c r="BZ785" s="58" t="str">
        <f>IF(O785="女子",IF($AF785&gt;100,"",IF($M785=プロ用女子!K$2,ROW(),"")),"")</f>
        <v/>
      </c>
      <c r="CA785" s="58" t="str">
        <f>IF(O785="女子",IF($AF785&gt;100,"",IF($M785=プロ用女子!D$27,ROW(),"")),"")</f>
        <v/>
      </c>
      <c r="CB785" s="58" t="str">
        <f>IF(O785="女子",IF($AF785&gt;100,"",IF($M785=プロ用女子!K$27,ROW(),"")),"")</f>
        <v/>
      </c>
      <c r="CC785" s="58" t="str">
        <f>IF(O785="女子",IF($AF785&gt;100,"",IF($M785=プロ用女子!D$52,ROW(),"")),"")</f>
        <v/>
      </c>
      <c r="CD785" s="58" t="str">
        <f>IF(O785="女子",IF($AF785&gt;100,"",IF($M785=プロ用女子!K$52,ROW(),"")),"")</f>
        <v/>
      </c>
      <c r="CE785" s="58" t="str">
        <f>IF(O785="女子",IF($AF785&gt;100,"",IF($M785=プロ用女子!D$77,ROW(),"")),"")</f>
        <v/>
      </c>
      <c r="CF785" s="58" t="str">
        <f>IF(O785="女子",IF($AF785&gt;100,"",IF($M785=プロ用女子!K$77,ROW(),"")),"")</f>
        <v/>
      </c>
      <c r="CG785" s="58" t="str">
        <f>IF(O785="女子",IF($AF785&gt;100,"",IF($M785=プロ用女子!D$102,ROW(),"")),"")</f>
        <v/>
      </c>
      <c r="CH785" s="58" t="str">
        <f>IF(O785="女子",IF($AF785&gt;100,"",IF($M785=プロ用女子!K$102,ROW(),"")),"")</f>
        <v/>
      </c>
      <c r="CI785" s="58" t="str">
        <f>IF(O785="女子",IF($AF785&gt;100,"",IF($M785=プロ用女子!D$127,ROW(),"")),"")</f>
        <v/>
      </c>
      <c r="CJ785" s="58" t="str">
        <f>IF(O785="女子",IF($AF785&gt;100,"",IF($M785=プロ用女子!K$127,ROW(),"")),"")</f>
        <v/>
      </c>
      <c r="CK785" s="58" t="str">
        <f>IF(O785="女子",IF($AF785&gt;100,"",IF($M785=プロ用女子!D$152,ROW(),"")),"")</f>
        <v/>
      </c>
      <c r="CL785" s="58" t="str">
        <f>IF(O785="女子",IF($AF785&gt;100,"",IF($M785=プロ用女子!K$152,ROW(),"")),"")</f>
        <v/>
      </c>
      <c r="CM785" s="58" t="str">
        <f>IF(O785="女子",IF($AF785&gt;100,"",IF($M785=プロ用女子!D$177,ROW(),"")),"")</f>
        <v/>
      </c>
      <c r="CN785" s="58" t="str">
        <f>IF(O785="女子",IF($AF785&gt;100,"",IF($M785=プロ用女子!K$177,ROW(),"")),"")</f>
        <v/>
      </c>
      <c r="CO785" s="58" t="str">
        <f>IF(O785="女子",IF($AF785&gt;100,"",IF($M785=プロ用女子!D$202,ROW(),"")),"")</f>
        <v/>
      </c>
      <c r="CP785" s="58" t="str">
        <f>IF(O785="女子",IF($AF785&gt;100,"",IF($M785=プロ用女子!K$202,ROW(),"")),"")</f>
        <v/>
      </c>
      <c r="CQ785" s="58" t="str">
        <f>IF(O785="女子",IF($AF785&gt;100,"",IF($M785=プロ用女子!D$227,ROW(),"")),"")</f>
        <v/>
      </c>
      <c r="CR785" s="58" t="str">
        <f>IF(O785="女子",IF($AF785&gt;100,"",IF($M785=プロ用女子!K$227,ROW(),"")),"")</f>
        <v/>
      </c>
    </row>
    <row r="786" spans="54:96" x14ac:dyDescent="0.15">
      <c r="BB786" t="str">
        <f t="shared" ref="BB786:BB836" si="43">IF(AG786="","",DATEDIF(AG786,DATE(BB$1,4,1),"y"))</f>
        <v/>
      </c>
      <c r="BC786" t="str">
        <f t="shared" ref="BC786:BC836" si="44">IF(BB786="","",IF(BB786=15,1,IF(BB786=16,2,IF(BB786=17,3,"役員"))))</f>
        <v/>
      </c>
      <c r="BD786" t="str">
        <f t="shared" ref="BD786:BD836" si="45">LEFT(AP786,1)</f>
        <v/>
      </c>
      <c r="BE786" s="58" t="str">
        <f>IF(O786="男子",IF($AF786&gt;100,"",IF(M786=プロ用男子!D$2,ROW(),"")),"")</f>
        <v/>
      </c>
      <c r="BF786" s="58" t="str">
        <f>IF(O786="男子",IF($AF786&gt;100,"",IF($M786=プロ用男子!K$2,ROW(),"")),"")</f>
        <v/>
      </c>
      <c r="BG786" s="58" t="str">
        <f>IF(O786="男子",IF($AF786&gt;100,"",IF($M786=プロ用男子!D$27,ROW(),"")),"")</f>
        <v/>
      </c>
      <c r="BH786" s="58" t="str">
        <f>IF(O786="男子",IF($AF786&gt;100,"",IF($M786=プロ用男子!K$27,ROW(),"")),"")</f>
        <v/>
      </c>
      <c r="BI786" s="58" t="str">
        <f>IF(O786="男子",IF($AF786&gt;100,"",IF($M786=プロ用男子!D$52,ROW(),"")),"")</f>
        <v/>
      </c>
      <c r="BJ786" s="58" t="str">
        <f>IF(O786="男子",IF($AF786&gt;100,"",IF($M786=プロ用男子!K$52,ROW(),"")),"")</f>
        <v/>
      </c>
      <c r="BK786" s="58" t="str">
        <f>IF(O786="男子",IF($AF786&gt;100,"",IF($M786=プロ用男子!D$77,ROW(),"")),"")</f>
        <v/>
      </c>
      <c r="BL786" s="58" t="str">
        <f>IF(O786="男子",IF($AF786&gt;100,"",IF($M786=プロ用男子!K$77,ROW(),"")),"")</f>
        <v/>
      </c>
      <c r="BM786" s="58" t="str">
        <f>IF(O786="男子",IF($AF786&gt;100,"",IF($M786=プロ用男子!D$102,ROW(),"")),"")</f>
        <v/>
      </c>
      <c r="BN786" s="58" t="str">
        <f>IF(O786="男子",IF($AF786&gt;100,"",IF($M786=プロ用男子!K$102,ROW(),"")),"")</f>
        <v/>
      </c>
      <c r="BO786" s="58" t="str">
        <f>IF(O786="男子",IF($AF786&gt;100,"",IF($M786=プロ用男子!D$127,ROW(),"")),"")</f>
        <v/>
      </c>
      <c r="BP786" s="58" t="str">
        <f>IF(O786="男子",IF($AF786&gt;100,"",IF($M786=プロ用男子!K$127,ROW(),"")),"")</f>
        <v/>
      </c>
      <c r="BQ786" s="58" t="str">
        <f>IF(O786="男子",IF($AF786&gt;100,"",IF($M786=プロ用男子!D$152,ROW(),"")),"")</f>
        <v/>
      </c>
      <c r="BR786" s="58" t="str">
        <f>IF(O786="男子",IF($AF786&gt;100,"",IF($M786=プロ用男子!K$152,ROW(),"")),"")</f>
        <v/>
      </c>
      <c r="BS786" s="58" t="str">
        <f>IF(O786="男子",IF($AF786&gt;100,"",IF($M786=プロ用男子!D$177,ROW(),"")),"")</f>
        <v/>
      </c>
      <c r="BT786" s="58" t="str">
        <f>IF(O786="男子",IF($AF786&gt;100,"",IF($M786=プロ用男子!K$177,ROW(),"")),"")</f>
        <v/>
      </c>
      <c r="BU786" s="58" t="str">
        <f>IF(O786="男子",IF($AF786&gt;100,"",IF($M786=プロ用男子!D$202,ROW(),"")),"")</f>
        <v/>
      </c>
      <c r="BV786" s="58" t="str">
        <f>IF(O786="男子",IF($AF786&gt;100,"",IF($M786=プロ用男子!K$202,ROW(),"")),"")</f>
        <v/>
      </c>
      <c r="BW786" s="58" t="str">
        <f>IF(O786="男子",IF($AF786&gt;100,"",IF($M786=プロ用男子!D$227,ROW(),"")),"")</f>
        <v/>
      </c>
      <c r="BX786" s="58" t="str">
        <f>IF(O786="男子",IF($AF786&gt;100,"",IF($M786=プロ用男子!K$227,ROW(),"")),"")</f>
        <v/>
      </c>
      <c r="BY786" s="58" t="str">
        <f>IF(O786="女子",IF(AF786&gt;100,"",IF(M786=プロ用女子!D$2,ROW(),"")),"")</f>
        <v/>
      </c>
      <c r="BZ786" s="58" t="str">
        <f>IF(O786="女子",IF($AF786&gt;100,"",IF($M786=プロ用女子!K$2,ROW(),"")),"")</f>
        <v/>
      </c>
      <c r="CA786" s="58" t="str">
        <f>IF(O786="女子",IF($AF786&gt;100,"",IF($M786=プロ用女子!D$27,ROW(),"")),"")</f>
        <v/>
      </c>
      <c r="CB786" s="58" t="str">
        <f>IF(O786="女子",IF($AF786&gt;100,"",IF($M786=プロ用女子!K$27,ROW(),"")),"")</f>
        <v/>
      </c>
      <c r="CC786" s="58" t="str">
        <f>IF(O786="女子",IF($AF786&gt;100,"",IF($M786=プロ用女子!D$52,ROW(),"")),"")</f>
        <v/>
      </c>
      <c r="CD786" s="58" t="str">
        <f>IF(O786="女子",IF($AF786&gt;100,"",IF($M786=プロ用女子!K$52,ROW(),"")),"")</f>
        <v/>
      </c>
      <c r="CE786" s="58" t="str">
        <f>IF(O786="女子",IF($AF786&gt;100,"",IF($M786=プロ用女子!D$77,ROW(),"")),"")</f>
        <v/>
      </c>
      <c r="CF786" s="58" t="str">
        <f>IF(O786="女子",IF($AF786&gt;100,"",IF($M786=プロ用女子!K$77,ROW(),"")),"")</f>
        <v/>
      </c>
      <c r="CG786" s="58" t="str">
        <f>IF(O786="女子",IF($AF786&gt;100,"",IF($M786=プロ用女子!D$102,ROW(),"")),"")</f>
        <v/>
      </c>
      <c r="CH786" s="58" t="str">
        <f>IF(O786="女子",IF($AF786&gt;100,"",IF($M786=プロ用女子!K$102,ROW(),"")),"")</f>
        <v/>
      </c>
      <c r="CI786" s="58" t="str">
        <f>IF(O786="女子",IF($AF786&gt;100,"",IF($M786=プロ用女子!D$127,ROW(),"")),"")</f>
        <v/>
      </c>
      <c r="CJ786" s="58" t="str">
        <f>IF(O786="女子",IF($AF786&gt;100,"",IF($M786=プロ用女子!K$127,ROW(),"")),"")</f>
        <v/>
      </c>
      <c r="CK786" s="58" t="str">
        <f>IF(O786="女子",IF($AF786&gt;100,"",IF($M786=プロ用女子!D$152,ROW(),"")),"")</f>
        <v/>
      </c>
      <c r="CL786" s="58" t="str">
        <f>IF(O786="女子",IF($AF786&gt;100,"",IF($M786=プロ用女子!K$152,ROW(),"")),"")</f>
        <v/>
      </c>
      <c r="CM786" s="58" t="str">
        <f>IF(O786="女子",IF($AF786&gt;100,"",IF($M786=プロ用女子!D$177,ROW(),"")),"")</f>
        <v/>
      </c>
      <c r="CN786" s="58" t="str">
        <f>IF(O786="女子",IF($AF786&gt;100,"",IF($M786=プロ用女子!K$177,ROW(),"")),"")</f>
        <v/>
      </c>
      <c r="CO786" s="58" t="str">
        <f>IF(O786="女子",IF($AF786&gt;100,"",IF($M786=プロ用女子!D$202,ROW(),"")),"")</f>
        <v/>
      </c>
      <c r="CP786" s="58" t="str">
        <f>IF(O786="女子",IF($AF786&gt;100,"",IF($M786=プロ用女子!K$202,ROW(),"")),"")</f>
        <v/>
      </c>
      <c r="CQ786" s="58" t="str">
        <f>IF(O786="女子",IF($AF786&gt;100,"",IF($M786=プロ用女子!D$227,ROW(),"")),"")</f>
        <v/>
      </c>
      <c r="CR786" s="58" t="str">
        <f>IF(O786="女子",IF($AF786&gt;100,"",IF($M786=プロ用女子!K$227,ROW(),"")),"")</f>
        <v/>
      </c>
    </row>
    <row r="787" spans="54:96" x14ac:dyDescent="0.15">
      <c r="BB787" t="str">
        <f t="shared" si="43"/>
        <v/>
      </c>
      <c r="BC787" t="str">
        <f t="shared" si="44"/>
        <v/>
      </c>
      <c r="BD787" t="str">
        <f t="shared" si="45"/>
        <v/>
      </c>
      <c r="BE787" s="58" t="str">
        <f>IF(O787="男子",IF($AF787&gt;100,"",IF(M787=プロ用男子!D$2,ROW(),"")),"")</f>
        <v/>
      </c>
      <c r="BF787" s="58" t="str">
        <f>IF(O787="男子",IF($AF787&gt;100,"",IF($M787=プロ用男子!K$2,ROW(),"")),"")</f>
        <v/>
      </c>
      <c r="BG787" s="58" t="str">
        <f>IF(O787="男子",IF($AF787&gt;100,"",IF($M787=プロ用男子!D$27,ROW(),"")),"")</f>
        <v/>
      </c>
      <c r="BH787" s="58" t="str">
        <f>IF(O787="男子",IF($AF787&gt;100,"",IF($M787=プロ用男子!K$27,ROW(),"")),"")</f>
        <v/>
      </c>
      <c r="BI787" s="58" t="str">
        <f>IF(O787="男子",IF($AF787&gt;100,"",IF($M787=プロ用男子!D$52,ROW(),"")),"")</f>
        <v/>
      </c>
      <c r="BJ787" s="58" t="str">
        <f>IF(O787="男子",IF($AF787&gt;100,"",IF($M787=プロ用男子!K$52,ROW(),"")),"")</f>
        <v/>
      </c>
      <c r="BK787" s="58" t="str">
        <f>IF(O787="男子",IF($AF787&gt;100,"",IF($M787=プロ用男子!D$77,ROW(),"")),"")</f>
        <v/>
      </c>
      <c r="BL787" s="58" t="str">
        <f>IF(O787="男子",IF($AF787&gt;100,"",IF($M787=プロ用男子!K$77,ROW(),"")),"")</f>
        <v/>
      </c>
      <c r="BM787" s="58" t="str">
        <f>IF(O787="男子",IF($AF787&gt;100,"",IF($M787=プロ用男子!D$102,ROW(),"")),"")</f>
        <v/>
      </c>
      <c r="BN787" s="58" t="str">
        <f>IF(O787="男子",IF($AF787&gt;100,"",IF($M787=プロ用男子!K$102,ROW(),"")),"")</f>
        <v/>
      </c>
      <c r="BO787" s="58" t="str">
        <f>IF(O787="男子",IF($AF787&gt;100,"",IF($M787=プロ用男子!D$127,ROW(),"")),"")</f>
        <v/>
      </c>
      <c r="BP787" s="58" t="str">
        <f>IF(O787="男子",IF($AF787&gt;100,"",IF($M787=プロ用男子!K$127,ROW(),"")),"")</f>
        <v/>
      </c>
      <c r="BQ787" s="58" t="str">
        <f>IF(O787="男子",IF($AF787&gt;100,"",IF($M787=プロ用男子!D$152,ROW(),"")),"")</f>
        <v/>
      </c>
      <c r="BR787" s="58" t="str">
        <f>IF(O787="男子",IF($AF787&gt;100,"",IF($M787=プロ用男子!K$152,ROW(),"")),"")</f>
        <v/>
      </c>
      <c r="BS787" s="58" t="str">
        <f>IF(O787="男子",IF($AF787&gt;100,"",IF($M787=プロ用男子!D$177,ROW(),"")),"")</f>
        <v/>
      </c>
      <c r="BT787" s="58" t="str">
        <f>IF(O787="男子",IF($AF787&gt;100,"",IF($M787=プロ用男子!K$177,ROW(),"")),"")</f>
        <v/>
      </c>
      <c r="BU787" s="58" t="str">
        <f>IF(O787="男子",IF($AF787&gt;100,"",IF($M787=プロ用男子!D$202,ROW(),"")),"")</f>
        <v/>
      </c>
      <c r="BV787" s="58" t="str">
        <f>IF(O787="男子",IF($AF787&gt;100,"",IF($M787=プロ用男子!K$202,ROW(),"")),"")</f>
        <v/>
      </c>
      <c r="BW787" s="58" t="str">
        <f>IF(O787="男子",IF($AF787&gt;100,"",IF($M787=プロ用男子!D$227,ROW(),"")),"")</f>
        <v/>
      </c>
      <c r="BX787" s="58" t="str">
        <f>IF(O787="男子",IF($AF787&gt;100,"",IF($M787=プロ用男子!K$227,ROW(),"")),"")</f>
        <v/>
      </c>
      <c r="BY787" s="58" t="str">
        <f>IF(O787="女子",IF(AF787&gt;100,"",IF(M787=プロ用女子!D$2,ROW(),"")),"")</f>
        <v/>
      </c>
      <c r="BZ787" s="58" t="str">
        <f>IF(O787="女子",IF($AF787&gt;100,"",IF($M787=プロ用女子!K$2,ROW(),"")),"")</f>
        <v/>
      </c>
      <c r="CA787" s="58" t="str">
        <f>IF(O787="女子",IF($AF787&gt;100,"",IF($M787=プロ用女子!D$27,ROW(),"")),"")</f>
        <v/>
      </c>
      <c r="CB787" s="58" t="str">
        <f>IF(O787="女子",IF($AF787&gt;100,"",IF($M787=プロ用女子!K$27,ROW(),"")),"")</f>
        <v/>
      </c>
      <c r="CC787" s="58" t="str">
        <f>IF(O787="女子",IF($AF787&gt;100,"",IF($M787=プロ用女子!D$52,ROW(),"")),"")</f>
        <v/>
      </c>
      <c r="CD787" s="58" t="str">
        <f>IF(O787="女子",IF($AF787&gt;100,"",IF($M787=プロ用女子!K$52,ROW(),"")),"")</f>
        <v/>
      </c>
      <c r="CE787" s="58" t="str">
        <f>IF(O787="女子",IF($AF787&gt;100,"",IF($M787=プロ用女子!D$77,ROW(),"")),"")</f>
        <v/>
      </c>
      <c r="CF787" s="58" t="str">
        <f>IF(O787="女子",IF($AF787&gt;100,"",IF($M787=プロ用女子!K$77,ROW(),"")),"")</f>
        <v/>
      </c>
      <c r="CG787" s="58" t="str">
        <f>IF(O787="女子",IF($AF787&gt;100,"",IF($M787=プロ用女子!D$102,ROW(),"")),"")</f>
        <v/>
      </c>
      <c r="CH787" s="58" t="str">
        <f>IF(O787="女子",IF($AF787&gt;100,"",IF($M787=プロ用女子!K$102,ROW(),"")),"")</f>
        <v/>
      </c>
      <c r="CI787" s="58" t="str">
        <f>IF(O787="女子",IF($AF787&gt;100,"",IF($M787=プロ用女子!D$127,ROW(),"")),"")</f>
        <v/>
      </c>
      <c r="CJ787" s="58" t="str">
        <f>IF(O787="女子",IF($AF787&gt;100,"",IF($M787=プロ用女子!K$127,ROW(),"")),"")</f>
        <v/>
      </c>
      <c r="CK787" s="58" t="str">
        <f>IF(O787="女子",IF($AF787&gt;100,"",IF($M787=プロ用女子!D$152,ROW(),"")),"")</f>
        <v/>
      </c>
      <c r="CL787" s="58" t="str">
        <f>IF(O787="女子",IF($AF787&gt;100,"",IF($M787=プロ用女子!K$152,ROW(),"")),"")</f>
        <v/>
      </c>
      <c r="CM787" s="58" t="str">
        <f>IF(O787="女子",IF($AF787&gt;100,"",IF($M787=プロ用女子!D$177,ROW(),"")),"")</f>
        <v/>
      </c>
      <c r="CN787" s="58" t="str">
        <f>IF(O787="女子",IF($AF787&gt;100,"",IF($M787=プロ用女子!K$177,ROW(),"")),"")</f>
        <v/>
      </c>
      <c r="CO787" s="58" t="str">
        <f>IF(O787="女子",IF($AF787&gt;100,"",IF($M787=プロ用女子!D$202,ROW(),"")),"")</f>
        <v/>
      </c>
      <c r="CP787" s="58" t="str">
        <f>IF(O787="女子",IF($AF787&gt;100,"",IF($M787=プロ用女子!K$202,ROW(),"")),"")</f>
        <v/>
      </c>
      <c r="CQ787" s="58" t="str">
        <f>IF(O787="女子",IF($AF787&gt;100,"",IF($M787=プロ用女子!D$227,ROW(),"")),"")</f>
        <v/>
      </c>
      <c r="CR787" s="58" t="str">
        <f>IF(O787="女子",IF($AF787&gt;100,"",IF($M787=プロ用女子!K$227,ROW(),"")),"")</f>
        <v/>
      </c>
    </row>
    <row r="788" spans="54:96" x14ac:dyDescent="0.15">
      <c r="BB788" t="str">
        <f t="shared" si="43"/>
        <v/>
      </c>
      <c r="BC788" t="str">
        <f t="shared" si="44"/>
        <v/>
      </c>
      <c r="BD788" t="str">
        <f t="shared" si="45"/>
        <v/>
      </c>
      <c r="BE788" s="58" t="str">
        <f>IF(O788="男子",IF($AF788&gt;100,"",IF(M788=プロ用男子!D$2,ROW(),"")),"")</f>
        <v/>
      </c>
      <c r="BF788" s="58" t="str">
        <f>IF(O788="男子",IF($AF788&gt;100,"",IF($M788=プロ用男子!K$2,ROW(),"")),"")</f>
        <v/>
      </c>
      <c r="BG788" s="58" t="str">
        <f>IF(O788="男子",IF($AF788&gt;100,"",IF($M788=プロ用男子!D$27,ROW(),"")),"")</f>
        <v/>
      </c>
      <c r="BH788" s="58" t="str">
        <f>IF(O788="男子",IF($AF788&gt;100,"",IF($M788=プロ用男子!K$27,ROW(),"")),"")</f>
        <v/>
      </c>
      <c r="BI788" s="58" t="str">
        <f>IF(O788="男子",IF($AF788&gt;100,"",IF($M788=プロ用男子!D$52,ROW(),"")),"")</f>
        <v/>
      </c>
      <c r="BJ788" s="58" t="str">
        <f>IF(O788="男子",IF($AF788&gt;100,"",IF($M788=プロ用男子!K$52,ROW(),"")),"")</f>
        <v/>
      </c>
      <c r="BK788" s="58" t="str">
        <f>IF(O788="男子",IF($AF788&gt;100,"",IF($M788=プロ用男子!D$77,ROW(),"")),"")</f>
        <v/>
      </c>
      <c r="BL788" s="58" t="str">
        <f>IF(O788="男子",IF($AF788&gt;100,"",IF($M788=プロ用男子!K$77,ROW(),"")),"")</f>
        <v/>
      </c>
      <c r="BM788" s="58" t="str">
        <f>IF(O788="男子",IF($AF788&gt;100,"",IF($M788=プロ用男子!D$102,ROW(),"")),"")</f>
        <v/>
      </c>
      <c r="BN788" s="58" t="str">
        <f>IF(O788="男子",IF($AF788&gt;100,"",IF($M788=プロ用男子!K$102,ROW(),"")),"")</f>
        <v/>
      </c>
      <c r="BO788" s="58" t="str">
        <f>IF(O788="男子",IF($AF788&gt;100,"",IF($M788=プロ用男子!D$127,ROW(),"")),"")</f>
        <v/>
      </c>
      <c r="BP788" s="58" t="str">
        <f>IF(O788="男子",IF($AF788&gt;100,"",IF($M788=プロ用男子!K$127,ROW(),"")),"")</f>
        <v/>
      </c>
      <c r="BQ788" s="58" t="str">
        <f>IF(O788="男子",IF($AF788&gt;100,"",IF($M788=プロ用男子!D$152,ROW(),"")),"")</f>
        <v/>
      </c>
      <c r="BR788" s="58" t="str">
        <f>IF(O788="男子",IF($AF788&gt;100,"",IF($M788=プロ用男子!K$152,ROW(),"")),"")</f>
        <v/>
      </c>
      <c r="BS788" s="58" t="str">
        <f>IF(O788="男子",IF($AF788&gt;100,"",IF($M788=プロ用男子!D$177,ROW(),"")),"")</f>
        <v/>
      </c>
      <c r="BT788" s="58" t="str">
        <f>IF(O788="男子",IF($AF788&gt;100,"",IF($M788=プロ用男子!K$177,ROW(),"")),"")</f>
        <v/>
      </c>
      <c r="BU788" s="58" t="str">
        <f>IF(O788="男子",IF($AF788&gt;100,"",IF($M788=プロ用男子!D$202,ROW(),"")),"")</f>
        <v/>
      </c>
      <c r="BV788" s="58" t="str">
        <f>IF(O788="男子",IF($AF788&gt;100,"",IF($M788=プロ用男子!K$202,ROW(),"")),"")</f>
        <v/>
      </c>
      <c r="BW788" s="58" t="str">
        <f>IF(O788="男子",IF($AF788&gt;100,"",IF($M788=プロ用男子!D$227,ROW(),"")),"")</f>
        <v/>
      </c>
      <c r="BX788" s="58" t="str">
        <f>IF(O788="男子",IF($AF788&gt;100,"",IF($M788=プロ用男子!K$227,ROW(),"")),"")</f>
        <v/>
      </c>
      <c r="BY788" s="58" t="str">
        <f>IF(O788="女子",IF(AF788&gt;100,"",IF(M788=プロ用女子!D$2,ROW(),"")),"")</f>
        <v/>
      </c>
      <c r="BZ788" s="58" t="str">
        <f>IF(O788="女子",IF($AF788&gt;100,"",IF($M788=プロ用女子!K$2,ROW(),"")),"")</f>
        <v/>
      </c>
      <c r="CA788" s="58" t="str">
        <f>IF(O788="女子",IF($AF788&gt;100,"",IF($M788=プロ用女子!D$27,ROW(),"")),"")</f>
        <v/>
      </c>
      <c r="CB788" s="58" t="str">
        <f>IF(O788="女子",IF($AF788&gt;100,"",IF($M788=プロ用女子!K$27,ROW(),"")),"")</f>
        <v/>
      </c>
      <c r="CC788" s="58" t="str">
        <f>IF(O788="女子",IF($AF788&gt;100,"",IF($M788=プロ用女子!D$52,ROW(),"")),"")</f>
        <v/>
      </c>
      <c r="CD788" s="58" t="str">
        <f>IF(O788="女子",IF($AF788&gt;100,"",IF($M788=プロ用女子!K$52,ROW(),"")),"")</f>
        <v/>
      </c>
      <c r="CE788" s="58" t="str">
        <f>IF(O788="女子",IF($AF788&gt;100,"",IF($M788=プロ用女子!D$77,ROW(),"")),"")</f>
        <v/>
      </c>
      <c r="CF788" s="58" t="str">
        <f>IF(O788="女子",IF($AF788&gt;100,"",IF($M788=プロ用女子!K$77,ROW(),"")),"")</f>
        <v/>
      </c>
      <c r="CG788" s="58" t="str">
        <f>IF(O788="女子",IF($AF788&gt;100,"",IF($M788=プロ用女子!D$102,ROW(),"")),"")</f>
        <v/>
      </c>
      <c r="CH788" s="58" t="str">
        <f>IF(O788="女子",IF($AF788&gt;100,"",IF($M788=プロ用女子!K$102,ROW(),"")),"")</f>
        <v/>
      </c>
      <c r="CI788" s="58" t="str">
        <f>IF(O788="女子",IF($AF788&gt;100,"",IF($M788=プロ用女子!D$127,ROW(),"")),"")</f>
        <v/>
      </c>
      <c r="CJ788" s="58" t="str">
        <f>IF(O788="女子",IF($AF788&gt;100,"",IF($M788=プロ用女子!K$127,ROW(),"")),"")</f>
        <v/>
      </c>
      <c r="CK788" s="58" t="str">
        <f>IF(O788="女子",IF($AF788&gt;100,"",IF($M788=プロ用女子!D$152,ROW(),"")),"")</f>
        <v/>
      </c>
      <c r="CL788" s="58" t="str">
        <f>IF(O788="女子",IF($AF788&gt;100,"",IF($M788=プロ用女子!K$152,ROW(),"")),"")</f>
        <v/>
      </c>
      <c r="CM788" s="58" t="str">
        <f>IF(O788="女子",IF($AF788&gt;100,"",IF($M788=プロ用女子!D$177,ROW(),"")),"")</f>
        <v/>
      </c>
      <c r="CN788" s="58" t="str">
        <f>IF(O788="女子",IF($AF788&gt;100,"",IF($M788=プロ用女子!K$177,ROW(),"")),"")</f>
        <v/>
      </c>
      <c r="CO788" s="58" t="str">
        <f>IF(O788="女子",IF($AF788&gt;100,"",IF($M788=プロ用女子!D$202,ROW(),"")),"")</f>
        <v/>
      </c>
      <c r="CP788" s="58" t="str">
        <f>IF(O788="女子",IF($AF788&gt;100,"",IF($M788=プロ用女子!K$202,ROW(),"")),"")</f>
        <v/>
      </c>
      <c r="CQ788" s="58" t="str">
        <f>IF(O788="女子",IF($AF788&gt;100,"",IF($M788=プロ用女子!D$227,ROW(),"")),"")</f>
        <v/>
      </c>
      <c r="CR788" s="58" t="str">
        <f>IF(O788="女子",IF($AF788&gt;100,"",IF($M788=プロ用女子!K$227,ROW(),"")),"")</f>
        <v/>
      </c>
    </row>
    <row r="789" spans="54:96" x14ac:dyDescent="0.15">
      <c r="BB789" t="str">
        <f t="shared" si="43"/>
        <v/>
      </c>
      <c r="BC789" t="str">
        <f t="shared" si="44"/>
        <v/>
      </c>
      <c r="BD789" t="str">
        <f t="shared" si="45"/>
        <v/>
      </c>
      <c r="BE789" s="58" t="str">
        <f>IF(O789="男子",IF($AF789&gt;100,"",IF(M789=プロ用男子!D$2,ROW(),"")),"")</f>
        <v/>
      </c>
      <c r="BF789" s="58" t="str">
        <f>IF(O789="男子",IF($AF789&gt;100,"",IF($M789=プロ用男子!K$2,ROW(),"")),"")</f>
        <v/>
      </c>
      <c r="BG789" s="58" t="str">
        <f>IF(O789="男子",IF($AF789&gt;100,"",IF($M789=プロ用男子!D$27,ROW(),"")),"")</f>
        <v/>
      </c>
      <c r="BH789" s="58" t="str">
        <f>IF(O789="男子",IF($AF789&gt;100,"",IF($M789=プロ用男子!K$27,ROW(),"")),"")</f>
        <v/>
      </c>
      <c r="BI789" s="58" t="str">
        <f>IF(O789="男子",IF($AF789&gt;100,"",IF($M789=プロ用男子!D$52,ROW(),"")),"")</f>
        <v/>
      </c>
      <c r="BJ789" s="58" t="str">
        <f>IF(O789="男子",IF($AF789&gt;100,"",IF($M789=プロ用男子!K$52,ROW(),"")),"")</f>
        <v/>
      </c>
      <c r="BK789" s="58" t="str">
        <f>IF(O789="男子",IF($AF789&gt;100,"",IF($M789=プロ用男子!D$77,ROW(),"")),"")</f>
        <v/>
      </c>
      <c r="BL789" s="58" t="str">
        <f>IF(O789="男子",IF($AF789&gt;100,"",IF($M789=プロ用男子!K$77,ROW(),"")),"")</f>
        <v/>
      </c>
      <c r="BM789" s="58" t="str">
        <f>IF(O789="男子",IF($AF789&gt;100,"",IF($M789=プロ用男子!D$102,ROW(),"")),"")</f>
        <v/>
      </c>
      <c r="BN789" s="58" t="str">
        <f>IF(O789="男子",IF($AF789&gt;100,"",IF($M789=プロ用男子!K$102,ROW(),"")),"")</f>
        <v/>
      </c>
      <c r="BO789" s="58" t="str">
        <f>IF(O789="男子",IF($AF789&gt;100,"",IF($M789=プロ用男子!D$127,ROW(),"")),"")</f>
        <v/>
      </c>
      <c r="BP789" s="58" t="str">
        <f>IF(O789="男子",IF($AF789&gt;100,"",IF($M789=プロ用男子!K$127,ROW(),"")),"")</f>
        <v/>
      </c>
      <c r="BQ789" s="58" t="str">
        <f>IF(O789="男子",IF($AF789&gt;100,"",IF($M789=プロ用男子!D$152,ROW(),"")),"")</f>
        <v/>
      </c>
      <c r="BR789" s="58" t="str">
        <f>IF(O789="男子",IF($AF789&gt;100,"",IF($M789=プロ用男子!K$152,ROW(),"")),"")</f>
        <v/>
      </c>
      <c r="BS789" s="58" t="str">
        <f>IF(O789="男子",IF($AF789&gt;100,"",IF($M789=プロ用男子!D$177,ROW(),"")),"")</f>
        <v/>
      </c>
      <c r="BT789" s="58" t="str">
        <f>IF(O789="男子",IF($AF789&gt;100,"",IF($M789=プロ用男子!K$177,ROW(),"")),"")</f>
        <v/>
      </c>
      <c r="BU789" s="58" t="str">
        <f>IF(O789="男子",IF($AF789&gt;100,"",IF($M789=プロ用男子!D$202,ROW(),"")),"")</f>
        <v/>
      </c>
      <c r="BV789" s="58" t="str">
        <f>IF(O789="男子",IF($AF789&gt;100,"",IF($M789=プロ用男子!K$202,ROW(),"")),"")</f>
        <v/>
      </c>
      <c r="BW789" s="58" t="str">
        <f>IF(O789="男子",IF($AF789&gt;100,"",IF($M789=プロ用男子!D$227,ROW(),"")),"")</f>
        <v/>
      </c>
      <c r="BX789" s="58" t="str">
        <f>IF(O789="男子",IF($AF789&gt;100,"",IF($M789=プロ用男子!K$227,ROW(),"")),"")</f>
        <v/>
      </c>
      <c r="BY789" s="58" t="str">
        <f>IF(O789="女子",IF(AF789&gt;100,"",IF(M789=プロ用女子!D$2,ROW(),"")),"")</f>
        <v/>
      </c>
      <c r="BZ789" s="58" t="str">
        <f>IF(O789="女子",IF($AF789&gt;100,"",IF($M789=プロ用女子!K$2,ROW(),"")),"")</f>
        <v/>
      </c>
      <c r="CA789" s="58" t="str">
        <f>IF(O789="女子",IF($AF789&gt;100,"",IF($M789=プロ用女子!D$27,ROW(),"")),"")</f>
        <v/>
      </c>
      <c r="CB789" s="58" t="str">
        <f>IF(O789="女子",IF($AF789&gt;100,"",IF($M789=プロ用女子!K$27,ROW(),"")),"")</f>
        <v/>
      </c>
      <c r="CC789" s="58" t="str">
        <f>IF(O789="女子",IF($AF789&gt;100,"",IF($M789=プロ用女子!D$52,ROW(),"")),"")</f>
        <v/>
      </c>
      <c r="CD789" s="58" t="str">
        <f>IF(O789="女子",IF($AF789&gt;100,"",IF($M789=プロ用女子!K$52,ROW(),"")),"")</f>
        <v/>
      </c>
      <c r="CE789" s="58" t="str">
        <f>IF(O789="女子",IF($AF789&gt;100,"",IF($M789=プロ用女子!D$77,ROW(),"")),"")</f>
        <v/>
      </c>
      <c r="CF789" s="58" t="str">
        <f>IF(O789="女子",IF($AF789&gt;100,"",IF($M789=プロ用女子!K$77,ROW(),"")),"")</f>
        <v/>
      </c>
      <c r="CG789" s="58" t="str">
        <f>IF(O789="女子",IF($AF789&gt;100,"",IF($M789=プロ用女子!D$102,ROW(),"")),"")</f>
        <v/>
      </c>
      <c r="CH789" s="58" t="str">
        <f>IF(O789="女子",IF($AF789&gt;100,"",IF($M789=プロ用女子!K$102,ROW(),"")),"")</f>
        <v/>
      </c>
      <c r="CI789" s="58" t="str">
        <f>IF(O789="女子",IF($AF789&gt;100,"",IF($M789=プロ用女子!D$127,ROW(),"")),"")</f>
        <v/>
      </c>
      <c r="CJ789" s="58" t="str">
        <f>IF(O789="女子",IF($AF789&gt;100,"",IF($M789=プロ用女子!K$127,ROW(),"")),"")</f>
        <v/>
      </c>
      <c r="CK789" s="58" t="str">
        <f>IF(O789="女子",IF($AF789&gt;100,"",IF($M789=プロ用女子!D$152,ROW(),"")),"")</f>
        <v/>
      </c>
      <c r="CL789" s="58" t="str">
        <f>IF(O789="女子",IF($AF789&gt;100,"",IF($M789=プロ用女子!K$152,ROW(),"")),"")</f>
        <v/>
      </c>
      <c r="CM789" s="58" t="str">
        <f>IF(O789="女子",IF($AF789&gt;100,"",IF($M789=プロ用女子!D$177,ROW(),"")),"")</f>
        <v/>
      </c>
      <c r="CN789" s="58" t="str">
        <f>IF(O789="女子",IF($AF789&gt;100,"",IF($M789=プロ用女子!K$177,ROW(),"")),"")</f>
        <v/>
      </c>
      <c r="CO789" s="58" t="str">
        <f>IF(O789="女子",IF($AF789&gt;100,"",IF($M789=プロ用女子!D$202,ROW(),"")),"")</f>
        <v/>
      </c>
      <c r="CP789" s="58" t="str">
        <f>IF(O789="女子",IF($AF789&gt;100,"",IF($M789=プロ用女子!K$202,ROW(),"")),"")</f>
        <v/>
      </c>
      <c r="CQ789" s="58" t="str">
        <f>IF(O789="女子",IF($AF789&gt;100,"",IF($M789=プロ用女子!D$227,ROW(),"")),"")</f>
        <v/>
      </c>
      <c r="CR789" s="58" t="str">
        <f>IF(O789="女子",IF($AF789&gt;100,"",IF($M789=プロ用女子!K$227,ROW(),"")),"")</f>
        <v/>
      </c>
    </row>
    <row r="790" spans="54:96" x14ac:dyDescent="0.15">
      <c r="BB790" t="str">
        <f t="shared" si="43"/>
        <v/>
      </c>
      <c r="BC790" t="str">
        <f t="shared" si="44"/>
        <v/>
      </c>
      <c r="BD790" t="str">
        <f t="shared" si="45"/>
        <v/>
      </c>
      <c r="BE790" s="58" t="str">
        <f>IF(O790="男子",IF($AF790&gt;100,"",IF(M790=プロ用男子!D$2,ROW(),"")),"")</f>
        <v/>
      </c>
      <c r="BF790" s="58" t="str">
        <f>IF(O790="男子",IF($AF790&gt;100,"",IF($M790=プロ用男子!K$2,ROW(),"")),"")</f>
        <v/>
      </c>
      <c r="BG790" s="58" t="str">
        <f>IF(O790="男子",IF($AF790&gt;100,"",IF($M790=プロ用男子!D$27,ROW(),"")),"")</f>
        <v/>
      </c>
      <c r="BH790" s="58" t="str">
        <f>IF(O790="男子",IF($AF790&gt;100,"",IF($M790=プロ用男子!K$27,ROW(),"")),"")</f>
        <v/>
      </c>
      <c r="BI790" s="58" t="str">
        <f>IF(O790="男子",IF($AF790&gt;100,"",IF($M790=プロ用男子!D$52,ROW(),"")),"")</f>
        <v/>
      </c>
      <c r="BJ790" s="58" t="str">
        <f>IF(O790="男子",IF($AF790&gt;100,"",IF($M790=プロ用男子!K$52,ROW(),"")),"")</f>
        <v/>
      </c>
      <c r="BK790" s="58" t="str">
        <f>IF(O790="男子",IF($AF790&gt;100,"",IF($M790=プロ用男子!D$77,ROW(),"")),"")</f>
        <v/>
      </c>
      <c r="BL790" s="58" t="str">
        <f>IF(O790="男子",IF($AF790&gt;100,"",IF($M790=プロ用男子!K$77,ROW(),"")),"")</f>
        <v/>
      </c>
      <c r="BM790" s="58" t="str">
        <f>IF(O790="男子",IF($AF790&gt;100,"",IF($M790=プロ用男子!D$102,ROW(),"")),"")</f>
        <v/>
      </c>
      <c r="BN790" s="58" t="str">
        <f>IF(O790="男子",IF($AF790&gt;100,"",IF($M790=プロ用男子!K$102,ROW(),"")),"")</f>
        <v/>
      </c>
      <c r="BO790" s="58" t="str">
        <f>IF(O790="男子",IF($AF790&gt;100,"",IF($M790=プロ用男子!D$127,ROW(),"")),"")</f>
        <v/>
      </c>
      <c r="BP790" s="58" t="str">
        <f>IF(O790="男子",IF($AF790&gt;100,"",IF($M790=プロ用男子!K$127,ROW(),"")),"")</f>
        <v/>
      </c>
      <c r="BQ790" s="58" t="str">
        <f>IF(O790="男子",IF($AF790&gt;100,"",IF($M790=プロ用男子!D$152,ROW(),"")),"")</f>
        <v/>
      </c>
      <c r="BR790" s="58" t="str">
        <f>IF(O790="男子",IF($AF790&gt;100,"",IF($M790=プロ用男子!K$152,ROW(),"")),"")</f>
        <v/>
      </c>
      <c r="BS790" s="58" t="str">
        <f>IF(O790="男子",IF($AF790&gt;100,"",IF($M790=プロ用男子!D$177,ROW(),"")),"")</f>
        <v/>
      </c>
      <c r="BT790" s="58" t="str">
        <f>IF(O790="男子",IF($AF790&gt;100,"",IF($M790=プロ用男子!K$177,ROW(),"")),"")</f>
        <v/>
      </c>
      <c r="BU790" s="58" t="str">
        <f>IF(O790="男子",IF($AF790&gt;100,"",IF($M790=プロ用男子!D$202,ROW(),"")),"")</f>
        <v/>
      </c>
      <c r="BV790" s="58" t="str">
        <f>IF(O790="男子",IF($AF790&gt;100,"",IF($M790=プロ用男子!K$202,ROW(),"")),"")</f>
        <v/>
      </c>
      <c r="BW790" s="58" t="str">
        <f>IF(O790="男子",IF($AF790&gt;100,"",IF($M790=プロ用男子!D$227,ROW(),"")),"")</f>
        <v/>
      </c>
      <c r="BX790" s="58" t="str">
        <f>IF(O790="男子",IF($AF790&gt;100,"",IF($M790=プロ用男子!K$227,ROW(),"")),"")</f>
        <v/>
      </c>
      <c r="BY790" s="58" t="str">
        <f>IF(O790="女子",IF(AF790&gt;100,"",IF(M790=プロ用女子!D$2,ROW(),"")),"")</f>
        <v/>
      </c>
      <c r="BZ790" s="58" t="str">
        <f>IF(O790="女子",IF($AF790&gt;100,"",IF($M790=プロ用女子!K$2,ROW(),"")),"")</f>
        <v/>
      </c>
      <c r="CA790" s="58" t="str">
        <f>IF(O790="女子",IF($AF790&gt;100,"",IF($M790=プロ用女子!D$27,ROW(),"")),"")</f>
        <v/>
      </c>
      <c r="CB790" s="58" t="str">
        <f>IF(O790="女子",IF($AF790&gt;100,"",IF($M790=プロ用女子!K$27,ROW(),"")),"")</f>
        <v/>
      </c>
      <c r="CC790" s="58" t="str">
        <f>IF(O790="女子",IF($AF790&gt;100,"",IF($M790=プロ用女子!D$52,ROW(),"")),"")</f>
        <v/>
      </c>
      <c r="CD790" s="58" t="str">
        <f>IF(O790="女子",IF($AF790&gt;100,"",IF($M790=プロ用女子!K$52,ROW(),"")),"")</f>
        <v/>
      </c>
      <c r="CE790" s="58" t="str">
        <f>IF(O790="女子",IF($AF790&gt;100,"",IF($M790=プロ用女子!D$77,ROW(),"")),"")</f>
        <v/>
      </c>
      <c r="CF790" s="58" t="str">
        <f>IF(O790="女子",IF($AF790&gt;100,"",IF($M790=プロ用女子!K$77,ROW(),"")),"")</f>
        <v/>
      </c>
      <c r="CG790" s="58" t="str">
        <f>IF(O790="女子",IF($AF790&gt;100,"",IF($M790=プロ用女子!D$102,ROW(),"")),"")</f>
        <v/>
      </c>
      <c r="CH790" s="58" t="str">
        <f>IF(O790="女子",IF($AF790&gt;100,"",IF($M790=プロ用女子!K$102,ROW(),"")),"")</f>
        <v/>
      </c>
      <c r="CI790" s="58" t="str">
        <f>IF(O790="女子",IF($AF790&gt;100,"",IF($M790=プロ用女子!D$127,ROW(),"")),"")</f>
        <v/>
      </c>
      <c r="CJ790" s="58" t="str">
        <f>IF(O790="女子",IF($AF790&gt;100,"",IF($M790=プロ用女子!K$127,ROW(),"")),"")</f>
        <v/>
      </c>
      <c r="CK790" s="58" t="str">
        <f>IF(O790="女子",IF($AF790&gt;100,"",IF($M790=プロ用女子!D$152,ROW(),"")),"")</f>
        <v/>
      </c>
      <c r="CL790" s="58" t="str">
        <f>IF(O790="女子",IF($AF790&gt;100,"",IF($M790=プロ用女子!K$152,ROW(),"")),"")</f>
        <v/>
      </c>
      <c r="CM790" s="58" t="str">
        <f>IF(O790="女子",IF($AF790&gt;100,"",IF($M790=プロ用女子!D$177,ROW(),"")),"")</f>
        <v/>
      </c>
      <c r="CN790" s="58" t="str">
        <f>IF(O790="女子",IF($AF790&gt;100,"",IF($M790=プロ用女子!K$177,ROW(),"")),"")</f>
        <v/>
      </c>
      <c r="CO790" s="58" t="str">
        <f>IF(O790="女子",IF($AF790&gt;100,"",IF($M790=プロ用女子!D$202,ROW(),"")),"")</f>
        <v/>
      </c>
      <c r="CP790" s="58" t="str">
        <f>IF(O790="女子",IF($AF790&gt;100,"",IF($M790=プロ用女子!K$202,ROW(),"")),"")</f>
        <v/>
      </c>
      <c r="CQ790" s="58" t="str">
        <f>IF(O790="女子",IF($AF790&gt;100,"",IF($M790=プロ用女子!D$227,ROW(),"")),"")</f>
        <v/>
      </c>
      <c r="CR790" s="58" t="str">
        <f>IF(O790="女子",IF($AF790&gt;100,"",IF($M790=プロ用女子!K$227,ROW(),"")),"")</f>
        <v/>
      </c>
    </row>
    <row r="791" spans="54:96" x14ac:dyDescent="0.15">
      <c r="BB791" t="str">
        <f t="shared" si="43"/>
        <v/>
      </c>
      <c r="BC791" t="str">
        <f t="shared" si="44"/>
        <v/>
      </c>
      <c r="BD791" t="str">
        <f t="shared" si="45"/>
        <v/>
      </c>
      <c r="BE791" s="58" t="str">
        <f>IF(O791="男子",IF($AF791&gt;100,"",IF(M791=プロ用男子!D$2,ROW(),"")),"")</f>
        <v/>
      </c>
      <c r="BF791" s="58" t="str">
        <f>IF(O791="男子",IF($AF791&gt;100,"",IF($M791=プロ用男子!K$2,ROW(),"")),"")</f>
        <v/>
      </c>
      <c r="BG791" s="58" t="str">
        <f>IF(O791="男子",IF($AF791&gt;100,"",IF($M791=プロ用男子!D$27,ROW(),"")),"")</f>
        <v/>
      </c>
      <c r="BH791" s="58" t="str">
        <f>IF(O791="男子",IF($AF791&gt;100,"",IF($M791=プロ用男子!K$27,ROW(),"")),"")</f>
        <v/>
      </c>
      <c r="BI791" s="58" t="str">
        <f>IF(O791="男子",IF($AF791&gt;100,"",IF($M791=プロ用男子!D$52,ROW(),"")),"")</f>
        <v/>
      </c>
      <c r="BJ791" s="58" t="str">
        <f>IF(O791="男子",IF($AF791&gt;100,"",IF($M791=プロ用男子!K$52,ROW(),"")),"")</f>
        <v/>
      </c>
      <c r="BK791" s="58" t="str">
        <f>IF(O791="男子",IF($AF791&gt;100,"",IF($M791=プロ用男子!D$77,ROW(),"")),"")</f>
        <v/>
      </c>
      <c r="BL791" s="58" t="str">
        <f>IF(O791="男子",IF($AF791&gt;100,"",IF($M791=プロ用男子!K$77,ROW(),"")),"")</f>
        <v/>
      </c>
      <c r="BM791" s="58" t="str">
        <f>IF(O791="男子",IF($AF791&gt;100,"",IF($M791=プロ用男子!D$102,ROW(),"")),"")</f>
        <v/>
      </c>
      <c r="BN791" s="58" t="str">
        <f>IF(O791="男子",IF($AF791&gt;100,"",IF($M791=プロ用男子!K$102,ROW(),"")),"")</f>
        <v/>
      </c>
      <c r="BO791" s="58" t="str">
        <f>IF(O791="男子",IF($AF791&gt;100,"",IF($M791=プロ用男子!D$127,ROW(),"")),"")</f>
        <v/>
      </c>
      <c r="BP791" s="58" t="str">
        <f>IF(O791="男子",IF($AF791&gt;100,"",IF($M791=プロ用男子!K$127,ROW(),"")),"")</f>
        <v/>
      </c>
      <c r="BQ791" s="58" t="str">
        <f>IF(O791="男子",IF($AF791&gt;100,"",IF($M791=プロ用男子!D$152,ROW(),"")),"")</f>
        <v/>
      </c>
      <c r="BR791" s="58" t="str">
        <f>IF(O791="男子",IF($AF791&gt;100,"",IF($M791=プロ用男子!K$152,ROW(),"")),"")</f>
        <v/>
      </c>
      <c r="BS791" s="58" t="str">
        <f>IF(O791="男子",IF($AF791&gt;100,"",IF($M791=プロ用男子!D$177,ROW(),"")),"")</f>
        <v/>
      </c>
      <c r="BT791" s="58" t="str">
        <f>IF(O791="男子",IF($AF791&gt;100,"",IF($M791=プロ用男子!K$177,ROW(),"")),"")</f>
        <v/>
      </c>
      <c r="BU791" s="58" t="str">
        <f>IF(O791="男子",IF($AF791&gt;100,"",IF($M791=プロ用男子!D$202,ROW(),"")),"")</f>
        <v/>
      </c>
      <c r="BV791" s="58" t="str">
        <f>IF(O791="男子",IF($AF791&gt;100,"",IF($M791=プロ用男子!K$202,ROW(),"")),"")</f>
        <v/>
      </c>
      <c r="BW791" s="58" t="str">
        <f>IF(O791="男子",IF($AF791&gt;100,"",IF($M791=プロ用男子!D$227,ROW(),"")),"")</f>
        <v/>
      </c>
      <c r="BX791" s="58" t="str">
        <f>IF(O791="男子",IF($AF791&gt;100,"",IF($M791=プロ用男子!K$227,ROW(),"")),"")</f>
        <v/>
      </c>
      <c r="BY791" s="58" t="str">
        <f>IF(O791="女子",IF(AF791&gt;100,"",IF(M791=プロ用女子!D$2,ROW(),"")),"")</f>
        <v/>
      </c>
      <c r="BZ791" s="58" t="str">
        <f>IF(O791="女子",IF($AF791&gt;100,"",IF($M791=プロ用女子!K$2,ROW(),"")),"")</f>
        <v/>
      </c>
      <c r="CA791" s="58" t="str">
        <f>IF(O791="女子",IF($AF791&gt;100,"",IF($M791=プロ用女子!D$27,ROW(),"")),"")</f>
        <v/>
      </c>
      <c r="CB791" s="58" t="str">
        <f>IF(O791="女子",IF($AF791&gt;100,"",IF($M791=プロ用女子!K$27,ROW(),"")),"")</f>
        <v/>
      </c>
      <c r="CC791" s="58" t="str">
        <f>IF(O791="女子",IF($AF791&gt;100,"",IF($M791=プロ用女子!D$52,ROW(),"")),"")</f>
        <v/>
      </c>
      <c r="CD791" s="58" t="str">
        <f>IF(O791="女子",IF($AF791&gt;100,"",IF($M791=プロ用女子!K$52,ROW(),"")),"")</f>
        <v/>
      </c>
      <c r="CE791" s="58" t="str">
        <f>IF(O791="女子",IF($AF791&gt;100,"",IF($M791=プロ用女子!D$77,ROW(),"")),"")</f>
        <v/>
      </c>
      <c r="CF791" s="58" t="str">
        <f>IF(O791="女子",IF($AF791&gt;100,"",IF($M791=プロ用女子!K$77,ROW(),"")),"")</f>
        <v/>
      </c>
      <c r="CG791" s="58" t="str">
        <f>IF(O791="女子",IF($AF791&gt;100,"",IF($M791=プロ用女子!D$102,ROW(),"")),"")</f>
        <v/>
      </c>
      <c r="CH791" s="58" t="str">
        <f>IF(O791="女子",IF($AF791&gt;100,"",IF($M791=プロ用女子!K$102,ROW(),"")),"")</f>
        <v/>
      </c>
      <c r="CI791" s="58" t="str">
        <f>IF(O791="女子",IF($AF791&gt;100,"",IF($M791=プロ用女子!D$127,ROW(),"")),"")</f>
        <v/>
      </c>
      <c r="CJ791" s="58" t="str">
        <f>IF(O791="女子",IF($AF791&gt;100,"",IF($M791=プロ用女子!K$127,ROW(),"")),"")</f>
        <v/>
      </c>
      <c r="CK791" s="58" t="str">
        <f>IF(O791="女子",IF($AF791&gt;100,"",IF($M791=プロ用女子!D$152,ROW(),"")),"")</f>
        <v/>
      </c>
      <c r="CL791" s="58" t="str">
        <f>IF(O791="女子",IF($AF791&gt;100,"",IF($M791=プロ用女子!K$152,ROW(),"")),"")</f>
        <v/>
      </c>
      <c r="CM791" s="58" t="str">
        <f>IF(O791="女子",IF($AF791&gt;100,"",IF($M791=プロ用女子!D$177,ROW(),"")),"")</f>
        <v/>
      </c>
      <c r="CN791" s="58" t="str">
        <f>IF(O791="女子",IF($AF791&gt;100,"",IF($M791=プロ用女子!K$177,ROW(),"")),"")</f>
        <v/>
      </c>
      <c r="CO791" s="58" t="str">
        <f>IF(O791="女子",IF($AF791&gt;100,"",IF($M791=プロ用女子!D$202,ROW(),"")),"")</f>
        <v/>
      </c>
      <c r="CP791" s="58" t="str">
        <f>IF(O791="女子",IF($AF791&gt;100,"",IF($M791=プロ用女子!K$202,ROW(),"")),"")</f>
        <v/>
      </c>
      <c r="CQ791" s="58" t="str">
        <f>IF(O791="女子",IF($AF791&gt;100,"",IF($M791=プロ用女子!D$227,ROW(),"")),"")</f>
        <v/>
      </c>
      <c r="CR791" s="58" t="str">
        <f>IF(O791="女子",IF($AF791&gt;100,"",IF($M791=プロ用女子!K$227,ROW(),"")),"")</f>
        <v/>
      </c>
    </row>
    <row r="792" spans="54:96" x14ac:dyDescent="0.15">
      <c r="BB792" t="str">
        <f t="shared" si="43"/>
        <v/>
      </c>
      <c r="BC792" t="str">
        <f t="shared" si="44"/>
        <v/>
      </c>
      <c r="BD792" t="str">
        <f t="shared" si="45"/>
        <v/>
      </c>
      <c r="BE792" s="58" t="str">
        <f>IF(O792="男子",IF($AF792&gt;100,"",IF(M792=プロ用男子!D$2,ROW(),"")),"")</f>
        <v/>
      </c>
      <c r="BF792" s="58" t="str">
        <f>IF(O792="男子",IF($AF792&gt;100,"",IF($M792=プロ用男子!K$2,ROW(),"")),"")</f>
        <v/>
      </c>
      <c r="BG792" s="58" t="str">
        <f>IF(O792="男子",IF($AF792&gt;100,"",IF($M792=プロ用男子!D$27,ROW(),"")),"")</f>
        <v/>
      </c>
      <c r="BH792" s="58" t="str">
        <f>IF(O792="男子",IF($AF792&gt;100,"",IF($M792=プロ用男子!K$27,ROW(),"")),"")</f>
        <v/>
      </c>
      <c r="BI792" s="58" t="str">
        <f>IF(O792="男子",IF($AF792&gt;100,"",IF($M792=プロ用男子!D$52,ROW(),"")),"")</f>
        <v/>
      </c>
      <c r="BJ792" s="58" t="str">
        <f>IF(O792="男子",IF($AF792&gt;100,"",IF($M792=プロ用男子!K$52,ROW(),"")),"")</f>
        <v/>
      </c>
      <c r="BK792" s="58" t="str">
        <f>IF(O792="男子",IF($AF792&gt;100,"",IF($M792=プロ用男子!D$77,ROW(),"")),"")</f>
        <v/>
      </c>
      <c r="BL792" s="58" t="str">
        <f>IF(O792="男子",IF($AF792&gt;100,"",IF($M792=プロ用男子!K$77,ROW(),"")),"")</f>
        <v/>
      </c>
      <c r="BM792" s="58" t="str">
        <f>IF(O792="男子",IF($AF792&gt;100,"",IF($M792=プロ用男子!D$102,ROW(),"")),"")</f>
        <v/>
      </c>
      <c r="BN792" s="58" t="str">
        <f>IF(O792="男子",IF($AF792&gt;100,"",IF($M792=プロ用男子!K$102,ROW(),"")),"")</f>
        <v/>
      </c>
      <c r="BO792" s="58" t="str">
        <f>IF(O792="男子",IF($AF792&gt;100,"",IF($M792=プロ用男子!D$127,ROW(),"")),"")</f>
        <v/>
      </c>
      <c r="BP792" s="58" t="str">
        <f>IF(O792="男子",IF($AF792&gt;100,"",IF($M792=プロ用男子!K$127,ROW(),"")),"")</f>
        <v/>
      </c>
      <c r="BQ792" s="58" t="str">
        <f>IF(O792="男子",IF($AF792&gt;100,"",IF($M792=プロ用男子!D$152,ROW(),"")),"")</f>
        <v/>
      </c>
      <c r="BR792" s="58" t="str">
        <f>IF(O792="男子",IF($AF792&gt;100,"",IF($M792=プロ用男子!K$152,ROW(),"")),"")</f>
        <v/>
      </c>
      <c r="BS792" s="58" t="str">
        <f>IF(O792="男子",IF($AF792&gt;100,"",IF($M792=プロ用男子!D$177,ROW(),"")),"")</f>
        <v/>
      </c>
      <c r="BT792" s="58" t="str">
        <f>IF(O792="男子",IF($AF792&gt;100,"",IF($M792=プロ用男子!K$177,ROW(),"")),"")</f>
        <v/>
      </c>
      <c r="BU792" s="58" t="str">
        <f>IF(O792="男子",IF($AF792&gt;100,"",IF($M792=プロ用男子!D$202,ROW(),"")),"")</f>
        <v/>
      </c>
      <c r="BV792" s="58" t="str">
        <f>IF(O792="男子",IF($AF792&gt;100,"",IF($M792=プロ用男子!K$202,ROW(),"")),"")</f>
        <v/>
      </c>
      <c r="BW792" s="58" t="str">
        <f>IF(O792="男子",IF($AF792&gt;100,"",IF($M792=プロ用男子!D$227,ROW(),"")),"")</f>
        <v/>
      </c>
      <c r="BX792" s="58" t="str">
        <f>IF(O792="男子",IF($AF792&gt;100,"",IF($M792=プロ用男子!K$227,ROW(),"")),"")</f>
        <v/>
      </c>
      <c r="BY792" s="58" t="str">
        <f>IF(O792="女子",IF(AF792&gt;100,"",IF(M792=プロ用女子!D$2,ROW(),"")),"")</f>
        <v/>
      </c>
      <c r="BZ792" s="58" t="str">
        <f>IF(O792="女子",IF($AF792&gt;100,"",IF($M792=プロ用女子!K$2,ROW(),"")),"")</f>
        <v/>
      </c>
      <c r="CA792" s="58" t="str">
        <f>IF(O792="女子",IF($AF792&gt;100,"",IF($M792=プロ用女子!D$27,ROW(),"")),"")</f>
        <v/>
      </c>
      <c r="CB792" s="58" t="str">
        <f>IF(O792="女子",IF($AF792&gt;100,"",IF($M792=プロ用女子!K$27,ROW(),"")),"")</f>
        <v/>
      </c>
      <c r="CC792" s="58" t="str">
        <f>IF(O792="女子",IF($AF792&gt;100,"",IF($M792=プロ用女子!D$52,ROW(),"")),"")</f>
        <v/>
      </c>
      <c r="CD792" s="58" t="str">
        <f>IF(O792="女子",IF($AF792&gt;100,"",IF($M792=プロ用女子!K$52,ROW(),"")),"")</f>
        <v/>
      </c>
      <c r="CE792" s="58" t="str">
        <f>IF(O792="女子",IF($AF792&gt;100,"",IF($M792=プロ用女子!D$77,ROW(),"")),"")</f>
        <v/>
      </c>
      <c r="CF792" s="58" t="str">
        <f>IF(O792="女子",IF($AF792&gt;100,"",IF($M792=プロ用女子!K$77,ROW(),"")),"")</f>
        <v/>
      </c>
      <c r="CG792" s="58" t="str">
        <f>IF(O792="女子",IF($AF792&gt;100,"",IF($M792=プロ用女子!D$102,ROW(),"")),"")</f>
        <v/>
      </c>
      <c r="CH792" s="58" t="str">
        <f>IF(O792="女子",IF($AF792&gt;100,"",IF($M792=プロ用女子!K$102,ROW(),"")),"")</f>
        <v/>
      </c>
      <c r="CI792" s="58" t="str">
        <f>IF(O792="女子",IF($AF792&gt;100,"",IF($M792=プロ用女子!D$127,ROW(),"")),"")</f>
        <v/>
      </c>
      <c r="CJ792" s="58" t="str">
        <f>IF(O792="女子",IF($AF792&gt;100,"",IF($M792=プロ用女子!K$127,ROW(),"")),"")</f>
        <v/>
      </c>
      <c r="CK792" s="58" t="str">
        <f>IF(O792="女子",IF($AF792&gt;100,"",IF($M792=プロ用女子!D$152,ROW(),"")),"")</f>
        <v/>
      </c>
      <c r="CL792" s="58" t="str">
        <f>IF(O792="女子",IF($AF792&gt;100,"",IF($M792=プロ用女子!K$152,ROW(),"")),"")</f>
        <v/>
      </c>
      <c r="CM792" s="58" t="str">
        <f>IF(O792="女子",IF($AF792&gt;100,"",IF($M792=プロ用女子!D$177,ROW(),"")),"")</f>
        <v/>
      </c>
      <c r="CN792" s="58" t="str">
        <f>IF(O792="女子",IF($AF792&gt;100,"",IF($M792=プロ用女子!K$177,ROW(),"")),"")</f>
        <v/>
      </c>
      <c r="CO792" s="58" t="str">
        <f>IF(O792="女子",IF($AF792&gt;100,"",IF($M792=プロ用女子!D$202,ROW(),"")),"")</f>
        <v/>
      </c>
      <c r="CP792" s="58" t="str">
        <f>IF(O792="女子",IF($AF792&gt;100,"",IF($M792=プロ用女子!K$202,ROW(),"")),"")</f>
        <v/>
      </c>
      <c r="CQ792" s="58" t="str">
        <f>IF(O792="女子",IF($AF792&gt;100,"",IF($M792=プロ用女子!D$227,ROW(),"")),"")</f>
        <v/>
      </c>
      <c r="CR792" s="58" t="str">
        <f>IF(O792="女子",IF($AF792&gt;100,"",IF($M792=プロ用女子!K$227,ROW(),"")),"")</f>
        <v/>
      </c>
    </row>
    <row r="793" spans="54:96" x14ac:dyDescent="0.15">
      <c r="BB793" t="str">
        <f t="shared" si="43"/>
        <v/>
      </c>
      <c r="BC793" t="str">
        <f t="shared" si="44"/>
        <v/>
      </c>
      <c r="BD793" t="str">
        <f t="shared" si="45"/>
        <v/>
      </c>
      <c r="BE793" s="58" t="str">
        <f>IF(O793="男子",IF($AF793&gt;100,"",IF(M793=プロ用男子!D$2,ROW(),"")),"")</f>
        <v/>
      </c>
      <c r="BF793" s="58" t="str">
        <f>IF(O793="男子",IF($AF793&gt;100,"",IF($M793=プロ用男子!K$2,ROW(),"")),"")</f>
        <v/>
      </c>
      <c r="BG793" s="58" t="str">
        <f>IF(O793="男子",IF($AF793&gt;100,"",IF($M793=プロ用男子!D$27,ROW(),"")),"")</f>
        <v/>
      </c>
      <c r="BH793" s="58" t="str">
        <f>IF(O793="男子",IF($AF793&gt;100,"",IF($M793=プロ用男子!K$27,ROW(),"")),"")</f>
        <v/>
      </c>
      <c r="BI793" s="58" t="str">
        <f>IF(O793="男子",IF($AF793&gt;100,"",IF($M793=プロ用男子!D$52,ROW(),"")),"")</f>
        <v/>
      </c>
      <c r="BJ793" s="58" t="str">
        <f>IF(O793="男子",IF($AF793&gt;100,"",IF($M793=プロ用男子!K$52,ROW(),"")),"")</f>
        <v/>
      </c>
      <c r="BK793" s="58" t="str">
        <f>IF(O793="男子",IF($AF793&gt;100,"",IF($M793=プロ用男子!D$77,ROW(),"")),"")</f>
        <v/>
      </c>
      <c r="BL793" s="58" t="str">
        <f>IF(O793="男子",IF($AF793&gt;100,"",IF($M793=プロ用男子!K$77,ROW(),"")),"")</f>
        <v/>
      </c>
      <c r="BM793" s="58" t="str">
        <f>IF(O793="男子",IF($AF793&gt;100,"",IF($M793=プロ用男子!D$102,ROW(),"")),"")</f>
        <v/>
      </c>
      <c r="BN793" s="58" t="str">
        <f>IF(O793="男子",IF($AF793&gt;100,"",IF($M793=プロ用男子!K$102,ROW(),"")),"")</f>
        <v/>
      </c>
      <c r="BO793" s="58" t="str">
        <f>IF(O793="男子",IF($AF793&gt;100,"",IF($M793=プロ用男子!D$127,ROW(),"")),"")</f>
        <v/>
      </c>
      <c r="BP793" s="58" t="str">
        <f>IF(O793="男子",IF($AF793&gt;100,"",IF($M793=プロ用男子!K$127,ROW(),"")),"")</f>
        <v/>
      </c>
      <c r="BQ793" s="58" t="str">
        <f>IF(O793="男子",IF($AF793&gt;100,"",IF($M793=プロ用男子!D$152,ROW(),"")),"")</f>
        <v/>
      </c>
      <c r="BR793" s="58" t="str">
        <f>IF(O793="男子",IF($AF793&gt;100,"",IF($M793=プロ用男子!K$152,ROW(),"")),"")</f>
        <v/>
      </c>
      <c r="BS793" s="58" t="str">
        <f>IF(O793="男子",IF($AF793&gt;100,"",IF($M793=プロ用男子!D$177,ROW(),"")),"")</f>
        <v/>
      </c>
      <c r="BT793" s="58" t="str">
        <f>IF(O793="男子",IF($AF793&gt;100,"",IF($M793=プロ用男子!K$177,ROW(),"")),"")</f>
        <v/>
      </c>
      <c r="BU793" s="58" t="str">
        <f>IF(O793="男子",IF($AF793&gt;100,"",IF($M793=プロ用男子!D$202,ROW(),"")),"")</f>
        <v/>
      </c>
      <c r="BV793" s="58" t="str">
        <f>IF(O793="男子",IF($AF793&gt;100,"",IF($M793=プロ用男子!K$202,ROW(),"")),"")</f>
        <v/>
      </c>
      <c r="BW793" s="58" t="str">
        <f>IF(O793="男子",IF($AF793&gt;100,"",IF($M793=プロ用男子!D$227,ROW(),"")),"")</f>
        <v/>
      </c>
      <c r="BX793" s="58" t="str">
        <f>IF(O793="男子",IF($AF793&gt;100,"",IF($M793=プロ用男子!K$227,ROW(),"")),"")</f>
        <v/>
      </c>
      <c r="BY793" s="58" t="str">
        <f>IF(O793="女子",IF(AF793&gt;100,"",IF(M793=プロ用女子!D$2,ROW(),"")),"")</f>
        <v/>
      </c>
      <c r="BZ793" s="58" t="str">
        <f>IF(O793="女子",IF($AF793&gt;100,"",IF($M793=プロ用女子!K$2,ROW(),"")),"")</f>
        <v/>
      </c>
      <c r="CA793" s="58" t="str">
        <f>IF(O793="女子",IF($AF793&gt;100,"",IF($M793=プロ用女子!D$27,ROW(),"")),"")</f>
        <v/>
      </c>
      <c r="CB793" s="58" t="str">
        <f>IF(O793="女子",IF($AF793&gt;100,"",IF($M793=プロ用女子!K$27,ROW(),"")),"")</f>
        <v/>
      </c>
      <c r="CC793" s="58" t="str">
        <f>IF(O793="女子",IF($AF793&gt;100,"",IF($M793=プロ用女子!D$52,ROW(),"")),"")</f>
        <v/>
      </c>
      <c r="CD793" s="58" t="str">
        <f>IF(O793="女子",IF($AF793&gt;100,"",IF($M793=プロ用女子!K$52,ROW(),"")),"")</f>
        <v/>
      </c>
      <c r="CE793" s="58" t="str">
        <f>IF(O793="女子",IF($AF793&gt;100,"",IF($M793=プロ用女子!D$77,ROW(),"")),"")</f>
        <v/>
      </c>
      <c r="CF793" s="58" t="str">
        <f>IF(O793="女子",IF($AF793&gt;100,"",IF($M793=プロ用女子!K$77,ROW(),"")),"")</f>
        <v/>
      </c>
      <c r="CG793" s="58" t="str">
        <f>IF(O793="女子",IF($AF793&gt;100,"",IF($M793=プロ用女子!D$102,ROW(),"")),"")</f>
        <v/>
      </c>
      <c r="CH793" s="58" t="str">
        <f>IF(O793="女子",IF($AF793&gt;100,"",IF($M793=プロ用女子!K$102,ROW(),"")),"")</f>
        <v/>
      </c>
      <c r="CI793" s="58" t="str">
        <f>IF(O793="女子",IF($AF793&gt;100,"",IF($M793=プロ用女子!D$127,ROW(),"")),"")</f>
        <v/>
      </c>
      <c r="CJ793" s="58" t="str">
        <f>IF(O793="女子",IF($AF793&gt;100,"",IF($M793=プロ用女子!K$127,ROW(),"")),"")</f>
        <v/>
      </c>
      <c r="CK793" s="58" t="str">
        <f>IF(O793="女子",IF($AF793&gt;100,"",IF($M793=プロ用女子!D$152,ROW(),"")),"")</f>
        <v/>
      </c>
      <c r="CL793" s="58" t="str">
        <f>IF(O793="女子",IF($AF793&gt;100,"",IF($M793=プロ用女子!K$152,ROW(),"")),"")</f>
        <v/>
      </c>
      <c r="CM793" s="58" t="str">
        <f>IF(O793="女子",IF($AF793&gt;100,"",IF($M793=プロ用女子!D$177,ROW(),"")),"")</f>
        <v/>
      </c>
      <c r="CN793" s="58" t="str">
        <f>IF(O793="女子",IF($AF793&gt;100,"",IF($M793=プロ用女子!K$177,ROW(),"")),"")</f>
        <v/>
      </c>
      <c r="CO793" s="58" t="str">
        <f>IF(O793="女子",IF($AF793&gt;100,"",IF($M793=プロ用女子!D$202,ROW(),"")),"")</f>
        <v/>
      </c>
      <c r="CP793" s="58" t="str">
        <f>IF(O793="女子",IF($AF793&gt;100,"",IF($M793=プロ用女子!K$202,ROW(),"")),"")</f>
        <v/>
      </c>
      <c r="CQ793" s="58" t="str">
        <f>IF(O793="女子",IF($AF793&gt;100,"",IF($M793=プロ用女子!D$227,ROW(),"")),"")</f>
        <v/>
      </c>
      <c r="CR793" s="58" t="str">
        <f>IF(O793="女子",IF($AF793&gt;100,"",IF($M793=プロ用女子!K$227,ROW(),"")),"")</f>
        <v/>
      </c>
    </row>
    <row r="794" spans="54:96" x14ac:dyDescent="0.15">
      <c r="BB794" t="str">
        <f t="shared" si="43"/>
        <v/>
      </c>
      <c r="BC794" t="str">
        <f t="shared" si="44"/>
        <v/>
      </c>
      <c r="BD794" t="str">
        <f t="shared" si="45"/>
        <v/>
      </c>
      <c r="BE794" s="58" t="str">
        <f>IF(O794="男子",IF($AF794&gt;100,"",IF(M794=プロ用男子!D$2,ROW(),"")),"")</f>
        <v/>
      </c>
      <c r="BF794" s="58" t="str">
        <f>IF(O794="男子",IF($AF794&gt;100,"",IF($M794=プロ用男子!K$2,ROW(),"")),"")</f>
        <v/>
      </c>
      <c r="BG794" s="58" t="str">
        <f>IF(O794="男子",IF($AF794&gt;100,"",IF($M794=プロ用男子!D$27,ROW(),"")),"")</f>
        <v/>
      </c>
      <c r="BH794" s="58" t="str">
        <f>IF(O794="男子",IF($AF794&gt;100,"",IF($M794=プロ用男子!K$27,ROW(),"")),"")</f>
        <v/>
      </c>
      <c r="BI794" s="58" t="str">
        <f>IF(O794="男子",IF($AF794&gt;100,"",IF($M794=プロ用男子!D$52,ROW(),"")),"")</f>
        <v/>
      </c>
      <c r="BJ794" s="58" t="str">
        <f>IF(O794="男子",IF($AF794&gt;100,"",IF($M794=プロ用男子!K$52,ROW(),"")),"")</f>
        <v/>
      </c>
      <c r="BK794" s="58" t="str">
        <f>IF(O794="男子",IF($AF794&gt;100,"",IF($M794=プロ用男子!D$77,ROW(),"")),"")</f>
        <v/>
      </c>
      <c r="BL794" s="58" t="str">
        <f>IF(O794="男子",IF($AF794&gt;100,"",IF($M794=プロ用男子!K$77,ROW(),"")),"")</f>
        <v/>
      </c>
      <c r="BM794" s="58" t="str">
        <f>IF(O794="男子",IF($AF794&gt;100,"",IF($M794=プロ用男子!D$102,ROW(),"")),"")</f>
        <v/>
      </c>
      <c r="BN794" s="58" t="str">
        <f>IF(O794="男子",IF($AF794&gt;100,"",IF($M794=プロ用男子!K$102,ROW(),"")),"")</f>
        <v/>
      </c>
      <c r="BO794" s="58" t="str">
        <f>IF(O794="男子",IF($AF794&gt;100,"",IF($M794=プロ用男子!D$127,ROW(),"")),"")</f>
        <v/>
      </c>
      <c r="BP794" s="58" t="str">
        <f>IF(O794="男子",IF($AF794&gt;100,"",IF($M794=プロ用男子!K$127,ROW(),"")),"")</f>
        <v/>
      </c>
      <c r="BQ794" s="58" t="str">
        <f>IF(O794="男子",IF($AF794&gt;100,"",IF($M794=プロ用男子!D$152,ROW(),"")),"")</f>
        <v/>
      </c>
      <c r="BR794" s="58" t="str">
        <f>IF(O794="男子",IF($AF794&gt;100,"",IF($M794=プロ用男子!K$152,ROW(),"")),"")</f>
        <v/>
      </c>
      <c r="BS794" s="58" t="str">
        <f>IF(O794="男子",IF($AF794&gt;100,"",IF($M794=プロ用男子!D$177,ROW(),"")),"")</f>
        <v/>
      </c>
      <c r="BT794" s="58" t="str">
        <f>IF(O794="男子",IF($AF794&gt;100,"",IF($M794=プロ用男子!K$177,ROW(),"")),"")</f>
        <v/>
      </c>
      <c r="BU794" s="58" t="str">
        <f>IF(O794="男子",IF($AF794&gt;100,"",IF($M794=プロ用男子!D$202,ROW(),"")),"")</f>
        <v/>
      </c>
      <c r="BV794" s="58" t="str">
        <f>IF(O794="男子",IF($AF794&gt;100,"",IF($M794=プロ用男子!K$202,ROW(),"")),"")</f>
        <v/>
      </c>
      <c r="BW794" s="58" t="str">
        <f>IF(O794="男子",IF($AF794&gt;100,"",IF($M794=プロ用男子!D$227,ROW(),"")),"")</f>
        <v/>
      </c>
      <c r="BX794" s="58" t="str">
        <f>IF(O794="男子",IF($AF794&gt;100,"",IF($M794=プロ用男子!K$227,ROW(),"")),"")</f>
        <v/>
      </c>
      <c r="BY794" s="58" t="str">
        <f>IF(O794="女子",IF(AF794&gt;100,"",IF(M794=プロ用女子!D$2,ROW(),"")),"")</f>
        <v/>
      </c>
      <c r="BZ794" s="58" t="str">
        <f>IF(O794="女子",IF($AF794&gt;100,"",IF($M794=プロ用女子!K$2,ROW(),"")),"")</f>
        <v/>
      </c>
      <c r="CA794" s="58" t="str">
        <f>IF(O794="女子",IF($AF794&gt;100,"",IF($M794=プロ用女子!D$27,ROW(),"")),"")</f>
        <v/>
      </c>
      <c r="CB794" s="58" t="str">
        <f>IF(O794="女子",IF($AF794&gt;100,"",IF($M794=プロ用女子!K$27,ROW(),"")),"")</f>
        <v/>
      </c>
      <c r="CC794" s="58" t="str">
        <f>IF(O794="女子",IF($AF794&gt;100,"",IF($M794=プロ用女子!D$52,ROW(),"")),"")</f>
        <v/>
      </c>
      <c r="CD794" s="58" t="str">
        <f>IF(O794="女子",IF($AF794&gt;100,"",IF($M794=プロ用女子!K$52,ROW(),"")),"")</f>
        <v/>
      </c>
      <c r="CE794" s="58" t="str">
        <f>IF(O794="女子",IF($AF794&gt;100,"",IF($M794=プロ用女子!D$77,ROW(),"")),"")</f>
        <v/>
      </c>
      <c r="CF794" s="58" t="str">
        <f>IF(O794="女子",IF($AF794&gt;100,"",IF($M794=プロ用女子!K$77,ROW(),"")),"")</f>
        <v/>
      </c>
      <c r="CG794" s="58" t="str">
        <f>IF(O794="女子",IF($AF794&gt;100,"",IF($M794=プロ用女子!D$102,ROW(),"")),"")</f>
        <v/>
      </c>
      <c r="CH794" s="58" t="str">
        <f>IF(O794="女子",IF($AF794&gt;100,"",IF($M794=プロ用女子!K$102,ROW(),"")),"")</f>
        <v/>
      </c>
      <c r="CI794" s="58" t="str">
        <f>IF(O794="女子",IF($AF794&gt;100,"",IF($M794=プロ用女子!D$127,ROW(),"")),"")</f>
        <v/>
      </c>
      <c r="CJ794" s="58" t="str">
        <f>IF(O794="女子",IF($AF794&gt;100,"",IF($M794=プロ用女子!K$127,ROW(),"")),"")</f>
        <v/>
      </c>
      <c r="CK794" s="58" t="str">
        <f>IF(O794="女子",IF($AF794&gt;100,"",IF($M794=プロ用女子!D$152,ROW(),"")),"")</f>
        <v/>
      </c>
      <c r="CL794" s="58" t="str">
        <f>IF(O794="女子",IF($AF794&gt;100,"",IF($M794=プロ用女子!K$152,ROW(),"")),"")</f>
        <v/>
      </c>
      <c r="CM794" s="58" t="str">
        <f>IF(O794="女子",IF($AF794&gt;100,"",IF($M794=プロ用女子!D$177,ROW(),"")),"")</f>
        <v/>
      </c>
      <c r="CN794" s="58" t="str">
        <f>IF(O794="女子",IF($AF794&gt;100,"",IF($M794=プロ用女子!K$177,ROW(),"")),"")</f>
        <v/>
      </c>
      <c r="CO794" s="58" t="str">
        <f>IF(O794="女子",IF($AF794&gt;100,"",IF($M794=プロ用女子!D$202,ROW(),"")),"")</f>
        <v/>
      </c>
      <c r="CP794" s="58" t="str">
        <f>IF(O794="女子",IF($AF794&gt;100,"",IF($M794=プロ用女子!K$202,ROW(),"")),"")</f>
        <v/>
      </c>
      <c r="CQ794" s="58" t="str">
        <f>IF(O794="女子",IF($AF794&gt;100,"",IF($M794=プロ用女子!D$227,ROW(),"")),"")</f>
        <v/>
      </c>
      <c r="CR794" s="58" t="str">
        <f>IF(O794="女子",IF($AF794&gt;100,"",IF($M794=プロ用女子!K$227,ROW(),"")),"")</f>
        <v/>
      </c>
    </row>
    <row r="795" spans="54:96" x14ac:dyDescent="0.15">
      <c r="BB795" t="str">
        <f t="shared" si="43"/>
        <v/>
      </c>
      <c r="BC795" t="str">
        <f t="shared" si="44"/>
        <v/>
      </c>
      <c r="BD795" t="str">
        <f t="shared" si="45"/>
        <v/>
      </c>
      <c r="BE795" s="58" t="str">
        <f>IF(O795="男子",IF($AF795&gt;100,"",IF(M795=プロ用男子!D$2,ROW(),"")),"")</f>
        <v/>
      </c>
      <c r="BF795" s="58" t="str">
        <f>IF(O795="男子",IF($AF795&gt;100,"",IF($M795=プロ用男子!K$2,ROW(),"")),"")</f>
        <v/>
      </c>
      <c r="BG795" s="58" t="str">
        <f>IF(O795="男子",IF($AF795&gt;100,"",IF($M795=プロ用男子!D$27,ROW(),"")),"")</f>
        <v/>
      </c>
      <c r="BH795" s="58" t="str">
        <f>IF(O795="男子",IF($AF795&gt;100,"",IF($M795=プロ用男子!K$27,ROW(),"")),"")</f>
        <v/>
      </c>
      <c r="BI795" s="58" t="str">
        <f>IF(O795="男子",IF($AF795&gt;100,"",IF($M795=プロ用男子!D$52,ROW(),"")),"")</f>
        <v/>
      </c>
      <c r="BJ795" s="58" t="str">
        <f>IF(O795="男子",IF($AF795&gt;100,"",IF($M795=プロ用男子!K$52,ROW(),"")),"")</f>
        <v/>
      </c>
      <c r="BK795" s="58" t="str">
        <f>IF(O795="男子",IF($AF795&gt;100,"",IF($M795=プロ用男子!D$77,ROW(),"")),"")</f>
        <v/>
      </c>
      <c r="BL795" s="58" t="str">
        <f>IF(O795="男子",IF($AF795&gt;100,"",IF($M795=プロ用男子!K$77,ROW(),"")),"")</f>
        <v/>
      </c>
      <c r="BM795" s="58" t="str">
        <f>IF(O795="男子",IF($AF795&gt;100,"",IF($M795=プロ用男子!D$102,ROW(),"")),"")</f>
        <v/>
      </c>
      <c r="BN795" s="58" t="str">
        <f>IF(O795="男子",IF($AF795&gt;100,"",IF($M795=プロ用男子!K$102,ROW(),"")),"")</f>
        <v/>
      </c>
      <c r="BO795" s="58" t="str">
        <f>IF(O795="男子",IF($AF795&gt;100,"",IF($M795=プロ用男子!D$127,ROW(),"")),"")</f>
        <v/>
      </c>
      <c r="BP795" s="58" t="str">
        <f>IF(O795="男子",IF($AF795&gt;100,"",IF($M795=プロ用男子!K$127,ROW(),"")),"")</f>
        <v/>
      </c>
      <c r="BQ795" s="58" t="str">
        <f>IF(O795="男子",IF($AF795&gt;100,"",IF($M795=プロ用男子!D$152,ROW(),"")),"")</f>
        <v/>
      </c>
      <c r="BR795" s="58" t="str">
        <f>IF(O795="男子",IF($AF795&gt;100,"",IF($M795=プロ用男子!K$152,ROW(),"")),"")</f>
        <v/>
      </c>
      <c r="BS795" s="58" t="str">
        <f>IF(O795="男子",IF($AF795&gt;100,"",IF($M795=プロ用男子!D$177,ROW(),"")),"")</f>
        <v/>
      </c>
      <c r="BT795" s="58" t="str">
        <f>IF(O795="男子",IF($AF795&gt;100,"",IF($M795=プロ用男子!K$177,ROW(),"")),"")</f>
        <v/>
      </c>
      <c r="BU795" s="58" t="str">
        <f>IF(O795="男子",IF($AF795&gt;100,"",IF($M795=プロ用男子!D$202,ROW(),"")),"")</f>
        <v/>
      </c>
      <c r="BV795" s="58" t="str">
        <f>IF(O795="男子",IF($AF795&gt;100,"",IF($M795=プロ用男子!K$202,ROW(),"")),"")</f>
        <v/>
      </c>
      <c r="BW795" s="58" t="str">
        <f>IF(O795="男子",IF($AF795&gt;100,"",IF($M795=プロ用男子!D$227,ROW(),"")),"")</f>
        <v/>
      </c>
      <c r="BX795" s="58" t="str">
        <f>IF(O795="男子",IF($AF795&gt;100,"",IF($M795=プロ用男子!K$227,ROW(),"")),"")</f>
        <v/>
      </c>
      <c r="BY795" s="58" t="str">
        <f>IF(O795="女子",IF(AF795&gt;100,"",IF(M795=プロ用女子!D$2,ROW(),"")),"")</f>
        <v/>
      </c>
      <c r="BZ795" s="58" t="str">
        <f>IF(O795="女子",IF($AF795&gt;100,"",IF($M795=プロ用女子!K$2,ROW(),"")),"")</f>
        <v/>
      </c>
      <c r="CA795" s="58" t="str">
        <f>IF(O795="女子",IF($AF795&gt;100,"",IF($M795=プロ用女子!D$27,ROW(),"")),"")</f>
        <v/>
      </c>
      <c r="CB795" s="58" t="str">
        <f>IF(O795="女子",IF($AF795&gt;100,"",IF($M795=プロ用女子!K$27,ROW(),"")),"")</f>
        <v/>
      </c>
      <c r="CC795" s="58" t="str">
        <f>IF(O795="女子",IF($AF795&gt;100,"",IF($M795=プロ用女子!D$52,ROW(),"")),"")</f>
        <v/>
      </c>
      <c r="CD795" s="58" t="str">
        <f>IF(O795="女子",IF($AF795&gt;100,"",IF($M795=プロ用女子!K$52,ROW(),"")),"")</f>
        <v/>
      </c>
      <c r="CE795" s="58" t="str">
        <f>IF(O795="女子",IF($AF795&gt;100,"",IF($M795=プロ用女子!D$77,ROW(),"")),"")</f>
        <v/>
      </c>
      <c r="CF795" s="58" t="str">
        <f>IF(O795="女子",IF($AF795&gt;100,"",IF($M795=プロ用女子!K$77,ROW(),"")),"")</f>
        <v/>
      </c>
      <c r="CG795" s="58" t="str">
        <f>IF(O795="女子",IF($AF795&gt;100,"",IF($M795=プロ用女子!D$102,ROW(),"")),"")</f>
        <v/>
      </c>
      <c r="CH795" s="58" t="str">
        <f>IF(O795="女子",IF($AF795&gt;100,"",IF($M795=プロ用女子!K$102,ROW(),"")),"")</f>
        <v/>
      </c>
      <c r="CI795" s="58" t="str">
        <f>IF(O795="女子",IF($AF795&gt;100,"",IF($M795=プロ用女子!D$127,ROW(),"")),"")</f>
        <v/>
      </c>
      <c r="CJ795" s="58" t="str">
        <f>IF(O795="女子",IF($AF795&gt;100,"",IF($M795=プロ用女子!K$127,ROW(),"")),"")</f>
        <v/>
      </c>
      <c r="CK795" s="58" t="str">
        <f>IF(O795="女子",IF($AF795&gt;100,"",IF($M795=プロ用女子!D$152,ROW(),"")),"")</f>
        <v/>
      </c>
      <c r="CL795" s="58" t="str">
        <f>IF(O795="女子",IF($AF795&gt;100,"",IF($M795=プロ用女子!K$152,ROW(),"")),"")</f>
        <v/>
      </c>
      <c r="CM795" s="58" t="str">
        <f>IF(O795="女子",IF($AF795&gt;100,"",IF($M795=プロ用女子!D$177,ROW(),"")),"")</f>
        <v/>
      </c>
      <c r="CN795" s="58" t="str">
        <f>IF(O795="女子",IF($AF795&gt;100,"",IF($M795=プロ用女子!K$177,ROW(),"")),"")</f>
        <v/>
      </c>
      <c r="CO795" s="58" t="str">
        <f>IF(O795="女子",IF($AF795&gt;100,"",IF($M795=プロ用女子!D$202,ROW(),"")),"")</f>
        <v/>
      </c>
      <c r="CP795" s="58" t="str">
        <f>IF(O795="女子",IF($AF795&gt;100,"",IF($M795=プロ用女子!K$202,ROW(),"")),"")</f>
        <v/>
      </c>
      <c r="CQ795" s="58" t="str">
        <f>IF(O795="女子",IF($AF795&gt;100,"",IF($M795=プロ用女子!D$227,ROW(),"")),"")</f>
        <v/>
      </c>
      <c r="CR795" s="58" t="str">
        <f>IF(O795="女子",IF($AF795&gt;100,"",IF($M795=プロ用女子!K$227,ROW(),"")),"")</f>
        <v/>
      </c>
    </row>
    <row r="796" spans="54:96" x14ac:dyDescent="0.15">
      <c r="BB796" t="str">
        <f t="shared" si="43"/>
        <v/>
      </c>
      <c r="BC796" t="str">
        <f t="shared" si="44"/>
        <v/>
      </c>
      <c r="BD796" t="str">
        <f t="shared" si="45"/>
        <v/>
      </c>
      <c r="BE796" s="58" t="str">
        <f>IF(O796="男子",IF($AF796&gt;100,"",IF(M796=プロ用男子!D$2,ROW(),"")),"")</f>
        <v/>
      </c>
      <c r="BF796" s="58" t="str">
        <f>IF(O796="男子",IF($AF796&gt;100,"",IF($M796=プロ用男子!K$2,ROW(),"")),"")</f>
        <v/>
      </c>
      <c r="BG796" s="58" t="str">
        <f>IF(O796="男子",IF($AF796&gt;100,"",IF($M796=プロ用男子!D$27,ROW(),"")),"")</f>
        <v/>
      </c>
      <c r="BH796" s="58" t="str">
        <f>IF(O796="男子",IF($AF796&gt;100,"",IF($M796=プロ用男子!K$27,ROW(),"")),"")</f>
        <v/>
      </c>
      <c r="BI796" s="58" t="str">
        <f>IF(O796="男子",IF($AF796&gt;100,"",IF($M796=プロ用男子!D$52,ROW(),"")),"")</f>
        <v/>
      </c>
      <c r="BJ796" s="58" t="str">
        <f>IF(O796="男子",IF($AF796&gt;100,"",IF($M796=プロ用男子!K$52,ROW(),"")),"")</f>
        <v/>
      </c>
      <c r="BK796" s="58" t="str">
        <f>IF(O796="男子",IF($AF796&gt;100,"",IF($M796=プロ用男子!D$77,ROW(),"")),"")</f>
        <v/>
      </c>
      <c r="BL796" s="58" t="str">
        <f>IF(O796="男子",IF($AF796&gt;100,"",IF($M796=プロ用男子!K$77,ROW(),"")),"")</f>
        <v/>
      </c>
      <c r="BM796" s="58" t="str">
        <f>IF(O796="男子",IF($AF796&gt;100,"",IF($M796=プロ用男子!D$102,ROW(),"")),"")</f>
        <v/>
      </c>
      <c r="BN796" s="58" t="str">
        <f>IF(O796="男子",IF($AF796&gt;100,"",IF($M796=プロ用男子!K$102,ROW(),"")),"")</f>
        <v/>
      </c>
      <c r="BO796" s="58" t="str">
        <f>IF(O796="男子",IF($AF796&gt;100,"",IF($M796=プロ用男子!D$127,ROW(),"")),"")</f>
        <v/>
      </c>
      <c r="BP796" s="58" t="str">
        <f>IF(O796="男子",IF($AF796&gt;100,"",IF($M796=プロ用男子!K$127,ROW(),"")),"")</f>
        <v/>
      </c>
      <c r="BQ796" s="58" t="str">
        <f>IF(O796="男子",IF($AF796&gt;100,"",IF($M796=プロ用男子!D$152,ROW(),"")),"")</f>
        <v/>
      </c>
      <c r="BR796" s="58" t="str">
        <f>IF(O796="男子",IF($AF796&gt;100,"",IF($M796=プロ用男子!K$152,ROW(),"")),"")</f>
        <v/>
      </c>
      <c r="BS796" s="58" t="str">
        <f>IF(O796="男子",IF($AF796&gt;100,"",IF($M796=プロ用男子!D$177,ROW(),"")),"")</f>
        <v/>
      </c>
      <c r="BT796" s="58" t="str">
        <f>IF(O796="男子",IF($AF796&gt;100,"",IF($M796=プロ用男子!K$177,ROW(),"")),"")</f>
        <v/>
      </c>
      <c r="BU796" s="58" t="str">
        <f>IF(O796="男子",IF($AF796&gt;100,"",IF($M796=プロ用男子!D$202,ROW(),"")),"")</f>
        <v/>
      </c>
      <c r="BV796" s="58" t="str">
        <f>IF(O796="男子",IF($AF796&gt;100,"",IF($M796=プロ用男子!K$202,ROW(),"")),"")</f>
        <v/>
      </c>
      <c r="BW796" s="58" t="str">
        <f>IF(O796="男子",IF($AF796&gt;100,"",IF($M796=プロ用男子!D$227,ROW(),"")),"")</f>
        <v/>
      </c>
      <c r="BX796" s="58" t="str">
        <f>IF(O796="男子",IF($AF796&gt;100,"",IF($M796=プロ用男子!K$227,ROW(),"")),"")</f>
        <v/>
      </c>
      <c r="BY796" s="58" t="str">
        <f>IF(O796="女子",IF(AF796&gt;100,"",IF(M796=プロ用女子!D$2,ROW(),"")),"")</f>
        <v/>
      </c>
      <c r="BZ796" s="58" t="str">
        <f>IF(O796="女子",IF($AF796&gt;100,"",IF($M796=プロ用女子!K$2,ROW(),"")),"")</f>
        <v/>
      </c>
      <c r="CA796" s="58" t="str">
        <f>IF(O796="女子",IF($AF796&gt;100,"",IF($M796=プロ用女子!D$27,ROW(),"")),"")</f>
        <v/>
      </c>
      <c r="CB796" s="58" t="str">
        <f>IF(O796="女子",IF($AF796&gt;100,"",IF($M796=プロ用女子!K$27,ROW(),"")),"")</f>
        <v/>
      </c>
      <c r="CC796" s="58" t="str">
        <f>IF(O796="女子",IF($AF796&gt;100,"",IF($M796=プロ用女子!D$52,ROW(),"")),"")</f>
        <v/>
      </c>
      <c r="CD796" s="58" t="str">
        <f>IF(O796="女子",IF($AF796&gt;100,"",IF($M796=プロ用女子!K$52,ROW(),"")),"")</f>
        <v/>
      </c>
      <c r="CE796" s="58" t="str">
        <f>IF(O796="女子",IF($AF796&gt;100,"",IF($M796=プロ用女子!D$77,ROW(),"")),"")</f>
        <v/>
      </c>
      <c r="CF796" s="58" t="str">
        <f>IF(O796="女子",IF($AF796&gt;100,"",IF($M796=プロ用女子!K$77,ROW(),"")),"")</f>
        <v/>
      </c>
      <c r="CG796" s="58" t="str">
        <f>IF(O796="女子",IF($AF796&gt;100,"",IF($M796=プロ用女子!D$102,ROW(),"")),"")</f>
        <v/>
      </c>
      <c r="CH796" s="58" t="str">
        <f>IF(O796="女子",IF($AF796&gt;100,"",IF($M796=プロ用女子!K$102,ROW(),"")),"")</f>
        <v/>
      </c>
      <c r="CI796" s="58" t="str">
        <f>IF(O796="女子",IF($AF796&gt;100,"",IF($M796=プロ用女子!D$127,ROW(),"")),"")</f>
        <v/>
      </c>
      <c r="CJ796" s="58" t="str">
        <f>IF(O796="女子",IF($AF796&gt;100,"",IF($M796=プロ用女子!K$127,ROW(),"")),"")</f>
        <v/>
      </c>
      <c r="CK796" s="58" t="str">
        <f>IF(O796="女子",IF($AF796&gt;100,"",IF($M796=プロ用女子!D$152,ROW(),"")),"")</f>
        <v/>
      </c>
      <c r="CL796" s="58" t="str">
        <f>IF(O796="女子",IF($AF796&gt;100,"",IF($M796=プロ用女子!K$152,ROW(),"")),"")</f>
        <v/>
      </c>
      <c r="CM796" s="58" t="str">
        <f>IF(O796="女子",IF($AF796&gt;100,"",IF($M796=プロ用女子!D$177,ROW(),"")),"")</f>
        <v/>
      </c>
      <c r="CN796" s="58" t="str">
        <f>IF(O796="女子",IF($AF796&gt;100,"",IF($M796=プロ用女子!K$177,ROW(),"")),"")</f>
        <v/>
      </c>
      <c r="CO796" s="58" t="str">
        <f>IF(O796="女子",IF($AF796&gt;100,"",IF($M796=プロ用女子!D$202,ROW(),"")),"")</f>
        <v/>
      </c>
      <c r="CP796" s="58" t="str">
        <f>IF(O796="女子",IF($AF796&gt;100,"",IF($M796=プロ用女子!K$202,ROW(),"")),"")</f>
        <v/>
      </c>
      <c r="CQ796" s="58" t="str">
        <f>IF(O796="女子",IF($AF796&gt;100,"",IF($M796=プロ用女子!D$227,ROW(),"")),"")</f>
        <v/>
      </c>
      <c r="CR796" s="58" t="str">
        <f>IF(O796="女子",IF($AF796&gt;100,"",IF($M796=プロ用女子!K$227,ROW(),"")),"")</f>
        <v/>
      </c>
    </row>
    <row r="797" spans="54:96" x14ac:dyDescent="0.15">
      <c r="BB797" t="str">
        <f t="shared" si="43"/>
        <v/>
      </c>
      <c r="BC797" t="str">
        <f t="shared" si="44"/>
        <v/>
      </c>
      <c r="BD797" t="str">
        <f t="shared" si="45"/>
        <v/>
      </c>
      <c r="BE797" s="58" t="str">
        <f>IF(O797="男子",IF($AF797&gt;100,"",IF(M797=プロ用男子!D$2,ROW(),"")),"")</f>
        <v/>
      </c>
      <c r="BF797" s="58" t="str">
        <f>IF(O797="男子",IF($AF797&gt;100,"",IF($M797=プロ用男子!K$2,ROW(),"")),"")</f>
        <v/>
      </c>
      <c r="BG797" s="58" t="str">
        <f>IF(O797="男子",IF($AF797&gt;100,"",IF($M797=プロ用男子!D$27,ROW(),"")),"")</f>
        <v/>
      </c>
      <c r="BH797" s="58" t="str">
        <f>IF(O797="男子",IF($AF797&gt;100,"",IF($M797=プロ用男子!K$27,ROW(),"")),"")</f>
        <v/>
      </c>
      <c r="BI797" s="58" t="str">
        <f>IF(O797="男子",IF($AF797&gt;100,"",IF($M797=プロ用男子!D$52,ROW(),"")),"")</f>
        <v/>
      </c>
      <c r="BJ797" s="58" t="str">
        <f>IF(O797="男子",IF($AF797&gt;100,"",IF($M797=プロ用男子!K$52,ROW(),"")),"")</f>
        <v/>
      </c>
      <c r="BK797" s="58" t="str">
        <f>IF(O797="男子",IF($AF797&gt;100,"",IF($M797=プロ用男子!D$77,ROW(),"")),"")</f>
        <v/>
      </c>
      <c r="BL797" s="58" t="str">
        <f>IF(O797="男子",IF($AF797&gt;100,"",IF($M797=プロ用男子!K$77,ROW(),"")),"")</f>
        <v/>
      </c>
      <c r="BM797" s="58" t="str">
        <f>IF(O797="男子",IF($AF797&gt;100,"",IF($M797=プロ用男子!D$102,ROW(),"")),"")</f>
        <v/>
      </c>
      <c r="BN797" s="58" t="str">
        <f>IF(O797="男子",IF($AF797&gt;100,"",IF($M797=プロ用男子!K$102,ROW(),"")),"")</f>
        <v/>
      </c>
      <c r="BO797" s="58" t="str">
        <f>IF(O797="男子",IF($AF797&gt;100,"",IF($M797=プロ用男子!D$127,ROW(),"")),"")</f>
        <v/>
      </c>
      <c r="BP797" s="58" t="str">
        <f>IF(O797="男子",IF($AF797&gt;100,"",IF($M797=プロ用男子!K$127,ROW(),"")),"")</f>
        <v/>
      </c>
      <c r="BQ797" s="58" t="str">
        <f>IF(O797="男子",IF($AF797&gt;100,"",IF($M797=プロ用男子!D$152,ROW(),"")),"")</f>
        <v/>
      </c>
      <c r="BR797" s="58" t="str">
        <f>IF(O797="男子",IF($AF797&gt;100,"",IF($M797=プロ用男子!K$152,ROW(),"")),"")</f>
        <v/>
      </c>
      <c r="BS797" s="58" t="str">
        <f>IF(O797="男子",IF($AF797&gt;100,"",IF($M797=プロ用男子!D$177,ROW(),"")),"")</f>
        <v/>
      </c>
      <c r="BT797" s="58" t="str">
        <f>IF(O797="男子",IF($AF797&gt;100,"",IF($M797=プロ用男子!K$177,ROW(),"")),"")</f>
        <v/>
      </c>
      <c r="BU797" s="58" t="str">
        <f>IF(O797="男子",IF($AF797&gt;100,"",IF($M797=プロ用男子!D$202,ROW(),"")),"")</f>
        <v/>
      </c>
      <c r="BV797" s="58" t="str">
        <f>IF(O797="男子",IF($AF797&gt;100,"",IF($M797=プロ用男子!K$202,ROW(),"")),"")</f>
        <v/>
      </c>
      <c r="BW797" s="58" t="str">
        <f>IF(O797="男子",IF($AF797&gt;100,"",IF($M797=プロ用男子!D$227,ROW(),"")),"")</f>
        <v/>
      </c>
      <c r="BX797" s="58" t="str">
        <f>IF(O797="男子",IF($AF797&gt;100,"",IF($M797=プロ用男子!K$227,ROW(),"")),"")</f>
        <v/>
      </c>
      <c r="BY797" s="58" t="str">
        <f>IF(O797="女子",IF(AF797&gt;100,"",IF(M797=プロ用女子!D$2,ROW(),"")),"")</f>
        <v/>
      </c>
      <c r="BZ797" s="58" t="str">
        <f>IF(O797="女子",IF($AF797&gt;100,"",IF($M797=プロ用女子!K$2,ROW(),"")),"")</f>
        <v/>
      </c>
      <c r="CA797" s="58" t="str">
        <f>IF(O797="女子",IF($AF797&gt;100,"",IF($M797=プロ用女子!D$27,ROW(),"")),"")</f>
        <v/>
      </c>
      <c r="CB797" s="58" t="str">
        <f>IF(O797="女子",IF($AF797&gt;100,"",IF($M797=プロ用女子!K$27,ROW(),"")),"")</f>
        <v/>
      </c>
      <c r="CC797" s="58" t="str">
        <f>IF(O797="女子",IF($AF797&gt;100,"",IF($M797=プロ用女子!D$52,ROW(),"")),"")</f>
        <v/>
      </c>
      <c r="CD797" s="58" t="str">
        <f>IF(O797="女子",IF($AF797&gt;100,"",IF($M797=プロ用女子!K$52,ROW(),"")),"")</f>
        <v/>
      </c>
      <c r="CE797" s="58" t="str">
        <f>IF(O797="女子",IF($AF797&gt;100,"",IF($M797=プロ用女子!D$77,ROW(),"")),"")</f>
        <v/>
      </c>
      <c r="CF797" s="58" t="str">
        <f>IF(O797="女子",IF($AF797&gt;100,"",IF($M797=プロ用女子!K$77,ROW(),"")),"")</f>
        <v/>
      </c>
      <c r="CG797" s="58" t="str">
        <f>IF(O797="女子",IF($AF797&gt;100,"",IF($M797=プロ用女子!D$102,ROW(),"")),"")</f>
        <v/>
      </c>
      <c r="CH797" s="58" t="str">
        <f>IF(O797="女子",IF($AF797&gt;100,"",IF($M797=プロ用女子!K$102,ROW(),"")),"")</f>
        <v/>
      </c>
      <c r="CI797" s="58" t="str">
        <f>IF(O797="女子",IF($AF797&gt;100,"",IF($M797=プロ用女子!D$127,ROW(),"")),"")</f>
        <v/>
      </c>
      <c r="CJ797" s="58" t="str">
        <f>IF(O797="女子",IF($AF797&gt;100,"",IF($M797=プロ用女子!K$127,ROW(),"")),"")</f>
        <v/>
      </c>
      <c r="CK797" s="58" t="str">
        <f>IF(O797="女子",IF($AF797&gt;100,"",IF($M797=プロ用女子!D$152,ROW(),"")),"")</f>
        <v/>
      </c>
      <c r="CL797" s="58" t="str">
        <f>IF(O797="女子",IF($AF797&gt;100,"",IF($M797=プロ用女子!K$152,ROW(),"")),"")</f>
        <v/>
      </c>
      <c r="CM797" s="58" t="str">
        <f>IF(O797="女子",IF($AF797&gt;100,"",IF($M797=プロ用女子!D$177,ROW(),"")),"")</f>
        <v/>
      </c>
      <c r="CN797" s="58" t="str">
        <f>IF(O797="女子",IF($AF797&gt;100,"",IF($M797=プロ用女子!K$177,ROW(),"")),"")</f>
        <v/>
      </c>
      <c r="CO797" s="58" t="str">
        <f>IF(O797="女子",IF($AF797&gt;100,"",IF($M797=プロ用女子!D$202,ROW(),"")),"")</f>
        <v/>
      </c>
      <c r="CP797" s="58" t="str">
        <f>IF(O797="女子",IF($AF797&gt;100,"",IF($M797=プロ用女子!K$202,ROW(),"")),"")</f>
        <v/>
      </c>
      <c r="CQ797" s="58" t="str">
        <f>IF(O797="女子",IF($AF797&gt;100,"",IF($M797=プロ用女子!D$227,ROW(),"")),"")</f>
        <v/>
      </c>
      <c r="CR797" s="58" t="str">
        <f>IF(O797="女子",IF($AF797&gt;100,"",IF($M797=プロ用女子!K$227,ROW(),"")),"")</f>
        <v/>
      </c>
    </row>
    <row r="798" spans="54:96" x14ac:dyDescent="0.15">
      <c r="BB798" t="str">
        <f t="shared" si="43"/>
        <v/>
      </c>
      <c r="BC798" t="str">
        <f t="shared" si="44"/>
        <v/>
      </c>
      <c r="BD798" t="str">
        <f t="shared" si="45"/>
        <v/>
      </c>
      <c r="BE798" s="58" t="str">
        <f>IF(O798="男子",IF($AF798&gt;100,"",IF(M798=プロ用男子!D$2,ROW(),"")),"")</f>
        <v/>
      </c>
      <c r="BF798" s="58" t="str">
        <f>IF(O798="男子",IF($AF798&gt;100,"",IF($M798=プロ用男子!K$2,ROW(),"")),"")</f>
        <v/>
      </c>
      <c r="BG798" s="58" t="str">
        <f>IF(O798="男子",IF($AF798&gt;100,"",IF($M798=プロ用男子!D$27,ROW(),"")),"")</f>
        <v/>
      </c>
      <c r="BH798" s="58" t="str">
        <f>IF(O798="男子",IF($AF798&gt;100,"",IF($M798=プロ用男子!K$27,ROW(),"")),"")</f>
        <v/>
      </c>
      <c r="BI798" s="58" t="str">
        <f>IF(O798="男子",IF($AF798&gt;100,"",IF($M798=プロ用男子!D$52,ROW(),"")),"")</f>
        <v/>
      </c>
      <c r="BJ798" s="58" t="str">
        <f>IF(O798="男子",IF($AF798&gt;100,"",IF($M798=プロ用男子!K$52,ROW(),"")),"")</f>
        <v/>
      </c>
      <c r="BK798" s="58" t="str">
        <f>IF(O798="男子",IF($AF798&gt;100,"",IF($M798=プロ用男子!D$77,ROW(),"")),"")</f>
        <v/>
      </c>
      <c r="BL798" s="58" t="str">
        <f>IF(O798="男子",IF($AF798&gt;100,"",IF($M798=プロ用男子!K$77,ROW(),"")),"")</f>
        <v/>
      </c>
      <c r="BM798" s="58" t="str">
        <f>IF(O798="男子",IF($AF798&gt;100,"",IF($M798=プロ用男子!D$102,ROW(),"")),"")</f>
        <v/>
      </c>
      <c r="BN798" s="58" t="str">
        <f>IF(O798="男子",IF($AF798&gt;100,"",IF($M798=プロ用男子!K$102,ROW(),"")),"")</f>
        <v/>
      </c>
      <c r="BO798" s="58" t="str">
        <f>IF(O798="男子",IF($AF798&gt;100,"",IF($M798=プロ用男子!D$127,ROW(),"")),"")</f>
        <v/>
      </c>
      <c r="BP798" s="58" t="str">
        <f>IF(O798="男子",IF($AF798&gt;100,"",IF($M798=プロ用男子!K$127,ROW(),"")),"")</f>
        <v/>
      </c>
      <c r="BQ798" s="58" t="str">
        <f>IF(O798="男子",IF($AF798&gt;100,"",IF($M798=プロ用男子!D$152,ROW(),"")),"")</f>
        <v/>
      </c>
      <c r="BR798" s="58" t="str">
        <f>IF(O798="男子",IF($AF798&gt;100,"",IF($M798=プロ用男子!K$152,ROW(),"")),"")</f>
        <v/>
      </c>
      <c r="BS798" s="58" t="str">
        <f>IF(O798="男子",IF($AF798&gt;100,"",IF($M798=プロ用男子!D$177,ROW(),"")),"")</f>
        <v/>
      </c>
      <c r="BT798" s="58" t="str">
        <f>IF(O798="男子",IF($AF798&gt;100,"",IF($M798=プロ用男子!K$177,ROW(),"")),"")</f>
        <v/>
      </c>
      <c r="BU798" s="58" t="str">
        <f>IF(O798="男子",IF($AF798&gt;100,"",IF($M798=プロ用男子!D$202,ROW(),"")),"")</f>
        <v/>
      </c>
      <c r="BV798" s="58" t="str">
        <f>IF(O798="男子",IF($AF798&gt;100,"",IF($M798=プロ用男子!K$202,ROW(),"")),"")</f>
        <v/>
      </c>
      <c r="BW798" s="58" t="str">
        <f>IF(O798="男子",IF($AF798&gt;100,"",IF($M798=プロ用男子!D$227,ROW(),"")),"")</f>
        <v/>
      </c>
      <c r="BX798" s="58" t="str">
        <f>IF(O798="男子",IF($AF798&gt;100,"",IF($M798=プロ用男子!K$227,ROW(),"")),"")</f>
        <v/>
      </c>
      <c r="BY798" s="58" t="str">
        <f>IF(O798="女子",IF(AF798&gt;100,"",IF(M798=プロ用女子!D$2,ROW(),"")),"")</f>
        <v/>
      </c>
      <c r="BZ798" s="58" t="str">
        <f>IF(O798="女子",IF($AF798&gt;100,"",IF($M798=プロ用女子!K$2,ROW(),"")),"")</f>
        <v/>
      </c>
      <c r="CA798" s="58" t="str">
        <f>IF(O798="女子",IF($AF798&gt;100,"",IF($M798=プロ用女子!D$27,ROW(),"")),"")</f>
        <v/>
      </c>
      <c r="CB798" s="58" t="str">
        <f>IF(O798="女子",IF($AF798&gt;100,"",IF($M798=プロ用女子!K$27,ROW(),"")),"")</f>
        <v/>
      </c>
      <c r="CC798" s="58" t="str">
        <f>IF(O798="女子",IF($AF798&gt;100,"",IF($M798=プロ用女子!D$52,ROW(),"")),"")</f>
        <v/>
      </c>
      <c r="CD798" s="58" t="str">
        <f>IF(O798="女子",IF($AF798&gt;100,"",IF($M798=プロ用女子!K$52,ROW(),"")),"")</f>
        <v/>
      </c>
      <c r="CE798" s="58" t="str">
        <f>IF(O798="女子",IF($AF798&gt;100,"",IF($M798=プロ用女子!D$77,ROW(),"")),"")</f>
        <v/>
      </c>
      <c r="CF798" s="58" t="str">
        <f>IF(O798="女子",IF($AF798&gt;100,"",IF($M798=プロ用女子!K$77,ROW(),"")),"")</f>
        <v/>
      </c>
      <c r="CG798" s="58" t="str">
        <f>IF(O798="女子",IF($AF798&gt;100,"",IF($M798=プロ用女子!D$102,ROW(),"")),"")</f>
        <v/>
      </c>
      <c r="CH798" s="58" t="str">
        <f>IF(O798="女子",IF($AF798&gt;100,"",IF($M798=プロ用女子!K$102,ROW(),"")),"")</f>
        <v/>
      </c>
      <c r="CI798" s="58" t="str">
        <f>IF(O798="女子",IF($AF798&gt;100,"",IF($M798=プロ用女子!D$127,ROW(),"")),"")</f>
        <v/>
      </c>
      <c r="CJ798" s="58" t="str">
        <f>IF(O798="女子",IF($AF798&gt;100,"",IF($M798=プロ用女子!K$127,ROW(),"")),"")</f>
        <v/>
      </c>
      <c r="CK798" s="58" t="str">
        <f>IF(O798="女子",IF($AF798&gt;100,"",IF($M798=プロ用女子!D$152,ROW(),"")),"")</f>
        <v/>
      </c>
      <c r="CL798" s="58" t="str">
        <f>IF(O798="女子",IF($AF798&gt;100,"",IF($M798=プロ用女子!K$152,ROW(),"")),"")</f>
        <v/>
      </c>
      <c r="CM798" s="58" t="str">
        <f>IF(O798="女子",IF($AF798&gt;100,"",IF($M798=プロ用女子!D$177,ROW(),"")),"")</f>
        <v/>
      </c>
      <c r="CN798" s="58" t="str">
        <f>IF(O798="女子",IF($AF798&gt;100,"",IF($M798=プロ用女子!K$177,ROW(),"")),"")</f>
        <v/>
      </c>
      <c r="CO798" s="58" t="str">
        <f>IF(O798="女子",IF($AF798&gt;100,"",IF($M798=プロ用女子!D$202,ROW(),"")),"")</f>
        <v/>
      </c>
      <c r="CP798" s="58" t="str">
        <f>IF(O798="女子",IF($AF798&gt;100,"",IF($M798=プロ用女子!K$202,ROW(),"")),"")</f>
        <v/>
      </c>
      <c r="CQ798" s="58" t="str">
        <f>IF(O798="女子",IF($AF798&gt;100,"",IF($M798=プロ用女子!D$227,ROW(),"")),"")</f>
        <v/>
      </c>
      <c r="CR798" s="58" t="str">
        <f>IF(O798="女子",IF($AF798&gt;100,"",IF($M798=プロ用女子!K$227,ROW(),"")),"")</f>
        <v/>
      </c>
    </row>
    <row r="799" spans="54:96" x14ac:dyDescent="0.15">
      <c r="BB799" t="str">
        <f t="shared" si="43"/>
        <v/>
      </c>
      <c r="BC799" t="str">
        <f t="shared" si="44"/>
        <v/>
      </c>
      <c r="BD799" t="str">
        <f t="shared" si="45"/>
        <v/>
      </c>
      <c r="BE799" s="58" t="str">
        <f>IF(O799="男子",IF($AF799&gt;100,"",IF(M799=プロ用男子!D$2,ROW(),"")),"")</f>
        <v/>
      </c>
      <c r="BF799" s="58" t="str">
        <f>IF(O799="男子",IF($AF799&gt;100,"",IF($M799=プロ用男子!K$2,ROW(),"")),"")</f>
        <v/>
      </c>
      <c r="BG799" s="58" t="str">
        <f>IF(O799="男子",IF($AF799&gt;100,"",IF($M799=プロ用男子!D$27,ROW(),"")),"")</f>
        <v/>
      </c>
      <c r="BH799" s="58" t="str">
        <f>IF(O799="男子",IF($AF799&gt;100,"",IF($M799=プロ用男子!K$27,ROW(),"")),"")</f>
        <v/>
      </c>
      <c r="BI799" s="58" t="str">
        <f>IF(O799="男子",IF($AF799&gt;100,"",IF($M799=プロ用男子!D$52,ROW(),"")),"")</f>
        <v/>
      </c>
      <c r="BJ799" s="58" t="str">
        <f>IF(O799="男子",IF($AF799&gt;100,"",IF($M799=プロ用男子!K$52,ROW(),"")),"")</f>
        <v/>
      </c>
      <c r="BK799" s="58" t="str">
        <f>IF(O799="男子",IF($AF799&gt;100,"",IF($M799=プロ用男子!D$77,ROW(),"")),"")</f>
        <v/>
      </c>
      <c r="BL799" s="58" t="str">
        <f>IF(O799="男子",IF($AF799&gt;100,"",IF($M799=プロ用男子!K$77,ROW(),"")),"")</f>
        <v/>
      </c>
      <c r="BM799" s="58" t="str">
        <f>IF(O799="男子",IF($AF799&gt;100,"",IF($M799=プロ用男子!D$102,ROW(),"")),"")</f>
        <v/>
      </c>
      <c r="BN799" s="58" t="str">
        <f>IF(O799="男子",IF($AF799&gt;100,"",IF($M799=プロ用男子!K$102,ROW(),"")),"")</f>
        <v/>
      </c>
      <c r="BO799" s="58" t="str">
        <f>IF(O799="男子",IF($AF799&gt;100,"",IF($M799=プロ用男子!D$127,ROW(),"")),"")</f>
        <v/>
      </c>
      <c r="BP799" s="58" t="str">
        <f>IF(O799="男子",IF($AF799&gt;100,"",IF($M799=プロ用男子!K$127,ROW(),"")),"")</f>
        <v/>
      </c>
      <c r="BQ799" s="58" t="str">
        <f>IF(O799="男子",IF($AF799&gt;100,"",IF($M799=プロ用男子!D$152,ROW(),"")),"")</f>
        <v/>
      </c>
      <c r="BR799" s="58" t="str">
        <f>IF(O799="男子",IF($AF799&gt;100,"",IF($M799=プロ用男子!K$152,ROW(),"")),"")</f>
        <v/>
      </c>
      <c r="BS799" s="58" t="str">
        <f>IF(O799="男子",IF($AF799&gt;100,"",IF($M799=プロ用男子!D$177,ROW(),"")),"")</f>
        <v/>
      </c>
      <c r="BT799" s="58" t="str">
        <f>IF(O799="男子",IF($AF799&gt;100,"",IF($M799=プロ用男子!K$177,ROW(),"")),"")</f>
        <v/>
      </c>
      <c r="BU799" s="58" t="str">
        <f>IF(O799="男子",IF($AF799&gt;100,"",IF($M799=プロ用男子!D$202,ROW(),"")),"")</f>
        <v/>
      </c>
      <c r="BV799" s="58" t="str">
        <f>IF(O799="男子",IF($AF799&gt;100,"",IF($M799=プロ用男子!K$202,ROW(),"")),"")</f>
        <v/>
      </c>
      <c r="BW799" s="58" t="str">
        <f>IF(O799="男子",IF($AF799&gt;100,"",IF($M799=プロ用男子!D$227,ROW(),"")),"")</f>
        <v/>
      </c>
      <c r="BX799" s="58" t="str">
        <f>IF(O799="男子",IF($AF799&gt;100,"",IF($M799=プロ用男子!K$227,ROW(),"")),"")</f>
        <v/>
      </c>
      <c r="BY799" s="58" t="str">
        <f>IF(O799="女子",IF(AF799&gt;100,"",IF(M799=プロ用女子!D$2,ROW(),"")),"")</f>
        <v/>
      </c>
      <c r="BZ799" s="58" t="str">
        <f>IF(O799="女子",IF($AF799&gt;100,"",IF($M799=プロ用女子!K$2,ROW(),"")),"")</f>
        <v/>
      </c>
      <c r="CA799" s="58" t="str">
        <f>IF(O799="女子",IF($AF799&gt;100,"",IF($M799=プロ用女子!D$27,ROW(),"")),"")</f>
        <v/>
      </c>
      <c r="CB799" s="58" t="str">
        <f>IF(O799="女子",IF($AF799&gt;100,"",IF($M799=プロ用女子!K$27,ROW(),"")),"")</f>
        <v/>
      </c>
      <c r="CC799" s="58" t="str">
        <f>IF(O799="女子",IF($AF799&gt;100,"",IF($M799=プロ用女子!D$52,ROW(),"")),"")</f>
        <v/>
      </c>
      <c r="CD799" s="58" t="str">
        <f>IF(O799="女子",IF($AF799&gt;100,"",IF($M799=プロ用女子!K$52,ROW(),"")),"")</f>
        <v/>
      </c>
      <c r="CE799" s="58" t="str">
        <f>IF(O799="女子",IF($AF799&gt;100,"",IF($M799=プロ用女子!D$77,ROW(),"")),"")</f>
        <v/>
      </c>
      <c r="CF799" s="58" t="str">
        <f>IF(O799="女子",IF($AF799&gt;100,"",IF($M799=プロ用女子!K$77,ROW(),"")),"")</f>
        <v/>
      </c>
      <c r="CG799" s="58" t="str">
        <f>IF(O799="女子",IF($AF799&gt;100,"",IF($M799=プロ用女子!D$102,ROW(),"")),"")</f>
        <v/>
      </c>
      <c r="CH799" s="58" t="str">
        <f>IF(O799="女子",IF($AF799&gt;100,"",IF($M799=プロ用女子!K$102,ROW(),"")),"")</f>
        <v/>
      </c>
      <c r="CI799" s="58" t="str">
        <f>IF(O799="女子",IF($AF799&gt;100,"",IF($M799=プロ用女子!D$127,ROW(),"")),"")</f>
        <v/>
      </c>
      <c r="CJ799" s="58" t="str">
        <f>IF(O799="女子",IF($AF799&gt;100,"",IF($M799=プロ用女子!K$127,ROW(),"")),"")</f>
        <v/>
      </c>
      <c r="CK799" s="58" t="str">
        <f>IF(O799="女子",IF($AF799&gt;100,"",IF($M799=プロ用女子!D$152,ROW(),"")),"")</f>
        <v/>
      </c>
      <c r="CL799" s="58" t="str">
        <f>IF(O799="女子",IF($AF799&gt;100,"",IF($M799=プロ用女子!K$152,ROW(),"")),"")</f>
        <v/>
      </c>
      <c r="CM799" s="58" t="str">
        <f>IF(O799="女子",IF($AF799&gt;100,"",IF($M799=プロ用女子!D$177,ROW(),"")),"")</f>
        <v/>
      </c>
      <c r="CN799" s="58" t="str">
        <f>IF(O799="女子",IF($AF799&gt;100,"",IF($M799=プロ用女子!K$177,ROW(),"")),"")</f>
        <v/>
      </c>
      <c r="CO799" s="58" t="str">
        <f>IF(O799="女子",IF($AF799&gt;100,"",IF($M799=プロ用女子!D$202,ROW(),"")),"")</f>
        <v/>
      </c>
      <c r="CP799" s="58" t="str">
        <f>IF(O799="女子",IF($AF799&gt;100,"",IF($M799=プロ用女子!K$202,ROW(),"")),"")</f>
        <v/>
      </c>
      <c r="CQ799" s="58" t="str">
        <f>IF(O799="女子",IF($AF799&gt;100,"",IF($M799=プロ用女子!D$227,ROW(),"")),"")</f>
        <v/>
      </c>
      <c r="CR799" s="58" t="str">
        <f>IF(O799="女子",IF($AF799&gt;100,"",IF($M799=プロ用女子!K$227,ROW(),"")),"")</f>
        <v/>
      </c>
    </row>
    <row r="800" spans="54:96" x14ac:dyDescent="0.15">
      <c r="BB800" t="str">
        <f t="shared" si="43"/>
        <v/>
      </c>
      <c r="BC800" t="str">
        <f t="shared" si="44"/>
        <v/>
      </c>
      <c r="BD800" t="str">
        <f t="shared" si="45"/>
        <v/>
      </c>
      <c r="BE800" s="58" t="str">
        <f>IF(O800="男子",IF($AF800&gt;100,"",IF(M800=プロ用男子!D$2,ROW(),"")),"")</f>
        <v/>
      </c>
      <c r="BF800" s="58" t="str">
        <f>IF(O800="男子",IF($AF800&gt;100,"",IF($M800=プロ用男子!K$2,ROW(),"")),"")</f>
        <v/>
      </c>
      <c r="BG800" s="58" t="str">
        <f>IF(O800="男子",IF($AF800&gt;100,"",IF($M800=プロ用男子!D$27,ROW(),"")),"")</f>
        <v/>
      </c>
      <c r="BH800" s="58" t="str">
        <f>IF(O800="男子",IF($AF800&gt;100,"",IF($M800=プロ用男子!K$27,ROW(),"")),"")</f>
        <v/>
      </c>
      <c r="BI800" s="58" t="str">
        <f>IF(O800="男子",IF($AF800&gt;100,"",IF($M800=プロ用男子!D$52,ROW(),"")),"")</f>
        <v/>
      </c>
      <c r="BJ800" s="58" t="str">
        <f>IF(O800="男子",IF($AF800&gt;100,"",IF($M800=プロ用男子!K$52,ROW(),"")),"")</f>
        <v/>
      </c>
      <c r="BK800" s="58" t="str">
        <f>IF(O800="男子",IF($AF800&gt;100,"",IF($M800=プロ用男子!D$77,ROW(),"")),"")</f>
        <v/>
      </c>
      <c r="BL800" s="58" t="str">
        <f>IF(O800="男子",IF($AF800&gt;100,"",IF($M800=プロ用男子!K$77,ROW(),"")),"")</f>
        <v/>
      </c>
      <c r="BM800" s="58" t="str">
        <f>IF(O800="男子",IF($AF800&gt;100,"",IF($M800=プロ用男子!D$102,ROW(),"")),"")</f>
        <v/>
      </c>
      <c r="BN800" s="58" t="str">
        <f>IF(O800="男子",IF($AF800&gt;100,"",IF($M800=プロ用男子!K$102,ROW(),"")),"")</f>
        <v/>
      </c>
      <c r="BO800" s="58" t="str">
        <f>IF(O800="男子",IF($AF800&gt;100,"",IF($M800=プロ用男子!D$127,ROW(),"")),"")</f>
        <v/>
      </c>
      <c r="BP800" s="58" t="str">
        <f>IF(O800="男子",IF($AF800&gt;100,"",IF($M800=プロ用男子!K$127,ROW(),"")),"")</f>
        <v/>
      </c>
      <c r="BQ800" s="58" t="str">
        <f>IF(O800="男子",IF($AF800&gt;100,"",IF($M800=プロ用男子!D$152,ROW(),"")),"")</f>
        <v/>
      </c>
      <c r="BR800" s="58" t="str">
        <f>IF(O800="男子",IF($AF800&gt;100,"",IF($M800=プロ用男子!K$152,ROW(),"")),"")</f>
        <v/>
      </c>
      <c r="BS800" s="58" t="str">
        <f>IF(O800="男子",IF($AF800&gt;100,"",IF($M800=プロ用男子!D$177,ROW(),"")),"")</f>
        <v/>
      </c>
      <c r="BT800" s="58" t="str">
        <f>IF(O800="男子",IF($AF800&gt;100,"",IF($M800=プロ用男子!K$177,ROW(),"")),"")</f>
        <v/>
      </c>
      <c r="BU800" s="58" t="str">
        <f>IF(O800="男子",IF($AF800&gt;100,"",IF($M800=プロ用男子!D$202,ROW(),"")),"")</f>
        <v/>
      </c>
      <c r="BV800" s="58" t="str">
        <f>IF(O800="男子",IF($AF800&gt;100,"",IF($M800=プロ用男子!K$202,ROW(),"")),"")</f>
        <v/>
      </c>
      <c r="BW800" s="58" t="str">
        <f>IF(O800="男子",IF($AF800&gt;100,"",IF($M800=プロ用男子!D$227,ROW(),"")),"")</f>
        <v/>
      </c>
      <c r="BX800" s="58" t="str">
        <f>IF(O800="男子",IF($AF800&gt;100,"",IF($M800=プロ用男子!K$227,ROW(),"")),"")</f>
        <v/>
      </c>
      <c r="BY800" s="58" t="str">
        <f>IF(O800="女子",IF(AF800&gt;100,"",IF(M800=プロ用女子!D$2,ROW(),"")),"")</f>
        <v/>
      </c>
      <c r="BZ800" s="58" t="str">
        <f>IF(O800="女子",IF($AF800&gt;100,"",IF($M800=プロ用女子!K$2,ROW(),"")),"")</f>
        <v/>
      </c>
      <c r="CA800" s="58" t="str">
        <f>IF(O800="女子",IF($AF800&gt;100,"",IF($M800=プロ用女子!D$27,ROW(),"")),"")</f>
        <v/>
      </c>
      <c r="CB800" s="58" t="str">
        <f>IF(O800="女子",IF($AF800&gt;100,"",IF($M800=プロ用女子!K$27,ROW(),"")),"")</f>
        <v/>
      </c>
      <c r="CC800" s="58" t="str">
        <f>IF(O800="女子",IF($AF800&gt;100,"",IF($M800=プロ用女子!D$52,ROW(),"")),"")</f>
        <v/>
      </c>
      <c r="CD800" s="58" t="str">
        <f>IF(O800="女子",IF($AF800&gt;100,"",IF($M800=プロ用女子!K$52,ROW(),"")),"")</f>
        <v/>
      </c>
      <c r="CE800" s="58" t="str">
        <f>IF(O800="女子",IF($AF800&gt;100,"",IF($M800=プロ用女子!D$77,ROW(),"")),"")</f>
        <v/>
      </c>
      <c r="CF800" s="58" t="str">
        <f>IF(O800="女子",IF($AF800&gt;100,"",IF($M800=プロ用女子!K$77,ROW(),"")),"")</f>
        <v/>
      </c>
      <c r="CG800" s="58" t="str">
        <f>IF(O800="女子",IF($AF800&gt;100,"",IF($M800=プロ用女子!D$102,ROW(),"")),"")</f>
        <v/>
      </c>
      <c r="CH800" s="58" t="str">
        <f>IF(O800="女子",IF($AF800&gt;100,"",IF($M800=プロ用女子!K$102,ROW(),"")),"")</f>
        <v/>
      </c>
      <c r="CI800" s="58" t="str">
        <f>IF(O800="女子",IF($AF800&gt;100,"",IF($M800=プロ用女子!D$127,ROW(),"")),"")</f>
        <v/>
      </c>
      <c r="CJ800" s="58" t="str">
        <f>IF(O800="女子",IF($AF800&gt;100,"",IF($M800=プロ用女子!K$127,ROW(),"")),"")</f>
        <v/>
      </c>
      <c r="CK800" s="58" t="str">
        <f>IF(O800="女子",IF($AF800&gt;100,"",IF($M800=プロ用女子!D$152,ROW(),"")),"")</f>
        <v/>
      </c>
      <c r="CL800" s="58" t="str">
        <f>IF(O800="女子",IF($AF800&gt;100,"",IF($M800=プロ用女子!K$152,ROW(),"")),"")</f>
        <v/>
      </c>
      <c r="CM800" s="58" t="str">
        <f>IF(O800="女子",IF($AF800&gt;100,"",IF($M800=プロ用女子!D$177,ROW(),"")),"")</f>
        <v/>
      </c>
      <c r="CN800" s="58" t="str">
        <f>IF(O800="女子",IF($AF800&gt;100,"",IF($M800=プロ用女子!K$177,ROW(),"")),"")</f>
        <v/>
      </c>
      <c r="CO800" s="58" t="str">
        <f>IF(O800="女子",IF($AF800&gt;100,"",IF($M800=プロ用女子!D$202,ROW(),"")),"")</f>
        <v/>
      </c>
      <c r="CP800" s="58" t="str">
        <f>IF(O800="女子",IF($AF800&gt;100,"",IF($M800=プロ用女子!K$202,ROW(),"")),"")</f>
        <v/>
      </c>
      <c r="CQ800" s="58" t="str">
        <f>IF(O800="女子",IF($AF800&gt;100,"",IF($M800=プロ用女子!D$227,ROW(),"")),"")</f>
        <v/>
      </c>
      <c r="CR800" s="58" t="str">
        <f>IF(O800="女子",IF($AF800&gt;100,"",IF($M800=プロ用女子!K$227,ROW(),"")),"")</f>
        <v/>
      </c>
    </row>
    <row r="801" spans="29:96" x14ac:dyDescent="0.15">
      <c r="BB801" t="str">
        <f t="shared" si="43"/>
        <v/>
      </c>
      <c r="BC801" t="str">
        <f t="shared" si="44"/>
        <v/>
      </c>
      <c r="BD801" t="str">
        <f t="shared" si="45"/>
        <v/>
      </c>
      <c r="BE801" s="58" t="str">
        <f>IF(O801="男子",IF($AF801&gt;100,"",IF(M801=プロ用男子!D$2,ROW(),"")),"")</f>
        <v/>
      </c>
      <c r="BF801" s="58" t="str">
        <f>IF(O801="男子",IF($AF801&gt;100,"",IF($M801=プロ用男子!K$2,ROW(),"")),"")</f>
        <v/>
      </c>
      <c r="BG801" s="58" t="str">
        <f>IF(O801="男子",IF($AF801&gt;100,"",IF($M801=プロ用男子!D$27,ROW(),"")),"")</f>
        <v/>
      </c>
      <c r="BH801" s="58" t="str">
        <f>IF(O801="男子",IF($AF801&gt;100,"",IF($M801=プロ用男子!K$27,ROW(),"")),"")</f>
        <v/>
      </c>
      <c r="BI801" s="58" t="str">
        <f>IF(O801="男子",IF($AF801&gt;100,"",IF($M801=プロ用男子!D$52,ROW(),"")),"")</f>
        <v/>
      </c>
      <c r="BJ801" s="58" t="str">
        <f>IF(O801="男子",IF($AF801&gt;100,"",IF($M801=プロ用男子!K$52,ROW(),"")),"")</f>
        <v/>
      </c>
      <c r="BK801" s="58" t="str">
        <f>IF(O801="男子",IF($AF801&gt;100,"",IF($M801=プロ用男子!D$77,ROW(),"")),"")</f>
        <v/>
      </c>
      <c r="BL801" s="58" t="str">
        <f>IF(O801="男子",IF($AF801&gt;100,"",IF($M801=プロ用男子!K$77,ROW(),"")),"")</f>
        <v/>
      </c>
      <c r="BM801" s="58" t="str">
        <f>IF(O801="男子",IF($AF801&gt;100,"",IF($M801=プロ用男子!D$102,ROW(),"")),"")</f>
        <v/>
      </c>
      <c r="BN801" s="58" t="str">
        <f>IF(O801="男子",IF($AF801&gt;100,"",IF($M801=プロ用男子!K$102,ROW(),"")),"")</f>
        <v/>
      </c>
      <c r="BO801" s="58" t="str">
        <f>IF(O801="男子",IF($AF801&gt;100,"",IF($M801=プロ用男子!D$127,ROW(),"")),"")</f>
        <v/>
      </c>
      <c r="BP801" s="58" t="str">
        <f>IF(O801="男子",IF($AF801&gt;100,"",IF($M801=プロ用男子!K$127,ROW(),"")),"")</f>
        <v/>
      </c>
      <c r="BQ801" s="58" t="str">
        <f>IF(O801="男子",IF($AF801&gt;100,"",IF($M801=プロ用男子!D$152,ROW(),"")),"")</f>
        <v/>
      </c>
      <c r="BR801" s="58" t="str">
        <f>IF(O801="男子",IF($AF801&gt;100,"",IF($M801=プロ用男子!K$152,ROW(),"")),"")</f>
        <v/>
      </c>
      <c r="BS801" s="58" t="str">
        <f>IF(O801="男子",IF($AF801&gt;100,"",IF($M801=プロ用男子!D$177,ROW(),"")),"")</f>
        <v/>
      </c>
      <c r="BT801" s="58" t="str">
        <f>IF(O801="男子",IF($AF801&gt;100,"",IF($M801=プロ用男子!K$177,ROW(),"")),"")</f>
        <v/>
      </c>
      <c r="BU801" s="58" t="str">
        <f>IF(O801="男子",IF($AF801&gt;100,"",IF($M801=プロ用男子!D$202,ROW(),"")),"")</f>
        <v/>
      </c>
      <c r="BV801" s="58" t="str">
        <f>IF(O801="男子",IF($AF801&gt;100,"",IF($M801=プロ用男子!K$202,ROW(),"")),"")</f>
        <v/>
      </c>
      <c r="BW801" s="58" t="str">
        <f>IF(O801="男子",IF($AF801&gt;100,"",IF($M801=プロ用男子!D$227,ROW(),"")),"")</f>
        <v/>
      </c>
      <c r="BX801" s="58" t="str">
        <f>IF(O801="男子",IF($AF801&gt;100,"",IF($M801=プロ用男子!K$227,ROW(),"")),"")</f>
        <v/>
      </c>
      <c r="BY801" s="58" t="str">
        <f>IF(O801="女子",IF(AF801&gt;100,"",IF(M801=プロ用女子!D$2,ROW(),"")),"")</f>
        <v/>
      </c>
      <c r="BZ801" s="58" t="str">
        <f>IF(O801="女子",IF($AF801&gt;100,"",IF($M801=プロ用女子!K$2,ROW(),"")),"")</f>
        <v/>
      </c>
      <c r="CA801" s="58" t="str">
        <f>IF(O801="女子",IF($AF801&gt;100,"",IF($M801=プロ用女子!D$27,ROW(),"")),"")</f>
        <v/>
      </c>
      <c r="CB801" s="58" t="str">
        <f>IF(O801="女子",IF($AF801&gt;100,"",IF($M801=プロ用女子!K$27,ROW(),"")),"")</f>
        <v/>
      </c>
      <c r="CC801" s="58" t="str">
        <f>IF(O801="女子",IF($AF801&gt;100,"",IF($M801=プロ用女子!D$52,ROW(),"")),"")</f>
        <v/>
      </c>
      <c r="CD801" s="58" t="str">
        <f>IF(O801="女子",IF($AF801&gt;100,"",IF($M801=プロ用女子!K$52,ROW(),"")),"")</f>
        <v/>
      </c>
      <c r="CE801" s="58" t="str">
        <f>IF(O801="女子",IF($AF801&gt;100,"",IF($M801=プロ用女子!D$77,ROW(),"")),"")</f>
        <v/>
      </c>
      <c r="CF801" s="58" t="str">
        <f>IF(O801="女子",IF($AF801&gt;100,"",IF($M801=プロ用女子!K$77,ROW(),"")),"")</f>
        <v/>
      </c>
      <c r="CG801" s="58" t="str">
        <f>IF(O801="女子",IF($AF801&gt;100,"",IF($M801=プロ用女子!D$102,ROW(),"")),"")</f>
        <v/>
      </c>
      <c r="CH801" s="58" t="str">
        <f>IF(O801="女子",IF($AF801&gt;100,"",IF($M801=プロ用女子!K$102,ROW(),"")),"")</f>
        <v/>
      </c>
      <c r="CI801" s="58" t="str">
        <f>IF(O801="女子",IF($AF801&gt;100,"",IF($M801=プロ用女子!D$127,ROW(),"")),"")</f>
        <v/>
      </c>
      <c r="CJ801" s="58" t="str">
        <f>IF(O801="女子",IF($AF801&gt;100,"",IF($M801=プロ用女子!K$127,ROW(),"")),"")</f>
        <v/>
      </c>
      <c r="CK801" s="58" t="str">
        <f>IF(O801="女子",IF($AF801&gt;100,"",IF($M801=プロ用女子!D$152,ROW(),"")),"")</f>
        <v/>
      </c>
      <c r="CL801" s="58" t="str">
        <f>IF(O801="女子",IF($AF801&gt;100,"",IF($M801=プロ用女子!K$152,ROW(),"")),"")</f>
        <v/>
      </c>
      <c r="CM801" s="58" t="str">
        <f>IF(O801="女子",IF($AF801&gt;100,"",IF($M801=プロ用女子!D$177,ROW(),"")),"")</f>
        <v/>
      </c>
      <c r="CN801" s="58" t="str">
        <f>IF(O801="女子",IF($AF801&gt;100,"",IF($M801=プロ用女子!K$177,ROW(),"")),"")</f>
        <v/>
      </c>
      <c r="CO801" s="58" t="str">
        <f>IF(O801="女子",IF($AF801&gt;100,"",IF($M801=プロ用女子!D$202,ROW(),"")),"")</f>
        <v/>
      </c>
      <c r="CP801" s="58" t="str">
        <f>IF(O801="女子",IF($AF801&gt;100,"",IF($M801=プロ用女子!K$202,ROW(),"")),"")</f>
        <v/>
      </c>
      <c r="CQ801" s="58" t="str">
        <f>IF(O801="女子",IF($AF801&gt;100,"",IF($M801=プロ用女子!D$227,ROW(),"")),"")</f>
        <v/>
      </c>
      <c r="CR801" s="58" t="str">
        <f>IF(O801="女子",IF($AF801&gt;100,"",IF($M801=プロ用女子!K$227,ROW(),"")),"")</f>
        <v/>
      </c>
    </row>
    <row r="802" spans="29:96" x14ac:dyDescent="0.15">
      <c r="BB802" t="str">
        <f t="shared" si="43"/>
        <v/>
      </c>
      <c r="BC802" t="str">
        <f t="shared" si="44"/>
        <v/>
      </c>
      <c r="BD802" t="str">
        <f t="shared" si="45"/>
        <v/>
      </c>
      <c r="BE802" s="58" t="str">
        <f>IF(O802="男子",IF($AF802&gt;100,"",IF(M802=プロ用男子!D$2,ROW(),"")),"")</f>
        <v/>
      </c>
      <c r="BF802" s="58" t="str">
        <f>IF(O802="男子",IF($AF802&gt;100,"",IF($M802=プロ用男子!K$2,ROW(),"")),"")</f>
        <v/>
      </c>
      <c r="BG802" s="58" t="str">
        <f>IF(O802="男子",IF($AF802&gt;100,"",IF($M802=プロ用男子!D$27,ROW(),"")),"")</f>
        <v/>
      </c>
      <c r="BH802" s="58" t="str">
        <f>IF(O802="男子",IF($AF802&gt;100,"",IF($M802=プロ用男子!K$27,ROW(),"")),"")</f>
        <v/>
      </c>
      <c r="BI802" s="58" t="str">
        <f>IF(O802="男子",IF($AF802&gt;100,"",IF($M802=プロ用男子!D$52,ROW(),"")),"")</f>
        <v/>
      </c>
      <c r="BJ802" s="58" t="str">
        <f>IF(O802="男子",IF($AF802&gt;100,"",IF($M802=プロ用男子!K$52,ROW(),"")),"")</f>
        <v/>
      </c>
      <c r="BK802" s="58" t="str">
        <f>IF(O802="男子",IF($AF802&gt;100,"",IF($M802=プロ用男子!D$77,ROW(),"")),"")</f>
        <v/>
      </c>
      <c r="BL802" s="58" t="str">
        <f>IF(O802="男子",IF($AF802&gt;100,"",IF($M802=プロ用男子!K$77,ROW(),"")),"")</f>
        <v/>
      </c>
      <c r="BM802" s="58" t="str">
        <f>IF(O802="男子",IF($AF802&gt;100,"",IF($M802=プロ用男子!D$102,ROW(),"")),"")</f>
        <v/>
      </c>
      <c r="BN802" s="58" t="str">
        <f>IF(O802="男子",IF($AF802&gt;100,"",IF($M802=プロ用男子!K$102,ROW(),"")),"")</f>
        <v/>
      </c>
      <c r="BO802" s="58" t="str">
        <f>IF(O802="男子",IF($AF802&gt;100,"",IF($M802=プロ用男子!D$127,ROW(),"")),"")</f>
        <v/>
      </c>
      <c r="BP802" s="58" t="str">
        <f>IF(O802="男子",IF($AF802&gt;100,"",IF($M802=プロ用男子!K$127,ROW(),"")),"")</f>
        <v/>
      </c>
      <c r="BQ802" s="58" t="str">
        <f>IF(O802="男子",IF($AF802&gt;100,"",IF($M802=プロ用男子!D$152,ROW(),"")),"")</f>
        <v/>
      </c>
      <c r="BR802" s="58" t="str">
        <f>IF(O802="男子",IF($AF802&gt;100,"",IF($M802=プロ用男子!K$152,ROW(),"")),"")</f>
        <v/>
      </c>
      <c r="BS802" s="58" t="str">
        <f>IF(O802="男子",IF($AF802&gt;100,"",IF($M802=プロ用男子!D$177,ROW(),"")),"")</f>
        <v/>
      </c>
      <c r="BT802" s="58" t="str">
        <f>IF(O802="男子",IF($AF802&gt;100,"",IF($M802=プロ用男子!K$177,ROW(),"")),"")</f>
        <v/>
      </c>
      <c r="BU802" s="58" t="str">
        <f>IF(O802="男子",IF($AF802&gt;100,"",IF($M802=プロ用男子!D$202,ROW(),"")),"")</f>
        <v/>
      </c>
      <c r="BV802" s="58" t="str">
        <f>IF(O802="男子",IF($AF802&gt;100,"",IF($M802=プロ用男子!K$202,ROW(),"")),"")</f>
        <v/>
      </c>
      <c r="BW802" s="58" t="str">
        <f>IF(O802="男子",IF($AF802&gt;100,"",IF($M802=プロ用男子!D$227,ROW(),"")),"")</f>
        <v/>
      </c>
      <c r="BX802" s="58" t="str">
        <f>IF(O802="男子",IF($AF802&gt;100,"",IF($M802=プロ用男子!K$227,ROW(),"")),"")</f>
        <v/>
      </c>
      <c r="BY802" s="58" t="str">
        <f>IF(O802="女子",IF(AF802&gt;100,"",IF(M802=プロ用女子!D$2,ROW(),"")),"")</f>
        <v/>
      </c>
      <c r="BZ802" s="58" t="str">
        <f>IF(O802="女子",IF($AF802&gt;100,"",IF($M802=プロ用女子!K$2,ROW(),"")),"")</f>
        <v/>
      </c>
      <c r="CA802" s="58" t="str">
        <f>IF(O802="女子",IF($AF802&gt;100,"",IF($M802=プロ用女子!D$27,ROW(),"")),"")</f>
        <v/>
      </c>
      <c r="CB802" s="58" t="str">
        <f>IF(O802="女子",IF($AF802&gt;100,"",IF($M802=プロ用女子!K$27,ROW(),"")),"")</f>
        <v/>
      </c>
      <c r="CC802" s="58" t="str">
        <f>IF(O802="女子",IF($AF802&gt;100,"",IF($M802=プロ用女子!D$52,ROW(),"")),"")</f>
        <v/>
      </c>
      <c r="CD802" s="58" t="str">
        <f>IF(O802="女子",IF($AF802&gt;100,"",IF($M802=プロ用女子!K$52,ROW(),"")),"")</f>
        <v/>
      </c>
      <c r="CE802" s="58" t="str">
        <f>IF(O802="女子",IF($AF802&gt;100,"",IF($M802=プロ用女子!D$77,ROW(),"")),"")</f>
        <v/>
      </c>
      <c r="CF802" s="58" t="str">
        <f>IF(O802="女子",IF($AF802&gt;100,"",IF($M802=プロ用女子!K$77,ROW(),"")),"")</f>
        <v/>
      </c>
      <c r="CG802" s="58" t="str">
        <f>IF(O802="女子",IF($AF802&gt;100,"",IF($M802=プロ用女子!D$102,ROW(),"")),"")</f>
        <v/>
      </c>
      <c r="CH802" s="58" t="str">
        <f>IF(O802="女子",IF($AF802&gt;100,"",IF($M802=プロ用女子!K$102,ROW(),"")),"")</f>
        <v/>
      </c>
      <c r="CI802" s="58" t="str">
        <f>IF(O802="女子",IF($AF802&gt;100,"",IF($M802=プロ用女子!D$127,ROW(),"")),"")</f>
        <v/>
      </c>
      <c r="CJ802" s="58" t="str">
        <f>IF(O802="女子",IF($AF802&gt;100,"",IF($M802=プロ用女子!K$127,ROW(),"")),"")</f>
        <v/>
      </c>
      <c r="CK802" s="58" t="str">
        <f>IF(O802="女子",IF($AF802&gt;100,"",IF($M802=プロ用女子!D$152,ROW(),"")),"")</f>
        <v/>
      </c>
      <c r="CL802" s="58" t="str">
        <f>IF(O802="女子",IF($AF802&gt;100,"",IF($M802=プロ用女子!K$152,ROW(),"")),"")</f>
        <v/>
      </c>
      <c r="CM802" s="58" t="str">
        <f>IF(O802="女子",IF($AF802&gt;100,"",IF($M802=プロ用女子!D$177,ROW(),"")),"")</f>
        <v/>
      </c>
      <c r="CN802" s="58" t="str">
        <f>IF(O802="女子",IF($AF802&gt;100,"",IF($M802=プロ用女子!K$177,ROW(),"")),"")</f>
        <v/>
      </c>
      <c r="CO802" s="58" t="str">
        <f>IF(O802="女子",IF($AF802&gt;100,"",IF($M802=プロ用女子!D$202,ROW(),"")),"")</f>
        <v/>
      </c>
      <c r="CP802" s="58" t="str">
        <f>IF(O802="女子",IF($AF802&gt;100,"",IF($M802=プロ用女子!K$202,ROW(),"")),"")</f>
        <v/>
      </c>
      <c r="CQ802" s="58" t="str">
        <f>IF(O802="女子",IF($AF802&gt;100,"",IF($M802=プロ用女子!D$227,ROW(),"")),"")</f>
        <v/>
      </c>
      <c r="CR802" s="58" t="str">
        <f>IF(O802="女子",IF($AF802&gt;100,"",IF($M802=プロ用女子!K$227,ROW(),"")),"")</f>
        <v/>
      </c>
    </row>
    <row r="803" spans="29:96" x14ac:dyDescent="0.15">
      <c r="BB803" t="str">
        <f t="shared" si="43"/>
        <v/>
      </c>
      <c r="BC803" t="str">
        <f t="shared" si="44"/>
        <v/>
      </c>
      <c r="BD803" t="str">
        <f t="shared" si="45"/>
        <v/>
      </c>
      <c r="BE803" s="58" t="str">
        <f>IF(O803="男子",IF($AF803&gt;100,"",IF(M803=プロ用男子!D$2,ROW(),"")),"")</f>
        <v/>
      </c>
      <c r="BF803" s="58" t="str">
        <f>IF(O803="男子",IF($AF803&gt;100,"",IF($M803=プロ用男子!K$2,ROW(),"")),"")</f>
        <v/>
      </c>
      <c r="BG803" s="58" t="str">
        <f>IF(O803="男子",IF($AF803&gt;100,"",IF($M803=プロ用男子!D$27,ROW(),"")),"")</f>
        <v/>
      </c>
      <c r="BH803" s="58" t="str">
        <f>IF(O803="男子",IF($AF803&gt;100,"",IF($M803=プロ用男子!K$27,ROW(),"")),"")</f>
        <v/>
      </c>
      <c r="BI803" s="58" t="str">
        <f>IF(O803="男子",IF($AF803&gt;100,"",IF($M803=プロ用男子!D$52,ROW(),"")),"")</f>
        <v/>
      </c>
      <c r="BJ803" s="58" t="str">
        <f>IF(O803="男子",IF($AF803&gt;100,"",IF($M803=プロ用男子!K$52,ROW(),"")),"")</f>
        <v/>
      </c>
      <c r="BK803" s="58" t="str">
        <f>IF(O803="男子",IF($AF803&gt;100,"",IF($M803=プロ用男子!D$77,ROW(),"")),"")</f>
        <v/>
      </c>
      <c r="BL803" s="58" t="str">
        <f>IF(O803="男子",IF($AF803&gt;100,"",IF($M803=プロ用男子!K$77,ROW(),"")),"")</f>
        <v/>
      </c>
      <c r="BM803" s="58" t="str">
        <f>IF(O803="男子",IF($AF803&gt;100,"",IF($M803=プロ用男子!D$102,ROW(),"")),"")</f>
        <v/>
      </c>
      <c r="BN803" s="58" t="str">
        <f>IF(O803="男子",IF($AF803&gt;100,"",IF($M803=プロ用男子!K$102,ROW(),"")),"")</f>
        <v/>
      </c>
      <c r="BO803" s="58" t="str">
        <f>IF(O803="男子",IF($AF803&gt;100,"",IF($M803=プロ用男子!D$127,ROW(),"")),"")</f>
        <v/>
      </c>
      <c r="BP803" s="58" t="str">
        <f>IF(O803="男子",IF($AF803&gt;100,"",IF($M803=プロ用男子!K$127,ROW(),"")),"")</f>
        <v/>
      </c>
      <c r="BQ803" s="58" t="str">
        <f>IF(O803="男子",IF($AF803&gt;100,"",IF($M803=プロ用男子!D$152,ROW(),"")),"")</f>
        <v/>
      </c>
      <c r="BR803" s="58" t="str">
        <f>IF(O803="男子",IF($AF803&gt;100,"",IF($M803=プロ用男子!K$152,ROW(),"")),"")</f>
        <v/>
      </c>
      <c r="BS803" s="58" t="str">
        <f>IF(O803="男子",IF($AF803&gt;100,"",IF($M803=プロ用男子!D$177,ROW(),"")),"")</f>
        <v/>
      </c>
      <c r="BT803" s="58" t="str">
        <f>IF(O803="男子",IF($AF803&gt;100,"",IF($M803=プロ用男子!K$177,ROW(),"")),"")</f>
        <v/>
      </c>
      <c r="BU803" s="58" t="str">
        <f>IF(O803="男子",IF($AF803&gt;100,"",IF($M803=プロ用男子!D$202,ROW(),"")),"")</f>
        <v/>
      </c>
      <c r="BV803" s="58" t="str">
        <f>IF(O803="男子",IF($AF803&gt;100,"",IF($M803=プロ用男子!K$202,ROW(),"")),"")</f>
        <v/>
      </c>
      <c r="BW803" s="58" t="str">
        <f>IF(O803="男子",IF($AF803&gt;100,"",IF($M803=プロ用男子!D$227,ROW(),"")),"")</f>
        <v/>
      </c>
      <c r="BX803" s="58" t="str">
        <f>IF(O803="男子",IF($AF803&gt;100,"",IF($M803=プロ用男子!K$227,ROW(),"")),"")</f>
        <v/>
      </c>
      <c r="BY803" s="58" t="str">
        <f>IF(O803="女子",IF(AF803&gt;100,"",IF(M803=プロ用女子!D$2,ROW(),"")),"")</f>
        <v/>
      </c>
      <c r="BZ803" s="58" t="str">
        <f>IF(O803="女子",IF($AF803&gt;100,"",IF($M803=プロ用女子!K$2,ROW(),"")),"")</f>
        <v/>
      </c>
      <c r="CA803" s="58" t="str">
        <f>IF(O803="女子",IF($AF803&gt;100,"",IF($M803=プロ用女子!D$27,ROW(),"")),"")</f>
        <v/>
      </c>
      <c r="CB803" s="58" t="str">
        <f>IF(O803="女子",IF($AF803&gt;100,"",IF($M803=プロ用女子!K$27,ROW(),"")),"")</f>
        <v/>
      </c>
      <c r="CC803" s="58" t="str">
        <f>IF(O803="女子",IF($AF803&gt;100,"",IF($M803=プロ用女子!D$52,ROW(),"")),"")</f>
        <v/>
      </c>
      <c r="CD803" s="58" t="str">
        <f>IF(O803="女子",IF($AF803&gt;100,"",IF($M803=プロ用女子!K$52,ROW(),"")),"")</f>
        <v/>
      </c>
      <c r="CE803" s="58" t="str">
        <f>IF(O803="女子",IF($AF803&gt;100,"",IF($M803=プロ用女子!D$77,ROW(),"")),"")</f>
        <v/>
      </c>
      <c r="CF803" s="58" t="str">
        <f>IF(O803="女子",IF($AF803&gt;100,"",IF($M803=プロ用女子!K$77,ROW(),"")),"")</f>
        <v/>
      </c>
      <c r="CG803" s="58" t="str">
        <f>IF(O803="女子",IF($AF803&gt;100,"",IF($M803=プロ用女子!D$102,ROW(),"")),"")</f>
        <v/>
      </c>
      <c r="CH803" s="58" t="str">
        <f>IF(O803="女子",IF($AF803&gt;100,"",IF($M803=プロ用女子!K$102,ROW(),"")),"")</f>
        <v/>
      </c>
      <c r="CI803" s="58" t="str">
        <f>IF(O803="女子",IF($AF803&gt;100,"",IF($M803=プロ用女子!D$127,ROW(),"")),"")</f>
        <v/>
      </c>
      <c r="CJ803" s="58" t="str">
        <f>IF(O803="女子",IF($AF803&gt;100,"",IF($M803=プロ用女子!K$127,ROW(),"")),"")</f>
        <v/>
      </c>
      <c r="CK803" s="58" t="str">
        <f>IF(O803="女子",IF($AF803&gt;100,"",IF($M803=プロ用女子!D$152,ROW(),"")),"")</f>
        <v/>
      </c>
      <c r="CL803" s="58" t="str">
        <f>IF(O803="女子",IF($AF803&gt;100,"",IF($M803=プロ用女子!K$152,ROW(),"")),"")</f>
        <v/>
      </c>
      <c r="CM803" s="58" t="str">
        <f>IF(O803="女子",IF($AF803&gt;100,"",IF($M803=プロ用女子!D$177,ROW(),"")),"")</f>
        <v/>
      </c>
      <c r="CN803" s="58" t="str">
        <f>IF(O803="女子",IF($AF803&gt;100,"",IF($M803=プロ用女子!K$177,ROW(),"")),"")</f>
        <v/>
      </c>
      <c r="CO803" s="58" t="str">
        <f>IF(O803="女子",IF($AF803&gt;100,"",IF($M803=プロ用女子!D$202,ROW(),"")),"")</f>
        <v/>
      </c>
      <c r="CP803" s="58" t="str">
        <f>IF(O803="女子",IF($AF803&gt;100,"",IF($M803=プロ用女子!K$202,ROW(),"")),"")</f>
        <v/>
      </c>
      <c r="CQ803" s="58" t="str">
        <f>IF(O803="女子",IF($AF803&gt;100,"",IF($M803=プロ用女子!D$227,ROW(),"")),"")</f>
        <v/>
      </c>
      <c r="CR803" s="58" t="str">
        <f>IF(O803="女子",IF($AF803&gt;100,"",IF($M803=プロ用女子!K$227,ROW(),"")),"")</f>
        <v/>
      </c>
    </row>
    <row r="804" spans="29:96" x14ac:dyDescent="0.15">
      <c r="BB804" t="str">
        <f t="shared" si="43"/>
        <v/>
      </c>
      <c r="BC804" t="str">
        <f t="shared" si="44"/>
        <v/>
      </c>
      <c r="BD804" t="str">
        <f t="shared" si="45"/>
        <v/>
      </c>
      <c r="BE804" s="58" t="str">
        <f>IF(O804="男子",IF($AF804&gt;100,"",IF(M804=プロ用男子!D$2,ROW(),"")),"")</f>
        <v/>
      </c>
      <c r="BF804" s="58" t="str">
        <f>IF(O804="男子",IF($AF804&gt;100,"",IF($M804=プロ用男子!K$2,ROW(),"")),"")</f>
        <v/>
      </c>
      <c r="BG804" s="58" t="str">
        <f>IF(O804="男子",IF($AF804&gt;100,"",IF($M804=プロ用男子!D$27,ROW(),"")),"")</f>
        <v/>
      </c>
      <c r="BH804" s="58" t="str">
        <f>IF(O804="男子",IF($AF804&gt;100,"",IF($M804=プロ用男子!K$27,ROW(),"")),"")</f>
        <v/>
      </c>
      <c r="BI804" s="58" t="str">
        <f>IF(O804="男子",IF($AF804&gt;100,"",IF($M804=プロ用男子!D$52,ROW(),"")),"")</f>
        <v/>
      </c>
      <c r="BJ804" s="58" t="str">
        <f>IF(O804="男子",IF($AF804&gt;100,"",IF($M804=プロ用男子!K$52,ROW(),"")),"")</f>
        <v/>
      </c>
      <c r="BK804" s="58" t="str">
        <f>IF(O804="男子",IF($AF804&gt;100,"",IF($M804=プロ用男子!D$77,ROW(),"")),"")</f>
        <v/>
      </c>
      <c r="BL804" s="58" t="str">
        <f>IF(O804="男子",IF($AF804&gt;100,"",IF($M804=プロ用男子!K$77,ROW(),"")),"")</f>
        <v/>
      </c>
      <c r="BM804" s="58" t="str">
        <f>IF(O804="男子",IF($AF804&gt;100,"",IF($M804=プロ用男子!D$102,ROW(),"")),"")</f>
        <v/>
      </c>
      <c r="BN804" s="58" t="str">
        <f>IF(O804="男子",IF($AF804&gt;100,"",IF($M804=プロ用男子!K$102,ROW(),"")),"")</f>
        <v/>
      </c>
      <c r="BO804" s="58" t="str">
        <f>IF(O804="男子",IF($AF804&gt;100,"",IF($M804=プロ用男子!D$127,ROW(),"")),"")</f>
        <v/>
      </c>
      <c r="BP804" s="58" t="str">
        <f>IF(O804="男子",IF($AF804&gt;100,"",IF($M804=プロ用男子!K$127,ROW(),"")),"")</f>
        <v/>
      </c>
      <c r="BQ804" s="58" t="str">
        <f>IF(O804="男子",IF($AF804&gt;100,"",IF($M804=プロ用男子!D$152,ROW(),"")),"")</f>
        <v/>
      </c>
      <c r="BR804" s="58" t="str">
        <f>IF(O804="男子",IF($AF804&gt;100,"",IF($M804=プロ用男子!K$152,ROW(),"")),"")</f>
        <v/>
      </c>
      <c r="BS804" s="58" t="str">
        <f>IF(O804="男子",IF($AF804&gt;100,"",IF($M804=プロ用男子!D$177,ROW(),"")),"")</f>
        <v/>
      </c>
      <c r="BT804" s="58" t="str">
        <f>IF(O804="男子",IF($AF804&gt;100,"",IF($M804=プロ用男子!K$177,ROW(),"")),"")</f>
        <v/>
      </c>
      <c r="BU804" s="58" t="str">
        <f>IF(O804="男子",IF($AF804&gt;100,"",IF($M804=プロ用男子!D$202,ROW(),"")),"")</f>
        <v/>
      </c>
      <c r="BV804" s="58" t="str">
        <f>IF(O804="男子",IF($AF804&gt;100,"",IF($M804=プロ用男子!K$202,ROW(),"")),"")</f>
        <v/>
      </c>
      <c r="BW804" s="58" t="str">
        <f>IF(O804="男子",IF($AF804&gt;100,"",IF($M804=プロ用男子!D$227,ROW(),"")),"")</f>
        <v/>
      </c>
      <c r="BX804" s="58" t="str">
        <f>IF(O804="男子",IF($AF804&gt;100,"",IF($M804=プロ用男子!K$227,ROW(),"")),"")</f>
        <v/>
      </c>
      <c r="BY804" s="58" t="str">
        <f>IF(O804="女子",IF(AF804&gt;100,"",IF(M804=プロ用女子!D$2,ROW(),"")),"")</f>
        <v/>
      </c>
      <c r="BZ804" s="58" t="str">
        <f>IF(O804="女子",IF($AF804&gt;100,"",IF($M804=プロ用女子!K$2,ROW(),"")),"")</f>
        <v/>
      </c>
      <c r="CA804" s="58" t="str">
        <f>IF(O804="女子",IF($AF804&gt;100,"",IF($M804=プロ用女子!D$27,ROW(),"")),"")</f>
        <v/>
      </c>
      <c r="CB804" s="58" t="str">
        <f>IF(O804="女子",IF($AF804&gt;100,"",IF($M804=プロ用女子!K$27,ROW(),"")),"")</f>
        <v/>
      </c>
      <c r="CC804" s="58" t="str">
        <f>IF(O804="女子",IF($AF804&gt;100,"",IF($M804=プロ用女子!D$52,ROW(),"")),"")</f>
        <v/>
      </c>
      <c r="CD804" s="58" t="str">
        <f>IF(O804="女子",IF($AF804&gt;100,"",IF($M804=プロ用女子!K$52,ROW(),"")),"")</f>
        <v/>
      </c>
      <c r="CE804" s="58" t="str">
        <f>IF(O804="女子",IF($AF804&gt;100,"",IF($M804=プロ用女子!D$77,ROW(),"")),"")</f>
        <v/>
      </c>
      <c r="CF804" s="58" t="str">
        <f>IF(O804="女子",IF($AF804&gt;100,"",IF($M804=プロ用女子!K$77,ROW(),"")),"")</f>
        <v/>
      </c>
      <c r="CG804" s="58" t="str">
        <f>IF(O804="女子",IF($AF804&gt;100,"",IF($M804=プロ用女子!D$102,ROW(),"")),"")</f>
        <v/>
      </c>
      <c r="CH804" s="58" t="str">
        <f>IF(O804="女子",IF($AF804&gt;100,"",IF($M804=プロ用女子!K$102,ROW(),"")),"")</f>
        <v/>
      </c>
      <c r="CI804" s="58" t="str">
        <f>IF(O804="女子",IF($AF804&gt;100,"",IF($M804=プロ用女子!D$127,ROW(),"")),"")</f>
        <v/>
      </c>
      <c r="CJ804" s="58" t="str">
        <f>IF(O804="女子",IF($AF804&gt;100,"",IF($M804=プロ用女子!K$127,ROW(),"")),"")</f>
        <v/>
      </c>
      <c r="CK804" s="58" t="str">
        <f>IF(O804="女子",IF($AF804&gt;100,"",IF($M804=プロ用女子!D$152,ROW(),"")),"")</f>
        <v/>
      </c>
      <c r="CL804" s="58" t="str">
        <f>IF(O804="女子",IF($AF804&gt;100,"",IF($M804=プロ用女子!K$152,ROW(),"")),"")</f>
        <v/>
      </c>
      <c r="CM804" s="58" t="str">
        <f>IF(O804="女子",IF($AF804&gt;100,"",IF($M804=プロ用女子!D$177,ROW(),"")),"")</f>
        <v/>
      </c>
      <c r="CN804" s="58" t="str">
        <f>IF(O804="女子",IF($AF804&gt;100,"",IF($M804=プロ用女子!K$177,ROW(),"")),"")</f>
        <v/>
      </c>
      <c r="CO804" s="58" t="str">
        <f>IF(O804="女子",IF($AF804&gt;100,"",IF($M804=プロ用女子!D$202,ROW(),"")),"")</f>
        <v/>
      </c>
      <c r="CP804" s="58" t="str">
        <f>IF(O804="女子",IF($AF804&gt;100,"",IF($M804=プロ用女子!K$202,ROW(),"")),"")</f>
        <v/>
      </c>
      <c r="CQ804" s="58" t="str">
        <f>IF(O804="女子",IF($AF804&gt;100,"",IF($M804=プロ用女子!D$227,ROW(),"")),"")</f>
        <v/>
      </c>
      <c r="CR804" s="58" t="str">
        <f>IF(O804="女子",IF($AF804&gt;100,"",IF($M804=プロ用女子!K$227,ROW(),"")),"")</f>
        <v/>
      </c>
    </row>
    <row r="805" spans="29:96" x14ac:dyDescent="0.15">
      <c r="BB805" t="str">
        <f t="shared" si="43"/>
        <v/>
      </c>
      <c r="BC805" t="str">
        <f t="shared" si="44"/>
        <v/>
      </c>
      <c r="BD805" t="str">
        <f t="shared" si="45"/>
        <v/>
      </c>
      <c r="BE805" s="58" t="str">
        <f>IF(O805="男子",IF($AF805&gt;100,"",IF(M805=プロ用男子!D$2,ROW(),"")),"")</f>
        <v/>
      </c>
      <c r="BF805" s="58" t="str">
        <f>IF(O805="男子",IF($AF805&gt;100,"",IF($M805=プロ用男子!K$2,ROW(),"")),"")</f>
        <v/>
      </c>
      <c r="BG805" s="58" t="str">
        <f>IF(O805="男子",IF($AF805&gt;100,"",IF($M805=プロ用男子!D$27,ROW(),"")),"")</f>
        <v/>
      </c>
      <c r="BH805" s="58" t="str">
        <f>IF(O805="男子",IF($AF805&gt;100,"",IF($M805=プロ用男子!K$27,ROW(),"")),"")</f>
        <v/>
      </c>
      <c r="BI805" s="58" t="str">
        <f>IF(O805="男子",IF($AF805&gt;100,"",IF($M805=プロ用男子!D$52,ROW(),"")),"")</f>
        <v/>
      </c>
      <c r="BJ805" s="58" t="str">
        <f>IF(O805="男子",IF($AF805&gt;100,"",IF($M805=プロ用男子!K$52,ROW(),"")),"")</f>
        <v/>
      </c>
      <c r="BK805" s="58" t="str">
        <f>IF(O805="男子",IF($AF805&gt;100,"",IF($M805=プロ用男子!D$77,ROW(),"")),"")</f>
        <v/>
      </c>
      <c r="BL805" s="58" t="str">
        <f>IF(O805="男子",IF($AF805&gt;100,"",IF($M805=プロ用男子!K$77,ROW(),"")),"")</f>
        <v/>
      </c>
      <c r="BM805" s="58" t="str">
        <f>IF(O805="男子",IF($AF805&gt;100,"",IF($M805=プロ用男子!D$102,ROW(),"")),"")</f>
        <v/>
      </c>
      <c r="BN805" s="58" t="str">
        <f>IF(O805="男子",IF($AF805&gt;100,"",IF($M805=プロ用男子!K$102,ROW(),"")),"")</f>
        <v/>
      </c>
      <c r="BO805" s="58" t="str">
        <f>IF(O805="男子",IF($AF805&gt;100,"",IF($M805=プロ用男子!D$127,ROW(),"")),"")</f>
        <v/>
      </c>
      <c r="BP805" s="58" t="str">
        <f>IF(O805="男子",IF($AF805&gt;100,"",IF($M805=プロ用男子!K$127,ROW(),"")),"")</f>
        <v/>
      </c>
      <c r="BQ805" s="58" t="str">
        <f>IF(O805="男子",IF($AF805&gt;100,"",IF($M805=プロ用男子!D$152,ROW(),"")),"")</f>
        <v/>
      </c>
      <c r="BR805" s="58" t="str">
        <f>IF(O805="男子",IF($AF805&gt;100,"",IF($M805=プロ用男子!K$152,ROW(),"")),"")</f>
        <v/>
      </c>
      <c r="BS805" s="58" t="str">
        <f>IF(O805="男子",IF($AF805&gt;100,"",IF($M805=プロ用男子!D$177,ROW(),"")),"")</f>
        <v/>
      </c>
      <c r="BT805" s="58" t="str">
        <f>IF(O805="男子",IF($AF805&gt;100,"",IF($M805=プロ用男子!K$177,ROW(),"")),"")</f>
        <v/>
      </c>
      <c r="BU805" s="58" t="str">
        <f>IF(O805="男子",IF($AF805&gt;100,"",IF($M805=プロ用男子!D$202,ROW(),"")),"")</f>
        <v/>
      </c>
      <c r="BV805" s="58" t="str">
        <f>IF(O805="男子",IF($AF805&gt;100,"",IF($M805=プロ用男子!K$202,ROW(),"")),"")</f>
        <v/>
      </c>
      <c r="BW805" s="58" t="str">
        <f>IF(O805="男子",IF($AF805&gt;100,"",IF($M805=プロ用男子!D$227,ROW(),"")),"")</f>
        <v/>
      </c>
      <c r="BX805" s="58" t="str">
        <f>IF(O805="男子",IF($AF805&gt;100,"",IF($M805=プロ用男子!K$227,ROW(),"")),"")</f>
        <v/>
      </c>
      <c r="BY805" s="58" t="str">
        <f>IF(O805="女子",IF(AF805&gt;100,"",IF(M805=プロ用女子!D$2,ROW(),"")),"")</f>
        <v/>
      </c>
      <c r="BZ805" s="58" t="str">
        <f>IF(O805="女子",IF($AF805&gt;100,"",IF($M805=プロ用女子!K$2,ROW(),"")),"")</f>
        <v/>
      </c>
      <c r="CA805" s="58" t="str">
        <f>IF(O805="女子",IF($AF805&gt;100,"",IF($M805=プロ用女子!D$27,ROW(),"")),"")</f>
        <v/>
      </c>
      <c r="CB805" s="58" t="str">
        <f>IF(O805="女子",IF($AF805&gt;100,"",IF($M805=プロ用女子!K$27,ROW(),"")),"")</f>
        <v/>
      </c>
      <c r="CC805" s="58" t="str">
        <f>IF(O805="女子",IF($AF805&gt;100,"",IF($M805=プロ用女子!D$52,ROW(),"")),"")</f>
        <v/>
      </c>
      <c r="CD805" s="58" t="str">
        <f>IF(O805="女子",IF($AF805&gt;100,"",IF($M805=プロ用女子!K$52,ROW(),"")),"")</f>
        <v/>
      </c>
      <c r="CE805" s="58" t="str">
        <f>IF(O805="女子",IF($AF805&gt;100,"",IF($M805=プロ用女子!D$77,ROW(),"")),"")</f>
        <v/>
      </c>
      <c r="CF805" s="58" t="str">
        <f>IF(O805="女子",IF($AF805&gt;100,"",IF($M805=プロ用女子!K$77,ROW(),"")),"")</f>
        <v/>
      </c>
      <c r="CG805" s="58" t="str">
        <f>IF(O805="女子",IF($AF805&gt;100,"",IF($M805=プロ用女子!D$102,ROW(),"")),"")</f>
        <v/>
      </c>
      <c r="CH805" s="58" t="str">
        <f>IF(O805="女子",IF($AF805&gt;100,"",IF($M805=プロ用女子!K$102,ROW(),"")),"")</f>
        <v/>
      </c>
      <c r="CI805" s="58" t="str">
        <f>IF(O805="女子",IF($AF805&gt;100,"",IF($M805=プロ用女子!D$127,ROW(),"")),"")</f>
        <v/>
      </c>
      <c r="CJ805" s="58" t="str">
        <f>IF(O805="女子",IF($AF805&gt;100,"",IF($M805=プロ用女子!K$127,ROW(),"")),"")</f>
        <v/>
      </c>
      <c r="CK805" s="58" t="str">
        <f>IF(O805="女子",IF($AF805&gt;100,"",IF($M805=プロ用女子!D$152,ROW(),"")),"")</f>
        <v/>
      </c>
      <c r="CL805" s="58" t="str">
        <f>IF(O805="女子",IF($AF805&gt;100,"",IF($M805=プロ用女子!K$152,ROW(),"")),"")</f>
        <v/>
      </c>
      <c r="CM805" s="58" t="str">
        <f>IF(O805="女子",IF($AF805&gt;100,"",IF($M805=プロ用女子!D$177,ROW(),"")),"")</f>
        <v/>
      </c>
      <c r="CN805" s="58" t="str">
        <f>IF(O805="女子",IF($AF805&gt;100,"",IF($M805=プロ用女子!K$177,ROW(),"")),"")</f>
        <v/>
      </c>
      <c r="CO805" s="58" t="str">
        <f>IF(O805="女子",IF($AF805&gt;100,"",IF($M805=プロ用女子!D$202,ROW(),"")),"")</f>
        <v/>
      </c>
      <c r="CP805" s="58" t="str">
        <f>IF(O805="女子",IF($AF805&gt;100,"",IF($M805=プロ用女子!K$202,ROW(),"")),"")</f>
        <v/>
      </c>
      <c r="CQ805" s="58" t="str">
        <f>IF(O805="女子",IF($AF805&gt;100,"",IF($M805=プロ用女子!D$227,ROW(),"")),"")</f>
        <v/>
      </c>
      <c r="CR805" s="58" t="str">
        <f>IF(O805="女子",IF($AF805&gt;100,"",IF($M805=プロ用女子!K$227,ROW(),"")),"")</f>
        <v/>
      </c>
    </row>
    <row r="806" spans="29:96" x14ac:dyDescent="0.15">
      <c r="AC806" t="str">
        <f t="shared" ref="AC806:AC823" si="46">PHONETIC(AB806)</f>
        <v/>
      </c>
      <c r="BB806" t="str">
        <f t="shared" si="43"/>
        <v/>
      </c>
      <c r="BC806" t="str">
        <f t="shared" si="44"/>
        <v/>
      </c>
      <c r="BD806" t="str">
        <f t="shared" si="45"/>
        <v/>
      </c>
      <c r="BE806" s="58" t="str">
        <f>IF(O806="男子",IF($AF806&gt;100,"",IF(M806=プロ用男子!D$2,ROW(),"")),"")</f>
        <v/>
      </c>
      <c r="BF806" s="58" t="str">
        <f>IF(O806="男子",IF($AF806&gt;100,"",IF($M806=プロ用男子!K$2,ROW(),"")),"")</f>
        <v/>
      </c>
      <c r="BG806" s="58" t="str">
        <f>IF(O806="男子",IF($AF806&gt;100,"",IF($M806=プロ用男子!D$27,ROW(),"")),"")</f>
        <v/>
      </c>
      <c r="BH806" s="58" t="str">
        <f>IF(O806="男子",IF($AF806&gt;100,"",IF($M806=プロ用男子!K$27,ROW(),"")),"")</f>
        <v/>
      </c>
      <c r="BI806" s="58" t="str">
        <f>IF(O806="男子",IF($AF806&gt;100,"",IF($M806=プロ用男子!D$52,ROW(),"")),"")</f>
        <v/>
      </c>
      <c r="BJ806" s="58" t="str">
        <f>IF(O806="男子",IF($AF806&gt;100,"",IF($M806=プロ用男子!K$52,ROW(),"")),"")</f>
        <v/>
      </c>
      <c r="BK806" s="58" t="str">
        <f>IF(O806="男子",IF($AF806&gt;100,"",IF($M806=プロ用男子!D$77,ROW(),"")),"")</f>
        <v/>
      </c>
      <c r="BL806" s="58" t="str">
        <f>IF(O806="男子",IF($AF806&gt;100,"",IF($M806=プロ用男子!K$77,ROW(),"")),"")</f>
        <v/>
      </c>
      <c r="BM806" s="58" t="str">
        <f>IF(O806="男子",IF($AF806&gt;100,"",IF($M806=プロ用男子!D$102,ROW(),"")),"")</f>
        <v/>
      </c>
      <c r="BN806" s="58" t="str">
        <f>IF(O806="男子",IF($AF806&gt;100,"",IF($M806=プロ用男子!K$102,ROW(),"")),"")</f>
        <v/>
      </c>
      <c r="BO806" s="58" t="str">
        <f>IF(O806="男子",IF($AF806&gt;100,"",IF($M806=プロ用男子!D$127,ROW(),"")),"")</f>
        <v/>
      </c>
      <c r="BP806" s="58" t="str">
        <f>IF(O806="男子",IF($AF806&gt;100,"",IF($M806=プロ用男子!K$127,ROW(),"")),"")</f>
        <v/>
      </c>
      <c r="BQ806" s="58" t="str">
        <f>IF(O806="男子",IF($AF806&gt;100,"",IF($M806=プロ用男子!D$152,ROW(),"")),"")</f>
        <v/>
      </c>
      <c r="BR806" s="58" t="str">
        <f>IF(O806="男子",IF($AF806&gt;100,"",IF($M806=プロ用男子!K$152,ROW(),"")),"")</f>
        <v/>
      </c>
      <c r="BS806" s="58" t="str">
        <f>IF(O806="男子",IF($AF806&gt;100,"",IF($M806=プロ用男子!D$177,ROW(),"")),"")</f>
        <v/>
      </c>
      <c r="BT806" s="58" t="str">
        <f>IF(O806="男子",IF($AF806&gt;100,"",IF($M806=プロ用男子!K$177,ROW(),"")),"")</f>
        <v/>
      </c>
      <c r="BU806" s="58" t="str">
        <f>IF(O806="男子",IF($AF806&gt;100,"",IF($M806=プロ用男子!D$202,ROW(),"")),"")</f>
        <v/>
      </c>
      <c r="BV806" s="58" t="str">
        <f>IF(O806="男子",IF($AF806&gt;100,"",IF($M806=プロ用男子!K$202,ROW(),"")),"")</f>
        <v/>
      </c>
      <c r="BW806" s="58" t="str">
        <f>IF(O806="男子",IF($AF806&gt;100,"",IF($M806=プロ用男子!D$227,ROW(),"")),"")</f>
        <v/>
      </c>
      <c r="BX806" s="58" t="str">
        <f>IF(O806="男子",IF($AF806&gt;100,"",IF($M806=プロ用男子!K$227,ROW(),"")),"")</f>
        <v/>
      </c>
      <c r="BY806" s="58" t="str">
        <f>IF(O806="女子",IF(AF806&gt;100,"",IF(M806=プロ用女子!D$2,ROW(),"")),"")</f>
        <v/>
      </c>
      <c r="BZ806" s="58" t="str">
        <f>IF(O806="女子",IF($AF806&gt;100,"",IF($M806=プロ用女子!K$2,ROW(),"")),"")</f>
        <v/>
      </c>
      <c r="CA806" s="58" t="str">
        <f>IF(O806="女子",IF($AF806&gt;100,"",IF($M806=プロ用女子!D$27,ROW(),"")),"")</f>
        <v/>
      </c>
      <c r="CB806" s="58" t="str">
        <f>IF(O806="女子",IF($AF806&gt;100,"",IF($M806=プロ用女子!K$27,ROW(),"")),"")</f>
        <v/>
      </c>
      <c r="CC806" s="58" t="str">
        <f>IF(O806="女子",IF($AF806&gt;100,"",IF($M806=プロ用女子!D$52,ROW(),"")),"")</f>
        <v/>
      </c>
      <c r="CD806" s="58" t="str">
        <f>IF(O806="女子",IF($AF806&gt;100,"",IF($M806=プロ用女子!K$52,ROW(),"")),"")</f>
        <v/>
      </c>
      <c r="CE806" s="58" t="str">
        <f>IF(O806="女子",IF($AF806&gt;100,"",IF($M806=プロ用女子!D$77,ROW(),"")),"")</f>
        <v/>
      </c>
      <c r="CF806" s="58" t="str">
        <f>IF(O806="女子",IF($AF806&gt;100,"",IF($M806=プロ用女子!K$77,ROW(),"")),"")</f>
        <v/>
      </c>
      <c r="CG806" s="58" t="str">
        <f>IF(O806="女子",IF($AF806&gt;100,"",IF($M806=プロ用女子!D$102,ROW(),"")),"")</f>
        <v/>
      </c>
      <c r="CH806" s="58" t="str">
        <f>IF(O806="女子",IF($AF806&gt;100,"",IF($M806=プロ用女子!K$102,ROW(),"")),"")</f>
        <v/>
      </c>
      <c r="CI806" s="58" t="str">
        <f>IF(O806="女子",IF($AF806&gt;100,"",IF($M806=プロ用女子!D$127,ROW(),"")),"")</f>
        <v/>
      </c>
      <c r="CJ806" s="58" t="str">
        <f>IF(O806="女子",IF($AF806&gt;100,"",IF($M806=プロ用女子!K$127,ROW(),"")),"")</f>
        <v/>
      </c>
      <c r="CK806" s="58" t="str">
        <f>IF(O806="女子",IF($AF806&gt;100,"",IF($M806=プロ用女子!D$152,ROW(),"")),"")</f>
        <v/>
      </c>
      <c r="CL806" s="58" t="str">
        <f>IF(O806="女子",IF($AF806&gt;100,"",IF($M806=プロ用女子!K$152,ROW(),"")),"")</f>
        <v/>
      </c>
      <c r="CM806" s="58" t="str">
        <f>IF(O806="女子",IF($AF806&gt;100,"",IF($M806=プロ用女子!D$177,ROW(),"")),"")</f>
        <v/>
      </c>
      <c r="CN806" s="58" t="str">
        <f>IF(O806="女子",IF($AF806&gt;100,"",IF($M806=プロ用女子!K$177,ROW(),"")),"")</f>
        <v/>
      </c>
      <c r="CO806" s="58" t="str">
        <f>IF(O806="女子",IF($AF806&gt;100,"",IF($M806=プロ用女子!D$202,ROW(),"")),"")</f>
        <v/>
      </c>
      <c r="CP806" s="58" t="str">
        <f>IF(O806="女子",IF($AF806&gt;100,"",IF($M806=プロ用女子!K$202,ROW(),"")),"")</f>
        <v/>
      </c>
      <c r="CQ806" s="58" t="str">
        <f>IF(O806="女子",IF($AF806&gt;100,"",IF($M806=プロ用女子!D$227,ROW(),"")),"")</f>
        <v/>
      </c>
      <c r="CR806" s="58" t="str">
        <f>IF(O806="女子",IF($AF806&gt;100,"",IF($M806=プロ用女子!K$227,ROW(),"")),"")</f>
        <v/>
      </c>
    </row>
    <row r="807" spans="29:96" x14ac:dyDescent="0.15">
      <c r="AC807" t="str">
        <f t="shared" si="46"/>
        <v/>
      </c>
      <c r="BB807" t="str">
        <f t="shared" si="43"/>
        <v/>
      </c>
      <c r="BC807" t="str">
        <f t="shared" si="44"/>
        <v/>
      </c>
      <c r="BD807" t="str">
        <f t="shared" si="45"/>
        <v/>
      </c>
      <c r="BE807" s="58" t="str">
        <f>IF(O807="男子",IF($AF807&gt;100,"",IF(M807=プロ用男子!D$2,ROW(),"")),"")</f>
        <v/>
      </c>
      <c r="BF807" s="58" t="str">
        <f>IF(O807="男子",IF($AF807&gt;100,"",IF($M807=プロ用男子!K$2,ROW(),"")),"")</f>
        <v/>
      </c>
      <c r="BG807" s="58" t="str">
        <f>IF(O807="男子",IF($AF807&gt;100,"",IF($M807=プロ用男子!D$27,ROW(),"")),"")</f>
        <v/>
      </c>
      <c r="BH807" s="58" t="str">
        <f>IF(O807="男子",IF($AF807&gt;100,"",IF($M807=プロ用男子!K$27,ROW(),"")),"")</f>
        <v/>
      </c>
      <c r="BI807" s="58" t="str">
        <f>IF(O807="男子",IF($AF807&gt;100,"",IF($M807=プロ用男子!D$52,ROW(),"")),"")</f>
        <v/>
      </c>
      <c r="BJ807" s="58" t="str">
        <f>IF(O807="男子",IF($AF807&gt;100,"",IF($M807=プロ用男子!K$52,ROW(),"")),"")</f>
        <v/>
      </c>
      <c r="BK807" s="58" t="str">
        <f>IF(O807="男子",IF($AF807&gt;100,"",IF($M807=プロ用男子!D$77,ROW(),"")),"")</f>
        <v/>
      </c>
      <c r="BL807" s="58" t="str">
        <f>IF(O807="男子",IF($AF807&gt;100,"",IF($M807=プロ用男子!K$77,ROW(),"")),"")</f>
        <v/>
      </c>
      <c r="BM807" s="58" t="str">
        <f>IF(O807="男子",IF($AF807&gt;100,"",IF($M807=プロ用男子!D$102,ROW(),"")),"")</f>
        <v/>
      </c>
      <c r="BN807" s="58" t="str">
        <f>IF(O807="男子",IF($AF807&gt;100,"",IF($M807=プロ用男子!K$102,ROW(),"")),"")</f>
        <v/>
      </c>
      <c r="BO807" s="58" t="str">
        <f>IF(O807="男子",IF($AF807&gt;100,"",IF($M807=プロ用男子!D$127,ROW(),"")),"")</f>
        <v/>
      </c>
      <c r="BP807" s="58" t="str">
        <f>IF(O807="男子",IF($AF807&gt;100,"",IF($M807=プロ用男子!K$127,ROW(),"")),"")</f>
        <v/>
      </c>
      <c r="BQ807" s="58" t="str">
        <f>IF(O807="男子",IF($AF807&gt;100,"",IF($M807=プロ用男子!D$152,ROW(),"")),"")</f>
        <v/>
      </c>
      <c r="BR807" s="58" t="str">
        <f>IF(O807="男子",IF($AF807&gt;100,"",IF($M807=プロ用男子!K$152,ROW(),"")),"")</f>
        <v/>
      </c>
      <c r="BS807" s="58" t="str">
        <f>IF(O807="男子",IF($AF807&gt;100,"",IF($M807=プロ用男子!D$177,ROW(),"")),"")</f>
        <v/>
      </c>
      <c r="BT807" s="58" t="str">
        <f>IF(O807="男子",IF($AF807&gt;100,"",IF($M807=プロ用男子!K$177,ROW(),"")),"")</f>
        <v/>
      </c>
      <c r="BU807" s="58" t="str">
        <f>IF(O807="男子",IF($AF807&gt;100,"",IF($M807=プロ用男子!D$202,ROW(),"")),"")</f>
        <v/>
      </c>
      <c r="BV807" s="58" t="str">
        <f>IF(O807="男子",IF($AF807&gt;100,"",IF($M807=プロ用男子!K$202,ROW(),"")),"")</f>
        <v/>
      </c>
      <c r="BW807" s="58" t="str">
        <f>IF(O807="男子",IF($AF807&gt;100,"",IF($M807=プロ用男子!D$227,ROW(),"")),"")</f>
        <v/>
      </c>
      <c r="BX807" s="58" t="str">
        <f>IF(O807="男子",IF($AF807&gt;100,"",IF($M807=プロ用男子!K$227,ROW(),"")),"")</f>
        <v/>
      </c>
      <c r="BY807" s="58" t="str">
        <f>IF(O807="女子",IF(AF807&gt;100,"",IF(M807=プロ用女子!D$2,ROW(),"")),"")</f>
        <v/>
      </c>
      <c r="BZ807" s="58" t="str">
        <f>IF(O807="女子",IF($AF807&gt;100,"",IF($M807=プロ用女子!K$2,ROW(),"")),"")</f>
        <v/>
      </c>
      <c r="CA807" s="58" t="str">
        <f>IF(O807="女子",IF($AF807&gt;100,"",IF($M807=プロ用女子!D$27,ROW(),"")),"")</f>
        <v/>
      </c>
      <c r="CB807" s="58" t="str">
        <f>IF(O807="女子",IF($AF807&gt;100,"",IF($M807=プロ用女子!K$27,ROW(),"")),"")</f>
        <v/>
      </c>
      <c r="CC807" s="58" t="str">
        <f>IF(O807="女子",IF($AF807&gt;100,"",IF($M807=プロ用女子!D$52,ROW(),"")),"")</f>
        <v/>
      </c>
      <c r="CD807" s="58" t="str">
        <f>IF(O807="女子",IF($AF807&gt;100,"",IF($M807=プロ用女子!K$52,ROW(),"")),"")</f>
        <v/>
      </c>
      <c r="CE807" s="58" t="str">
        <f>IF(O807="女子",IF($AF807&gt;100,"",IF($M807=プロ用女子!D$77,ROW(),"")),"")</f>
        <v/>
      </c>
      <c r="CF807" s="58" t="str">
        <f>IF(O807="女子",IF($AF807&gt;100,"",IF($M807=プロ用女子!K$77,ROW(),"")),"")</f>
        <v/>
      </c>
      <c r="CG807" s="58" t="str">
        <f>IF(O807="女子",IF($AF807&gt;100,"",IF($M807=プロ用女子!D$102,ROW(),"")),"")</f>
        <v/>
      </c>
      <c r="CH807" s="58" t="str">
        <f>IF(O807="女子",IF($AF807&gt;100,"",IF($M807=プロ用女子!K$102,ROW(),"")),"")</f>
        <v/>
      </c>
      <c r="CI807" s="58" t="str">
        <f>IF(O807="女子",IF($AF807&gt;100,"",IF($M807=プロ用女子!D$127,ROW(),"")),"")</f>
        <v/>
      </c>
      <c r="CJ807" s="58" t="str">
        <f>IF(O807="女子",IF($AF807&gt;100,"",IF($M807=プロ用女子!K$127,ROW(),"")),"")</f>
        <v/>
      </c>
      <c r="CK807" s="58" t="str">
        <f>IF(O807="女子",IF($AF807&gt;100,"",IF($M807=プロ用女子!D$152,ROW(),"")),"")</f>
        <v/>
      </c>
      <c r="CL807" s="58" t="str">
        <f>IF(O807="女子",IF($AF807&gt;100,"",IF($M807=プロ用女子!K$152,ROW(),"")),"")</f>
        <v/>
      </c>
      <c r="CM807" s="58" t="str">
        <f>IF(O807="女子",IF($AF807&gt;100,"",IF($M807=プロ用女子!D$177,ROW(),"")),"")</f>
        <v/>
      </c>
      <c r="CN807" s="58" t="str">
        <f>IF(O807="女子",IF($AF807&gt;100,"",IF($M807=プロ用女子!K$177,ROW(),"")),"")</f>
        <v/>
      </c>
      <c r="CO807" s="58" t="str">
        <f>IF(O807="女子",IF($AF807&gt;100,"",IF($M807=プロ用女子!D$202,ROW(),"")),"")</f>
        <v/>
      </c>
      <c r="CP807" s="58" t="str">
        <f>IF(O807="女子",IF($AF807&gt;100,"",IF($M807=プロ用女子!K$202,ROW(),"")),"")</f>
        <v/>
      </c>
      <c r="CQ807" s="58" t="str">
        <f>IF(O807="女子",IF($AF807&gt;100,"",IF($M807=プロ用女子!D$227,ROW(),"")),"")</f>
        <v/>
      </c>
      <c r="CR807" s="58" t="str">
        <f>IF(O807="女子",IF($AF807&gt;100,"",IF($M807=プロ用女子!K$227,ROW(),"")),"")</f>
        <v/>
      </c>
    </row>
    <row r="808" spans="29:96" x14ac:dyDescent="0.15">
      <c r="AC808" t="str">
        <f t="shared" si="46"/>
        <v/>
      </c>
      <c r="BB808" t="str">
        <f t="shared" si="43"/>
        <v/>
      </c>
      <c r="BC808" t="str">
        <f t="shared" si="44"/>
        <v/>
      </c>
      <c r="BD808" t="str">
        <f t="shared" si="45"/>
        <v/>
      </c>
      <c r="BE808" s="58" t="str">
        <f>IF(O808="男子",IF($AF808&gt;100,"",IF(M808=プロ用男子!D$2,ROW(),"")),"")</f>
        <v/>
      </c>
      <c r="BF808" s="58" t="str">
        <f>IF(O808="男子",IF($AF808&gt;100,"",IF($M808=プロ用男子!K$2,ROW(),"")),"")</f>
        <v/>
      </c>
      <c r="BG808" s="58" t="str">
        <f>IF(O808="男子",IF($AF808&gt;100,"",IF($M808=プロ用男子!D$27,ROW(),"")),"")</f>
        <v/>
      </c>
      <c r="BH808" s="58" t="str">
        <f>IF(O808="男子",IF($AF808&gt;100,"",IF($M808=プロ用男子!K$27,ROW(),"")),"")</f>
        <v/>
      </c>
      <c r="BI808" s="58" t="str">
        <f>IF(O808="男子",IF($AF808&gt;100,"",IF($M808=プロ用男子!D$52,ROW(),"")),"")</f>
        <v/>
      </c>
      <c r="BJ808" s="58" t="str">
        <f>IF(O808="男子",IF($AF808&gt;100,"",IF($M808=プロ用男子!K$52,ROW(),"")),"")</f>
        <v/>
      </c>
      <c r="BK808" s="58" t="str">
        <f>IF(O808="男子",IF($AF808&gt;100,"",IF($M808=プロ用男子!D$77,ROW(),"")),"")</f>
        <v/>
      </c>
      <c r="BL808" s="58" t="str">
        <f>IF(O808="男子",IF($AF808&gt;100,"",IF($M808=プロ用男子!K$77,ROW(),"")),"")</f>
        <v/>
      </c>
      <c r="BM808" s="58" t="str">
        <f>IF(O808="男子",IF($AF808&gt;100,"",IF($M808=プロ用男子!D$102,ROW(),"")),"")</f>
        <v/>
      </c>
      <c r="BN808" s="58" t="str">
        <f>IF(O808="男子",IF($AF808&gt;100,"",IF($M808=プロ用男子!K$102,ROW(),"")),"")</f>
        <v/>
      </c>
      <c r="BO808" s="58" t="str">
        <f>IF(O808="男子",IF($AF808&gt;100,"",IF($M808=プロ用男子!D$127,ROW(),"")),"")</f>
        <v/>
      </c>
      <c r="BP808" s="58" t="str">
        <f>IF(O808="男子",IF($AF808&gt;100,"",IF($M808=プロ用男子!K$127,ROW(),"")),"")</f>
        <v/>
      </c>
      <c r="BQ808" s="58" t="str">
        <f>IF(O808="男子",IF($AF808&gt;100,"",IF($M808=プロ用男子!D$152,ROW(),"")),"")</f>
        <v/>
      </c>
      <c r="BR808" s="58" t="str">
        <f>IF(O808="男子",IF($AF808&gt;100,"",IF($M808=プロ用男子!K$152,ROW(),"")),"")</f>
        <v/>
      </c>
      <c r="BS808" s="58" t="str">
        <f>IF(O808="男子",IF($AF808&gt;100,"",IF($M808=プロ用男子!D$177,ROW(),"")),"")</f>
        <v/>
      </c>
      <c r="BT808" s="58" t="str">
        <f>IF(O808="男子",IF($AF808&gt;100,"",IF($M808=プロ用男子!K$177,ROW(),"")),"")</f>
        <v/>
      </c>
      <c r="BU808" s="58" t="str">
        <f>IF(O808="男子",IF($AF808&gt;100,"",IF($M808=プロ用男子!D$202,ROW(),"")),"")</f>
        <v/>
      </c>
      <c r="BV808" s="58" t="str">
        <f>IF(O808="男子",IF($AF808&gt;100,"",IF($M808=プロ用男子!K$202,ROW(),"")),"")</f>
        <v/>
      </c>
      <c r="BW808" s="58" t="str">
        <f>IF(O808="男子",IF($AF808&gt;100,"",IF($M808=プロ用男子!D$227,ROW(),"")),"")</f>
        <v/>
      </c>
      <c r="BX808" s="58" t="str">
        <f>IF(O808="男子",IF($AF808&gt;100,"",IF($M808=プロ用男子!K$227,ROW(),"")),"")</f>
        <v/>
      </c>
      <c r="BY808" s="58" t="str">
        <f>IF(O808="女子",IF(AF808&gt;100,"",IF(M808=プロ用女子!D$2,ROW(),"")),"")</f>
        <v/>
      </c>
      <c r="BZ808" s="58" t="str">
        <f>IF(O808="女子",IF($AF808&gt;100,"",IF($M808=プロ用女子!K$2,ROW(),"")),"")</f>
        <v/>
      </c>
      <c r="CA808" s="58" t="str">
        <f>IF(O808="女子",IF($AF808&gt;100,"",IF($M808=プロ用女子!D$27,ROW(),"")),"")</f>
        <v/>
      </c>
      <c r="CB808" s="58" t="str">
        <f>IF(O808="女子",IF($AF808&gt;100,"",IF($M808=プロ用女子!K$27,ROW(),"")),"")</f>
        <v/>
      </c>
      <c r="CC808" s="58" t="str">
        <f>IF(O808="女子",IF($AF808&gt;100,"",IF($M808=プロ用女子!D$52,ROW(),"")),"")</f>
        <v/>
      </c>
      <c r="CD808" s="58" t="str">
        <f>IF(O808="女子",IF($AF808&gt;100,"",IF($M808=プロ用女子!K$52,ROW(),"")),"")</f>
        <v/>
      </c>
      <c r="CE808" s="58" t="str">
        <f>IF(O808="女子",IF($AF808&gt;100,"",IF($M808=プロ用女子!D$77,ROW(),"")),"")</f>
        <v/>
      </c>
      <c r="CF808" s="58" t="str">
        <f>IF(O808="女子",IF($AF808&gt;100,"",IF($M808=プロ用女子!K$77,ROW(),"")),"")</f>
        <v/>
      </c>
      <c r="CG808" s="58" t="str">
        <f>IF(O808="女子",IF($AF808&gt;100,"",IF($M808=プロ用女子!D$102,ROW(),"")),"")</f>
        <v/>
      </c>
      <c r="CH808" s="58" t="str">
        <f>IF(O808="女子",IF($AF808&gt;100,"",IF($M808=プロ用女子!K$102,ROW(),"")),"")</f>
        <v/>
      </c>
      <c r="CI808" s="58" t="str">
        <f>IF(O808="女子",IF($AF808&gt;100,"",IF($M808=プロ用女子!D$127,ROW(),"")),"")</f>
        <v/>
      </c>
      <c r="CJ808" s="58" t="str">
        <f>IF(O808="女子",IF($AF808&gt;100,"",IF($M808=プロ用女子!K$127,ROW(),"")),"")</f>
        <v/>
      </c>
      <c r="CK808" s="58" t="str">
        <f>IF(O808="女子",IF($AF808&gt;100,"",IF($M808=プロ用女子!D$152,ROW(),"")),"")</f>
        <v/>
      </c>
      <c r="CL808" s="58" t="str">
        <f>IF(O808="女子",IF($AF808&gt;100,"",IF($M808=プロ用女子!K$152,ROW(),"")),"")</f>
        <v/>
      </c>
      <c r="CM808" s="58" t="str">
        <f>IF(O808="女子",IF($AF808&gt;100,"",IF($M808=プロ用女子!D$177,ROW(),"")),"")</f>
        <v/>
      </c>
      <c r="CN808" s="58" t="str">
        <f>IF(O808="女子",IF($AF808&gt;100,"",IF($M808=プロ用女子!K$177,ROW(),"")),"")</f>
        <v/>
      </c>
      <c r="CO808" s="58" t="str">
        <f>IF(O808="女子",IF($AF808&gt;100,"",IF($M808=プロ用女子!D$202,ROW(),"")),"")</f>
        <v/>
      </c>
      <c r="CP808" s="58" t="str">
        <f>IF(O808="女子",IF($AF808&gt;100,"",IF($M808=プロ用女子!K$202,ROW(),"")),"")</f>
        <v/>
      </c>
      <c r="CQ808" s="58" t="str">
        <f>IF(O808="女子",IF($AF808&gt;100,"",IF($M808=プロ用女子!D$227,ROW(),"")),"")</f>
        <v/>
      </c>
      <c r="CR808" s="58" t="str">
        <f>IF(O808="女子",IF($AF808&gt;100,"",IF($M808=プロ用女子!K$227,ROW(),"")),"")</f>
        <v/>
      </c>
    </row>
    <row r="809" spans="29:96" x14ac:dyDescent="0.15">
      <c r="AC809" t="str">
        <f t="shared" si="46"/>
        <v/>
      </c>
      <c r="BB809" t="str">
        <f t="shared" si="43"/>
        <v/>
      </c>
      <c r="BC809" t="str">
        <f t="shared" si="44"/>
        <v/>
      </c>
      <c r="BD809" t="str">
        <f t="shared" si="45"/>
        <v/>
      </c>
      <c r="BE809" s="58" t="str">
        <f>IF(O809="男子",IF($AF809&gt;100,"",IF(M809=プロ用男子!D$2,ROW(),"")),"")</f>
        <v/>
      </c>
      <c r="BF809" s="58" t="str">
        <f>IF(O809="男子",IF($AF809&gt;100,"",IF($M809=プロ用男子!K$2,ROW(),"")),"")</f>
        <v/>
      </c>
      <c r="BG809" s="58" t="str">
        <f>IF(O809="男子",IF($AF809&gt;100,"",IF($M809=プロ用男子!D$27,ROW(),"")),"")</f>
        <v/>
      </c>
      <c r="BH809" s="58" t="str">
        <f>IF(O809="男子",IF($AF809&gt;100,"",IF($M809=プロ用男子!K$27,ROW(),"")),"")</f>
        <v/>
      </c>
      <c r="BI809" s="58" t="str">
        <f>IF(O809="男子",IF($AF809&gt;100,"",IF($M809=プロ用男子!D$52,ROW(),"")),"")</f>
        <v/>
      </c>
      <c r="BJ809" s="58" t="str">
        <f>IF(O809="男子",IF($AF809&gt;100,"",IF($M809=プロ用男子!K$52,ROW(),"")),"")</f>
        <v/>
      </c>
      <c r="BK809" s="58" t="str">
        <f>IF(O809="男子",IF($AF809&gt;100,"",IF($M809=プロ用男子!D$77,ROW(),"")),"")</f>
        <v/>
      </c>
      <c r="BL809" s="58" t="str">
        <f>IF(O809="男子",IF($AF809&gt;100,"",IF($M809=プロ用男子!K$77,ROW(),"")),"")</f>
        <v/>
      </c>
      <c r="BM809" s="58" t="str">
        <f>IF(O809="男子",IF($AF809&gt;100,"",IF($M809=プロ用男子!D$102,ROW(),"")),"")</f>
        <v/>
      </c>
      <c r="BN809" s="58" t="str">
        <f>IF(O809="男子",IF($AF809&gt;100,"",IF($M809=プロ用男子!K$102,ROW(),"")),"")</f>
        <v/>
      </c>
      <c r="BO809" s="58" t="str">
        <f>IF(O809="男子",IF($AF809&gt;100,"",IF($M809=プロ用男子!D$127,ROW(),"")),"")</f>
        <v/>
      </c>
      <c r="BP809" s="58" t="str">
        <f>IF(O809="男子",IF($AF809&gt;100,"",IF($M809=プロ用男子!K$127,ROW(),"")),"")</f>
        <v/>
      </c>
      <c r="BQ809" s="58" t="str">
        <f>IF(O809="男子",IF($AF809&gt;100,"",IF($M809=プロ用男子!D$152,ROW(),"")),"")</f>
        <v/>
      </c>
      <c r="BR809" s="58" t="str">
        <f>IF(O809="男子",IF($AF809&gt;100,"",IF($M809=プロ用男子!K$152,ROW(),"")),"")</f>
        <v/>
      </c>
      <c r="BS809" s="58" t="str">
        <f>IF(O809="男子",IF($AF809&gt;100,"",IF($M809=プロ用男子!D$177,ROW(),"")),"")</f>
        <v/>
      </c>
      <c r="BT809" s="58" t="str">
        <f>IF(O809="男子",IF($AF809&gt;100,"",IF($M809=プロ用男子!K$177,ROW(),"")),"")</f>
        <v/>
      </c>
      <c r="BU809" s="58" t="str">
        <f>IF(O809="男子",IF($AF809&gt;100,"",IF($M809=プロ用男子!D$202,ROW(),"")),"")</f>
        <v/>
      </c>
      <c r="BV809" s="58" t="str">
        <f>IF(O809="男子",IF($AF809&gt;100,"",IF($M809=プロ用男子!K$202,ROW(),"")),"")</f>
        <v/>
      </c>
      <c r="BW809" s="58" t="str">
        <f>IF(O809="男子",IF($AF809&gt;100,"",IF($M809=プロ用男子!D$227,ROW(),"")),"")</f>
        <v/>
      </c>
      <c r="BX809" s="58" t="str">
        <f>IF(O809="男子",IF($AF809&gt;100,"",IF($M809=プロ用男子!K$227,ROW(),"")),"")</f>
        <v/>
      </c>
      <c r="BY809" s="58" t="str">
        <f>IF(O809="女子",IF(AF809&gt;100,"",IF(M809=プロ用女子!D$2,ROW(),"")),"")</f>
        <v/>
      </c>
      <c r="BZ809" s="58" t="str">
        <f>IF(O809="女子",IF($AF809&gt;100,"",IF($M809=プロ用女子!K$2,ROW(),"")),"")</f>
        <v/>
      </c>
      <c r="CA809" s="58" t="str">
        <f>IF(O809="女子",IF($AF809&gt;100,"",IF($M809=プロ用女子!D$27,ROW(),"")),"")</f>
        <v/>
      </c>
      <c r="CB809" s="58" t="str">
        <f>IF(O809="女子",IF($AF809&gt;100,"",IF($M809=プロ用女子!K$27,ROW(),"")),"")</f>
        <v/>
      </c>
      <c r="CC809" s="58" t="str">
        <f>IF(O809="女子",IF($AF809&gt;100,"",IF($M809=プロ用女子!D$52,ROW(),"")),"")</f>
        <v/>
      </c>
      <c r="CD809" s="58" t="str">
        <f>IF(O809="女子",IF($AF809&gt;100,"",IF($M809=プロ用女子!K$52,ROW(),"")),"")</f>
        <v/>
      </c>
      <c r="CE809" s="58" t="str">
        <f>IF(O809="女子",IF($AF809&gt;100,"",IF($M809=プロ用女子!D$77,ROW(),"")),"")</f>
        <v/>
      </c>
      <c r="CF809" s="58" t="str">
        <f>IF(O809="女子",IF($AF809&gt;100,"",IF($M809=プロ用女子!K$77,ROW(),"")),"")</f>
        <v/>
      </c>
      <c r="CG809" s="58" t="str">
        <f>IF(O809="女子",IF($AF809&gt;100,"",IF($M809=プロ用女子!D$102,ROW(),"")),"")</f>
        <v/>
      </c>
      <c r="CH809" s="58" t="str">
        <f>IF(O809="女子",IF($AF809&gt;100,"",IF($M809=プロ用女子!K$102,ROW(),"")),"")</f>
        <v/>
      </c>
      <c r="CI809" s="58" t="str">
        <f>IF(O809="女子",IF($AF809&gt;100,"",IF($M809=プロ用女子!D$127,ROW(),"")),"")</f>
        <v/>
      </c>
      <c r="CJ809" s="58" t="str">
        <f>IF(O809="女子",IF($AF809&gt;100,"",IF($M809=プロ用女子!K$127,ROW(),"")),"")</f>
        <v/>
      </c>
      <c r="CK809" s="58" t="str">
        <f>IF(O809="女子",IF($AF809&gt;100,"",IF($M809=プロ用女子!D$152,ROW(),"")),"")</f>
        <v/>
      </c>
      <c r="CL809" s="58" t="str">
        <f>IF(O809="女子",IF($AF809&gt;100,"",IF($M809=プロ用女子!K$152,ROW(),"")),"")</f>
        <v/>
      </c>
      <c r="CM809" s="58" t="str">
        <f>IF(O809="女子",IF($AF809&gt;100,"",IF($M809=プロ用女子!D$177,ROW(),"")),"")</f>
        <v/>
      </c>
      <c r="CN809" s="58" t="str">
        <f>IF(O809="女子",IF($AF809&gt;100,"",IF($M809=プロ用女子!K$177,ROW(),"")),"")</f>
        <v/>
      </c>
      <c r="CO809" s="58" t="str">
        <f>IF(O809="女子",IF($AF809&gt;100,"",IF($M809=プロ用女子!D$202,ROW(),"")),"")</f>
        <v/>
      </c>
      <c r="CP809" s="58" t="str">
        <f>IF(O809="女子",IF($AF809&gt;100,"",IF($M809=プロ用女子!K$202,ROW(),"")),"")</f>
        <v/>
      </c>
      <c r="CQ809" s="58" t="str">
        <f>IF(O809="女子",IF($AF809&gt;100,"",IF($M809=プロ用女子!D$227,ROW(),"")),"")</f>
        <v/>
      </c>
      <c r="CR809" s="58" t="str">
        <f>IF(O809="女子",IF($AF809&gt;100,"",IF($M809=プロ用女子!K$227,ROW(),"")),"")</f>
        <v/>
      </c>
    </row>
    <row r="810" spans="29:96" x14ac:dyDescent="0.15">
      <c r="AC810" t="str">
        <f t="shared" si="46"/>
        <v/>
      </c>
      <c r="BB810" t="str">
        <f t="shared" si="43"/>
        <v/>
      </c>
      <c r="BC810" t="str">
        <f t="shared" si="44"/>
        <v/>
      </c>
      <c r="BD810" t="str">
        <f t="shared" si="45"/>
        <v/>
      </c>
      <c r="BE810" s="58" t="str">
        <f>IF(O810="男子",IF($AF810&gt;100,"",IF(M810=プロ用男子!D$2,ROW(),"")),"")</f>
        <v/>
      </c>
      <c r="BF810" s="58" t="str">
        <f>IF(O810="男子",IF($AF810&gt;100,"",IF($M810=プロ用男子!K$2,ROW(),"")),"")</f>
        <v/>
      </c>
      <c r="BG810" s="58" t="str">
        <f>IF(O810="男子",IF($AF810&gt;100,"",IF($M810=プロ用男子!D$27,ROW(),"")),"")</f>
        <v/>
      </c>
      <c r="BH810" s="58" t="str">
        <f>IF(O810="男子",IF($AF810&gt;100,"",IF($M810=プロ用男子!K$27,ROW(),"")),"")</f>
        <v/>
      </c>
      <c r="BI810" s="58" t="str">
        <f>IF(O810="男子",IF($AF810&gt;100,"",IF($M810=プロ用男子!D$52,ROW(),"")),"")</f>
        <v/>
      </c>
      <c r="BJ810" s="58" t="str">
        <f>IF(O810="男子",IF($AF810&gt;100,"",IF($M810=プロ用男子!K$52,ROW(),"")),"")</f>
        <v/>
      </c>
      <c r="BK810" s="58" t="str">
        <f>IF(O810="男子",IF($AF810&gt;100,"",IF($M810=プロ用男子!D$77,ROW(),"")),"")</f>
        <v/>
      </c>
      <c r="BL810" s="58" t="str">
        <f>IF(O810="男子",IF($AF810&gt;100,"",IF($M810=プロ用男子!K$77,ROW(),"")),"")</f>
        <v/>
      </c>
      <c r="BM810" s="58" t="str">
        <f>IF(O810="男子",IF($AF810&gt;100,"",IF($M810=プロ用男子!D$102,ROW(),"")),"")</f>
        <v/>
      </c>
      <c r="BN810" s="58" t="str">
        <f>IF(O810="男子",IF($AF810&gt;100,"",IF($M810=プロ用男子!K$102,ROW(),"")),"")</f>
        <v/>
      </c>
      <c r="BO810" s="58" t="str">
        <f>IF(O810="男子",IF($AF810&gt;100,"",IF($M810=プロ用男子!D$127,ROW(),"")),"")</f>
        <v/>
      </c>
      <c r="BP810" s="58" t="str">
        <f>IF(O810="男子",IF($AF810&gt;100,"",IF($M810=プロ用男子!K$127,ROW(),"")),"")</f>
        <v/>
      </c>
      <c r="BQ810" s="58" t="str">
        <f>IF(O810="男子",IF($AF810&gt;100,"",IF($M810=プロ用男子!D$152,ROW(),"")),"")</f>
        <v/>
      </c>
      <c r="BR810" s="58" t="str">
        <f>IF(O810="男子",IF($AF810&gt;100,"",IF($M810=プロ用男子!K$152,ROW(),"")),"")</f>
        <v/>
      </c>
      <c r="BS810" s="58" t="str">
        <f>IF(O810="男子",IF($AF810&gt;100,"",IF($M810=プロ用男子!D$177,ROW(),"")),"")</f>
        <v/>
      </c>
      <c r="BT810" s="58" t="str">
        <f>IF(O810="男子",IF($AF810&gt;100,"",IF($M810=プロ用男子!K$177,ROW(),"")),"")</f>
        <v/>
      </c>
      <c r="BU810" s="58" t="str">
        <f>IF(O810="男子",IF($AF810&gt;100,"",IF($M810=プロ用男子!D$202,ROW(),"")),"")</f>
        <v/>
      </c>
      <c r="BV810" s="58" t="str">
        <f>IF(O810="男子",IF($AF810&gt;100,"",IF($M810=プロ用男子!K$202,ROW(),"")),"")</f>
        <v/>
      </c>
      <c r="BW810" s="58" t="str">
        <f>IF(O810="男子",IF($AF810&gt;100,"",IF($M810=プロ用男子!D$227,ROW(),"")),"")</f>
        <v/>
      </c>
      <c r="BX810" s="58" t="str">
        <f>IF(O810="男子",IF($AF810&gt;100,"",IF($M810=プロ用男子!K$227,ROW(),"")),"")</f>
        <v/>
      </c>
      <c r="BY810" s="58" t="str">
        <f>IF(O810="女子",IF(AF810&gt;100,"",IF(M810=プロ用女子!D$2,ROW(),"")),"")</f>
        <v/>
      </c>
      <c r="BZ810" s="58" t="str">
        <f>IF(O810="女子",IF($AF810&gt;100,"",IF($M810=プロ用女子!K$2,ROW(),"")),"")</f>
        <v/>
      </c>
      <c r="CA810" s="58" t="str">
        <f>IF(O810="女子",IF($AF810&gt;100,"",IF($M810=プロ用女子!D$27,ROW(),"")),"")</f>
        <v/>
      </c>
      <c r="CB810" s="58" t="str">
        <f>IF(O810="女子",IF($AF810&gt;100,"",IF($M810=プロ用女子!K$27,ROW(),"")),"")</f>
        <v/>
      </c>
      <c r="CC810" s="58" t="str">
        <f>IF(O810="女子",IF($AF810&gt;100,"",IF($M810=プロ用女子!D$52,ROW(),"")),"")</f>
        <v/>
      </c>
      <c r="CD810" s="58" t="str">
        <f>IF(O810="女子",IF($AF810&gt;100,"",IF($M810=プロ用女子!K$52,ROW(),"")),"")</f>
        <v/>
      </c>
      <c r="CE810" s="58" t="str">
        <f>IF(O810="女子",IF($AF810&gt;100,"",IF($M810=プロ用女子!D$77,ROW(),"")),"")</f>
        <v/>
      </c>
      <c r="CF810" s="58" t="str">
        <f>IF(O810="女子",IF($AF810&gt;100,"",IF($M810=プロ用女子!K$77,ROW(),"")),"")</f>
        <v/>
      </c>
      <c r="CG810" s="58" t="str">
        <f>IF(O810="女子",IF($AF810&gt;100,"",IF($M810=プロ用女子!D$102,ROW(),"")),"")</f>
        <v/>
      </c>
      <c r="CH810" s="58" t="str">
        <f>IF(O810="女子",IF($AF810&gt;100,"",IF($M810=プロ用女子!K$102,ROW(),"")),"")</f>
        <v/>
      </c>
      <c r="CI810" s="58" t="str">
        <f>IF(O810="女子",IF($AF810&gt;100,"",IF($M810=プロ用女子!D$127,ROW(),"")),"")</f>
        <v/>
      </c>
      <c r="CJ810" s="58" t="str">
        <f>IF(O810="女子",IF($AF810&gt;100,"",IF($M810=プロ用女子!K$127,ROW(),"")),"")</f>
        <v/>
      </c>
      <c r="CK810" s="58" t="str">
        <f>IF(O810="女子",IF($AF810&gt;100,"",IF($M810=プロ用女子!D$152,ROW(),"")),"")</f>
        <v/>
      </c>
      <c r="CL810" s="58" t="str">
        <f>IF(O810="女子",IF($AF810&gt;100,"",IF($M810=プロ用女子!K$152,ROW(),"")),"")</f>
        <v/>
      </c>
      <c r="CM810" s="58" t="str">
        <f>IF(O810="女子",IF($AF810&gt;100,"",IF($M810=プロ用女子!D$177,ROW(),"")),"")</f>
        <v/>
      </c>
      <c r="CN810" s="58" t="str">
        <f>IF(O810="女子",IF($AF810&gt;100,"",IF($M810=プロ用女子!K$177,ROW(),"")),"")</f>
        <v/>
      </c>
      <c r="CO810" s="58" t="str">
        <f>IF(O810="女子",IF($AF810&gt;100,"",IF($M810=プロ用女子!D$202,ROW(),"")),"")</f>
        <v/>
      </c>
      <c r="CP810" s="58" t="str">
        <f>IF(O810="女子",IF($AF810&gt;100,"",IF($M810=プロ用女子!K$202,ROW(),"")),"")</f>
        <v/>
      </c>
      <c r="CQ810" s="58" t="str">
        <f>IF(O810="女子",IF($AF810&gt;100,"",IF($M810=プロ用女子!D$227,ROW(),"")),"")</f>
        <v/>
      </c>
      <c r="CR810" s="58" t="str">
        <f>IF(O810="女子",IF($AF810&gt;100,"",IF($M810=プロ用女子!K$227,ROW(),"")),"")</f>
        <v/>
      </c>
    </row>
    <row r="811" spans="29:96" x14ac:dyDescent="0.15">
      <c r="AC811" t="str">
        <f t="shared" si="46"/>
        <v/>
      </c>
      <c r="BB811" t="str">
        <f t="shared" si="43"/>
        <v/>
      </c>
      <c r="BC811" t="str">
        <f t="shared" si="44"/>
        <v/>
      </c>
      <c r="BD811" t="str">
        <f t="shared" si="45"/>
        <v/>
      </c>
      <c r="BE811" s="58" t="str">
        <f>IF(O811="男子",IF($AF811&gt;100,"",IF(M811=プロ用男子!D$2,ROW(),"")),"")</f>
        <v/>
      </c>
      <c r="BF811" s="58" t="str">
        <f>IF(O811="男子",IF($AF811&gt;100,"",IF($M811=プロ用男子!K$2,ROW(),"")),"")</f>
        <v/>
      </c>
      <c r="BG811" s="58" t="str">
        <f>IF(O811="男子",IF($AF811&gt;100,"",IF($M811=プロ用男子!D$27,ROW(),"")),"")</f>
        <v/>
      </c>
      <c r="BH811" s="58" t="str">
        <f>IF(O811="男子",IF($AF811&gt;100,"",IF($M811=プロ用男子!K$27,ROW(),"")),"")</f>
        <v/>
      </c>
      <c r="BI811" s="58" t="str">
        <f>IF(O811="男子",IF($AF811&gt;100,"",IF($M811=プロ用男子!D$52,ROW(),"")),"")</f>
        <v/>
      </c>
      <c r="BJ811" s="58" t="str">
        <f>IF(O811="男子",IF($AF811&gt;100,"",IF($M811=プロ用男子!K$52,ROW(),"")),"")</f>
        <v/>
      </c>
      <c r="BK811" s="58" t="str">
        <f>IF(O811="男子",IF($AF811&gt;100,"",IF($M811=プロ用男子!D$77,ROW(),"")),"")</f>
        <v/>
      </c>
      <c r="BL811" s="58" t="str">
        <f>IF(O811="男子",IF($AF811&gt;100,"",IF($M811=プロ用男子!K$77,ROW(),"")),"")</f>
        <v/>
      </c>
      <c r="BM811" s="58" t="str">
        <f>IF(O811="男子",IF($AF811&gt;100,"",IF($M811=プロ用男子!D$102,ROW(),"")),"")</f>
        <v/>
      </c>
      <c r="BN811" s="58" t="str">
        <f>IF(O811="男子",IF($AF811&gt;100,"",IF($M811=プロ用男子!K$102,ROW(),"")),"")</f>
        <v/>
      </c>
      <c r="BO811" s="58" t="str">
        <f>IF(O811="男子",IF($AF811&gt;100,"",IF($M811=プロ用男子!D$127,ROW(),"")),"")</f>
        <v/>
      </c>
      <c r="BP811" s="58" t="str">
        <f>IF(O811="男子",IF($AF811&gt;100,"",IF($M811=プロ用男子!K$127,ROW(),"")),"")</f>
        <v/>
      </c>
      <c r="BQ811" s="58" t="str">
        <f>IF(O811="男子",IF($AF811&gt;100,"",IF($M811=プロ用男子!D$152,ROW(),"")),"")</f>
        <v/>
      </c>
      <c r="BR811" s="58" t="str">
        <f>IF(O811="男子",IF($AF811&gt;100,"",IF($M811=プロ用男子!K$152,ROW(),"")),"")</f>
        <v/>
      </c>
      <c r="BS811" s="58" t="str">
        <f>IF(O811="男子",IF($AF811&gt;100,"",IF($M811=プロ用男子!D$177,ROW(),"")),"")</f>
        <v/>
      </c>
      <c r="BT811" s="58" t="str">
        <f>IF(O811="男子",IF($AF811&gt;100,"",IF($M811=プロ用男子!K$177,ROW(),"")),"")</f>
        <v/>
      </c>
      <c r="BU811" s="58" t="str">
        <f>IF(O811="男子",IF($AF811&gt;100,"",IF($M811=プロ用男子!D$202,ROW(),"")),"")</f>
        <v/>
      </c>
      <c r="BV811" s="58" t="str">
        <f>IF(O811="男子",IF($AF811&gt;100,"",IF($M811=プロ用男子!K$202,ROW(),"")),"")</f>
        <v/>
      </c>
      <c r="BW811" s="58" t="str">
        <f>IF(O811="男子",IF($AF811&gt;100,"",IF($M811=プロ用男子!D$227,ROW(),"")),"")</f>
        <v/>
      </c>
      <c r="BX811" s="58" t="str">
        <f>IF(O811="男子",IF($AF811&gt;100,"",IF($M811=プロ用男子!K$227,ROW(),"")),"")</f>
        <v/>
      </c>
      <c r="BY811" s="58" t="str">
        <f>IF(O811="女子",IF(AF811&gt;100,"",IF(M811=プロ用女子!D$2,ROW(),"")),"")</f>
        <v/>
      </c>
      <c r="BZ811" s="58" t="str">
        <f>IF(O811="女子",IF($AF811&gt;100,"",IF($M811=プロ用女子!K$2,ROW(),"")),"")</f>
        <v/>
      </c>
      <c r="CA811" s="58" t="str">
        <f>IF(O811="女子",IF($AF811&gt;100,"",IF($M811=プロ用女子!D$27,ROW(),"")),"")</f>
        <v/>
      </c>
      <c r="CB811" s="58" t="str">
        <f>IF(O811="女子",IF($AF811&gt;100,"",IF($M811=プロ用女子!K$27,ROW(),"")),"")</f>
        <v/>
      </c>
      <c r="CC811" s="58" t="str">
        <f>IF(O811="女子",IF($AF811&gt;100,"",IF($M811=プロ用女子!D$52,ROW(),"")),"")</f>
        <v/>
      </c>
      <c r="CD811" s="58" t="str">
        <f>IF(O811="女子",IF($AF811&gt;100,"",IF($M811=プロ用女子!K$52,ROW(),"")),"")</f>
        <v/>
      </c>
      <c r="CE811" s="58" t="str">
        <f>IF(O811="女子",IF($AF811&gt;100,"",IF($M811=プロ用女子!D$77,ROW(),"")),"")</f>
        <v/>
      </c>
      <c r="CF811" s="58" t="str">
        <f>IF(O811="女子",IF($AF811&gt;100,"",IF($M811=プロ用女子!K$77,ROW(),"")),"")</f>
        <v/>
      </c>
      <c r="CG811" s="58" t="str">
        <f>IF(O811="女子",IF($AF811&gt;100,"",IF($M811=プロ用女子!D$102,ROW(),"")),"")</f>
        <v/>
      </c>
      <c r="CH811" s="58" t="str">
        <f>IF(O811="女子",IF($AF811&gt;100,"",IF($M811=プロ用女子!K$102,ROW(),"")),"")</f>
        <v/>
      </c>
      <c r="CI811" s="58" t="str">
        <f>IF(O811="女子",IF($AF811&gt;100,"",IF($M811=プロ用女子!D$127,ROW(),"")),"")</f>
        <v/>
      </c>
      <c r="CJ811" s="58" t="str">
        <f>IF(O811="女子",IF($AF811&gt;100,"",IF($M811=プロ用女子!K$127,ROW(),"")),"")</f>
        <v/>
      </c>
      <c r="CK811" s="58" t="str">
        <f>IF(O811="女子",IF($AF811&gt;100,"",IF($M811=プロ用女子!D$152,ROW(),"")),"")</f>
        <v/>
      </c>
      <c r="CL811" s="58" t="str">
        <f>IF(O811="女子",IF($AF811&gt;100,"",IF($M811=プロ用女子!K$152,ROW(),"")),"")</f>
        <v/>
      </c>
      <c r="CM811" s="58" t="str">
        <f>IF(O811="女子",IF($AF811&gt;100,"",IF($M811=プロ用女子!D$177,ROW(),"")),"")</f>
        <v/>
      </c>
      <c r="CN811" s="58" t="str">
        <f>IF(O811="女子",IF($AF811&gt;100,"",IF($M811=プロ用女子!K$177,ROW(),"")),"")</f>
        <v/>
      </c>
      <c r="CO811" s="58" t="str">
        <f>IF(O811="女子",IF($AF811&gt;100,"",IF($M811=プロ用女子!D$202,ROW(),"")),"")</f>
        <v/>
      </c>
      <c r="CP811" s="58" t="str">
        <f>IF(O811="女子",IF($AF811&gt;100,"",IF($M811=プロ用女子!K$202,ROW(),"")),"")</f>
        <v/>
      </c>
      <c r="CQ811" s="58" t="str">
        <f>IF(O811="女子",IF($AF811&gt;100,"",IF($M811=プロ用女子!D$227,ROW(),"")),"")</f>
        <v/>
      </c>
      <c r="CR811" s="58" t="str">
        <f>IF(O811="女子",IF($AF811&gt;100,"",IF($M811=プロ用女子!K$227,ROW(),"")),"")</f>
        <v/>
      </c>
    </row>
    <row r="812" spans="29:96" x14ac:dyDescent="0.15">
      <c r="AC812" t="str">
        <f t="shared" si="46"/>
        <v/>
      </c>
      <c r="BB812" t="str">
        <f t="shared" si="43"/>
        <v/>
      </c>
      <c r="BC812" t="str">
        <f t="shared" si="44"/>
        <v/>
      </c>
      <c r="BD812" t="str">
        <f t="shared" si="45"/>
        <v/>
      </c>
      <c r="BE812" s="58" t="str">
        <f>IF(O812="男子",IF($AF812&gt;100,"",IF(M812=プロ用男子!D$2,ROW(),"")),"")</f>
        <v/>
      </c>
      <c r="BF812" s="58" t="str">
        <f>IF(O812="男子",IF($AF812&gt;100,"",IF($M812=プロ用男子!K$2,ROW(),"")),"")</f>
        <v/>
      </c>
      <c r="BG812" s="58" t="str">
        <f>IF(O812="男子",IF($AF812&gt;100,"",IF($M812=プロ用男子!D$27,ROW(),"")),"")</f>
        <v/>
      </c>
      <c r="BH812" s="58" t="str">
        <f>IF(O812="男子",IF($AF812&gt;100,"",IF($M812=プロ用男子!K$27,ROW(),"")),"")</f>
        <v/>
      </c>
      <c r="BI812" s="58" t="str">
        <f>IF(O812="男子",IF($AF812&gt;100,"",IF($M812=プロ用男子!D$52,ROW(),"")),"")</f>
        <v/>
      </c>
      <c r="BJ812" s="58" t="str">
        <f>IF(O812="男子",IF($AF812&gt;100,"",IF($M812=プロ用男子!K$52,ROW(),"")),"")</f>
        <v/>
      </c>
      <c r="BK812" s="58" t="str">
        <f>IF(O812="男子",IF($AF812&gt;100,"",IF($M812=プロ用男子!D$77,ROW(),"")),"")</f>
        <v/>
      </c>
      <c r="BL812" s="58" t="str">
        <f>IF(O812="男子",IF($AF812&gt;100,"",IF($M812=プロ用男子!K$77,ROW(),"")),"")</f>
        <v/>
      </c>
      <c r="BM812" s="58" t="str">
        <f>IF(O812="男子",IF($AF812&gt;100,"",IF($M812=プロ用男子!D$102,ROW(),"")),"")</f>
        <v/>
      </c>
      <c r="BN812" s="58" t="str">
        <f>IF(O812="男子",IF($AF812&gt;100,"",IF($M812=プロ用男子!K$102,ROW(),"")),"")</f>
        <v/>
      </c>
      <c r="BO812" s="58" t="str">
        <f>IF(O812="男子",IF($AF812&gt;100,"",IF($M812=プロ用男子!D$127,ROW(),"")),"")</f>
        <v/>
      </c>
      <c r="BP812" s="58" t="str">
        <f>IF(O812="男子",IF($AF812&gt;100,"",IF($M812=プロ用男子!K$127,ROW(),"")),"")</f>
        <v/>
      </c>
      <c r="BQ812" s="58" t="str">
        <f>IF(O812="男子",IF($AF812&gt;100,"",IF($M812=プロ用男子!D$152,ROW(),"")),"")</f>
        <v/>
      </c>
      <c r="BR812" s="58" t="str">
        <f>IF(O812="男子",IF($AF812&gt;100,"",IF($M812=プロ用男子!K$152,ROW(),"")),"")</f>
        <v/>
      </c>
      <c r="BS812" s="58" t="str">
        <f>IF(O812="男子",IF($AF812&gt;100,"",IF($M812=プロ用男子!D$177,ROW(),"")),"")</f>
        <v/>
      </c>
      <c r="BT812" s="58" t="str">
        <f>IF(O812="男子",IF($AF812&gt;100,"",IF($M812=プロ用男子!K$177,ROW(),"")),"")</f>
        <v/>
      </c>
      <c r="BU812" s="58" t="str">
        <f>IF(O812="男子",IF($AF812&gt;100,"",IF($M812=プロ用男子!D$202,ROW(),"")),"")</f>
        <v/>
      </c>
      <c r="BV812" s="58" t="str">
        <f>IF(O812="男子",IF($AF812&gt;100,"",IF($M812=プロ用男子!K$202,ROW(),"")),"")</f>
        <v/>
      </c>
      <c r="BW812" s="58" t="str">
        <f>IF(O812="男子",IF($AF812&gt;100,"",IF($M812=プロ用男子!D$227,ROW(),"")),"")</f>
        <v/>
      </c>
      <c r="BX812" s="58" t="str">
        <f>IF(O812="男子",IF($AF812&gt;100,"",IF($M812=プロ用男子!K$227,ROW(),"")),"")</f>
        <v/>
      </c>
      <c r="BY812" s="58" t="str">
        <f>IF(O812="女子",IF(AF812&gt;100,"",IF(M812=プロ用女子!D$2,ROW(),"")),"")</f>
        <v/>
      </c>
      <c r="BZ812" s="58" t="str">
        <f>IF(O812="女子",IF($AF812&gt;100,"",IF($M812=プロ用女子!K$2,ROW(),"")),"")</f>
        <v/>
      </c>
      <c r="CA812" s="58" t="str">
        <f>IF(O812="女子",IF($AF812&gt;100,"",IF($M812=プロ用女子!D$27,ROW(),"")),"")</f>
        <v/>
      </c>
      <c r="CB812" s="58" t="str">
        <f>IF(O812="女子",IF($AF812&gt;100,"",IF($M812=プロ用女子!K$27,ROW(),"")),"")</f>
        <v/>
      </c>
      <c r="CC812" s="58" t="str">
        <f>IF(O812="女子",IF($AF812&gt;100,"",IF($M812=プロ用女子!D$52,ROW(),"")),"")</f>
        <v/>
      </c>
      <c r="CD812" s="58" t="str">
        <f>IF(O812="女子",IF($AF812&gt;100,"",IF($M812=プロ用女子!K$52,ROW(),"")),"")</f>
        <v/>
      </c>
      <c r="CE812" s="58" t="str">
        <f>IF(O812="女子",IF($AF812&gt;100,"",IF($M812=プロ用女子!D$77,ROW(),"")),"")</f>
        <v/>
      </c>
      <c r="CF812" s="58" t="str">
        <f>IF(O812="女子",IF($AF812&gt;100,"",IF($M812=プロ用女子!K$77,ROW(),"")),"")</f>
        <v/>
      </c>
      <c r="CG812" s="58" t="str">
        <f>IF(O812="女子",IF($AF812&gt;100,"",IF($M812=プロ用女子!D$102,ROW(),"")),"")</f>
        <v/>
      </c>
      <c r="CH812" s="58" t="str">
        <f>IF(O812="女子",IF($AF812&gt;100,"",IF($M812=プロ用女子!K$102,ROW(),"")),"")</f>
        <v/>
      </c>
      <c r="CI812" s="58" t="str">
        <f>IF(O812="女子",IF($AF812&gt;100,"",IF($M812=プロ用女子!D$127,ROW(),"")),"")</f>
        <v/>
      </c>
      <c r="CJ812" s="58" t="str">
        <f>IF(O812="女子",IF($AF812&gt;100,"",IF($M812=プロ用女子!K$127,ROW(),"")),"")</f>
        <v/>
      </c>
      <c r="CK812" s="58" t="str">
        <f>IF(O812="女子",IF($AF812&gt;100,"",IF($M812=プロ用女子!D$152,ROW(),"")),"")</f>
        <v/>
      </c>
      <c r="CL812" s="58" t="str">
        <f>IF(O812="女子",IF($AF812&gt;100,"",IF($M812=プロ用女子!K$152,ROW(),"")),"")</f>
        <v/>
      </c>
      <c r="CM812" s="58" t="str">
        <f>IF(O812="女子",IF($AF812&gt;100,"",IF($M812=プロ用女子!D$177,ROW(),"")),"")</f>
        <v/>
      </c>
      <c r="CN812" s="58" t="str">
        <f>IF(O812="女子",IF($AF812&gt;100,"",IF($M812=プロ用女子!K$177,ROW(),"")),"")</f>
        <v/>
      </c>
      <c r="CO812" s="58" t="str">
        <f>IF(O812="女子",IF($AF812&gt;100,"",IF($M812=プロ用女子!D$202,ROW(),"")),"")</f>
        <v/>
      </c>
      <c r="CP812" s="58" t="str">
        <f>IF(O812="女子",IF($AF812&gt;100,"",IF($M812=プロ用女子!K$202,ROW(),"")),"")</f>
        <v/>
      </c>
      <c r="CQ812" s="58" t="str">
        <f>IF(O812="女子",IF($AF812&gt;100,"",IF($M812=プロ用女子!D$227,ROW(),"")),"")</f>
        <v/>
      </c>
      <c r="CR812" s="58" t="str">
        <f>IF(O812="女子",IF($AF812&gt;100,"",IF($M812=プロ用女子!K$227,ROW(),"")),"")</f>
        <v/>
      </c>
    </row>
    <row r="813" spans="29:96" x14ac:dyDescent="0.15">
      <c r="AC813" t="str">
        <f t="shared" si="46"/>
        <v/>
      </c>
      <c r="BB813" t="str">
        <f t="shared" si="43"/>
        <v/>
      </c>
      <c r="BC813" t="str">
        <f t="shared" si="44"/>
        <v/>
      </c>
      <c r="BD813" t="str">
        <f t="shared" si="45"/>
        <v/>
      </c>
      <c r="BE813" s="58" t="str">
        <f>IF(O813="男子",IF($AF813&gt;100,"",IF(M813=プロ用男子!D$2,ROW(),"")),"")</f>
        <v/>
      </c>
      <c r="BF813" s="58" t="str">
        <f>IF(O813="男子",IF($AF813&gt;100,"",IF($M813=プロ用男子!K$2,ROW(),"")),"")</f>
        <v/>
      </c>
      <c r="BG813" s="58" t="str">
        <f>IF(O813="男子",IF($AF813&gt;100,"",IF($M813=プロ用男子!D$27,ROW(),"")),"")</f>
        <v/>
      </c>
      <c r="BH813" s="58" t="str">
        <f>IF(O813="男子",IF($AF813&gt;100,"",IF($M813=プロ用男子!K$27,ROW(),"")),"")</f>
        <v/>
      </c>
      <c r="BI813" s="58" t="str">
        <f>IF(O813="男子",IF($AF813&gt;100,"",IF($M813=プロ用男子!D$52,ROW(),"")),"")</f>
        <v/>
      </c>
      <c r="BJ813" s="58" t="str">
        <f>IF(O813="男子",IF($AF813&gt;100,"",IF($M813=プロ用男子!K$52,ROW(),"")),"")</f>
        <v/>
      </c>
      <c r="BK813" s="58" t="str">
        <f>IF(O813="男子",IF($AF813&gt;100,"",IF($M813=プロ用男子!D$77,ROW(),"")),"")</f>
        <v/>
      </c>
      <c r="BL813" s="58" t="str">
        <f>IF(O813="男子",IF($AF813&gt;100,"",IF($M813=プロ用男子!K$77,ROW(),"")),"")</f>
        <v/>
      </c>
      <c r="BM813" s="58" t="str">
        <f>IF(O813="男子",IF($AF813&gt;100,"",IF($M813=プロ用男子!D$102,ROW(),"")),"")</f>
        <v/>
      </c>
      <c r="BN813" s="58" t="str">
        <f>IF(O813="男子",IF($AF813&gt;100,"",IF($M813=プロ用男子!K$102,ROW(),"")),"")</f>
        <v/>
      </c>
      <c r="BO813" s="58" t="str">
        <f>IF(O813="男子",IF($AF813&gt;100,"",IF($M813=プロ用男子!D$127,ROW(),"")),"")</f>
        <v/>
      </c>
      <c r="BP813" s="58" t="str">
        <f>IF(O813="男子",IF($AF813&gt;100,"",IF($M813=プロ用男子!K$127,ROW(),"")),"")</f>
        <v/>
      </c>
      <c r="BQ813" s="58" t="str">
        <f>IF(O813="男子",IF($AF813&gt;100,"",IF($M813=プロ用男子!D$152,ROW(),"")),"")</f>
        <v/>
      </c>
      <c r="BR813" s="58" t="str">
        <f>IF(O813="男子",IF($AF813&gt;100,"",IF($M813=プロ用男子!K$152,ROW(),"")),"")</f>
        <v/>
      </c>
      <c r="BS813" s="58" t="str">
        <f>IF(O813="男子",IF($AF813&gt;100,"",IF($M813=プロ用男子!D$177,ROW(),"")),"")</f>
        <v/>
      </c>
      <c r="BT813" s="58" t="str">
        <f>IF(O813="男子",IF($AF813&gt;100,"",IF($M813=プロ用男子!K$177,ROW(),"")),"")</f>
        <v/>
      </c>
      <c r="BU813" s="58" t="str">
        <f>IF(O813="男子",IF($AF813&gt;100,"",IF($M813=プロ用男子!D$202,ROW(),"")),"")</f>
        <v/>
      </c>
      <c r="BV813" s="58" t="str">
        <f>IF(O813="男子",IF($AF813&gt;100,"",IF($M813=プロ用男子!K$202,ROW(),"")),"")</f>
        <v/>
      </c>
      <c r="BW813" s="58" t="str">
        <f>IF(O813="男子",IF($AF813&gt;100,"",IF($M813=プロ用男子!D$227,ROW(),"")),"")</f>
        <v/>
      </c>
      <c r="BX813" s="58" t="str">
        <f>IF(O813="男子",IF($AF813&gt;100,"",IF($M813=プロ用男子!K$227,ROW(),"")),"")</f>
        <v/>
      </c>
      <c r="BY813" s="58" t="str">
        <f>IF(O813="女子",IF(AF813&gt;100,"",IF(M813=プロ用女子!D$2,ROW(),"")),"")</f>
        <v/>
      </c>
      <c r="BZ813" s="58" t="str">
        <f>IF(O813="女子",IF($AF813&gt;100,"",IF($M813=プロ用女子!K$2,ROW(),"")),"")</f>
        <v/>
      </c>
      <c r="CA813" s="58" t="str">
        <f>IF(O813="女子",IF($AF813&gt;100,"",IF($M813=プロ用女子!D$27,ROW(),"")),"")</f>
        <v/>
      </c>
      <c r="CB813" s="58" t="str">
        <f>IF(O813="女子",IF($AF813&gt;100,"",IF($M813=プロ用女子!K$27,ROW(),"")),"")</f>
        <v/>
      </c>
      <c r="CC813" s="58" t="str">
        <f>IF(O813="女子",IF($AF813&gt;100,"",IF($M813=プロ用女子!D$52,ROW(),"")),"")</f>
        <v/>
      </c>
      <c r="CD813" s="58" t="str">
        <f>IF(O813="女子",IF($AF813&gt;100,"",IF($M813=プロ用女子!K$52,ROW(),"")),"")</f>
        <v/>
      </c>
      <c r="CE813" s="58" t="str">
        <f>IF(O813="女子",IF($AF813&gt;100,"",IF($M813=プロ用女子!D$77,ROW(),"")),"")</f>
        <v/>
      </c>
      <c r="CF813" s="58" t="str">
        <f>IF(O813="女子",IF($AF813&gt;100,"",IF($M813=プロ用女子!K$77,ROW(),"")),"")</f>
        <v/>
      </c>
      <c r="CG813" s="58" t="str">
        <f>IF(O813="女子",IF($AF813&gt;100,"",IF($M813=プロ用女子!D$102,ROW(),"")),"")</f>
        <v/>
      </c>
      <c r="CH813" s="58" t="str">
        <f>IF(O813="女子",IF($AF813&gt;100,"",IF($M813=プロ用女子!K$102,ROW(),"")),"")</f>
        <v/>
      </c>
      <c r="CI813" s="58" t="str">
        <f>IF(O813="女子",IF($AF813&gt;100,"",IF($M813=プロ用女子!D$127,ROW(),"")),"")</f>
        <v/>
      </c>
      <c r="CJ813" s="58" t="str">
        <f>IF(O813="女子",IF($AF813&gt;100,"",IF($M813=プロ用女子!K$127,ROW(),"")),"")</f>
        <v/>
      </c>
      <c r="CK813" s="58" t="str">
        <f>IF(O813="女子",IF($AF813&gt;100,"",IF($M813=プロ用女子!D$152,ROW(),"")),"")</f>
        <v/>
      </c>
      <c r="CL813" s="58" t="str">
        <f>IF(O813="女子",IF($AF813&gt;100,"",IF($M813=プロ用女子!K$152,ROW(),"")),"")</f>
        <v/>
      </c>
      <c r="CM813" s="58" t="str">
        <f>IF(O813="女子",IF($AF813&gt;100,"",IF($M813=プロ用女子!D$177,ROW(),"")),"")</f>
        <v/>
      </c>
      <c r="CN813" s="58" t="str">
        <f>IF(O813="女子",IF($AF813&gt;100,"",IF($M813=プロ用女子!K$177,ROW(),"")),"")</f>
        <v/>
      </c>
      <c r="CO813" s="58" t="str">
        <f>IF(O813="女子",IF($AF813&gt;100,"",IF($M813=プロ用女子!D$202,ROW(),"")),"")</f>
        <v/>
      </c>
      <c r="CP813" s="58" t="str">
        <f>IF(O813="女子",IF($AF813&gt;100,"",IF($M813=プロ用女子!K$202,ROW(),"")),"")</f>
        <v/>
      </c>
      <c r="CQ813" s="58" t="str">
        <f>IF(O813="女子",IF($AF813&gt;100,"",IF($M813=プロ用女子!D$227,ROW(),"")),"")</f>
        <v/>
      </c>
      <c r="CR813" s="58" t="str">
        <f>IF(O813="女子",IF($AF813&gt;100,"",IF($M813=プロ用女子!K$227,ROW(),"")),"")</f>
        <v/>
      </c>
    </row>
    <row r="814" spans="29:96" x14ac:dyDescent="0.15">
      <c r="AC814" t="str">
        <f t="shared" si="46"/>
        <v/>
      </c>
      <c r="BB814" t="str">
        <f t="shared" si="43"/>
        <v/>
      </c>
      <c r="BC814" t="str">
        <f t="shared" si="44"/>
        <v/>
      </c>
      <c r="BD814" t="str">
        <f t="shared" si="45"/>
        <v/>
      </c>
      <c r="BE814" s="58" t="str">
        <f>IF(O814="男子",IF($AF814&gt;100,"",IF(M814=プロ用男子!D$2,ROW(),"")),"")</f>
        <v/>
      </c>
      <c r="BF814" s="58" t="str">
        <f>IF(O814="男子",IF($AF814&gt;100,"",IF($M814=プロ用男子!K$2,ROW(),"")),"")</f>
        <v/>
      </c>
      <c r="BG814" s="58" t="str">
        <f>IF(O814="男子",IF($AF814&gt;100,"",IF($M814=プロ用男子!D$27,ROW(),"")),"")</f>
        <v/>
      </c>
      <c r="BH814" s="58" t="str">
        <f>IF(O814="男子",IF($AF814&gt;100,"",IF($M814=プロ用男子!K$27,ROW(),"")),"")</f>
        <v/>
      </c>
      <c r="BI814" s="58" t="str">
        <f>IF(O814="男子",IF($AF814&gt;100,"",IF($M814=プロ用男子!D$52,ROW(),"")),"")</f>
        <v/>
      </c>
      <c r="BJ814" s="58" t="str">
        <f>IF(O814="男子",IF($AF814&gt;100,"",IF($M814=プロ用男子!K$52,ROW(),"")),"")</f>
        <v/>
      </c>
      <c r="BK814" s="58" t="str">
        <f>IF(O814="男子",IF($AF814&gt;100,"",IF($M814=プロ用男子!D$77,ROW(),"")),"")</f>
        <v/>
      </c>
      <c r="BL814" s="58" t="str">
        <f>IF(O814="男子",IF($AF814&gt;100,"",IF($M814=プロ用男子!K$77,ROW(),"")),"")</f>
        <v/>
      </c>
      <c r="BM814" s="58" t="str">
        <f>IF(O814="男子",IF($AF814&gt;100,"",IF($M814=プロ用男子!D$102,ROW(),"")),"")</f>
        <v/>
      </c>
      <c r="BN814" s="58" t="str">
        <f>IF(O814="男子",IF($AF814&gt;100,"",IF($M814=プロ用男子!K$102,ROW(),"")),"")</f>
        <v/>
      </c>
      <c r="BO814" s="58" t="str">
        <f>IF(O814="男子",IF($AF814&gt;100,"",IF($M814=プロ用男子!D$127,ROW(),"")),"")</f>
        <v/>
      </c>
      <c r="BP814" s="58" t="str">
        <f>IF(O814="男子",IF($AF814&gt;100,"",IF($M814=プロ用男子!K$127,ROW(),"")),"")</f>
        <v/>
      </c>
      <c r="BQ814" s="58" t="str">
        <f>IF(O814="男子",IF($AF814&gt;100,"",IF($M814=プロ用男子!D$152,ROW(),"")),"")</f>
        <v/>
      </c>
      <c r="BR814" s="58" t="str">
        <f>IF(O814="男子",IF($AF814&gt;100,"",IF($M814=プロ用男子!K$152,ROW(),"")),"")</f>
        <v/>
      </c>
      <c r="BS814" s="58" t="str">
        <f>IF(O814="男子",IF($AF814&gt;100,"",IF($M814=プロ用男子!D$177,ROW(),"")),"")</f>
        <v/>
      </c>
      <c r="BT814" s="58" t="str">
        <f>IF(O814="男子",IF($AF814&gt;100,"",IF($M814=プロ用男子!K$177,ROW(),"")),"")</f>
        <v/>
      </c>
      <c r="BU814" s="58" t="str">
        <f>IF(O814="男子",IF($AF814&gt;100,"",IF($M814=プロ用男子!D$202,ROW(),"")),"")</f>
        <v/>
      </c>
      <c r="BV814" s="58" t="str">
        <f>IF(O814="男子",IF($AF814&gt;100,"",IF($M814=プロ用男子!K$202,ROW(),"")),"")</f>
        <v/>
      </c>
      <c r="BW814" s="58" t="str">
        <f>IF(O814="男子",IF($AF814&gt;100,"",IF($M814=プロ用男子!D$227,ROW(),"")),"")</f>
        <v/>
      </c>
      <c r="BX814" s="58" t="str">
        <f>IF(O814="男子",IF($AF814&gt;100,"",IF($M814=プロ用男子!K$227,ROW(),"")),"")</f>
        <v/>
      </c>
      <c r="BY814" s="58" t="str">
        <f>IF(O814="女子",IF(AF814&gt;100,"",IF(M814=プロ用女子!D$2,ROW(),"")),"")</f>
        <v/>
      </c>
      <c r="BZ814" s="58" t="str">
        <f>IF(O814="女子",IF($AF814&gt;100,"",IF($M814=プロ用女子!K$2,ROW(),"")),"")</f>
        <v/>
      </c>
      <c r="CA814" s="58" t="str">
        <f>IF(O814="女子",IF($AF814&gt;100,"",IF($M814=プロ用女子!D$27,ROW(),"")),"")</f>
        <v/>
      </c>
      <c r="CB814" s="58" t="str">
        <f>IF(O814="女子",IF($AF814&gt;100,"",IF($M814=プロ用女子!K$27,ROW(),"")),"")</f>
        <v/>
      </c>
      <c r="CC814" s="58" t="str">
        <f>IF(O814="女子",IF($AF814&gt;100,"",IF($M814=プロ用女子!D$52,ROW(),"")),"")</f>
        <v/>
      </c>
      <c r="CD814" s="58" t="str">
        <f>IF(O814="女子",IF($AF814&gt;100,"",IF($M814=プロ用女子!K$52,ROW(),"")),"")</f>
        <v/>
      </c>
      <c r="CE814" s="58" t="str">
        <f>IF(O814="女子",IF($AF814&gt;100,"",IF($M814=プロ用女子!D$77,ROW(),"")),"")</f>
        <v/>
      </c>
      <c r="CF814" s="58" t="str">
        <f>IF(O814="女子",IF($AF814&gt;100,"",IF($M814=プロ用女子!K$77,ROW(),"")),"")</f>
        <v/>
      </c>
      <c r="CG814" s="58" t="str">
        <f>IF(O814="女子",IF($AF814&gt;100,"",IF($M814=プロ用女子!D$102,ROW(),"")),"")</f>
        <v/>
      </c>
      <c r="CH814" s="58" t="str">
        <f>IF(O814="女子",IF($AF814&gt;100,"",IF($M814=プロ用女子!K$102,ROW(),"")),"")</f>
        <v/>
      </c>
      <c r="CI814" s="58" t="str">
        <f>IF(O814="女子",IF($AF814&gt;100,"",IF($M814=プロ用女子!D$127,ROW(),"")),"")</f>
        <v/>
      </c>
      <c r="CJ814" s="58" t="str">
        <f>IF(O814="女子",IF($AF814&gt;100,"",IF($M814=プロ用女子!K$127,ROW(),"")),"")</f>
        <v/>
      </c>
      <c r="CK814" s="58" t="str">
        <f>IF(O814="女子",IF($AF814&gt;100,"",IF($M814=プロ用女子!D$152,ROW(),"")),"")</f>
        <v/>
      </c>
      <c r="CL814" s="58" t="str">
        <f>IF(O814="女子",IF($AF814&gt;100,"",IF($M814=プロ用女子!K$152,ROW(),"")),"")</f>
        <v/>
      </c>
      <c r="CM814" s="58" t="str">
        <f>IF(O814="女子",IF($AF814&gt;100,"",IF($M814=プロ用女子!D$177,ROW(),"")),"")</f>
        <v/>
      </c>
      <c r="CN814" s="58" t="str">
        <f>IF(O814="女子",IF($AF814&gt;100,"",IF($M814=プロ用女子!K$177,ROW(),"")),"")</f>
        <v/>
      </c>
      <c r="CO814" s="58" t="str">
        <f>IF(O814="女子",IF($AF814&gt;100,"",IF($M814=プロ用女子!D$202,ROW(),"")),"")</f>
        <v/>
      </c>
      <c r="CP814" s="58" t="str">
        <f>IF(O814="女子",IF($AF814&gt;100,"",IF($M814=プロ用女子!K$202,ROW(),"")),"")</f>
        <v/>
      </c>
      <c r="CQ814" s="58" t="str">
        <f>IF(O814="女子",IF($AF814&gt;100,"",IF($M814=プロ用女子!D$227,ROW(),"")),"")</f>
        <v/>
      </c>
      <c r="CR814" s="58" t="str">
        <f>IF(O814="女子",IF($AF814&gt;100,"",IF($M814=プロ用女子!K$227,ROW(),"")),"")</f>
        <v/>
      </c>
    </row>
    <row r="815" spans="29:96" x14ac:dyDescent="0.15">
      <c r="AC815" t="str">
        <f t="shared" si="46"/>
        <v/>
      </c>
      <c r="BB815" t="str">
        <f t="shared" si="43"/>
        <v/>
      </c>
      <c r="BC815" t="str">
        <f t="shared" si="44"/>
        <v/>
      </c>
      <c r="BD815" t="str">
        <f t="shared" si="45"/>
        <v/>
      </c>
      <c r="BE815" s="58" t="str">
        <f>IF(O815="男子",IF($AF815&gt;100,"",IF(M815=プロ用男子!D$2,ROW(),"")),"")</f>
        <v/>
      </c>
      <c r="BF815" s="58" t="str">
        <f>IF(O815="男子",IF($AF815&gt;100,"",IF($M815=プロ用男子!K$2,ROW(),"")),"")</f>
        <v/>
      </c>
      <c r="BG815" s="58" t="str">
        <f>IF(O815="男子",IF($AF815&gt;100,"",IF($M815=プロ用男子!D$27,ROW(),"")),"")</f>
        <v/>
      </c>
      <c r="BH815" s="58" t="str">
        <f>IF(O815="男子",IF($AF815&gt;100,"",IF($M815=プロ用男子!K$27,ROW(),"")),"")</f>
        <v/>
      </c>
      <c r="BI815" s="58" t="str">
        <f>IF(O815="男子",IF($AF815&gt;100,"",IF($M815=プロ用男子!D$52,ROW(),"")),"")</f>
        <v/>
      </c>
      <c r="BJ815" s="58" t="str">
        <f>IF(O815="男子",IF($AF815&gt;100,"",IF($M815=プロ用男子!K$52,ROW(),"")),"")</f>
        <v/>
      </c>
      <c r="BK815" s="58" t="str">
        <f>IF(O815="男子",IF($AF815&gt;100,"",IF($M815=プロ用男子!D$77,ROW(),"")),"")</f>
        <v/>
      </c>
      <c r="BL815" s="58" t="str">
        <f>IF(O815="男子",IF($AF815&gt;100,"",IF($M815=プロ用男子!K$77,ROW(),"")),"")</f>
        <v/>
      </c>
      <c r="BM815" s="58" t="str">
        <f>IF(O815="男子",IF($AF815&gt;100,"",IF($M815=プロ用男子!D$102,ROW(),"")),"")</f>
        <v/>
      </c>
      <c r="BN815" s="58" t="str">
        <f>IF(O815="男子",IF($AF815&gt;100,"",IF($M815=プロ用男子!K$102,ROW(),"")),"")</f>
        <v/>
      </c>
      <c r="BO815" s="58" t="str">
        <f>IF(O815="男子",IF($AF815&gt;100,"",IF($M815=プロ用男子!D$127,ROW(),"")),"")</f>
        <v/>
      </c>
      <c r="BP815" s="58" t="str">
        <f>IF(O815="男子",IF($AF815&gt;100,"",IF($M815=プロ用男子!K$127,ROW(),"")),"")</f>
        <v/>
      </c>
      <c r="BQ815" s="58" t="str">
        <f>IF(O815="男子",IF($AF815&gt;100,"",IF($M815=プロ用男子!D$152,ROW(),"")),"")</f>
        <v/>
      </c>
      <c r="BR815" s="58" t="str">
        <f>IF(O815="男子",IF($AF815&gt;100,"",IF($M815=プロ用男子!K$152,ROW(),"")),"")</f>
        <v/>
      </c>
      <c r="BS815" s="58" t="str">
        <f>IF(O815="男子",IF($AF815&gt;100,"",IF($M815=プロ用男子!D$177,ROW(),"")),"")</f>
        <v/>
      </c>
      <c r="BT815" s="58" t="str">
        <f>IF(O815="男子",IF($AF815&gt;100,"",IF($M815=プロ用男子!K$177,ROW(),"")),"")</f>
        <v/>
      </c>
      <c r="BU815" s="58" t="str">
        <f>IF(O815="男子",IF($AF815&gt;100,"",IF($M815=プロ用男子!D$202,ROW(),"")),"")</f>
        <v/>
      </c>
      <c r="BV815" s="58" t="str">
        <f>IF(O815="男子",IF($AF815&gt;100,"",IF($M815=プロ用男子!K$202,ROW(),"")),"")</f>
        <v/>
      </c>
      <c r="BW815" s="58" t="str">
        <f>IF(O815="男子",IF($AF815&gt;100,"",IF($M815=プロ用男子!D$227,ROW(),"")),"")</f>
        <v/>
      </c>
      <c r="BX815" s="58" t="str">
        <f>IF(O815="男子",IF($AF815&gt;100,"",IF($M815=プロ用男子!K$227,ROW(),"")),"")</f>
        <v/>
      </c>
      <c r="BY815" s="58" t="str">
        <f>IF(O815="女子",IF(AF815&gt;100,"",IF(M815=プロ用女子!D$2,ROW(),"")),"")</f>
        <v/>
      </c>
      <c r="BZ815" s="58" t="str">
        <f>IF(O815="女子",IF($AF815&gt;100,"",IF($M815=プロ用女子!K$2,ROW(),"")),"")</f>
        <v/>
      </c>
      <c r="CA815" s="58" t="str">
        <f>IF(O815="女子",IF($AF815&gt;100,"",IF($M815=プロ用女子!D$27,ROW(),"")),"")</f>
        <v/>
      </c>
      <c r="CB815" s="58" t="str">
        <f>IF(O815="女子",IF($AF815&gt;100,"",IF($M815=プロ用女子!K$27,ROW(),"")),"")</f>
        <v/>
      </c>
      <c r="CC815" s="58" t="str">
        <f>IF(O815="女子",IF($AF815&gt;100,"",IF($M815=プロ用女子!D$52,ROW(),"")),"")</f>
        <v/>
      </c>
      <c r="CD815" s="58" t="str">
        <f>IF(O815="女子",IF($AF815&gt;100,"",IF($M815=プロ用女子!K$52,ROW(),"")),"")</f>
        <v/>
      </c>
      <c r="CE815" s="58" t="str">
        <f>IF(O815="女子",IF($AF815&gt;100,"",IF($M815=プロ用女子!D$77,ROW(),"")),"")</f>
        <v/>
      </c>
      <c r="CF815" s="58" t="str">
        <f>IF(O815="女子",IF($AF815&gt;100,"",IF($M815=プロ用女子!K$77,ROW(),"")),"")</f>
        <v/>
      </c>
      <c r="CG815" s="58" t="str">
        <f>IF(O815="女子",IF($AF815&gt;100,"",IF($M815=プロ用女子!D$102,ROW(),"")),"")</f>
        <v/>
      </c>
      <c r="CH815" s="58" t="str">
        <f>IF(O815="女子",IF($AF815&gt;100,"",IF($M815=プロ用女子!K$102,ROW(),"")),"")</f>
        <v/>
      </c>
      <c r="CI815" s="58" t="str">
        <f>IF(O815="女子",IF($AF815&gt;100,"",IF($M815=プロ用女子!D$127,ROW(),"")),"")</f>
        <v/>
      </c>
      <c r="CJ815" s="58" t="str">
        <f>IF(O815="女子",IF($AF815&gt;100,"",IF($M815=プロ用女子!K$127,ROW(),"")),"")</f>
        <v/>
      </c>
      <c r="CK815" s="58" t="str">
        <f>IF(O815="女子",IF($AF815&gt;100,"",IF($M815=プロ用女子!D$152,ROW(),"")),"")</f>
        <v/>
      </c>
      <c r="CL815" s="58" t="str">
        <f>IF(O815="女子",IF($AF815&gt;100,"",IF($M815=プロ用女子!K$152,ROW(),"")),"")</f>
        <v/>
      </c>
      <c r="CM815" s="58" t="str">
        <f>IF(O815="女子",IF($AF815&gt;100,"",IF($M815=プロ用女子!D$177,ROW(),"")),"")</f>
        <v/>
      </c>
      <c r="CN815" s="58" t="str">
        <f>IF(O815="女子",IF($AF815&gt;100,"",IF($M815=プロ用女子!K$177,ROW(),"")),"")</f>
        <v/>
      </c>
      <c r="CO815" s="58" t="str">
        <f>IF(O815="女子",IF($AF815&gt;100,"",IF($M815=プロ用女子!D$202,ROW(),"")),"")</f>
        <v/>
      </c>
      <c r="CP815" s="58" t="str">
        <f>IF(O815="女子",IF($AF815&gt;100,"",IF($M815=プロ用女子!K$202,ROW(),"")),"")</f>
        <v/>
      </c>
      <c r="CQ815" s="58" t="str">
        <f>IF(O815="女子",IF($AF815&gt;100,"",IF($M815=プロ用女子!D$227,ROW(),"")),"")</f>
        <v/>
      </c>
      <c r="CR815" s="58" t="str">
        <f>IF(O815="女子",IF($AF815&gt;100,"",IF($M815=プロ用女子!K$227,ROW(),"")),"")</f>
        <v/>
      </c>
    </row>
    <row r="816" spans="29:96" x14ac:dyDescent="0.15">
      <c r="AC816" t="str">
        <f t="shared" si="46"/>
        <v/>
      </c>
      <c r="BB816" t="str">
        <f t="shared" si="43"/>
        <v/>
      </c>
      <c r="BC816" t="str">
        <f t="shared" si="44"/>
        <v/>
      </c>
      <c r="BD816" t="str">
        <f t="shared" si="45"/>
        <v/>
      </c>
      <c r="BE816" s="58" t="str">
        <f>IF(O816="男子",IF($AF816&gt;100,"",IF(M816=プロ用男子!D$2,ROW(),"")),"")</f>
        <v/>
      </c>
      <c r="BF816" s="58" t="str">
        <f>IF(O816="男子",IF($AF816&gt;100,"",IF($M816=プロ用男子!K$2,ROW(),"")),"")</f>
        <v/>
      </c>
      <c r="BG816" s="58" t="str">
        <f>IF(O816="男子",IF($AF816&gt;100,"",IF($M816=プロ用男子!D$27,ROW(),"")),"")</f>
        <v/>
      </c>
      <c r="BH816" s="58" t="str">
        <f>IF(O816="男子",IF($AF816&gt;100,"",IF($M816=プロ用男子!K$27,ROW(),"")),"")</f>
        <v/>
      </c>
      <c r="BI816" s="58" t="str">
        <f>IF(O816="男子",IF($AF816&gt;100,"",IF($M816=プロ用男子!D$52,ROW(),"")),"")</f>
        <v/>
      </c>
      <c r="BJ816" s="58" t="str">
        <f>IF(O816="男子",IF($AF816&gt;100,"",IF($M816=プロ用男子!K$52,ROW(),"")),"")</f>
        <v/>
      </c>
      <c r="BK816" s="58" t="str">
        <f>IF(O816="男子",IF($AF816&gt;100,"",IF($M816=プロ用男子!D$77,ROW(),"")),"")</f>
        <v/>
      </c>
      <c r="BL816" s="58" t="str">
        <f>IF(O816="男子",IF($AF816&gt;100,"",IF($M816=プロ用男子!K$77,ROW(),"")),"")</f>
        <v/>
      </c>
      <c r="BM816" s="58" t="str">
        <f>IF(O816="男子",IF($AF816&gt;100,"",IF($M816=プロ用男子!D$102,ROW(),"")),"")</f>
        <v/>
      </c>
      <c r="BN816" s="58" t="str">
        <f>IF(O816="男子",IF($AF816&gt;100,"",IF($M816=プロ用男子!K$102,ROW(),"")),"")</f>
        <v/>
      </c>
      <c r="BO816" s="58" t="str">
        <f>IF(O816="男子",IF($AF816&gt;100,"",IF($M816=プロ用男子!D$127,ROW(),"")),"")</f>
        <v/>
      </c>
      <c r="BP816" s="58" t="str">
        <f>IF(O816="男子",IF($AF816&gt;100,"",IF($M816=プロ用男子!K$127,ROW(),"")),"")</f>
        <v/>
      </c>
      <c r="BQ816" s="58" t="str">
        <f>IF(O816="男子",IF($AF816&gt;100,"",IF($M816=プロ用男子!D$152,ROW(),"")),"")</f>
        <v/>
      </c>
      <c r="BR816" s="58" t="str">
        <f>IF(O816="男子",IF($AF816&gt;100,"",IF($M816=プロ用男子!K$152,ROW(),"")),"")</f>
        <v/>
      </c>
      <c r="BS816" s="58" t="str">
        <f>IF(O816="男子",IF($AF816&gt;100,"",IF($M816=プロ用男子!D$177,ROW(),"")),"")</f>
        <v/>
      </c>
      <c r="BT816" s="58" t="str">
        <f>IF(O816="男子",IF($AF816&gt;100,"",IF($M816=プロ用男子!K$177,ROW(),"")),"")</f>
        <v/>
      </c>
      <c r="BU816" s="58" t="str">
        <f>IF(O816="男子",IF($AF816&gt;100,"",IF($M816=プロ用男子!D$202,ROW(),"")),"")</f>
        <v/>
      </c>
      <c r="BV816" s="58" t="str">
        <f>IF(O816="男子",IF($AF816&gt;100,"",IF($M816=プロ用男子!K$202,ROW(),"")),"")</f>
        <v/>
      </c>
      <c r="BW816" s="58" t="str">
        <f>IF(O816="男子",IF($AF816&gt;100,"",IF($M816=プロ用男子!D$227,ROW(),"")),"")</f>
        <v/>
      </c>
      <c r="BX816" s="58" t="str">
        <f>IF(O816="男子",IF($AF816&gt;100,"",IF($M816=プロ用男子!K$227,ROW(),"")),"")</f>
        <v/>
      </c>
      <c r="BY816" s="58" t="str">
        <f>IF(O816="女子",IF(AF816&gt;100,"",IF(M816=プロ用女子!D$2,ROW(),"")),"")</f>
        <v/>
      </c>
      <c r="BZ816" s="58" t="str">
        <f>IF(O816="女子",IF($AF816&gt;100,"",IF($M816=プロ用女子!K$2,ROW(),"")),"")</f>
        <v/>
      </c>
      <c r="CA816" s="58" t="str">
        <f>IF(O816="女子",IF($AF816&gt;100,"",IF($M816=プロ用女子!D$27,ROW(),"")),"")</f>
        <v/>
      </c>
      <c r="CB816" s="58" t="str">
        <f>IF(O816="女子",IF($AF816&gt;100,"",IF($M816=プロ用女子!K$27,ROW(),"")),"")</f>
        <v/>
      </c>
      <c r="CC816" s="58" t="str">
        <f>IF(O816="女子",IF($AF816&gt;100,"",IF($M816=プロ用女子!D$52,ROW(),"")),"")</f>
        <v/>
      </c>
      <c r="CD816" s="58" t="str">
        <f>IF(O816="女子",IF($AF816&gt;100,"",IF($M816=プロ用女子!K$52,ROW(),"")),"")</f>
        <v/>
      </c>
      <c r="CE816" s="58" t="str">
        <f>IF(O816="女子",IF($AF816&gt;100,"",IF($M816=プロ用女子!D$77,ROW(),"")),"")</f>
        <v/>
      </c>
      <c r="CF816" s="58" t="str">
        <f>IF(O816="女子",IF($AF816&gt;100,"",IF($M816=プロ用女子!K$77,ROW(),"")),"")</f>
        <v/>
      </c>
      <c r="CG816" s="58" t="str">
        <f>IF(O816="女子",IF($AF816&gt;100,"",IF($M816=プロ用女子!D$102,ROW(),"")),"")</f>
        <v/>
      </c>
      <c r="CH816" s="58" t="str">
        <f>IF(O816="女子",IF($AF816&gt;100,"",IF($M816=プロ用女子!K$102,ROW(),"")),"")</f>
        <v/>
      </c>
      <c r="CI816" s="58" t="str">
        <f>IF(O816="女子",IF($AF816&gt;100,"",IF($M816=プロ用女子!D$127,ROW(),"")),"")</f>
        <v/>
      </c>
      <c r="CJ816" s="58" t="str">
        <f>IF(O816="女子",IF($AF816&gt;100,"",IF($M816=プロ用女子!K$127,ROW(),"")),"")</f>
        <v/>
      </c>
      <c r="CK816" s="58" t="str">
        <f>IF(O816="女子",IF($AF816&gt;100,"",IF($M816=プロ用女子!D$152,ROW(),"")),"")</f>
        <v/>
      </c>
      <c r="CL816" s="58" t="str">
        <f>IF(O816="女子",IF($AF816&gt;100,"",IF($M816=プロ用女子!K$152,ROW(),"")),"")</f>
        <v/>
      </c>
      <c r="CM816" s="58" t="str">
        <f>IF(O816="女子",IF($AF816&gt;100,"",IF($M816=プロ用女子!D$177,ROW(),"")),"")</f>
        <v/>
      </c>
      <c r="CN816" s="58" t="str">
        <f>IF(O816="女子",IF($AF816&gt;100,"",IF($M816=プロ用女子!K$177,ROW(),"")),"")</f>
        <v/>
      </c>
      <c r="CO816" s="58" t="str">
        <f>IF(O816="女子",IF($AF816&gt;100,"",IF($M816=プロ用女子!D$202,ROW(),"")),"")</f>
        <v/>
      </c>
      <c r="CP816" s="58" t="str">
        <f>IF(O816="女子",IF($AF816&gt;100,"",IF($M816=プロ用女子!K$202,ROW(),"")),"")</f>
        <v/>
      </c>
      <c r="CQ816" s="58" t="str">
        <f>IF(O816="女子",IF($AF816&gt;100,"",IF($M816=プロ用女子!D$227,ROW(),"")),"")</f>
        <v/>
      </c>
      <c r="CR816" s="58" t="str">
        <f>IF(O816="女子",IF($AF816&gt;100,"",IF($M816=プロ用女子!K$227,ROW(),"")),"")</f>
        <v/>
      </c>
    </row>
    <row r="817" spans="29:96" x14ac:dyDescent="0.15">
      <c r="AC817" t="str">
        <f t="shared" si="46"/>
        <v/>
      </c>
      <c r="BB817" t="str">
        <f t="shared" si="43"/>
        <v/>
      </c>
      <c r="BC817" t="str">
        <f t="shared" si="44"/>
        <v/>
      </c>
      <c r="BD817" t="str">
        <f t="shared" si="45"/>
        <v/>
      </c>
      <c r="BE817" s="58" t="str">
        <f>IF(O817="男子",IF($AF817&gt;100,"",IF(M817=プロ用男子!D$2,ROW(),"")),"")</f>
        <v/>
      </c>
      <c r="BF817" s="58" t="str">
        <f>IF(O817="男子",IF($AF817&gt;100,"",IF($M817=プロ用男子!K$2,ROW(),"")),"")</f>
        <v/>
      </c>
      <c r="BG817" s="58" t="str">
        <f>IF(O817="男子",IF($AF817&gt;100,"",IF($M817=プロ用男子!D$27,ROW(),"")),"")</f>
        <v/>
      </c>
      <c r="BH817" s="58" t="str">
        <f>IF(O817="男子",IF($AF817&gt;100,"",IF($M817=プロ用男子!K$27,ROW(),"")),"")</f>
        <v/>
      </c>
      <c r="BI817" s="58" t="str">
        <f>IF(O817="男子",IF($AF817&gt;100,"",IF($M817=プロ用男子!D$52,ROW(),"")),"")</f>
        <v/>
      </c>
      <c r="BJ817" s="58" t="str">
        <f>IF(O817="男子",IF($AF817&gt;100,"",IF($M817=プロ用男子!K$52,ROW(),"")),"")</f>
        <v/>
      </c>
      <c r="BK817" s="58" t="str">
        <f>IF(O817="男子",IF($AF817&gt;100,"",IF($M817=プロ用男子!D$77,ROW(),"")),"")</f>
        <v/>
      </c>
      <c r="BL817" s="58" t="str">
        <f>IF(O817="男子",IF($AF817&gt;100,"",IF($M817=プロ用男子!K$77,ROW(),"")),"")</f>
        <v/>
      </c>
      <c r="BM817" s="58" t="str">
        <f>IF(O817="男子",IF($AF817&gt;100,"",IF($M817=プロ用男子!D$102,ROW(),"")),"")</f>
        <v/>
      </c>
      <c r="BN817" s="58" t="str">
        <f>IF(O817="男子",IF($AF817&gt;100,"",IF($M817=プロ用男子!K$102,ROW(),"")),"")</f>
        <v/>
      </c>
      <c r="BO817" s="58" t="str">
        <f>IF(O817="男子",IF($AF817&gt;100,"",IF($M817=プロ用男子!D$127,ROW(),"")),"")</f>
        <v/>
      </c>
      <c r="BP817" s="58" t="str">
        <f>IF(O817="男子",IF($AF817&gt;100,"",IF($M817=プロ用男子!K$127,ROW(),"")),"")</f>
        <v/>
      </c>
      <c r="BQ817" s="58" t="str">
        <f>IF(O817="男子",IF($AF817&gt;100,"",IF($M817=プロ用男子!D$152,ROW(),"")),"")</f>
        <v/>
      </c>
      <c r="BR817" s="58" t="str">
        <f>IF(O817="男子",IF($AF817&gt;100,"",IF($M817=プロ用男子!K$152,ROW(),"")),"")</f>
        <v/>
      </c>
      <c r="BS817" s="58" t="str">
        <f>IF(O817="男子",IF($AF817&gt;100,"",IF($M817=プロ用男子!D$177,ROW(),"")),"")</f>
        <v/>
      </c>
      <c r="BT817" s="58" t="str">
        <f>IF(O817="男子",IF($AF817&gt;100,"",IF($M817=プロ用男子!K$177,ROW(),"")),"")</f>
        <v/>
      </c>
      <c r="BU817" s="58" t="str">
        <f>IF(O817="男子",IF($AF817&gt;100,"",IF($M817=プロ用男子!D$202,ROW(),"")),"")</f>
        <v/>
      </c>
      <c r="BV817" s="58" t="str">
        <f>IF(O817="男子",IF($AF817&gt;100,"",IF($M817=プロ用男子!K$202,ROW(),"")),"")</f>
        <v/>
      </c>
      <c r="BW817" s="58" t="str">
        <f>IF(O817="男子",IF($AF817&gt;100,"",IF($M817=プロ用男子!D$227,ROW(),"")),"")</f>
        <v/>
      </c>
      <c r="BX817" s="58" t="str">
        <f>IF(O817="男子",IF($AF817&gt;100,"",IF($M817=プロ用男子!K$227,ROW(),"")),"")</f>
        <v/>
      </c>
      <c r="BY817" s="58" t="str">
        <f>IF(O817="女子",IF(AF817&gt;100,"",IF(M817=プロ用女子!D$2,ROW(),"")),"")</f>
        <v/>
      </c>
      <c r="BZ817" s="58" t="str">
        <f>IF(O817="女子",IF($AF817&gt;100,"",IF($M817=プロ用女子!K$2,ROW(),"")),"")</f>
        <v/>
      </c>
      <c r="CA817" s="58" t="str">
        <f>IF(O817="女子",IF($AF817&gt;100,"",IF($M817=プロ用女子!D$27,ROW(),"")),"")</f>
        <v/>
      </c>
      <c r="CB817" s="58" t="str">
        <f>IF(O817="女子",IF($AF817&gt;100,"",IF($M817=プロ用女子!K$27,ROW(),"")),"")</f>
        <v/>
      </c>
      <c r="CC817" s="58" t="str">
        <f>IF(O817="女子",IF($AF817&gt;100,"",IF($M817=プロ用女子!D$52,ROW(),"")),"")</f>
        <v/>
      </c>
      <c r="CD817" s="58" t="str">
        <f>IF(O817="女子",IF($AF817&gt;100,"",IF($M817=プロ用女子!K$52,ROW(),"")),"")</f>
        <v/>
      </c>
      <c r="CE817" s="58" t="str">
        <f>IF(O817="女子",IF($AF817&gt;100,"",IF($M817=プロ用女子!D$77,ROW(),"")),"")</f>
        <v/>
      </c>
      <c r="CF817" s="58" t="str">
        <f>IF(O817="女子",IF($AF817&gt;100,"",IF($M817=プロ用女子!K$77,ROW(),"")),"")</f>
        <v/>
      </c>
      <c r="CG817" s="58" t="str">
        <f>IF(O817="女子",IF($AF817&gt;100,"",IF($M817=プロ用女子!D$102,ROW(),"")),"")</f>
        <v/>
      </c>
      <c r="CH817" s="58" t="str">
        <f>IF(O817="女子",IF($AF817&gt;100,"",IF($M817=プロ用女子!K$102,ROW(),"")),"")</f>
        <v/>
      </c>
      <c r="CI817" s="58" t="str">
        <f>IF(O817="女子",IF($AF817&gt;100,"",IF($M817=プロ用女子!D$127,ROW(),"")),"")</f>
        <v/>
      </c>
      <c r="CJ817" s="58" t="str">
        <f>IF(O817="女子",IF($AF817&gt;100,"",IF($M817=プロ用女子!K$127,ROW(),"")),"")</f>
        <v/>
      </c>
      <c r="CK817" s="58" t="str">
        <f>IF(O817="女子",IF($AF817&gt;100,"",IF($M817=プロ用女子!D$152,ROW(),"")),"")</f>
        <v/>
      </c>
      <c r="CL817" s="58" t="str">
        <f>IF(O817="女子",IF($AF817&gt;100,"",IF($M817=プロ用女子!K$152,ROW(),"")),"")</f>
        <v/>
      </c>
      <c r="CM817" s="58" t="str">
        <f>IF(O817="女子",IF($AF817&gt;100,"",IF($M817=プロ用女子!D$177,ROW(),"")),"")</f>
        <v/>
      </c>
      <c r="CN817" s="58" t="str">
        <f>IF(O817="女子",IF($AF817&gt;100,"",IF($M817=プロ用女子!K$177,ROW(),"")),"")</f>
        <v/>
      </c>
      <c r="CO817" s="58" t="str">
        <f>IF(O817="女子",IF($AF817&gt;100,"",IF($M817=プロ用女子!D$202,ROW(),"")),"")</f>
        <v/>
      </c>
      <c r="CP817" s="58" t="str">
        <f>IF(O817="女子",IF($AF817&gt;100,"",IF($M817=プロ用女子!K$202,ROW(),"")),"")</f>
        <v/>
      </c>
      <c r="CQ817" s="58" t="str">
        <f>IF(O817="女子",IF($AF817&gt;100,"",IF($M817=プロ用女子!D$227,ROW(),"")),"")</f>
        <v/>
      </c>
      <c r="CR817" s="58" t="str">
        <f>IF(O817="女子",IF($AF817&gt;100,"",IF($M817=プロ用女子!K$227,ROW(),"")),"")</f>
        <v/>
      </c>
    </row>
    <row r="818" spans="29:96" x14ac:dyDescent="0.15">
      <c r="AC818" t="str">
        <f t="shared" si="46"/>
        <v/>
      </c>
      <c r="BB818" t="str">
        <f t="shared" si="43"/>
        <v/>
      </c>
      <c r="BC818" t="str">
        <f t="shared" si="44"/>
        <v/>
      </c>
      <c r="BD818" t="str">
        <f t="shared" si="45"/>
        <v/>
      </c>
      <c r="BE818" s="58" t="str">
        <f>IF(O818="男子",IF($AF818&gt;100,"",IF(M818=プロ用男子!D$2,ROW(),"")),"")</f>
        <v/>
      </c>
      <c r="BF818" s="58" t="str">
        <f>IF(O818="男子",IF($AF818&gt;100,"",IF($M818=プロ用男子!K$2,ROW(),"")),"")</f>
        <v/>
      </c>
      <c r="BG818" s="58" t="str">
        <f>IF(O818="男子",IF($AF818&gt;100,"",IF($M818=プロ用男子!D$27,ROW(),"")),"")</f>
        <v/>
      </c>
      <c r="BH818" s="58" t="str">
        <f>IF(O818="男子",IF($AF818&gt;100,"",IF($M818=プロ用男子!K$27,ROW(),"")),"")</f>
        <v/>
      </c>
      <c r="BI818" s="58" t="str">
        <f>IF(O818="男子",IF($AF818&gt;100,"",IF($M818=プロ用男子!D$52,ROW(),"")),"")</f>
        <v/>
      </c>
      <c r="BJ818" s="58" t="str">
        <f>IF(O818="男子",IF($AF818&gt;100,"",IF($M818=プロ用男子!K$52,ROW(),"")),"")</f>
        <v/>
      </c>
      <c r="BK818" s="58" t="str">
        <f>IF(O818="男子",IF($AF818&gt;100,"",IF($M818=プロ用男子!D$77,ROW(),"")),"")</f>
        <v/>
      </c>
      <c r="BL818" s="58" t="str">
        <f>IF(O818="男子",IF($AF818&gt;100,"",IF($M818=プロ用男子!K$77,ROW(),"")),"")</f>
        <v/>
      </c>
      <c r="BM818" s="58" t="str">
        <f>IF(O818="男子",IF($AF818&gt;100,"",IF($M818=プロ用男子!D$102,ROW(),"")),"")</f>
        <v/>
      </c>
      <c r="BN818" s="58" t="str">
        <f>IF(O818="男子",IF($AF818&gt;100,"",IF($M818=プロ用男子!K$102,ROW(),"")),"")</f>
        <v/>
      </c>
      <c r="BO818" s="58" t="str">
        <f>IF(O818="男子",IF($AF818&gt;100,"",IF($M818=プロ用男子!D$127,ROW(),"")),"")</f>
        <v/>
      </c>
      <c r="BP818" s="58" t="str">
        <f>IF(O818="男子",IF($AF818&gt;100,"",IF($M818=プロ用男子!K$127,ROW(),"")),"")</f>
        <v/>
      </c>
      <c r="BQ818" s="58" t="str">
        <f>IF(O818="男子",IF($AF818&gt;100,"",IF($M818=プロ用男子!D$152,ROW(),"")),"")</f>
        <v/>
      </c>
      <c r="BR818" s="58" t="str">
        <f>IF(O818="男子",IF($AF818&gt;100,"",IF($M818=プロ用男子!K$152,ROW(),"")),"")</f>
        <v/>
      </c>
      <c r="BS818" s="58" t="str">
        <f>IF(O818="男子",IF($AF818&gt;100,"",IF($M818=プロ用男子!D$177,ROW(),"")),"")</f>
        <v/>
      </c>
      <c r="BT818" s="58" t="str">
        <f>IF(O818="男子",IF($AF818&gt;100,"",IF($M818=プロ用男子!K$177,ROW(),"")),"")</f>
        <v/>
      </c>
      <c r="BU818" s="58" t="str">
        <f>IF(O818="男子",IF($AF818&gt;100,"",IF($M818=プロ用男子!D$202,ROW(),"")),"")</f>
        <v/>
      </c>
      <c r="BV818" s="58" t="str">
        <f>IF(O818="男子",IF($AF818&gt;100,"",IF($M818=プロ用男子!K$202,ROW(),"")),"")</f>
        <v/>
      </c>
      <c r="BW818" s="58" t="str">
        <f>IF(O818="男子",IF($AF818&gt;100,"",IF($M818=プロ用男子!D$227,ROW(),"")),"")</f>
        <v/>
      </c>
      <c r="BX818" s="58" t="str">
        <f>IF(O818="男子",IF($AF818&gt;100,"",IF($M818=プロ用男子!K$227,ROW(),"")),"")</f>
        <v/>
      </c>
      <c r="BY818" s="58" t="str">
        <f>IF(O818="女子",IF(AF818&gt;100,"",IF(M818=プロ用女子!D$2,ROW(),"")),"")</f>
        <v/>
      </c>
      <c r="BZ818" s="58" t="str">
        <f>IF(O818="女子",IF($AF818&gt;100,"",IF($M818=プロ用女子!K$2,ROW(),"")),"")</f>
        <v/>
      </c>
      <c r="CA818" s="58" t="str">
        <f>IF(O818="女子",IF($AF818&gt;100,"",IF($M818=プロ用女子!D$27,ROW(),"")),"")</f>
        <v/>
      </c>
      <c r="CB818" s="58" t="str">
        <f>IF(O818="女子",IF($AF818&gt;100,"",IF($M818=プロ用女子!K$27,ROW(),"")),"")</f>
        <v/>
      </c>
      <c r="CC818" s="58" t="str">
        <f>IF(O818="女子",IF($AF818&gt;100,"",IF($M818=プロ用女子!D$52,ROW(),"")),"")</f>
        <v/>
      </c>
      <c r="CD818" s="58" t="str">
        <f>IF(O818="女子",IF($AF818&gt;100,"",IF($M818=プロ用女子!K$52,ROW(),"")),"")</f>
        <v/>
      </c>
      <c r="CE818" s="58" t="str">
        <f>IF(O818="女子",IF($AF818&gt;100,"",IF($M818=プロ用女子!D$77,ROW(),"")),"")</f>
        <v/>
      </c>
      <c r="CF818" s="58" t="str">
        <f>IF(O818="女子",IF($AF818&gt;100,"",IF($M818=プロ用女子!K$77,ROW(),"")),"")</f>
        <v/>
      </c>
      <c r="CG818" s="58" t="str">
        <f>IF(O818="女子",IF($AF818&gt;100,"",IF($M818=プロ用女子!D$102,ROW(),"")),"")</f>
        <v/>
      </c>
      <c r="CH818" s="58" t="str">
        <f>IF(O818="女子",IF($AF818&gt;100,"",IF($M818=プロ用女子!K$102,ROW(),"")),"")</f>
        <v/>
      </c>
      <c r="CI818" s="58" t="str">
        <f>IF(O818="女子",IF($AF818&gt;100,"",IF($M818=プロ用女子!D$127,ROW(),"")),"")</f>
        <v/>
      </c>
      <c r="CJ818" s="58" t="str">
        <f>IF(O818="女子",IF($AF818&gt;100,"",IF($M818=プロ用女子!K$127,ROW(),"")),"")</f>
        <v/>
      </c>
      <c r="CK818" s="58" t="str">
        <f>IF(O818="女子",IF($AF818&gt;100,"",IF($M818=プロ用女子!D$152,ROW(),"")),"")</f>
        <v/>
      </c>
      <c r="CL818" s="58" t="str">
        <f>IF(O818="女子",IF($AF818&gt;100,"",IF($M818=プロ用女子!K$152,ROW(),"")),"")</f>
        <v/>
      </c>
      <c r="CM818" s="58" t="str">
        <f>IF(O818="女子",IF($AF818&gt;100,"",IF($M818=プロ用女子!D$177,ROW(),"")),"")</f>
        <v/>
      </c>
      <c r="CN818" s="58" t="str">
        <f>IF(O818="女子",IF($AF818&gt;100,"",IF($M818=プロ用女子!K$177,ROW(),"")),"")</f>
        <v/>
      </c>
      <c r="CO818" s="58" t="str">
        <f>IF(O818="女子",IF($AF818&gt;100,"",IF($M818=プロ用女子!D$202,ROW(),"")),"")</f>
        <v/>
      </c>
      <c r="CP818" s="58" t="str">
        <f>IF(O818="女子",IF($AF818&gt;100,"",IF($M818=プロ用女子!K$202,ROW(),"")),"")</f>
        <v/>
      </c>
      <c r="CQ818" s="58" t="str">
        <f>IF(O818="女子",IF($AF818&gt;100,"",IF($M818=プロ用女子!D$227,ROW(),"")),"")</f>
        <v/>
      </c>
      <c r="CR818" s="58" t="str">
        <f>IF(O818="女子",IF($AF818&gt;100,"",IF($M818=プロ用女子!K$227,ROW(),"")),"")</f>
        <v/>
      </c>
    </row>
    <row r="819" spans="29:96" x14ac:dyDescent="0.15">
      <c r="AC819" t="str">
        <f t="shared" si="46"/>
        <v/>
      </c>
      <c r="BB819" t="str">
        <f t="shared" si="43"/>
        <v/>
      </c>
      <c r="BC819" t="str">
        <f t="shared" si="44"/>
        <v/>
      </c>
      <c r="BD819" t="str">
        <f t="shared" si="45"/>
        <v/>
      </c>
      <c r="BE819" s="58" t="str">
        <f>IF(O819="男子",IF($AF819&gt;100,"",IF(M819=プロ用男子!D$2,ROW(),"")),"")</f>
        <v/>
      </c>
      <c r="BF819" s="58" t="str">
        <f>IF(O819="男子",IF($AF819&gt;100,"",IF($M819=プロ用男子!K$2,ROW(),"")),"")</f>
        <v/>
      </c>
      <c r="BG819" s="58" t="str">
        <f>IF(O819="男子",IF($AF819&gt;100,"",IF($M819=プロ用男子!D$27,ROW(),"")),"")</f>
        <v/>
      </c>
      <c r="BH819" s="58" t="str">
        <f>IF(O819="男子",IF($AF819&gt;100,"",IF($M819=プロ用男子!K$27,ROW(),"")),"")</f>
        <v/>
      </c>
      <c r="BI819" s="58" t="str">
        <f>IF(O819="男子",IF($AF819&gt;100,"",IF($M819=プロ用男子!D$52,ROW(),"")),"")</f>
        <v/>
      </c>
      <c r="BJ819" s="58" t="str">
        <f>IF(O819="男子",IF($AF819&gt;100,"",IF($M819=プロ用男子!K$52,ROW(),"")),"")</f>
        <v/>
      </c>
      <c r="BK819" s="58" t="str">
        <f>IF(O819="男子",IF($AF819&gt;100,"",IF($M819=プロ用男子!D$77,ROW(),"")),"")</f>
        <v/>
      </c>
      <c r="BL819" s="58" t="str">
        <f>IF(O819="男子",IF($AF819&gt;100,"",IF($M819=プロ用男子!K$77,ROW(),"")),"")</f>
        <v/>
      </c>
      <c r="BM819" s="58" t="str">
        <f>IF(O819="男子",IF($AF819&gt;100,"",IF($M819=プロ用男子!D$102,ROW(),"")),"")</f>
        <v/>
      </c>
      <c r="BN819" s="58" t="str">
        <f>IF(O819="男子",IF($AF819&gt;100,"",IF($M819=プロ用男子!K$102,ROW(),"")),"")</f>
        <v/>
      </c>
      <c r="BO819" s="58" t="str">
        <f>IF(O819="男子",IF($AF819&gt;100,"",IF($M819=プロ用男子!D$127,ROW(),"")),"")</f>
        <v/>
      </c>
      <c r="BP819" s="58" t="str">
        <f>IF(O819="男子",IF($AF819&gt;100,"",IF($M819=プロ用男子!K$127,ROW(),"")),"")</f>
        <v/>
      </c>
      <c r="BQ819" s="58" t="str">
        <f>IF(O819="男子",IF($AF819&gt;100,"",IF($M819=プロ用男子!D$152,ROW(),"")),"")</f>
        <v/>
      </c>
      <c r="BR819" s="58" t="str">
        <f>IF(O819="男子",IF($AF819&gt;100,"",IF($M819=プロ用男子!K$152,ROW(),"")),"")</f>
        <v/>
      </c>
      <c r="BS819" s="58" t="str">
        <f>IF(O819="男子",IF($AF819&gt;100,"",IF($M819=プロ用男子!D$177,ROW(),"")),"")</f>
        <v/>
      </c>
      <c r="BT819" s="58" t="str">
        <f>IF(O819="男子",IF($AF819&gt;100,"",IF($M819=プロ用男子!K$177,ROW(),"")),"")</f>
        <v/>
      </c>
      <c r="BU819" s="58" t="str">
        <f>IF(O819="男子",IF($AF819&gt;100,"",IF($M819=プロ用男子!D$202,ROW(),"")),"")</f>
        <v/>
      </c>
      <c r="BV819" s="58" t="str">
        <f>IF(O819="男子",IF($AF819&gt;100,"",IF($M819=プロ用男子!K$202,ROW(),"")),"")</f>
        <v/>
      </c>
      <c r="BW819" s="58" t="str">
        <f>IF(O819="男子",IF($AF819&gt;100,"",IF($M819=プロ用男子!D$227,ROW(),"")),"")</f>
        <v/>
      </c>
      <c r="BX819" s="58" t="str">
        <f>IF(O819="男子",IF($AF819&gt;100,"",IF($M819=プロ用男子!K$227,ROW(),"")),"")</f>
        <v/>
      </c>
      <c r="BY819" s="58" t="str">
        <f>IF(O819="女子",IF(AF819&gt;100,"",IF(M819=プロ用女子!D$2,ROW(),"")),"")</f>
        <v/>
      </c>
      <c r="BZ819" s="58" t="str">
        <f>IF(O819="女子",IF($AF819&gt;100,"",IF($M819=プロ用女子!K$2,ROW(),"")),"")</f>
        <v/>
      </c>
      <c r="CA819" s="58" t="str">
        <f>IF(O819="女子",IF($AF819&gt;100,"",IF($M819=プロ用女子!D$27,ROW(),"")),"")</f>
        <v/>
      </c>
      <c r="CB819" s="58" t="str">
        <f>IF(O819="女子",IF($AF819&gt;100,"",IF($M819=プロ用女子!K$27,ROW(),"")),"")</f>
        <v/>
      </c>
      <c r="CC819" s="58" t="str">
        <f>IF(O819="女子",IF($AF819&gt;100,"",IF($M819=プロ用女子!D$52,ROW(),"")),"")</f>
        <v/>
      </c>
      <c r="CD819" s="58" t="str">
        <f>IF(O819="女子",IF($AF819&gt;100,"",IF($M819=プロ用女子!K$52,ROW(),"")),"")</f>
        <v/>
      </c>
      <c r="CE819" s="58" t="str">
        <f>IF(O819="女子",IF($AF819&gt;100,"",IF($M819=プロ用女子!D$77,ROW(),"")),"")</f>
        <v/>
      </c>
      <c r="CF819" s="58" t="str">
        <f>IF(O819="女子",IF($AF819&gt;100,"",IF($M819=プロ用女子!K$77,ROW(),"")),"")</f>
        <v/>
      </c>
      <c r="CG819" s="58" t="str">
        <f>IF(O819="女子",IF($AF819&gt;100,"",IF($M819=プロ用女子!D$102,ROW(),"")),"")</f>
        <v/>
      </c>
      <c r="CH819" s="58" t="str">
        <f>IF(O819="女子",IF($AF819&gt;100,"",IF($M819=プロ用女子!K$102,ROW(),"")),"")</f>
        <v/>
      </c>
      <c r="CI819" s="58" t="str">
        <f>IF(O819="女子",IF($AF819&gt;100,"",IF($M819=プロ用女子!D$127,ROW(),"")),"")</f>
        <v/>
      </c>
      <c r="CJ819" s="58" t="str">
        <f>IF(O819="女子",IF($AF819&gt;100,"",IF($M819=プロ用女子!K$127,ROW(),"")),"")</f>
        <v/>
      </c>
      <c r="CK819" s="58" t="str">
        <f>IF(O819="女子",IF($AF819&gt;100,"",IF($M819=プロ用女子!D$152,ROW(),"")),"")</f>
        <v/>
      </c>
      <c r="CL819" s="58" t="str">
        <f>IF(O819="女子",IF($AF819&gt;100,"",IF($M819=プロ用女子!K$152,ROW(),"")),"")</f>
        <v/>
      </c>
      <c r="CM819" s="58" t="str">
        <f>IF(O819="女子",IF($AF819&gt;100,"",IF($M819=プロ用女子!D$177,ROW(),"")),"")</f>
        <v/>
      </c>
      <c r="CN819" s="58" t="str">
        <f>IF(O819="女子",IF($AF819&gt;100,"",IF($M819=プロ用女子!K$177,ROW(),"")),"")</f>
        <v/>
      </c>
      <c r="CO819" s="58" t="str">
        <f>IF(O819="女子",IF($AF819&gt;100,"",IF($M819=プロ用女子!D$202,ROW(),"")),"")</f>
        <v/>
      </c>
      <c r="CP819" s="58" t="str">
        <f>IF(O819="女子",IF($AF819&gt;100,"",IF($M819=プロ用女子!K$202,ROW(),"")),"")</f>
        <v/>
      </c>
      <c r="CQ819" s="58" t="str">
        <f>IF(O819="女子",IF($AF819&gt;100,"",IF($M819=プロ用女子!D$227,ROW(),"")),"")</f>
        <v/>
      </c>
      <c r="CR819" s="58" t="str">
        <f>IF(O819="女子",IF($AF819&gt;100,"",IF($M819=プロ用女子!K$227,ROW(),"")),"")</f>
        <v/>
      </c>
    </row>
    <row r="820" spans="29:96" x14ac:dyDescent="0.15">
      <c r="AC820" t="str">
        <f t="shared" si="46"/>
        <v/>
      </c>
      <c r="BB820" t="str">
        <f t="shared" si="43"/>
        <v/>
      </c>
      <c r="BC820" t="str">
        <f t="shared" si="44"/>
        <v/>
      </c>
      <c r="BD820" t="str">
        <f t="shared" si="45"/>
        <v/>
      </c>
      <c r="BE820" s="58" t="str">
        <f>IF(O820="男子",IF($AF820&gt;100,"",IF(M820=プロ用男子!D$2,ROW(),"")),"")</f>
        <v/>
      </c>
      <c r="BF820" s="58" t="str">
        <f>IF(O820="男子",IF($AF820&gt;100,"",IF($M820=プロ用男子!K$2,ROW(),"")),"")</f>
        <v/>
      </c>
      <c r="BG820" s="58" t="str">
        <f>IF(O820="男子",IF($AF820&gt;100,"",IF($M820=プロ用男子!D$27,ROW(),"")),"")</f>
        <v/>
      </c>
      <c r="BH820" s="58" t="str">
        <f>IF(O820="男子",IF($AF820&gt;100,"",IF($M820=プロ用男子!K$27,ROW(),"")),"")</f>
        <v/>
      </c>
      <c r="BI820" s="58" t="str">
        <f>IF(O820="男子",IF($AF820&gt;100,"",IF($M820=プロ用男子!D$52,ROW(),"")),"")</f>
        <v/>
      </c>
      <c r="BJ820" s="58" t="str">
        <f>IF(O820="男子",IF($AF820&gt;100,"",IF($M820=プロ用男子!K$52,ROW(),"")),"")</f>
        <v/>
      </c>
      <c r="BK820" s="58" t="str">
        <f>IF(O820="男子",IF($AF820&gt;100,"",IF($M820=プロ用男子!D$77,ROW(),"")),"")</f>
        <v/>
      </c>
      <c r="BL820" s="58" t="str">
        <f>IF(O820="男子",IF($AF820&gt;100,"",IF($M820=プロ用男子!K$77,ROW(),"")),"")</f>
        <v/>
      </c>
      <c r="BM820" s="58" t="str">
        <f>IF(O820="男子",IF($AF820&gt;100,"",IF($M820=プロ用男子!D$102,ROW(),"")),"")</f>
        <v/>
      </c>
      <c r="BN820" s="58" t="str">
        <f>IF(O820="男子",IF($AF820&gt;100,"",IF($M820=プロ用男子!K$102,ROW(),"")),"")</f>
        <v/>
      </c>
      <c r="BO820" s="58" t="str">
        <f>IF(O820="男子",IF($AF820&gt;100,"",IF($M820=プロ用男子!D$127,ROW(),"")),"")</f>
        <v/>
      </c>
      <c r="BP820" s="58" t="str">
        <f>IF(O820="男子",IF($AF820&gt;100,"",IF($M820=プロ用男子!K$127,ROW(),"")),"")</f>
        <v/>
      </c>
      <c r="BQ820" s="58" t="str">
        <f>IF(O820="男子",IF($AF820&gt;100,"",IF($M820=プロ用男子!D$152,ROW(),"")),"")</f>
        <v/>
      </c>
      <c r="BR820" s="58" t="str">
        <f>IF(O820="男子",IF($AF820&gt;100,"",IF($M820=プロ用男子!K$152,ROW(),"")),"")</f>
        <v/>
      </c>
      <c r="BS820" s="58" t="str">
        <f>IF(O820="男子",IF($AF820&gt;100,"",IF($M820=プロ用男子!D$177,ROW(),"")),"")</f>
        <v/>
      </c>
      <c r="BT820" s="58" t="str">
        <f>IF(O820="男子",IF($AF820&gt;100,"",IF($M820=プロ用男子!K$177,ROW(),"")),"")</f>
        <v/>
      </c>
      <c r="BU820" s="58" t="str">
        <f>IF(O820="男子",IF($AF820&gt;100,"",IF($M820=プロ用男子!D$202,ROW(),"")),"")</f>
        <v/>
      </c>
      <c r="BV820" s="58" t="str">
        <f>IF(O820="男子",IF($AF820&gt;100,"",IF($M820=プロ用男子!K$202,ROW(),"")),"")</f>
        <v/>
      </c>
      <c r="BW820" s="58" t="str">
        <f>IF(O820="男子",IF($AF820&gt;100,"",IF($M820=プロ用男子!D$227,ROW(),"")),"")</f>
        <v/>
      </c>
      <c r="BX820" s="58" t="str">
        <f>IF(O820="男子",IF($AF820&gt;100,"",IF($M820=プロ用男子!K$227,ROW(),"")),"")</f>
        <v/>
      </c>
      <c r="BY820" s="58" t="str">
        <f>IF(O820="女子",IF(AF820&gt;100,"",IF(M820=プロ用女子!D$2,ROW(),"")),"")</f>
        <v/>
      </c>
      <c r="BZ820" s="58" t="str">
        <f>IF(O820="女子",IF($AF820&gt;100,"",IF($M820=プロ用女子!K$2,ROW(),"")),"")</f>
        <v/>
      </c>
      <c r="CA820" s="58" t="str">
        <f>IF(O820="女子",IF($AF820&gt;100,"",IF($M820=プロ用女子!D$27,ROW(),"")),"")</f>
        <v/>
      </c>
      <c r="CB820" s="58" t="str">
        <f>IF(O820="女子",IF($AF820&gt;100,"",IF($M820=プロ用女子!K$27,ROW(),"")),"")</f>
        <v/>
      </c>
      <c r="CC820" s="58" t="str">
        <f>IF(O820="女子",IF($AF820&gt;100,"",IF($M820=プロ用女子!D$52,ROW(),"")),"")</f>
        <v/>
      </c>
      <c r="CD820" s="58" t="str">
        <f>IF(O820="女子",IF($AF820&gt;100,"",IF($M820=プロ用女子!K$52,ROW(),"")),"")</f>
        <v/>
      </c>
      <c r="CE820" s="58" t="str">
        <f>IF(O820="女子",IF($AF820&gt;100,"",IF($M820=プロ用女子!D$77,ROW(),"")),"")</f>
        <v/>
      </c>
      <c r="CF820" s="58" t="str">
        <f>IF(O820="女子",IF($AF820&gt;100,"",IF($M820=プロ用女子!K$77,ROW(),"")),"")</f>
        <v/>
      </c>
      <c r="CG820" s="58" t="str">
        <f>IF(O820="女子",IF($AF820&gt;100,"",IF($M820=プロ用女子!D$102,ROW(),"")),"")</f>
        <v/>
      </c>
      <c r="CH820" s="58" t="str">
        <f>IF(O820="女子",IF($AF820&gt;100,"",IF($M820=プロ用女子!K$102,ROW(),"")),"")</f>
        <v/>
      </c>
      <c r="CI820" s="58" t="str">
        <f>IF(O820="女子",IF($AF820&gt;100,"",IF($M820=プロ用女子!D$127,ROW(),"")),"")</f>
        <v/>
      </c>
      <c r="CJ820" s="58" t="str">
        <f>IF(O820="女子",IF($AF820&gt;100,"",IF($M820=プロ用女子!K$127,ROW(),"")),"")</f>
        <v/>
      </c>
      <c r="CK820" s="58" t="str">
        <f>IF(O820="女子",IF($AF820&gt;100,"",IF($M820=プロ用女子!D$152,ROW(),"")),"")</f>
        <v/>
      </c>
      <c r="CL820" s="58" t="str">
        <f>IF(O820="女子",IF($AF820&gt;100,"",IF($M820=プロ用女子!K$152,ROW(),"")),"")</f>
        <v/>
      </c>
      <c r="CM820" s="58" t="str">
        <f>IF(O820="女子",IF($AF820&gt;100,"",IF($M820=プロ用女子!D$177,ROW(),"")),"")</f>
        <v/>
      </c>
      <c r="CN820" s="58" t="str">
        <f>IF(O820="女子",IF($AF820&gt;100,"",IF($M820=プロ用女子!K$177,ROW(),"")),"")</f>
        <v/>
      </c>
      <c r="CO820" s="58" t="str">
        <f>IF(O820="女子",IF($AF820&gt;100,"",IF($M820=プロ用女子!D$202,ROW(),"")),"")</f>
        <v/>
      </c>
      <c r="CP820" s="58" t="str">
        <f>IF(O820="女子",IF($AF820&gt;100,"",IF($M820=プロ用女子!K$202,ROW(),"")),"")</f>
        <v/>
      </c>
      <c r="CQ820" s="58" t="str">
        <f>IF(O820="女子",IF($AF820&gt;100,"",IF($M820=プロ用女子!D$227,ROW(),"")),"")</f>
        <v/>
      </c>
      <c r="CR820" s="58" t="str">
        <f>IF(O820="女子",IF($AF820&gt;100,"",IF($M820=プロ用女子!K$227,ROW(),"")),"")</f>
        <v/>
      </c>
    </row>
    <row r="821" spans="29:96" x14ac:dyDescent="0.15">
      <c r="AC821" t="str">
        <f t="shared" si="46"/>
        <v/>
      </c>
      <c r="BB821" t="str">
        <f t="shared" si="43"/>
        <v/>
      </c>
      <c r="BC821" t="str">
        <f t="shared" si="44"/>
        <v/>
      </c>
      <c r="BD821" t="str">
        <f t="shared" si="45"/>
        <v/>
      </c>
      <c r="BE821" s="58" t="str">
        <f>IF(O821="男子",IF($AF821&gt;100,"",IF(M821=プロ用男子!D$2,ROW(),"")),"")</f>
        <v/>
      </c>
      <c r="BF821" s="58" t="str">
        <f>IF(O821="男子",IF($AF821&gt;100,"",IF($M821=プロ用男子!K$2,ROW(),"")),"")</f>
        <v/>
      </c>
      <c r="BG821" s="58" t="str">
        <f>IF(O821="男子",IF($AF821&gt;100,"",IF($M821=プロ用男子!D$27,ROW(),"")),"")</f>
        <v/>
      </c>
      <c r="BH821" s="58" t="str">
        <f>IF(O821="男子",IF($AF821&gt;100,"",IF($M821=プロ用男子!K$27,ROW(),"")),"")</f>
        <v/>
      </c>
      <c r="BI821" s="58" t="str">
        <f>IF(O821="男子",IF($AF821&gt;100,"",IF($M821=プロ用男子!D$52,ROW(),"")),"")</f>
        <v/>
      </c>
      <c r="BJ821" s="58" t="str">
        <f>IF(O821="男子",IF($AF821&gt;100,"",IF($M821=プロ用男子!K$52,ROW(),"")),"")</f>
        <v/>
      </c>
      <c r="BK821" s="58" t="str">
        <f>IF(O821="男子",IF($AF821&gt;100,"",IF($M821=プロ用男子!D$77,ROW(),"")),"")</f>
        <v/>
      </c>
      <c r="BL821" s="58" t="str">
        <f>IF(O821="男子",IF($AF821&gt;100,"",IF($M821=プロ用男子!K$77,ROW(),"")),"")</f>
        <v/>
      </c>
      <c r="BM821" s="58" t="str">
        <f>IF(O821="男子",IF($AF821&gt;100,"",IF($M821=プロ用男子!D$102,ROW(),"")),"")</f>
        <v/>
      </c>
      <c r="BN821" s="58" t="str">
        <f>IF(O821="男子",IF($AF821&gt;100,"",IF($M821=プロ用男子!K$102,ROW(),"")),"")</f>
        <v/>
      </c>
      <c r="BO821" s="58" t="str">
        <f>IF(O821="男子",IF($AF821&gt;100,"",IF($M821=プロ用男子!D$127,ROW(),"")),"")</f>
        <v/>
      </c>
      <c r="BP821" s="58" t="str">
        <f>IF(O821="男子",IF($AF821&gt;100,"",IF($M821=プロ用男子!K$127,ROW(),"")),"")</f>
        <v/>
      </c>
      <c r="BQ821" s="58" t="str">
        <f>IF(O821="男子",IF($AF821&gt;100,"",IF($M821=プロ用男子!D$152,ROW(),"")),"")</f>
        <v/>
      </c>
      <c r="BR821" s="58" t="str">
        <f>IF(O821="男子",IF($AF821&gt;100,"",IF($M821=プロ用男子!K$152,ROW(),"")),"")</f>
        <v/>
      </c>
      <c r="BS821" s="58" t="str">
        <f>IF(O821="男子",IF($AF821&gt;100,"",IF($M821=プロ用男子!D$177,ROW(),"")),"")</f>
        <v/>
      </c>
      <c r="BT821" s="58" t="str">
        <f>IF(O821="男子",IF($AF821&gt;100,"",IF($M821=プロ用男子!K$177,ROW(),"")),"")</f>
        <v/>
      </c>
      <c r="BU821" s="58" t="str">
        <f>IF(O821="男子",IF($AF821&gt;100,"",IF($M821=プロ用男子!D$202,ROW(),"")),"")</f>
        <v/>
      </c>
      <c r="BV821" s="58" t="str">
        <f>IF(O821="男子",IF($AF821&gt;100,"",IF($M821=プロ用男子!K$202,ROW(),"")),"")</f>
        <v/>
      </c>
      <c r="BW821" s="58" t="str">
        <f>IF(O821="男子",IF($AF821&gt;100,"",IF($M821=プロ用男子!D$227,ROW(),"")),"")</f>
        <v/>
      </c>
      <c r="BX821" s="58" t="str">
        <f>IF(O821="男子",IF($AF821&gt;100,"",IF($M821=プロ用男子!K$227,ROW(),"")),"")</f>
        <v/>
      </c>
      <c r="BY821" s="58" t="str">
        <f>IF(O821="女子",IF(AF821&gt;100,"",IF(M821=プロ用女子!D$2,ROW(),"")),"")</f>
        <v/>
      </c>
      <c r="BZ821" s="58" t="str">
        <f>IF(O821="女子",IF($AF821&gt;100,"",IF($M821=プロ用女子!K$2,ROW(),"")),"")</f>
        <v/>
      </c>
      <c r="CA821" s="58" t="str">
        <f>IF(O821="女子",IF($AF821&gt;100,"",IF($M821=プロ用女子!D$27,ROW(),"")),"")</f>
        <v/>
      </c>
      <c r="CB821" s="58" t="str">
        <f>IF(O821="女子",IF($AF821&gt;100,"",IF($M821=プロ用女子!K$27,ROW(),"")),"")</f>
        <v/>
      </c>
      <c r="CC821" s="58" t="str">
        <f>IF(O821="女子",IF($AF821&gt;100,"",IF($M821=プロ用女子!D$52,ROW(),"")),"")</f>
        <v/>
      </c>
      <c r="CD821" s="58" t="str">
        <f>IF(O821="女子",IF($AF821&gt;100,"",IF($M821=プロ用女子!K$52,ROW(),"")),"")</f>
        <v/>
      </c>
      <c r="CE821" s="58" t="str">
        <f>IF(O821="女子",IF($AF821&gt;100,"",IF($M821=プロ用女子!D$77,ROW(),"")),"")</f>
        <v/>
      </c>
      <c r="CF821" s="58" t="str">
        <f>IF(O821="女子",IF($AF821&gt;100,"",IF($M821=プロ用女子!K$77,ROW(),"")),"")</f>
        <v/>
      </c>
      <c r="CG821" s="58" t="str">
        <f>IF(O821="女子",IF($AF821&gt;100,"",IF($M821=プロ用女子!D$102,ROW(),"")),"")</f>
        <v/>
      </c>
      <c r="CH821" s="58" t="str">
        <f>IF(O821="女子",IF($AF821&gt;100,"",IF($M821=プロ用女子!K$102,ROW(),"")),"")</f>
        <v/>
      </c>
      <c r="CI821" s="58" t="str">
        <f>IF(O821="女子",IF($AF821&gt;100,"",IF($M821=プロ用女子!D$127,ROW(),"")),"")</f>
        <v/>
      </c>
      <c r="CJ821" s="58" t="str">
        <f>IF(O821="女子",IF($AF821&gt;100,"",IF($M821=プロ用女子!K$127,ROW(),"")),"")</f>
        <v/>
      </c>
      <c r="CK821" s="58" t="str">
        <f>IF(O821="女子",IF($AF821&gt;100,"",IF($M821=プロ用女子!D$152,ROW(),"")),"")</f>
        <v/>
      </c>
      <c r="CL821" s="58" t="str">
        <f>IF(O821="女子",IF($AF821&gt;100,"",IF($M821=プロ用女子!K$152,ROW(),"")),"")</f>
        <v/>
      </c>
      <c r="CM821" s="58" t="str">
        <f>IF(O821="女子",IF($AF821&gt;100,"",IF($M821=プロ用女子!D$177,ROW(),"")),"")</f>
        <v/>
      </c>
      <c r="CN821" s="58" t="str">
        <f>IF(O821="女子",IF($AF821&gt;100,"",IF($M821=プロ用女子!K$177,ROW(),"")),"")</f>
        <v/>
      </c>
      <c r="CO821" s="58" t="str">
        <f>IF(O821="女子",IF($AF821&gt;100,"",IF($M821=プロ用女子!D$202,ROW(),"")),"")</f>
        <v/>
      </c>
      <c r="CP821" s="58" t="str">
        <f>IF(O821="女子",IF($AF821&gt;100,"",IF($M821=プロ用女子!K$202,ROW(),"")),"")</f>
        <v/>
      </c>
      <c r="CQ821" s="58" t="str">
        <f>IF(O821="女子",IF($AF821&gt;100,"",IF($M821=プロ用女子!D$227,ROW(),"")),"")</f>
        <v/>
      </c>
      <c r="CR821" s="58" t="str">
        <f>IF(O821="女子",IF($AF821&gt;100,"",IF($M821=プロ用女子!K$227,ROW(),"")),"")</f>
        <v/>
      </c>
    </row>
    <row r="822" spans="29:96" x14ac:dyDescent="0.15">
      <c r="AC822" t="str">
        <f t="shared" si="46"/>
        <v/>
      </c>
      <c r="BB822" t="str">
        <f t="shared" si="43"/>
        <v/>
      </c>
      <c r="BC822" t="str">
        <f t="shared" si="44"/>
        <v/>
      </c>
      <c r="BD822" t="str">
        <f t="shared" si="45"/>
        <v/>
      </c>
      <c r="BE822" s="58" t="str">
        <f>IF(O822="男子",IF($AF822&gt;100,"",IF(M822=プロ用男子!D$2,ROW(),"")),"")</f>
        <v/>
      </c>
      <c r="BF822" s="58" t="str">
        <f>IF(O822="男子",IF($AF822&gt;100,"",IF($M822=プロ用男子!K$2,ROW(),"")),"")</f>
        <v/>
      </c>
      <c r="BG822" s="58" t="str">
        <f>IF(O822="男子",IF($AF822&gt;100,"",IF($M822=プロ用男子!D$27,ROW(),"")),"")</f>
        <v/>
      </c>
      <c r="BH822" s="58" t="str">
        <f>IF(O822="男子",IF($AF822&gt;100,"",IF($M822=プロ用男子!K$27,ROW(),"")),"")</f>
        <v/>
      </c>
      <c r="BI822" s="58" t="str">
        <f>IF(O822="男子",IF($AF822&gt;100,"",IF($M822=プロ用男子!D$52,ROW(),"")),"")</f>
        <v/>
      </c>
      <c r="BJ822" s="58" t="str">
        <f>IF(O822="男子",IF($AF822&gt;100,"",IF($M822=プロ用男子!K$52,ROW(),"")),"")</f>
        <v/>
      </c>
      <c r="BK822" s="58" t="str">
        <f>IF(O822="男子",IF($AF822&gt;100,"",IF($M822=プロ用男子!D$77,ROW(),"")),"")</f>
        <v/>
      </c>
      <c r="BL822" s="58" t="str">
        <f>IF(O822="男子",IF($AF822&gt;100,"",IF($M822=プロ用男子!K$77,ROW(),"")),"")</f>
        <v/>
      </c>
      <c r="BM822" s="58" t="str">
        <f>IF(O822="男子",IF($AF822&gt;100,"",IF($M822=プロ用男子!D$102,ROW(),"")),"")</f>
        <v/>
      </c>
      <c r="BN822" s="58" t="str">
        <f>IF(O822="男子",IF($AF822&gt;100,"",IF($M822=プロ用男子!K$102,ROW(),"")),"")</f>
        <v/>
      </c>
      <c r="BO822" s="58" t="str">
        <f>IF(O822="男子",IF($AF822&gt;100,"",IF($M822=プロ用男子!D$127,ROW(),"")),"")</f>
        <v/>
      </c>
      <c r="BP822" s="58" t="str">
        <f>IF(O822="男子",IF($AF822&gt;100,"",IF($M822=プロ用男子!K$127,ROW(),"")),"")</f>
        <v/>
      </c>
      <c r="BQ822" s="58" t="str">
        <f>IF(O822="男子",IF($AF822&gt;100,"",IF($M822=プロ用男子!D$152,ROW(),"")),"")</f>
        <v/>
      </c>
      <c r="BR822" s="58" t="str">
        <f>IF(O822="男子",IF($AF822&gt;100,"",IF($M822=プロ用男子!K$152,ROW(),"")),"")</f>
        <v/>
      </c>
      <c r="BS822" s="58" t="str">
        <f>IF(O822="男子",IF($AF822&gt;100,"",IF($M822=プロ用男子!D$177,ROW(),"")),"")</f>
        <v/>
      </c>
      <c r="BT822" s="58" t="str">
        <f>IF(O822="男子",IF($AF822&gt;100,"",IF($M822=プロ用男子!K$177,ROW(),"")),"")</f>
        <v/>
      </c>
      <c r="BU822" s="58" t="str">
        <f>IF(O822="男子",IF($AF822&gt;100,"",IF($M822=プロ用男子!D$202,ROW(),"")),"")</f>
        <v/>
      </c>
      <c r="BV822" s="58" t="str">
        <f>IF(O822="男子",IF($AF822&gt;100,"",IF($M822=プロ用男子!K$202,ROW(),"")),"")</f>
        <v/>
      </c>
      <c r="BW822" s="58" t="str">
        <f>IF(O822="男子",IF($AF822&gt;100,"",IF($M822=プロ用男子!D$227,ROW(),"")),"")</f>
        <v/>
      </c>
      <c r="BX822" s="58" t="str">
        <f>IF(O822="男子",IF($AF822&gt;100,"",IF($M822=プロ用男子!K$227,ROW(),"")),"")</f>
        <v/>
      </c>
      <c r="BY822" s="58" t="str">
        <f>IF(O822="女子",IF(AF822&gt;100,"",IF(M822=プロ用女子!D$2,ROW(),"")),"")</f>
        <v/>
      </c>
      <c r="BZ822" s="58" t="str">
        <f>IF(O822="女子",IF($AF822&gt;100,"",IF($M822=プロ用女子!K$2,ROW(),"")),"")</f>
        <v/>
      </c>
      <c r="CA822" s="58" t="str">
        <f>IF(O822="女子",IF($AF822&gt;100,"",IF($M822=プロ用女子!D$27,ROW(),"")),"")</f>
        <v/>
      </c>
      <c r="CB822" s="58" t="str">
        <f>IF(O822="女子",IF($AF822&gt;100,"",IF($M822=プロ用女子!K$27,ROW(),"")),"")</f>
        <v/>
      </c>
      <c r="CC822" s="58" t="str">
        <f>IF(O822="女子",IF($AF822&gt;100,"",IF($M822=プロ用女子!D$52,ROW(),"")),"")</f>
        <v/>
      </c>
      <c r="CD822" s="58" t="str">
        <f>IF(O822="女子",IF($AF822&gt;100,"",IF($M822=プロ用女子!K$52,ROW(),"")),"")</f>
        <v/>
      </c>
      <c r="CE822" s="58" t="str">
        <f>IF(O822="女子",IF($AF822&gt;100,"",IF($M822=プロ用女子!D$77,ROW(),"")),"")</f>
        <v/>
      </c>
      <c r="CF822" s="58" t="str">
        <f>IF(O822="女子",IF($AF822&gt;100,"",IF($M822=プロ用女子!K$77,ROW(),"")),"")</f>
        <v/>
      </c>
      <c r="CG822" s="58" t="str">
        <f>IF(O822="女子",IF($AF822&gt;100,"",IF($M822=プロ用女子!D$102,ROW(),"")),"")</f>
        <v/>
      </c>
      <c r="CH822" s="58" t="str">
        <f>IF(O822="女子",IF($AF822&gt;100,"",IF($M822=プロ用女子!K$102,ROW(),"")),"")</f>
        <v/>
      </c>
      <c r="CI822" s="58" t="str">
        <f>IF(O822="女子",IF($AF822&gt;100,"",IF($M822=プロ用女子!D$127,ROW(),"")),"")</f>
        <v/>
      </c>
      <c r="CJ822" s="58" t="str">
        <f>IF(O822="女子",IF($AF822&gt;100,"",IF($M822=プロ用女子!K$127,ROW(),"")),"")</f>
        <v/>
      </c>
      <c r="CK822" s="58" t="str">
        <f>IF(O822="女子",IF($AF822&gt;100,"",IF($M822=プロ用女子!D$152,ROW(),"")),"")</f>
        <v/>
      </c>
      <c r="CL822" s="58" t="str">
        <f>IF(O822="女子",IF($AF822&gt;100,"",IF($M822=プロ用女子!K$152,ROW(),"")),"")</f>
        <v/>
      </c>
      <c r="CM822" s="58" t="str">
        <f>IF(O822="女子",IF($AF822&gt;100,"",IF($M822=プロ用女子!D$177,ROW(),"")),"")</f>
        <v/>
      </c>
      <c r="CN822" s="58" t="str">
        <f>IF(O822="女子",IF($AF822&gt;100,"",IF($M822=プロ用女子!K$177,ROW(),"")),"")</f>
        <v/>
      </c>
      <c r="CO822" s="58" t="str">
        <f>IF(O822="女子",IF($AF822&gt;100,"",IF($M822=プロ用女子!D$202,ROW(),"")),"")</f>
        <v/>
      </c>
      <c r="CP822" s="58" t="str">
        <f>IF(O822="女子",IF($AF822&gt;100,"",IF($M822=プロ用女子!K$202,ROW(),"")),"")</f>
        <v/>
      </c>
      <c r="CQ822" s="58" t="str">
        <f>IF(O822="女子",IF($AF822&gt;100,"",IF($M822=プロ用女子!D$227,ROW(),"")),"")</f>
        <v/>
      </c>
      <c r="CR822" s="58" t="str">
        <f>IF(O822="女子",IF($AF822&gt;100,"",IF($M822=プロ用女子!K$227,ROW(),"")),"")</f>
        <v/>
      </c>
    </row>
    <row r="823" spans="29:96" x14ac:dyDescent="0.15">
      <c r="AC823" t="str">
        <f t="shared" si="46"/>
        <v/>
      </c>
      <c r="BB823" t="str">
        <f t="shared" si="43"/>
        <v/>
      </c>
      <c r="BC823" t="str">
        <f t="shared" si="44"/>
        <v/>
      </c>
      <c r="BD823" t="str">
        <f t="shared" si="45"/>
        <v/>
      </c>
      <c r="BE823" s="58" t="str">
        <f>IF(O823="男子",IF($AF823&gt;100,"",IF(M823=プロ用男子!D$2,ROW(),"")),"")</f>
        <v/>
      </c>
      <c r="BF823" s="58" t="str">
        <f>IF(O823="男子",IF($AF823&gt;100,"",IF($M823=プロ用男子!K$2,ROW(),"")),"")</f>
        <v/>
      </c>
      <c r="BG823" s="58" t="str">
        <f>IF(O823="男子",IF($AF823&gt;100,"",IF($M823=プロ用男子!D$27,ROW(),"")),"")</f>
        <v/>
      </c>
      <c r="BH823" s="58" t="str">
        <f>IF(O823="男子",IF($AF823&gt;100,"",IF($M823=プロ用男子!K$27,ROW(),"")),"")</f>
        <v/>
      </c>
      <c r="BI823" s="58" t="str">
        <f>IF(O823="男子",IF($AF823&gt;100,"",IF($M823=プロ用男子!D$52,ROW(),"")),"")</f>
        <v/>
      </c>
      <c r="BJ823" s="58" t="str">
        <f>IF(O823="男子",IF($AF823&gt;100,"",IF($M823=プロ用男子!K$52,ROW(),"")),"")</f>
        <v/>
      </c>
      <c r="BK823" s="58" t="str">
        <f>IF(O823="男子",IF($AF823&gt;100,"",IF($M823=プロ用男子!D$77,ROW(),"")),"")</f>
        <v/>
      </c>
      <c r="BL823" s="58" t="str">
        <f>IF(O823="男子",IF($AF823&gt;100,"",IF($M823=プロ用男子!K$77,ROW(),"")),"")</f>
        <v/>
      </c>
      <c r="BM823" s="58" t="str">
        <f>IF(O823="男子",IF($AF823&gt;100,"",IF($M823=プロ用男子!D$102,ROW(),"")),"")</f>
        <v/>
      </c>
      <c r="BN823" s="58" t="str">
        <f>IF(O823="男子",IF($AF823&gt;100,"",IF($M823=プロ用男子!K$102,ROW(),"")),"")</f>
        <v/>
      </c>
      <c r="BO823" s="58" t="str">
        <f>IF(O823="男子",IF($AF823&gt;100,"",IF($M823=プロ用男子!D$127,ROW(),"")),"")</f>
        <v/>
      </c>
      <c r="BP823" s="58" t="str">
        <f>IF(O823="男子",IF($AF823&gt;100,"",IF($M823=プロ用男子!K$127,ROW(),"")),"")</f>
        <v/>
      </c>
      <c r="BQ823" s="58" t="str">
        <f>IF(O823="男子",IF($AF823&gt;100,"",IF($M823=プロ用男子!D$152,ROW(),"")),"")</f>
        <v/>
      </c>
      <c r="BR823" s="58" t="str">
        <f>IF(O823="男子",IF($AF823&gt;100,"",IF($M823=プロ用男子!K$152,ROW(),"")),"")</f>
        <v/>
      </c>
      <c r="BS823" s="58" t="str">
        <f>IF(O823="男子",IF($AF823&gt;100,"",IF($M823=プロ用男子!D$177,ROW(),"")),"")</f>
        <v/>
      </c>
      <c r="BT823" s="58" t="str">
        <f>IF(O823="男子",IF($AF823&gt;100,"",IF($M823=プロ用男子!K$177,ROW(),"")),"")</f>
        <v/>
      </c>
      <c r="BU823" s="58" t="str">
        <f>IF(O823="男子",IF($AF823&gt;100,"",IF($M823=プロ用男子!D$202,ROW(),"")),"")</f>
        <v/>
      </c>
      <c r="BV823" s="58" t="str">
        <f>IF(O823="男子",IF($AF823&gt;100,"",IF($M823=プロ用男子!K$202,ROW(),"")),"")</f>
        <v/>
      </c>
      <c r="BW823" s="58" t="str">
        <f>IF(O823="男子",IF($AF823&gt;100,"",IF($M823=プロ用男子!D$227,ROW(),"")),"")</f>
        <v/>
      </c>
      <c r="BX823" s="58" t="str">
        <f>IF(O823="男子",IF($AF823&gt;100,"",IF($M823=プロ用男子!K$227,ROW(),"")),"")</f>
        <v/>
      </c>
      <c r="BY823" s="58" t="str">
        <f>IF(O823="女子",IF(AF823&gt;100,"",IF(M823=プロ用女子!D$2,ROW(),"")),"")</f>
        <v/>
      </c>
      <c r="BZ823" s="58" t="str">
        <f>IF(O823="女子",IF($AF823&gt;100,"",IF($M823=プロ用女子!K$2,ROW(),"")),"")</f>
        <v/>
      </c>
      <c r="CA823" s="58" t="str">
        <f>IF(O823="女子",IF($AF823&gt;100,"",IF($M823=プロ用女子!D$27,ROW(),"")),"")</f>
        <v/>
      </c>
      <c r="CB823" s="58" t="str">
        <f>IF(O823="女子",IF($AF823&gt;100,"",IF($M823=プロ用女子!K$27,ROW(),"")),"")</f>
        <v/>
      </c>
      <c r="CC823" s="58" t="str">
        <f>IF(O823="女子",IF($AF823&gt;100,"",IF($M823=プロ用女子!D$52,ROW(),"")),"")</f>
        <v/>
      </c>
      <c r="CD823" s="58" t="str">
        <f>IF(O823="女子",IF($AF823&gt;100,"",IF($M823=プロ用女子!K$52,ROW(),"")),"")</f>
        <v/>
      </c>
      <c r="CE823" s="58" t="str">
        <f>IF(O823="女子",IF($AF823&gt;100,"",IF($M823=プロ用女子!D$77,ROW(),"")),"")</f>
        <v/>
      </c>
      <c r="CF823" s="58" t="str">
        <f>IF(O823="女子",IF($AF823&gt;100,"",IF($M823=プロ用女子!K$77,ROW(),"")),"")</f>
        <v/>
      </c>
      <c r="CG823" s="58" t="str">
        <f>IF(O823="女子",IF($AF823&gt;100,"",IF($M823=プロ用女子!D$102,ROW(),"")),"")</f>
        <v/>
      </c>
      <c r="CH823" s="58" t="str">
        <f>IF(O823="女子",IF($AF823&gt;100,"",IF($M823=プロ用女子!K$102,ROW(),"")),"")</f>
        <v/>
      </c>
      <c r="CI823" s="58" t="str">
        <f>IF(O823="女子",IF($AF823&gt;100,"",IF($M823=プロ用女子!D$127,ROW(),"")),"")</f>
        <v/>
      </c>
      <c r="CJ823" s="58" t="str">
        <f>IF(O823="女子",IF($AF823&gt;100,"",IF($M823=プロ用女子!K$127,ROW(),"")),"")</f>
        <v/>
      </c>
      <c r="CK823" s="58" t="str">
        <f>IF(O823="女子",IF($AF823&gt;100,"",IF($M823=プロ用女子!D$152,ROW(),"")),"")</f>
        <v/>
      </c>
      <c r="CL823" s="58" t="str">
        <f>IF(O823="女子",IF($AF823&gt;100,"",IF($M823=プロ用女子!K$152,ROW(),"")),"")</f>
        <v/>
      </c>
      <c r="CM823" s="58" t="str">
        <f>IF(O823="女子",IF($AF823&gt;100,"",IF($M823=プロ用女子!D$177,ROW(),"")),"")</f>
        <v/>
      </c>
      <c r="CN823" s="58" t="str">
        <f>IF(O823="女子",IF($AF823&gt;100,"",IF($M823=プロ用女子!K$177,ROW(),"")),"")</f>
        <v/>
      </c>
      <c r="CO823" s="58" t="str">
        <f>IF(O823="女子",IF($AF823&gt;100,"",IF($M823=プロ用女子!D$202,ROW(),"")),"")</f>
        <v/>
      </c>
      <c r="CP823" s="58" t="str">
        <f>IF(O823="女子",IF($AF823&gt;100,"",IF($M823=プロ用女子!K$202,ROW(),"")),"")</f>
        <v/>
      </c>
      <c r="CQ823" s="58" t="str">
        <f>IF(O823="女子",IF($AF823&gt;100,"",IF($M823=プロ用女子!D$227,ROW(),"")),"")</f>
        <v/>
      </c>
      <c r="CR823" s="58" t="str">
        <f>IF(O823="女子",IF($AF823&gt;100,"",IF($M823=プロ用女子!K$227,ROW(),"")),"")</f>
        <v/>
      </c>
    </row>
    <row r="824" spans="29:96" x14ac:dyDescent="0.15">
      <c r="BB824" t="str">
        <f t="shared" si="43"/>
        <v/>
      </c>
      <c r="BC824" t="str">
        <f t="shared" si="44"/>
        <v/>
      </c>
      <c r="BD824" t="str">
        <f t="shared" si="45"/>
        <v/>
      </c>
      <c r="BE824" s="58" t="str">
        <f>IF(O824="男子",IF($AF824&gt;100,"",IF(M824=プロ用男子!D$2,ROW(),"")),"")</f>
        <v/>
      </c>
      <c r="BF824" s="58" t="str">
        <f>IF(O824="男子",IF($AF824&gt;100,"",IF($M824=プロ用男子!K$2,ROW(),"")),"")</f>
        <v/>
      </c>
      <c r="BG824" s="58" t="str">
        <f>IF(O824="男子",IF($AF824&gt;100,"",IF($M824=プロ用男子!D$27,ROW(),"")),"")</f>
        <v/>
      </c>
      <c r="BH824" s="58" t="str">
        <f>IF(O824="男子",IF($AF824&gt;100,"",IF($M824=プロ用男子!K$27,ROW(),"")),"")</f>
        <v/>
      </c>
      <c r="BI824" s="58" t="str">
        <f>IF(O824="男子",IF($AF824&gt;100,"",IF($M824=プロ用男子!D$52,ROW(),"")),"")</f>
        <v/>
      </c>
      <c r="BJ824" s="58" t="str">
        <f>IF(O824="男子",IF($AF824&gt;100,"",IF($M824=プロ用男子!K$52,ROW(),"")),"")</f>
        <v/>
      </c>
      <c r="BK824" s="58" t="str">
        <f>IF(O824="男子",IF($AF824&gt;100,"",IF($M824=プロ用男子!D$77,ROW(),"")),"")</f>
        <v/>
      </c>
      <c r="BL824" s="58" t="str">
        <f>IF(O824="男子",IF($AF824&gt;100,"",IF($M824=プロ用男子!K$77,ROW(),"")),"")</f>
        <v/>
      </c>
      <c r="BM824" s="58" t="str">
        <f>IF(O824="男子",IF($AF824&gt;100,"",IF($M824=プロ用男子!D$102,ROW(),"")),"")</f>
        <v/>
      </c>
      <c r="BN824" s="58" t="str">
        <f>IF(O824="男子",IF($AF824&gt;100,"",IF($M824=プロ用男子!K$102,ROW(),"")),"")</f>
        <v/>
      </c>
      <c r="BO824" s="58" t="str">
        <f>IF(O824="男子",IF($AF824&gt;100,"",IF($M824=プロ用男子!D$127,ROW(),"")),"")</f>
        <v/>
      </c>
      <c r="BP824" s="58" t="str">
        <f>IF(O824="男子",IF($AF824&gt;100,"",IF($M824=プロ用男子!K$127,ROW(),"")),"")</f>
        <v/>
      </c>
      <c r="BQ824" s="58" t="str">
        <f>IF(O824="男子",IF($AF824&gt;100,"",IF($M824=プロ用男子!D$152,ROW(),"")),"")</f>
        <v/>
      </c>
      <c r="BR824" s="58" t="str">
        <f>IF(O824="男子",IF($AF824&gt;100,"",IF($M824=プロ用男子!K$152,ROW(),"")),"")</f>
        <v/>
      </c>
      <c r="BS824" s="58" t="str">
        <f>IF(O824="男子",IF($AF824&gt;100,"",IF($M824=プロ用男子!D$177,ROW(),"")),"")</f>
        <v/>
      </c>
      <c r="BT824" s="58" t="str">
        <f>IF(O824="男子",IF($AF824&gt;100,"",IF($M824=プロ用男子!K$177,ROW(),"")),"")</f>
        <v/>
      </c>
      <c r="BU824" s="58" t="str">
        <f>IF(O824="男子",IF($AF824&gt;100,"",IF($M824=プロ用男子!D$202,ROW(),"")),"")</f>
        <v/>
      </c>
      <c r="BV824" s="58" t="str">
        <f>IF(O824="男子",IF($AF824&gt;100,"",IF($M824=プロ用男子!K$202,ROW(),"")),"")</f>
        <v/>
      </c>
      <c r="BW824" s="58" t="str">
        <f>IF(O824="男子",IF($AF824&gt;100,"",IF($M824=プロ用男子!D$227,ROW(),"")),"")</f>
        <v/>
      </c>
      <c r="BX824" s="58" t="str">
        <f>IF(O824="男子",IF($AF824&gt;100,"",IF($M824=プロ用男子!K$227,ROW(),"")),"")</f>
        <v/>
      </c>
      <c r="BY824" s="58" t="str">
        <f>IF(O824="女子",IF(AF824&gt;100,"",IF(M824=プロ用女子!D$2,ROW(),"")),"")</f>
        <v/>
      </c>
      <c r="BZ824" s="58" t="str">
        <f>IF(O824="女子",IF($AF824&gt;100,"",IF($M824=プロ用女子!K$2,ROW(),"")),"")</f>
        <v/>
      </c>
      <c r="CA824" s="58" t="str">
        <f>IF(O824="女子",IF($AF824&gt;100,"",IF($M824=プロ用女子!D$27,ROW(),"")),"")</f>
        <v/>
      </c>
      <c r="CB824" s="58" t="str">
        <f>IF(O824="女子",IF($AF824&gt;100,"",IF($M824=プロ用女子!K$27,ROW(),"")),"")</f>
        <v/>
      </c>
      <c r="CC824" s="58" t="str">
        <f>IF(O824="女子",IF($AF824&gt;100,"",IF($M824=プロ用女子!D$52,ROW(),"")),"")</f>
        <v/>
      </c>
      <c r="CD824" s="58" t="str">
        <f>IF(O824="女子",IF($AF824&gt;100,"",IF($M824=プロ用女子!K$52,ROW(),"")),"")</f>
        <v/>
      </c>
      <c r="CE824" s="58" t="str">
        <f>IF(O824="女子",IF($AF824&gt;100,"",IF($M824=プロ用女子!D$77,ROW(),"")),"")</f>
        <v/>
      </c>
      <c r="CF824" s="58" t="str">
        <f>IF(O824="女子",IF($AF824&gt;100,"",IF($M824=プロ用女子!K$77,ROW(),"")),"")</f>
        <v/>
      </c>
      <c r="CG824" s="58" t="str">
        <f>IF(O824="女子",IF($AF824&gt;100,"",IF($M824=プロ用女子!D$102,ROW(),"")),"")</f>
        <v/>
      </c>
      <c r="CH824" s="58" t="str">
        <f>IF(O824="女子",IF($AF824&gt;100,"",IF($M824=プロ用女子!K$102,ROW(),"")),"")</f>
        <v/>
      </c>
      <c r="CI824" s="58" t="str">
        <f>IF(O824="女子",IF($AF824&gt;100,"",IF($M824=プロ用女子!D$127,ROW(),"")),"")</f>
        <v/>
      </c>
      <c r="CJ824" s="58" t="str">
        <f>IF(O824="女子",IF($AF824&gt;100,"",IF($M824=プロ用女子!K$127,ROW(),"")),"")</f>
        <v/>
      </c>
      <c r="CK824" s="58" t="str">
        <f>IF(O824="女子",IF($AF824&gt;100,"",IF($M824=プロ用女子!D$152,ROW(),"")),"")</f>
        <v/>
      </c>
      <c r="CL824" s="58" t="str">
        <f>IF(O824="女子",IF($AF824&gt;100,"",IF($M824=プロ用女子!K$152,ROW(),"")),"")</f>
        <v/>
      </c>
      <c r="CM824" s="58" t="str">
        <f>IF(O824="女子",IF($AF824&gt;100,"",IF($M824=プロ用女子!D$177,ROW(),"")),"")</f>
        <v/>
      </c>
      <c r="CN824" s="58" t="str">
        <f>IF(O824="女子",IF($AF824&gt;100,"",IF($M824=プロ用女子!K$177,ROW(),"")),"")</f>
        <v/>
      </c>
      <c r="CO824" s="58" t="str">
        <f>IF(O824="女子",IF($AF824&gt;100,"",IF($M824=プロ用女子!D$202,ROW(),"")),"")</f>
        <v/>
      </c>
      <c r="CP824" s="58" t="str">
        <f>IF(O824="女子",IF($AF824&gt;100,"",IF($M824=プロ用女子!K$202,ROW(),"")),"")</f>
        <v/>
      </c>
      <c r="CQ824" s="58" t="str">
        <f>IF(O824="女子",IF($AF824&gt;100,"",IF($M824=プロ用女子!D$227,ROW(),"")),"")</f>
        <v/>
      </c>
      <c r="CR824" s="58" t="str">
        <f>IF(O824="女子",IF($AF824&gt;100,"",IF($M824=プロ用女子!K$227,ROW(),"")),"")</f>
        <v/>
      </c>
    </row>
    <row r="825" spans="29:96" x14ac:dyDescent="0.15">
      <c r="BB825" t="str">
        <f t="shared" si="43"/>
        <v/>
      </c>
      <c r="BC825" t="str">
        <f t="shared" si="44"/>
        <v/>
      </c>
      <c r="BD825" t="str">
        <f t="shared" si="45"/>
        <v/>
      </c>
      <c r="BE825" s="58" t="str">
        <f>IF(O825="男子",IF($AF825&gt;100,"",IF(M825=プロ用男子!D$2,ROW(),"")),"")</f>
        <v/>
      </c>
      <c r="BF825" s="58" t="str">
        <f>IF(O825="男子",IF($AF825&gt;100,"",IF($M825=プロ用男子!K$2,ROW(),"")),"")</f>
        <v/>
      </c>
      <c r="BG825" s="58" t="str">
        <f>IF(O825="男子",IF($AF825&gt;100,"",IF($M825=プロ用男子!D$27,ROW(),"")),"")</f>
        <v/>
      </c>
      <c r="BH825" s="58" t="str">
        <f>IF(O825="男子",IF($AF825&gt;100,"",IF($M825=プロ用男子!K$27,ROW(),"")),"")</f>
        <v/>
      </c>
      <c r="BI825" s="58" t="str">
        <f>IF(O825="男子",IF($AF825&gt;100,"",IF($M825=プロ用男子!D$52,ROW(),"")),"")</f>
        <v/>
      </c>
      <c r="BJ825" s="58" t="str">
        <f>IF(O825="男子",IF($AF825&gt;100,"",IF($M825=プロ用男子!K$52,ROW(),"")),"")</f>
        <v/>
      </c>
      <c r="BK825" s="58" t="str">
        <f>IF(O825="男子",IF($AF825&gt;100,"",IF($M825=プロ用男子!D$77,ROW(),"")),"")</f>
        <v/>
      </c>
      <c r="BL825" s="58" t="str">
        <f>IF(O825="男子",IF($AF825&gt;100,"",IF($M825=プロ用男子!K$77,ROW(),"")),"")</f>
        <v/>
      </c>
      <c r="BM825" s="58" t="str">
        <f>IF(O825="男子",IF($AF825&gt;100,"",IF($M825=プロ用男子!D$102,ROW(),"")),"")</f>
        <v/>
      </c>
      <c r="BN825" s="58" t="str">
        <f>IF(O825="男子",IF($AF825&gt;100,"",IF($M825=プロ用男子!K$102,ROW(),"")),"")</f>
        <v/>
      </c>
      <c r="BO825" s="58" t="str">
        <f>IF(O825="男子",IF($AF825&gt;100,"",IF($M825=プロ用男子!D$127,ROW(),"")),"")</f>
        <v/>
      </c>
      <c r="BP825" s="58" t="str">
        <f>IF(O825="男子",IF($AF825&gt;100,"",IF($M825=プロ用男子!K$127,ROW(),"")),"")</f>
        <v/>
      </c>
      <c r="BQ825" s="58" t="str">
        <f>IF(O825="男子",IF($AF825&gt;100,"",IF($M825=プロ用男子!D$152,ROW(),"")),"")</f>
        <v/>
      </c>
      <c r="BR825" s="58" t="str">
        <f>IF(O825="男子",IF($AF825&gt;100,"",IF($M825=プロ用男子!K$152,ROW(),"")),"")</f>
        <v/>
      </c>
      <c r="BS825" s="58" t="str">
        <f>IF(O825="男子",IF($AF825&gt;100,"",IF($M825=プロ用男子!D$177,ROW(),"")),"")</f>
        <v/>
      </c>
      <c r="BT825" s="58" t="str">
        <f>IF(O825="男子",IF($AF825&gt;100,"",IF($M825=プロ用男子!K$177,ROW(),"")),"")</f>
        <v/>
      </c>
      <c r="BU825" s="58" t="str">
        <f>IF(O825="男子",IF($AF825&gt;100,"",IF($M825=プロ用男子!D$202,ROW(),"")),"")</f>
        <v/>
      </c>
      <c r="BV825" s="58" t="str">
        <f>IF(O825="男子",IF($AF825&gt;100,"",IF($M825=プロ用男子!K$202,ROW(),"")),"")</f>
        <v/>
      </c>
      <c r="BW825" s="58" t="str">
        <f>IF(O825="男子",IF($AF825&gt;100,"",IF($M825=プロ用男子!D$227,ROW(),"")),"")</f>
        <v/>
      </c>
      <c r="BX825" s="58" t="str">
        <f>IF(O825="男子",IF($AF825&gt;100,"",IF($M825=プロ用男子!K$227,ROW(),"")),"")</f>
        <v/>
      </c>
      <c r="BY825" s="58" t="str">
        <f>IF(O825="女子",IF(AF825&gt;100,"",IF(M825=プロ用女子!D$2,ROW(),"")),"")</f>
        <v/>
      </c>
      <c r="BZ825" s="58" t="str">
        <f>IF(O825="女子",IF($AF825&gt;100,"",IF($M825=プロ用女子!K$2,ROW(),"")),"")</f>
        <v/>
      </c>
      <c r="CA825" s="58" t="str">
        <f>IF(O825="女子",IF($AF825&gt;100,"",IF($M825=プロ用女子!D$27,ROW(),"")),"")</f>
        <v/>
      </c>
      <c r="CB825" s="58" t="str">
        <f>IF(O825="女子",IF($AF825&gt;100,"",IF($M825=プロ用女子!K$27,ROW(),"")),"")</f>
        <v/>
      </c>
      <c r="CC825" s="58" t="str">
        <f>IF(O825="女子",IF($AF825&gt;100,"",IF($M825=プロ用女子!D$52,ROW(),"")),"")</f>
        <v/>
      </c>
      <c r="CD825" s="58" t="str">
        <f>IF(O825="女子",IF($AF825&gt;100,"",IF($M825=プロ用女子!K$52,ROW(),"")),"")</f>
        <v/>
      </c>
      <c r="CE825" s="58" t="str">
        <f>IF(O825="女子",IF($AF825&gt;100,"",IF($M825=プロ用女子!D$77,ROW(),"")),"")</f>
        <v/>
      </c>
      <c r="CF825" s="58" t="str">
        <f>IF(O825="女子",IF($AF825&gt;100,"",IF($M825=プロ用女子!K$77,ROW(),"")),"")</f>
        <v/>
      </c>
      <c r="CG825" s="58" t="str">
        <f>IF(O825="女子",IF($AF825&gt;100,"",IF($M825=プロ用女子!D$102,ROW(),"")),"")</f>
        <v/>
      </c>
      <c r="CH825" s="58" t="str">
        <f>IF(O825="女子",IF($AF825&gt;100,"",IF($M825=プロ用女子!K$102,ROW(),"")),"")</f>
        <v/>
      </c>
      <c r="CI825" s="58" t="str">
        <f>IF(O825="女子",IF($AF825&gt;100,"",IF($M825=プロ用女子!D$127,ROW(),"")),"")</f>
        <v/>
      </c>
      <c r="CJ825" s="58" t="str">
        <f>IF(O825="女子",IF($AF825&gt;100,"",IF($M825=プロ用女子!K$127,ROW(),"")),"")</f>
        <v/>
      </c>
      <c r="CK825" s="58" t="str">
        <f>IF(O825="女子",IF($AF825&gt;100,"",IF($M825=プロ用女子!D$152,ROW(),"")),"")</f>
        <v/>
      </c>
      <c r="CL825" s="58" t="str">
        <f>IF(O825="女子",IF($AF825&gt;100,"",IF($M825=プロ用女子!K$152,ROW(),"")),"")</f>
        <v/>
      </c>
      <c r="CM825" s="58" t="str">
        <f>IF(O825="女子",IF($AF825&gt;100,"",IF($M825=プロ用女子!D$177,ROW(),"")),"")</f>
        <v/>
      </c>
      <c r="CN825" s="58" t="str">
        <f>IF(O825="女子",IF($AF825&gt;100,"",IF($M825=プロ用女子!K$177,ROW(),"")),"")</f>
        <v/>
      </c>
      <c r="CO825" s="58" t="str">
        <f>IF(O825="女子",IF($AF825&gt;100,"",IF($M825=プロ用女子!D$202,ROW(),"")),"")</f>
        <v/>
      </c>
      <c r="CP825" s="58" t="str">
        <f>IF(O825="女子",IF($AF825&gt;100,"",IF($M825=プロ用女子!K$202,ROW(),"")),"")</f>
        <v/>
      </c>
      <c r="CQ825" s="58" t="str">
        <f>IF(O825="女子",IF($AF825&gt;100,"",IF($M825=プロ用女子!D$227,ROW(),"")),"")</f>
        <v/>
      </c>
      <c r="CR825" s="58" t="str">
        <f>IF(O825="女子",IF($AF825&gt;100,"",IF($M825=プロ用女子!K$227,ROW(),"")),"")</f>
        <v/>
      </c>
    </row>
    <row r="826" spans="29:96" x14ac:dyDescent="0.15">
      <c r="BB826" t="str">
        <f t="shared" si="43"/>
        <v/>
      </c>
      <c r="BC826" t="str">
        <f t="shared" si="44"/>
        <v/>
      </c>
      <c r="BD826" t="str">
        <f t="shared" si="45"/>
        <v/>
      </c>
      <c r="BE826" s="58" t="str">
        <f>IF(O826="男子",IF($AF826&gt;100,"",IF(M826=プロ用男子!D$2,ROW(),"")),"")</f>
        <v/>
      </c>
      <c r="BF826" s="58" t="str">
        <f>IF(O826="男子",IF($AF826&gt;100,"",IF($M826=プロ用男子!K$2,ROW(),"")),"")</f>
        <v/>
      </c>
      <c r="BG826" s="58" t="str">
        <f>IF(O826="男子",IF($AF826&gt;100,"",IF($M826=プロ用男子!D$27,ROW(),"")),"")</f>
        <v/>
      </c>
      <c r="BH826" s="58" t="str">
        <f>IF(O826="男子",IF($AF826&gt;100,"",IF($M826=プロ用男子!K$27,ROW(),"")),"")</f>
        <v/>
      </c>
      <c r="BI826" s="58" t="str">
        <f>IF(O826="男子",IF($AF826&gt;100,"",IF($M826=プロ用男子!D$52,ROW(),"")),"")</f>
        <v/>
      </c>
      <c r="BJ826" s="58" t="str">
        <f>IF(O826="男子",IF($AF826&gt;100,"",IF($M826=プロ用男子!K$52,ROW(),"")),"")</f>
        <v/>
      </c>
      <c r="BK826" s="58" t="str">
        <f>IF(O826="男子",IF($AF826&gt;100,"",IF($M826=プロ用男子!D$77,ROW(),"")),"")</f>
        <v/>
      </c>
      <c r="BL826" s="58" t="str">
        <f>IF(O826="男子",IF($AF826&gt;100,"",IF($M826=プロ用男子!K$77,ROW(),"")),"")</f>
        <v/>
      </c>
      <c r="BM826" s="58" t="str">
        <f>IF(O826="男子",IF($AF826&gt;100,"",IF($M826=プロ用男子!D$102,ROW(),"")),"")</f>
        <v/>
      </c>
      <c r="BN826" s="58" t="str">
        <f>IF(O826="男子",IF($AF826&gt;100,"",IF($M826=プロ用男子!K$102,ROW(),"")),"")</f>
        <v/>
      </c>
      <c r="BO826" s="58" t="str">
        <f>IF(O826="男子",IF($AF826&gt;100,"",IF($M826=プロ用男子!D$127,ROW(),"")),"")</f>
        <v/>
      </c>
      <c r="BP826" s="58" t="str">
        <f>IF(O826="男子",IF($AF826&gt;100,"",IF($M826=プロ用男子!K$127,ROW(),"")),"")</f>
        <v/>
      </c>
      <c r="BQ826" s="58" t="str">
        <f>IF(O826="男子",IF($AF826&gt;100,"",IF($M826=プロ用男子!D$152,ROW(),"")),"")</f>
        <v/>
      </c>
      <c r="BR826" s="58" t="str">
        <f>IF(O826="男子",IF($AF826&gt;100,"",IF($M826=プロ用男子!K$152,ROW(),"")),"")</f>
        <v/>
      </c>
      <c r="BS826" s="58" t="str">
        <f>IF(O826="男子",IF($AF826&gt;100,"",IF($M826=プロ用男子!D$177,ROW(),"")),"")</f>
        <v/>
      </c>
      <c r="BT826" s="58" t="str">
        <f>IF(O826="男子",IF($AF826&gt;100,"",IF($M826=プロ用男子!K$177,ROW(),"")),"")</f>
        <v/>
      </c>
      <c r="BU826" s="58" t="str">
        <f>IF(O826="男子",IF($AF826&gt;100,"",IF($M826=プロ用男子!D$202,ROW(),"")),"")</f>
        <v/>
      </c>
      <c r="BV826" s="58" t="str">
        <f>IF(O826="男子",IF($AF826&gt;100,"",IF($M826=プロ用男子!K$202,ROW(),"")),"")</f>
        <v/>
      </c>
      <c r="BW826" s="58" t="str">
        <f>IF(O826="男子",IF($AF826&gt;100,"",IF($M826=プロ用男子!D$227,ROW(),"")),"")</f>
        <v/>
      </c>
      <c r="BX826" s="58" t="str">
        <f>IF(O826="男子",IF($AF826&gt;100,"",IF($M826=プロ用男子!K$227,ROW(),"")),"")</f>
        <v/>
      </c>
      <c r="BY826" s="58" t="str">
        <f>IF(O826="女子",IF(AF826&gt;100,"",IF(M826=プロ用女子!D$2,ROW(),"")),"")</f>
        <v/>
      </c>
      <c r="BZ826" s="58" t="str">
        <f>IF(O826="女子",IF($AF826&gt;100,"",IF($M826=プロ用女子!K$2,ROW(),"")),"")</f>
        <v/>
      </c>
      <c r="CA826" s="58" t="str">
        <f>IF(O826="女子",IF($AF826&gt;100,"",IF($M826=プロ用女子!D$27,ROW(),"")),"")</f>
        <v/>
      </c>
      <c r="CB826" s="58" t="str">
        <f>IF(O826="女子",IF($AF826&gt;100,"",IF($M826=プロ用女子!K$27,ROW(),"")),"")</f>
        <v/>
      </c>
      <c r="CC826" s="58" t="str">
        <f>IF(O826="女子",IF($AF826&gt;100,"",IF($M826=プロ用女子!D$52,ROW(),"")),"")</f>
        <v/>
      </c>
      <c r="CD826" s="58" t="str">
        <f>IF(O826="女子",IF($AF826&gt;100,"",IF($M826=プロ用女子!K$52,ROW(),"")),"")</f>
        <v/>
      </c>
      <c r="CE826" s="58" t="str">
        <f>IF(O826="女子",IF($AF826&gt;100,"",IF($M826=プロ用女子!D$77,ROW(),"")),"")</f>
        <v/>
      </c>
      <c r="CF826" s="58" t="str">
        <f>IF(O826="女子",IF($AF826&gt;100,"",IF($M826=プロ用女子!K$77,ROW(),"")),"")</f>
        <v/>
      </c>
      <c r="CG826" s="58" t="str">
        <f>IF(O826="女子",IF($AF826&gt;100,"",IF($M826=プロ用女子!D$102,ROW(),"")),"")</f>
        <v/>
      </c>
      <c r="CH826" s="58" t="str">
        <f>IF(O826="女子",IF($AF826&gt;100,"",IF($M826=プロ用女子!K$102,ROW(),"")),"")</f>
        <v/>
      </c>
      <c r="CI826" s="58" t="str">
        <f>IF(O826="女子",IF($AF826&gt;100,"",IF($M826=プロ用女子!D$127,ROW(),"")),"")</f>
        <v/>
      </c>
      <c r="CJ826" s="58" t="str">
        <f>IF(O826="女子",IF($AF826&gt;100,"",IF($M826=プロ用女子!K$127,ROW(),"")),"")</f>
        <v/>
      </c>
      <c r="CK826" s="58" t="str">
        <f>IF(O826="女子",IF($AF826&gt;100,"",IF($M826=プロ用女子!D$152,ROW(),"")),"")</f>
        <v/>
      </c>
      <c r="CL826" s="58" t="str">
        <f>IF(O826="女子",IF($AF826&gt;100,"",IF($M826=プロ用女子!K$152,ROW(),"")),"")</f>
        <v/>
      </c>
      <c r="CM826" s="58" t="str">
        <f>IF(O826="女子",IF($AF826&gt;100,"",IF($M826=プロ用女子!D$177,ROW(),"")),"")</f>
        <v/>
      </c>
      <c r="CN826" s="58" t="str">
        <f>IF(O826="女子",IF($AF826&gt;100,"",IF($M826=プロ用女子!K$177,ROW(),"")),"")</f>
        <v/>
      </c>
      <c r="CO826" s="58" t="str">
        <f>IF(O826="女子",IF($AF826&gt;100,"",IF($M826=プロ用女子!D$202,ROW(),"")),"")</f>
        <v/>
      </c>
      <c r="CP826" s="58" t="str">
        <f>IF(O826="女子",IF($AF826&gt;100,"",IF($M826=プロ用女子!K$202,ROW(),"")),"")</f>
        <v/>
      </c>
      <c r="CQ826" s="58" t="str">
        <f>IF(O826="女子",IF($AF826&gt;100,"",IF($M826=プロ用女子!D$227,ROW(),"")),"")</f>
        <v/>
      </c>
      <c r="CR826" s="58" t="str">
        <f>IF(O826="女子",IF($AF826&gt;100,"",IF($M826=プロ用女子!K$227,ROW(),"")),"")</f>
        <v/>
      </c>
    </row>
    <row r="827" spans="29:96" x14ac:dyDescent="0.15">
      <c r="BB827" t="str">
        <f t="shared" si="43"/>
        <v/>
      </c>
      <c r="BC827" t="str">
        <f t="shared" si="44"/>
        <v/>
      </c>
      <c r="BD827" t="str">
        <f t="shared" si="45"/>
        <v/>
      </c>
      <c r="BE827" s="58" t="str">
        <f>IF(O827="男子",IF($AF827&gt;100,"",IF(M827=プロ用男子!D$2,ROW(),"")),"")</f>
        <v/>
      </c>
      <c r="BF827" s="58" t="str">
        <f>IF(O827="男子",IF($AF827&gt;100,"",IF($M827=プロ用男子!K$2,ROW(),"")),"")</f>
        <v/>
      </c>
      <c r="BG827" s="58" t="str">
        <f>IF(O827="男子",IF($AF827&gt;100,"",IF($M827=プロ用男子!D$27,ROW(),"")),"")</f>
        <v/>
      </c>
      <c r="BH827" s="58" t="str">
        <f>IF(O827="男子",IF($AF827&gt;100,"",IF($M827=プロ用男子!K$27,ROW(),"")),"")</f>
        <v/>
      </c>
      <c r="BI827" s="58" t="str">
        <f>IF(O827="男子",IF($AF827&gt;100,"",IF($M827=プロ用男子!D$52,ROW(),"")),"")</f>
        <v/>
      </c>
      <c r="BJ827" s="58" t="str">
        <f>IF(O827="男子",IF($AF827&gt;100,"",IF($M827=プロ用男子!K$52,ROW(),"")),"")</f>
        <v/>
      </c>
      <c r="BK827" s="58" t="str">
        <f>IF(O827="男子",IF($AF827&gt;100,"",IF($M827=プロ用男子!D$77,ROW(),"")),"")</f>
        <v/>
      </c>
      <c r="BL827" s="58" t="str">
        <f>IF(O827="男子",IF($AF827&gt;100,"",IF($M827=プロ用男子!K$77,ROW(),"")),"")</f>
        <v/>
      </c>
      <c r="BM827" s="58" t="str">
        <f>IF(O827="男子",IF($AF827&gt;100,"",IF($M827=プロ用男子!D$102,ROW(),"")),"")</f>
        <v/>
      </c>
      <c r="BN827" s="58" t="str">
        <f>IF(O827="男子",IF($AF827&gt;100,"",IF($M827=プロ用男子!K$102,ROW(),"")),"")</f>
        <v/>
      </c>
      <c r="BO827" s="58" t="str">
        <f>IF(O827="男子",IF($AF827&gt;100,"",IF($M827=プロ用男子!D$127,ROW(),"")),"")</f>
        <v/>
      </c>
      <c r="BP827" s="58" t="str">
        <f>IF(O827="男子",IF($AF827&gt;100,"",IF($M827=プロ用男子!K$127,ROW(),"")),"")</f>
        <v/>
      </c>
      <c r="BQ827" s="58" t="str">
        <f>IF(O827="男子",IF($AF827&gt;100,"",IF($M827=プロ用男子!D$152,ROW(),"")),"")</f>
        <v/>
      </c>
      <c r="BR827" s="58" t="str">
        <f>IF(O827="男子",IF($AF827&gt;100,"",IF($M827=プロ用男子!K$152,ROW(),"")),"")</f>
        <v/>
      </c>
      <c r="BS827" s="58" t="str">
        <f>IF(O827="男子",IF($AF827&gt;100,"",IF($M827=プロ用男子!D$177,ROW(),"")),"")</f>
        <v/>
      </c>
      <c r="BT827" s="58" t="str">
        <f>IF(O827="男子",IF($AF827&gt;100,"",IF($M827=プロ用男子!K$177,ROW(),"")),"")</f>
        <v/>
      </c>
      <c r="BU827" s="58" t="str">
        <f>IF(O827="男子",IF($AF827&gt;100,"",IF($M827=プロ用男子!D$202,ROW(),"")),"")</f>
        <v/>
      </c>
      <c r="BV827" s="58" t="str">
        <f>IF(O827="男子",IF($AF827&gt;100,"",IF($M827=プロ用男子!K$202,ROW(),"")),"")</f>
        <v/>
      </c>
      <c r="BW827" s="58" t="str">
        <f>IF(O827="男子",IF($AF827&gt;100,"",IF($M827=プロ用男子!D$227,ROW(),"")),"")</f>
        <v/>
      </c>
      <c r="BX827" s="58" t="str">
        <f>IF(O827="男子",IF($AF827&gt;100,"",IF($M827=プロ用男子!K$227,ROW(),"")),"")</f>
        <v/>
      </c>
      <c r="BY827" s="58" t="str">
        <f>IF(O827="女子",IF(AF827&gt;100,"",IF(M827=プロ用女子!D$2,ROW(),"")),"")</f>
        <v/>
      </c>
      <c r="BZ827" s="58" t="str">
        <f>IF(O827="女子",IF($AF827&gt;100,"",IF($M827=プロ用女子!K$2,ROW(),"")),"")</f>
        <v/>
      </c>
      <c r="CA827" s="58" t="str">
        <f>IF(O827="女子",IF($AF827&gt;100,"",IF($M827=プロ用女子!D$27,ROW(),"")),"")</f>
        <v/>
      </c>
      <c r="CB827" s="58" t="str">
        <f>IF(O827="女子",IF($AF827&gt;100,"",IF($M827=プロ用女子!K$27,ROW(),"")),"")</f>
        <v/>
      </c>
      <c r="CC827" s="58" t="str">
        <f>IF(O827="女子",IF($AF827&gt;100,"",IF($M827=プロ用女子!D$52,ROW(),"")),"")</f>
        <v/>
      </c>
      <c r="CD827" s="58" t="str">
        <f>IF(O827="女子",IF($AF827&gt;100,"",IF($M827=プロ用女子!K$52,ROW(),"")),"")</f>
        <v/>
      </c>
      <c r="CE827" s="58" t="str">
        <f>IF(O827="女子",IF($AF827&gt;100,"",IF($M827=プロ用女子!D$77,ROW(),"")),"")</f>
        <v/>
      </c>
      <c r="CF827" s="58" t="str">
        <f>IF(O827="女子",IF($AF827&gt;100,"",IF($M827=プロ用女子!K$77,ROW(),"")),"")</f>
        <v/>
      </c>
      <c r="CG827" s="58" t="str">
        <f>IF(O827="女子",IF($AF827&gt;100,"",IF($M827=プロ用女子!D$102,ROW(),"")),"")</f>
        <v/>
      </c>
      <c r="CH827" s="58" t="str">
        <f>IF(O827="女子",IF($AF827&gt;100,"",IF($M827=プロ用女子!K$102,ROW(),"")),"")</f>
        <v/>
      </c>
      <c r="CI827" s="58" t="str">
        <f>IF(O827="女子",IF($AF827&gt;100,"",IF($M827=プロ用女子!D$127,ROW(),"")),"")</f>
        <v/>
      </c>
      <c r="CJ827" s="58" t="str">
        <f>IF(O827="女子",IF($AF827&gt;100,"",IF($M827=プロ用女子!K$127,ROW(),"")),"")</f>
        <v/>
      </c>
      <c r="CK827" s="58" t="str">
        <f>IF(O827="女子",IF($AF827&gt;100,"",IF($M827=プロ用女子!D$152,ROW(),"")),"")</f>
        <v/>
      </c>
      <c r="CL827" s="58" t="str">
        <f>IF(O827="女子",IF($AF827&gt;100,"",IF($M827=プロ用女子!K$152,ROW(),"")),"")</f>
        <v/>
      </c>
      <c r="CM827" s="58" t="str">
        <f>IF(O827="女子",IF($AF827&gt;100,"",IF($M827=プロ用女子!D$177,ROW(),"")),"")</f>
        <v/>
      </c>
      <c r="CN827" s="58" t="str">
        <f>IF(O827="女子",IF($AF827&gt;100,"",IF($M827=プロ用女子!K$177,ROW(),"")),"")</f>
        <v/>
      </c>
      <c r="CO827" s="58" t="str">
        <f>IF(O827="女子",IF($AF827&gt;100,"",IF($M827=プロ用女子!D$202,ROW(),"")),"")</f>
        <v/>
      </c>
      <c r="CP827" s="58" t="str">
        <f>IF(O827="女子",IF($AF827&gt;100,"",IF($M827=プロ用女子!K$202,ROW(),"")),"")</f>
        <v/>
      </c>
      <c r="CQ827" s="58" t="str">
        <f>IF(O827="女子",IF($AF827&gt;100,"",IF($M827=プロ用女子!D$227,ROW(),"")),"")</f>
        <v/>
      </c>
      <c r="CR827" s="58" t="str">
        <f>IF(O827="女子",IF($AF827&gt;100,"",IF($M827=プロ用女子!K$227,ROW(),"")),"")</f>
        <v/>
      </c>
    </row>
    <row r="828" spans="29:96" x14ac:dyDescent="0.15">
      <c r="BB828" t="str">
        <f t="shared" si="43"/>
        <v/>
      </c>
      <c r="BC828" t="str">
        <f t="shared" si="44"/>
        <v/>
      </c>
      <c r="BD828" t="str">
        <f t="shared" si="45"/>
        <v/>
      </c>
      <c r="BE828" s="58" t="str">
        <f>IF(O828="男子",IF($AF828&gt;100,"",IF(M828=プロ用男子!D$2,ROW(),"")),"")</f>
        <v/>
      </c>
      <c r="BF828" s="58" t="str">
        <f>IF(O828="男子",IF($AF828&gt;100,"",IF($M828=プロ用男子!K$2,ROW(),"")),"")</f>
        <v/>
      </c>
      <c r="BG828" s="58" t="str">
        <f>IF(O828="男子",IF($AF828&gt;100,"",IF($M828=プロ用男子!D$27,ROW(),"")),"")</f>
        <v/>
      </c>
      <c r="BH828" s="58" t="str">
        <f>IF(O828="男子",IF($AF828&gt;100,"",IF($M828=プロ用男子!K$27,ROW(),"")),"")</f>
        <v/>
      </c>
      <c r="BI828" s="58" t="str">
        <f>IF(O828="男子",IF($AF828&gt;100,"",IF($M828=プロ用男子!D$52,ROW(),"")),"")</f>
        <v/>
      </c>
      <c r="BJ828" s="58" t="str">
        <f>IF(O828="男子",IF($AF828&gt;100,"",IF($M828=プロ用男子!K$52,ROW(),"")),"")</f>
        <v/>
      </c>
      <c r="BK828" s="58" t="str">
        <f>IF(O828="男子",IF($AF828&gt;100,"",IF($M828=プロ用男子!D$77,ROW(),"")),"")</f>
        <v/>
      </c>
      <c r="BL828" s="58" t="str">
        <f>IF(O828="男子",IF($AF828&gt;100,"",IF($M828=プロ用男子!K$77,ROW(),"")),"")</f>
        <v/>
      </c>
      <c r="BM828" s="58" t="str">
        <f>IF(O828="男子",IF($AF828&gt;100,"",IF($M828=プロ用男子!D$102,ROW(),"")),"")</f>
        <v/>
      </c>
      <c r="BN828" s="58" t="str">
        <f>IF(O828="男子",IF($AF828&gt;100,"",IF($M828=プロ用男子!K$102,ROW(),"")),"")</f>
        <v/>
      </c>
      <c r="BO828" s="58" t="str">
        <f>IF(O828="男子",IF($AF828&gt;100,"",IF($M828=プロ用男子!D$127,ROW(),"")),"")</f>
        <v/>
      </c>
      <c r="BP828" s="58" t="str">
        <f>IF(O828="男子",IF($AF828&gt;100,"",IF($M828=プロ用男子!K$127,ROW(),"")),"")</f>
        <v/>
      </c>
      <c r="BQ828" s="58" t="str">
        <f>IF(O828="男子",IF($AF828&gt;100,"",IF($M828=プロ用男子!D$152,ROW(),"")),"")</f>
        <v/>
      </c>
      <c r="BR828" s="58" t="str">
        <f>IF(O828="男子",IF($AF828&gt;100,"",IF($M828=プロ用男子!K$152,ROW(),"")),"")</f>
        <v/>
      </c>
      <c r="BS828" s="58" t="str">
        <f>IF(O828="男子",IF($AF828&gt;100,"",IF($M828=プロ用男子!D$177,ROW(),"")),"")</f>
        <v/>
      </c>
      <c r="BT828" s="58" t="str">
        <f>IF(O828="男子",IF($AF828&gt;100,"",IF($M828=プロ用男子!K$177,ROW(),"")),"")</f>
        <v/>
      </c>
      <c r="BU828" s="58" t="str">
        <f>IF(O828="男子",IF($AF828&gt;100,"",IF($M828=プロ用男子!D$202,ROW(),"")),"")</f>
        <v/>
      </c>
      <c r="BV828" s="58" t="str">
        <f>IF(O828="男子",IF($AF828&gt;100,"",IF($M828=プロ用男子!K$202,ROW(),"")),"")</f>
        <v/>
      </c>
      <c r="BW828" s="58" t="str">
        <f>IF(O828="男子",IF($AF828&gt;100,"",IF($M828=プロ用男子!D$227,ROW(),"")),"")</f>
        <v/>
      </c>
      <c r="BX828" s="58" t="str">
        <f>IF(O828="男子",IF($AF828&gt;100,"",IF($M828=プロ用男子!K$227,ROW(),"")),"")</f>
        <v/>
      </c>
      <c r="BY828" s="58" t="str">
        <f>IF(O828="女子",IF(AF828&gt;100,"",IF(M828=プロ用女子!D$2,ROW(),"")),"")</f>
        <v/>
      </c>
      <c r="BZ828" s="58" t="str">
        <f>IF(O828="女子",IF($AF828&gt;100,"",IF($M828=プロ用女子!K$2,ROW(),"")),"")</f>
        <v/>
      </c>
      <c r="CA828" s="58" t="str">
        <f>IF(O828="女子",IF($AF828&gt;100,"",IF($M828=プロ用女子!D$27,ROW(),"")),"")</f>
        <v/>
      </c>
      <c r="CB828" s="58" t="str">
        <f>IF(O828="女子",IF($AF828&gt;100,"",IF($M828=プロ用女子!K$27,ROW(),"")),"")</f>
        <v/>
      </c>
      <c r="CC828" s="58" t="str">
        <f>IF(O828="女子",IF($AF828&gt;100,"",IF($M828=プロ用女子!D$52,ROW(),"")),"")</f>
        <v/>
      </c>
      <c r="CD828" s="58" t="str">
        <f>IF(O828="女子",IF($AF828&gt;100,"",IF($M828=プロ用女子!K$52,ROW(),"")),"")</f>
        <v/>
      </c>
      <c r="CE828" s="58" t="str">
        <f>IF(O828="女子",IF($AF828&gt;100,"",IF($M828=プロ用女子!D$77,ROW(),"")),"")</f>
        <v/>
      </c>
      <c r="CF828" s="58" t="str">
        <f>IF(O828="女子",IF($AF828&gt;100,"",IF($M828=プロ用女子!K$77,ROW(),"")),"")</f>
        <v/>
      </c>
      <c r="CG828" s="58" t="str">
        <f>IF(O828="女子",IF($AF828&gt;100,"",IF($M828=プロ用女子!D$102,ROW(),"")),"")</f>
        <v/>
      </c>
      <c r="CH828" s="58" t="str">
        <f>IF(O828="女子",IF($AF828&gt;100,"",IF($M828=プロ用女子!K$102,ROW(),"")),"")</f>
        <v/>
      </c>
      <c r="CI828" s="58" t="str">
        <f>IF(O828="女子",IF($AF828&gt;100,"",IF($M828=プロ用女子!D$127,ROW(),"")),"")</f>
        <v/>
      </c>
      <c r="CJ828" s="58" t="str">
        <f>IF(O828="女子",IF($AF828&gt;100,"",IF($M828=プロ用女子!K$127,ROW(),"")),"")</f>
        <v/>
      </c>
      <c r="CK828" s="58" t="str">
        <f>IF(O828="女子",IF($AF828&gt;100,"",IF($M828=プロ用女子!D$152,ROW(),"")),"")</f>
        <v/>
      </c>
      <c r="CL828" s="58" t="str">
        <f>IF(O828="女子",IF($AF828&gt;100,"",IF($M828=プロ用女子!K$152,ROW(),"")),"")</f>
        <v/>
      </c>
      <c r="CM828" s="58" t="str">
        <f>IF(O828="女子",IF($AF828&gt;100,"",IF($M828=プロ用女子!D$177,ROW(),"")),"")</f>
        <v/>
      </c>
      <c r="CN828" s="58" t="str">
        <f>IF(O828="女子",IF($AF828&gt;100,"",IF($M828=プロ用女子!K$177,ROW(),"")),"")</f>
        <v/>
      </c>
      <c r="CO828" s="58" t="str">
        <f>IF(O828="女子",IF($AF828&gt;100,"",IF($M828=プロ用女子!D$202,ROW(),"")),"")</f>
        <v/>
      </c>
      <c r="CP828" s="58" t="str">
        <f>IF(O828="女子",IF($AF828&gt;100,"",IF($M828=プロ用女子!K$202,ROW(),"")),"")</f>
        <v/>
      </c>
      <c r="CQ828" s="58" t="str">
        <f>IF(O828="女子",IF($AF828&gt;100,"",IF($M828=プロ用女子!D$227,ROW(),"")),"")</f>
        <v/>
      </c>
      <c r="CR828" s="58" t="str">
        <f>IF(O828="女子",IF($AF828&gt;100,"",IF($M828=プロ用女子!K$227,ROW(),"")),"")</f>
        <v/>
      </c>
    </row>
    <row r="829" spans="29:96" x14ac:dyDescent="0.15">
      <c r="BB829" t="str">
        <f t="shared" si="43"/>
        <v/>
      </c>
      <c r="BC829" t="str">
        <f t="shared" si="44"/>
        <v/>
      </c>
      <c r="BD829" t="str">
        <f t="shared" si="45"/>
        <v/>
      </c>
      <c r="BE829" s="58" t="str">
        <f>IF(O829="男子",IF($AF829&gt;100,"",IF(M829=プロ用男子!D$2,ROW(),"")),"")</f>
        <v/>
      </c>
      <c r="BF829" s="58" t="str">
        <f>IF(O829="男子",IF($AF829&gt;100,"",IF($M829=プロ用男子!K$2,ROW(),"")),"")</f>
        <v/>
      </c>
      <c r="BG829" s="58" t="str">
        <f>IF(O829="男子",IF($AF829&gt;100,"",IF($M829=プロ用男子!D$27,ROW(),"")),"")</f>
        <v/>
      </c>
      <c r="BH829" s="58" t="str">
        <f>IF(O829="男子",IF($AF829&gt;100,"",IF($M829=プロ用男子!K$27,ROW(),"")),"")</f>
        <v/>
      </c>
      <c r="BI829" s="58" t="str">
        <f>IF(O829="男子",IF($AF829&gt;100,"",IF($M829=プロ用男子!D$52,ROW(),"")),"")</f>
        <v/>
      </c>
      <c r="BJ829" s="58" t="str">
        <f>IF(O829="男子",IF($AF829&gt;100,"",IF($M829=プロ用男子!K$52,ROW(),"")),"")</f>
        <v/>
      </c>
      <c r="BK829" s="58" t="str">
        <f>IF(O829="男子",IF($AF829&gt;100,"",IF($M829=プロ用男子!D$77,ROW(),"")),"")</f>
        <v/>
      </c>
      <c r="BL829" s="58" t="str">
        <f>IF(O829="男子",IF($AF829&gt;100,"",IF($M829=プロ用男子!K$77,ROW(),"")),"")</f>
        <v/>
      </c>
      <c r="BM829" s="58" t="str">
        <f>IF(O829="男子",IF($AF829&gt;100,"",IF($M829=プロ用男子!D$102,ROW(),"")),"")</f>
        <v/>
      </c>
      <c r="BN829" s="58" t="str">
        <f>IF(O829="男子",IF($AF829&gt;100,"",IF($M829=プロ用男子!K$102,ROW(),"")),"")</f>
        <v/>
      </c>
      <c r="BO829" s="58" t="str">
        <f>IF(O829="男子",IF($AF829&gt;100,"",IF($M829=プロ用男子!D$127,ROW(),"")),"")</f>
        <v/>
      </c>
      <c r="BP829" s="58" t="str">
        <f>IF(O829="男子",IF($AF829&gt;100,"",IF($M829=プロ用男子!K$127,ROW(),"")),"")</f>
        <v/>
      </c>
      <c r="BQ829" s="58" t="str">
        <f>IF(O829="男子",IF($AF829&gt;100,"",IF($M829=プロ用男子!D$152,ROW(),"")),"")</f>
        <v/>
      </c>
      <c r="BR829" s="58" t="str">
        <f>IF(O829="男子",IF($AF829&gt;100,"",IF($M829=プロ用男子!K$152,ROW(),"")),"")</f>
        <v/>
      </c>
      <c r="BS829" s="58" t="str">
        <f>IF(O829="男子",IF($AF829&gt;100,"",IF($M829=プロ用男子!D$177,ROW(),"")),"")</f>
        <v/>
      </c>
      <c r="BT829" s="58" t="str">
        <f>IF(O829="男子",IF($AF829&gt;100,"",IF($M829=プロ用男子!K$177,ROW(),"")),"")</f>
        <v/>
      </c>
      <c r="BU829" s="58" t="str">
        <f>IF(O829="男子",IF($AF829&gt;100,"",IF($M829=プロ用男子!D$202,ROW(),"")),"")</f>
        <v/>
      </c>
      <c r="BV829" s="58" t="str">
        <f>IF(O829="男子",IF($AF829&gt;100,"",IF($M829=プロ用男子!K$202,ROW(),"")),"")</f>
        <v/>
      </c>
      <c r="BW829" s="58" t="str">
        <f>IF(O829="男子",IF($AF829&gt;100,"",IF($M829=プロ用男子!D$227,ROW(),"")),"")</f>
        <v/>
      </c>
      <c r="BX829" s="58" t="str">
        <f>IF(O829="男子",IF($AF829&gt;100,"",IF($M829=プロ用男子!K$227,ROW(),"")),"")</f>
        <v/>
      </c>
      <c r="BY829" s="58" t="str">
        <f>IF(O829="女子",IF(AF829&gt;100,"",IF(M829=プロ用女子!D$2,ROW(),"")),"")</f>
        <v/>
      </c>
      <c r="BZ829" s="58" t="str">
        <f>IF(O829="女子",IF($AF829&gt;100,"",IF($M829=プロ用女子!K$2,ROW(),"")),"")</f>
        <v/>
      </c>
      <c r="CA829" s="58" t="str">
        <f>IF(O829="女子",IF($AF829&gt;100,"",IF($M829=プロ用女子!D$27,ROW(),"")),"")</f>
        <v/>
      </c>
      <c r="CB829" s="58" t="str">
        <f>IF(O829="女子",IF($AF829&gt;100,"",IF($M829=プロ用女子!K$27,ROW(),"")),"")</f>
        <v/>
      </c>
      <c r="CC829" s="58" t="str">
        <f>IF(O829="女子",IF($AF829&gt;100,"",IF($M829=プロ用女子!D$52,ROW(),"")),"")</f>
        <v/>
      </c>
      <c r="CD829" s="58" t="str">
        <f>IF(O829="女子",IF($AF829&gt;100,"",IF($M829=プロ用女子!K$52,ROW(),"")),"")</f>
        <v/>
      </c>
      <c r="CE829" s="58" t="str">
        <f>IF(O829="女子",IF($AF829&gt;100,"",IF($M829=プロ用女子!D$77,ROW(),"")),"")</f>
        <v/>
      </c>
      <c r="CF829" s="58" t="str">
        <f>IF(O829="女子",IF($AF829&gt;100,"",IF($M829=プロ用女子!K$77,ROW(),"")),"")</f>
        <v/>
      </c>
      <c r="CG829" s="58" t="str">
        <f>IF(O829="女子",IF($AF829&gt;100,"",IF($M829=プロ用女子!D$102,ROW(),"")),"")</f>
        <v/>
      </c>
      <c r="CH829" s="58" t="str">
        <f>IF(O829="女子",IF($AF829&gt;100,"",IF($M829=プロ用女子!K$102,ROW(),"")),"")</f>
        <v/>
      </c>
      <c r="CI829" s="58" t="str">
        <f>IF(O829="女子",IF($AF829&gt;100,"",IF($M829=プロ用女子!D$127,ROW(),"")),"")</f>
        <v/>
      </c>
      <c r="CJ829" s="58" t="str">
        <f>IF(O829="女子",IF($AF829&gt;100,"",IF($M829=プロ用女子!K$127,ROW(),"")),"")</f>
        <v/>
      </c>
      <c r="CK829" s="58" t="str">
        <f>IF(O829="女子",IF($AF829&gt;100,"",IF($M829=プロ用女子!D$152,ROW(),"")),"")</f>
        <v/>
      </c>
      <c r="CL829" s="58" t="str">
        <f>IF(O829="女子",IF($AF829&gt;100,"",IF($M829=プロ用女子!K$152,ROW(),"")),"")</f>
        <v/>
      </c>
      <c r="CM829" s="58" t="str">
        <f>IF(O829="女子",IF($AF829&gt;100,"",IF($M829=プロ用女子!D$177,ROW(),"")),"")</f>
        <v/>
      </c>
      <c r="CN829" s="58" t="str">
        <f>IF(O829="女子",IF($AF829&gt;100,"",IF($M829=プロ用女子!K$177,ROW(),"")),"")</f>
        <v/>
      </c>
      <c r="CO829" s="58" t="str">
        <f>IF(O829="女子",IF($AF829&gt;100,"",IF($M829=プロ用女子!D$202,ROW(),"")),"")</f>
        <v/>
      </c>
      <c r="CP829" s="58" t="str">
        <f>IF(O829="女子",IF($AF829&gt;100,"",IF($M829=プロ用女子!K$202,ROW(),"")),"")</f>
        <v/>
      </c>
      <c r="CQ829" s="58" t="str">
        <f>IF(O829="女子",IF($AF829&gt;100,"",IF($M829=プロ用女子!D$227,ROW(),"")),"")</f>
        <v/>
      </c>
      <c r="CR829" s="58" t="str">
        <f>IF(O829="女子",IF($AF829&gt;100,"",IF($M829=プロ用女子!K$227,ROW(),"")),"")</f>
        <v/>
      </c>
    </row>
    <row r="830" spans="29:96" x14ac:dyDescent="0.15">
      <c r="BB830" t="str">
        <f t="shared" si="43"/>
        <v/>
      </c>
      <c r="BC830" t="str">
        <f t="shared" si="44"/>
        <v/>
      </c>
      <c r="BD830" t="str">
        <f t="shared" si="45"/>
        <v/>
      </c>
      <c r="BE830" s="58" t="str">
        <f>IF(O830="男子",IF($AF830&gt;100,"",IF(M830=プロ用男子!D$2,ROW(),"")),"")</f>
        <v/>
      </c>
      <c r="BF830" s="58" t="str">
        <f>IF(O830="男子",IF($AF830&gt;100,"",IF($M830=プロ用男子!K$2,ROW(),"")),"")</f>
        <v/>
      </c>
      <c r="BG830" s="58" t="str">
        <f>IF(O830="男子",IF($AF830&gt;100,"",IF($M830=プロ用男子!D$27,ROW(),"")),"")</f>
        <v/>
      </c>
      <c r="BH830" s="58" t="str">
        <f>IF(O830="男子",IF($AF830&gt;100,"",IF($M830=プロ用男子!K$27,ROW(),"")),"")</f>
        <v/>
      </c>
      <c r="BI830" s="58" t="str">
        <f>IF(O830="男子",IF($AF830&gt;100,"",IF($M830=プロ用男子!D$52,ROW(),"")),"")</f>
        <v/>
      </c>
      <c r="BJ830" s="58" t="str">
        <f>IF(O830="男子",IF($AF830&gt;100,"",IF($M830=プロ用男子!K$52,ROW(),"")),"")</f>
        <v/>
      </c>
      <c r="BK830" s="58" t="str">
        <f>IF(O830="男子",IF($AF830&gt;100,"",IF($M830=プロ用男子!D$77,ROW(),"")),"")</f>
        <v/>
      </c>
      <c r="BL830" s="58" t="str">
        <f>IF(O830="男子",IF($AF830&gt;100,"",IF($M830=プロ用男子!K$77,ROW(),"")),"")</f>
        <v/>
      </c>
      <c r="BM830" s="58" t="str">
        <f>IF(O830="男子",IF($AF830&gt;100,"",IF($M830=プロ用男子!D$102,ROW(),"")),"")</f>
        <v/>
      </c>
      <c r="BN830" s="58" t="str">
        <f>IF(O830="男子",IF($AF830&gt;100,"",IF($M830=プロ用男子!K$102,ROW(),"")),"")</f>
        <v/>
      </c>
      <c r="BO830" s="58" t="str">
        <f>IF(O830="男子",IF($AF830&gt;100,"",IF($M830=プロ用男子!D$127,ROW(),"")),"")</f>
        <v/>
      </c>
      <c r="BP830" s="58" t="str">
        <f>IF(O830="男子",IF($AF830&gt;100,"",IF($M830=プロ用男子!K$127,ROW(),"")),"")</f>
        <v/>
      </c>
      <c r="BQ830" s="58" t="str">
        <f>IF(O830="男子",IF($AF830&gt;100,"",IF($M830=プロ用男子!D$152,ROW(),"")),"")</f>
        <v/>
      </c>
      <c r="BR830" s="58" t="str">
        <f>IF(O830="男子",IF($AF830&gt;100,"",IF($M830=プロ用男子!K$152,ROW(),"")),"")</f>
        <v/>
      </c>
      <c r="BS830" s="58" t="str">
        <f>IF(O830="男子",IF($AF830&gt;100,"",IF($M830=プロ用男子!D$177,ROW(),"")),"")</f>
        <v/>
      </c>
      <c r="BT830" s="58" t="str">
        <f>IF(O830="男子",IF($AF830&gt;100,"",IF($M830=プロ用男子!K$177,ROW(),"")),"")</f>
        <v/>
      </c>
      <c r="BU830" s="58" t="str">
        <f>IF(O830="男子",IF($AF830&gt;100,"",IF($M830=プロ用男子!D$202,ROW(),"")),"")</f>
        <v/>
      </c>
      <c r="BV830" s="58" t="str">
        <f>IF(O830="男子",IF($AF830&gt;100,"",IF($M830=プロ用男子!K$202,ROW(),"")),"")</f>
        <v/>
      </c>
      <c r="BW830" s="58" t="str">
        <f>IF(O830="男子",IF($AF830&gt;100,"",IF($M830=プロ用男子!D$227,ROW(),"")),"")</f>
        <v/>
      </c>
      <c r="BX830" s="58" t="str">
        <f>IF(O830="男子",IF($AF830&gt;100,"",IF($M830=プロ用男子!K$227,ROW(),"")),"")</f>
        <v/>
      </c>
      <c r="BY830" s="58" t="str">
        <f>IF(O830="女子",IF(AF830&gt;100,"",IF(M830=プロ用女子!D$2,ROW(),"")),"")</f>
        <v/>
      </c>
      <c r="BZ830" s="58" t="str">
        <f>IF(O830="女子",IF($AF830&gt;100,"",IF($M830=プロ用女子!K$2,ROW(),"")),"")</f>
        <v/>
      </c>
      <c r="CA830" s="58" t="str">
        <f>IF(O830="女子",IF($AF830&gt;100,"",IF($M830=プロ用女子!D$27,ROW(),"")),"")</f>
        <v/>
      </c>
      <c r="CB830" s="58" t="str">
        <f>IF(O830="女子",IF($AF830&gt;100,"",IF($M830=プロ用女子!K$27,ROW(),"")),"")</f>
        <v/>
      </c>
      <c r="CC830" s="58" t="str">
        <f>IF(O830="女子",IF($AF830&gt;100,"",IF($M830=プロ用女子!D$52,ROW(),"")),"")</f>
        <v/>
      </c>
      <c r="CD830" s="58" t="str">
        <f>IF(O830="女子",IF($AF830&gt;100,"",IF($M830=プロ用女子!K$52,ROW(),"")),"")</f>
        <v/>
      </c>
      <c r="CE830" s="58" t="str">
        <f>IF(O830="女子",IF($AF830&gt;100,"",IF($M830=プロ用女子!D$77,ROW(),"")),"")</f>
        <v/>
      </c>
      <c r="CF830" s="58" t="str">
        <f>IF(O830="女子",IF($AF830&gt;100,"",IF($M830=プロ用女子!K$77,ROW(),"")),"")</f>
        <v/>
      </c>
      <c r="CG830" s="58" t="str">
        <f>IF(O830="女子",IF($AF830&gt;100,"",IF($M830=プロ用女子!D$102,ROW(),"")),"")</f>
        <v/>
      </c>
      <c r="CH830" s="58" t="str">
        <f>IF(O830="女子",IF($AF830&gt;100,"",IF($M830=プロ用女子!K$102,ROW(),"")),"")</f>
        <v/>
      </c>
      <c r="CI830" s="58" t="str">
        <f>IF(O830="女子",IF($AF830&gt;100,"",IF($M830=プロ用女子!D$127,ROW(),"")),"")</f>
        <v/>
      </c>
      <c r="CJ830" s="58" t="str">
        <f>IF(O830="女子",IF($AF830&gt;100,"",IF($M830=プロ用女子!K$127,ROW(),"")),"")</f>
        <v/>
      </c>
      <c r="CK830" s="58" t="str">
        <f>IF(O830="女子",IF($AF830&gt;100,"",IF($M830=プロ用女子!D$152,ROW(),"")),"")</f>
        <v/>
      </c>
      <c r="CL830" s="58" t="str">
        <f>IF(O830="女子",IF($AF830&gt;100,"",IF($M830=プロ用女子!K$152,ROW(),"")),"")</f>
        <v/>
      </c>
      <c r="CM830" s="58" t="str">
        <f>IF(O830="女子",IF($AF830&gt;100,"",IF($M830=プロ用女子!D$177,ROW(),"")),"")</f>
        <v/>
      </c>
      <c r="CN830" s="58" t="str">
        <f>IF(O830="女子",IF($AF830&gt;100,"",IF($M830=プロ用女子!K$177,ROW(),"")),"")</f>
        <v/>
      </c>
      <c r="CO830" s="58" t="str">
        <f>IF(O830="女子",IF($AF830&gt;100,"",IF($M830=プロ用女子!D$202,ROW(),"")),"")</f>
        <v/>
      </c>
      <c r="CP830" s="58" t="str">
        <f>IF(O830="女子",IF($AF830&gt;100,"",IF($M830=プロ用女子!K$202,ROW(),"")),"")</f>
        <v/>
      </c>
      <c r="CQ830" s="58" t="str">
        <f>IF(O830="女子",IF($AF830&gt;100,"",IF($M830=プロ用女子!D$227,ROW(),"")),"")</f>
        <v/>
      </c>
      <c r="CR830" s="58" t="str">
        <f>IF(O830="女子",IF($AF830&gt;100,"",IF($M830=プロ用女子!K$227,ROW(),"")),"")</f>
        <v/>
      </c>
    </row>
    <row r="831" spans="29:96" x14ac:dyDescent="0.15">
      <c r="BB831" t="str">
        <f t="shared" si="43"/>
        <v/>
      </c>
      <c r="BC831" t="str">
        <f t="shared" si="44"/>
        <v/>
      </c>
      <c r="BD831" t="str">
        <f t="shared" si="45"/>
        <v/>
      </c>
      <c r="BE831" s="58" t="str">
        <f>IF(O831="男子",IF($AF831&gt;100,"",IF(M831=プロ用男子!D$2,ROW(),"")),"")</f>
        <v/>
      </c>
      <c r="BF831" s="58" t="str">
        <f>IF(O831="男子",IF($AF831&gt;100,"",IF($M831=プロ用男子!K$2,ROW(),"")),"")</f>
        <v/>
      </c>
      <c r="BG831" s="58" t="str">
        <f>IF(O831="男子",IF($AF831&gt;100,"",IF($M831=プロ用男子!D$27,ROW(),"")),"")</f>
        <v/>
      </c>
      <c r="BH831" s="58" t="str">
        <f>IF(O831="男子",IF($AF831&gt;100,"",IF($M831=プロ用男子!K$27,ROW(),"")),"")</f>
        <v/>
      </c>
      <c r="BI831" s="58" t="str">
        <f>IF(O831="男子",IF($AF831&gt;100,"",IF($M831=プロ用男子!D$52,ROW(),"")),"")</f>
        <v/>
      </c>
      <c r="BJ831" s="58" t="str">
        <f>IF(O831="男子",IF($AF831&gt;100,"",IF($M831=プロ用男子!K$52,ROW(),"")),"")</f>
        <v/>
      </c>
      <c r="BK831" s="58" t="str">
        <f>IF(O831="男子",IF($AF831&gt;100,"",IF($M831=プロ用男子!D$77,ROW(),"")),"")</f>
        <v/>
      </c>
      <c r="BL831" s="58" t="str">
        <f>IF(O831="男子",IF($AF831&gt;100,"",IF($M831=プロ用男子!K$77,ROW(),"")),"")</f>
        <v/>
      </c>
      <c r="BM831" s="58" t="str">
        <f>IF(O831="男子",IF($AF831&gt;100,"",IF($M831=プロ用男子!D$102,ROW(),"")),"")</f>
        <v/>
      </c>
      <c r="BN831" s="58" t="str">
        <f>IF(O831="男子",IF($AF831&gt;100,"",IF($M831=プロ用男子!K$102,ROW(),"")),"")</f>
        <v/>
      </c>
      <c r="BO831" s="58" t="str">
        <f>IF(O831="男子",IF($AF831&gt;100,"",IF($M831=プロ用男子!D$127,ROW(),"")),"")</f>
        <v/>
      </c>
      <c r="BP831" s="58" t="str">
        <f>IF(O831="男子",IF($AF831&gt;100,"",IF($M831=プロ用男子!K$127,ROW(),"")),"")</f>
        <v/>
      </c>
      <c r="BQ831" s="58" t="str">
        <f>IF(O831="男子",IF($AF831&gt;100,"",IF($M831=プロ用男子!D$152,ROW(),"")),"")</f>
        <v/>
      </c>
      <c r="BR831" s="58" t="str">
        <f>IF(O831="男子",IF($AF831&gt;100,"",IF($M831=プロ用男子!K$152,ROW(),"")),"")</f>
        <v/>
      </c>
      <c r="BS831" s="58" t="str">
        <f>IF(O831="男子",IF($AF831&gt;100,"",IF($M831=プロ用男子!D$177,ROW(),"")),"")</f>
        <v/>
      </c>
      <c r="BT831" s="58" t="str">
        <f>IF(O831="男子",IF($AF831&gt;100,"",IF($M831=プロ用男子!K$177,ROW(),"")),"")</f>
        <v/>
      </c>
      <c r="BU831" s="58" t="str">
        <f>IF(O831="男子",IF($AF831&gt;100,"",IF($M831=プロ用男子!D$202,ROW(),"")),"")</f>
        <v/>
      </c>
      <c r="BV831" s="58" t="str">
        <f>IF(O831="男子",IF($AF831&gt;100,"",IF($M831=プロ用男子!K$202,ROW(),"")),"")</f>
        <v/>
      </c>
      <c r="BW831" s="58" t="str">
        <f>IF(O831="男子",IF($AF831&gt;100,"",IF($M831=プロ用男子!D$227,ROW(),"")),"")</f>
        <v/>
      </c>
      <c r="BX831" s="58" t="str">
        <f>IF(O831="男子",IF($AF831&gt;100,"",IF($M831=プロ用男子!K$227,ROW(),"")),"")</f>
        <v/>
      </c>
      <c r="BY831" s="58" t="str">
        <f>IF(O831="女子",IF(AF831&gt;100,"",IF(M831=プロ用女子!D$2,ROW(),"")),"")</f>
        <v/>
      </c>
      <c r="BZ831" s="58" t="str">
        <f>IF(O831="女子",IF($AF831&gt;100,"",IF($M831=プロ用女子!K$2,ROW(),"")),"")</f>
        <v/>
      </c>
      <c r="CA831" s="58" t="str">
        <f>IF(O831="女子",IF($AF831&gt;100,"",IF($M831=プロ用女子!D$27,ROW(),"")),"")</f>
        <v/>
      </c>
      <c r="CB831" s="58" t="str">
        <f>IF(O831="女子",IF($AF831&gt;100,"",IF($M831=プロ用女子!K$27,ROW(),"")),"")</f>
        <v/>
      </c>
      <c r="CC831" s="58" t="str">
        <f>IF(O831="女子",IF($AF831&gt;100,"",IF($M831=プロ用女子!D$52,ROW(),"")),"")</f>
        <v/>
      </c>
      <c r="CD831" s="58" t="str">
        <f>IF(O831="女子",IF($AF831&gt;100,"",IF($M831=プロ用女子!K$52,ROW(),"")),"")</f>
        <v/>
      </c>
      <c r="CE831" s="58" t="str">
        <f>IF(O831="女子",IF($AF831&gt;100,"",IF($M831=プロ用女子!D$77,ROW(),"")),"")</f>
        <v/>
      </c>
      <c r="CF831" s="58" t="str">
        <f>IF(O831="女子",IF($AF831&gt;100,"",IF($M831=プロ用女子!K$77,ROW(),"")),"")</f>
        <v/>
      </c>
      <c r="CG831" s="58" t="str">
        <f>IF(O831="女子",IF($AF831&gt;100,"",IF($M831=プロ用女子!D$102,ROW(),"")),"")</f>
        <v/>
      </c>
      <c r="CH831" s="58" t="str">
        <f>IF(O831="女子",IF($AF831&gt;100,"",IF($M831=プロ用女子!K$102,ROW(),"")),"")</f>
        <v/>
      </c>
      <c r="CI831" s="58" t="str">
        <f>IF(O831="女子",IF($AF831&gt;100,"",IF($M831=プロ用女子!D$127,ROW(),"")),"")</f>
        <v/>
      </c>
      <c r="CJ831" s="58" t="str">
        <f>IF(O831="女子",IF($AF831&gt;100,"",IF($M831=プロ用女子!K$127,ROW(),"")),"")</f>
        <v/>
      </c>
      <c r="CK831" s="58" t="str">
        <f>IF(O831="女子",IF($AF831&gt;100,"",IF($M831=プロ用女子!D$152,ROW(),"")),"")</f>
        <v/>
      </c>
      <c r="CL831" s="58" t="str">
        <f>IF(O831="女子",IF($AF831&gt;100,"",IF($M831=プロ用女子!K$152,ROW(),"")),"")</f>
        <v/>
      </c>
      <c r="CM831" s="58" t="str">
        <f>IF(O831="女子",IF($AF831&gt;100,"",IF($M831=プロ用女子!D$177,ROW(),"")),"")</f>
        <v/>
      </c>
      <c r="CN831" s="58" t="str">
        <f>IF(O831="女子",IF($AF831&gt;100,"",IF($M831=プロ用女子!K$177,ROW(),"")),"")</f>
        <v/>
      </c>
      <c r="CO831" s="58" t="str">
        <f>IF(O831="女子",IF($AF831&gt;100,"",IF($M831=プロ用女子!D$202,ROW(),"")),"")</f>
        <v/>
      </c>
      <c r="CP831" s="58" t="str">
        <f>IF(O831="女子",IF($AF831&gt;100,"",IF($M831=プロ用女子!K$202,ROW(),"")),"")</f>
        <v/>
      </c>
      <c r="CQ831" s="58" t="str">
        <f>IF(O831="女子",IF($AF831&gt;100,"",IF($M831=プロ用女子!D$227,ROW(),"")),"")</f>
        <v/>
      </c>
      <c r="CR831" s="58" t="str">
        <f>IF(O831="女子",IF($AF831&gt;100,"",IF($M831=プロ用女子!K$227,ROW(),"")),"")</f>
        <v/>
      </c>
    </row>
    <row r="832" spans="29:96" x14ac:dyDescent="0.15">
      <c r="BB832" t="str">
        <f t="shared" si="43"/>
        <v/>
      </c>
      <c r="BC832" t="str">
        <f t="shared" si="44"/>
        <v/>
      </c>
      <c r="BD832" t="str">
        <f t="shared" si="45"/>
        <v/>
      </c>
      <c r="BE832" s="58" t="str">
        <f>IF(O832="男子",IF($AF832&gt;100,"",IF(M832=プロ用男子!D$2,ROW(),"")),"")</f>
        <v/>
      </c>
      <c r="BF832" s="58" t="str">
        <f>IF(O832="男子",IF($AF832&gt;100,"",IF($M832=プロ用男子!K$2,ROW(),"")),"")</f>
        <v/>
      </c>
      <c r="BG832" s="58" t="str">
        <f>IF(O832="男子",IF($AF832&gt;100,"",IF($M832=プロ用男子!D$27,ROW(),"")),"")</f>
        <v/>
      </c>
      <c r="BH832" s="58" t="str">
        <f>IF(O832="男子",IF($AF832&gt;100,"",IF($M832=プロ用男子!K$27,ROW(),"")),"")</f>
        <v/>
      </c>
      <c r="BI832" s="58" t="str">
        <f>IF(O832="男子",IF($AF832&gt;100,"",IF($M832=プロ用男子!D$52,ROW(),"")),"")</f>
        <v/>
      </c>
      <c r="BJ832" s="58" t="str">
        <f>IF(O832="男子",IF($AF832&gt;100,"",IF($M832=プロ用男子!K$52,ROW(),"")),"")</f>
        <v/>
      </c>
      <c r="BK832" s="58" t="str">
        <f>IF(O832="男子",IF($AF832&gt;100,"",IF($M832=プロ用男子!D$77,ROW(),"")),"")</f>
        <v/>
      </c>
      <c r="BL832" s="58" t="str">
        <f>IF(O832="男子",IF($AF832&gt;100,"",IF($M832=プロ用男子!K$77,ROW(),"")),"")</f>
        <v/>
      </c>
      <c r="BM832" s="58" t="str">
        <f>IF(O832="男子",IF($AF832&gt;100,"",IF($M832=プロ用男子!D$102,ROW(),"")),"")</f>
        <v/>
      </c>
      <c r="BN832" s="58" t="str">
        <f>IF(O832="男子",IF($AF832&gt;100,"",IF($M832=プロ用男子!K$102,ROW(),"")),"")</f>
        <v/>
      </c>
      <c r="BO832" s="58" t="str">
        <f>IF(O832="男子",IF($AF832&gt;100,"",IF($M832=プロ用男子!D$127,ROW(),"")),"")</f>
        <v/>
      </c>
      <c r="BP832" s="58" t="str">
        <f>IF(O832="男子",IF($AF832&gt;100,"",IF($M832=プロ用男子!K$127,ROW(),"")),"")</f>
        <v/>
      </c>
      <c r="BQ832" s="58" t="str">
        <f>IF(O832="男子",IF($AF832&gt;100,"",IF($M832=プロ用男子!D$152,ROW(),"")),"")</f>
        <v/>
      </c>
      <c r="BR832" s="58" t="str">
        <f>IF(O832="男子",IF($AF832&gt;100,"",IF($M832=プロ用男子!K$152,ROW(),"")),"")</f>
        <v/>
      </c>
      <c r="BS832" s="58" t="str">
        <f>IF(O832="男子",IF($AF832&gt;100,"",IF($M832=プロ用男子!D$177,ROW(),"")),"")</f>
        <v/>
      </c>
      <c r="BT832" s="58" t="str">
        <f>IF(O832="男子",IF($AF832&gt;100,"",IF($M832=プロ用男子!K$177,ROW(),"")),"")</f>
        <v/>
      </c>
      <c r="BU832" s="58" t="str">
        <f>IF(O832="男子",IF($AF832&gt;100,"",IF($M832=プロ用男子!D$202,ROW(),"")),"")</f>
        <v/>
      </c>
      <c r="BV832" s="58" t="str">
        <f>IF(O832="男子",IF($AF832&gt;100,"",IF($M832=プロ用男子!K$202,ROW(),"")),"")</f>
        <v/>
      </c>
      <c r="BW832" s="58" t="str">
        <f>IF(O832="男子",IF($AF832&gt;100,"",IF($M832=プロ用男子!D$227,ROW(),"")),"")</f>
        <v/>
      </c>
      <c r="BX832" s="58" t="str">
        <f>IF(O832="男子",IF($AF832&gt;100,"",IF($M832=プロ用男子!K$227,ROW(),"")),"")</f>
        <v/>
      </c>
      <c r="BY832" s="58" t="str">
        <f>IF(O832="女子",IF(AF832&gt;100,"",IF(M832=プロ用女子!D$2,ROW(),"")),"")</f>
        <v/>
      </c>
      <c r="BZ832" s="58" t="str">
        <f>IF(O832="女子",IF($AF832&gt;100,"",IF($M832=プロ用女子!K$2,ROW(),"")),"")</f>
        <v/>
      </c>
      <c r="CA832" s="58" t="str">
        <f>IF(O832="女子",IF($AF832&gt;100,"",IF($M832=プロ用女子!D$27,ROW(),"")),"")</f>
        <v/>
      </c>
      <c r="CB832" s="58" t="str">
        <f>IF(O832="女子",IF($AF832&gt;100,"",IF($M832=プロ用女子!K$27,ROW(),"")),"")</f>
        <v/>
      </c>
      <c r="CC832" s="58" t="str">
        <f>IF(O832="女子",IF($AF832&gt;100,"",IF($M832=プロ用女子!D$52,ROW(),"")),"")</f>
        <v/>
      </c>
      <c r="CD832" s="58" t="str">
        <f>IF(O832="女子",IF($AF832&gt;100,"",IF($M832=プロ用女子!K$52,ROW(),"")),"")</f>
        <v/>
      </c>
      <c r="CE832" s="58" t="str">
        <f>IF(O832="女子",IF($AF832&gt;100,"",IF($M832=プロ用女子!D$77,ROW(),"")),"")</f>
        <v/>
      </c>
      <c r="CF832" s="58" t="str">
        <f>IF(O832="女子",IF($AF832&gt;100,"",IF($M832=プロ用女子!K$77,ROW(),"")),"")</f>
        <v/>
      </c>
      <c r="CG832" s="58" t="str">
        <f>IF(O832="女子",IF($AF832&gt;100,"",IF($M832=プロ用女子!D$102,ROW(),"")),"")</f>
        <v/>
      </c>
      <c r="CH832" s="58" t="str">
        <f>IF(O832="女子",IF($AF832&gt;100,"",IF($M832=プロ用女子!K$102,ROW(),"")),"")</f>
        <v/>
      </c>
      <c r="CI832" s="58" t="str">
        <f>IF(O832="女子",IF($AF832&gt;100,"",IF($M832=プロ用女子!D$127,ROW(),"")),"")</f>
        <v/>
      </c>
      <c r="CJ832" s="58" t="str">
        <f>IF(O832="女子",IF($AF832&gt;100,"",IF($M832=プロ用女子!K$127,ROW(),"")),"")</f>
        <v/>
      </c>
      <c r="CK832" s="58" t="str">
        <f>IF(O832="女子",IF($AF832&gt;100,"",IF($M832=プロ用女子!D$152,ROW(),"")),"")</f>
        <v/>
      </c>
      <c r="CL832" s="58" t="str">
        <f>IF(O832="女子",IF($AF832&gt;100,"",IF($M832=プロ用女子!K$152,ROW(),"")),"")</f>
        <v/>
      </c>
      <c r="CM832" s="58" t="str">
        <f>IF(O832="女子",IF($AF832&gt;100,"",IF($M832=プロ用女子!D$177,ROW(),"")),"")</f>
        <v/>
      </c>
      <c r="CN832" s="58" t="str">
        <f>IF(O832="女子",IF($AF832&gt;100,"",IF($M832=プロ用女子!K$177,ROW(),"")),"")</f>
        <v/>
      </c>
      <c r="CO832" s="58" t="str">
        <f>IF(O832="女子",IF($AF832&gt;100,"",IF($M832=プロ用女子!D$202,ROW(),"")),"")</f>
        <v/>
      </c>
      <c r="CP832" s="58" t="str">
        <f>IF(O832="女子",IF($AF832&gt;100,"",IF($M832=プロ用女子!K$202,ROW(),"")),"")</f>
        <v/>
      </c>
      <c r="CQ832" s="58" t="str">
        <f>IF(O832="女子",IF($AF832&gt;100,"",IF($M832=プロ用女子!D$227,ROW(),"")),"")</f>
        <v/>
      </c>
      <c r="CR832" s="58" t="str">
        <f>IF(O832="女子",IF($AF832&gt;100,"",IF($M832=プロ用女子!K$227,ROW(),"")),"")</f>
        <v/>
      </c>
    </row>
    <row r="833" spans="54:96" x14ac:dyDescent="0.15">
      <c r="BB833" t="str">
        <f t="shared" si="43"/>
        <v/>
      </c>
      <c r="BC833" t="str">
        <f t="shared" si="44"/>
        <v/>
      </c>
      <c r="BD833" t="str">
        <f t="shared" si="45"/>
        <v/>
      </c>
      <c r="BE833" s="58" t="str">
        <f>IF(O833="男子",IF($AF833&gt;100,"",IF(M833=プロ用男子!D$2,ROW(),"")),"")</f>
        <v/>
      </c>
      <c r="BF833" s="58" t="str">
        <f>IF(O833="男子",IF($AF833&gt;100,"",IF($M833=プロ用男子!K$2,ROW(),"")),"")</f>
        <v/>
      </c>
      <c r="BG833" s="58" t="str">
        <f>IF(O833="男子",IF($AF833&gt;100,"",IF($M833=プロ用男子!D$27,ROW(),"")),"")</f>
        <v/>
      </c>
      <c r="BH833" s="58" t="str">
        <f>IF(O833="男子",IF($AF833&gt;100,"",IF($M833=プロ用男子!K$27,ROW(),"")),"")</f>
        <v/>
      </c>
      <c r="BI833" s="58" t="str">
        <f>IF(O833="男子",IF($AF833&gt;100,"",IF($M833=プロ用男子!D$52,ROW(),"")),"")</f>
        <v/>
      </c>
      <c r="BJ833" s="58" t="str">
        <f>IF(O833="男子",IF($AF833&gt;100,"",IF($M833=プロ用男子!K$52,ROW(),"")),"")</f>
        <v/>
      </c>
      <c r="BK833" s="58" t="str">
        <f>IF(O833="男子",IF($AF833&gt;100,"",IF($M833=プロ用男子!D$77,ROW(),"")),"")</f>
        <v/>
      </c>
      <c r="BL833" s="58" t="str">
        <f>IF(O833="男子",IF($AF833&gt;100,"",IF($M833=プロ用男子!K$77,ROW(),"")),"")</f>
        <v/>
      </c>
      <c r="BM833" s="58" t="str">
        <f>IF(O833="男子",IF($AF833&gt;100,"",IF($M833=プロ用男子!D$102,ROW(),"")),"")</f>
        <v/>
      </c>
      <c r="BN833" s="58" t="str">
        <f>IF(O833="男子",IF($AF833&gt;100,"",IF($M833=プロ用男子!K$102,ROW(),"")),"")</f>
        <v/>
      </c>
      <c r="BO833" s="58" t="str">
        <f>IF(O833="男子",IF($AF833&gt;100,"",IF($M833=プロ用男子!D$127,ROW(),"")),"")</f>
        <v/>
      </c>
      <c r="BP833" s="58" t="str">
        <f>IF(O833="男子",IF($AF833&gt;100,"",IF($M833=プロ用男子!K$127,ROW(),"")),"")</f>
        <v/>
      </c>
      <c r="BQ833" s="58" t="str">
        <f>IF(O833="男子",IF($AF833&gt;100,"",IF($M833=プロ用男子!D$152,ROW(),"")),"")</f>
        <v/>
      </c>
      <c r="BR833" s="58" t="str">
        <f>IF(O833="男子",IF($AF833&gt;100,"",IF($M833=プロ用男子!K$152,ROW(),"")),"")</f>
        <v/>
      </c>
      <c r="BS833" s="58" t="str">
        <f>IF(O833="男子",IF($AF833&gt;100,"",IF($M833=プロ用男子!D$177,ROW(),"")),"")</f>
        <v/>
      </c>
      <c r="BT833" s="58" t="str">
        <f>IF(O833="男子",IF($AF833&gt;100,"",IF($M833=プロ用男子!K$177,ROW(),"")),"")</f>
        <v/>
      </c>
      <c r="BU833" s="58" t="str">
        <f>IF(O833="男子",IF($AF833&gt;100,"",IF($M833=プロ用男子!D$202,ROW(),"")),"")</f>
        <v/>
      </c>
      <c r="BV833" s="58" t="str">
        <f>IF(O833="男子",IF($AF833&gt;100,"",IF($M833=プロ用男子!K$202,ROW(),"")),"")</f>
        <v/>
      </c>
      <c r="BW833" s="58" t="str">
        <f>IF(O833="男子",IF($AF833&gt;100,"",IF($M833=プロ用男子!D$227,ROW(),"")),"")</f>
        <v/>
      </c>
      <c r="BX833" s="58" t="str">
        <f>IF(O833="男子",IF($AF833&gt;100,"",IF($M833=プロ用男子!K$227,ROW(),"")),"")</f>
        <v/>
      </c>
      <c r="BY833" s="58" t="str">
        <f>IF(O833="女子",IF(AF833&gt;100,"",IF(M833=プロ用女子!D$2,ROW(),"")),"")</f>
        <v/>
      </c>
      <c r="BZ833" s="58" t="str">
        <f>IF(O833="女子",IF($AF833&gt;100,"",IF($M833=プロ用女子!K$2,ROW(),"")),"")</f>
        <v/>
      </c>
      <c r="CA833" s="58" t="str">
        <f>IF(O833="女子",IF($AF833&gt;100,"",IF($M833=プロ用女子!D$27,ROW(),"")),"")</f>
        <v/>
      </c>
      <c r="CB833" s="58" t="str">
        <f>IF(O833="女子",IF($AF833&gt;100,"",IF($M833=プロ用女子!K$27,ROW(),"")),"")</f>
        <v/>
      </c>
      <c r="CC833" s="58" t="str">
        <f>IF(O833="女子",IF($AF833&gt;100,"",IF($M833=プロ用女子!D$52,ROW(),"")),"")</f>
        <v/>
      </c>
      <c r="CD833" s="58" t="str">
        <f>IF(O833="女子",IF($AF833&gt;100,"",IF($M833=プロ用女子!K$52,ROW(),"")),"")</f>
        <v/>
      </c>
      <c r="CE833" s="58" t="str">
        <f>IF(O833="女子",IF($AF833&gt;100,"",IF($M833=プロ用女子!D$77,ROW(),"")),"")</f>
        <v/>
      </c>
      <c r="CF833" s="58" t="str">
        <f>IF(O833="女子",IF($AF833&gt;100,"",IF($M833=プロ用女子!K$77,ROW(),"")),"")</f>
        <v/>
      </c>
      <c r="CG833" s="58" t="str">
        <f>IF(O833="女子",IF($AF833&gt;100,"",IF($M833=プロ用女子!D$102,ROW(),"")),"")</f>
        <v/>
      </c>
      <c r="CH833" s="58" t="str">
        <f>IF(O833="女子",IF($AF833&gt;100,"",IF($M833=プロ用女子!K$102,ROW(),"")),"")</f>
        <v/>
      </c>
      <c r="CI833" s="58" t="str">
        <f>IF(O833="女子",IF($AF833&gt;100,"",IF($M833=プロ用女子!D$127,ROW(),"")),"")</f>
        <v/>
      </c>
      <c r="CJ833" s="58" t="str">
        <f>IF(O833="女子",IF($AF833&gt;100,"",IF($M833=プロ用女子!K$127,ROW(),"")),"")</f>
        <v/>
      </c>
      <c r="CK833" s="58" t="str">
        <f>IF(O833="女子",IF($AF833&gt;100,"",IF($M833=プロ用女子!D$152,ROW(),"")),"")</f>
        <v/>
      </c>
      <c r="CL833" s="58" t="str">
        <f>IF(O833="女子",IF($AF833&gt;100,"",IF($M833=プロ用女子!K$152,ROW(),"")),"")</f>
        <v/>
      </c>
      <c r="CM833" s="58" t="str">
        <f>IF(O833="女子",IF($AF833&gt;100,"",IF($M833=プロ用女子!D$177,ROW(),"")),"")</f>
        <v/>
      </c>
      <c r="CN833" s="58" t="str">
        <f>IF(O833="女子",IF($AF833&gt;100,"",IF($M833=プロ用女子!K$177,ROW(),"")),"")</f>
        <v/>
      </c>
      <c r="CO833" s="58" t="str">
        <f>IF(O833="女子",IF($AF833&gt;100,"",IF($M833=プロ用女子!D$202,ROW(),"")),"")</f>
        <v/>
      </c>
      <c r="CP833" s="58" t="str">
        <f>IF(O833="女子",IF($AF833&gt;100,"",IF($M833=プロ用女子!K$202,ROW(),"")),"")</f>
        <v/>
      </c>
      <c r="CQ833" s="58" t="str">
        <f>IF(O833="女子",IF($AF833&gt;100,"",IF($M833=プロ用女子!D$227,ROW(),"")),"")</f>
        <v/>
      </c>
      <c r="CR833" s="58" t="str">
        <f>IF(O833="女子",IF($AF833&gt;100,"",IF($M833=プロ用女子!K$227,ROW(),"")),"")</f>
        <v/>
      </c>
    </row>
    <row r="834" spans="54:96" x14ac:dyDescent="0.15">
      <c r="BB834" t="str">
        <f t="shared" si="43"/>
        <v/>
      </c>
      <c r="BC834" t="str">
        <f t="shared" si="44"/>
        <v/>
      </c>
      <c r="BD834" t="str">
        <f t="shared" si="45"/>
        <v/>
      </c>
      <c r="BE834" s="58" t="str">
        <f>IF(O834="男子",IF($AF834&gt;100,"",IF(M834=プロ用男子!D$2,ROW(),"")),"")</f>
        <v/>
      </c>
      <c r="BF834" s="58" t="str">
        <f>IF(O834="男子",IF($AF834&gt;100,"",IF($M834=プロ用男子!K$2,ROW(),"")),"")</f>
        <v/>
      </c>
      <c r="BG834" s="58" t="str">
        <f>IF(O834="男子",IF($AF834&gt;100,"",IF($M834=プロ用男子!D$27,ROW(),"")),"")</f>
        <v/>
      </c>
      <c r="BH834" s="58" t="str">
        <f>IF(O834="男子",IF($AF834&gt;100,"",IF($M834=プロ用男子!K$27,ROW(),"")),"")</f>
        <v/>
      </c>
      <c r="BI834" s="58" t="str">
        <f>IF(O834="男子",IF($AF834&gt;100,"",IF($M834=プロ用男子!D$52,ROW(),"")),"")</f>
        <v/>
      </c>
      <c r="BJ834" s="58" t="str">
        <f>IF(O834="男子",IF($AF834&gt;100,"",IF($M834=プロ用男子!K$52,ROW(),"")),"")</f>
        <v/>
      </c>
      <c r="BK834" s="58" t="str">
        <f>IF(O834="男子",IF($AF834&gt;100,"",IF($M834=プロ用男子!D$77,ROW(),"")),"")</f>
        <v/>
      </c>
      <c r="BL834" s="58" t="str">
        <f>IF(O834="男子",IF($AF834&gt;100,"",IF($M834=プロ用男子!K$77,ROW(),"")),"")</f>
        <v/>
      </c>
      <c r="BM834" s="58" t="str">
        <f>IF(O834="男子",IF($AF834&gt;100,"",IF($M834=プロ用男子!D$102,ROW(),"")),"")</f>
        <v/>
      </c>
      <c r="BN834" s="58" t="str">
        <f>IF(O834="男子",IF($AF834&gt;100,"",IF($M834=プロ用男子!K$102,ROW(),"")),"")</f>
        <v/>
      </c>
      <c r="BO834" s="58" t="str">
        <f>IF(O834="男子",IF($AF834&gt;100,"",IF($M834=プロ用男子!D$127,ROW(),"")),"")</f>
        <v/>
      </c>
      <c r="BP834" s="58" t="str">
        <f>IF(O834="男子",IF($AF834&gt;100,"",IF($M834=プロ用男子!K$127,ROW(),"")),"")</f>
        <v/>
      </c>
      <c r="BQ834" s="58" t="str">
        <f>IF(O834="男子",IF($AF834&gt;100,"",IF($M834=プロ用男子!D$152,ROW(),"")),"")</f>
        <v/>
      </c>
      <c r="BR834" s="58" t="str">
        <f>IF(O834="男子",IF($AF834&gt;100,"",IF($M834=プロ用男子!K$152,ROW(),"")),"")</f>
        <v/>
      </c>
      <c r="BS834" s="58" t="str">
        <f>IF(O834="男子",IF($AF834&gt;100,"",IF($M834=プロ用男子!D$177,ROW(),"")),"")</f>
        <v/>
      </c>
      <c r="BT834" s="58" t="str">
        <f>IF(O834="男子",IF($AF834&gt;100,"",IF($M834=プロ用男子!K$177,ROW(),"")),"")</f>
        <v/>
      </c>
      <c r="BU834" s="58" t="str">
        <f>IF(O834="男子",IF($AF834&gt;100,"",IF($M834=プロ用男子!D$202,ROW(),"")),"")</f>
        <v/>
      </c>
      <c r="BV834" s="58" t="str">
        <f>IF(O834="男子",IF($AF834&gt;100,"",IF($M834=プロ用男子!K$202,ROW(),"")),"")</f>
        <v/>
      </c>
      <c r="BW834" s="58" t="str">
        <f>IF(O834="男子",IF($AF834&gt;100,"",IF($M834=プロ用男子!D$227,ROW(),"")),"")</f>
        <v/>
      </c>
      <c r="BX834" s="58" t="str">
        <f>IF(O834="男子",IF($AF834&gt;100,"",IF($M834=プロ用男子!K$227,ROW(),"")),"")</f>
        <v/>
      </c>
      <c r="BY834" s="58" t="str">
        <f>IF(O834="女子",IF(AF834&gt;100,"",IF(M834=プロ用女子!D$2,ROW(),"")),"")</f>
        <v/>
      </c>
      <c r="BZ834" s="58" t="str">
        <f>IF(O834="女子",IF($AF834&gt;100,"",IF($M834=プロ用女子!K$2,ROW(),"")),"")</f>
        <v/>
      </c>
      <c r="CA834" s="58" t="str">
        <f>IF(O834="女子",IF($AF834&gt;100,"",IF($M834=プロ用女子!D$27,ROW(),"")),"")</f>
        <v/>
      </c>
      <c r="CB834" s="58" t="str">
        <f>IF(O834="女子",IF($AF834&gt;100,"",IF($M834=プロ用女子!K$27,ROW(),"")),"")</f>
        <v/>
      </c>
      <c r="CC834" s="58" t="str">
        <f>IF(O834="女子",IF($AF834&gt;100,"",IF($M834=プロ用女子!D$52,ROW(),"")),"")</f>
        <v/>
      </c>
      <c r="CD834" s="58" t="str">
        <f>IF(O834="女子",IF($AF834&gt;100,"",IF($M834=プロ用女子!K$52,ROW(),"")),"")</f>
        <v/>
      </c>
      <c r="CE834" s="58" t="str">
        <f>IF(O834="女子",IF($AF834&gt;100,"",IF($M834=プロ用女子!D$77,ROW(),"")),"")</f>
        <v/>
      </c>
      <c r="CF834" s="58" t="str">
        <f>IF(O834="女子",IF($AF834&gt;100,"",IF($M834=プロ用女子!K$77,ROW(),"")),"")</f>
        <v/>
      </c>
      <c r="CG834" s="58" t="str">
        <f>IF(O834="女子",IF($AF834&gt;100,"",IF($M834=プロ用女子!D$102,ROW(),"")),"")</f>
        <v/>
      </c>
      <c r="CH834" s="58" t="str">
        <f>IF(O834="女子",IF($AF834&gt;100,"",IF($M834=プロ用女子!K$102,ROW(),"")),"")</f>
        <v/>
      </c>
      <c r="CI834" s="58" t="str">
        <f>IF(O834="女子",IF($AF834&gt;100,"",IF($M834=プロ用女子!D$127,ROW(),"")),"")</f>
        <v/>
      </c>
      <c r="CJ834" s="58" t="str">
        <f>IF(O834="女子",IF($AF834&gt;100,"",IF($M834=プロ用女子!K$127,ROW(),"")),"")</f>
        <v/>
      </c>
      <c r="CK834" s="58" t="str">
        <f>IF(O834="女子",IF($AF834&gt;100,"",IF($M834=プロ用女子!D$152,ROW(),"")),"")</f>
        <v/>
      </c>
      <c r="CL834" s="58" t="str">
        <f>IF(O834="女子",IF($AF834&gt;100,"",IF($M834=プロ用女子!K$152,ROW(),"")),"")</f>
        <v/>
      </c>
      <c r="CM834" s="58" t="str">
        <f>IF(O834="女子",IF($AF834&gt;100,"",IF($M834=プロ用女子!D$177,ROW(),"")),"")</f>
        <v/>
      </c>
      <c r="CN834" s="58" t="str">
        <f>IF(O834="女子",IF($AF834&gt;100,"",IF($M834=プロ用女子!K$177,ROW(),"")),"")</f>
        <v/>
      </c>
      <c r="CO834" s="58" t="str">
        <f>IF(O834="女子",IF($AF834&gt;100,"",IF($M834=プロ用女子!D$202,ROW(),"")),"")</f>
        <v/>
      </c>
      <c r="CP834" s="58" t="str">
        <f>IF(O834="女子",IF($AF834&gt;100,"",IF($M834=プロ用女子!K$202,ROW(),"")),"")</f>
        <v/>
      </c>
      <c r="CQ834" s="58" t="str">
        <f>IF(O834="女子",IF($AF834&gt;100,"",IF($M834=プロ用女子!D$227,ROW(),"")),"")</f>
        <v/>
      </c>
      <c r="CR834" s="58" t="str">
        <f>IF(O834="女子",IF($AF834&gt;100,"",IF($M834=プロ用女子!K$227,ROW(),"")),"")</f>
        <v/>
      </c>
    </row>
    <row r="835" spans="54:96" x14ac:dyDescent="0.15">
      <c r="BB835" t="str">
        <f t="shared" si="43"/>
        <v/>
      </c>
      <c r="BC835" t="str">
        <f t="shared" si="44"/>
        <v/>
      </c>
      <c r="BD835" t="str">
        <f t="shared" si="45"/>
        <v/>
      </c>
      <c r="BE835" s="58" t="str">
        <f>IF(O835="男子",IF($AF835&gt;100,"",IF(M835=プロ用男子!D$2,ROW(),"")),"")</f>
        <v/>
      </c>
      <c r="BF835" s="58" t="str">
        <f>IF(O835="男子",IF($AF835&gt;100,"",IF($M835=プロ用男子!K$2,ROW(),"")),"")</f>
        <v/>
      </c>
      <c r="BG835" s="58" t="str">
        <f>IF(O835="男子",IF($AF835&gt;100,"",IF($M835=プロ用男子!D$27,ROW(),"")),"")</f>
        <v/>
      </c>
      <c r="BH835" s="58" t="str">
        <f>IF(O835="男子",IF($AF835&gt;100,"",IF($M835=プロ用男子!K$27,ROW(),"")),"")</f>
        <v/>
      </c>
      <c r="BI835" s="58" t="str">
        <f>IF(O835="男子",IF($AF835&gt;100,"",IF($M835=プロ用男子!D$52,ROW(),"")),"")</f>
        <v/>
      </c>
      <c r="BJ835" s="58" t="str">
        <f>IF(O835="男子",IF($AF835&gt;100,"",IF($M835=プロ用男子!K$52,ROW(),"")),"")</f>
        <v/>
      </c>
      <c r="BK835" s="58" t="str">
        <f>IF(O835="男子",IF($AF835&gt;100,"",IF($M835=プロ用男子!D$77,ROW(),"")),"")</f>
        <v/>
      </c>
      <c r="BL835" s="58" t="str">
        <f>IF(O835="男子",IF($AF835&gt;100,"",IF($M835=プロ用男子!K$77,ROW(),"")),"")</f>
        <v/>
      </c>
      <c r="BM835" s="58" t="str">
        <f>IF(O835="男子",IF($AF835&gt;100,"",IF($M835=プロ用男子!D$102,ROW(),"")),"")</f>
        <v/>
      </c>
      <c r="BN835" s="58" t="str">
        <f>IF(O835="男子",IF($AF835&gt;100,"",IF($M835=プロ用男子!K$102,ROW(),"")),"")</f>
        <v/>
      </c>
      <c r="BO835" s="58" t="str">
        <f>IF(O835="男子",IF($AF835&gt;100,"",IF($M835=プロ用男子!D$127,ROW(),"")),"")</f>
        <v/>
      </c>
      <c r="BP835" s="58" t="str">
        <f>IF(O835="男子",IF($AF835&gt;100,"",IF($M835=プロ用男子!K$127,ROW(),"")),"")</f>
        <v/>
      </c>
      <c r="BQ835" s="58" t="str">
        <f>IF(O835="男子",IF($AF835&gt;100,"",IF($M835=プロ用男子!D$152,ROW(),"")),"")</f>
        <v/>
      </c>
      <c r="BR835" s="58" t="str">
        <f>IF(O835="男子",IF($AF835&gt;100,"",IF($M835=プロ用男子!K$152,ROW(),"")),"")</f>
        <v/>
      </c>
      <c r="BS835" s="58" t="str">
        <f>IF(O835="男子",IF($AF835&gt;100,"",IF($M835=プロ用男子!D$177,ROW(),"")),"")</f>
        <v/>
      </c>
      <c r="BT835" s="58" t="str">
        <f>IF(O835="男子",IF($AF835&gt;100,"",IF($M835=プロ用男子!K$177,ROW(),"")),"")</f>
        <v/>
      </c>
      <c r="BU835" s="58" t="str">
        <f>IF(O835="男子",IF($AF835&gt;100,"",IF($M835=プロ用男子!D$202,ROW(),"")),"")</f>
        <v/>
      </c>
      <c r="BV835" s="58" t="str">
        <f>IF(O835="男子",IF($AF835&gt;100,"",IF($M835=プロ用男子!K$202,ROW(),"")),"")</f>
        <v/>
      </c>
      <c r="BW835" s="58" t="str">
        <f>IF(O835="男子",IF($AF835&gt;100,"",IF($M835=プロ用男子!D$227,ROW(),"")),"")</f>
        <v/>
      </c>
      <c r="BX835" s="58" t="str">
        <f>IF(O835="男子",IF($AF835&gt;100,"",IF($M835=プロ用男子!K$227,ROW(),"")),"")</f>
        <v/>
      </c>
      <c r="BY835" s="58" t="str">
        <f>IF(O835="女子",IF(AF835&gt;100,"",IF(M835=プロ用女子!D$2,ROW(),"")),"")</f>
        <v/>
      </c>
      <c r="BZ835" s="58" t="str">
        <f>IF(O835="女子",IF($AF835&gt;100,"",IF($M835=プロ用女子!K$2,ROW(),"")),"")</f>
        <v/>
      </c>
      <c r="CA835" s="58" t="str">
        <f>IF(O835="女子",IF($AF835&gt;100,"",IF($M835=プロ用女子!D$27,ROW(),"")),"")</f>
        <v/>
      </c>
      <c r="CB835" s="58" t="str">
        <f>IF(O835="女子",IF($AF835&gt;100,"",IF($M835=プロ用女子!K$27,ROW(),"")),"")</f>
        <v/>
      </c>
      <c r="CC835" s="58" t="str">
        <f>IF(O835="女子",IF($AF835&gt;100,"",IF($M835=プロ用女子!D$52,ROW(),"")),"")</f>
        <v/>
      </c>
      <c r="CD835" s="58" t="str">
        <f>IF(O835="女子",IF($AF835&gt;100,"",IF($M835=プロ用女子!K$52,ROW(),"")),"")</f>
        <v/>
      </c>
      <c r="CE835" s="58" t="str">
        <f>IF(O835="女子",IF($AF835&gt;100,"",IF($M835=プロ用女子!D$77,ROW(),"")),"")</f>
        <v/>
      </c>
      <c r="CF835" s="58" t="str">
        <f>IF(O835="女子",IF($AF835&gt;100,"",IF($M835=プロ用女子!K$77,ROW(),"")),"")</f>
        <v/>
      </c>
      <c r="CG835" s="58" t="str">
        <f>IF(O835="女子",IF($AF835&gt;100,"",IF($M835=プロ用女子!D$102,ROW(),"")),"")</f>
        <v/>
      </c>
      <c r="CH835" s="58" t="str">
        <f>IF(O835="女子",IF($AF835&gt;100,"",IF($M835=プロ用女子!K$102,ROW(),"")),"")</f>
        <v/>
      </c>
      <c r="CI835" s="58" t="str">
        <f>IF(O835="女子",IF($AF835&gt;100,"",IF($M835=プロ用女子!D$127,ROW(),"")),"")</f>
        <v/>
      </c>
      <c r="CJ835" s="58" t="str">
        <f>IF(O835="女子",IF($AF835&gt;100,"",IF($M835=プロ用女子!K$127,ROW(),"")),"")</f>
        <v/>
      </c>
      <c r="CK835" s="58" t="str">
        <f>IF(O835="女子",IF($AF835&gt;100,"",IF($M835=プロ用女子!D$152,ROW(),"")),"")</f>
        <v/>
      </c>
      <c r="CL835" s="58" t="str">
        <f>IF(O835="女子",IF($AF835&gt;100,"",IF($M835=プロ用女子!K$152,ROW(),"")),"")</f>
        <v/>
      </c>
      <c r="CM835" s="58" t="str">
        <f>IF(O835="女子",IF($AF835&gt;100,"",IF($M835=プロ用女子!D$177,ROW(),"")),"")</f>
        <v/>
      </c>
      <c r="CN835" s="58" t="str">
        <f>IF(O835="女子",IF($AF835&gt;100,"",IF($M835=プロ用女子!K$177,ROW(),"")),"")</f>
        <v/>
      </c>
      <c r="CO835" s="58" t="str">
        <f>IF(O835="女子",IF($AF835&gt;100,"",IF($M835=プロ用女子!D$202,ROW(),"")),"")</f>
        <v/>
      </c>
      <c r="CP835" s="58" t="str">
        <f>IF(O835="女子",IF($AF835&gt;100,"",IF($M835=プロ用女子!K$202,ROW(),"")),"")</f>
        <v/>
      </c>
      <c r="CQ835" s="58" t="str">
        <f>IF(O835="女子",IF($AF835&gt;100,"",IF($M835=プロ用女子!D$227,ROW(),"")),"")</f>
        <v/>
      </c>
      <c r="CR835" s="58" t="str">
        <f>IF(O835="女子",IF($AF835&gt;100,"",IF($M835=プロ用女子!K$227,ROW(),"")),"")</f>
        <v/>
      </c>
    </row>
    <row r="836" spans="54:96" x14ac:dyDescent="0.15">
      <c r="BB836" t="str">
        <f t="shared" si="43"/>
        <v/>
      </c>
      <c r="BC836" t="str">
        <f t="shared" si="44"/>
        <v/>
      </c>
      <c r="BD836" t="str">
        <f t="shared" si="45"/>
        <v/>
      </c>
      <c r="BE836" s="58" t="str">
        <f>IF(O836="男子",IF($AF836&gt;100,"",IF(M836=プロ用男子!D$2,ROW(),"")),"")</f>
        <v/>
      </c>
      <c r="BF836" s="58" t="str">
        <f>IF(O836="男子",IF($AF836&gt;100,"",IF($M836=プロ用男子!K$2,ROW(),"")),"")</f>
        <v/>
      </c>
      <c r="BG836" s="58" t="str">
        <f>IF(O836="男子",IF($AF836&gt;100,"",IF($M836=プロ用男子!D$27,ROW(),"")),"")</f>
        <v/>
      </c>
      <c r="BH836" s="58" t="str">
        <f>IF(O836="男子",IF($AF836&gt;100,"",IF($M836=プロ用男子!K$27,ROW(),"")),"")</f>
        <v/>
      </c>
      <c r="BI836" s="58" t="str">
        <f>IF(O836="男子",IF($AF836&gt;100,"",IF($M836=プロ用男子!D$52,ROW(),"")),"")</f>
        <v/>
      </c>
      <c r="BJ836" s="58" t="str">
        <f>IF(O836="男子",IF($AF836&gt;100,"",IF($M836=プロ用男子!K$52,ROW(),"")),"")</f>
        <v/>
      </c>
      <c r="BK836" s="58" t="str">
        <f>IF(O836="男子",IF($AF836&gt;100,"",IF($M836=プロ用男子!D$77,ROW(),"")),"")</f>
        <v/>
      </c>
      <c r="BL836" s="58" t="str">
        <f>IF(O836="男子",IF($AF836&gt;100,"",IF($M836=プロ用男子!K$77,ROW(),"")),"")</f>
        <v/>
      </c>
      <c r="BM836" s="58" t="str">
        <f>IF(O836="男子",IF($AF836&gt;100,"",IF($M836=プロ用男子!D$102,ROW(),"")),"")</f>
        <v/>
      </c>
      <c r="BN836" s="58" t="str">
        <f>IF(O836="男子",IF($AF836&gt;100,"",IF($M836=プロ用男子!K$102,ROW(),"")),"")</f>
        <v/>
      </c>
      <c r="BO836" s="58" t="str">
        <f>IF(O836="男子",IF($AF836&gt;100,"",IF($M836=プロ用男子!D$127,ROW(),"")),"")</f>
        <v/>
      </c>
      <c r="BP836" s="58" t="str">
        <f>IF(O836="男子",IF($AF836&gt;100,"",IF($M836=プロ用男子!K$127,ROW(),"")),"")</f>
        <v/>
      </c>
      <c r="BQ836" s="58" t="str">
        <f>IF(O836="男子",IF($AF836&gt;100,"",IF($M836=プロ用男子!D$152,ROW(),"")),"")</f>
        <v/>
      </c>
      <c r="BR836" s="58" t="str">
        <f>IF(O836="男子",IF($AF836&gt;100,"",IF($M836=プロ用男子!K$152,ROW(),"")),"")</f>
        <v/>
      </c>
      <c r="BS836" s="58" t="str">
        <f>IF(O836="男子",IF($AF836&gt;100,"",IF($M836=プロ用男子!D$177,ROW(),"")),"")</f>
        <v/>
      </c>
      <c r="BT836" s="58" t="str">
        <f>IF(O836="男子",IF($AF836&gt;100,"",IF($M836=プロ用男子!K$177,ROW(),"")),"")</f>
        <v/>
      </c>
      <c r="BU836" s="58" t="str">
        <f>IF(O836="男子",IF($AF836&gt;100,"",IF($M836=プロ用男子!D$202,ROW(),"")),"")</f>
        <v/>
      </c>
      <c r="BV836" s="58" t="str">
        <f>IF(O836="男子",IF($AF836&gt;100,"",IF($M836=プロ用男子!K$202,ROW(),"")),"")</f>
        <v/>
      </c>
      <c r="BW836" s="58" t="str">
        <f>IF(O836="男子",IF($AF836&gt;100,"",IF($M836=プロ用男子!D$227,ROW(),"")),"")</f>
        <v/>
      </c>
      <c r="BX836" s="58" t="str">
        <f>IF(O836="男子",IF($AF836&gt;100,"",IF($M836=プロ用男子!K$227,ROW(),"")),"")</f>
        <v/>
      </c>
      <c r="BY836" s="58" t="str">
        <f>IF(O836="女子",IF(AF836&gt;100,"",IF(M836=プロ用女子!D$2,ROW(),"")),"")</f>
        <v/>
      </c>
      <c r="BZ836" s="58" t="str">
        <f>IF(O836="女子",IF($AF836&gt;100,"",IF($M836=プロ用女子!K$2,ROW(),"")),"")</f>
        <v/>
      </c>
      <c r="CA836" s="58" t="str">
        <f>IF(O836="女子",IF($AF836&gt;100,"",IF($M836=プロ用女子!D$27,ROW(),"")),"")</f>
        <v/>
      </c>
      <c r="CB836" s="58" t="str">
        <f>IF(O836="女子",IF($AF836&gt;100,"",IF($M836=プロ用女子!K$27,ROW(),"")),"")</f>
        <v/>
      </c>
      <c r="CC836" s="58" t="str">
        <f>IF(O836="女子",IF($AF836&gt;100,"",IF($M836=プロ用女子!D$52,ROW(),"")),"")</f>
        <v/>
      </c>
      <c r="CD836" s="58" t="str">
        <f>IF(O836="女子",IF($AF836&gt;100,"",IF($M836=プロ用女子!K$52,ROW(),"")),"")</f>
        <v/>
      </c>
      <c r="CE836" s="58" t="str">
        <f>IF(O836="女子",IF($AF836&gt;100,"",IF($M836=プロ用女子!D$77,ROW(),"")),"")</f>
        <v/>
      </c>
      <c r="CF836" s="58" t="str">
        <f>IF(O836="女子",IF($AF836&gt;100,"",IF($M836=プロ用女子!K$77,ROW(),"")),"")</f>
        <v/>
      </c>
      <c r="CG836" s="58" t="str">
        <f>IF(O836="女子",IF($AF836&gt;100,"",IF($M836=プロ用女子!D$102,ROW(),"")),"")</f>
        <v/>
      </c>
      <c r="CH836" s="58" t="str">
        <f>IF(O836="女子",IF($AF836&gt;100,"",IF($M836=プロ用女子!K$102,ROW(),"")),"")</f>
        <v/>
      </c>
      <c r="CI836" s="58" t="str">
        <f>IF(O836="女子",IF($AF836&gt;100,"",IF($M836=プロ用女子!D$127,ROW(),"")),"")</f>
        <v/>
      </c>
      <c r="CJ836" s="58" t="str">
        <f>IF(O836="女子",IF($AF836&gt;100,"",IF($M836=プロ用女子!K$127,ROW(),"")),"")</f>
        <v/>
      </c>
      <c r="CK836" s="58" t="str">
        <f>IF(O836="女子",IF($AF836&gt;100,"",IF($M836=プロ用女子!D$152,ROW(),"")),"")</f>
        <v/>
      </c>
      <c r="CL836" s="58" t="str">
        <f>IF(O836="女子",IF($AF836&gt;100,"",IF($M836=プロ用女子!K$152,ROW(),"")),"")</f>
        <v/>
      </c>
      <c r="CM836" s="58" t="str">
        <f>IF(O836="女子",IF($AF836&gt;100,"",IF($M836=プロ用女子!D$177,ROW(),"")),"")</f>
        <v/>
      </c>
      <c r="CN836" s="58" t="str">
        <f>IF(O836="女子",IF($AF836&gt;100,"",IF($M836=プロ用女子!K$177,ROW(),"")),"")</f>
        <v/>
      </c>
      <c r="CO836" s="58" t="str">
        <f>IF(O836="女子",IF($AF836&gt;100,"",IF($M836=プロ用女子!D$202,ROW(),"")),"")</f>
        <v/>
      </c>
      <c r="CP836" s="58" t="str">
        <f>IF(O836="女子",IF($AF836&gt;100,"",IF($M836=プロ用女子!K$202,ROW(),"")),"")</f>
        <v/>
      </c>
      <c r="CQ836" s="58" t="str">
        <f>IF(O836="女子",IF($AF836&gt;100,"",IF($M836=プロ用女子!D$227,ROW(),"")),"")</f>
        <v/>
      </c>
      <c r="CR836" s="58" t="str">
        <f>IF(O836="女子",IF($AF836&gt;100,"",IF($M836=プロ用女子!K$227,ROW(),"")),"")</f>
        <v/>
      </c>
    </row>
    <row r="837" spans="54:96" x14ac:dyDescent="0.15">
      <c r="BE837" s="58" t="str">
        <f>IF(O837="男子",IF($AF837&gt;100,"",IF(M837=プロ用男子!D$2,ROW(),"")),"")</f>
        <v/>
      </c>
      <c r="BF837" s="58" t="str">
        <f>IF(O837="男子",IF($AF837&gt;100,"",IF($M837=プロ用男子!K$2,ROW(),"")),"")</f>
        <v/>
      </c>
      <c r="BG837" s="58" t="str">
        <f>IF(O837="男子",IF($AF837&gt;100,"",IF($M837=プロ用男子!D$27,ROW(),"")),"")</f>
        <v/>
      </c>
      <c r="BH837" s="58" t="str">
        <f>IF(O837="男子",IF($AF837&gt;100,"",IF($M837=プロ用男子!K$27,ROW(),"")),"")</f>
        <v/>
      </c>
      <c r="BI837" s="58" t="str">
        <f>IF(O837="男子",IF($AF837&gt;100,"",IF($M837=プロ用男子!D$52,ROW(),"")),"")</f>
        <v/>
      </c>
      <c r="BJ837" s="58" t="str">
        <f>IF(O837="男子",IF($AF837&gt;100,"",IF($M837=プロ用男子!K$52,ROW(),"")),"")</f>
        <v/>
      </c>
      <c r="BK837" s="58" t="str">
        <f>IF(O837="男子",IF($AF837&gt;100,"",IF($M837=プロ用男子!D$77,ROW(),"")),"")</f>
        <v/>
      </c>
      <c r="BL837" s="58" t="str">
        <f>IF(O837="男子",IF($AF837&gt;100,"",IF($M837=プロ用男子!K$77,ROW(),"")),"")</f>
        <v/>
      </c>
      <c r="BM837" s="58" t="str">
        <f>IF(O837="男子",IF($AF837&gt;100,"",IF($M837=プロ用男子!D$102,ROW(),"")),"")</f>
        <v/>
      </c>
      <c r="BN837" s="58" t="str">
        <f>IF(O837="男子",IF($AF837&gt;100,"",IF($M837=プロ用男子!K$102,ROW(),"")),"")</f>
        <v/>
      </c>
      <c r="BO837" s="58" t="str">
        <f>IF(O837="男子",IF($AF837&gt;100,"",IF($M837=プロ用男子!D$127,ROW(),"")),"")</f>
        <v/>
      </c>
      <c r="BP837" s="58" t="str">
        <f>IF(O837="男子",IF($AF837&gt;100,"",IF($M837=プロ用男子!K$127,ROW(),"")),"")</f>
        <v/>
      </c>
      <c r="BQ837" s="58" t="str">
        <f>IF(O837="男子",IF($AF837&gt;100,"",IF($M837=プロ用男子!D$152,ROW(),"")),"")</f>
        <v/>
      </c>
      <c r="BR837" s="58" t="str">
        <f>IF(O837="男子",IF($AF837&gt;100,"",IF($M837=プロ用男子!K$152,ROW(),"")),"")</f>
        <v/>
      </c>
      <c r="BS837" s="58" t="str">
        <f>IF(O837="男子",IF($AF837&gt;100,"",IF($M837=プロ用男子!D$177,ROW(),"")),"")</f>
        <v/>
      </c>
      <c r="BT837" s="58" t="str">
        <f>IF(O837="男子",IF($AF837&gt;100,"",IF($M837=プロ用男子!K$177,ROW(),"")),"")</f>
        <v/>
      </c>
      <c r="BU837" s="58" t="str">
        <f>IF(O837="男子",IF($AF837&gt;100,"",IF($M837=プロ用男子!D$202,ROW(),"")),"")</f>
        <v/>
      </c>
      <c r="BV837" s="58" t="str">
        <f>IF(O837="男子",IF($AF837&gt;100,"",IF($M837=プロ用男子!K$202,ROW(),"")),"")</f>
        <v/>
      </c>
      <c r="BW837" s="58" t="str">
        <f>IF(O837="男子",IF($AF837&gt;100,"",IF($M837=プロ用男子!D$227,ROW(),"")),"")</f>
        <v/>
      </c>
      <c r="BX837" s="58" t="str">
        <f>IF(O837="男子",IF($AF837&gt;100,"",IF($M837=プロ用男子!K$227,ROW(),"")),"")</f>
        <v/>
      </c>
      <c r="BY837" s="58" t="str">
        <f>IF(O837="女子",IF(AF837&gt;100,"",IF(M837=プロ用女子!D$2,ROW(),"")),"")</f>
        <v/>
      </c>
      <c r="BZ837" s="58" t="str">
        <f>IF(O837="女子",IF($AF837&gt;100,"",IF($M837=プロ用女子!K$2,ROW(),"")),"")</f>
        <v/>
      </c>
      <c r="CA837" s="58" t="str">
        <f>IF(O837="女子",IF($AF837&gt;100,"",IF($M837=プロ用女子!D$27,ROW(),"")),"")</f>
        <v/>
      </c>
      <c r="CB837" s="58" t="str">
        <f>IF(O837="女子",IF($AF837&gt;100,"",IF($M837=プロ用女子!K$27,ROW(),"")),"")</f>
        <v/>
      </c>
      <c r="CC837" s="58" t="str">
        <f>IF(O837="女子",IF($AF837&gt;100,"",IF($M837=プロ用女子!D$52,ROW(),"")),"")</f>
        <v/>
      </c>
      <c r="CD837" s="58" t="str">
        <f>IF(O837="女子",IF($AF837&gt;100,"",IF($M837=プロ用女子!K$52,ROW(),"")),"")</f>
        <v/>
      </c>
      <c r="CE837" s="58" t="str">
        <f>IF(O837="女子",IF($AF837&gt;100,"",IF($M837=プロ用女子!D$77,ROW(),"")),"")</f>
        <v/>
      </c>
      <c r="CF837" s="58" t="str">
        <f>IF(O837="女子",IF($AF837&gt;100,"",IF($M837=プロ用女子!K$77,ROW(),"")),"")</f>
        <v/>
      </c>
      <c r="CG837" s="58" t="str">
        <f>IF(O837="女子",IF($AF837&gt;100,"",IF($M837=プロ用女子!D$102,ROW(),"")),"")</f>
        <v/>
      </c>
      <c r="CH837" s="58" t="str">
        <f>IF(O837="女子",IF($AF837&gt;100,"",IF($M837=プロ用女子!K$102,ROW(),"")),"")</f>
        <v/>
      </c>
      <c r="CI837" s="58" t="str">
        <f>IF(O837="女子",IF($AF837&gt;100,"",IF($M837=プロ用女子!D$127,ROW(),"")),"")</f>
        <v/>
      </c>
      <c r="CJ837" s="58" t="str">
        <f>IF(O837="女子",IF($AF837&gt;100,"",IF($M837=プロ用女子!K$127,ROW(),"")),"")</f>
        <v/>
      </c>
      <c r="CK837" s="58" t="str">
        <f>IF(O837="女子",IF($AF837&gt;100,"",IF($M837=プロ用女子!D$152,ROW(),"")),"")</f>
        <v/>
      </c>
      <c r="CL837" s="58" t="str">
        <f>IF(O837="女子",IF($AF837&gt;100,"",IF($M837=プロ用女子!K$152,ROW(),"")),"")</f>
        <v/>
      </c>
      <c r="CM837" s="58" t="str">
        <f>IF(O837="女子",IF($AF837&gt;100,"",IF($M837=プロ用女子!D$177,ROW(),"")),"")</f>
        <v/>
      </c>
      <c r="CN837" s="58" t="str">
        <f>IF(O837="女子",IF($AF837&gt;100,"",IF($M837=プロ用女子!K$177,ROW(),"")),"")</f>
        <v/>
      </c>
      <c r="CO837" s="58" t="str">
        <f>IF(O837="女子",IF($AF837&gt;100,"",IF($M837=プロ用女子!D$202,ROW(),"")),"")</f>
        <v/>
      </c>
      <c r="CP837" s="58" t="str">
        <f>IF(O837="女子",IF($AF837&gt;100,"",IF($M837=プロ用女子!K$202,ROW(),"")),"")</f>
        <v/>
      </c>
      <c r="CQ837" s="58" t="str">
        <f>IF(O837="女子",IF($AF837&gt;100,"",IF($M837=プロ用女子!D$227,ROW(),"")),"")</f>
        <v/>
      </c>
      <c r="CR837" s="58" t="str">
        <f>IF(O837="女子",IF($AF837&gt;100,"",IF($M837=プロ用女子!K$227,ROW(),"")),"")</f>
        <v/>
      </c>
    </row>
    <row r="838" spans="54:96" x14ac:dyDescent="0.15">
      <c r="BE838" s="58" t="str">
        <f>IF(O838="男子",IF($AF838&gt;100,"",IF(M838=プロ用男子!D$2,ROW(),"")),"")</f>
        <v/>
      </c>
      <c r="BF838" s="58" t="str">
        <f>IF(O838="男子",IF($AF838&gt;100,"",IF($M838=プロ用男子!K$2,ROW(),"")),"")</f>
        <v/>
      </c>
      <c r="BG838" s="58" t="str">
        <f>IF(O838="男子",IF($AF838&gt;100,"",IF($M838=プロ用男子!D$27,ROW(),"")),"")</f>
        <v/>
      </c>
      <c r="BH838" s="58" t="str">
        <f>IF(O838="男子",IF($AF838&gt;100,"",IF($M838=プロ用男子!K$27,ROW(),"")),"")</f>
        <v/>
      </c>
      <c r="BI838" s="58" t="str">
        <f>IF(O838="男子",IF($AF838&gt;100,"",IF($M838=プロ用男子!D$52,ROW(),"")),"")</f>
        <v/>
      </c>
      <c r="BJ838" s="58" t="str">
        <f>IF(O838="男子",IF($AF838&gt;100,"",IF($M838=プロ用男子!K$52,ROW(),"")),"")</f>
        <v/>
      </c>
      <c r="BK838" s="58" t="str">
        <f>IF(O838="男子",IF($AF838&gt;100,"",IF($M838=プロ用男子!D$77,ROW(),"")),"")</f>
        <v/>
      </c>
      <c r="BL838" s="58" t="str">
        <f>IF(O838="男子",IF($AF838&gt;100,"",IF($M838=プロ用男子!K$77,ROW(),"")),"")</f>
        <v/>
      </c>
      <c r="BM838" s="58" t="str">
        <f>IF(O838="男子",IF($AF838&gt;100,"",IF($M838=プロ用男子!D$102,ROW(),"")),"")</f>
        <v/>
      </c>
      <c r="BN838" s="58" t="str">
        <f>IF(O838="男子",IF($AF838&gt;100,"",IF($M838=プロ用男子!K$102,ROW(),"")),"")</f>
        <v/>
      </c>
      <c r="BO838" s="58" t="str">
        <f>IF(O838="男子",IF($AF838&gt;100,"",IF($M838=プロ用男子!D$127,ROW(),"")),"")</f>
        <v/>
      </c>
      <c r="BP838" s="58" t="str">
        <f>IF(O838="男子",IF($AF838&gt;100,"",IF($M838=プロ用男子!K$127,ROW(),"")),"")</f>
        <v/>
      </c>
      <c r="BQ838" s="58" t="str">
        <f>IF(O838="男子",IF($AF838&gt;100,"",IF($M838=プロ用男子!D$152,ROW(),"")),"")</f>
        <v/>
      </c>
      <c r="BR838" s="58" t="str">
        <f>IF(O838="男子",IF($AF838&gt;100,"",IF($M838=プロ用男子!K$152,ROW(),"")),"")</f>
        <v/>
      </c>
      <c r="BS838" s="58" t="str">
        <f>IF(O838="男子",IF($AF838&gt;100,"",IF($M838=プロ用男子!D$177,ROW(),"")),"")</f>
        <v/>
      </c>
      <c r="BT838" s="58" t="str">
        <f>IF(O838="男子",IF($AF838&gt;100,"",IF($M838=プロ用男子!K$177,ROW(),"")),"")</f>
        <v/>
      </c>
      <c r="BU838" s="58" t="str">
        <f>IF(O838="男子",IF($AF838&gt;100,"",IF($M838=プロ用男子!D$202,ROW(),"")),"")</f>
        <v/>
      </c>
      <c r="BV838" s="58" t="str">
        <f>IF(O838="男子",IF($AF838&gt;100,"",IF($M838=プロ用男子!K$202,ROW(),"")),"")</f>
        <v/>
      </c>
      <c r="BW838" s="58" t="str">
        <f>IF(O838="男子",IF($AF838&gt;100,"",IF($M838=プロ用男子!D$227,ROW(),"")),"")</f>
        <v/>
      </c>
      <c r="BX838" s="58" t="str">
        <f>IF(O838="男子",IF($AF838&gt;100,"",IF($M838=プロ用男子!K$227,ROW(),"")),"")</f>
        <v/>
      </c>
      <c r="BY838" s="58" t="str">
        <f>IF(O838="女子",IF(AF838&gt;100,"",IF(M838=プロ用女子!D$2,ROW(),"")),"")</f>
        <v/>
      </c>
      <c r="BZ838" s="58" t="str">
        <f>IF(O838="女子",IF($AF838&gt;100,"",IF($M838=プロ用女子!K$2,ROW(),"")),"")</f>
        <v/>
      </c>
      <c r="CA838" s="58" t="str">
        <f>IF(O838="女子",IF($AF838&gt;100,"",IF($M838=プロ用女子!D$27,ROW(),"")),"")</f>
        <v/>
      </c>
      <c r="CB838" s="58" t="str">
        <f>IF(O838="女子",IF($AF838&gt;100,"",IF($M838=プロ用女子!K$27,ROW(),"")),"")</f>
        <v/>
      </c>
      <c r="CC838" s="58" t="str">
        <f>IF(O838="女子",IF($AF838&gt;100,"",IF($M838=プロ用女子!D$52,ROW(),"")),"")</f>
        <v/>
      </c>
      <c r="CD838" s="58" t="str">
        <f>IF(O838="女子",IF($AF838&gt;100,"",IF($M838=プロ用女子!K$52,ROW(),"")),"")</f>
        <v/>
      </c>
      <c r="CE838" s="58" t="str">
        <f>IF(O838="女子",IF($AF838&gt;100,"",IF($M838=プロ用女子!D$77,ROW(),"")),"")</f>
        <v/>
      </c>
      <c r="CF838" s="58" t="str">
        <f>IF(O838="女子",IF($AF838&gt;100,"",IF($M838=プロ用女子!K$77,ROW(),"")),"")</f>
        <v/>
      </c>
      <c r="CG838" s="58" t="str">
        <f>IF(O838="女子",IF($AF838&gt;100,"",IF($M838=プロ用女子!D$102,ROW(),"")),"")</f>
        <v/>
      </c>
      <c r="CH838" s="58" t="str">
        <f>IF(O838="女子",IF($AF838&gt;100,"",IF($M838=プロ用女子!K$102,ROW(),"")),"")</f>
        <v/>
      </c>
      <c r="CI838" s="58" t="str">
        <f>IF(O838="女子",IF($AF838&gt;100,"",IF($M838=プロ用女子!D$127,ROW(),"")),"")</f>
        <v/>
      </c>
      <c r="CJ838" s="58" t="str">
        <f>IF(O838="女子",IF($AF838&gt;100,"",IF($M838=プロ用女子!K$127,ROW(),"")),"")</f>
        <v/>
      </c>
      <c r="CK838" s="58" t="str">
        <f>IF(O838="女子",IF($AF838&gt;100,"",IF($M838=プロ用女子!D$152,ROW(),"")),"")</f>
        <v/>
      </c>
      <c r="CL838" s="58" t="str">
        <f>IF(O838="女子",IF($AF838&gt;100,"",IF($M838=プロ用女子!K$152,ROW(),"")),"")</f>
        <v/>
      </c>
      <c r="CM838" s="58" t="str">
        <f>IF(O838="女子",IF($AF838&gt;100,"",IF($M838=プロ用女子!D$177,ROW(),"")),"")</f>
        <v/>
      </c>
      <c r="CN838" s="58" t="str">
        <f>IF(O838="女子",IF($AF838&gt;100,"",IF($M838=プロ用女子!K$177,ROW(),"")),"")</f>
        <v/>
      </c>
      <c r="CO838" s="58" t="str">
        <f>IF(O838="女子",IF($AF838&gt;100,"",IF($M838=プロ用女子!D$202,ROW(),"")),"")</f>
        <v/>
      </c>
      <c r="CP838" s="58" t="str">
        <f>IF(O838="女子",IF($AF838&gt;100,"",IF($M838=プロ用女子!K$202,ROW(),"")),"")</f>
        <v/>
      </c>
      <c r="CQ838" s="58" t="str">
        <f>IF(O838="女子",IF($AF838&gt;100,"",IF($M838=プロ用女子!D$227,ROW(),"")),"")</f>
        <v/>
      </c>
      <c r="CR838" s="58" t="str">
        <f>IF(O838="女子",IF($AF838&gt;100,"",IF($M838=プロ用女子!K$227,ROW(),"")),"")</f>
        <v/>
      </c>
    </row>
    <row r="839" spans="54:96" x14ac:dyDescent="0.15">
      <c r="BE839" s="58" t="str">
        <f>IF(O839="男子",IF($AF839&gt;100,"",IF(M839=プロ用男子!D$2,ROW(),"")),"")</f>
        <v/>
      </c>
      <c r="BF839" s="58" t="str">
        <f>IF(O839="男子",IF($AF839&gt;100,"",IF($M839=プロ用男子!K$2,ROW(),"")),"")</f>
        <v/>
      </c>
      <c r="BG839" s="58" t="str">
        <f>IF(O839="男子",IF($AF839&gt;100,"",IF($M839=プロ用男子!D$27,ROW(),"")),"")</f>
        <v/>
      </c>
      <c r="BH839" s="58" t="str">
        <f>IF(O839="男子",IF($AF839&gt;100,"",IF($M839=プロ用男子!K$27,ROW(),"")),"")</f>
        <v/>
      </c>
      <c r="BI839" s="58" t="str">
        <f>IF(O839="男子",IF($AF839&gt;100,"",IF($M839=プロ用男子!D$52,ROW(),"")),"")</f>
        <v/>
      </c>
      <c r="BJ839" s="58" t="str">
        <f>IF(O839="男子",IF($AF839&gt;100,"",IF($M839=プロ用男子!K$52,ROW(),"")),"")</f>
        <v/>
      </c>
      <c r="BK839" s="58" t="str">
        <f>IF(O839="男子",IF($AF839&gt;100,"",IF($M839=プロ用男子!D$77,ROW(),"")),"")</f>
        <v/>
      </c>
      <c r="BL839" s="58" t="str">
        <f>IF(O839="男子",IF($AF839&gt;100,"",IF($M839=プロ用男子!K$77,ROW(),"")),"")</f>
        <v/>
      </c>
      <c r="BM839" s="58" t="str">
        <f>IF(O839="男子",IF($AF839&gt;100,"",IF($M839=プロ用男子!D$102,ROW(),"")),"")</f>
        <v/>
      </c>
      <c r="BN839" s="58" t="str">
        <f>IF(O839="男子",IF($AF839&gt;100,"",IF($M839=プロ用男子!K$102,ROW(),"")),"")</f>
        <v/>
      </c>
      <c r="BO839" s="58" t="str">
        <f>IF(O839="男子",IF($AF839&gt;100,"",IF($M839=プロ用男子!D$127,ROW(),"")),"")</f>
        <v/>
      </c>
      <c r="BP839" s="58" t="str">
        <f>IF(O839="男子",IF($AF839&gt;100,"",IF($M839=プロ用男子!K$127,ROW(),"")),"")</f>
        <v/>
      </c>
      <c r="BQ839" s="58" t="str">
        <f>IF(O839="男子",IF($AF839&gt;100,"",IF($M839=プロ用男子!D$152,ROW(),"")),"")</f>
        <v/>
      </c>
      <c r="BR839" s="58" t="str">
        <f>IF(O839="男子",IF($AF839&gt;100,"",IF($M839=プロ用男子!K$152,ROW(),"")),"")</f>
        <v/>
      </c>
      <c r="BS839" s="58" t="str">
        <f>IF(O839="男子",IF($AF839&gt;100,"",IF($M839=プロ用男子!D$177,ROW(),"")),"")</f>
        <v/>
      </c>
      <c r="BT839" s="58" t="str">
        <f>IF(O839="男子",IF($AF839&gt;100,"",IF($M839=プロ用男子!K$177,ROW(),"")),"")</f>
        <v/>
      </c>
      <c r="BU839" s="58" t="str">
        <f>IF(O839="男子",IF($AF839&gt;100,"",IF($M839=プロ用男子!D$202,ROW(),"")),"")</f>
        <v/>
      </c>
      <c r="BV839" s="58" t="str">
        <f>IF(O839="男子",IF($AF839&gt;100,"",IF($M839=プロ用男子!K$202,ROW(),"")),"")</f>
        <v/>
      </c>
      <c r="BW839" s="58" t="str">
        <f>IF(O839="男子",IF($AF839&gt;100,"",IF($M839=プロ用男子!D$227,ROW(),"")),"")</f>
        <v/>
      </c>
      <c r="BX839" s="58" t="str">
        <f>IF(O839="男子",IF($AF839&gt;100,"",IF($M839=プロ用男子!K$227,ROW(),"")),"")</f>
        <v/>
      </c>
      <c r="BY839" s="58" t="str">
        <f>IF(O839="女子",IF(AF839&gt;100,"",IF(M839=プロ用女子!D$2,ROW(),"")),"")</f>
        <v/>
      </c>
      <c r="BZ839" s="58" t="str">
        <f>IF(O839="女子",IF($AF839&gt;100,"",IF($M839=プロ用女子!K$2,ROW(),"")),"")</f>
        <v/>
      </c>
      <c r="CA839" s="58" t="str">
        <f>IF(O839="女子",IF($AF839&gt;100,"",IF($M839=プロ用女子!D$27,ROW(),"")),"")</f>
        <v/>
      </c>
      <c r="CB839" s="58" t="str">
        <f>IF(O839="女子",IF($AF839&gt;100,"",IF($M839=プロ用女子!K$27,ROW(),"")),"")</f>
        <v/>
      </c>
      <c r="CC839" s="58" t="str">
        <f>IF(O839="女子",IF($AF839&gt;100,"",IF($M839=プロ用女子!D$52,ROW(),"")),"")</f>
        <v/>
      </c>
      <c r="CD839" s="58" t="str">
        <f>IF(O839="女子",IF($AF839&gt;100,"",IF($M839=プロ用女子!K$52,ROW(),"")),"")</f>
        <v/>
      </c>
      <c r="CE839" s="58" t="str">
        <f>IF(O839="女子",IF($AF839&gt;100,"",IF($M839=プロ用女子!D$77,ROW(),"")),"")</f>
        <v/>
      </c>
      <c r="CF839" s="58" t="str">
        <f>IF(O839="女子",IF($AF839&gt;100,"",IF($M839=プロ用女子!K$77,ROW(),"")),"")</f>
        <v/>
      </c>
      <c r="CG839" s="58" t="str">
        <f>IF(O839="女子",IF($AF839&gt;100,"",IF($M839=プロ用女子!D$102,ROW(),"")),"")</f>
        <v/>
      </c>
      <c r="CH839" s="58" t="str">
        <f>IF(O839="女子",IF($AF839&gt;100,"",IF($M839=プロ用女子!K$102,ROW(),"")),"")</f>
        <v/>
      </c>
      <c r="CI839" s="58" t="str">
        <f>IF(O839="女子",IF($AF839&gt;100,"",IF($M839=プロ用女子!D$127,ROW(),"")),"")</f>
        <v/>
      </c>
      <c r="CJ839" s="58" t="str">
        <f>IF(O839="女子",IF($AF839&gt;100,"",IF($M839=プロ用女子!K$127,ROW(),"")),"")</f>
        <v/>
      </c>
      <c r="CK839" s="58" t="str">
        <f>IF(O839="女子",IF($AF839&gt;100,"",IF($M839=プロ用女子!D$152,ROW(),"")),"")</f>
        <v/>
      </c>
      <c r="CL839" s="58" t="str">
        <f>IF(O839="女子",IF($AF839&gt;100,"",IF($M839=プロ用女子!K$152,ROW(),"")),"")</f>
        <v/>
      </c>
      <c r="CM839" s="58" t="str">
        <f>IF(O839="女子",IF($AF839&gt;100,"",IF($M839=プロ用女子!D$177,ROW(),"")),"")</f>
        <v/>
      </c>
      <c r="CN839" s="58" t="str">
        <f>IF(O839="女子",IF($AF839&gt;100,"",IF($M839=プロ用女子!K$177,ROW(),"")),"")</f>
        <v/>
      </c>
      <c r="CO839" s="58" t="str">
        <f>IF(O839="女子",IF($AF839&gt;100,"",IF($M839=プロ用女子!D$202,ROW(),"")),"")</f>
        <v/>
      </c>
      <c r="CP839" s="58" t="str">
        <f>IF(O839="女子",IF($AF839&gt;100,"",IF($M839=プロ用女子!K$202,ROW(),"")),"")</f>
        <v/>
      </c>
      <c r="CQ839" s="58" t="str">
        <f>IF(O839="女子",IF($AF839&gt;100,"",IF($M839=プロ用女子!D$227,ROW(),"")),"")</f>
        <v/>
      </c>
      <c r="CR839" s="58" t="str">
        <f>IF(O839="女子",IF($AF839&gt;100,"",IF($M839=プロ用女子!K$227,ROW(),"")),"")</f>
        <v/>
      </c>
    </row>
    <row r="840" spans="54:96" x14ac:dyDescent="0.15">
      <c r="BE840" s="58" t="str">
        <f>IF(O840="男子",IF($AF840&gt;100,"",IF(M840=プロ用男子!D$2,ROW(),"")),"")</f>
        <v/>
      </c>
      <c r="BF840" s="58" t="str">
        <f>IF(O840="男子",IF($AF840&gt;100,"",IF($M840=プロ用男子!K$2,ROW(),"")),"")</f>
        <v/>
      </c>
      <c r="BG840" s="58" t="str">
        <f>IF(O840="男子",IF($AF840&gt;100,"",IF($M840=プロ用男子!D$27,ROW(),"")),"")</f>
        <v/>
      </c>
      <c r="BH840" s="58" t="str">
        <f>IF(O840="男子",IF($AF840&gt;100,"",IF($M840=プロ用男子!K$27,ROW(),"")),"")</f>
        <v/>
      </c>
      <c r="BI840" s="58" t="str">
        <f>IF(O840="男子",IF($AF840&gt;100,"",IF($M840=プロ用男子!D$52,ROW(),"")),"")</f>
        <v/>
      </c>
      <c r="BJ840" s="58" t="str">
        <f>IF(O840="男子",IF($AF840&gt;100,"",IF($M840=プロ用男子!K$52,ROW(),"")),"")</f>
        <v/>
      </c>
      <c r="BK840" s="58" t="str">
        <f>IF(O840="男子",IF($AF840&gt;100,"",IF($M840=プロ用男子!D$77,ROW(),"")),"")</f>
        <v/>
      </c>
      <c r="BL840" s="58" t="str">
        <f>IF(O840="男子",IF($AF840&gt;100,"",IF($M840=プロ用男子!K$77,ROW(),"")),"")</f>
        <v/>
      </c>
      <c r="BM840" s="58" t="str">
        <f>IF(O840="男子",IF($AF840&gt;100,"",IF($M840=プロ用男子!D$102,ROW(),"")),"")</f>
        <v/>
      </c>
      <c r="BN840" s="58" t="str">
        <f>IF(O840="男子",IF($AF840&gt;100,"",IF($M840=プロ用男子!K$102,ROW(),"")),"")</f>
        <v/>
      </c>
      <c r="BO840" s="58" t="str">
        <f>IF(O840="男子",IF($AF840&gt;100,"",IF($M840=プロ用男子!D$127,ROW(),"")),"")</f>
        <v/>
      </c>
      <c r="BP840" s="58" t="str">
        <f>IF(O840="男子",IF($AF840&gt;100,"",IF($M840=プロ用男子!K$127,ROW(),"")),"")</f>
        <v/>
      </c>
      <c r="BQ840" s="58" t="str">
        <f>IF(O840="男子",IF($AF840&gt;100,"",IF($M840=プロ用男子!D$152,ROW(),"")),"")</f>
        <v/>
      </c>
      <c r="BR840" s="58" t="str">
        <f>IF(O840="男子",IF($AF840&gt;100,"",IF($M840=プロ用男子!K$152,ROW(),"")),"")</f>
        <v/>
      </c>
      <c r="BS840" s="58" t="str">
        <f>IF(O840="男子",IF($AF840&gt;100,"",IF($M840=プロ用男子!D$177,ROW(),"")),"")</f>
        <v/>
      </c>
      <c r="BT840" s="58" t="str">
        <f>IF(O840="男子",IF($AF840&gt;100,"",IF($M840=プロ用男子!K$177,ROW(),"")),"")</f>
        <v/>
      </c>
      <c r="BU840" s="58" t="str">
        <f>IF(O840="男子",IF($AF840&gt;100,"",IF($M840=プロ用男子!D$202,ROW(),"")),"")</f>
        <v/>
      </c>
      <c r="BV840" s="58" t="str">
        <f>IF(O840="男子",IF($AF840&gt;100,"",IF($M840=プロ用男子!K$202,ROW(),"")),"")</f>
        <v/>
      </c>
      <c r="BW840" s="58" t="str">
        <f>IF(O840="男子",IF($AF840&gt;100,"",IF($M840=プロ用男子!D$227,ROW(),"")),"")</f>
        <v/>
      </c>
      <c r="BX840" s="58" t="str">
        <f>IF(O840="男子",IF($AF840&gt;100,"",IF($M840=プロ用男子!K$227,ROW(),"")),"")</f>
        <v/>
      </c>
      <c r="BY840" s="58" t="str">
        <f>IF(O840="女子",IF(AF840&gt;100,"",IF(M840=プロ用女子!D$2,ROW(),"")),"")</f>
        <v/>
      </c>
      <c r="BZ840" s="58" t="str">
        <f>IF(O840="女子",IF($AF840&gt;100,"",IF($M840=プロ用女子!K$2,ROW(),"")),"")</f>
        <v/>
      </c>
      <c r="CA840" s="58" t="str">
        <f>IF(O840="女子",IF($AF840&gt;100,"",IF($M840=プロ用女子!D$27,ROW(),"")),"")</f>
        <v/>
      </c>
      <c r="CB840" s="58" t="str">
        <f>IF(O840="女子",IF($AF840&gt;100,"",IF($M840=プロ用女子!K$27,ROW(),"")),"")</f>
        <v/>
      </c>
      <c r="CC840" s="58" t="str">
        <f>IF(O840="女子",IF($AF840&gt;100,"",IF($M840=プロ用女子!D$52,ROW(),"")),"")</f>
        <v/>
      </c>
      <c r="CD840" s="58" t="str">
        <f>IF(O840="女子",IF($AF840&gt;100,"",IF($M840=プロ用女子!K$52,ROW(),"")),"")</f>
        <v/>
      </c>
      <c r="CE840" s="58" t="str">
        <f>IF(O840="女子",IF($AF840&gt;100,"",IF($M840=プロ用女子!D$77,ROW(),"")),"")</f>
        <v/>
      </c>
      <c r="CF840" s="58" t="str">
        <f>IF(O840="女子",IF($AF840&gt;100,"",IF($M840=プロ用女子!K$77,ROW(),"")),"")</f>
        <v/>
      </c>
      <c r="CG840" s="58" t="str">
        <f>IF(O840="女子",IF($AF840&gt;100,"",IF($M840=プロ用女子!D$102,ROW(),"")),"")</f>
        <v/>
      </c>
      <c r="CH840" s="58" t="str">
        <f>IF(O840="女子",IF($AF840&gt;100,"",IF($M840=プロ用女子!K$102,ROW(),"")),"")</f>
        <v/>
      </c>
      <c r="CI840" s="58" t="str">
        <f>IF(O840="女子",IF($AF840&gt;100,"",IF($M840=プロ用女子!D$127,ROW(),"")),"")</f>
        <v/>
      </c>
      <c r="CJ840" s="58" t="str">
        <f>IF(O840="女子",IF($AF840&gt;100,"",IF($M840=プロ用女子!K$127,ROW(),"")),"")</f>
        <v/>
      </c>
      <c r="CK840" s="58" t="str">
        <f>IF(O840="女子",IF($AF840&gt;100,"",IF($M840=プロ用女子!D$152,ROW(),"")),"")</f>
        <v/>
      </c>
      <c r="CL840" s="58" t="str">
        <f>IF(O840="女子",IF($AF840&gt;100,"",IF($M840=プロ用女子!K$152,ROW(),"")),"")</f>
        <v/>
      </c>
      <c r="CM840" s="58" t="str">
        <f>IF(O840="女子",IF($AF840&gt;100,"",IF($M840=プロ用女子!D$177,ROW(),"")),"")</f>
        <v/>
      </c>
      <c r="CN840" s="58" t="str">
        <f>IF(O840="女子",IF($AF840&gt;100,"",IF($M840=プロ用女子!K$177,ROW(),"")),"")</f>
        <v/>
      </c>
      <c r="CO840" s="58" t="str">
        <f>IF(O840="女子",IF($AF840&gt;100,"",IF($M840=プロ用女子!D$202,ROW(),"")),"")</f>
        <v/>
      </c>
      <c r="CP840" s="58" t="str">
        <f>IF(O840="女子",IF($AF840&gt;100,"",IF($M840=プロ用女子!K$202,ROW(),"")),"")</f>
        <v/>
      </c>
      <c r="CQ840" s="58" t="str">
        <f>IF(O840="女子",IF($AF840&gt;100,"",IF($M840=プロ用女子!D$227,ROW(),"")),"")</f>
        <v/>
      </c>
      <c r="CR840" s="58" t="str">
        <f>IF(O840="女子",IF($AF840&gt;100,"",IF($M840=プロ用女子!K$227,ROW(),"")),"")</f>
        <v/>
      </c>
    </row>
    <row r="841" spans="54:96" x14ac:dyDescent="0.15">
      <c r="BE841" s="58" t="str">
        <f>IF(O841="男子",IF($AF841&gt;100,"",IF(M841=プロ用男子!D$2,ROW(),"")),"")</f>
        <v/>
      </c>
      <c r="BF841" s="58" t="str">
        <f>IF(O841="男子",IF($AF841&gt;100,"",IF($M841=プロ用男子!K$2,ROW(),"")),"")</f>
        <v/>
      </c>
      <c r="BG841" s="58" t="str">
        <f>IF(O841="男子",IF($AF841&gt;100,"",IF($M841=プロ用男子!D$27,ROW(),"")),"")</f>
        <v/>
      </c>
      <c r="BH841" s="58" t="str">
        <f>IF(O841="男子",IF($AF841&gt;100,"",IF($M841=プロ用男子!K$27,ROW(),"")),"")</f>
        <v/>
      </c>
      <c r="BI841" s="58" t="str">
        <f>IF(O841="男子",IF($AF841&gt;100,"",IF($M841=プロ用男子!D$52,ROW(),"")),"")</f>
        <v/>
      </c>
      <c r="BJ841" s="58" t="str">
        <f>IF(O841="男子",IF($AF841&gt;100,"",IF($M841=プロ用男子!K$52,ROW(),"")),"")</f>
        <v/>
      </c>
      <c r="BK841" s="58" t="str">
        <f>IF(O841="男子",IF($AF841&gt;100,"",IF($M841=プロ用男子!D$77,ROW(),"")),"")</f>
        <v/>
      </c>
      <c r="BL841" s="58" t="str">
        <f>IF(O841="男子",IF($AF841&gt;100,"",IF($M841=プロ用男子!K$77,ROW(),"")),"")</f>
        <v/>
      </c>
      <c r="BM841" s="58" t="str">
        <f>IF(O841="男子",IF($AF841&gt;100,"",IF($M841=プロ用男子!D$102,ROW(),"")),"")</f>
        <v/>
      </c>
      <c r="BN841" s="58" t="str">
        <f>IF(O841="男子",IF($AF841&gt;100,"",IF($M841=プロ用男子!K$102,ROW(),"")),"")</f>
        <v/>
      </c>
      <c r="BO841" s="58" t="str">
        <f>IF(O841="男子",IF($AF841&gt;100,"",IF($M841=プロ用男子!D$127,ROW(),"")),"")</f>
        <v/>
      </c>
      <c r="BP841" s="58" t="str">
        <f>IF(O841="男子",IF($AF841&gt;100,"",IF($M841=プロ用男子!K$127,ROW(),"")),"")</f>
        <v/>
      </c>
      <c r="BQ841" s="58" t="str">
        <f>IF(O841="男子",IF($AF841&gt;100,"",IF($M841=プロ用男子!D$152,ROW(),"")),"")</f>
        <v/>
      </c>
      <c r="BR841" s="58" t="str">
        <f>IF(O841="男子",IF($AF841&gt;100,"",IF($M841=プロ用男子!K$152,ROW(),"")),"")</f>
        <v/>
      </c>
      <c r="BS841" s="58" t="str">
        <f>IF(O841="男子",IF($AF841&gt;100,"",IF($M841=プロ用男子!D$177,ROW(),"")),"")</f>
        <v/>
      </c>
      <c r="BT841" s="58" t="str">
        <f>IF(O841="男子",IF($AF841&gt;100,"",IF($M841=プロ用男子!K$177,ROW(),"")),"")</f>
        <v/>
      </c>
      <c r="BU841" s="58" t="str">
        <f>IF(O841="男子",IF($AF841&gt;100,"",IF($M841=プロ用男子!D$202,ROW(),"")),"")</f>
        <v/>
      </c>
      <c r="BV841" s="58" t="str">
        <f>IF(O841="男子",IF($AF841&gt;100,"",IF($M841=プロ用男子!K$202,ROW(),"")),"")</f>
        <v/>
      </c>
      <c r="BW841" s="58" t="str">
        <f>IF(O841="男子",IF($AF841&gt;100,"",IF($M841=プロ用男子!D$227,ROW(),"")),"")</f>
        <v/>
      </c>
      <c r="BX841" s="58" t="str">
        <f>IF(O841="男子",IF($AF841&gt;100,"",IF($M841=プロ用男子!K$227,ROW(),"")),"")</f>
        <v/>
      </c>
      <c r="BY841" s="58" t="str">
        <f>IF(O841="女子",IF(AF841&gt;100,"",IF(M841=プロ用女子!D$2,ROW(),"")),"")</f>
        <v/>
      </c>
      <c r="BZ841" s="58" t="str">
        <f>IF(O841="女子",IF($AF841&gt;100,"",IF($M841=プロ用女子!K$2,ROW(),"")),"")</f>
        <v/>
      </c>
      <c r="CA841" s="58" t="str">
        <f>IF(O841="女子",IF($AF841&gt;100,"",IF($M841=プロ用女子!D$27,ROW(),"")),"")</f>
        <v/>
      </c>
      <c r="CB841" s="58" t="str">
        <f>IF(O841="女子",IF($AF841&gt;100,"",IF($M841=プロ用女子!K$27,ROW(),"")),"")</f>
        <v/>
      </c>
      <c r="CC841" s="58" t="str">
        <f>IF(O841="女子",IF($AF841&gt;100,"",IF($M841=プロ用女子!D$52,ROW(),"")),"")</f>
        <v/>
      </c>
      <c r="CD841" s="58" t="str">
        <f>IF(O841="女子",IF($AF841&gt;100,"",IF($M841=プロ用女子!K$52,ROW(),"")),"")</f>
        <v/>
      </c>
      <c r="CE841" s="58" t="str">
        <f>IF(O841="女子",IF($AF841&gt;100,"",IF($M841=プロ用女子!D$77,ROW(),"")),"")</f>
        <v/>
      </c>
      <c r="CF841" s="58" t="str">
        <f>IF(O841="女子",IF($AF841&gt;100,"",IF($M841=プロ用女子!K$77,ROW(),"")),"")</f>
        <v/>
      </c>
      <c r="CG841" s="58" t="str">
        <f>IF(O841="女子",IF($AF841&gt;100,"",IF($M841=プロ用女子!D$102,ROW(),"")),"")</f>
        <v/>
      </c>
      <c r="CH841" s="58" t="str">
        <f>IF(O841="女子",IF($AF841&gt;100,"",IF($M841=プロ用女子!K$102,ROW(),"")),"")</f>
        <v/>
      </c>
      <c r="CI841" s="58" t="str">
        <f>IF(O841="女子",IF($AF841&gt;100,"",IF($M841=プロ用女子!D$127,ROW(),"")),"")</f>
        <v/>
      </c>
      <c r="CJ841" s="58" t="str">
        <f>IF(O841="女子",IF($AF841&gt;100,"",IF($M841=プロ用女子!K$127,ROW(),"")),"")</f>
        <v/>
      </c>
      <c r="CK841" s="58" t="str">
        <f>IF(O841="女子",IF($AF841&gt;100,"",IF($M841=プロ用女子!D$152,ROW(),"")),"")</f>
        <v/>
      </c>
      <c r="CL841" s="58" t="str">
        <f>IF(O841="女子",IF($AF841&gt;100,"",IF($M841=プロ用女子!K$152,ROW(),"")),"")</f>
        <v/>
      </c>
      <c r="CM841" s="58" t="str">
        <f>IF(O841="女子",IF($AF841&gt;100,"",IF($M841=プロ用女子!D$177,ROW(),"")),"")</f>
        <v/>
      </c>
      <c r="CN841" s="58" t="str">
        <f>IF(O841="女子",IF($AF841&gt;100,"",IF($M841=プロ用女子!K$177,ROW(),"")),"")</f>
        <v/>
      </c>
      <c r="CO841" s="58" t="str">
        <f>IF(O841="女子",IF($AF841&gt;100,"",IF($M841=プロ用女子!D$202,ROW(),"")),"")</f>
        <v/>
      </c>
      <c r="CP841" s="58" t="str">
        <f>IF(O841="女子",IF($AF841&gt;100,"",IF($M841=プロ用女子!K$202,ROW(),"")),"")</f>
        <v/>
      </c>
      <c r="CQ841" s="58" t="str">
        <f>IF(O841="女子",IF($AF841&gt;100,"",IF($M841=プロ用女子!D$227,ROW(),"")),"")</f>
        <v/>
      </c>
      <c r="CR841" s="58" t="str">
        <f>IF(O841="女子",IF($AF841&gt;100,"",IF($M841=プロ用女子!K$227,ROW(),"")),"")</f>
        <v/>
      </c>
    </row>
    <row r="842" spans="54:96" x14ac:dyDescent="0.15">
      <c r="BE842" s="58" t="str">
        <f>IF(O842="男子",IF($AF842&gt;100,"",IF(M842=プロ用男子!D$2,ROW(),"")),"")</f>
        <v/>
      </c>
      <c r="BF842" s="58" t="str">
        <f>IF(O842="男子",IF($AF842&gt;100,"",IF($M842=プロ用男子!K$2,ROW(),"")),"")</f>
        <v/>
      </c>
      <c r="BG842" s="58" t="str">
        <f>IF(O842="男子",IF($AF842&gt;100,"",IF($M842=プロ用男子!D$27,ROW(),"")),"")</f>
        <v/>
      </c>
      <c r="BH842" s="58" t="str">
        <f>IF(O842="男子",IF($AF842&gt;100,"",IF($M842=プロ用男子!K$27,ROW(),"")),"")</f>
        <v/>
      </c>
      <c r="BI842" s="58" t="str">
        <f>IF(O842="男子",IF($AF842&gt;100,"",IF($M842=プロ用男子!D$52,ROW(),"")),"")</f>
        <v/>
      </c>
      <c r="BJ842" s="58" t="str">
        <f>IF(O842="男子",IF($AF842&gt;100,"",IF($M842=プロ用男子!K$52,ROW(),"")),"")</f>
        <v/>
      </c>
      <c r="BK842" s="58" t="str">
        <f>IF(O842="男子",IF($AF842&gt;100,"",IF($M842=プロ用男子!D$77,ROW(),"")),"")</f>
        <v/>
      </c>
      <c r="BL842" s="58" t="str">
        <f>IF(O842="男子",IF($AF842&gt;100,"",IF($M842=プロ用男子!K$77,ROW(),"")),"")</f>
        <v/>
      </c>
      <c r="BM842" s="58" t="str">
        <f>IF(O842="男子",IF($AF842&gt;100,"",IF($M842=プロ用男子!D$102,ROW(),"")),"")</f>
        <v/>
      </c>
      <c r="BN842" s="58" t="str">
        <f>IF(O842="男子",IF($AF842&gt;100,"",IF($M842=プロ用男子!K$102,ROW(),"")),"")</f>
        <v/>
      </c>
      <c r="BO842" s="58" t="str">
        <f>IF(O842="男子",IF($AF842&gt;100,"",IF($M842=プロ用男子!D$127,ROW(),"")),"")</f>
        <v/>
      </c>
      <c r="BP842" s="58" t="str">
        <f>IF(O842="男子",IF($AF842&gt;100,"",IF($M842=プロ用男子!K$127,ROW(),"")),"")</f>
        <v/>
      </c>
      <c r="BQ842" s="58" t="str">
        <f>IF(O842="男子",IF($AF842&gt;100,"",IF($M842=プロ用男子!D$152,ROW(),"")),"")</f>
        <v/>
      </c>
      <c r="BR842" s="58" t="str">
        <f>IF(O842="男子",IF($AF842&gt;100,"",IF($M842=プロ用男子!K$152,ROW(),"")),"")</f>
        <v/>
      </c>
      <c r="BS842" s="58" t="str">
        <f>IF(O842="男子",IF($AF842&gt;100,"",IF($M842=プロ用男子!D$177,ROW(),"")),"")</f>
        <v/>
      </c>
      <c r="BT842" s="58" t="str">
        <f>IF(O842="男子",IF($AF842&gt;100,"",IF($M842=プロ用男子!K$177,ROW(),"")),"")</f>
        <v/>
      </c>
      <c r="BU842" s="58" t="str">
        <f>IF(O842="男子",IF($AF842&gt;100,"",IF($M842=プロ用男子!D$202,ROW(),"")),"")</f>
        <v/>
      </c>
      <c r="BV842" s="58" t="str">
        <f>IF(O842="男子",IF($AF842&gt;100,"",IF($M842=プロ用男子!K$202,ROW(),"")),"")</f>
        <v/>
      </c>
      <c r="BW842" s="58" t="str">
        <f>IF(O842="男子",IF($AF842&gt;100,"",IF($M842=プロ用男子!D$227,ROW(),"")),"")</f>
        <v/>
      </c>
      <c r="BX842" s="58" t="str">
        <f>IF(O842="男子",IF($AF842&gt;100,"",IF($M842=プロ用男子!K$227,ROW(),"")),"")</f>
        <v/>
      </c>
      <c r="BY842" s="58" t="str">
        <f>IF(O842="女子",IF(AF842&gt;100,"",IF(M842=プロ用女子!D$2,ROW(),"")),"")</f>
        <v/>
      </c>
      <c r="BZ842" s="58" t="str">
        <f>IF(O842="女子",IF($AF842&gt;100,"",IF($M842=プロ用女子!K$2,ROW(),"")),"")</f>
        <v/>
      </c>
      <c r="CA842" s="58" t="str">
        <f>IF(O842="女子",IF($AF842&gt;100,"",IF($M842=プロ用女子!D$27,ROW(),"")),"")</f>
        <v/>
      </c>
      <c r="CB842" s="58" t="str">
        <f>IF(O842="女子",IF($AF842&gt;100,"",IF($M842=プロ用女子!K$27,ROW(),"")),"")</f>
        <v/>
      </c>
      <c r="CC842" s="58" t="str">
        <f>IF(O842="女子",IF($AF842&gt;100,"",IF($M842=プロ用女子!D$52,ROW(),"")),"")</f>
        <v/>
      </c>
      <c r="CD842" s="58" t="str">
        <f>IF(O842="女子",IF($AF842&gt;100,"",IF($M842=プロ用女子!K$52,ROW(),"")),"")</f>
        <v/>
      </c>
      <c r="CE842" s="58" t="str">
        <f>IF(O842="女子",IF($AF842&gt;100,"",IF($M842=プロ用女子!D$77,ROW(),"")),"")</f>
        <v/>
      </c>
      <c r="CF842" s="58" t="str">
        <f>IF(O842="女子",IF($AF842&gt;100,"",IF($M842=プロ用女子!K$77,ROW(),"")),"")</f>
        <v/>
      </c>
      <c r="CG842" s="58" t="str">
        <f>IF(O842="女子",IF($AF842&gt;100,"",IF($M842=プロ用女子!D$102,ROW(),"")),"")</f>
        <v/>
      </c>
      <c r="CH842" s="58" t="str">
        <f>IF(O842="女子",IF($AF842&gt;100,"",IF($M842=プロ用女子!K$102,ROW(),"")),"")</f>
        <v/>
      </c>
      <c r="CI842" s="58" t="str">
        <f>IF(O842="女子",IF($AF842&gt;100,"",IF($M842=プロ用女子!D$127,ROW(),"")),"")</f>
        <v/>
      </c>
      <c r="CJ842" s="58" t="str">
        <f>IF(O842="女子",IF($AF842&gt;100,"",IF($M842=プロ用女子!K$127,ROW(),"")),"")</f>
        <v/>
      </c>
      <c r="CK842" s="58" t="str">
        <f>IF(O842="女子",IF($AF842&gt;100,"",IF($M842=プロ用女子!D$152,ROW(),"")),"")</f>
        <v/>
      </c>
      <c r="CL842" s="58" t="str">
        <f>IF(O842="女子",IF($AF842&gt;100,"",IF($M842=プロ用女子!K$152,ROW(),"")),"")</f>
        <v/>
      </c>
      <c r="CM842" s="58" t="str">
        <f>IF(O842="女子",IF($AF842&gt;100,"",IF($M842=プロ用女子!D$177,ROW(),"")),"")</f>
        <v/>
      </c>
      <c r="CN842" s="58" t="str">
        <f>IF(O842="女子",IF($AF842&gt;100,"",IF($M842=プロ用女子!K$177,ROW(),"")),"")</f>
        <v/>
      </c>
      <c r="CO842" s="58" t="str">
        <f>IF(O842="女子",IF($AF842&gt;100,"",IF($M842=プロ用女子!D$202,ROW(),"")),"")</f>
        <v/>
      </c>
      <c r="CP842" s="58" t="str">
        <f>IF(O842="女子",IF($AF842&gt;100,"",IF($M842=プロ用女子!K$202,ROW(),"")),"")</f>
        <v/>
      </c>
      <c r="CQ842" s="58" t="str">
        <f>IF(O842="女子",IF($AF842&gt;100,"",IF($M842=プロ用女子!D$227,ROW(),"")),"")</f>
        <v/>
      </c>
      <c r="CR842" s="58" t="str">
        <f>IF(O842="女子",IF($AF842&gt;100,"",IF($M842=プロ用女子!K$227,ROW(),"")),"")</f>
        <v/>
      </c>
    </row>
    <row r="843" spans="54:96" x14ac:dyDescent="0.15">
      <c r="BE843" s="58" t="str">
        <f>IF(O843="男子",IF($AF843&gt;100,"",IF(M843=プロ用男子!D$2,ROW(),"")),"")</f>
        <v/>
      </c>
      <c r="BF843" s="58" t="str">
        <f>IF(O843="男子",IF($AF843&gt;100,"",IF($M843=プロ用男子!K$2,ROW(),"")),"")</f>
        <v/>
      </c>
      <c r="BG843" s="58" t="str">
        <f>IF(O843="男子",IF($AF843&gt;100,"",IF($M843=プロ用男子!D$27,ROW(),"")),"")</f>
        <v/>
      </c>
      <c r="BH843" s="58" t="str">
        <f>IF(O843="男子",IF($AF843&gt;100,"",IF($M843=プロ用男子!K$27,ROW(),"")),"")</f>
        <v/>
      </c>
      <c r="BI843" s="58" t="str">
        <f>IF(O843="男子",IF($AF843&gt;100,"",IF($M843=プロ用男子!D$52,ROW(),"")),"")</f>
        <v/>
      </c>
      <c r="BJ843" s="58" t="str">
        <f>IF(O843="男子",IF($AF843&gt;100,"",IF($M843=プロ用男子!K$52,ROW(),"")),"")</f>
        <v/>
      </c>
      <c r="BK843" s="58" t="str">
        <f>IF(O843="男子",IF($AF843&gt;100,"",IF($M843=プロ用男子!D$77,ROW(),"")),"")</f>
        <v/>
      </c>
      <c r="BL843" s="58" t="str">
        <f>IF(O843="男子",IF($AF843&gt;100,"",IF($M843=プロ用男子!K$77,ROW(),"")),"")</f>
        <v/>
      </c>
      <c r="BM843" s="58" t="str">
        <f>IF(O843="男子",IF($AF843&gt;100,"",IF($M843=プロ用男子!D$102,ROW(),"")),"")</f>
        <v/>
      </c>
      <c r="BN843" s="58" t="str">
        <f>IF(O843="男子",IF($AF843&gt;100,"",IF($M843=プロ用男子!K$102,ROW(),"")),"")</f>
        <v/>
      </c>
      <c r="BO843" s="58" t="str">
        <f>IF(O843="男子",IF($AF843&gt;100,"",IF($M843=プロ用男子!D$127,ROW(),"")),"")</f>
        <v/>
      </c>
      <c r="BP843" s="58" t="str">
        <f>IF(O843="男子",IF($AF843&gt;100,"",IF($M843=プロ用男子!K$127,ROW(),"")),"")</f>
        <v/>
      </c>
      <c r="BQ843" s="58" t="str">
        <f>IF(O843="男子",IF($AF843&gt;100,"",IF($M843=プロ用男子!D$152,ROW(),"")),"")</f>
        <v/>
      </c>
      <c r="BR843" s="58" t="str">
        <f>IF(O843="男子",IF($AF843&gt;100,"",IF($M843=プロ用男子!K$152,ROW(),"")),"")</f>
        <v/>
      </c>
      <c r="BS843" s="58" t="str">
        <f>IF(O843="男子",IF($AF843&gt;100,"",IF($M843=プロ用男子!D$177,ROW(),"")),"")</f>
        <v/>
      </c>
      <c r="BT843" s="58" t="str">
        <f>IF(O843="男子",IF($AF843&gt;100,"",IF($M843=プロ用男子!K$177,ROW(),"")),"")</f>
        <v/>
      </c>
      <c r="BU843" s="58" t="str">
        <f>IF(O843="男子",IF($AF843&gt;100,"",IF($M843=プロ用男子!D$202,ROW(),"")),"")</f>
        <v/>
      </c>
      <c r="BV843" s="58" t="str">
        <f>IF(O843="男子",IF($AF843&gt;100,"",IF($M843=プロ用男子!K$202,ROW(),"")),"")</f>
        <v/>
      </c>
      <c r="BW843" s="58" t="str">
        <f>IF(O843="男子",IF($AF843&gt;100,"",IF($M843=プロ用男子!D$227,ROW(),"")),"")</f>
        <v/>
      </c>
      <c r="BX843" s="58" t="str">
        <f>IF(O843="男子",IF($AF843&gt;100,"",IF($M843=プロ用男子!K$227,ROW(),"")),"")</f>
        <v/>
      </c>
      <c r="BY843" s="58" t="str">
        <f>IF(O843="女子",IF(AF843&gt;100,"",IF(M843=プロ用女子!D$2,ROW(),"")),"")</f>
        <v/>
      </c>
      <c r="BZ843" s="58" t="str">
        <f>IF(O843="女子",IF($AF843&gt;100,"",IF($M843=プロ用女子!K$2,ROW(),"")),"")</f>
        <v/>
      </c>
      <c r="CA843" s="58" t="str">
        <f>IF(O843="女子",IF($AF843&gt;100,"",IF($M843=プロ用女子!D$27,ROW(),"")),"")</f>
        <v/>
      </c>
      <c r="CB843" s="58" t="str">
        <f>IF(O843="女子",IF($AF843&gt;100,"",IF($M843=プロ用女子!K$27,ROW(),"")),"")</f>
        <v/>
      </c>
      <c r="CC843" s="58" t="str">
        <f>IF(O843="女子",IF($AF843&gt;100,"",IF($M843=プロ用女子!D$52,ROW(),"")),"")</f>
        <v/>
      </c>
      <c r="CD843" s="58" t="str">
        <f>IF(O843="女子",IF($AF843&gt;100,"",IF($M843=プロ用女子!K$52,ROW(),"")),"")</f>
        <v/>
      </c>
      <c r="CE843" s="58" t="str">
        <f>IF(O843="女子",IF($AF843&gt;100,"",IF($M843=プロ用女子!D$77,ROW(),"")),"")</f>
        <v/>
      </c>
      <c r="CF843" s="58" t="str">
        <f>IF(O843="女子",IF($AF843&gt;100,"",IF($M843=プロ用女子!K$77,ROW(),"")),"")</f>
        <v/>
      </c>
      <c r="CG843" s="58" t="str">
        <f>IF(O843="女子",IF($AF843&gt;100,"",IF($M843=プロ用女子!D$102,ROW(),"")),"")</f>
        <v/>
      </c>
      <c r="CH843" s="58" t="str">
        <f>IF(O843="女子",IF($AF843&gt;100,"",IF($M843=プロ用女子!K$102,ROW(),"")),"")</f>
        <v/>
      </c>
      <c r="CI843" s="58" t="str">
        <f>IF(O843="女子",IF($AF843&gt;100,"",IF($M843=プロ用女子!D$127,ROW(),"")),"")</f>
        <v/>
      </c>
      <c r="CJ843" s="58" t="str">
        <f>IF(O843="女子",IF($AF843&gt;100,"",IF($M843=プロ用女子!K$127,ROW(),"")),"")</f>
        <v/>
      </c>
      <c r="CK843" s="58" t="str">
        <f>IF(O843="女子",IF($AF843&gt;100,"",IF($M843=プロ用女子!D$152,ROW(),"")),"")</f>
        <v/>
      </c>
      <c r="CL843" s="58" t="str">
        <f>IF(O843="女子",IF($AF843&gt;100,"",IF($M843=プロ用女子!K$152,ROW(),"")),"")</f>
        <v/>
      </c>
      <c r="CM843" s="58" t="str">
        <f>IF(O843="女子",IF($AF843&gt;100,"",IF($M843=プロ用女子!D$177,ROW(),"")),"")</f>
        <v/>
      </c>
      <c r="CN843" s="58" t="str">
        <f>IF(O843="女子",IF($AF843&gt;100,"",IF($M843=プロ用女子!K$177,ROW(),"")),"")</f>
        <v/>
      </c>
      <c r="CO843" s="58" t="str">
        <f>IF(O843="女子",IF($AF843&gt;100,"",IF($M843=プロ用女子!D$202,ROW(),"")),"")</f>
        <v/>
      </c>
      <c r="CP843" s="58" t="str">
        <f>IF(O843="女子",IF($AF843&gt;100,"",IF($M843=プロ用女子!K$202,ROW(),"")),"")</f>
        <v/>
      </c>
      <c r="CQ843" s="58" t="str">
        <f>IF(O843="女子",IF($AF843&gt;100,"",IF($M843=プロ用女子!D$227,ROW(),"")),"")</f>
        <v/>
      </c>
      <c r="CR843" s="58" t="str">
        <f>IF(O843="女子",IF($AF843&gt;100,"",IF($M843=プロ用女子!K$227,ROW(),"")),"")</f>
        <v/>
      </c>
    </row>
    <row r="844" spans="54:96" x14ac:dyDescent="0.15">
      <c r="BE844" s="58" t="str">
        <f>IF(O844="男子",IF($AF844&gt;100,"",IF(M844=プロ用男子!D$2,ROW(),"")),"")</f>
        <v/>
      </c>
      <c r="BF844" s="58" t="str">
        <f>IF(O844="男子",IF($AF844&gt;100,"",IF($M844=プロ用男子!K$2,ROW(),"")),"")</f>
        <v/>
      </c>
      <c r="BG844" s="58" t="str">
        <f>IF(O844="男子",IF($AF844&gt;100,"",IF($M844=プロ用男子!D$27,ROW(),"")),"")</f>
        <v/>
      </c>
      <c r="BH844" s="58" t="str">
        <f>IF(O844="男子",IF($AF844&gt;100,"",IF($M844=プロ用男子!K$27,ROW(),"")),"")</f>
        <v/>
      </c>
      <c r="BI844" s="58" t="str">
        <f>IF(O844="男子",IF($AF844&gt;100,"",IF($M844=プロ用男子!D$52,ROW(),"")),"")</f>
        <v/>
      </c>
      <c r="BJ844" s="58" t="str">
        <f>IF(O844="男子",IF($AF844&gt;100,"",IF($M844=プロ用男子!K$52,ROW(),"")),"")</f>
        <v/>
      </c>
      <c r="BK844" s="58" t="str">
        <f>IF(O844="男子",IF($AF844&gt;100,"",IF($M844=プロ用男子!D$77,ROW(),"")),"")</f>
        <v/>
      </c>
      <c r="BL844" s="58" t="str">
        <f>IF(O844="男子",IF($AF844&gt;100,"",IF($M844=プロ用男子!K$77,ROW(),"")),"")</f>
        <v/>
      </c>
      <c r="BM844" s="58" t="str">
        <f>IF(O844="男子",IF($AF844&gt;100,"",IF($M844=プロ用男子!D$102,ROW(),"")),"")</f>
        <v/>
      </c>
      <c r="BN844" s="58" t="str">
        <f>IF(O844="男子",IF($AF844&gt;100,"",IF($M844=プロ用男子!K$102,ROW(),"")),"")</f>
        <v/>
      </c>
      <c r="BO844" s="58" t="str">
        <f>IF(O844="男子",IF($AF844&gt;100,"",IF($M844=プロ用男子!D$127,ROW(),"")),"")</f>
        <v/>
      </c>
      <c r="BP844" s="58" t="str">
        <f>IF(O844="男子",IF($AF844&gt;100,"",IF($M844=プロ用男子!K$127,ROW(),"")),"")</f>
        <v/>
      </c>
      <c r="BQ844" s="58" t="str">
        <f>IF(O844="男子",IF($AF844&gt;100,"",IF($M844=プロ用男子!D$152,ROW(),"")),"")</f>
        <v/>
      </c>
      <c r="BR844" s="58" t="str">
        <f>IF(O844="男子",IF($AF844&gt;100,"",IF($M844=プロ用男子!K$152,ROW(),"")),"")</f>
        <v/>
      </c>
      <c r="BS844" s="58" t="str">
        <f>IF(O844="男子",IF($AF844&gt;100,"",IF($M844=プロ用男子!D$177,ROW(),"")),"")</f>
        <v/>
      </c>
      <c r="BT844" s="58" t="str">
        <f>IF(O844="男子",IF($AF844&gt;100,"",IF($M844=プロ用男子!K$177,ROW(),"")),"")</f>
        <v/>
      </c>
      <c r="BU844" s="58" t="str">
        <f>IF(O844="男子",IF($AF844&gt;100,"",IF($M844=プロ用男子!D$202,ROW(),"")),"")</f>
        <v/>
      </c>
      <c r="BV844" s="58" t="str">
        <f>IF(O844="男子",IF($AF844&gt;100,"",IF($M844=プロ用男子!K$202,ROW(),"")),"")</f>
        <v/>
      </c>
      <c r="BW844" s="58" t="str">
        <f>IF(O844="男子",IF($AF844&gt;100,"",IF($M844=プロ用男子!D$227,ROW(),"")),"")</f>
        <v/>
      </c>
      <c r="BX844" s="58" t="str">
        <f>IF(O844="男子",IF($AF844&gt;100,"",IF($M844=プロ用男子!K$227,ROW(),"")),"")</f>
        <v/>
      </c>
      <c r="BY844" s="58" t="str">
        <f>IF(O844="女子",IF(AF844&gt;100,"",IF(M844=プロ用女子!D$2,ROW(),"")),"")</f>
        <v/>
      </c>
      <c r="BZ844" s="58" t="str">
        <f>IF(O844="女子",IF($AF844&gt;100,"",IF($M844=プロ用女子!K$2,ROW(),"")),"")</f>
        <v/>
      </c>
      <c r="CA844" s="58" t="str">
        <f>IF(O844="女子",IF($AF844&gt;100,"",IF($M844=プロ用女子!D$27,ROW(),"")),"")</f>
        <v/>
      </c>
      <c r="CB844" s="58" t="str">
        <f>IF(O844="女子",IF($AF844&gt;100,"",IF($M844=プロ用女子!K$27,ROW(),"")),"")</f>
        <v/>
      </c>
      <c r="CC844" s="58" t="str">
        <f>IF(O844="女子",IF($AF844&gt;100,"",IF($M844=プロ用女子!D$52,ROW(),"")),"")</f>
        <v/>
      </c>
      <c r="CD844" s="58" t="str">
        <f>IF(O844="女子",IF($AF844&gt;100,"",IF($M844=プロ用女子!K$52,ROW(),"")),"")</f>
        <v/>
      </c>
      <c r="CE844" s="58" t="str">
        <f>IF(O844="女子",IF($AF844&gt;100,"",IF($M844=プロ用女子!D$77,ROW(),"")),"")</f>
        <v/>
      </c>
      <c r="CF844" s="58" t="str">
        <f>IF(O844="女子",IF($AF844&gt;100,"",IF($M844=プロ用女子!K$77,ROW(),"")),"")</f>
        <v/>
      </c>
      <c r="CG844" s="58" t="str">
        <f>IF(O844="女子",IF($AF844&gt;100,"",IF($M844=プロ用女子!D$102,ROW(),"")),"")</f>
        <v/>
      </c>
      <c r="CH844" s="58" t="str">
        <f>IF(O844="女子",IF($AF844&gt;100,"",IF($M844=プロ用女子!K$102,ROW(),"")),"")</f>
        <v/>
      </c>
      <c r="CI844" s="58" t="str">
        <f>IF(O844="女子",IF($AF844&gt;100,"",IF($M844=プロ用女子!D$127,ROW(),"")),"")</f>
        <v/>
      </c>
      <c r="CJ844" s="58" t="str">
        <f>IF(O844="女子",IF($AF844&gt;100,"",IF($M844=プロ用女子!K$127,ROW(),"")),"")</f>
        <v/>
      </c>
      <c r="CK844" s="58" t="str">
        <f>IF(O844="女子",IF($AF844&gt;100,"",IF($M844=プロ用女子!D$152,ROW(),"")),"")</f>
        <v/>
      </c>
      <c r="CL844" s="58" t="str">
        <f>IF(O844="女子",IF($AF844&gt;100,"",IF($M844=プロ用女子!K$152,ROW(),"")),"")</f>
        <v/>
      </c>
      <c r="CM844" s="58" t="str">
        <f>IF(O844="女子",IF($AF844&gt;100,"",IF($M844=プロ用女子!D$177,ROW(),"")),"")</f>
        <v/>
      </c>
      <c r="CN844" s="58" t="str">
        <f>IF(O844="女子",IF($AF844&gt;100,"",IF($M844=プロ用女子!K$177,ROW(),"")),"")</f>
        <v/>
      </c>
      <c r="CO844" s="58" t="str">
        <f>IF(O844="女子",IF($AF844&gt;100,"",IF($M844=プロ用女子!D$202,ROW(),"")),"")</f>
        <v/>
      </c>
      <c r="CP844" s="58" t="str">
        <f>IF(O844="女子",IF($AF844&gt;100,"",IF($M844=プロ用女子!K$202,ROW(),"")),"")</f>
        <v/>
      </c>
      <c r="CQ844" s="58" t="str">
        <f>IF(O844="女子",IF($AF844&gt;100,"",IF($M844=プロ用女子!D$227,ROW(),"")),"")</f>
        <v/>
      </c>
      <c r="CR844" s="58" t="str">
        <f>IF(O844="女子",IF($AF844&gt;100,"",IF($M844=プロ用女子!K$227,ROW(),"")),"")</f>
        <v/>
      </c>
    </row>
    <row r="845" spans="54:96" x14ac:dyDescent="0.15">
      <c r="BE845" s="58" t="str">
        <f>IF(O845="男子",IF($AF845&gt;100,"",IF(M845=プロ用男子!D$2,ROW(),"")),"")</f>
        <v/>
      </c>
      <c r="BF845" s="58" t="str">
        <f>IF(O845="男子",IF($AF845&gt;100,"",IF($M845=プロ用男子!K$2,ROW(),"")),"")</f>
        <v/>
      </c>
      <c r="BG845" s="58" t="str">
        <f>IF(O845="男子",IF($AF845&gt;100,"",IF($M845=プロ用男子!D$27,ROW(),"")),"")</f>
        <v/>
      </c>
      <c r="BH845" s="58" t="str">
        <f>IF(O845="男子",IF($AF845&gt;100,"",IF($M845=プロ用男子!K$27,ROW(),"")),"")</f>
        <v/>
      </c>
      <c r="BI845" s="58" t="str">
        <f>IF(O845="男子",IF($AF845&gt;100,"",IF($M845=プロ用男子!D$52,ROW(),"")),"")</f>
        <v/>
      </c>
      <c r="BJ845" s="58" t="str">
        <f>IF(O845="男子",IF($AF845&gt;100,"",IF($M845=プロ用男子!K$52,ROW(),"")),"")</f>
        <v/>
      </c>
      <c r="BK845" s="58" t="str">
        <f>IF(O845="男子",IF($AF845&gt;100,"",IF($M845=プロ用男子!D$77,ROW(),"")),"")</f>
        <v/>
      </c>
      <c r="BL845" s="58" t="str">
        <f>IF(O845="男子",IF($AF845&gt;100,"",IF($M845=プロ用男子!K$77,ROW(),"")),"")</f>
        <v/>
      </c>
      <c r="BM845" s="58" t="str">
        <f>IF(O845="男子",IF($AF845&gt;100,"",IF($M845=プロ用男子!D$102,ROW(),"")),"")</f>
        <v/>
      </c>
      <c r="BN845" s="58" t="str">
        <f>IF(O845="男子",IF($AF845&gt;100,"",IF($M845=プロ用男子!K$102,ROW(),"")),"")</f>
        <v/>
      </c>
      <c r="BO845" s="58" t="str">
        <f>IF(O845="男子",IF($AF845&gt;100,"",IF($M845=プロ用男子!D$127,ROW(),"")),"")</f>
        <v/>
      </c>
      <c r="BP845" s="58" t="str">
        <f>IF(O845="男子",IF($AF845&gt;100,"",IF($M845=プロ用男子!K$127,ROW(),"")),"")</f>
        <v/>
      </c>
      <c r="BQ845" s="58" t="str">
        <f>IF(O845="男子",IF($AF845&gt;100,"",IF($M845=プロ用男子!D$152,ROW(),"")),"")</f>
        <v/>
      </c>
      <c r="BR845" s="58" t="str">
        <f>IF(O845="男子",IF($AF845&gt;100,"",IF($M845=プロ用男子!K$152,ROW(),"")),"")</f>
        <v/>
      </c>
      <c r="BS845" s="58" t="str">
        <f>IF(O845="男子",IF($AF845&gt;100,"",IF($M845=プロ用男子!D$177,ROW(),"")),"")</f>
        <v/>
      </c>
      <c r="BT845" s="58" t="str">
        <f>IF(O845="男子",IF($AF845&gt;100,"",IF($M845=プロ用男子!K$177,ROW(),"")),"")</f>
        <v/>
      </c>
      <c r="BU845" s="58" t="str">
        <f>IF(O845="男子",IF($AF845&gt;100,"",IF($M845=プロ用男子!D$202,ROW(),"")),"")</f>
        <v/>
      </c>
      <c r="BV845" s="58" t="str">
        <f>IF(O845="男子",IF($AF845&gt;100,"",IF($M845=プロ用男子!K$202,ROW(),"")),"")</f>
        <v/>
      </c>
      <c r="BW845" s="58" t="str">
        <f>IF(O845="男子",IF($AF845&gt;100,"",IF($M845=プロ用男子!D$227,ROW(),"")),"")</f>
        <v/>
      </c>
      <c r="BX845" s="58" t="str">
        <f>IF(O845="男子",IF($AF845&gt;100,"",IF($M845=プロ用男子!K$227,ROW(),"")),"")</f>
        <v/>
      </c>
      <c r="BY845" s="58" t="str">
        <f>IF(O845="女子",IF(AF845&gt;100,"",IF(M845=プロ用女子!D$2,ROW(),"")),"")</f>
        <v/>
      </c>
      <c r="BZ845" s="58" t="str">
        <f>IF(O845="女子",IF($AF845&gt;100,"",IF($M845=プロ用女子!K$2,ROW(),"")),"")</f>
        <v/>
      </c>
      <c r="CA845" s="58" t="str">
        <f>IF(O845="女子",IF($AF845&gt;100,"",IF($M845=プロ用女子!D$27,ROW(),"")),"")</f>
        <v/>
      </c>
      <c r="CB845" s="58" t="str">
        <f>IF(O845="女子",IF($AF845&gt;100,"",IF($M845=プロ用女子!K$27,ROW(),"")),"")</f>
        <v/>
      </c>
      <c r="CC845" s="58" t="str">
        <f>IF(O845="女子",IF($AF845&gt;100,"",IF($M845=プロ用女子!D$52,ROW(),"")),"")</f>
        <v/>
      </c>
      <c r="CD845" s="58" t="str">
        <f>IF(O845="女子",IF($AF845&gt;100,"",IF($M845=プロ用女子!K$52,ROW(),"")),"")</f>
        <v/>
      </c>
      <c r="CE845" s="58" t="str">
        <f>IF(O845="女子",IF($AF845&gt;100,"",IF($M845=プロ用女子!D$77,ROW(),"")),"")</f>
        <v/>
      </c>
      <c r="CF845" s="58" t="str">
        <f>IF(O845="女子",IF($AF845&gt;100,"",IF($M845=プロ用女子!K$77,ROW(),"")),"")</f>
        <v/>
      </c>
      <c r="CG845" s="58" t="str">
        <f>IF(O845="女子",IF($AF845&gt;100,"",IF($M845=プロ用女子!D$102,ROW(),"")),"")</f>
        <v/>
      </c>
      <c r="CH845" s="58" t="str">
        <f>IF(O845="女子",IF($AF845&gt;100,"",IF($M845=プロ用女子!K$102,ROW(),"")),"")</f>
        <v/>
      </c>
      <c r="CI845" s="58" t="str">
        <f>IF(O845="女子",IF($AF845&gt;100,"",IF($M845=プロ用女子!D$127,ROW(),"")),"")</f>
        <v/>
      </c>
      <c r="CJ845" s="58" t="str">
        <f>IF(O845="女子",IF($AF845&gt;100,"",IF($M845=プロ用女子!K$127,ROW(),"")),"")</f>
        <v/>
      </c>
      <c r="CK845" s="58" t="str">
        <f>IF(O845="女子",IF($AF845&gt;100,"",IF($M845=プロ用女子!D$152,ROW(),"")),"")</f>
        <v/>
      </c>
      <c r="CL845" s="58" t="str">
        <f>IF(O845="女子",IF($AF845&gt;100,"",IF($M845=プロ用女子!K$152,ROW(),"")),"")</f>
        <v/>
      </c>
      <c r="CM845" s="58" t="str">
        <f>IF(O845="女子",IF($AF845&gt;100,"",IF($M845=プロ用女子!D$177,ROW(),"")),"")</f>
        <v/>
      </c>
      <c r="CN845" s="58" t="str">
        <f>IF(O845="女子",IF($AF845&gt;100,"",IF($M845=プロ用女子!K$177,ROW(),"")),"")</f>
        <v/>
      </c>
      <c r="CO845" s="58" t="str">
        <f>IF(O845="女子",IF($AF845&gt;100,"",IF($M845=プロ用女子!D$202,ROW(),"")),"")</f>
        <v/>
      </c>
      <c r="CP845" s="58" t="str">
        <f>IF(O845="女子",IF($AF845&gt;100,"",IF($M845=プロ用女子!K$202,ROW(),"")),"")</f>
        <v/>
      </c>
      <c r="CQ845" s="58" t="str">
        <f>IF(O845="女子",IF($AF845&gt;100,"",IF($M845=プロ用女子!D$227,ROW(),"")),"")</f>
        <v/>
      </c>
      <c r="CR845" s="58" t="str">
        <f>IF(O845="女子",IF($AF845&gt;100,"",IF($M845=プロ用女子!K$227,ROW(),"")),"")</f>
        <v/>
      </c>
    </row>
    <row r="846" spans="54:96" x14ac:dyDescent="0.15">
      <c r="BE846" s="58" t="str">
        <f>IF(O846="男子",IF($AF846&gt;100,"",IF(M846=プロ用男子!D$2,ROW(),"")),"")</f>
        <v/>
      </c>
      <c r="BF846" s="58" t="str">
        <f>IF(O846="男子",IF($AF846&gt;100,"",IF($M846=プロ用男子!K$2,ROW(),"")),"")</f>
        <v/>
      </c>
      <c r="BG846" s="58" t="str">
        <f>IF(O846="男子",IF($AF846&gt;100,"",IF($M846=プロ用男子!D$27,ROW(),"")),"")</f>
        <v/>
      </c>
      <c r="BH846" s="58" t="str">
        <f>IF(O846="男子",IF($AF846&gt;100,"",IF($M846=プロ用男子!K$27,ROW(),"")),"")</f>
        <v/>
      </c>
      <c r="BI846" s="58" t="str">
        <f>IF(O846="男子",IF($AF846&gt;100,"",IF($M846=プロ用男子!D$52,ROW(),"")),"")</f>
        <v/>
      </c>
      <c r="BJ846" s="58" t="str">
        <f>IF(O846="男子",IF($AF846&gt;100,"",IF($M846=プロ用男子!K$52,ROW(),"")),"")</f>
        <v/>
      </c>
      <c r="BK846" s="58" t="str">
        <f>IF(O846="男子",IF($AF846&gt;100,"",IF($M846=プロ用男子!D$77,ROW(),"")),"")</f>
        <v/>
      </c>
      <c r="BL846" s="58" t="str">
        <f>IF(O846="男子",IF($AF846&gt;100,"",IF($M846=プロ用男子!K$77,ROW(),"")),"")</f>
        <v/>
      </c>
      <c r="BM846" s="58" t="str">
        <f>IF(O846="男子",IF($AF846&gt;100,"",IF($M846=プロ用男子!D$102,ROW(),"")),"")</f>
        <v/>
      </c>
      <c r="BN846" s="58" t="str">
        <f>IF(O846="男子",IF($AF846&gt;100,"",IF($M846=プロ用男子!K$102,ROW(),"")),"")</f>
        <v/>
      </c>
      <c r="BO846" s="58" t="str">
        <f>IF(O846="男子",IF($AF846&gt;100,"",IF($M846=プロ用男子!D$127,ROW(),"")),"")</f>
        <v/>
      </c>
      <c r="BP846" s="58" t="str">
        <f>IF(O846="男子",IF($AF846&gt;100,"",IF($M846=プロ用男子!K$127,ROW(),"")),"")</f>
        <v/>
      </c>
      <c r="BQ846" s="58" t="str">
        <f>IF(O846="男子",IF($AF846&gt;100,"",IF($M846=プロ用男子!D$152,ROW(),"")),"")</f>
        <v/>
      </c>
      <c r="BR846" s="58" t="str">
        <f>IF(O846="男子",IF($AF846&gt;100,"",IF($M846=プロ用男子!K$152,ROW(),"")),"")</f>
        <v/>
      </c>
      <c r="BS846" s="58" t="str">
        <f>IF(O846="男子",IF($AF846&gt;100,"",IF($M846=プロ用男子!D$177,ROW(),"")),"")</f>
        <v/>
      </c>
      <c r="BT846" s="58" t="str">
        <f>IF(O846="男子",IF($AF846&gt;100,"",IF($M846=プロ用男子!K$177,ROW(),"")),"")</f>
        <v/>
      </c>
      <c r="BU846" s="58" t="str">
        <f>IF(O846="男子",IF($AF846&gt;100,"",IF($M846=プロ用男子!D$202,ROW(),"")),"")</f>
        <v/>
      </c>
      <c r="BV846" s="58" t="str">
        <f>IF(O846="男子",IF($AF846&gt;100,"",IF($M846=プロ用男子!K$202,ROW(),"")),"")</f>
        <v/>
      </c>
      <c r="BW846" s="58" t="str">
        <f>IF(O846="男子",IF($AF846&gt;100,"",IF($M846=プロ用男子!D$227,ROW(),"")),"")</f>
        <v/>
      </c>
      <c r="BX846" s="58" t="str">
        <f>IF(O846="男子",IF($AF846&gt;100,"",IF($M846=プロ用男子!K$227,ROW(),"")),"")</f>
        <v/>
      </c>
      <c r="BY846" s="58" t="str">
        <f>IF(O846="女子",IF(AF846&gt;100,"",IF(M846=プロ用女子!D$2,ROW(),"")),"")</f>
        <v/>
      </c>
      <c r="BZ846" s="58" t="str">
        <f>IF(O846="女子",IF($AF846&gt;100,"",IF($M846=プロ用女子!K$2,ROW(),"")),"")</f>
        <v/>
      </c>
      <c r="CA846" s="58" t="str">
        <f>IF(O846="女子",IF($AF846&gt;100,"",IF($M846=プロ用女子!D$27,ROW(),"")),"")</f>
        <v/>
      </c>
      <c r="CB846" s="58" t="str">
        <f>IF(O846="女子",IF($AF846&gt;100,"",IF($M846=プロ用女子!K$27,ROW(),"")),"")</f>
        <v/>
      </c>
      <c r="CC846" s="58" t="str">
        <f>IF(O846="女子",IF($AF846&gt;100,"",IF($M846=プロ用女子!D$52,ROW(),"")),"")</f>
        <v/>
      </c>
      <c r="CD846" s="58" t="str">
        <f>IF(O846="女子",IF($AF846&gt;100,"",IF($M846=プロ用女子!K$52,ROW(),"")),"")</f>
        <v/>
      </c>
      <c r="CE846" s="58" t="str">
        <f>IF(O846="女子",IF($AF846&gt;100,"",IF($M846=プロ用女子!D$77,ROW(),"")),"")</f>
        <v/>
      </c>
      <c r="CF846" s="58" t="str">
        <f>IF(O846="女子",IF($AF846&gt;100,"",IF($M846=プロ用女子!K$77,ROW(),"")),"")</f>
        <v/>
      </c>
      <c r="CG846" s="58" t="str">
        <f>IF(O846="女子",IF($AF846&gt;100,"",IF($M846=プロ用女子!D$102,ROW(),"")),"")</f>
        <v/>
      </c>
      <c r="CH846" s="58" t="str">
        <f>IF(O846="女子",IF($AF846&gt;100,"",IF($M846=プロ用女子!K$102,ROW(),"")),"")</f>
        <v/>
      </c>
      <c r="CI846" s="58" t="str">
        <f>IF(O846="女子",IF($AF846&gt;100,"",IF($M846=プロ用女子!D$127,ROW(),"")),"")</f>
        <v/>
      </c>
      <c r="CJ846" s="58" t="str">
        <f>IF(O846="女子",IF($AF846&gt;100,"",IF($M846=プロ用女子!K$127,ROW(),"")),"")</f>
        <v/>
      </c>
      <c r="CK846" s="58" t="str">
        <f>IF(O846="女子",IF($AF846&gt;100,"",IF($M846=プロ用女子!D$152,ROW(),"")),"")</f>
        <v/>
      </c>
      <c r="CL846" s="58" t="str">
        <f>IF(O846="女子",IF($AF846&gt;100,"",IF($M846=プロ用女子!K$152,ROW(),"")),"")</f>
        <v/>
      </c>
      <c r="CM846" s="58" t="str">
        <f>IF(O846="女子",IF($AF846&gt;100,"",IF($M846=プロ用女子!D$177,ROW(),"")),"")</f>
        <v/>
      </c>
      <c r="CN846" s="58" t="str">
        <f>IF(O846="女子",IF($AF846&gt;100,"",IF($M846=プロ用女子!K$177,ROW(),"")),"")</f>
        <v/>
      </c>
      <c r="CO846" s="58" t="str">
        <f>IF(O846="女子",IF($AF846&gt;100,"",IF($M846=プロ用女子!D$202,ROW(),"")),"")</f>
        <v/>
      </c>
      <c r="CP846" s="58" t="str">
        <f>IF(O846="女子",IF($AF846&gt;100,"",IF($M846=プロ用女子!K$202,ROW(),"")),"")</f>
        <v/>
      </c>
      <c r="CQ846" s="58" t="str">
        <f>IF(O846="女子",IF($AF846&gt;100,"",IF($M846=プロ用女子!D$227,ROW(),"")),"")</f>
        <v/>
      </c>
      <c r="CR846" s="58" t="str">
        <f>IF(O846="女子",IF($AF846&gt;100,"",IF($M846=プロ用女子!K$227,ROW(),"")),"")</f>
        <v/>
      </c>
    </row>
    <row r="847" spans="54:96" x14ac:dyDescent="0.15">
      <c r="BE847" s="58" t="str">
        <f>IF(O847="男子",IF($AF847&gt;100,"",IF(M847=プロ用男子!D$2,ROW(),"")),"")</f>
        <v/>
      </c>
      <c r="BF847" s="58" t="str">
        <f>IF(O847="男子",IF($AF847&gt;100,"",IF($M847=プロ用男子!K$2,ROW(),"")),"")</f>
        <v/>
      </c>
      <c r="BG847" s="58" t="str">
        <f>IF(O847="男子",IF($AF847&gt;100,"",IF($M847=プロ用男子!D$27,ROW(),"")),"")</f>
        <v/>
      </c>
      <c r="BH847" s="58" t="str">
        <f>IF(O847="男子",IF($AF847&gt;100,"",IF($M847=プロ用男子!K$27,ROW(),"")),"")</f>
        <v/>
      </c>
      <c r="BI847" s="58" t="str">
        <f>IF(O847="男子",IF($AF847&gt;100,"",IF($M847=プロ用男子!D$52,ROW(),"")),"")</f>
        <v/>
      </c>
      <c r="BJ847" s="58" t="str">
        <f>IF(O847="男子",IF($AF847&gt;100,"",IF($M847=プロ用男子!K$52,ROW(),"")),"")</f>
        <v/>
      </c>
      <c r="BK847" s="58" t="str">
        <f>IF(O847="男子",IF($AF847&gt;100,"",IF($M847=プロ用男子!D$77,ROW(),"")),"")</f>
        <v/>
      </c>
      <c r="BL847" s="58" t="str">
        <f>IF(O847="男子",IF($AF847&gt;100,"",IF($M847=プロ用男子!K$77,ROW(),"")),"")</f>
        <v/>
      </c>
      <c r="BM847" s="58" t="str">
        <f>IF(O847="男子",IF($AF847&gt;100,"",IF($M847=プロ用男子!D$102,ROW(),"")),"")</f>
        <v/>
      </c>
      <c r="BN847" s="58" t="str">
        <f>IF(O847="男子",IF($AF847&gt;100,"",IF($M847=プロ用男子!K$102,ROW(),"")),"")</f>
        <v/>
      </c>
      <c r="BO847" s="58" t="str">
        <f>IF(O847="男子",IF($AF847&gt;100,"",IF($M847=プロ用男子!D$127,ROW(),"")),"")</f>
        <v/>
      </c>
      <c r="BP847" s="58" t="str">
        <f>IF(O847="男子",IF($AF847&gt;100,"",IF($M847=プロ用男子!K$127,ROW(),"")),"")</f>
        <v/>
      </c>
      <c r="BQ847" s="58" t="str">
        <f>IF(O847="男子",IF($AF847&gt;100,"",IF($M847=プロ用男子!D$152,ROW(),"")),"")</f>
        <v/>
      </c>
      <c r="BR847" s="58" t="str">
        <f>IF(O847="男子",IF($AF847&gt;100,"",IF($M847=プロ用男子!K$152,ROW(),"")),"")</f>
        <v/>
      </c>
      <c r="BS847" s="58" t="str">
        <f>IF(O847="男子",IF($AF847&gt;100,"",IF($M847=プロ用男子!D$177,ROW(),"")),"")</f>
        <v/>
      </c>
      <c r="BT847" s="58" t="str">
        <f>IF(O847="男子",IF($AF847&gt;100,"",IF($M847=プロ用男子!K$177,ROW(),"")),"")</f>
        <v/>
      </c>
      <c r="BU847" s="58" t="str">
        <f>IF(O847="男子",IF($AF847&gt;100,"",IF($M847=プロ用男子!D$202,ROW(),"")),"")</f>
        <v/>
      </c>
      <c r="BV847" s="58" t="str">
        <f>IF(O847="男子",IF($AF847&gt;100,"",IF($M847=プロ用男子!K$202,ROW(),"")),"")</f>
        <v/>
      </c>
      <c r="BW847" s="58" t="str">
        <f>IF(O847="男子",IF($AF847&gt;100,"",IF($M847=プロ用男子!D$227,ROW(),"")),"")</f>
        <v/>
      </c>
      <c r="BX847" s="58" t="str">
        <f>IF(O847="男子",IF($AF847&gt;100,"",IF($M847=プロ用男子!K$227,ROW(),"")),"")</f>
        <v/>
      </c>
      <c r="BY847" s="58" t="str">
        <f>IF(O847="女子",IF(AF847&gt;100,"",IF(M847=プロ用女子!D$2,ROW(),"")),"")</f>
        <v/>
      </c>
      <c r="BZ847" s="58" t="str">
        <f>IF(O847="女子",IF($AF847&gt;100,"",IF($M847=プロ用女子!K$2,ROW(),"")),"")</f>
        <v/>
      </c>
      <c r="CA847" s="58" t="str">
        <f>IF(O847="女子",IF($AF847&gt;100,"",IF($M847=プロ用女子!D$27,ROW(),"")),"")</f>
        <v/>
      </c>
      <c r="CB847" s="58" t="str">
        <f>IF(O847="女子",IF($AF847&gt;100,"",IF($M847=プロ用女子!K$27,ROW(),"")),"")</f>
        <v/>
      </c>
      <c r="CC847" s="58" t="str">
        <f>IF(O847="女子",IF($AF847&gt;100,"",IF($M847=プロ用女子!D$52,ROW(),"")),"")</f>
        <v/>
      </c>
      <c r="CD847" s="58" t="str">
        <f>IF(O847="女子",IF($AF847&gt;100,"",IF($M847=プロ用女子!K$52,ROW(),"")),"")</f>
        <v/>
      </c>
      <c r="CE847" s="58" t="str">
        <f>IF(O847="女子",IF($AF847&gt;100,"",IF($M847=プロ用女子!D$77,ROW(),"")),"")</f>
        <v/>
      </c>
      <c r="CF847" s="58" t="str">
        <f>IF(O847="女子",IF($AF847&gt;100,"",IF($M847=プロ用女子!K$77,ROW(),"")),"")</f>
        <v/>
      </c>
      <c r="CG847" s="58" t="str">
        <f>IF(O847="女子",IF($AF847&gt;100,"",IF($M847=プロ用女子!D$102,ROW(),"")),"")</f>
        <v/>
      </c>
      <c r="CH847" s="58" t="str">
        <f>IF(O847="女子",IF($AF847&gt;100,"",IF($M847=プロ用女子!K$102,ROW(),"")),"")</f>
        <v/>
      </c>
      <c r="CI847" s="58" t="str">
        <f>IF(O847="女子",IF($AF847&gt;100,"",IF($M847=プロ用女子!D$127,ROW(),"")),"")</f>
        <v/>
      </c>
      <c r="CJ847" s="58" t="str">
        <f>IF(O847="女子",IF($AF847&gt;100,"",IF($M847=プロ用女子!K$127,ROW(),"")),"")</f>
        <v/>
      </c>
      <c r="CK847" s="58" t="str">
        <f>IF(O847="女子",IF($AF847&gt;100,"",IF($M847=プロ用女子!D$152,ROW(),"")),"")</f>
        <v/>
      </c>
      <c r="CL847" s="58" t="str">
        <f>IF(O847="女子",IF($AF847&gt;100,"",IF($M847=プロ用女子!K$152,ROW(),"")),"")</f>
        <v/>
      </c>
      <c r="CM847" s="58" t="str">
        <f>IF(O847="女子",IF($AF847&gt;100,"",IF($M847=プロ用女子!D$177,ROW(),"")),"")</f>
        <v/>
      </c>
      <c r="CN847" s="58" t="str">
        <f>IF(O847="女子",IF($AF847&gt;100,"",IF($M847=プロ用女子!K$177,ROW(),"")),"")</f>
        <v/>
      </c>
      <c r="CO847" s="58" t="str">
        <f>IF(O847="女子",IF($AF847&gt;100,"",IF($M847=プロ用女子!D$202,ROW(),"")),"")</f>
        <v/>
      </c>
      <c r="CP847" s="58" t="str">
        <f>IF(O847="女子",IF($AF847&gt;100,"",IF($M847=プロ用女子!K$202,ROW(),"")),"")</f>
        <v/>
      </c>
      <c r="CQ847" s="58" t="str">
        <f>IF(O847="女子",IF($AF847&gt;100,"",IF($M847=プロ用女子!D$227,ROW(),"")),"")</f>
        <v/>
      </c>
      <c r="CR847" s="58" t="str">
        <f>IF(O847="女子",IF($AF847&gt;100,"",IF($M847=プロ用女子!K$227,ROW(),"")),"")</f>
        <v/>
      </c>
    </row>
    <row r="848" spans="54:96" x14ac:dyDescent="0.15">
      <c r="BE848" s="58" t="str">
        <f>IF(O848="男子",IF($AF848&gt;100,"",IF(M848=プロ用男子!D$2,ROW(),"")),"")</f>
        <v/>
      </c>
      <c r="BF848" s="58" t="str">
        <f>IF(O848="男子",IF($AF848&gt;100,"",IF($M848=プロ用男子!K$2,ROW(),"")),"")</f>
        <v/>
      </c>
      <c r="BG848" s="58" t="str">
        <f>IF(O848="男子",IF($AF848&gt;100,"",IF($M848=プロ用男子!D$27,ROW(),"")),"")</f>
        <v/>
      </c>
      <c r="BH848" s="58" t="str">
        <f>IF(O848="男子",IF($AF848&gt;100,"",IF($M848=プロ用男子!K$27,ROW(),"")),"")</f>
        <v/>
      </c>
      <c r="BI848" s="58" t="str">
        <f>IF(O848="男子",IF($AF848&gt;100,"",IF($M848=プロ用男子!D$52,ROW(),"")),"")</f>
        <v/>
      </c>
      <c r="BJ848" s="58" t="str">
        <f>IF(O848="男子",IF($AF848&gt;100,"",IF($M848=プロ用男子!K$52,ROW(),"")),"")</f>
        <v/>
      </c>
      <c r="BK848" s="58" t="str">
        <f>IF(O848="男子",IF($AF848&gt;100,"",IF($M848=プロ用男子!D$77,ROW(),"")),"")</f>
        <v/>
      </c>
      <c r="BL848" s="58" t="str">
        <f>IF(O848="男子",IF($AF848&gt;100,"",IF($M848=プロ用男子!K$77,ROW(),"")),"")</f>
        <v/>
      </c>
      <c r="BM848" s="58" t="str">
        <f>IF(O848="男子",IF($AF848&gt;100,"",IF($M848=プロ用男子!D$102,ROW(),"")),"")</f>
        <v/>
      </c>
      <c r="BN848" s="58" t="str">
        <f>IF(O848="男子",IF($AF848&gt;100,"",IF($M848=プロ用男子!K$102,ROW(),"")),"")</f>
        <v/>
      </c>
      <c r="BO848" s="58" t="str">
        <f>IF(O848="男子",IF($AF848&gt;100,"",IF($M848=プロ用男子!D$127,ROW(),"")),"")</f>
        <v/>
      </c>
      <c r="BP848" s="58" t="str">
        <f>IF(O848="男子",IF($AF848&gt;100,"",IF($M848=プロ用男子!K$127,ROW(),"")),"")</f>
        <v/>
      </c>
      <c r="BQ848" s="58" t="str">
        <f>IF(O848="男子",IF($AF848&gt;100,"",IF($M848=プロ用男子!D$152,ROW(),"")),"")</f>
        <v/>
      </c>
      <c r="BR848" s="58" t="str">
        <f>IF(O848="男子",IF($AF848&gt;100,"",IF($M848=プロ用男子!K$152,ROW(),"")),"")</f>
        <v/>
      </c>
      <c r="BS848" s="58" t="str">
        <f>IF(O848="男子",IF($AF848&gt;100,"",IF($M848=プロ用男子!D$177,ROW(),"")),"")</f>
        <v/>
      </c>
      <c r="BT848" s="58" t="str">
        <f>IF(O848="男子",IF($AF848&gt;100,"",IF($M848=プロ用男子!K$177,ROW(),"")),"")</f>
        <v/>
      </c>
      <c r="BU848" s="58" t="str">
        <f>IF(O848="男子",IF($AF848&gt;100,"",IF($M848=プロ用男子!D$202,ROW(),"")),"")</f>
        <v/>
      </c>
      <c r="BV848" s="58" t="str">
        <f>IF(O848="男子",IF($AF848&gt;100,"",IF($M848=プロ用男子!K$202,ROW(),"")),"")</f>
        <v/>
      </c>
      <c r="BW848" s="58" t="str">
        <f>IF(O848="男子",IF($AF848&gt;100,"",IF($M848=プロ用男子!D$227,ROW(),"")),"")</f>
        <v/>
      </c>
      <c r="BX848" s="58" t="str">
        <f>IF(O848="男子",IF($AF848&gt;100,"",IF($M848=プロ用男子!K$227,ROW(),"")),"")</f>
        <v/>
      </c>
      <c r="BY848" s="58" t="str">
        <f>IF(O848="女子",IF(AF848&gt;100,"",IF(M848=プロ用女子!D$2,ROW(),"")),"")</f>
        <v/>
      </c>
      <c r="BZ848" s="58" t="str">
        <f>IF(O848="女子",IF($AF848&gt;100,"",IF($M848=プロ用女子!K$2,ROW(),"")),"")</f>
        <v/>
      </c>
      <c r="CA848" s="58" t="str">
        <f>IF(O848="女子",IF($AF848&gt;100,"",IF($M848=プロ用女子!D$27,ROW(),"")),"")</f>
        <v/>
      </c>
      <c r="CB848" s="58" t="str">
        <f>IF(O848="女子",IF($AF848&gt;100,"",IF($M848=プロ用女子!K$27,ROW(),"")),"")</f>
        <v/>
      </c>
      <c r="CC848" s="58" t="str">
        <f>IF(O848="女子",IF($AF848&gt;100,"",IF($M848=プロ用女子!D$52,ROW(),"")),"")</f>
        <v/>
      </c>
      <c r="CD848" s="58" t="str">
        <f>IF(O848="女子",IF($AF848&gt;100,"",IF($M848=プロ用女子!K$52,ROW(),"")),"")</f>
        <v/>
      </c>
      <c r="CE848" s="58" t="str">
        <f>IF(O848="女子",IF($AF848&gt;100,"",IF($M848=プロ用女子!D$77,ROW(),"")),"")</f>
        <v/>
      </c>
      <c r="CF848" s="58" t="str">
        <f>IF(O848="女子",IF($AF848&gt;100,"",IF($M848=プロ用女子!K$77,ROW(),"")),"")</f>
        <v/>
      </c>
      <c r="CG848" s="58" t="str">
        <f>IF(O848="女子",IF($AF848&gt;100,"",IF($M848=プロ用女子!D$102,ROW(),"")),"")</f>
        <v/>
      </c>
      <c r="CH848" s="58" t="str">
        <f>IF(O848="女子",IF($AF848&gt;100,"",IF($M848=プロ用女子!K$102,ROW(),"")),"")</f>
        <v/>
      </c>
      <c r="CI848" s="58" t="str">
        <f>IF(O848="女子",IF($AF848&gt;100,"",IF($M848=プロ用女子!D$127,ROW(),"")),"")</f>
        <v/>
      </c>
      <c r="CJ848" s="58" t="str">
        <f>IF(O848="女子",IF($AF848&gt;100,"",IF($M848=プロ用女子!K$127,ROW(),"")),"")</f>
        <v/>
      </c>
      <c r="CK848" s="58" t="str">
        <f>IF(O848="女子",IF($AF848&gt;100,"",IF($M848=プロ用女子!D$152,ROW(),"")),"")</f>
        <v/>
      </c>
      <c r="CL848" s="58" t="str">
        <f>IF(O848="女子",IF($AF848&gt;100,"",IF($M848=プロ用女子!K$152,ROW(),"")),"")</f>
        <v/>
      </c>
      <c r="CM848" s="58" t="str">
        <f>IF(O848="女子",IF($AF848&gt;100,"",IF($M848=プロ用女子!D$177,ROW(),"")),"")</f>
        <v/>
      </c>
      <c r="CN848" s="58" t="str">
        <f>IF(O848="女子",IF($AF848&gt;100,"",IF($M848=プロ用女子!K$177,ROW(),"")),"")</f>
        <v/>
      </c>
      <c r="CO848" s="58" t="str">
        <f>IF(O848="女子",IF($AF848&gt;100,"",IF($M848=プロ用女子!D$202,ROW(),"")),"")</f>
        <v/>
      </c>
      <c r="CP848" s="58" t="str">
        <f>IF(O848="女子",IF($AF848&gt;100,"",IF($M848=プロ用女子!K$202,ROW(),"")),"")</f>
        <v/>
      </c>
      <c r="CQ848" s="58" t="str">
        <f>IF(O848="女子",IF($AF848&gt;100,"",IF($M848=プロ用女子!D$227,ROW(),"")),"")</f>
        <v/>
      </c>
      <c r="CR848" s="58" t="str">
        <f>IF(O848="女子",IF($AF848&gt;100,"",IF($M848=プロ用女子!K$227,ROW(),"")),"")</f>
        <v/>
      </c>
    </row>
    <row r="849" spans="57:96" x14ac:dyDescent="0.15">
      <c r="BE849" s="58" t="str">
        <f>IF(O849="男子",IF($AF849&gt;100,"",IF(M849=プロ用男子!D$2,ROW(),"")),"")</f>
        <v/>
      </c>
      <c r="BF849" s="58" t="str">
        <f>IF(O849="男子",IF($AF849&gt;100,"",IF($M849=プロ用男子!K$2,ROW(),"")),"")</f>
        <v/>
      </c>
      <c r="BG849" s="58" t="str">
        <f>IF(O849="男子",IF($AF849&gt;100,"",IF($M849=プロ用男子!D$27,ROW(),"")),"")</f>
        <v/>
      </c>
      <c r="BH849" s="58" t="str">
        <f>IF(O849="男子",IF($AF849&gt;100,"",IF($M849=プロ用男子!K$27,ROW(),"")),"")</f>
        <v/>
      </c>
      <c r="BI849" s="58" t="str">
        <f>IF(O849="男子",IF($AF849&gt;100,"",IF($M849=プロ用男子!D$52,ROW(),"")),"")</f>
        <v/>
      </c>
      <c r="BJ849" s="58" t="str">
        <f>IF(O849="男子",IF($AF849&gt;100,"",IF($M849=プロ用男子!K$52,ROW(),"")),"")</f>
        <v/>
      </c>
      <c r="BK849" s="58" t="str">
        <f>IF(O849="男子",IF($AF849&gt;100,"",IF($M849=プロ用男子!D$77,ROW(),"")),"")</f>
        <v/>
      </c>
      <c r="BL849" s="58" t="str">
        <f>IF(O849="男子",IF($AF849&gt;100,"",IF($M849=プロ用男子!K$77,ROW(),"")),"")</f>
        <v/>
      </c>
      <c r="BM849" s="58" t="str">
        <f>IF(O849="男子",IF($AF849&gt;100,"",IF($M849=プロ用男子!D$102,ROW(),"")),"")</f>
        <v/>
      </c>
      <c r="BN849" s="58" t="str">
        <f>IF(O849="男子",IF($AF849&gt;100,"",IF($M849=プロ用男子!K$102,ROW(),"")),"")</f>
        <v/>
      </c>
      <c r="BO849" s="58" t="str">
        <f>IF(O849="男子",IF($AF849&gt;100,"",IF($M849=プロ用男子!D$127,ROW(),"")),"")</f>
        <v/>
      </c>
      <c r="BP849" s="58" t="str">
        <f>IF(O849="男子",IF($AF849&gt;100,"",IF($M849=プロ用男子!K$127,ROW(),"")),"")</f>
        <v/>
      </c>
      <c r="BQ849" s="58" t="str">
        <f>IF(O849="男子",IF($AF849&gt;100,"",IF($M849=プロ用男子!D$152,ROW(),"")),"")</f>
        <v/>
      </c>
      <c r="BR849" s="58" t="str">
        <f>IF(O849="男子",IF($AF849&gt;100,"",IF($M849=プロ用男子!K$152,ROW(),"")),"")</f>
        <v/>
      </c>
      <c r="BS849" s="58" t="str">
        <f>IF(O849="男子",IF($AF849&gt;100,"",IF($M849=プロ用男子!D$177,ROW(),"")),"")</f>
        <v/>
      </c>
      <c r="BT849" s="58" t="str">
        <f>IF(O849="男子",IF($AF849&gt;100,"",IF($M849=プロ用男子!K$177,ROW(),"")),"")</f>
        <v/>
      </c>
      <c r="BU849" s="58" t="str">
        <f>IF(O849="男子",IF($AF849&gt;100,"",IF($M849=プロ用男子!D$202,ROW(),"")),"")</f>
        <v/>
      </c>
      <c r="BV849" s="58" t="str">
        <f>IF(O849="男子",IF($AF849&gt;100,"",IF($M849=プロ用男子!K$202,ROW(),"")),"")</f>
        <v/>
      </c>
      <c r="BW849" s="58" t="str">
        <f>IF(O849="男子",IF($AF849&gt;100,"",IF($M849=プロ用男子!D$227,ROW(),"")),"")</f>
        <v/>
      </c>
      <c r="BX849" s="58" t="str">
        <f>IF(O849="男子",IF($AF849&gt;100,"",IF($M849=プロ用男子!K$227,ROW(),"")),"")</f>
        <v/>
      </c>
      <c r="BY849" s="58" t="str">
        <f>IF(O849="女子",IF(AF849&gt;100,"",IF(M849=プロ用女子!D$2,ROW(),"")),"")</f>
        <v/>
      </c>
      <c r="BZ849" s="58" t="str">
        <f>IF(O849="女子",IF($AF849&gt;100,"",IF($M849=プロ用女子!K$2,ROW(),"")),"")</f>
        <v/>
      </c>
      <c r="CA849" s="58" t="str">
        <f>IF(O849="女子",IF($AF849&gt;100,"",IF($M849=プロ用女子!D$27,ROW(),"")),"")</f>
        <v/>
      </c>
      <c r="CB849" s="58" t="str">
        <f>IF(O849="女子",IF($AF849&gt;100,"",IF($M849=プロ用女子!K$27,ROW(),"")),"")</f>
        <v/>
      </c>
      <c r="CC849" s="58" t="str">
        <f>IF(O849="女子",IF($AF849&gt;100,"",IF($M849=プロ用女子!D$52,ROW(),"")),"")</f>
        <v/>
      </c>
      <c r="CD849" s="58" t="str">
        <f>IF(O849="女子",IF($AF849&gt;100,"",IF($M849=プロ用女子!K$52,ROW(),"")),"")</f>
        <v/>
      </c>
      <c r="CE849" s="58" t="str">
        <f>IF(O849="女子",IF($AF849&gt;100,"",IF($M849=プロ用女子!D$77,ROW(),"")),"")</f>
        <v/>
      </c>
      <c r="CF849" s="58" t="str">
        <f>IF(O849="女子",IF($AF849&gt;100,"",IF($M849=プロ用女子!K$77,ROW(),"")),"")</f>
        <v/>
      </c>
      <c r="CG849" s="58" t="str">
        <f>IF(O849="女子",IF($AF849&gt;100,"",IF($M849=プロ用女子!D$102,ROW(),"")),"")</f>
        <v/>
      </c>
      <c r="CH849" s="58" t="str">
        <f>IF(O849="女子",IF($AF849&gt;100,"",IF($M849=プロ用女子!K$102,ROW(),"")),"")</f>
        <v/>
      </c>
      <c r="CI849" s="58" t="str">
        <f>IF(O849="女子",IF($AF849&gt;100,"",IF($M849=プロ用女子!D$127,ROW(),"")),"")</f>
        <v/>
      </c>
      <c r="CJ849" s="58" t="str">
        <f>IF(O849="女子",IF($AF849&gt;100,"",IF($M849=プロ用女子!K$127,ROW(),"")),"")</f>
        <v/>
      </c>
      <c r="CK849" s="58" t="str">
        <f>IF(O849="女子",IF($AF849&gt;100,"",IF($M849=プロ用女子!D$152,ROW(),"")),"")</f>
        <v/>
      </c>
      <c r="CL849" s="58" t="str">
        <f>IF(O849="女子",IF($AF849&gt;100,"",IF($M849=プロ用女子!K$152,ROW(),"")),"")</f>
        <v/>
      </c>
      <c r="CM849" s="58" t="str">
        <f>IF(O849="女子",IF($AF849&gt;100,"",IF($M849=プロ用女子!D$177,ROW(),"")),"")</f>
        <v/>
      </c>
      <c r="CN849" s="58" t="str">
        <f>IF(O849="女子",IF($AF849&gt;100,"",IF($M849=プロ用女子!K$177,ROW(),"")),"")</f>
        <v/>
      </c>
      <c r="CO849" s="58" t="str">
        <f>IF(O849="女子",IF($AF849&gt;100,"",IF($M849=プロ用女子!D$202,ROW(),"")),"")</f>
        <v/>
      </c>
      <c r="CP849" s="58" t="str">
        <f>IF(O849="女子",IF($AF849&gt;100,"",IF($M849=プロ用女子!K$202,ROW(),"")),"")</f>
        <v/>
      </c>
      <c r="CQ849" s="58" t="str">
        <f>IF(O849="女子",IF($AF849&gt;100,"",IF($M849=プロ用女子!D$227,ROW(),"")),"")</f>
        <v/>
      </c>
      <c r="CR849" s="58" t="str">
        <f>IF(O849="女子",IF($AF849&gt;100,"",IF($M849=プロ用女子!K$227,ROW(),"")),"")</f>
        <v/>
      </c>
    </row>
    <row r="850" spans="57:96" x14ac:dyDescent="0.15">
      <c r="BE850" s="58" t="str">
        <f>IF(O850="男子",IF($AF850&gt;100,"",IF(M850=プロ用男子!D$2,ROW(),"")),"")</f>
        <v/>
      </c>
      <c r="BF850" s="58" t="str">
        <f>IF(O850="男子",IF($AF850&gt;100,"",IF($M850=プロ用男子!K$2,ROW(),"")),"")</f>
        <v/>
      </c>
      <c r="BG850" s="58" t="str">
        <f>IF(O850="男子",IF($AF850&gt;100,"",IF($M850=プロ用男子!D$27,ROW(),"")),"")</f>
        <v/>
      </c>
      <c r="BH850" s="58" t="str">
        <f>IF(O850="男子",IF($AF850&gt;100,"",IF($M850=プロ用男子!K$27,ROW(),"")),"")</f>
        <v/>
      </c>
      <c r="BI850" s="58" t="str">
        <f>IF(O850="男子",IF($AF850&gt;100,"",IF($M850=プロ用男子!D$52,ROW(),"")),"")</f>
        <v/>
      </c>
      <c r="BJ850" s="58" t="str">
        <f>IF(O850="男子",IF($AF850&gt;100,"",IF($M850=プロ用男子!K$52,ROW(),"")),"")</f>
        <v/>
      </c>
      <c r="BK850" s="58" t="str">
        <f>IF(O850="男子",IF($AF850&gt;100,"",IF($M850=プロ用男子!D$77,ROW(),"")),"")</f>
        <v/>
      </c>
      <c r="BL850" s="58" t="str">
        <f>IF(O850="男子",IF($AF850&gt;100,"",IF($M850=プロ用男子!K$77,ROW(),"")),"")</f>
        <v/>
      </c>
      <c r="BM850" s="58" t="str">
        <f>IF(O850="男子",IF($AF850&gt;100,"",IF($M850=プロ用男子!D$102,ROW(),"")),"")</f>
        <v/>
      </c>
      <c r="BN850" s="58" t="str">
        <f>IF(O850="男子",IF($AF850&gt;100,"",IF($M850=プロ用男子!K$102,ROW(),"")),"")</f>
        <v/>
      </c>
      <c r="BO850" s="58" t="str">
        <f>IF(O850="男子",IF($AF850&gt;100,"",IF($M850=プロ用男子!D$127,ROW(),"")),"")</f>
        <v/>
      </c>
      <c r="BP850" s="58" t="str">
        <f>IF(O850="男子",IF($AF850&gt;100,"",IF($M850=プロ用男子!K$127,ROW(),"")),"")</f>
        <v/>
      </c>
      <c r="BQ850" s="58" t="str">
        <f>IF(O850="男子",IF($AF850&gt;100,"",IF($M850=プロ用男子!D$152,ROW(),"")),"")</f>
        <v/>
      </c>
      <c r="BR850" s="58" t="str">
        <f>IF(O850="男子",IF($AF850&gt;100,"",IF($M850=プロ用男子!K$152,ROW(),"")),"")</f>
        <v/>
      </c>
      <c r="BS850" s="58" t="str">
        <f>IF(O850="男子",IF($AF850&gt;100,"",IF($M850=プロ用男子!D$177,ROW(),"")),"")</f>
        <v/>
      </c>
      <c r="BT850" s="58" t="str">
        <f>IF(O850="男子",IF($AF850&gt;100,"",IF($M850=プロ用男子!K$177,ROW(),"")),"")</f>
        <v/>
      </c>
      <c r="BU850" s="58" t="str">
        <f>IF(O850="男子",IF($AF850&gt;100,"",IF($M850=プロ用男子!D$202,ROW(),"")),"")</f>
        <v/>
      </c>
      <c r="BV850" s="58" t="str">
        <f>IF(O850="男子",IF($AF850&gt;100,"",IF($M850=プロ用男子!K$202,ROW(),"")),"")</f>
        <v/>
      </c>
      <c r="BW850" s="58" t="str">
        <f>IF(O850="男子",IF($AF850&gt;100,"",IF($M850=プロ用男子!D$227,ROW(),"")),"")</f>
        <v/>
      </c>
      <c r="BX850" s="58" t="str">
        <f>IF(O850="男子",IF($AF850&gt;100,"",IF($M850=プロ用男子!K$227,ROW(),"")),"")</f>
        <v/>
      </c>
      <c r="BY850" s="58" t="str">
        <f>IF(O850="女子",IF(AF850&gt;100,"",IF(M850=プロ用女子!D$2,ROW(),"")),"")</f>
        <v/>
      </c>
      <c r="BZ850" s="58" t="str">
        <f>IF(O850="女子",IF($AF850&gt;100,"",IF($M850=プロ用女子!K$2,ROW(),"")),"")</f>
        <v/>
      </c>
      <c r="CA850" s="58" t="str">
        <f>IF(O850="女子",IF($AF850&gt;100,"",IF($M850=プロ用女子!D$27,ROW(),"")),"")</f>
        <v/>
      </c>
      <c r="CB850" s="58" t="str">
        <f>IF(O850="女子",IF($AF850&gt;100,"",IF($M850=プロ用女子!K$27,ROW(),"")),"")</f>
        <v/>
      </c>
      <c r="CC850" s="58" t="str">
        <f>IF(O850="女子",IF($AF850&gt;100,"",IF($M850=プロ用女子!D$52,ROW(),"")),"")</f>
        <v/>
      </c>
      <c r="CD850" s="58" t="str">
        <f>IF(O850="女子",IF($AF850&gt;100,"",IF($M850=プロ用女子!K$52,ROW(),"")),"")</f>
        <v/>
      </c>
      <c r="CE850" s="58" t="str">
        <f>IF(O850="女子",IF($AF850&gt;100,"",IF($M850=プロ用女子!D$77,ROW(),"")),"")</f>
        <v/>
      </c>
      <c r="CF850" s="58" t="str">
        <f>IF(O850="女子",IF($AF850&gt;100,"",IF($M850=プロ用女子!K$77,ROW(),"")),"")</f>
        <v/>
      </c>
      <c r="CG850" s="58" t="str">
        <f>IF(O850="女子",IF($AF850&gt;100,"",IF($M850=プロ用女子!D$102,ROW(),"")),"")</f>
        <v/>
      </c>
      <c r="CH850" s="58" t="str">
        <f>IF(O850="女子",IF($AF850&gt;100,"",IF($M850=プロ用女子!K$102,ROW(),"")),"")</f>
        <v/>
      </c>
      <c r="CI850" s="58" t="str">
        <f>IF(O850="女子",IF($AF850&gt;100,"",IF($M850=プロ用女子!D$127,ROW(),"")),"")</f>
        <v/>
      </c>
      <c r="CJ850" s="58" t="str">
        <f>IF(O850="女子",IF($AF850&gt;100,"",IF($M850=プロ用女子!K$127,ROW(),"")),"")</f>
        <v/>
      </c>
      <c r="CK850" s="58" t="str">
        <f>IF(O850="女子",IF($AF850&gt;100,"",IF($M850=プロ用女子!D$152,ROW(),"")),"")</f>
        <v/>
      </c>
      <c r="CL850" s="58" t="str">
        <f>IF(O850="女子",IF($AF850&gt;100,"",IF($M850=プロ用女子!K$152,ROW(),"")),"")</f>
        <v/>
      </c>
      <c r="CM850" s="58" t="str">
        <f>IF(O850="女子",IF($AF850&gt;100,"",IF($M850=プロ用女子!D$177,ROW(),"")),"")</f>
        <v/>
      </c>
      <c r="CN850" s="58" t="str">
        <f>IF(O850="女子",IF($AF850&gt;100,"",IF($M850=プロ用女子!K$177,ROW(),"")),"")</f>
        <v/>
      </c>
      <c r="CO850" s="58" t="str">
        <f>IF(O850="女子",IF($AF850&gt;100,"",IF($M850=プロ用女子!D$202,ROW(),"")),"")</f>
        <v/>
      </c>
      <c r="CP850" s="58" t="str">
        <f>IF(O850="女子",IF($AF850&gt;100,"",IF($M850=プロ用女子!K$202,ROW(),"")),"")</f>
        <v/>
      </c>
      <c r="CQ850" s="58" t="str">
        <f>IF(O850="女子",IF($AF850&gt;100,"",IF($M850=プロ用女子!D$227,ROW(),"")),"")</f>
        <v/>
      </c>
      <c r="CR850" s="58" t="str">
        <f>IF(O850="女子",IF($AF850&gt;100,"",IF($M850=プロ用女子!K$227,ROW(),"")),"")</f>
        <v/>
      </c>
    </row>
    <row r="851" spans="57:96" x14ac:dyDescent="0.15">
      <c r="BE851" s="58" t="str">
        <f>IF(O851="男子",IF($AF851&gt;100,"",IF(M851=プロ用男子!D$2,ROW(),"")),"")</f>
        <v/>
      </c>
      <c r="BF851" s="58" t="str">
        <f>IF(O851="男子",IF($AF851&gt;100,"",IF($M851=プロ用男子!K$2,ROW(),"")),"")</f>
        <v/>
      </c>
      <c r="BG851" s="58" t="str">
        <f>IF(O851="男子",IF($AF851&gt;100,"",IF($M851=プロ用男子!D$27,ROW(),"")),"")</f>
        <v/>
      </c>
      <c r="BH851" s="58" t="str">
        <f>IF(O851="男子",IF($AF851&gt;100,"",IF($M851=プロ用男子!K$27,ROW(),"")),"")</f>
        <v/>
      </c>
      <c r="BI851" s="58" t="str">
        <f>IF(O851="男子",IF($AF851&gt;100,"",IF($M851=プロ用男子!D$52,ROW(),"")),"")</f>
        <v/>
      </c>
      <c r="BJ851" s="58" t="str">
        <f>IF(O851="男子",IF($AF851&gt;100,"",IF($M851=プロ用男子!K$52,ROW(),"")),"")</f>
        <v/>
      </c>
      <c r="BK851" s="58" t="str">
        <f>IF(O851="男子",IF($AF851&gt;100,"",IF($M851=プロ用男子!D$77,ROW(),"")),"")</f>
        <v/>
      </c>
      <c r="BL851" s="58" t="str">
        <f>IF(O851="男子",IF($AF851&gt;100,"",IF($M851=プロ用男子!K$77,ROW(),"")),"")</f>
        <v/>
      </c>
      <c r="BM851" s="58" t="str">
        <f>IF(O851="男子",IF($AF851&gt;100,"",IF($M851=プロ用男子!D$102,ROW(),"")),"")</f>
        <v/>
      </c>
      <c r="BN851" s="58" t="str">
        <f>IF(O851="男子",IF($AF851&gt;100,"",IF($M851=プロ用男子!K$102,ROW(),"")),"")</f>
        <v/>
      </c>
      <c r="BO851" s="58" t="str">
        <f>IF(O851="男子",IF($AF851&gt;100,"",IF($M851=プロ用男子!D$127,ROW(),"")),"")</f>
        <v/>
      </c>
      <c r="BP851" s="58" t="str">
        <f>IF(O851="男子",IF($AF851&gt;100,"",IF($M851=プロ用男子!K$127,ROW(),"")),"")</f>
        <v/>
      </c>
      <c r="BQ851" s="58" t="str">
        <f>IF(O851="男子",IF($AF851&gt;100,"",IF($M851=プロ用男子!D$152,ROW(),"")),"")</f>
        <v/>
      </c>
      <c r="BR851" s="58" t="str">
        <f>IF(O851="男子",IF($AF851&gt;100,"",IF($M851=プロ用男子!K$152,ROW(),"")),"")</f>
        <v/>
      </c>
      <c r="BS851" s="58" t="str">
        <f>IF(O851="男子",IF($AF851&gt;100,"",IF($M851=プロ用男子!D$177,ROW(),"")),"")</f>
        <v/>
      </c>
      <c r="BT851" s="58" t="str">
        <f>IF(O851="男子",IF($AF851&gt;100,"",IF($M851=プロ用男子!K$177,ROW(),"")),"")</f>
        <v/>
      </c>
      <c r="BU851" s="58" t="str">
        <f>IF(O851="男子",IF($AF851&gt;100,"",IF($M851=プロ用男子!D$202,ROW(),"")),"")</f>
        <v/>
      </c>
      <c r="BV851" s="58" t="str">
        <f>IF(O851="男子",IF($AF851&gt;100,"",IF($M851=プロ用男子!K$202,ROW(),"")),"")</f>
        <v/>
      </c>
      <c r="BW851" s="58" t="str">
        <f>IF(O851="男子",IF($AF851&gt;100,"",IF($M851=プロ用男子!D$227,ROW(),"")),"")</f>
        <v/>
      </c>
      <c r="BX851" s="58" t="str">
        <f>IF(O851="男子",IF($AF851&gt;100,"",IF($M851=プロ用男子!K$227,ROW(),"")),"")</f>
        <v/>
      </c>
      <c r="BY851" s="58" t="str">
        <f>IF(O851="女子",IF(AF851&gt;100,"",IF(M851=プロ用女子!D$2,ROW(),"")),"")</f>
        <v/>
      </c>
      <c r="BZ851" s="58" t="str">
        <f>IF(O851="女子",IF($AF851&gt;100,"",IF($M851=プロ用女子!K$2,ROW(),"")),"")</f>
        <v/>
      </c>
      <c r="CA851" s="58" t="str">
        <f>IF(O851="女子",IF($AF851&gt;100,"",IF($M851=プロ用女子!D$27,ROW(),"")),"")</f>
        <v/>
      </c>
      <c r="CB851" s="58" t="str">
        <f>IF(O851="女子",IF($AF851&gt;100,"",IF($M851=プロ用女子!K$27,ROW(),"")),"")</f>
        <v/>
      </c>
      <c r="CC851" s="58" t="str">
        <f>IF(O851="女子",IF($AF851&gt;100,"",IF($M851=プロ用女子!D$52,ROW(),"")),"")</f>
        <v/>
      </c>
      <c r="CD851" s="58" t="str">
        <f>IF(O851="女子",IF($AF851&gt;100,"",IF($M851=プロ用女子!K$52,ROW(),"")),"")</f>
        <v/>
      </c>
      <c r="CE851" s="58" t="str">
        <f>IF(O851="女子",IF($AF851&gt;100,"",IF($M851=プロ用女子!D$77,ROW(),"")),"")</f>
        <v/>
      </c>
      <c r="CF851" s="58" t="str">
        <f>IF(O851="女子",IF($AF851&gt;100,"",IF($M851=プロ用女子!K$77,ROW(),"")),"")</f>
        <v/>
      </c>
      <c r="CG851" s="58" t="str">
        <f>IF(O851="女子",IF($AF851&gt;100,"",IF($M851=プロ用女子!D$102,ROW(),"")),"")</f>
        <v/>
      </c>
      <c r="CH851" s="58" t="str">
        <f>IF(O851="女子",IF($AF851&gt;100,"",IF($M851=プロ用女子!K$102,ROW(),"")),"")</f>
        <v/>
      </c>
      <c r="CI851" s="58" t="str">
        <f>IF(O851="女子",IF($AF851&gt;100,"",IF($M851=プロ用女子!D$127,ROW(),"")),"")</f>
        <v/>
      </c>
      <c r="CJ851" s="58" t="str">
        <f>IF(O851="女子",IF($AF851&gt;100,"",IF($M851=プロ用女子!K$127,ROW(),"")),"")</f>
        <v/>
      </c>
      <c r="CK851" s="58" t="str">
        <f>IF(O851="女子",IF($AF851&gt;100,"",IF($M851=プロ用女子!D$152,ROW(),"")),"")</f>
        <v/>
      </c>
      <c r="CL851" s="58" t="str">
        <f>IF(O851="女子",IF($AF851&gt;100,"",IF($M851=プロ用女子!K$152,ROW(),"")),"")</f>
        <v/>
      </c>
      <c r="CM851" s="58" t="str">
        <f>IF(O851="女子",IF($AF851&gt;100,"",IF($M851=プロ用女子!D$177,ROW(),"")),"")</f>
        <v/>
      </c>
      <c r="CN851" s="58" t="str">
        <f>IF(O851="女子",IF($AF851&gt;100,"",IF($M851=プロ用女子!K$177,ROW(),"")),"")</f>
        <v/>
      </c>
      <c r="CO851" s="58" t="str">
        <f>IF(O851="女子",IF($AF851&gt;100,"",IF($M851=プロ用女子!D$202,ROW(),"")),"")</f>
        <v/>
      </c>
      <c r="CP851" s="58" t="str">
        <f>IF(O851="女子",IF($AF851&gt;100,"",IF($M851=プロ用女子!K$202,ROW(),"")),"")</f>
        <v/>
      </c>
      <c r="CQ851" s="58" t="str">
        <f>IF(O851="女子",IF($AF851&gt;100,"",IF($M851=プロ用女子!D$227,ROW(),"")),"")</f>
        <v/>
      </c>
      <c r="CR851" s="58" t="str">
        <f>IF(O851="女子",IF($AF851&gt;100,"",IF($M851=プロ用女子!K$227,ROW(),"")),"")</f>
        <v/>
      </c>
    </row>
    <row r="852" spans="57:96" x14ac:dyDescent="0.15">
      <c r="BE852" s="58" t="str">
        <f>IF(O852="男子",IF($AF852&gt;100,"",IF(M852=プロ用男子!D$2,ROW(),"")),"")</f>
        <v/>
      </c>
      <c r="BF852" s="58" t="str">
        <f>IF(O852="男子",IF($AF852&gt;100,"",IF($M852=プロ用男子!K$2,ROW(),"")),"")</f>
        <v/>
      </c>
      <c r="BG852" s="58" t="str">
        <f>IF(O852="男子",IF($AF852&gt;100,"",IF($M852=プロ用男子!D$27,ROW(),"")),"")</f>
        <v/>
      </c>
      <c r="BH852" s="58" t="str">
        <f>IF(O852="男子",IF($AF852&gt;100,"",IF($M852=プロ用男子!K$27,ROW(),"")),"")</f>
        <v/>
      </c>
      <c r="BI852" s="58" t="str">
        <f>IF(O852="男子",IF($AF852&gt;100,"",IF($M852=プロ用男子!D$52,ROW(),"")),"")</f>
        <v/>
      </c>
      <c r="BJ852" s="58" t="str">
        <f>IF(O852="男子",IF($AF852&gt;100,"",IF($M852=プロ用男子!K$52,ROW(),"")),"")</f>
        <v/>
      </c>
      <c r="BK852" s="58" t="str">
        <f>IF(O852="男子",IF($AF852&gt;100,"",IF($M852=プロ用男子!D$77,ROW(),"")),"")</f>
        <v/>
      </c>
      <c r="BL852" s="58" t="str">
        <f>IF(O852="男子",IF($AF852&gt;100,"",IF($M852=プロ用男子!K$77,ROW(),"")),"")</f>
        <v/>
      </c>
      <c r="BM852" s="58" t="str">
        <f>IF(O852="男子",IF($AF852&gt;100,"",IF($M852=プロ用男子!D$102,ROW(),"")),"")</f>
        <v/>
      </c>
      <c r="BN852" s="58" t="str">
        <f>IF(O852="男子",IF($AF852&gt;100,"",IF($M852=プロ用男子!K$102,ROW(),"")),"")</f>
        <v/>
      </c>
      <c r="BO852" s="58" t="str">
        <f>IF(O852="男子",IF($AF852&gt;100,"",IF($M852=プロ用男子!D$127,ROW(),"")),"")</f>
        <v/>
      </c>
      <c r="BP852" s="58" t="str">
        <f>IF(O852="男子",IF($AF852&gt;100,"",IF($M852=プロ用男子!K$127,ROW(),"")),"")</f>
        <v/>
      </c>
      <c r="BQ852" s="58" t="str">
        <f>IF(O852="男子",IF($AF852&gt;100,"",IF($M852=プロ用男子!D$152,ROW(),"")),"")</f>
        <v/>
      </c>
      <c r="BR852" s="58" t="str">
        <f>IF(O852="男子",IF($AF852&gt;100,"",IF($M852=プロ用男子!K$152,ROW(),"")),"")</f>
        <v/>
      </c>
      <c r="BS852" s="58" t="str">
        <f>IF(O852="男子",IF($AF852&gt;100,"",IF($M852=プロ用男子!D$177,ROW(),"")),"")</f>
        <v/>
      </c>
      <c r="BT852" s="58" t="str">
        <f>IF(O852="男子",IF($AF852&gt;100,"",IF($M852=プロ用男子!K$177,ROW(),"")),"")</f>
        <v/>
      </c>
      <c r="BU852" s="58" t="str">
        <f>IF(O852="男子",IF($AF852&gt;100,"",IF($M852=プロ用男子!D$202,ROW(),"")),"")</f>
        <v/>
      </c>
      <c r="BV852" s="58" t="str">
        <f>IF(O852="男子",IF($AF852&gt;100,"",IF($M852=プロ用男子!K$202,ROW(),"")),"")</f>
        <v/>
      </c>
      <c r="BW852" s="58" t="str">
        <f>IF(O852="男子",IF($AF852&gt;100,"",IF($M852=プロ用男子!D$227,ROW(),"")),"")</f>
        <v/>
      </c>
      <c r="BX852" s="58" t="str">
        <f>IF(O852="男子",IF($AF852&gt;100,"",IF($M852=プロ用男子!K$227,ROW(),"")),"")</f>
        <v/>
      </c>
      <c r="BY852" s="58" t="str">
        <f>IF(O852="女子",IF(AF852&gt;100,"",IF(M852=プロ用女子!D$2,ROW(),"")),"")</f>
        <v/>
      </c>
      <c r="BZ852" s="58" t="str">
        <f>IF(O852="女子",IF($AF852&gt;100,"",IF($M852=プロ用女子!K$2,ROW(),"")),"")</f>
        <v/>
      </c>
      <c r="CA852" s="58" t="str">
        <f>IF(O852="女子",IF($AF852&gt;100,"",IF($M852=プロ用女子!D$27,ROW(),"")),"")</f>
        <v/>
      </c>
      <c r="CB852" s="58" t="str">
        <f>IF(O852="女子",IF($AF852&gt;100,"",IF($M852=プロ用女子!K$27,ROW(),"")),"")</f>
        <v/>
      </c>
      <c r="CC852" s="58" t="str">
        <f>IF(O852="女子",IF($AF852&gt;100,"",IF($M852=プロ用女子!D$52,ROW(),"")),"")</f>
        <v/>
      </c>
      <c r="CD852" s="58" t="str">
        <f>IF(O852="女子",IF($AF852&gt;100,"",IF($M852=プロ用女子!K$52,ROW(),"")),"")</f>
        <v/>
      </c>
      <c r="CE852" s="58" t="str">
        <f>IF(O852="女子",IF($AF852&gt;100,"",IF($M852=プロ用女子!D$77,ROW(),"")),"")</f>
        <v/>
      </c>
      <c r="CF852" s="58" t="str">
        <f>IF(O852="女子",IF($AF852&gt;100,"",IF($M852=プロ用女子!K$77,ROW(),"")),"")</f>
        <v/>
      </c>
      <c r="CG852" s="58" t="str">
        <f>IF(O852="女子",IF($AF852&gt;100,"",IF($M852=プロ用女子!D$102,ROW(),"")),"")</f>
        <v/>
      </c>
      <c r="CH852" s="58" t="str">
        <f>IF(O852="女子",IF($AF852&gt;100,"",IF($M852=プロ用女子!K$102,ROW(),"")),"")</f>
        <v/>
      </c>
      <c r="CI852" s="58" t="str">
        <f>IF(O852="女子",IF($AF852&gt;100,"",IF($M852=プロ用女子!D$127,ROW(),"")),"")</f>
        <v/>
      </c>
      <c r="CJ852" s="58" t="str">
        <f>IF(O852="女子",IF($AF852&gt;100,"",IF($M852=プロ用女子!K$127,ROW(),"")),"")</f>
        <v/>
      </c>
      <c r="CK852" s="58" t="str">
        <f>IF(O852="女子",IF($AF852&gt;100,"",IF($M852=プロ用女子!D$152,ROW(),"")),"")</f>
        <v/>
      </c>
      <c r="CL852" s="58" t="str">
        <f>IF(O852="女子",IF($AF852&gt;100,"",IF($M852=プロ用女子!K$152,ROW(),"")),"")</f>
        <v/>
      </c>
      <c r="CM852" s="58" t="str">
        <f>IF(O852="女子",IF($AF852&gt;100,"",IF($M852=プロ用女子!D$177,ROW(),"")),"")</f>
        <v/>
      </c>
      <c r="CN852" s="58" t="str">
        <f>IF(O852="女子",IF($AF852&gt;100,"",IF($M852=プロ用女子!K$177,ROW(),"")),"")</f>
        <v/>
      </c>
      <c r="CO852" s="58" t="str">
        <f>IF(O852="女子",IF($AF852&gt;100,"",IF($M852=プロ用女子!D$202,ROW(),"")),"")</f>
        <v/>
      </c>
      <c r="CP852" s="58" t="str">
        <f>IF(O852="女子",IF($AF852&gt;100,"",IF($M852=プロ用女子!K$202,ROW(),"")),"")</f>
        <v/>
      </c>
      <c r="CQ852" s="58" t="str">
        <f>IF(O852="女子",IF($AF852&gt;100,"",IF($M852=プロ用女子!D$227,ROW(),"")),"")</f>
        <v/>
      </c>
      <c r="CR852" s="58" t="str">
        <f>IF(O852="女子",IF($AF852&gt;100,"",IF($M852=プロ用女子!K$227,ROW(),"")),"")</f>
        <v/>
      </c>
    </row>
    <row r="853" spans="57:96" x14ac:dyDescent="0.15">
      <c r="BE853" s="58" t="str">
        <f>IF(O853="男子",IF($AF853&gt;100,"",IF(M853=プロ用男子!D$2,ROW(),"")),"")</f>
        <v/>
      </c>
      <c r="BF853" s="58" t="str">
        <f>IF(O853="男子",IF($AF853&gt;100,"",IF($M853=プロ用男子!K$2,ROW(),"")),"")</f>
        <v/>
      </c>
      <c r="BG853" s="58" t="str">
        <f>IF(O853="男子",IF($AF853&gt;100,"",IF($M853=プロ用男子!D$27,ROW(),"")),"")</f>
        <v/>
      </c>
      <c r="BH853" s="58" t="str">
        <f>IF(O853="男子",IF($AF853&gt;100,"",IF($M853=プロ用男子!K$27,ROW(),"")),"")</f>
        <v/>
      </c>
      <c r="BI853" s="58" t="str">
        <f>IF(O853="男子",IF($AF853&gt;100,"",IF($M853=プロ用男子!D$52,ROW(),"")),"")</f>
        <v/>
      </c>
      <c r="BJ853" s="58" t="str">
        <f>IF(O853="男子",IF($AF853&gt;100,"",IF($M853=プロ用男子!K$52,ROW(),"")),"")</f>
        <v/>
      </c>
      <c r="BK853" s="58" t="str">
        <f>IF(O853="男子",IF($AF853&gt;100,"",IF($M853=プロ用男子!D$77,ROW(),"")),"")</f>
        <v/>
      </c>
      <c r="BL853" s="58" t="str">
        <f>IF(O853="男子",IF($AF853&gt;100,"",IF($M853=プロ用男子!K$77,ROW(),"")),"")</f>
        <v/>
      </c>
      <c r="BM853" s="58" t="str">
        <f>IF(O853="男子",IF($AF853&gt;100,"",IF($M853=プロ用男子!D$102,ROW(),"")),"")</f>
        <v/>
      </c>
      <c r="BN853" s="58" t="str">
        <f>IF(O853="男子",IF($AF853&gt;100,"",IF($M853=プロ用男子!K$102,ROW(),"")),"")</f>
        <v/>
      </c>
      <c r="BO853" s="58" t="str">
        <f>IF(O853="男子",IF($AF853&gt;100,"",IF($M853=プロ用男子!D$127,ROW(),"")),"")</f>
        <v/>
      </c>
      <c r="BP853" s="58" t="str">
        <f>IF(O853="男子",IF($AF853&gt;100,"",IF($M853=プロ用男子!K$127,ROW(),"")),"")</f>
        <v/>
      </c>
      <c r="BQ853" s="58" t="str">
        <f>IF(O853="男子",IF($AF853&gt;100,"",IF($M853=プロ用男子!D$152,ROW(),"")),"")</f>
        <v/>
      </c>
      <c r="BR853" s="58" t="str">
        <f>IF(O853="男子",IF($AF853&gt;100,"",IF($M853=プロ用男子!K$152,ROW(),"")),"")</f>
        <v/>
      </c>
      <c r="BS853" s="58" t="str">
        <f>IF(O853="男子",IF($AF853&gt;100,"",IF($M853=プロ用男子!D$177,ROW(),"")),"")</f>
        <v/>
      </c>
      <c r="BT853" s="58" t="str">
        <f>IF(O853="男子",IF($AF853&gt;100,"",IF($M853=プロ用男子!K$177,ROW(),"")),"")</f>
        <v/>
      </c>
      <c r="BU853" s="58" t="str">
        <f>IF(O853="男子",IF($AF853&gt;100,"",IF($M853=プロ用男子!D$202,ROW(),"")),"")</f>
        <v/>
      </c>
      <c r="BV853" s="58" t="str">
        <f>IF(O853="男子",IF($AF853&gt;100,"",IF($M853=プロ用男子!K$202,ROW(),"")),"")</f>
        <v/>
      </c>
      <c r="BW853" s="58" t="str">
        <f>IF(O853="男子",IF($AF853&gt;100,"",IF($M853=プロ用男子!D$227,ROW(),"")),"")</f>
        <v/>
      </c>
      <c r="BX853" s="58" t="str">
        <f>IF(O853="男子",IF($AF853&gt;100,"",IF($M853=プロ用男子!K$227,ROW(),"")),"")</f>
        <v/>
      </c>
      <c r="BY853" s="58" t="str">
        <f>IF(O853="女子",IF(AF853&gt;100,"",IF(M853=プロ用女子!D$2,ROW(),"")),"")</f>
        <v/>
      </c>
      <c r="BZ853" s="58" t="str">
        <f>IF(O853="女子",IF($AF853&gt;100,"",IF($M853=プロ用女子!K$2,ROW(),"")),"")</f>
        <v/>
      </c>
      <c r="CA853" s="58" t="str">
        <f>IF(O853="女子",IF($AF853&gt;100,"",IF($M853=プロ用女子!D$27,ROW(),"")),"")</f>
        <v/>
      </c>
      <c r="CB853" s="58" t="str">
        <f>IF(O853="女子",IF($AF853&gt;100,"",IF($M853=プロ用女子!K$27,ROW(),"")),"")</f>
        <v/>
      </c>
      <c r="CC853" s="58" t="str">
        <f>IF(O853="女子",IF($AF853&gt;100,"",IF($M853=プロ用女子!D$52,ROW(),"")),"")</f>
        <v/>
      </c>
      <c r="CD853" s="58" t="str">
        <f>IF(O853="女子",IF($AF853&gt;100,"",IF($M853=プロ用女子!K$52,ROW(),"")),"")</f>
        <v/>
      </c>
      <c r="CE853" s="58" t="str">
        <f>IF(O853="女子",IF($AF853&gt;100,"",IF($M853=プロ用女子!D$77,ROW(),"")),"")</f>
        <v/>
      </c>
      <c r="CF853" s="58" t="str">
        <f>IF(O853="女子",IF($AF853&gt;100,"",IF($M853=プロ用女子!K$77,ROW(),"")),"")</f>
        <v/>
      </c>
      <c r="CG853" s="58" t="str">
        <f>IF(O853="女子",IF($AF853&gt;100,"",IF($M853=プロ用女子!D$102,ROW(),"")),"")</f>
        <v/>
      </c>
      <c r="CH853" s="58" t="str">
        <f>IF(O853="女子",IF($AF853&gt;100,"",IF($M853=プロ用女子!K$102,ROW(),"")),"")</f>
        <v/>
      </c>
      <c r="CI853" s="58" t="str">
        <f>IF(O853="女子",IF($AF853&gt;100,"",IF($M853=プロ用女子!D$127,ROW(),"")),"")</f>
        <v/>
      </c>
      <c r="CJ853" s="58" t="str">
        <f>IF(O853="女子",IF($AF853&gt;100,"",IF($M853=プロ用女子!K$127,ROW(),"")),"")</f>
        <v/>
      </c>
      <c r="CK853" s="58" t="str">
        <f>IF(O853="女子",IF($AF853&gt;100,"",IF($M853=プロ用女子!D$152,ROW(),"")),"")</f>
        <v/>
      </c>
      <c r="CL853" s="58" t="str">
        <f>IF(O853="女子",IF($AF853&gt;100,"",IF($M853=プロ用女子!K$152,ROW(),"")),"")</f>
        <v/>
      </c>
      <c r="CM853" s="58" t="str">
        <f>IF(O853="女子",IF($AF853&gt;100,"",IF($M853=プロ用女子!D$177,ROW(),"")),"")</f>
        <v/>
      </c>
      <c r="CN853" s="58" t="str">
        <f>IF(O853="女子",IF($AF853&gt;100,"",IF($M853=プロ用女子!K$177,ROW(),"")),"")</f>
        <v/>
      </c>
      <c r="CO853" s="58" t="str">
        <f>IF(O853="女子",IF($AF853&gt;100,"",IF($M853=プロ用女子!D$202,ROW(),"")),"")</f>
        <v/>
      </c>
      <c r="CP853" s="58" t="str">
        <f>IF(O853="女子",IF($AF853&gt;100,"",IF($M853=プロ用女子!K$202,ROW(),"")),"")</f>
        <v/>
      </c>
      <c r="CQ853" s="58" t="str">
        <f>IF(O853="女子",IF($AF853&gt;100,"",IF($M853=プロ用女子!D$227,ROW(),"")),"")</f>
        <v/>
      </c>
      <c r="CR853" s="58" t="str">
        <f>IF(O853="女子",IF($AF853&gt;100,"",IF($M853=プロ用女子!K$227,ROW(),"")),"")</f>
        <v/>
      </c>
    </row>
    <row r="854" spans="57:96" x14ac:dyDescent="0.15">
      <c r="BE854" s="58" t="str">
        <f>IF(O854="男子",IF($AF854&gt;100,"",IF(M854=プロ用男子!D$2,ROW(),"")),"")</f>
        <v/>
      </c>
      <c r="BF854" s="58" t="str">
        <f>IF(O854="男子",IF($AF854&gt;100,"",IF($M854=プロ用男子!K$2,ROW(),"")),"")</f>
        <v/>
      </c>
      <c r="BG854" s="58" t="str">
        <f>IF(O854="男子",IF($AF854&gt;100,"",IF($M854=プロ用男子!D$27,ROW(),"")),"")</f>
        <v/>
      </c>
      <c r="BH854" s="58" t="str">
        <f>IF(O854="男子",IF($AF854&gt;100,"",IF($M854=プロ用男子!K$27,ROW(),"")),"")</f>
        <v/>
      </c>
      <c r="BI854" s="58" t="str">
        <f>IF(O854="男子",IF($AF854&gt;100,"",IF($M854=プロ用男子!D$52,ROW(),"")),"")</f>
        <v/>
      </c>
      <c r="BJ854" s="58" t="str">
        <f>IF(O854="男子",IF($AF854&gt;100,"",IF($M854=プロ用男子!K$52,ROW(),"")),"")</f>
        <v/>
      </c>
      <c r="BK854" s="58" t="str">
        <f>IF(O854="男子",IF($AF854&gt;100,"",IF($M854=プロ用男子!D$77,ROW(),"")),"")</f>
        <v/>
      </c>
      <c r="BL854" s="58" t="str">
        <f>IF(O854="男子",IF($AF854&gt;100,"",IF($M854=プロ用男子!K$77,ROW(),"")),"")</f>
        <v/>
      </c>
      <c r="BM854" s="58" t="str">
        <f>IF(O854="男子",IF($AF854&gt;100,"",IF($M854=プロ用男子!D$102,ROW(),"")),"")</f>
        <v/>
      </c>
      <c r="BN854" s="58" t="str">
        <f>IF(O854="男子",IF($AF854&gt;100,"",IF($M854=プロ用男子!K$102,ROW(),"")),"")</f>
        <v/>
      </c>
      <c r="BO854" s="58" t="str">
        <f>IF(O854="男子",IF($AF854&gt;100,"",IF($M854=プロ用男子!D$127,ROW(),"")),"")</f>
        <v/>
      </c>
      <c r="BP854" s="58" t="str">
        <f>IF(O854="男子",IF($AF854&gt;100,"",IF($M854=プロ用男子!K$127,ROW(),"")),"")</f>
        <v/>
      </c>
      <c r="BQ854" s="58" t="str">
        <f>IF(O854="男子",IF($AF854&gt;100,"",IF($M854=プロ用男子!D$152,ROW(),"")),"")</f>
        <v/>
      </c>
      <c r="BR854" s="58" t="str">
        <f>IF(O854="男子",IF($AF854&gt;100,"",IF($M854=プロ用男子!K$152,ROW(),"")),"")</f>
        <v/>
      </c>
      <c r="BS854" s="58" t="str">
        <f>IF(O854="男子",IF($AF854&gt;100,"",IF($M854=プロ用男子!D$177,ROW(),"")),"")</f>
        <v/>
      </c>
      <c r="BT854" s="58" t="str">
        <f>IF(O854="男子",IF($AF854&gt;100,"",IF($M854=プロ用男子!K$177,ROW(),"")),"")</f>
        <v/>
      </c>
      <c r="BU854" s="58" t="str">
        <f>IF(O854="男子",IF($AF854&gt;100,"",IF($M854=プロ用男子!D$202,ROW(),"")),"")</f>
        <v/>
      </c>
      <c r="BV854" s="58" t="str">
        <f>IF(O854="男子",IF($AF854&gt;100,"",IF($M854=プロ用男子!K$202,ROW(),"")),"")</f>
        <v/>
      </c>
      <c r="BW854" s="58" t="str">
        <f>IF(O854="男子",IF($AF854&gt;100,"",IF($M854=プロ用男子!D$227,ROW(),"")),"")</f>
        <v/>
      </c>
      <c r="BX854" s="58" t="str">
        <f>IF(O854="男子",IF($AF854&gt;100,"",IF($M854=プロ用男子!K$227,ROW(),"")),"")</f>
        <v/>
      </c>
      <c r="BY854" s="58" t="str">
        <f>IF(O854="女子",IF(AF854&gt;100,"",IF(M854=プロ用女子!D$2,ROW(),"")),"")</f>
        <v/>
      </c>
      <c r="BZ854" s="58" t="str">
        <f>IF(O854="女子",IF($AF854&gt;100,"",IF($M854=プロ用女子!K$2,ROW(),"")),"")</f>
        <v/>
      </c>
      <c r="CA854" s="58" t="str">
        <f>IF(O854="女子",IF($AF854&gt;100,"",IF($M854=プロ用女子!D$27,ROW(),"")),"")</f>
        <v/>
      </c>
      <c r="CB854" s="58" t="str">
        <f>IF(O854="女子",IF($AF854&gt;100,"",IF($M854=プロ用女子!K$27,ROW(),"")),"")</f>
        <v/>
      </c>
      <c r="CC854" s="58" t="str">
        <f>IF(O854="女子",IF($AF854&gt;100,"",IF($M854=プロ用女子!D$52,ROW(),"")),"")</f>
        <v/>
      </c>
      <c r="CD854" s="58" t="str">
        <f>IF(O854="女子",IF($AF854&gt;100,"",IF($M854=プロ用女子!K$52,ROW(),"")),"")</f>
        <v/>
      </c>
      <c r="CE854" s="58" t="str">
        <f>IF(O854="女子",IF($AF854&gt;100,"",IF($M854=プロ用女子!D$77,ROW(),"")),"")</f>
        <v/>
      </c>
      <c r="CF854" s="58" t="str">
        <f>IF(O854="女子",IF($AF854&gt;100,"",IF($M854=プロ用女子!K$77,ROW(),"")),"")</f>
        <v/>
      </c>
      <c r="CG854" s="58" t="str">
        <f>IF(O854="女子",IF($AF854&gt;100,"",IF($M854=プロ用女子!D$102,ROW(),"")),"")</f>
        <v/>
      </c>
      <c r="CH854" s="58" t="str">
        <f>IF(O854="女子",IF($AF854&gt;100,"",IF($M854=プロ用女子!K$102,ROW(),"")),"")</f>
        <v/>
      </c>
      <c r="CI854" s="58" t="str">
        <f>IF(O854="女子",IF($AF854&gt;100,"",IF($M854=プロ用女子!D$127,ROW(),"")),"")</f>
        <v/>
      </c>
      <c r="CJ854" s="58" t="str">
        <f>IF(O854="女子",IF($AF854&gt;100,"",IF($M854=プロ用女子!K$127,ROW(),"")),"")</f>
        <v/>
      </c>
      <c r="CK854" s="58" t="str">
        <f>IF(O854="女子",IF($AF854&gt;100,"",IF($M854=プロ用女子!D$152,ROW(),"")),"")</f>
        <v/>
      </c>
      <c r="CL854" s="58" t="str">
        <f>IF(O854="女子",IF($AF854&gt;100,"",IF($M854=プロ用女子!K$152,ROW(),"")),"")</f>
        <v/>
      </c>
      <c r="CM854" s="58" t="str">
        <f>IF(O854="女子",IF($AF854&gt;100,"",IF($M854=プロ用女子!D$177,ROW(),"")),"")</f>
        <v/>
      </c>
      <c r="CN854" s="58" t="str">
        <f>IF(O854="女子",IF($AF854&gt;100,"",IF($M854=プロ用女子!K$177,ROW(),"")),"")</f>
        <v/>
      </c>
      <c r="CO854" s="58" t="str">
        <f>IF(O854="女子",IF($AF854&gt;100,"",IF($M854=プロ用女子!D$202,ROW(),"")),"")</f>
        <v/>
      </c>
      <c r="CP854" s="58" t="str">
        <f>IF(O854="女子",IF($AF854&gt;100,"",IF($M854=プロ用女子!K$202,ROW(),"")),"")</f>
        <v/>
      </c>
      <c r="CQ854" s="58" t="str">
        <f>IF(O854="女子",IF($AF854&gt;100,"",IF($M854=プロ用女子!D$227,ROW(),"")),"")</f>
        <v/>
      </c>
      <c r="CR854" s="58" t="str">
        <f>IF(O854="女子",IF($AF854&gt;100,"",IF($M854=プロ用女子!K$227,ROW(),"")),"")</f>
        <v/>
      </c>
    </row>
    <row r="855" spans="57:96" x14ac:dyDescent="0.15">
      <c r="BE855" s="58" t="str">
        <f>IF(O855="男子",IF($AF855&gt;100,"",IF(M855=プロ用男子!D$2,ROW(),"")),"")</f>
        <v/>
      </c>
      <c r="BF855" s="58" t="str">
        <f>IF(O855="男子",IF($AF855&gt;100,"",IF($M855=プロ用男子!K$2,ROW(),"")),"")</f>
        <v/>
      </c>
      <c r="BG855" s="58" t="str">
        <f>IF(O855="男子",IF($AF855&gt;100,"",IF($M855=プロ用男子!D$27,ROW(),"")),"")</f>
        <v/>
      </c>
      <c r="BH855" s="58" t="str">
        <f>IF(O855="男子",IF($AF855&gt;100,"",IF($M855=プロ用男子!K$27,ROW(),"")),"")</f>
        <v/>
      </c>
      <c r="BI855" s="58" t="str">
        <f>IF(O855="男子",IF($AF855&gt;100,"",IF($M855=プロ用男子!D$52,ROW(),"")),"")</f>
        <v/>
      </c>
      <c r="BJ855" s="58" t="str">
        <f>IF(O855="男子",IF($AF855&gt;100,"",IF($M855=プロ用男子!K$52,ROW(),"")),"")</f>
        <v/>
      </c>
      <c r="BK855" s="58" t="str">
        <f>IF(O855="男子",IF($AF855&gt;100,"",IF($M855=プロ用男子!D$77,ROW(),"")),"")</f>
        <v/>
      </c>
      <c r="BL855" s="58" t="str">
        <f>IF(O855="男子",IF($AF855&gt;100,"",IF($M855=プロ用男子!K$77,ROW(),"")),"")</f>
        <v/>
      </c>
      <c r="BM855" s="58" t="str">
        <f>IF(O855="男子",IF($AF855&gt;100,"",IF($M855=プロ用男子!D$102,ROW(),"")),"")</f>
        <v/>
      </c>
      <c r="BN855" s="58" t="str">
        <f>IF(O855="男子",IF($AF855&gt;100,"",IF($M855=プロ用男子!K$102,ROW(),"")),"")</f>
        <v/>
      </c>
      <c r="BO855" s="58" t="str">
        <f>IF(O855="男子",IF($AF855&gt;100,"",IF($M855=プロ用男子!D$127,ROW(),"")),"")</f>
        <v/>
      </c>
      <c r="BP855" s="58" t="str">
        <f>IF(O855="男子",IF($AF855&gt;100,"",IF($M855=プロ用男子!K$127,ROW(),"")),"")</f>
        <v/>
      </c>
      <c r="BQ855" s="58" t="str">
        <f>IF(O855="男子",IF($AF855&gt;100,"",IF($M855=プロ用男子!D$152,ROW(),"")),"")</f>
        <v/>
      </c>
      <c r="BR855" s="58" t="str">
        <f>IF(O855="男子",IF($AF855&gt;100,"",IF($M855=プロ用男子!K$152,ROW(),"")),"")</f>
        <v/>
      </c>
      <c r="BS855" s="58" t="str">
        <f>IF(O855="男子",IF($AF855&gt;100,"",IF($M855=プロ用男子!D$177,ROW(),"")),"")</f>
        <v/>
      </c>
      <c r="BT855" s="58" t="str">
        <f>IF(O855="男子",IF($AF855&gt;100,"",IF($M855=プロ用男子!K$177,ROW(),"")),"")</f>
        <v/>
      </c>
      <c r="BU855" s="58" t="str">
        <f>IF(O855="男子",IF($AF855&gt;100,"",IF($M855=プロ用男子!D$202,ROW(),"")),"")</f>
        <v/>
      </c>
      <c r="BV855" s="58" t="str">
        <f>IF(O855="男子",IF($AF855&gt;100,"",IF($M855=プロ用男子!K$202,ROW(),"")),"")</f>
        <v/>
      </c>
      <c r="BW855" s="58" t="str">
        <f>IF(O855="男子",IF($AF855&gt;100,"",IF($M855=プロ用男子!D$227,ROW(),"")),"")</f>
        <v/>
      </c>
      <c r="BX855" s="58" t="str">
        <f>IF(O855="男子",IF($AF855&gt;100,"",IF($M855=プロ用男子!K$227,ROW(),"")),"")</f>
        <v/>
      </c>
      <c r="BY855" s="58" t="str">
        <f>IF(O855="女子",IF(AF855&gt;100,"",IF(M855=プロ用女子!D$2,ROW(),"")),"")</f>
        <v/>
      </c>
      <c r="BZ855" s="58" t="str">
        <f>IF(O855="女子",IF($AF855&gt;100,"",IF($M855=プロ用女子!K$2,ROW(),"")),"")</f>
        <v/>
      </c>
      <c r="CA855" s="58" t="str">
        <f>IF(O855="女子",IF($AF855&gt;100,"",IF($M855=プロ用女子!D$27,ROW(),"")),"")</f>
        <v/>
      </c>
      <c r="CB855" s="58" t="str">
        <f>IF(O855="女子",IF($AF855&gt;100,"",IF($M855=プロ用女子!K$27,ROW(),"")),"")</f>
        <v/>
      </c>
      <c r="CC855" s="58" t="str">
        <f>IF(O855="女子",IF($AF855&gt;100,"",IF($M855=プロ用女子!D$52,ROW(),"")),"")</f>
        <v/>
      </c>
      <c r="CD855" s="58" t="str">
        <f>IF(O855="女子",IF($AF855&gt;100,"",IF($M855=プロ用女子!K$52,ROW(),"")),"")</f>
        <v/>
      </c>
      <c r="CE855" s="58" t="str">
        <f>IF(O855="女子",IF($AF855&gt;100,"",IF($M855=プロ用女子!D$77,ROW(),"")),"")</f>
        <v/>
      </c>
      <c r="CF855" s="58" t="str">
        <f>IF(O855="女子",IF($AF855&gt;100,"",IF($M855=プロ用女子!K$77,ROW(),"")),"")</f>
        <v/>
      </c>
      <c r="CG855" s="58" t="str">
        <f>IF(O855="女子",IF($AF855&gt;100,"",IF($M855=プロ用女子!D$102,ROW(),"")),"")</f>
        <v/>
      </c>
      <c r="CH855" s="58" t="str">
        <f>IF(O855="女子",IF($AF855&gt;100,"",IF($M855=プロ用女子!K$102,ROW(),"")),"")</f>
        <v/>
      </c>
      <c r="CI855" s="58" t="str">
        <f>IF(O855="女子",IF($AF855&gt;100,"",IF($M855=プロ用女子!D$127,ROW(),"")),"")</f>
        <v/>
      </c>
      <c r="CJ855" s="58" t="str">
        <f>IF(O855="女子",IF($AF855&gt;100,"",IF($M855=プロ用女子!K$127,ROW(),"")),"")</f>
        <v/>
      </c>
      <c r="CK855" s="58" t="str">
        <f>IF(O855="女子",IF($AF855&gt;100,"",IF($M855=プロ用女子!D$152,ROW(),"")),"")</f>
        <v/>
      </c>
      <c r="CL855" s="58" t="str">
        <f>IF(O855="女子",IF($AF855&gt;100,"",IF($M855=プロ用女子!K$152,ROW(),"")),"")</f>
        <v/>
      </c>
      <c r="CM855" s="58" t="str">
        <f>IF(O855="女子",IF($AF855&gt;100,"",IF($M855=プロ用女子!D$177,ROW(),"")),"")</f>
        <v/>
      </c>
      <c r="CN855" s="58" t="str">
        <f>IF(O855="女子",IF($AF855&gt;100,"",IF($M855=プロ用女子!K$177,ROW(),"")),"")</f>
        <v/>
      </c>
      <c r="CO855" s="58" t="str">
        <f>IF(O855="女子",IF($AF855&gt;100,"",IF($M855=プロ用女子!D$202,ROW(),"")),"")</f>
        <v/>
      </c>
      <c r="CP855" s="58" t="str">
        <f>IF(O855="女子",IF($AF855&gt;100,"",IF($M855=プロ用女子!K$202,ROW(),"")),"")</f>
        <v/>
      </c>
      <c r="CQ855" s="58" t="str">
        <f>IF(O855="女子",IF($AF855&gt;100,"",IF($M855=プロ用女子!D$227,ROW(),"")),"")</f>
        <v/>
      </c>
      <c r="CR855" s="58" t="str">
        <f>IF(O855="女子",IF($AF855&gt;100,"",IF($M855=プロ用女子!K$227,ROW(),"")),"")</f>
        <v/>
      </c>
    </row>
    <row r="856" spans="57:96" x14ac:dyDescent="0.15">
      <c r="BE856" s="58" t="str">
        <f>IF(O856="男子",IF($AF856&gt;100,"",IF(M856=プロ用男子!D$2,ROW(),"")),"")</f>
        <v/>
      </c>
      <c r="BF856" s="58" t="str">
        <f>IF(O856="男子",IF($AF856&gt;100,"",IF($M856=プロ用男子!K$2,ROW(),"")),"")</f>
        <v/>
      </c>
      <c r="BG856" s="58" t="str">
        <f>IF(O856="男子",IF($AF856&gt;100,"",IF($M856=プロ用男子!D$27,ROW(),"")),"")</f>
        <v/>
      </c>
      <c r="BH856" s="58" t="str">
        <f>IF(O856="男子",IF($AF856&gt;100,"",IF($M856=プロ用男子!K$27,ROW(),"")),"")</f>
        <v/>
      </c>
      <c r="BI856" s="58" t="str">
        <f>IF(O856="男子",IF($AF856&gt;100,"",IF($M856=プロ用男子!D$52,ROW(),"")),"")</f>
        <v/>
      </c>
      <c r="BJ856" s="58" t="str">
        <f>IF(O856="男子",IF($AF856&gt;100,"",IF($M856=プロ用男子!K$52,ROW(),"")),"")</f>
        <v/>
      </c>
      <c r="BK856" s="58" t="str">
        <f>IF(O856="男子",IF($AF856&gt;100,"",IF($M856=プロ用男子!D$77,ROW(),"")),"")</f>
        <v/>
      </c>
      <c r="BL856" s="58" t="str">
        <f>IF(O856="男子",IF($AF856&gt;100,"",IF($M856=プロ用男子!K$77,ROW(),"")),"")</f>
        <v/>
      </c>
      <c r="BM856" s="58" t="str">
        <f>IF(O856="男子",IF($AF856&gt;100,"",IF($M856=プロ用男子!D$102,ROW(),"")),"")</f>
        <v/>
      </c>
      <c r="BN856" s="58" t="str">
        <f>IF(O856="男子",IF($AF856&gt;100,"",IF($M856=プロ用男子!K$102,ROW(),"")),"")</f>
        <v/>
      </c>
      <c r="BO856" s="58" t="str">
        <f>IF(O856="男子",IF($AF856&gt;100,"",IF($M856=プロ用男子!D$127,ROW(),"")),"")</f>
        <v/>
      </c>
      <c r="BP856" s="58" t="str">
        <f>IF(O856="男子",IF($AF856&gt;100,"",IF($M856=プロ用男子!K$127,ROW(),"")),"")</f>
        <v/>
      </c>
      <c r="BQ856" s="58" t="str">
        <f>IF(O856="男子",IF($AF856&gt;100,"",IF($M856=プロ用男子!D$152,ROW(),"")),"")</f>
        <v/>
      </c>
      <c r="BR856" s="58" t="str">
        <f>IF(O856="男子",IF($AF856&gt;100,"",IF($M856=プロ用男子!K$152,ROW(),"")),"")</f>
        <v/>
      </c>
      <c r="BS856" s="58" t="str">
        <f>IF(O856="男子",IF($AF856&gt;100,"",IF($M856=プロ用男子!D$177,ROW(),"")),"")</f>
        <v/>
      </c>
      <c r="BT856" s="58" t="str">
        <f>IF(O856="男子",IF($AF856&gt;100,"",IF($M856=プロ用男子!K$177,ROW(),"")),"")</f>
        <v/>
      </c>
      <c r="BU856" s="58" t="str">
        <f>IF(O856="男子",IF($AF856&gt;100,"",IF($M856=プロ用男子!D$202,ROW(),"")),"")</f>
        <v/>
      </c>
      <c r="BV856" s="58" t="str">
        <f>IF(O856="男子",IF($AF856&gt;100,"",IF($M856=プロ用男子!K$202,ROW(),"")),"")</f>
        <v/>
      </c>
      <c r="BW856" s="58" t="str">
        <f>IF(O856="男子",IF($AF856&gt;100,"",IF($M856=プロ用男子!D$227,ROW(),"")),"")</f>
        <v/>
      </c>
      <c r="BX856" s="58" t="str">
        <f>IF(O856="男子",IF($AF856&gt;100,"",IF($M856=プロ用男子!K$227,ROW(),"")),"")</f>
        <v/>
      </c>
      <c r="BY856" s="58" t="str">
        <f>IF(O856="女子",IF(AF856&gt;100,"",IF(M856=プロ用女子!D$2,ROW(),"")),"")</f>
        <v/>
      </c>
      <c r="BZ856" s="58" t="str">
        <f>IF(O856="女子",IF($AF856&gt;100,"",IF($M856=プロ用女子!K$2,ROW(),"")),"")</f>
        <v/>
      </c>
      <c r="CA856" s="58" t="str">
        <f>IF(O856="女子",IF($AF856&gt;100,"",IF($M856=プロ用女子!D$27,ROW(),"")),"")</f>
        <v/>
      </c>
      <c r="CB856" s="58" t="str">
        <f>IF(O856="女子",IF($AF856&gt;100,"",IF($M856=プロ用女子!K$27,ROW(),"")),"")</f>
        <v/>
      </c>
      <c r="CC856" s="58" t="str">
        <f>IF(O856="女子",IF($AF856&gt;100,"",IF($M856=プロ用女子!D$52,ROW(),"")),"")</f>
        <v/>
      </c>
      <c r="CD856" s="58" t="str">
        <f>IF(O856="女子",IF($AF856&gt;100,"",IF($M856=プロ用女子!K$52,ROW(),"")),"")</f>
        <v/>
      </c>
      <c r="CE856" s="58" t="str">
        <f>IF(O856="女子",IF($AF856&gt;100,"",IF($M856=プロ用女子!D$77,ROW(),"")),"")</f>
        <v/>
      </c>
      <c r="CF856" s="58" t="str">
        <f>IF(O856="女子",IF($AF856&gt;100,"",IF($M856=プロ用女子!K$77,ROW(),"")),"")</f>
        <v/>
      </c>
      <c r="CG856" s="58" t="str">
        <f>IF(O856="女子",IF($AF856&gt;100,"",IF($M856=プロ用女子!D$102,ROW(),"")),"")</f>
        <v/>
      </c>
      <c r="CH856" s="58" t="str">
        <f>IF(O856="女子",IF($AF856&gt;100,"",IF($M856=プロ用女子!K$102,ROW(),"")),"")</f>
        <v/>
      </c>
      <c r="CI856" s="58" t="str">
        <f>IF(O856="女子",IF($AF856&gt;100,"",IF($M856=プロ用女子!D$127,ROW(),"")),"")</f>
        <v/>
      </c>
      <c r="CJ856" s="58" t="str">
        <f>IF(O856="女子",IF($AF856&gt;100,"",IF($M856=プロ用女子!K$127,ROW(),"")),"")</f>
        <v/>
      </c>
      <c r="CK856" s="58" t="str">
        <f>IF(O856="女子",IF($AF856&gt;100,"",IF($M856=プロ用女子!D$152,ROW(),"")),"")</f>
        <v/>
      </c>
      <c r="CL856" s="58" t="str">
        <f>IF(O856="女子",IF($AF856&gt;100,"",IF($M856=プロ用女子!K$152,ROW(),"")),"")</f>
        <v/>
      </c>
      <c r="CM856" s="58" t="str">
        <f>IF(O856="女子",IF($AF856&gt;100,"",IF($M856=プロ用女子!D$177,ROW(),"")),"")</f>
        <v/>
      </c>
      <c r="CN856" s="58" t="str">
        <f>IF(O856="女子",IF($AF856&gt;100,"",IF($M856=プロ用女子!K$177,ROW(),"")),"")</f>
        <v/>
      </c>
      <c r="CO856" s="58" t="str">
        <f>IF(O856="女子",IF($AF856&gt;100,"",IF($M856=プロ用女子!D$202,ROW(),"")),"")</f>
        <v/>
      </c>
      <c r="CP856" s="58" t="str">
        <f>IF(O856="女子",IF($AF856&gt;100,"",IF($M856=プロ用女子!K$202,ROW(),"")),"")</f>
        <v/>
      </c>
      <c r="CQ856" s="58" t="str">
        <f>IF(O856="女子",IF($AF856&gt;100,"",IF($M856=プロ用女子!D$227,ROW(),"")),"")</f>
        <v/>
      </c>
      <c r="CR856" s="58" t="str">
        <f>IF(O856="女子",IF($AF856&gt;100,"",IF($M856=プロ用女子!K$227,ROW(),"")),"")</f>
        <v/>
      </c>
    </row>
    <row r="857" spans="57:96" x14ac:dyDescent="0.15">
      <c r="BE857" s="58" t="str">
        <f>IF(O857="男子",IF($AF857&gt;100,"",IF(M857=プロ用男子!D$2,ROW(),"")),"")</f>
        <v/>
      </c>
      <c r="BF857" s="58" t="str">
        <f>IF(O857="男子",IF($AF857&gt;100,"",IF($M857=プロ用男子!K$2,ROW(),"")),"")</f>
        <v/>
      </c>
      <c r="BG857" s="58" t="str">
        <f>IF(O857="男子",IF($AF857&gt;100,"",IF($M857=プロ用男子!D$27,ROW(),"")),"")</f>
        <v/>
      </c>
      <c r="BH857" s="58" t="str">
        <f>IF(O857="男子",IF($AF857&gt;100,"",IF($M857=プロ用男子!K$27,ROW(),"")),"")</f>
        <v/>
      </c>
      <c r="BI857" s="58" t="str">
        <f>IF(O857="男子",IF($AF857&gt;100,"",IF($M857=プロ用男子!D$52,ROW(),"")),"")</f>
        <v/>
      </c>
      <c r="BJ857" s="58" t="str">
        <f>IF(O857="男子",IF($AF857&gt;100,"",IF($M857=プロ用男子!K$52,ROW(),"")),"")</f>
        <v/>
      </c>
      <c r="BK857" s="58" t="str">
        <f>IF(O857="男子",IF($AF857&gt;100,"",IF($M857=プロ用男子!D$77,ROW(),"")),"")</f>
        <v/>
      </c>
      <c r="BL857" s="58" t="str">
        <f>IF(O857="男子",IF($AF857&gt;100,"",IF($M857=プロ用男子!K$77,ROW(),"")),"")</f>
        <v/>
      </c>
      <c r="BM857" s="58" t="str">
        <f>IF(O857="男子",IF($AF857&gt;100,"",IF($M857=プロ用男子!D$102,ROW(),"")),"")</f>
        <v/>
      </c>
      <c r="BN857" s="58" t="str">
        <f>IF(O857="男子",IF($AF857&gt;100,"",IF($M857=プロ用男子!K$102,ROW(),"")),"")</f>
        <v/>
      </c>
      <c r="BO857" s="58" t="str">
        <f>IF(O857="男子",IF($AF857&gt;100,"",IF($M857=プロ用男子!D$127,ROW(),"")),"")</f>
        <v/>
      </c>
      <c r="BP857" s="58" t="str">
        <f>IF(O857="男子",IF($AF857&gt;100,"",IF($M857=プロ用男子!K$127,ROW(),"")),"")</f>
        <v/>
      </c>
      <c r="BQ857" s="58" t="str">
        <f>IF(O857="男子",IF($AF857&gt;100,"",IF($M857=プロ用男子!D$152,ROW(),"")),"")</f>
        <v/>
      </c>
      <c r="BR857" s="58" t="str">
        <f>IF(O857="男子",IF($AF857&gt;100,"",IF($M857=プロ用男子!K$152,ROW(),"")),"")</f>
        <v/>
      </c>
      <c r="BS857" s="58" t="str">
        <f>IF(O857="男子",IF($AF857&gt;100,"",IF($M857=プロ用男子!D$177,ROW(),"")),"")</f>
        <v/>
      </c>
      <c r="BT857" s="58" t="str">
        <f>IF(O857="男子",IF($AF857&gt;100,"",IF($M857=プロ用男子!K$177,ROW(),"")),"")</f>
        <v/>
      </c>
      <c r="BU857" s="58" t="str">
        <f>IF(O857="男子",IF($AF857&gt;100,"",IF($M857=プロ用男子!D$202,ROW(),"")),"")</f>
        <v/>
      </c>
      <c r="BV857" s="58" t="str">
        <f>IF(O857="男子",IF($AF857&gt;100,"",IF($M857=プロ用男子!K$202,ROW(),"")),"")</f>
        <v/>
      </c>
      <c r="BW857" s="58" t="str">
        <f>IF(O857="男子",IF($AF857&gt;100,"",IF($M857=プロ用男子!D$227,ROW(),"")),"")</f>
        <v/>
      </c>
      <c r="BX857" s="58" t="str">
        <f>IF(O857="男子",IF($AF857&gt;100,"",IF($M857=プロ用男子!K$227,ROW(),"")),"")</f>
        <v/>
      </c>
      <c r="BY857" s="58" t="str">
        <f>IF(O857="女子",IF(AF857&gt;100,"",IF(M857=プロ用女子!D$2,ROW(),"")),"")</f>
        <v/>
      </c>
      <c r="BZ857" s="58" t="str">
        <f>IF(O857="女子",IF($AF857&gt;100,"",IF($M857=プロ用女子!K$2,ROW(),"")),"")</f>
        <v/>
      </c>
      <c r="CA857" s="58" t="str">
        <f>IF(O857="女子",IF($AF857&gt;100,"",IF($M857=プロ用女子!D$27,ROW(),"")),"")</f>
        <v/>
      </c>
      <c r="CB857" s="58" t="str">
        <f>IF(O857="女子",IF($AF857&gt;100,"",IF($M857=プロ用女子!K$27,ROW(),"")),"")</f>
        <v/>
      </c>
      <c r="CC857" s="58" t="str">
        <f>IF(O857="女子",IF($AF857&gt;100,"",IF($M857=プロ用女子!D$52,ROW(),"")),"")</f>
        <v/>
      </c>
      <c r="CD857" s="58" t="str">
        <f>IF(O857="女子",IF($AF857&gt;100,"",IF($M857=プロ用女子!K$52,ROW(),"")),"")</f>
        <v/>
      </c>
      <c r="CE857" s="58" t="str">
        <f>IF(O857="女子",IF($AF857&gt;100,"",IF($M857=プロ用女子!D$77,ROW(),"")),"")</f>
        <v/>
      </c>
      <c r="CF857" s="58" t="str">
        <f>IF(O857="女子",IF($AF857&gt;100,"",IF($M857=プロ用女子!K$77,ROW(),"")),"")</f>
        <v/>
      </c>
      <c r="CG857" s="58" t="str">
        <f>IF(O857="女子",IF($AF857&gt;100,"",IF($M857=プロ用女子!D$102,ROW(),"")),"")</f>
        <v/>
      </c>
      <c r="CH857" s="58" t="str">
        <f>IF(O857="女子",IF($AF857&gt;100,"",IF($M857=プロ用女子!K$102,ROW(),"")),"")</f>
        <v/>
      </c>
      <c r="CI857" s="58" t="str">
        <f>IF(O857="女子",IF($AF857&gt;100,"",IF($M857=プロ用女子!D$127,ROW(),"")),"")</f>
        <v/>
      </c>
      <c r="CJ857" s="58" t="str">
        <f>IF(O857="女子",IF($AF857&gt;100,"",IF($M857=プロ用女子!K$127,ROW(),"")),"")</f>
        <v/>
      </c>
      <c r="CK857" s="58" t="str">
        <f>IF(O857="女子",IF($AF857&gt;100,"",IF($M857=プロ用女子!D$152,ROW(),"")),"")</f>
        <v/>
      </c>
      <c r="CL857" s="58" t="str">
        <f>IF(O857="女子",IF($AF857&gt;100,"",IF($M857=プロ用女子!K$152,ROW(),"")),"")</f>
        <v/>
      </c>
      <c r="CM857" s="58" t="str">
        <f>IF(O857="女子",IF($AF857&gt;100,"",IF($M857=プロ用女子!D$177,ROW(),"")),"")</f>
        <v/>
      </c>
      <c r="CN857" s="58" t="str">
        <f>IF(O857="女子",IF($AF857&gt;100,"",IF($M857=プロ用女子!K$177,ROW(),"")),"")</f>
        <v/>
      </c>
      <c r="CO857" s="58" t="str">
        <f>IF(O857="女子",IF($AF857&gt;100,"",IF($M857=プロ用女子!D$202,ROW(),"")),"")</f>
        <v/>
      </c>
      <c r="CP857" s="58" t="str">
        <f>IF(O857="女子",IF($AF857&gt;100,"",IF($M857=プロ用女子!K$202,ROW(),"")),"")</f>
        <v/>
      </c>
      <c r="CQ857" s="58" t="str">
        <f>IF(O857="女子",IF($AF857&gt;100,"",IF($M857=プロ用女子!D$227,ROW(),"")),"")</f>
        <v/>
      </c>
      <c r="CR857" s="58" t="str">
        <f>IF(O857="女子",IF($AF857&gt;100,"",IF($M857=プロ用女子!K$227,ROW(),"")),"")</f>
        <v/>
      </c>
    </row>
    <row r="858" spans="57:96" x14ac:dyDescent="0.15">
      <c r="BE858" s="58" t="str">
        <f>IF(O858="男子",IF($AF858&gt;100,"",IF(M858=プロ用男子!D$2,ROW(),"")),"")</f>
        <v/>
      </c>
      <c r="BF858" s="58" t="str">
        <f>IF(O858="男子",IF($AF858&gt;100,"",IF($M858=プロ用男子!K$2,ROW(),"")),"")</f>
        <v/>
      </c>
      <c r="BG858" s="58" t="str">
        <f>IF(O858="男子",IF($AF858&gt;100,"",IF($M858=プロ用男子!D$27,ROW(),"")),"")</f>
        <v/>
      </c>
      <c r="BH858" s="58" t="str">
        <f>IF(O858="男子",IF($AF858&gt;100,"",IF($M858=プロ用男子!K$27,ROW(),"")),"")</f>
        <v/>
      </c>
      <c r="BI858" s="58" t="str">
        <f>IF(O858="男子",IF($AF858&gt;100,"",IF($M858=プロ用男子!D$52,ROW(),"")),"")</f>
        <v/>
      </c>
      <c r="BJ858" s="58" t="str">
        <f>IF(O858="男子",IF($AF858&gt;100,"",IF($M858=プロ用男子!K$52,ROW(),"")),"")</f>
        <v/>
      </c>
      <c r="BK858" s="58" t="str">
        <f>IF(O858="男子",IF($AF858&gt;100,"",IF($M858=プロ用男子!D$77,ROW(),"")),"")</f>
        <v/>
      </c>
      <c r="BL858" s="58" t="str">
        <f>IF(O858="男子",IF($AF858&gt;100,"",IF($M858=プロ用男子!K$77,ROW(),"")),"")</f>
        <v/>
      </c>
      <c r="BM858" s="58" t="str">
        <f>IF(O858="男子",IF($AF858&gt;100,"",IF($M858=プロ用男子!D$102,ROW(),"")),"")</f>
        <v/>
      </c>
      <c r="BN858" s="58" t="str">
        <f>IF(O858="男子",IF($AF858&gt;100,"",IF($M858=プロ用男子!K$102,ROW(),"")),"")</f>
        <v/>
      </c>
      <c r="BO858" s="58" t="str">
        <f>IF(O858="男子",IF($AF858&gt;100,"",IF($M858=プロ用男子!D$127,ROW(),"")),"")</f>
        <v/>
      </c>
      <c r="BP858" s="58" t="str">
        <f>IF(O858="男子",IF($AF858&gt;100,"",IF($M858=プロ用男子!K$127,ROW(),"")),"")</f>
        <v/>
      </c>
      <c r="BQ858" s="58" t="str">
        <f>IF(O858="男子",IF($AF858&gt;100,"",IF($M858=プロ用男子!D$152,ROW(),"")),"")</f>
        <v/>
      </c>
      <c r="BR858" s="58" t="str">
        <f>IF(O858="男子",IF($AF858&gt;100,"",IF($M858=プロ用男子!K$152,ROW(),"")),"")</f>
        <v/>
      </c>
      <c r="BS858" s="58" t="str">
        <f>IF(O858="男子",IF($AF858&gt;100,"",IF($M858=プロ用男子!D$177,ROW(),"")),"")</f>
        <v/>
      </c>
      <c r="BT858" s="58" t="str">
        <f>IF(O858="男子",IF($AF858&gt;100,"",IF($M858=プロ用男子!K$177,ROW(),"")),"")</f>
        <v/>
      </c>
      <c r="BU858" s="58" t="str">
        <f>IF(O858="男子",IF($AF858&gt;100,"",IF($M858=プロ用男子!D$202,ROW(),"")),"")</f>
        <v/>
      </c>
      <c r="BV858" s="58" t="str">
        <f>IF(O858="男子",IF($AF858&gt;100,"",IF($M858=プロ用男子!K$202,ROW(),"")),"")</f>
        <v/>
      </c>
      <c r="BW858" s="58" t="str">
        <f>IF(O858="男子",IF($AF858&gt;100,"",IF($M858=プロ用男子!D$227,ROW(),"")),"")</f>
        <v/>
      </c>
      <c r="BX858" s="58" t="str">
        <f>IF(O858="男子",IF($AF858&gt;100,"",IF($M858=プロ用男子!K$227,ROW(),"")),"")</f>
        <v/>
      </c>
      <c r="BY858" s="58" t="str">
        <f>IF(O858="女子",IF(AF858&gt;100,"",IF(M858=プロ用女子!D$2,ROW(),"")),"")</f>
        <v/>
      </c>
      <c r="BZ858" s="58" t="str">
        <f>IF(O858="女子",IF($AF858&gt;100,"",IF($M858=プロ用女子!K$2,ROW(),"")),"")</f>
        <v/>
      </c>
      <c r="CA858" s="58" t="str">
        <f>IF(O858="女子",IF($AF858&gt;100,"",IF($M858=プロ用女子!D$27,ROW(),"")),"")</f>
        <v/>
      </c>
      <c r="CB858" s="58" t="str">
        <f>IF(O858="女子",IF($AF858&gt;100,"",IF($M858=プロ用女子!K$27,ROW(),"")),"")</f>
        <v/>
      </c>
      <c r="CC858" s="58" t="str">
        <f>IF(O858="女子",IF($AF858&gt;100,"",IF($M858=プロ用女子!D$52,ROW(),"")),"")</f>
        <v/>
      </c>
      <c r="CD858" s="58" t="str">
        <f>IF(O858="女子",IF($AF858&gt;100,"",IF($M858=プロ用女子!K$52,ROW(),"")),"")</f>
        <v/>
      </c>
      <c r="CE858" s="58" t="str">
        <f>IF(O858="女子",IF($AF858&gt;100,"",IF($M858=プロ用女子!D$77,ROW(),"")),"")</f>
        <v/>
      </c>
      <c r="CF858" s="58" t="str">
        <f>IF(O858="女子",IF($AF858&gt;100,"",IF($M858=プロ用女子!K$77,ROW(),"")),"")</f>
        <v/>
      </c>
      <c r="CG858" s="58" t="str">
        <f>IF(O858="女子",IF($AF858&gt;100,"",IF($M858=プロ用女子!D$102,ROW(),"")),"")</f>
        <v/>
      </c>
      <c r="CH858" s="58" t="str">
        <f>IF(O858="女子",IF($AF858&gt;100,"",IF($M858=プロ用女子!K$102,ROW(),"")),"")</f>
        <v/>
      </c>
      <c r="CI858" s="58" t="str">
        <f>IF(O858="女子",IF($AF858&gt;100,"",IF($M858=プロ用女子!D$127,ROW(),"")),"")</f>
        <v/>
      </c>
      <c r="CJ858" s="58" t="str">
        <f>IF(O858="女子",IF($AF858&gt;100,"",IF($M858=プロ用女子!K$127,ROW(),"")),"")</f>
        <v/>
      </c>
      <c r="CK858" s="58" t="str">
        <f>IF(O858="女子",IF($AF858&gt;100,"",IF($M858=プロ用女子!D$152,ROW(),"")),"")</f>
        <v/>
      </c>
      <c r="CL858" s="58" t="str">
        <f>IF(O858="女子",IF($AF858&gt;100,"",IF($M858=プロ用女子!K$152,ROW(),"")),"")</f>
        <v/>
      </c>
      <c r="CM858" s="58" t="str">
        <f>IF(O858="女子",IF($AF858&gt;100,"",IF($M858=プロ用女子!D$177,ROW(),"")),"")</f>
        <v/>
      </c>
      <c r="CN858" s="58" t="str">
        <f>IF(O858="女子",IF($AF858&gt;100,"",IF($M858=プロ用女子!K$177,ROW(),"")),"")</f>
        <v/>
      </c>
      <c r="CO858" s="58" t="str">
        <f>IF(O858="女子",IF($AF858&gt;100,"",IF($M858=プロ用女子!D$202,ROW(),"")),"")</f>
        <v/>
      </c>
      <c r="CP858" s="58" t="str">
        <f>IF(O858="女子",IF($AF858&gt;100,"",IF($M858=プロ用女子!K$202,ROW(),"")),"")</f>
        <v/>
      </c>
      <c r="CQ858" s="58" t="str">
        <f>IF(O858="女子",IF($AF858&gt;100,"",IF($M858=プロ用女子!D$227,ROW(),"")),"")</f>
        <v/>
      </c>
      <c r="CR858" s="58" t="str">
        <f>IF(O858="女子",IF($AF858&gt;100,"",IF($M858=プロ用女子!K$227,ROW(),"")),"")</f>
        <v/>
      </c>
    </row>
    <row r="859" spans="57:96" x14ac:dyDescent="0.15">
      <c r="BE859" s="58" t="str">
        <f>IF(O859="男子",IF($AF859&gt;100,"",IF(M859=プロ用男子!D$2,ROW(),"")),"")</f>
        <v/>
      </c>
      <c r="BF859" s="58" t="str">
        <f>IF(O859="男子",IF($AF859&gt;100,"",IF($M859=プロ用男子!K$2,ROW(),"")),"")</f>
        <v/>
      </c>
      <c r="BG859" s="58" t="str">
        <f>IF(O859="男子",IF($AF859&gt;100,"",IF($M859=プロ用男子!D$27,ROW(),"")),"")</f>
        <v/>
      </c>
      <c r="BH859" s="58" t="str">
        <f>IF(O859="男子",IF($AF859&gt;100,"",IF($M859=プロ用男子!K$27,ROW(),"")),"")</f>
        <v/>
      </c>
      <c r="BI859" s="58" t="str">
        <f>IF(O859="男子",IF($AF859&gt;100,"",IF($M859=プロ用男子!D$52,ROW(),"")),"")</f>
        <v/>
      </c>
      <c r="BJ859" s="58" t="str">
        <f>IF(O859="男子",IF($AF859&gt;100,"",IF($M859=プロ用男子!K$52,ROW(),"")),"")</f>
        <v/>
      </c>
      <c r="BK859" s="58" t="str">
        <f>IF(O859="男子",IF($AF859&gt;100,"",IF($M859=プロ用男子!D$77,ROW(),"")),"")</f>
        <v/>
      </c>
      <c r="BL859" s="58" t="str">
        <f>IF(O859="男子",IF($AF859&gt;100,"",IF($M859=プロ用男子!K$77,ROW(),"")),"")</f>
        <v/>
      </c>
      <c r="BM859" s="58" t="str">
        <f>IF(O859="男子",IF($AF859&gt;100,"",IF($M859=プロ用男子!D$102,ROW(),"")),"")</f>
        <v/>
      </c>
      <c r="BN859" s="58" t="str">
        <f>IF(O859="男子",IF($AF859&gt;100,"",IF($M859=プロ用男子!K$102,ROW(),"")),"")</f>
        <v/>
      </c>
      <c r="BO859" s="58" t="str">
        <f>IF(O859="男子",IF($AF859&gt;100,"",IF($M859=プロ用男子!D$127,ROW(),"")),"")</f>
        <v/>
      </c>
      <c r="BP859" s="58" t="str">
        <f>IF(O859="男子",IF($AF859&gt;100,"",IF($M859=プロ用男子!K$127,ROW(),"")),"")</f>
        <v/>
      </c>
      <c r="BQ859" s="58" t="str">
        <f>IF(O859="男子",IF($AF859&gt;100,"",IF($M859=プロ用男子!D$152,ROW(),"")),"")</f>
        <v/>
      </c>
      <c r="BR859" s="58" t="str">
        <f>IF(O859="男子",IF($AF859&gt;100,"",IF($M859=プロ用男子!K$152,ROW(),"")),"")</f>
        <v/>
      </c>
      <c r="BS859" s="58" t="str">
        <f>IF(O859="男子",IF($AF859&gt;100,"",IF($M859=プロ用男子!D$177,ROW(),"")),"")</f>
        <v/>
      </c>
      <c r="BT859" s="58" t="str">
        <f>IF(O859="男子",IF($AF859&gt;100,"",IF($M859=プロ用男子!K$177,ROW(),"")),"")</f>
        <v/>
      </c>
      <c r="BU859" s="58" t="str">
        <f>IF(O859="男子",IF($AF859&gt;100,"",IF($M859=プロ用男子!D$202,ROW(),"")),"")</f>
        <v/>
      </c>
      <c r="BV859" s="58" t="str">
        <f>IF(O859="男子",IF($AF859&gt;100,"",IF($M859=プロ用男子!K$202,ROW(),"")),"")</f>
        <v/>
      </c>
      <c r="BW859" s="58" t="str">
        <f>IF(O859="男子",IF($AF859&gt;100,"",IF($M859=プロ用男子!D$227,ROW(),"")),"")</f>
        <v/>
      </c>
      <c r="BX859" s="58" t="str">
        <f>IF(O859="男子",IF($AF859&gt;100,"",IF($M859=プロ用男子!K$227,ROW(),"")),"")</f>
        <v/>
      </c>
      <c r="BY859" s="58" t="str">
        <f>IF(O859="女子",IF(AF859&gt;100,"",IF(M859=プロ用女子!D$2,ROW(),"")),"")</f>
        <v/>
      </c>
      <c r="BZ859" s="58" t="str">
        <f>IF(O859="女子",IF($AF859&gt;100,"",IF($M859=プロ用女子!K$2,ROW(),"")),"")</f>
        <v/>
      </c>
      <c r="CA859" s="58" t="str">
        <f>IF(O859="女子",IF($AF859&gt;100,"",IF($M859=プロ用女子!D$27,ROW(),"")),"")</f>
        <v/>
      </c>
      <c r="CB859" s="58" t="str">
        <f>IF(O859="女子",IF($AF859&gt;100,"",IF($M859=プロ用女子!K$27,ROW(),"")),"")</f>
        <v/>
      </c>
      <c r="CC859" s="58" t="str">
        <f>IF(O859="女子",IF($AF859&gt;100,"",IF($M859=プロ用女子!D$52,ROW(),"")),"")</f>
        <v/>
      </c>
      <c r="CD859" s="58" t="str">
        <f>IF(O859="女子",IF($AF859&gt;100,"",IF($M859=プロ用女子!K$52,ROW(),"")),"")</f>
        <v/>
      </c>
      <c r="CE859" s="58" t="str">
        <f>IF(O859="女子",IF($AF859&gt;100,"",IF($M859=プロ用女子!D$77,ROW(),"")),"")</f>
        <v/>
      </c>
      <c r="CF859" s="58" t="str">
        <f>IF(O859="女子",IF($AF859&gt;100,"",IF($M859=プロ用女子!K$77,ROW(),"")),"")</f>
        <v/>
      </c>
      <c r="CG859" s="58" t="str">
        <f>IF(O859="女子",IF($AF859&gt;100,"",IF($M859=プロ用女子!D$102,ROW(),"")),"")</f>
        <v/>
      </c>
      <c r="CH859" s="58" t="str">
        <f>IF(O859="女子",IF($AF859&gt;100,"",IF($M859=プロ用女子!K$102,ROW(),"")),"")</f>
        <v/>
      </c>
      <c r="CI859" s="58" t="str">
        <f>IF(O859="女子",IF($AF859&gt;100,"",IF($M859=プロ用女子!D$127,ROW(),"")),"")</f>
        <v/>
      </c>
      <c r="CJ859" s="58" t="str">
        <f>IF(O859="女子",IF($AF859&gt;100,"",IF($M859=プロ用女子!K$127,ROW(),"")),"")</f>
        <v/>
      </c>
      <c r="CK859" s="58" t="str">
        <f>IF(O859="女子",IF($AF859&gt;100,"",IF($M859=プロ用女子!D$152,ROW(),"")),"")</f>
        <v/>
      </c>
      <c r="CL859" s="58" t="str">
        <f>IF(O859="女子",IF($AF859&gt;100,"",IF($M859=プロ用女子!K$152,ROW(),"")),"")</f>
        <v/>
      </c>
      <c r="CM859" s="58" t="str">
        <f>IF(O859="女子",IF($AF859&gt;100,"",IF($M859=プロ用女子!D$177,ROW(),"")),"")</f>
        <v/>
      </c>
      <c r="CN859" s="58" t="str">
        <f>IF(O859="女子",IF($AF859&gt;100,"",IF($M859=プロ用女子!K$177,ROW(),"")),"")</f>
        <v/>
      </c>
      <c r="CO859" s="58" t="str">
        <f>IF(O859="女子",IF($AF859&gt;100,"",IF($M859=プロ用女子!D$202,ROW(),"")),"")</f>
        <v/>
      </c>
      <c r="CP859" s="58" t="str">
        <f>IF(O859="女子",IF($AF859&gt;100,"",IF($M859=プロ用女子!K$202,ROW(),"")),"")</f>
        <v/>
      </c>
      <c r="CQ859" s="58" t="str">
        <f>IF(O859="女子",IF($AF859&gt;100,"",IF($M859=プロ用女子!D$227,ROW(),"")),"")</f>
        <v/>
      </c>
      <c r="CR859" s="58" t="str">
        <f>IF(O859="女子",IF($AF859&gt;100,"",IF($M859=プロ用女子!K$227,ROW(),"")),"")</f>
        <v/>
      </c>
    </row>
    <row r="860" spans="57:96" x14ac:dyDescent="0.15">
      <c r="BE860" s="58" t="str">
        <f>IF(O860="男子",IF($AF860&gt;100,"",IF(M860=プロ用男子!D$2,ROW(),"")),"")</f>
        <v/>
      </c>
      <c r="BF860" s="58" t="str">
        <f>IF(O860="男子",IF($AF860&gt;100,"",IF($M860=プロ用男子!K$2,ROW(),"")),"")</f>
        <v/>
      </c>
      <c r="BG860" s="58" t="str">
        <f>IF(O860="男子",IF($AF860&gt;100,"",IF($M860=プロ用男子!D$27,ROW(),"")),"")</f>
        <v/>
      </c>
      <c r="BH860" s="58" t="str">
        <f>IF(O860="男子",IF($AF860&gt;100,"",IF($M860=プロ用男子!K$27,ROW(),"")),"")</f>
        <v/>
      </c>
      <c r="BI860" s="58" t="str">
        <f>IF(O860="男子",IF($AF860&gt;100,"",IF($M860=プロ用男子!D$52,ROW(),"")),"")</f>
        <v/>
      </c>
      <c r="BJ860" s="58" t="str">
        <f>IF(O860="男子",IF($AF860&gt;100,"",IF($M860=プロ用男子!K$52,ROW(),"")),"")</f>
        <v/>
      </c>
      <c r="BK860" s="58" t="str">
        <f>IF(O860="男子",IF($AF860&gt;100,"",IF($M860=プロ用男子!D$77,ROW(),"")),"")</f>
        <v/>
      </c>
      <c r="BL860" s="58" t="str">
        <f>IF(O860="男子",IF($AF860&gt;100,"",IF($M860=プロ用男子!K$77,ROW(),"")),"")</f>
        <v/>
      </c>
      <c r="BM860" s="58" t="str">
        <f>IF(O860="男子",IF($AF860&gt;100,"",IF($M860=プロ用男子!D$102,ROW(),"")),"")</f>
        <v/>
      </c>
      <c r="BN860" s="58" t="str">
        <f>IF(O860="男子",IF($AF860&gt;100,"",IF($M860=プロ用男子!K$102,ROW(),"")),"")</f>
        <v/>
      </c>
      <c r="BO860" s="58" t="str">
        <f>IF(O860="男子",IF($AF860&gt;100,"",IF($M860=プロ用男子!D$127,ROW(),"")),"")</f>
        <v/>
      </c>
      <c r="BP860" s="58" t="str">
        <f>IF(O860="男子",IF($AF860&gt;100,"",IF($M860=プロ用男子!K$127,ROW(),"")),"")</f>
        <v/>
      </c>
      <c r="BQ860" s="58" t="str">
        <f>IF(O860="男子",IF($AF860&gt;100,"",IF($M860=プロ用男子!D$152,ROW(),"")),"")</f>
        <v/>
      </c>
      <c r="BR860" s="58" t="str">
        <f>IF(O860="男子",IF($AF860&gt;100,"",IF($M860=プロ用男子!K$152,ROW(),"")),"")</f>
        <v/>
      </c>
      <c r="BS860" s="58" t="str">
        <f>IF(O860="男子",IF($AF860&gt;100,"",IF($M860=プロ用男子!D$177,ROW(),"")),"")</f>
        <v/>
      </c>
      <c r="BT860" s="58" t="str">
        <f>IF(O860="男子",IF($AF860&gt;100,"",IF($M860=プロ用男子!K$177,ROW(),"")),"")</f>
        <v/>
      </c>
      <c r="BU860" s="58" t="str">
        <f>IF(O860="男子",IF($AF860&gt;100,"",IF($M860=プロ用男子!D$202,ROW(),"")),"")</f>
        <v/>
      </c>
      <c r="BV860" s="58" t="str">
        <f>IF(O860="男子",IF($AF860&gt;100,"",IF($M860=プロ用男子!K$202,ROW(),"")),"")</f>
        <v/>
      </c>
      <c r="BW860" s="58" t="str">
        <f>IF(O860="男子",IF($AF860&gt;100,"",IF($M860=プロ用男子!D$227,ROW(),"")),"")</f>
        <v/>
      </c>
      <c r="BX860" s="58" t="str">
        <f>IF(O860="男子",IF($AF860&gt;100,"",IF($M860=プロ用男子!K$227,ROW(),"")),"")</f>
        <v/>
      </c>
      <c r="BY860" s="58" t="str">
        <f>IF(O860="女子",IF(AF860&gt;100,"",IF(M860=プロ用女子!D$2,ROW(),"")),"")</f>
        <v/>
      </c>
      <c r="BZ860" s="58" t="str">
        <f>IF(O860="女子",IF($AF860&gt;100,"",IF($M860=プロ用女子!K$2,ROW(),"")),"")</f>
        <v/>
      </c>
      <c r="CA860" s="58" t="str">
        <f>IF(O860="女子",IF($AF860&gt;100,"",IF($M860=プロ用女子!D$27,ROW(),"")),"")</f>
        <v/>
      </c>
      <c r="CB860" s="58" t="str">
        <f>IF(O860="女子",IF($AF860&gt;100,"",IF($M860=プロ用女子!K$27,ROW(),"")),"")</f>
        <v/>
      </c>
      <c r="CC860" s="58" t="str">
        <f>IF(O860="女子",IF($AF860&gt;100,"",IF($M860=プロ用女子!D$52,ROW(),"")),"")</f>
        <v/>
      </c>
      <c r="CD860" s="58" t="str">
        <f>IF(O860="女子",IF($AF860&gt;100,"",IF($M860=プロ用女子!K$52,ROW(),"")),"")</f>
        <v/>
      </c>
      <c r="CE860" s="58" t="str">
        <f>IF(O860="女子",IF($AF860&gt;100,"",IF($M860=プロ用女子!D$77,ROW(),"")),"")</f>
        <v/>
      </c>
      <c r="CF860" s="58" t="str">
        <f>IF(O860="女子",IF($AF860&gt;100,"",IF($M860=プロ用女子!K$77,ROW(),"")),"")</f>
        <v/>
      </c>
      <c r="CG860" s="58" t="str">
        <f>IF(O860="女子",IF($AF860&gt;100,"",IF($M860=プロ用女子!D$102,ROW(),"")),"")</f>
        <v/>
      </c>
      <c r="CH860" s="58" t="str">
        <f>IF(O860="女子",IF($AF860&gt;100,"",IF($M860=プロ用女子!K$102,ROW(),"")),"")</f>
        <v/>
      </c>
      <c r="CI860" s="58" t="str">
        <f>IF(O860="女子",IF($AF860&gt;100,"",IF($M860=プロ用女子!D$127,ROW(),"")),"")</f>
        <v/>
      </c>
      <c r="CJ860" s="58" t="str">
        <f>IF(O860="女子",IF($AF860&gt;100,"",IF($M860=プロ用女子!K$127,ROW(),"")),"")</f>
        <v/>
      </c>
      <c r="CK860" s="58" t="str">
        <f>IF(O860="女子",IF($AF860&gt;100,"",IF($M860=プロ用女子!D$152,ROW(),"")),"")</f>
        <v/>
      </c>
      <c r="CL860" s="58" t="str">
        <f>IF(O860="女子",IF($AF860&gt;100,"",IF($M860=プロ用女子!K$152,ROW(),"")),"")</f>
        <v/>
      </c>
      <c r="CM860" s="58" t="str">
        <f>IF(O860="女子",IF($AF860&gt;100,"",IF($M860=プロ用女子!D$177,ROW(),"")),"")</f>
        <v/>
      </c>
      <c r="CN860" s="58" t="str">
        <f>IF(O860="女子",IF($AF860&gt;100,"",IF($M860=プロ用女子!K$177,ROW(),"")),"")</f>
        <v/>
      </c>
      <c r="CO860" s="58" t="str">
        <f>IF(O860="女子",IF($AF860&gt;100,"",IF($M860=プロ用女子!D$202,ROW(),"")),"")</f>
        <v/>
      </c>
      <c r="CP860" s="58" t="str">
        <f>IF(O860="女子",IF($AF860&gt;100,"",IF($M860=プロ用女子!K$202,ROW(),"")),"")</f>
        <v/>
      </c>
      <c r="CQ860" s="58" t="str">
        <f>IF(O860="女子",IF($AF860&gt;100,"",IF($M860=プロ用女子!D$227,ROW(),"")),"")</f>
        <v/>
      </c>
      <c r="CR860" s="58" t="str">
        <f>IF(O860="女子",IF($AF860&gt;100,"",IF($M860=プロ用女子!K$227,ROW(),"")),"")</f>
        <v/>
      </c>
    </row>
    <row r="861" spans="57:96" x14ac:dyDescent="0.15">
      <c r="BE861" s="58" t="str">
        <f>IF(O861="男子",IF($AF861&gt;100,"",IF(M861=プロ用男子!D$2,ROW(),"")),"")</f>
        <v/>
      </c>
      <c r="BF861" s="58" t="str">
        <f>IF(O861="男子",IF($AF861&gt;100,"",IF($M861=プロ用男子!K$2,ROW(),"")),"")</f>
        <v/>
      </c>
      <c r="BG861" s="58" t="str">
        <f>IF(O861="男子",IF($AF861&gt;100,"",IF($M861=プロ用男子!D$27,ROW(),"")),"")</f>
        <v/>
      </c>
      <c r="BH861" s="58" t="str">
        <f>IF(O861="男子",IF($AF861&gt;100,"",IF($M861=プロ用男子!K$27,ROW(),"")),"")</f>
        <v/>
      </c>
      <c r="BI861" s="58" t="str">
        <f>IF(O861="男子",IF($AF861&gt;100,"",IF($M861=プロ用男子!D$52,ROW(),"")),"")</f>
        <v/>
      </c>
      <c r="BJ861" s="58" t="str">
        <f>IF(O861="男子",IF($AF861&gt;100,"",IF($M861=プロ用男子!K$52,ROW(),"")),"")</f>
        <v/>
      </c>
      <c r="BK861" s="58" t="str">
        <f>IF(O861="男子",IF($AF861&gt;100,"",IF($M861=プロ用男子!D$77,ROW(),"")),"")</f>
        <v/>
      </c>
      <c r="BL861" s="58" t="str">
        <f>IF(O861="男子",IF($AF861&gt;100,"",IF($M861=プロ用男子!K$77,ROW(),"")),"")</f>
        <v/>
      </c>
      <c r="BM861" s="58" t="str">
        <f>IF(O861="男子",IF($AF861&gt;100,"",IF($M861=プロ用男子!D$102,ROW(),"")),"")</f>
        <v/>
      </c>
      <c r="BN861" s="58" t="str">
        <f>IF(O861="男子",IF($AF861&gt;100,"",IF($M861=プロ用男子!K$102,ROW(),"")),"")</f>
        <v/>
      </c>
      <c r="BO861" s="58" t="str">
        <f>IF(O861="男子",IF($AF861&gt;100,"",IF($M861=プロ用男子!D$127,ROW(),"")),"")</f>
        <v/>
      </c>
      <c r="BP861" s="58" t="str">
        <f>IF(O861="男子",IF($AF861&gt;100,"",IF($M861=プロ用男子!K$127,ROW(),"")),"")</f>
        <v/>
      </c>
      <c r="BQ861" s="58" t="str">
        <f>IF(O861="男子",IF($AF861&gt;100,"",IF($M861=プロ用男子!D$152,ROW(),"")),"")</f>
        <v/>
      </c>
      <c r="BR861" s="58" t="str">
        <f>IF(O861="男子",IF($AF861&gt;100,"",IF($M861=プロ用男子!K$152,ROW(),"")),"")</f>
        <v/>
      </c>
      <c r="BS861" s="58" t="str">
        <f>IF(O861="男子",IF($AF861&gt;100,"",IF($M861=プロ用男子!D$177,ROW(),"")),"")</f>
        <v/>
      </c>
      <c r="BT861" s="58" t="str">
        <f>IF(O861="男子",IF($AF861&gt;100,"",IF($M861=プロ用男子!K$177,ROW(),"")),"")</f>
        <v/>
      </c>
      <c r="BU861" s="58" t="str">
        <f>IF(O861="男子",IF($AF861&gt;100,"",IF($M861=プロ用男子!D$202,ROW(),"")),"")</f>
        <v/>
      </c>
      <c r="BV861" s="58" t="str">
        <f>IF(O861="男子",IF($AF861&gt;100,"",IF($M861=プロ用男子!K$202,ROW(),"")),"")</f>
        <v/>
      </c>
      <c r="BW861" s="58" t="str">
        <f>IF(O861="男子",IF($AF861&gt;100,"",IF($M861=プロ用男子!D$227,ROW(),"")),"")</f>
        <v/>
      </c>
      <c r="BX861" s="58" t="str">
        <f>IF(O861="男子",IF($AF861&gt;100,"",IF($M861=プロ用男子!K$227,ROW(),"")),"")</f>
        <v/>
      </c>
      <c r="BY861" s="58" t="str">
        <f>IF(O861="女子",IF(AF861&gt;100,"",IF(M861=プロ用女子!D$2,ROW(),"")),"")</f>
        <v/>
      </c>
      <c r="BZ861" s="58" t="str">
        <f>IF(O861="女子",IF($AF861&gt;100,"",IF($M861=プロ用女子!K$2,ROW(),"")),"")</f>
        <v/>
      </c>
      <c r="CA861" s="58" t="str">
        <f>IF(O861="女子",IF($AF861&gt;100,"",IF($M861=プロ用女子!D$27,ROW(),"")),"")</f>
        <v/>
      </c>
      <c r="CB861" s="58" t="str">
        <f>IF(O861="女子",IF($AF861&gt;100,"",IF($M861=プロ用女子!K$27,ROW(),"")),"")</f>
        <v/>
      </c>
      <c r="CC861" s="58" t="str">
        <f>IF(O861="女子",IF($AF861&gt;100,"",IF($M861=プロ用女子!D$52,ROW(),"")),"")</f>
        <v/>
      </c>
      <c r="CD861" s="58" t="str">
        <f>IF(O861="女子",IF($AF861&gt;100,"",IF($M861=プロ用女子!K$52,ROW(),"")),"")</f>
        <v/>
      </c>
      <c r="CE861" s="58" t="str">
        <f>IF(O861="女子",IF($AF861&gt;100,"",IF($M861=プロ用女子!D$77,ROW(),"")),"")</f>
        <v/>
      </c>
      <c r="CF861" s="58" t="str">
        <f>IF(O861="女子",IF($AF861&gt;100,"",IF($M861=プロ用女子!K$77,ROW(),"")),"")</f>
        <v/>
      </c>
      <c r="CG861" s="58" t="str">
        <f>IF(O861="女子",IF($AF861&gt;100,"",IF($M861=プロ用女子!D$102,ROW(),"")),"")</f>
        <v/>
      </c>
      <c r="CH861" s="58" t="str">
        <f>IF(O861="女子",IF($AF861&gt;100,"",IF($M861=プロ用女子!K$102,ROW(),"")),"")</f>
        <v/>
      </c>
      <c r="CI861" s="58" t="str">
        <f>IF(O861="女子",IF($AF861&gt;100,"",IF($M861=プロ用女子!D$127,ROW(),"")),"")</f>
        <v/>
      </c>
      <c r="CJ861" s="58" t="str">
        <f>IF(O861="女子",IF($AF861&gt;100,"",IF($M861=プロ用女子!K$127,ROW(),"")),"")</f>
        <v/>
      </c>
      <c r="CK861" s="58" t="str">
        <f>IF(O861="女子",IF($AF861&gt;100,"",IF($M861=プロ用女子!D$152,ROW(),"")),"")</f>
        <v/>
      </c>
      <c r="CL861" s="58" t="str">
        <f>IF(O861="女子",IF($AF861&gt;100,"",IF($M861=プロ用女子!K$152,ROW(),"")),"")</f>
        <v/>
      </c>
      <c r="CM861" s="58" t="str">
        <f>IF(O861="女子",IF($AF861&gt;100,"",IF($M861=プロ用女子!D$177,ROW(),"")),"")</f>
        <v/>
      </c>
      <c r="CN861" s="58" t="str">
        <f>IF(O861="女子",IF($AF861&gt;100,"",IF($M861=プロ用女子!K$177,ROW(),"")),"")</f>
        <v/>
      </c>
      <c r="CO861" s="58" t="str">
        <f>IF(O861="女子",IF($AF861&gt;100,"",IF($M861=プロ用女子!D$202,ROW(),"")),"")</f>
        <v/>
      </c>
      <c r="CP861" s="58" t="str">
        <f>IF(O861="女子",IF($AF861&gt;100,"",IF($M861=プロ用女子!K$202,ROW(),"")),"")</f>
        <v/>
      </c>
      <c r="CQ861" s="58" t="str">
        <f>IF(O861="女子",IF($AF861&gt;100,"",IF($M861=プロ用女子!D$227,ROW(),"")),"")</f>
        <v/>
      </c>
      <c r="CR861" s="58" t="str">
        <f>IF(O861="女子",IF($AF861&gt;100,"",IF($M861=プロ用女子!K$227,ROW(),"")),"")</f>
        <v/>
      </c>
    </row>
    <row r="862" spans="57:96" x14ac:dyDescent="0.15">
      <c r="BE862" s="58" t="str">
        <f>IF(O862="男子",IF($AF862&gt;100,"",IF(M862=プロ用男子!D$2,ROW(),"")),"")</f>
        <v/>
      </c>
      <c r="BF862" s="58" t="str">
        <f>IF(O862="男子",IF($AF862&gt;100,"",IF($M862=プロ用男子!K$2,ROW(),"")),"")</f>
        <v/>
      </c>
      <c r="BG862" s="58" t="str">
        <f>IF(O862="男子",IF($AF862&gt;100,"",IF($M862=プロ用男子!D$27,ROW(),"")),"")</f>
        <v/>
      </c>
      <c r="BH862" s="58" t="str">
        <f>IF(O862="男子",IF($AF862&gt;100,"",IF($M862=プロ用男子!K$27,ROW(),"")),"")</f>
        <v/>
      </c>
      <c r="BI862" s="58" t="str">
        <f>IF(O862="男子",IF($AF862&gt;100,"",IF($M862=プロ用男子!D$52,ROW(),"")),"")</f>
        <v/>
      </c>
      <c r="BJ862" s="58" t="str">
        <f>IF(O862="男子",IF($AF862&gt;100,"",IF($M862=プロ用男子!K$52,ROW(),"")),"")</f>
        <v/>
      </c>
      <c r="BK862" s="58" t="str">
        <f>IF(O862="男子",IF($AF862&gt;100,"",IF($M862=プロ用男子!D$77,ROW(),"")),"")</f>
        <v/>
      </c>
      <c r="BL862" s="58" t="str">
        <f>IF(O862="男子",IF($AF862&gt;100,"",IF($M862=プロ用男子!K$77,ROW(),"")),"")</f>
        <v/>
      </c>
      <c r="BM862" s="58" t="str">
        <f>IF(O862="男子",IF($AF862&gt;100,"",IF($M862=プロ用男子!D$102,ROW(),"")),"")</f>
        <v/>
      </c>
      <c r="BN862" s="58" t="str">
        <f>IF(O862="男子",IF($AF862&gt;100,"",IF($M862=プロ用男子!K$102,ROW(),"")),"")</f>
        <v/>
      </c>
      <c r="BO862" s="58" t="str">
        <f>IF(O862="男子",IF($AF862&gt;100,"",IF($M862=プロ用男子!D$127,ROW(),"")),"")</f>
        <v/>
      </c>
      <c r="BP862" s="58" t="str">
        <f>IF(O862="男子",IF($AF862&gt;100,"",IF($M862=プロ用男子!K$127,ROW(),"")),"")</f>
        <v/>
      </c>
      <c r="BQ862" s="58" t="str">
        <f>IF(O862="男子",IF($AF862&gt;100,"",IF($M862=プロ用男子!D$152,ROW(),"")),"")</f>
        <v/>
      </c>
      <c r="BR862" s="58" t="str">
        <f>IF(O862="男子",IF($AF862&gt;100,"",IF($M862=プロ用男子!K$152,ROW(),"")),"")</f>
        <v/>
      </c>
      <c r="BS862" s="58" t="str">
        <f>IF(O862="男子",IF($AF862&gt;100,"",IF($M862=プロ用男子!D$177,ROW(),"")),"")</f>
        <v/>
      </c>
      <c r="BT862" s="58" t="str">
        <f>IF(O862="男子",IF($AF862&gt;100,"",IF($M862=プロ用男子!K$177,ROW(),"")),"")</f>
        <v/>
      </c>
      <c r="BU862" s="58" t="str">
        <f>IF(O862="男子",IF($AF862&gt;100,"",IF($M862=プロ用男子!D$202,ROW(),"")),"")</f>
        <v/>
      </c>
      <c r="BV862" s="58" t="str">
        <f>IF(O862="男子",IF($AF862&gt;100,"",IF($M862=プロ用男子!K$202,ROW(),"")),"")</f>
        <v/>
      </c>
      <c r="BW862" s="58" t="str">
        <f>IF(O862="男子",IF($AF862&gt;100,"",IF($M862=プロ用男子!D$227,ROW(),"")),"")</f>
        <v/>
      </c>
      <c r="BX862" s="58" t="str">
        <f>IF(O862="男子",IF($AF862&gt;100,"",IF($M862=プロ用男子!K$227,ROW(),"")),"")</f>
        <v/>
      </c>
      <c r="BY862" s="58" t="str">
        <f>IF(O862="女子",IF(AF862&gt;100,"",IF(M862=プロ用女子!D$2,ROW(),"")),"")</f>
        <v/>
      </c>
      <c r="BZ862" s="58" t="str">
        <f>IF(O862="女子",IF($AF862&gt;100,"",IF($M862=プロ用女子!K$2,ROW(),"")),"")</f>
        <v/>
      </c>
      <c r="CA862" s="58" t="str">
        <f>IF(O862="女子",IF($AF862&gt;100,"",IF($M862=プロ用女子!D$27,ROW(),"")),"")</f>
        <v/>
      </c>
      <c r="CB862" s="58" t="str">
        <f>IF(O862="女子",IF($AF862&gt;100,"",IF($M862=プロ用女子!K$27,ROW(),"")),"")</f>
        <v/>
      </c>
      <c r="CC862" s="58" t="str">
        <f>IF(O862="女子",IF($AF862&gt;100,"",IF($M862=プロ用女子!D$52,ROW(),"")),"")</f>
        <v/>
      </c>
      <c r="CD862" s="58" t="str">
        <f>IF(O862="女子",IF($AF862&gt;100,"",IF($M862=プロ用女子!K$52,ROW(),"")),"")</f>
        <v/>
      </c>
      <c r="CE862" s="58" t="str">
        <f>IF(O862="女子",IF($AF862&gt;100,"",IF($M862=プロ用女子!D$77,ROW(),"")),"")</f>
        <v/>
      </c>
      <c r="CF862" s="58" t="str">
        <f>IF(O862="女子",IF($AF862&gt;100,"",IF($M862=プロ用女子!K$77,ROW(),"")),"")</f>
        <v/>
      </c>
      <c r="CG862" s="58" t="str">
        <f>IF(O862="女子",IF($AF862&gt;100,"",IF($M862=プロ用女子!D$102,ROW(),"")),"")</f>
        <v/>
      </c>
      <c r="CH862" s="58" t="str">
        <f>IF(O862="女子",IF($AF862&gt;100,"",IF($M862=プロ用女子!K$102,ROW(),"")),"")</f>
        <v/>
      </c>
      <c r="CI862" s="58" t="str">
        <f>IF(O862="女子",IF($AF862&gt;100,"",IF($M862=プロ用女子!D$127,ROW(),"")),"")</f>
        <v/>
      </c>
      <c r="CJ862" s="58" t="str">
        <f>IF(O862="女子",IF($AF862&gt;100,"",IF($M862=プロ用女子!K$127,ROW(),"")),"")</f>
        <v/>
      </c>
      <c r="CK862" s="58" t="str">
        <f>IF(O862="女子",IF($AF862&gt;100,"",IF($M862=プロ用女子!D$152,ROW(),"")),"")</f>
        <v/>
      </c>
      <c r="CL862" s="58" t="str">
        <f>IF(O862="女子",IF($AF862&gt;100,"",IF($M862=プロ用女子!K$152,ROW(),"")),"")</f>
        <v/>
      </c>
      <c r="CM862" s="58" t="str">
        <f>IF(O862="女子",IF($AF862&gt;100,"",IF($M862=プロ用女子!D$177,ROW(),"")),"")</f>
        <v/>
      </c>
      <c r="CN862" s="58" t="str">
        <f>IF(O862="女子",IF($AF862&gt;100,"",IF($M862=プロ用女子!K$177,ROW(),"")),"")</f>
        <v/>
      </c>
      <c r="CO862" s="58" t="str">
        <f>IF(O862="女子",IF($AF862&gt;100,"",IF($M862=プロ用女子!D$202,ROW(),"")),"")</f>
        <v/>
      </c>
      <c r="CP862" s="58" t="str">
        <f>IF(O862="女子",IF($AF862&gt;100,"",IF($M862=プロ用女子!K$202,ROW(),"")),"")</f>
        <v/>
      </c>
      <c r="CQ862" s="58" t="str">
        <f>IF(O862="女子",IF($AF862&gt;100,"",IF($M862=プロ用女子!D$227,ROW(),"")),"")</f>
        <v/>
      </c>
      <c r="CR862" s="58" t="str">
        <f>IF(O862="女子",IF($AF862&gt;100,"",IF($M862=プロ用女子!K$227,ROW(),"")),"")</f>
        <v/>
      </c>
    </row>
    <row r="863" spans="57:96" x14ac:dyDescent="0.15">
      <c r="BE863" s="58" t="str">
        <f>IF(O863="男子",IF($AF863&gt;100,"",IF(M863=プロ用男子!D$2,ROW(),"")),"")</f>
        <v/>
      </c>
      <c r="BF863" s="58" t="str">
        <f>IF(O863="男子",IF($AF863&gt;100,"",IF($M863=プロ用男子!K$2,ROW(),"")),"")</f>
        <v/>
      </c>
      <c r="BG863" s="58" t="str">
        <f>IF(O863="男子",IF($AF863&gt;100,"",IF($M863=プロ用男子!D$27,ROW(),"")),"")</f>
        <v/>
      </c>
      <c r="BH863" s="58" t="str">
        <f>IF(O863="男子",IF($AF863&gt;100,"",IF($M863=プロ用男子!K$27,ROW(),"")),"")</f>
        <v/>
      </c>
      <c r="BI863" s="58" t="str">
        <f>IF(O863="男子",IF($AF863&gt;100,"",IF($M863=プロ用男子!D$52,ROW(),"")),"")</f>
        <v/>
      </c>
      <c r="BJ863" s="58" t="str">
        <f>IF(O863="男子",IF($AF863&gt;100,"",IF($M863=プロ用男子!K$52,ROW(),"")),"")</f>
        <v/>
      </c>
      <c r="BK863" s="58" t="str">
        <f>IF(O863="男子",IF($AF863&gt;100,"",IF($M863=プロ用男子!D$77,ROW(),"")),"")</f>
        <v/>
      </c>
      <c r="BL863" s="58" t="str">
        <f>IF(O863="男子",IF($AF863&gt;100,"",IF($M863=プロ用男子!K$77,ROW(),"")),"")</f>
        <v/>
      </c>
      <c r="BM863" s="58" t="str">
        <f>IF(O863="男子",IF($AF863&gt;100,"",IF($M863=プロ用男子!D$102,ROW(),"")),"")</f>
        <v/>
      </c>
      <c r="BN863" s="58" t="str">
        <f>IF(O863="男子",IF($AF863&gt;100,"",IF($M863=プロ用男子!K$102,ROW(),"")),"")</f>
        <v/>
      </c>
      <c r="BO863" s="58" t="str">
        <f>IF(O863="男子",IF($AF863&gt;100,"",IF($M863=プロ用男子!D$127,ROW(),"")),"")</f>
        <v/>
      </c>
      <c r="BP863" s="58" t="str">
        <f>IF(O863="男子",IF($AF863&gt;100,"",IF($M863=プロ用男子!K$127,ROW(),"")),"")</f>
        <v/>
      </c>
      <c r="BQ863" s="58" t="str">
        <f>IF(O863="男子",IF($AF863&gt;100,"",IF($M863=プロ用男子!D$152,ROW(),"")),"")</f>
        <v/>
      </c>
      <c r="BR863" s="58" t="str">
        <f>IF(O863="男子",IF($AF863&gt;100,"",IF($M863=プロ用男子!K$152,ROW(),"")),"")</f>
        <v/>
      </c>
      <c r="BS863" s="58" t="str">
        <f>IF(O863="男子",IF($AF863&gt;100,"",IF($M863=プロ用男子!D$177,ROW(),"")),"")</f>
        <v/>
      </c>
      <c r="BT863" s="58" t="str">
        <f>IF(O863="男子",IF($AF863&gt;100,"",IF($M863=プロ用男子!K$177,ROW(),"")),"")</f>
        <v/>
      </c>
      <c r="BU863" s="58" t="str">
        <f>IF(O863="男子",IF($AF863&gt;100,"",IF($M863=プロ用男子!D$202,ROW(),"")),"")</f>
        <v/>
      </c>
      <c r="BV863" s="58" t="str">
        <f>IF(O863="男子",IF($AF863&gt;100,"",IF($M863=プロ用男子!K$202,ROW(),"")),"")</f>
        <v/>
      </c>
      <c r="BW863" s="58" t="str">
        <f>IF(O863="男子",IF($AF863&gt;100,"",IF($M863=プロ用男子!D$227,ROW(),"")),"")</f>
        <v/>
      </c>
      <c r="BX863" s="58" t="str">
        <f>IF(O863="男子",IF($AF863&gt;100,"",IF($M863=プロ用男子!K$227,ROW(),"")),"")</f>
        <v/>
      </c>
      <c r="BY863" s="58" t="str">
        <f>IF(O863="女子",IF(AF863&gt;100,"",IF(M863=プロ用女子!D$2,ROW(),"")),"")</f>
        <v/>
      </c>
      <c r="BZ863" s="58" t="str">
        <f>IF(O863="女子",IF($AF863&gt;100,"",IF($M863=プロ用女子!K$2,ROW(),"")),"")</f>
        <v/>
      </c>
      <c r="CA863" s="58" t="str">
        <f>IF(O863="女子",IF($AF863&gt;100,"",IF($M863=プロ用女子!D$27,ROW(),"")),"")</f>
        <v/>
      </c>
      <c r="CB863" s="58" t="str">
        <f>IF(O863="女子",IF($AF863&gt;100,"",IF($M863=プロ用女子!K$27,ROW(),"")),"")</f>
        <v/>
      </c>
      <c r="CC863" s="58" t="str">
        <f>IF(O863="女子",IF($AF863&gt;100,"",IF($M863=プロ用女子!D$52,ROW(),"")),"")</f>
        <v/>
      </c>
      <c r="CD863" s="58" t="str">
        <f>IF(O863="女子",IF($AF863&gt;100,"",IF($M863=プロ用女子!K$52,ROW(),"")),"")</f>
        <v/>
      </c>
      <c r="CE863" s="58" t="str">
        <f>IF(O863="女子",IF($AF863&gt;100,"",IF($M863=プロ用女子!D$77,ROW(),"")),"")</f>
        <v/>
      </c>
      <c r="CF863" s="58" t="str">
        <f>IF(O863="女子",IF($AF863&gt;100,"",IF($M863=プロ用女子!K$77,ROW(),"")),"")</f>
        <v/>
      </c>
      <c r="CG863" s="58" t="str">
        <f>IF(O863="女子",IF($AF863&gt;100,"",IF($M863=プロ用女子!D$102,ROW(),"")),"")</f>
        <v/>
      </c>
      <c r="CH863" s="58" t="str">
        <f>IF(O863="女子",IF($AF863&gt;100,"",IF($M863=プロ用女子!K$102,ROW(),"")),"")</f>
        <v/>
      </c>
      <c r="CI863" s="58" t="str">
        <f>IF(O863="女子",IF($AF863&gt;100,"",IF($M863=プロ用女子!D$127,ROW(),"")),"")</f>
        <v/>
      </c>
      <c r="CJ863" s="58" t="str">
        <f>IF(O863="女子",IF($AF863&gt;100,"",IF($M863=プロ用女子!K$127,ROW(),"")),"")</f>
        <v/>
      </c>
      <c r="CK863" s="58" t="str">
        <f>IF(O863="女子",IF($AF863&gt;100,"",IF($M863=プロ用女子!D$152,ROW(),"")),"")</f>
        <v/>
      </c>
      <c r="CL863" s="58" t="str">
        <f>IF(O863="女子",IF($AF863&gt;100,"",IF($M863=プロ用女子!K$152,ROW(),"")),"")</f>
        <v/>
      </c>
      <c r="CM863" s="58" t="str">
        <f>IF(O863="女子",IF($AF863&gt;100,"",IF($M863=プロ用女子!D$177,ROW(),"")),"")</f>
        <v/>
      </c>
      <c r="CN863" s="58" t="str">
        <f>IF(O863="女子",IF($AF863&gt;100,"",IF($M863=プロ用女子!K$177,ROW(),"")),"")</f>
        <v/>
      </c>
      <c r="CO863" s="58" t="str">
        <f>IF(O863="女子",IF($AF863&gt;100,"",IF($M863=プロ用女子!D$202,ROW(),"")),"")</f>
        <v/>
      </c>
      <c r="CP863" s="58" t="str">
        <f>IF(O863="女子",IF($AF863&gt;100,"",IF($M863=プロ用女子!K$202,ROW(),"")),"")</f>
        <v/>
      </c>
      <c r="CQ863" s="58" t="str">
        <f>IF(O863="女子",IF($AF863&gt;100,"",IF($M863=プロ用女子!D$227,ROW(),"")),"")</f>
        <v/>
      </c>
      <c r="CR863" s="58" t="str">
        <f>IF(O863="女子",IF($AF863&gt;100,"",IF($M863=プロ用女子!K$227,ROW(),"")),"")</f>
        <v/>
      </c>
    </row>
    <row r="864" spans="57:96" x14ac:dyDescent="0.15">
      <c r="BE864" s="58" t="str">
        <f>IF(O864="男子",IF($AF864&gt;100,"",IF(M864=プロ用男子!D$2,ROW(),"")),"")</f>
        <v/>
      </c>
      <c r="BF864" s="58" t="str">
        <f>IF(O864="男子",IF($AF864&gt;100,"",IF($M864=プロ用男子!K$2,ROW(),"")),"")</f>
        <v/>
      </c>
      <c r="BG864" s="58" t="str">
        <f>IF(O864="男子",IF($AF864&gt;100,"",IF($M864=プロ用男子!D$27,ROW(),"")),"")</f>
        <v/>
      </c>
      <c r="BH864" s="58" t="str">
        <f>IF(O864="男子",IF($AF864&gt;100,"",IF($M864=プロ用男子!K$27,ROW(),"")),"")</f>
        <v/>
      </c>
      <c r="BI864" s="58" t="str">
        <f>IF(O864="男子",IF($AF864&gt;100,"",IF($M864=プロ用男子!D$52,ROW(),"")),"")</f>
        <v/>
      </c>
      <c r="BJ864" s="58" t="str">
        <f>IF(O864="男子",IF($AF864&gt;100,"",IF($M864=プロ用男子!K$52,ROW(),"")),"")</f>
        <v/>
      </c>
      <c r="BK864" s="58" t="str">
        <f>IF(O864="男子",IF($AF864&gt;100,"",IF($M864=プロ用男子!D$77,ROW(),"")),"")</f>
        <v/>
      </c>
      <c r="BL864" s="58" t="str">
        <f>IF(O864="男子",IF($AF864&gt;100,"",IF($M864=プロ用男子!K$77,ROW(),"")),"")</f>
        <v/>
      </c>
      <c r="BM864" s="58" t="str">
        <f>IF(O864="男子",IF($AF864&gt;100,"",IF($M864=プロ用男子!D$102,ROW(),"")),"")</f>
        <v/>
      </c>
      <c r="BN864" s="58" t="str">
        <f>IF(O864="男子",IF($AF864&gt;100,"",IF($M864=プロ用男子!K$102,ROW(),"")),"")</f>
        <v/>
      </c>
      <c r="BO864" s="58" t="str">
        <f>IF(O864="男子",IF($AF864&gt;100,"",IF($M864=プロ用男子!D$127,ROW(),"")),"")</f>
        <v/>
      </c>
      <c r="BP864" s="58" t="str">
        <f>IF(O864="男子",IF($AF864&gt;100,"",IF($M864=プロ用男子!K$127,ROW(),"")),"")</f>
        <v/>
      </c>
      <c r="BQ864" s="58" t="str">
        <f>IF(O864="男子",IF($AF864&gt;100,"",IF($M864=プロ用男子!D$152,ROW(),"")),"")</f>
        <v/>
      </c>
      <c r="BR864" s="58" t="str">
        <f>IF(O864="男子",IF($AF864&gt;100,"",IF($M864=プロ用男子!K$152,ROW(),"")),"")</f>
        <v/>
      </c>
      <c r="BS864" s="58" t="str">
        <f>IF(O864="男子",IF($AF864&gt;100,"",IF($M864=プロ用男子!D$177,ROW(),"")),"")</f>
        <v/>
      </c>
      <c r="BT864" s="58" t="str">
        <f>IF(O864="男子",IF($AF864&gt;100,"",IF($M864=プロ用男子!K$177,ROW(),"")),"")</f>
        <v/>
      </c>
      <c r="BU864" s="58" t="str">
        <f>IF(O864="男子",IF($AF864&gt;100,"",IF($M864=プロ用男子!D$202,ROW(),"")),"")</f>
        <v/>
      </c>
      <c r="BV864" s="58" t="str">
        <f>IF(O864="男子",IF($AF864&gt;100,"",IF($M864=プロ用男子!K$202,ROW(),"")),"")</f>
        <v/>
      </c>
      <c r="BW864" s="58" t="str">
        <f>IF(O864="男子",IF($AF864&gt;100,"",IF($M864=プロ用男子!D$227,ROW(),"")),"")</f>
        <v/>
      </c>
      <c r="BX864" s="58" t="str">
        <f>IF(O864="男子",IF($AF864&gt;100,"",IF($M864=プロ用男子!K$227,ROW(),"")),"")</f>
        <v/>
      </c>
      <c r="BY864" s="58" t="str">
        <f>IF(O864="女子",IF(AF864&gt;100,"",IF(M864=プロ用女子!D$2,ROW(),"")),"")</f>
        <v/>
      </c>
      <c r="BZ864" s="58" t="str">
        <f>IF(O864="女子",IF($AF864&gt;100,"",IF($M864=プロ用女子!K$2,ROW(),"")),"")</f>
        <v/>
      </c>
      <c r="CA864" s="58" t="str">
        <f>IF(O864="女子",IF($AF864&gt;100,"",IF($M864=プロ用女子!D$27,ROW(),"")),"")</f>
        <v/>
      </c>
      <c r="CB864" s="58" t="str">
        <f>IF(O864="女子",IF($AF864&gt;100,"",IF($M864=プロ用女子!K$27,ROW(),"")),"")</f>
        <v/>
      </c>
      <c r="CC864" s="58" t="str">
        <f>IF(O864="女子",IF($AF864&gt;100,"",IF($M864=プロ用女子!D$52,ROW(),"")),"")</f>
        <v/>
      </c>
      <c r="CD864" s="58" t="str">
        <f>IF(O864="女子",IF($AF864&gt;100,"",IF($M864=プロ用女子!K$52,ROW(),"")),"")</f>
        <v/>
      </c>
      <c r="CE864" s="58" t="str">
        <f>IF(O864="女子",IF($AF864&gt;100,"",IF($M864=プロ用女子!D$77,ROW(),"")),"")</f>
        <v/>
      </c>
      <c r="CF864" s="58" t="str">
        <f>IF(O864="女子",IF($AF864&gt;100,"",IF($M864=プロ用女子!K$77,ROW(),"")),"")</f>
        <v/>
      </c>
      <c r="CG864" s="58" t="str">
        <f>IF(O864="女子",IF($AF864&gt;100,"",IF($M864=プロ用女子!D$102,ROW(),"")),"")</f>
        <v/>
      </c>
      <c r="CH864" s="58" t="str">
        <f>IF(O864="女子",IF($AF864&gt;100,"",IF($M864=プロ用女子!K$102,ROW(),"")),"")</f>
        <v/>
      </c>
      <c r="CI864" s="58" t="str">
        <f>IF(O864="女子",IF($AF864&gt;100,"",IF($M864=プロ用女子!D$127,ROW(),"")),"")</f>
        <v/>
      </c>
      <c r="CJ864" s="58" t="str">
        <f>IF(O864="女子",IF($AF864&gt;100,"",IF($M864=プロ用女子!K$127,ROW(),"")),"")</f>
        <v/>
      </c>
      <c r="CK864" s="58" t="str">
        <f>IF(O864="女子",IF($AF864&gt;100,"",IF($M864=プロ用女子!D$152,ROW(),"")),"")</f>
        <v/>
      </c>
      <c r="CL864" s="58" t="str">
        <f>IF(O864="女子",IF($AF864&gt;100,"",IF($M864=プロ用女子!K$152,ROW(),"")),"")</f>
        <v/>
      </c>
      <c r="CM864" s="58" t="str">
        <f>IF(O864="女子",IF($AF864&gt;100,"",IF($M864=プロ用女子!D$177,ROW(),"")),"")</f>
        <v/>
      </c>
      <c r="CN864" s="58" t="str">
        <f>IF(O864="女子",IF($AF864&gt;100,"",IF($M864=プロ用女子!K$177,ROW(),"")),"")</f>
        <v/>
      </c>
      <c r="CO864" s="58" t="str">
        <f>IF(O864="女子",IF($AF864&gt;100,"",IF($M864=プロ用女子!D$202,ROW(),"")),"")</f>
        <v/>
      </c>
      <c r="CP864" s="58" t="str">
        <f>IF(O864="女子",IF($AF864&gt;100,"",IF($M864=プロ用女子!K$202,ROW(),"")),"")</f>
        <v/>
      </c>
      <c r="CQ864" s="58" t="str">
        <f>IF(O864="女子",IF($AF864&gt;100,"",IF($M864=プロ用女子!D$227,ROW(),"")),"")</f>
        <v/>
      </c>
      <c r="CR864" s="58" t="str">
        <f>IF(O864="女子",IF($AF864&gt;100,"",IF($M864=プロ用女子!K$227,ROW(),"")),"")</f>
        <v/>
      </c>
    </row>
    <row r="865" spans="57:96" x14ac:dyDescent="0.15">
      <c r="BE865" s="58" t="str">
        <f>IF(O865="男子",IF($AF865&gt;100,"",IF(M865=プロ用男子!D$2,ROW(),"")),"")</f>
        <v/>
      </c>
      <c r="BF865" s="58" t="str">
        <f>IF(O865="男子",IF($AF865&gt;100,"",IF($M865=プロ用男子!K$2,ROW(),"")),"")</f>
        <v/>
      </c>
      <c r="BG865" s="58" t="str">
        <f>IF(O865="男子",IF($AF865&gt;100,"",IF($M865=プロ用男子!D$27,ROW(),"")),"")</f>
        <v/>
      </c>
      <c r="BH865" s="58" t="str">
        <f>IF(O865="男子",IF($AF865&gt;100,"",IF($M865=プロ用男子!K$27,ROW(),"")),"")</f>
        <v/>
      </c>
      <c r="BI865" s="58" t="str">
        <f>IF(O865="男子",IF($AF865&gt;100,"",IF($M865=プロ用男子!D$52,ROW(),"")),"")</f>
        <v/>
      </c>
      <c r="BJ865" s="58" t="str">
        <f>IF(O865="男子",IF($AF865&gt;100,"",IF($M865=プロ用男子!K$52,ROW(),"")),"")</f>
        <v/>
      </c>
      <c r="BK865" s="58" t="str">
        <f>IF(O865="男子",IF($AF865&gt;100,"",IF($M865=プロ用男子!D$77,ROW(),"")),"")</f>
        <v/>
      </c>
      <c r="BL865" s="58" t="str">
        <f>IF(O865="男子",IF($AF865&gt;100,"",IF($M865=プロ用男子!K$77,ROW(),"")),"")</f>
        <v/>
      </c>
      <c r="BM865" s="58" t="str">
        <f>IF(O865="男子",IF($AF865&gt;100,"",IF($M865=プロ用男子!D$102,ROW(),"")),"")</f>
        <v/>
      </c>
      <c r="BN865" s="58" t="str">
        <f>IF(O865="男子",IF($AF865&gt;100,"",IF($M865=プロ用男子!K$102,ROW(),"")),"")</f>
        <v/>
      </c>
      <c r="BO865" s="58" t="str">
        <f>IF(O865="男子",IF($AF865&gt;100,"",IF($M865=プロ用男子!D$127,ROW(),"")),"")</f>
        <v/>
      </c>
      <c r="BP865" s="58" t="str">
        <f>IF(O865="男子",IF($AF865&gt;100,"",IF($M865=プロ用男子!K$127,ROW(),"")),"")</f>
        <v/>
      </c>
      <c r="BQ865" s="58" t="str">
        <f>IF(O865="男子",IF($AF865&gt;100,"",IF($M865=プロ用男子!D$152,ROW(),"")),"")</f>
        <v/>
      </c>
      <c r="BR865" s="58" t="str">
        <f>IF(O865="男子",IF($AF865&gt;100,"",IF($M865=プロ用男子!K$152,ROW(),"")),"")</f>
        <v/>
      </c>
      <c r="BS865" s="58" t="str">
        <f>IF(O865="男子",IF($AF865&gt;100,"",IF($M865=プロ用男子!D$177,ROW(),"")),"")</f>
        <v/>
      </c>
      <c r="BT865" s="58" t="str">
        <f>IF(O865="男子",IF($AF865&gt;100,"",IF($M865=プロ用男子!K$177,ROW(),"")),"")</f>
        <v/>
      </c>
      <c r="BU865" s="58" t="str">
        <f>IF(O865="男子",IF($AF865&gt;100,"",IF($M865=プロ用男子!D$202,ROW(),"")),"")</f>
        <v/>
      </c>
      <c r="BV865" s="58" t="str">
        <f>IF(O865="男子",IF($AF865&gt;100,"",IF($M865=プロ用男子!K$202,ROW(),"")),"")</f>
        <v/>
      </c>
      <c r="BW865" s="58" t="str">
        <f>IF(O865="男子",IF($AF865&gt;100,"",IF($M865=プロ用男子!D$227,ROW(),"")),"")</f>
        <v/>
      </c>
      <c r="BX865" s="58" t="str">
        <f>IF(O865="男子",IF($AF865&gt;100,"",IF($M865=プロ用男子!K$227,ROW(),"")),"")</f>
        <v/>
      </c>
      <c r="BY865" s="58" t="str">
        <f>IF(O865="女子",IF(AF865&gt;100,"",IF(M865=プロ用女子!D$2,ROW(),"")),"")</f>
        <v/>
      </c>
      <c r="BZ865" s="58" t="str">
        <f>IF(O865="女子",IF($AF865&gt;100,"",IF($M865=プロ用女子!K$2,ROW(),"")),"")</f>
        <v/>
      </c>
      <c r="CA865" s="58" t="str">
        <f>IF(O865="女子",IF($AF865&gt;100,"",IF($M865=プロ用女子!D$27,ROW(),"")),"")</f>
        <v/>
      </c>
      <c r="CB865" s="58" t="str">
        <f>IF(O865="女子",IF($AF865&gt;100,"",IF($M865=プロ用女子!K$27,ROW(),"")),"")</f>
        <v/>
      </c>
      <c r="CC865" s="58" t="str">
        <f>IF(O865="女子",IF($AF865&gt;100,"",IF($M865=プロ用女子!D$52,ROW(),"")),"")</f>
        <v/>
      </c>
      <c r="CD865" s="58" t="str">
        <f>IF(O865="女子",IF($AF865&gt;100,"",IF($M865=プロ用女子!K$52,ROW(),"")),"")</f>
        <v/>
      </c>
      <c r="CE865" s="58" t="str">
        <f>IF(O865="女子",IF($AF865&gt;100,"",IF($M865=プロ用女子!D$77,ROW(),"")),"")</f>
        <v/>
      </c>
      <c r="CF865" s="58" t="str">
        <f>IF(O865="女子",IF($AF865&gt;100,"",IF($M865=プロ用女子!K$77,ROW(),"")),"")</f>
        <v/>
      </c>
      <c r="CG865" s="58" t="str">
        <f>IF(O865="女子",IF($AF865&gt;100,"",IF($M865=プロ用女子!D$102,ROW(),"")),"")</f>
        <v/>
      </c>
      <c r="CH865" s="58" t="str">
        <f>IF(O865="女子",IF($AF865&gt;100,"",IF($M865=プロ用女子!K$102,ROW(),"")),"")</f>
        <v/>
      </c>
      <c r="CI865" s="58" t="str">
        <f>IF(O865="女子",IF($AF865&gt;100,"",IF($M865=プロ用女子!D$127,ROW(),"")),"")</f>
        <v/>
      </c>
      <c r="CJ865" s="58" t="str">
        <f>IF(O865="女子",IF($AF865&gt;100,"",IF($M865=プロ用女子!K$127,ROW(),"")),"")</f>
        <v/>
      </c>
      <c r="CK865" s="58" t="str">
        <f>IF(O865="女子",IF($AF865&gt;100,"",IF($M865=プロ用女子!D$152,ROW(),"")),"")</f>
        <v/>
      </c>
      <c r="CL865" s="58" t="str">
        <f>IF(O865="女子",IF($AF865&gt;100,"",IF($M865=プロ用女子!K$152,ROW(),"")),"")</f>
        <v/>
      </c>
      <c r="CM865" s="58" t="str">
        <f>IF(O865="女子",IF($AF865&gt;100,"",IF($M865=プロ用女子!D$177,ROW(),"")),"")</f>
        <v/>
      </c>
      <c r="CN865" s="58" t="str">
        <f>IF(O865="女子",IF($AF865&gt;100,"",IF($M865=プロ用女子!K$177,ROW(),"")),"")</f>
        <v/>
      </c>
      <c r="CO865" s="58" t="str">
        <f>IF(O865="女子",IF($AF865&gt;100,"",IF($M865=プロ用女子!D$202,ROW(),"")),"")</f>
        <v/>
      </c>
      <c r="CP865" s="58" t="str">
        <f>IF(O865="女子",IF($AF865&gt;100,"",IF($M865=プロ用女子!K$202,ROW(),"")),"")</f>
        <v/>
      </c>
      <c r="CQ865" s="58" t="str">
        <f>IF(O865="女子",IF($AF865&gt;100,"",IF($M865=プロ用女子!D$227,ROW(),"")),"")</f>
        <v/>
      </c>
      <c r="CR865" s="58" t="str">
        <f>IF(O865="女子",IF($AF865&gt;100,"",IF($M865=プロ用女子!K$227,ROW(),"")),"")</f>
        <v/>
      </c>
    </row>
    <row r="866" spans="57:96" x14ac:dyDescent="0.15">
      <c r="BE866" s="58" t="str">
        <f>IF(O866="男子",IF($AF866&gt;100,"",IF(M866=プロ用男子!D$2,ROW(),"")),"")</f>
        <v/>
      </c>
      <c r="BF866" s="58" t="str">
        <f>IF(O866="男子",IF($AF866&gt;100,"",IF($M866=プロ用男子!K$2,ROW(),"")),"")</f>
        <v/>
      </c>
      <c r="BG866" s="58" t="str">
        <f>IF(O866="男子",IF($AF866&gt;100,"",IF($M866=プロ用男子!D$27,ROW(),"")),"")</f>
        <v/>
      </c>
      <c r="BH866" s="58" t="str">
        <f>IF(O866="男子",IF($AF866&gt;100,"",IF($M866=プロ用男子!K$27,ROW(),"")),"")</f>
        <v/>
      </c>
      <c r="BI866" s="58" t="str">
        <f>IF(O866="男子",IF($AF866&gt;100,"",IF($M866=プロ用男子!D$52,ROW(),"")),"")</f>
        <v/>
      </c>
      <c r="BJ866" s="58" t="str">
        <f>IF(O866="男子",IF($AF866&gt;100,"",IF($M866=プロ用男子!K$52,ROW(),"")),"")</f>
        <v/>
      </c>
      <c r="BK866" s="58" t="str">
        <f>IF(O866="男子",IF($AF866&gt;100,"",IF($M866=プロ用男子!D$77,ROW(),"")),"")</f>
        <v/>
      </c>
      <c r="BL866" s="58" t="str">
        <f>IF(O866="男子",IF($AF866&gt;100,"",IF($M866=プロ用男子!K$77,ROW(),"")),"")</f>
        <v/>
      </c>
      <c r="BM866" s="58" t="str">
        <f>IF(O866="男子",IF($AF866&gt;100,"",IF($M866=プロ用男子!D$102,ROW(),"")),"")</f>
        <v/>
      </c>
      <c r="BN866" s="58" t="str">
        <f>IF(O866="男子",IF($AF866&gt;100,"",IF($M866=プロ用男子!K$102,ROW(),"")),"")</f>
        <v/>
      </c>
      <c r="BO866" s="58" t="str">
        <f>IF(O866="男子",IF($AF866&gt;100,"",IF($M866=プロ用男子!D$127,ROW(),"")),"")</f>
        <v/>
      </c>
      <c r="BP866" s="58" t="str">
        <f>IF(O866="男子",IF($AF866&gt;100,"",IF($M866=プロ用男子!K$127,ROW(),"")),"")</f>
        <v/>
      </c>
      <c r="BQ866" s="58" t="str">
        <f>IF(O866="男子",IF($AF866&gt;100,"",IF($M866=プロ用男子!D$152,ROW(),"")),"")</f>
        <v/>
      </c>
      <c r="BR866" s="58" t="str">
        <f>IF(O866="男子",IF($AF866&gt;100,"",IF($M866=プロ用男子!K$152,ROW(),"")),"")</f>
        <v/>
      </c>
      <c r="BS866" s="58" t="str">
        <f>IF(O866="男子",IF($AF866&gt;100,"",IF($M866=プロ用男子!D$177,ROW(),"")),"")</f>
        <v/>
      </c>
      <c r="BT866" s="58" t="str">
        <f>IF(O866="男子",IF($AF866&gt;100,"",IF($M866=プロ用男子!K$177,ROW(),"")),"")</f>
        <v/>
      </c>
      <c r="BU866" s="58" t="str">
        <f>IF(O866="男子",IF($AF866&gt;100,"",IF($M866=プロ用男子!D$202,ROW(),"")),"")</f>
        <v/>
      </c>
      <c r="BV866" s="58" t="str">
        <f>IF(O866="男子",IF($AF866&gt;100,"",IF($M866=プロ用男子!K$202,ROW(),"")),"")</f>
        <v/>
      </c>
      <c r="BW866" s="58" t="str">
        <f>IF(O866="男子",IF($AF866&gt;100,"",IF($M866=プロ用男子!D$227,ROW(),"")),"")</f>
        <v/>
      </c>
      <c r="BX866" s="58" t="str">
        <f>IF(O866="男子",IF($AF866&gt;100,"",IF($M866=プロ用男子!K$227,ROW(),"")),"")</f>
        <v/>
      </c>
      <c r="BY866" s="58" t="str">
        <f>IF(O866="女子",IF(AF866&gt;100,"",IF(M866=プロ用女子!D$2,ROW(),"")),"")</f>
        <v/>
      </c>
      <c r="BZ866" s="58" t="str">
        <f>IF(O866="女子",IF($AF866&gt;100,"",IF($M866=プロ用女子!K$2,ROW(),"")),"")</f>
        <v/>
      </c>
      <c r="CA866" s="58" t="str">
        <f>IF(O866="女子",IF($AF866&gt;100,"",IF($M866=プロ用女子!D$27,ROW(),"")),"")</f>
        <v/>
      </c>
      <c r="CB866" s="58" t="str">
        <f>IF(O866="女子",IF($AF866&gt;100,"",IF($M866=プロ用女子!K$27,ROW(),"")),"")</f>
        <v/>
      </c>
      <c r="CC866" s="58" t="str">
        <f>IF(O866="女子",IF($AF866&gt;100,"",IF($M866=プロ用女子!D$52,ROW(),"")),"")</f>
        <v/>
      </c>
      <c r="CD866" s="58" t="str">
        <f>IF(O866="女子",IF($AF866&gt;100,"",IF($M866=プロ用女子!K$52,ROW(),"")),"")</f>
        <v/>
      </c>
      <c r="CE866" s="58" t="str">
        <f>IF(O866="女子",IF($AF866&gt;100,"",IF($M866=プロ用女子!D$77,ROW(),"")),"")</f>
        <v/>
      </c>
      <c r="CF866" s="58" t="str">
        <f>IF(O866="女子",IF($AF866&gt;100,"",IF($M866=プロ用女子!K$77,ROW(),"")),"")</f>
        <v/>
      </c>
      <c r="CG866" s="58" t="str">
        <f>IF(O866="女子",IF($AF866&gt;100,"",IF($M866=プロ用女子!D$102,ROW(),"")),"")</f>
        <v/>
      </c>
      <c r="CH866" s="58" t="str">
        <f>IF(O866="女子",IF($AF866&gt;100,"",IF($M866=プロ用女子!K$102,ROW(),"")),"")</f>
        <v/>
      </c>
      <c r="CI866" s="58" t="str">
        <f>IF(O866="女子",IF($AF866&gt;100,"",IF($M866=プロ用女子!D$127,ROW(),"")),"")</f>
        <v/>
      </c>
      <c r="CJ866" s="58" t="str">
        <f>IF(O866="女子",IF($AF866&gt;100,"",IF($M866=プロ用女子!K$127,ROW(),"")),"")</f>
        <v/>
      </c>
      <c r="CK866" s="58" t="str">
        <f>IF(O866="女子",IF($AF866&gt;100,"",IF($M866=プロ用女子!D$152,ROW(),"")),"")</f>
        <v/>
      </c>
      <c r="CL866" s="58" t="str">
        <f>IF(O866="女子",IF($AF866&gt;100,"",IF($M866=プロ用女子!K$152,ROW(),"")),"")</f>
        <v/>
      </c>
      <c r="CM866" s="58" t="str">
        <f>IF(O866="女子",IF($AF866&gt;100,"",IF($M866=プロ用女子!D$177,ROW(),"")),"")</f>
        <v/>
      </c>
      <c r="CN866" s="58" t="str">
        <f>IF(O866="女子",IF($AF866&gt;100,"",IF($M866=プロ用女子!K$177,ROW(),"")),"")</f>
        <v/>
      </c>
      <c r="CO866" s="58" t="str">
        <f>IF(O866="女子",IF($AF866&gt;100,"",IF($M866=プロ用女子!D$202,ROW(),"")),"")</f>
        <v/>
      </c>
      <c r="CP866" s="58" t="str">
        <f>IF(O866="女子",IF($AF866&gt;100,"",IF($M866=プロ用女子!K$202,ROW(),"")),"")</f>
        <v/>
      </c>
      <c r="CQ866" s="58" t="str">
        <f>IF(O866="女子",IF($AF866&gt;100,"",IF($M866=プロ用女子!D$227,ROW(),"")),"")</f>
        <v/>
      </c>
      <c r="CR866" s="58" t="str">
        <f>IF(O866="女子",IF($AF866&gt;100,"",IF($M866=プロ用女子!K$227,ROW(),"")),"")</f>
        <v/>
      </c>
    </row>
    <row r="867" spans="57:96" x14ac:dyDescent="0.15">
      <c r="BE867" s="58" t="str">
        <f>IF(O867="男子",IF($AF867&gt;100,"",IF(M867=プロ用男子!D$2,ROW(),"")),"")</f>
        <v/>
      </c>
      <c r="BF867" s="58" t="str">
        <f>IF(O867="男子",IF($AF867&gt;100,"",IF($M867=プロ用男子!K$2,ROW(),"")),"")</f>
        <v/>
      </c>
      <c r="BG867" s="58" t="str">
        <f>IF(O867="男子",IF($AF867&gt;100,"",IF($M867=プロ用男子!D$27,ROW(),"")),"")</f>
        <v/>
      </c>
      <c r="BH867" s="58" t="str">
        <f>IF(O867="男子",IF($AF867&gt;100,"",IF($M867=プロ用男子!K$27,ROW(),"")),"")</f>
        <v/>
      </c>
      <c r="BI867" s="58" t="str">
        <f>IF(O867="男子",IF($AF867&gt;100,"",IF($M867=プロ用男子!D$52,ROW(),"")),"")</f>
        <v/>
      </c>
      <c r="BJ867" s="58" t="str">
        <f>IF(O867="男子",IF($AF867&gt;100,"",IF($M867=プロ用男子!K$52,ROW(),"")),"")</f>
        <v/>
      </c>
      <c r="BK867" s="58" t="str">
        <f>IF(O867="男子",IF($AF867&gt;100,"",IF($M867=プロ用男子!D$77,ROW(),"")),"")</f>
        <v/>
      </c>
      <c r="BL867" s="58" t="str">
        <f>IF(O867="男子",IF($AF867&gt;100,"",IF($M867=プロ用男子!K$77,ROW(),"")),"")</f>
        <v/>
      </c>
      <c r="BM867" s="58" t="str">
        <f>IF(O867="男子",IF($AF867&gt;100,"",IF($M867=プロ用男子!D$102,ROW(),"")),"")</f>
        <v/>
      </c>
      <c r="BN867" s="58" t="str">
        <f>IF(O867="男子",IF($AF867&gt;100,"",IF($M867=プロ用男子!K$102,ROW(),"")),"")</f>
        <v/>
      </c>
      <c r="BO867" s="58" t="str">
        <f>IF(O867="男子",IF($AF867&gt;100,"",IF($M867=プロ用男子!D$127,ROW(),"")),"")</f>
        <v/>
      </c>
      <c r="BP867" s="58" t="str">
        <f>IF(O867="男子",IF($AF867&gt;100,"",IF($M867=プロ用男子!K$127,ROW(),"")),"")</f>
        <v/>
      </c>
      <c r="BQ867" s="58" t="str">
        <f>IF(O867="男子",IF($AF867&gt;100,"",IF($M867=プロ用男子!D$152,ROW(),"")),"")</f>
        <v/>
      </c>
      <c r="BR867" s="58" t="str">
        <f>IF(O867="男子",IF($AF867&gt;100,"",IF($M867=プロ用男子!K$152,ROW(),"")),"")</f>
        <v/>
      </c>
      <c r="BS867" s="58" t="str">
        <f>IF(O867="男子",IF($AF867&gt;100,"",IF($M867=プロ用男子!D$177,ROW(),"")),"")</f>
        <v/>
      </c>
      <c r="BT867" s="58" t="str">
        <f>IF(O867="男子",IF($AF867&gt;100,"",IF($M867=プロ用男子!K$177,ROW(),"")),"")</f>
        <v/>
      </c>
      <c r="BU867" s="58" t="str">
        <f>IF(O867="男子",IF($AF867&gt;100,"",IF($M867=プロ用男子!D$202,ROW(),"")),"")</f>
        <v/>
      </c>
      <c r="BV867" s="58" t="str">
        <f>IF(O867="男子",IF($AF867&gt;100,"",IF($M867=プロ用男子!K$202,ROW(),"")),"")</f>
        <v/>
      </c>
      <c r="BW867" s="58" t="str">
        <f>IF(O867="男子",IF($AF867&gt;100,"",IF($M867=プロ用男子!D$227,ROW(),"")),"")</f>
        <v/>
      </c>
      <c r="BX867" s="58" t="str">
        <f>IF(O867="男子",IF($AF867&gt;100,"",IF($M867=プロ用男子!K$227,ROW(),"")),"")</f>
        <v/>
      </c>
      <c r="BY867" s="58" t="str">
        <f>IF(O867="女子",IF(AF867&gt;100,"",IF(M867=プロ用女子!D$2,ROW(),"")),"")</f>
        <v/>
      </c>
      <c r="BZ867" s="58" t="str">
        <f>IF(O867="女子",IF($AF867&gt;100,"",IF($M867=プロ用女子!K$2,ROW(),"")),"")</f>
        <v/>
      </c>
      <c r="CA867" s="58" t="str">
        <f>IF(O867="女子",IF($AF867&gt;100,"",IF($M867=プロ用女子!D$27,ROW(),"")),"")</f>
        <v/>
      </c>
      <c r="CB867" s="58" t="str">
        <f>IF(O867="女子",IF($AF867&gt;100,"",IF($M867=プロ用女子!K$27,ROW(),"")),"")</f>
        <v/>
      </c>
      <c r="CC867" s="58" t="str">
        <f>IF(O867="女子",IF($AF867&gt;100,"",IF($M867=プロ用女子!D$52,ROW(),"")),"")</f>
        <v/>
      </c>
      <c r="CD867" s="58" t="str">
        <f>IF(O867="女子",IF($AF867&gt;100,"",IF($M867=プロ用女子!K$52,ROW(),"")),"")</f>
        <v/>
      </c>
      <c r="CE867" s="58" t="str">
        <f>IF(O867="女子",IF($AF867&gt;100,"",IF($M867=プロ用女子!D$77,ROW(),"")),"")</f>
        <v/>
      </c>
      <c r="CF867" s="58" t="str">
        <f>IF(O867="女子",IF($AF867&gt;100,"",IF($M867=プロ用女子!K$77,ROW(),"")),"")</f>
        <v/>
      </c>
      <c r="CG867" s="58" t="str">
        <f>IF(O867="女子",IF($AF867&gt;100,"",IF($M867=プロ用女子!D$102,ROW(),"")),"")</f>
        <v/>
      </c>
      <c r="CH867" s="58" t="str">
        <f>IF(O867="女子",IF($AF867&gt;100,"",IF($M867=プロ用女子!K$102,ROW(),"")),"")</f>
        <v/>
      </c>
      <c r="CI867" s="58" t="str">
        <f>IF(O867="女子",IF($AF867&gt;100,"",IF($M867=プロ用女子!D$127,ROW(),"")),"")</f>
        <v/>
      </c>
      <c r="CJ867" s="58" t="str">
        <f>IF(O867="女子",IF($AF867&gt;100,"",IF($M867=プロ用女子!K$127,ROW(),"")),"")</f>
        <v/>
      </c>
      <c r="CK867" s="58" t="str">
        <f>IF(O867="女子",IF($AF867&gt;100,"",IF($M867=プロ用女子!D$152,ROW(),"")),"")</f>
        <v/>
      </c>
      <c r="CL867" s="58" t="str">
        <f>IF(O867="女子",IF($AF867&gt;100,"",IF($M867=プロ用女子!K$152,ROW(),"")),"")</f>
        <v/>
      </c>
      <c r="CM867" s="58" t="str">
        <f>IF(O867="女子",IF($AF867&gt;100,"",IF($M867=プロ用女子!D$177,ROW(),"")),"")</f>
        <v/>
      </c>
      <c r="CN867" s="58" t="str">
        <f>IF(O867="女子",IF($AF867&gt;100,"",IF($M867=プロ用女子!K$177,ROW(),"")),"")</f>
        <v/>
      </c>
      <c r="CO867" s="58" t="str">
        <f>IF(O867="女子",IF($AF867&gt;100,"",IF($M867=プロ用女子!D$202,ROW(),"")),"")</f>
        <v/>
      </c>
      <c r="CP867" s="58" t="str">
        <f>IF(O867="女子",IF($AF867&gt;100,"",IF($M867=プロ用女子!K$202,ROW(),"")),"")</f>
        <v/>
      </c>
      <c r="CQ867" s="58" t="str">
        <f>IF(O867="女子",IF($AF867&gt;100,"",IF($M867=プロ用女子!D$227,ROW(),"")),"")</f>
        <v/>
      </c>
      <c r="CR867" s="58" t="str">
        <f>IF(O867="女子",IF($AF867&gt;100,"",IF($M867=プロ用女子!K$227,ROW(),"")),"")</f>
        <v/>
      </c>
    </row>
    <row r="868" spans="57:96" x14ac:dyDescent="0.15">
      <c r="BE868" s="58" t="str">
        <f>IF(O868="男子",IF($AF868&gt;100,"",IF(M868=プロ用男子!D$2,ROW(),"")),"")</f>
        <v/>
      </c>
      <c r="BF868" s="58" t="str">
        <f>IF(O868="男子",IF($AF868&gt;100,"",IF($M868=プロ用男子!K$2,ROW(),"")),"")</f>
        <v/>
      </c>
      <c r="BG868" s="58" t="str">
        <f>IF(O868="男子",IF($AF868&gt;100,"",IF($M868=プロ用男子!D$27,ROW(),"")),"")</f>
        <v/>
      </c>
      <c r="BH868" s="58" t="str">
        <f>IF(O868="男子",IF($AF868&gt;100,"",IF($M868=プロ用男子!K$27,ROW(),"")),"")</f>
        <v/>
      </c>
      <c r="BI868" s="58" t="str">
        <f>IF(O868="男子",IF($AF868&gt;100,"",IF($M868=プロ用男子!D$52,ROW(),"")),"")</f>
        <v/>
      </c>
      <c r="BJ868" s="58" t="str">
        <f>IF(O868="男子",IF($AF868&gt;100,"",IF($M868=プロ用男子!K$52,ROW(),"")),"")</f>
        <v/>
      </c>
      <c r="BK868" s="58" t="str">
        <f>IF(O868="男子",IF($AF868&gt;100,"",IF($M868=プロ用男子!D$77,ROW(),"")),"")</f>
        <v/>
      </c>
      <c r="BL868" s="58" t="str">
        <f>IF(O868="男子",IF($AF868&gt;100,"",IF($M868=プロ用男子!K$77,ROW(),"")),"")</f>
        <v/>
      </c>
      <c r="BM868" s="58" t="str">
        <f>IF(O868="男子",IF($AF868&gt;100,"",IF($M868=プロ用男子!D$102,ROW(),"")),"")</f>
        <v/>
      </c>
      <c r="BN868" s="58" t="str">
        <f>IF(O868="男子",IF($AF868&gt;100,"",IF($M868=プロ用男子!K$102,ROW(),"")),"")</f>
        <v/>
      </c>
      <c r="BO868" s="58" t="str">
        <f>IF(O868="男子",IF($AF868&gt;100,"",IF($M868=プロ用男子!D$127,ROW(),"")),"")</f>
        <v/>
      </c>
      <c r="BP868" s="58" t="str">
        <f>IF(O868="男子",IF($AF868&gt;100,"",IF($M868=プロ用男子!K$127,ROW(),"")),"")</f>
        <v/>
      </c>
      <c r="BQ868" s="58" t="str">
        <f>IF(O868="男子",IF($AF868&gt;100,"",IF($M868=プロ用男子!D$152,ROW(),"")),"")</f>
        <v/>
      </c>
      <c r="BR868" s="58" t="str">
        <f>IF(O868="男子",IF($AF868&gt;100,"",IF($M868=プロ用男子!K$152,ROW(),"")),"")</f>
        <v/>
      </c>
      <c r="BS868" s="58" t="str">
        <f>IF(O868="男子",IF($AF868&gt;100,"",IF($M868=プロ用男子!D$177,ROW(),"")),"")</f>
        <v/>
      </c>
      <c r="BT868" s="58" t="str">
        <f>IF(O868="男子",IF($AF868&gt;100,"",IF($M868=プロ用男子!K$177,ROW(),"")),"")</f>
        <v/>
      </c>
      <c r="BU868" s="58" t="str">
        <f>IF(O868="男子",IF($AF868&gt;100,"",IF($M868=プロ用男子!D$202,ROW(),"")),"")</f>
        <v/>
      </c>
      <c r="BV868" s="58" t="str">
        <f>IF(O868="男子",IF($AF868&gt;100,"",IF($M868=プロ用男子!K$202,ROW(),"")),"")</f>
        <v/>
      </c>
      <c r="BW868" s="58" t="str">
        <f>IF(O868="男子",IF($AF868&gt;100,"",IF($M868=プロ用男子!D$227,ROW(),"")),"")</f>
        <v/>
      </c>
      <c r="BX868" s="58" t="str">
        <f>IF(O868="男子",IF($AF868&gt;100,"",IF($M868=プロ用男子!K$227,ROW(),"")),"")</f>
        <v/>
      </c>
      <c r="BY868" s="58" t="str">
        <f>IF(O868="女子",IF(AF868&gt;100,"",IF(M868=プロ用女子!D$2,ROW(),"")),"")</f>
        <v/>
      </c>
      <c r="BZ868" s="58" t="str">
        <f>IF(O868="女子",IF($AF868&gt;100,"",IF($M868=プロ用女子!K$2,ROW(),"")),"")</f>
        <v/>
      </c>
      <c r="CA868" s="58" t="str">
        <f>IF(O868="女子",IF($AF868&gt;100,"",IF($M868=プロ用女子!D$27,ROW(),"")),"")</f>
        <v/>
      </c>
      <c r="CB868" s="58" t="str">
        <f>IF(O868="女子",IF($AF868&gt;100,"",IF($M868=プロ用女子!K$27,ROW(),"")),"")</f>
        <v/>
      </c>
      <c r="CC868" s="58" t="str">
        <f>IF(O868="女子",IF($AF868&gt;100,"",IF($M868=プロ用女子!D$52,ROW(),"")),"")</f>
        <v/>
      </c>
      <c r="CD868" s="58" t="str">
        <f>IF(O868="女子",IF($AF868&gt;100,"",IF($M868=プロ用女子!K$52,ROW(),"")),"")</f>
        <v/>
      </c>
      <c r="CE868" s="58" t="str">
        <f>IF(O868="女子",IF($AF868&gt;100,"",IF($M868=プロ用女子!D$77,ROW(),"")),"")</f>
        <v/>
      </c>
      <c r="CF868" s="58" t="str">
        <f>IF(O868="女子",IF($AF868&gt;100,"",IF($M868=プロ用女子!K$77,ROW(),"")),"")</f>
        <v/>
      </c>
      <c r="CG868" s="58" t="str">
        <f>IF(O868="女子",IF($AF868&gt;100,"",IF($M868=プロ用女子!D$102,ROW(),"")),"")</f>
        <v/>
      </c>
      <c r="CH868" s="58" t="str">
        <f>IF(O868="女子",IF($AF868&gt;100,"",IF($M868=プロ用女子!K$102,ROW(),"")),"")</f>
        <v/>
      </c>
      <c r="CI868" s="58" t="str">
        <f>IF(O868="女子",IF($AF868&gt;100,"",IF($M868=プロ用女子!D$127,ROW(),"")),"")</f>
        <v/>
      </c>
      <c r="CJ868" s="58" t="str">
        <f>IF(O868="女子",IF($AF868&gt;100,"",IF($M868=プロ用女子!K$127,ROW(),"")),"")</f>
        <v/>
      </c>
      <c r="CK868" s="58" t="str">
        <f>IF(O868="女子",IF($AF868&gt;100,"",IF($M868=プロ用女子!D$152,ROW(),"")),"")</f>
        <v/>
      </c>
      <c r="CL868" s="58" t="str">
        <f>IF(O868="女子",IF($AF868&gt;100,"",IF($M868=プロ用女子!K$152,ROW(),"")),"")</f>
        <v/>
      </c>
      <c r="CM868" s="58" t="str">
        <f>IF(O868="女子",IF($AF868&gt;100,"",IF($M868=プロ用女子!D$177,ROW(),"")),"")</f>
        <v/>
      </c>
      <c r="CN868" s="58" t="str">
        <f>IF(O868="女子",IF($AF868&gt;100,"",IF($M868=プロ用女子!K$177,ROW(),"")),"")</f>
        <v/>
      </c>
      <c r="CO868" s="58" t="str">
        <f>IF(O868="女子",IF($AF868&gt;100,"",IF($M868=プロ用女子!D$202,ROW(),"")),"")</f>
        <v/>
      </c>
      <c r="CP868" s="58" t="str">
        <f>IF(O868="女子",IF($AF868&gt;100,"",IF($M868=プロ用女子!K$202,ROW(),"")),"")</f>
        <v/>
      </c>
      <c r="CQ868" s="58" t="str">
        <f>IF(O868="女子",IF($AF868&gt;100,"",IF($M868=プロ用女子!D$227,ROW(),"")),"")</f>
        <v/>
      </c>
      <c r="CR868" s="58" t="str">
        <f>IF(O868="女子",IF($AF868&gt;100,"",IF($M868=プロ用女子!K$227,ROW(),"")),"")</f>
        <v/>
      </c>
    </row>
    <row r="869" spans="57:96" x14ac:dyDescent="0.15">
      <c r="BE869" s="58" t="str">
        <f>IF(O869="男子",IF($AF869&gt;100,"",IF(M869=プロ用男子!D$2,ROW(),"")),"")</f>
        <v/>
      </c>
      <c r="BF869" s="58" t="str">
        <f>IF(O869="男子",IF($AF869&gt;100,"",IF($M869=プロ用男子!K$2,ROW(),"")),"")</f>
        <v/>
      </c>
      <c r="BG869" s="58" t="str">
        <f>IF(O869="男子",IF($AF869&gt;100,"",IF($M869=プロ用男子!D$27,ROW(),"")),"")</f>
        <v/>
      </c>
      <c r="BH869" s="58" t="str">
        <f>IF(O869="男子",IF($AF869&gt;100,"",IF($M869=プロ用男子!K$27,ROW(),"")),"")</f>
        <v/>
      </c>
      <c r="BI869" s="58" t="str">
        <f>IF(O869="男子",IF($AF869&gt;100,"",IF($M869=プロ用男子!D$52,ROW(),"")),"")</f>
        <v/>
      </c>
      <c r="BJ869" s="58" t="str">
        <f>IF(O869="男子",IF($AF869&gt;100,"",IF($M869=プロ用男子!K$52,ROW(),"")),"")</f>
        <v/>
      </c>
      <c r="BK869" s="58" t="str">
        <f>IF(O869="男子",IF($AF869&gt;100,"",IF($M869=プロ用男子!D$77,ROW(),"")),"")</f>
        <v/>
      </c>
      <c r="BL869" s="58" t="str">
        <f>IF(O869="男子",IF($AF869&gt;100,"",IF($M869=プロ用男子!K$77,ROW(),"")),"")</f>
        <v/>
      </c>
      <c r="BM869" s="58" t="str">
        <f>IF(O869="男子",IF($AF869&gt;100,"",IF($M869=プロ用男子!D$102,ROW(),"")),"")</f>
        <v/>
      </c>
      <c r="BN869" s="58" t="str">
        <f>IF(O869="男子",IF($AF869&gt;100,"",IF($M869=プロ用男子!K$102,ROW(),"")),"")</f>
        <v/>
      </c>
      <c r="BO869" s="58" t="str">
        <f>IF(O869="男子",IF($AF869&gt;100,"",IF($M869=プロ用男子!D$127,ROW(),"")),"")</f>
        <v/>
      </c>
      <c r="BP869" s="58" t="str">
        <f>IF(O869="男子",IF($AF869&gt;100,"",IF($M869=プロ用男子!K$127,ROW(),"")),"")</f>
        <v/>
      </c>
      <c r="BQ869" s="58" t="str">
        <f>IF(O869="男子",IF($AF869&gt;100,"",IF($M869=プロ用男子!D$152,ROW(),"")),"")</f>
        <v/>
      </c>
      <c r="BR869" s="58" t="str">
        <f>IF(O869="男子",IF($AF869&gt;100,"",IF($M869=プロ用男子!K$152,ROW(),"")),"")</f>
        <v/>
      </c>
      <c r="BS869" s="58" t="str">
        <f>IF(O869="男子",IF($AF869&gt;100,"",IF($M869=プロ用男子!D$177,ROW(),"")),"")</f>
        <v/>
      </c>
      <c r="BT869" s="58" t="str">
        <f>IF(O869="男子",IF($AF869&gt;100,"",IF($M869=プロ用男子!K$177,ROW(),"")),"")</f>
        <v/>
      </c>
      <c r="BU869" s="58" t="str">
        <f>IF(O869="男子",IF($AF869&gt;100,"",IF($M869=プロ用男子!D$202,ROW(),"")),"")</f>
        <v/>
      </c>
      <c r="BV869" s="58" t="str">
        <f>IF(O869="男子",IF($AF869&gt;100,"",IF($M869=プロ用男子!K$202,ROW(),"")),"")</f>
        <v/>
      </c>
      <c r="BW869" s="58" t="str">
        <f>IF(O869="男子",IF($AF869&gt;100,"",IF($M869=プロ用男子!D$227,ROW(),"")),"")</f>
        <v/>
      </c>
      <c r="BX869" s="58" t="str">
        <f>IF(O869="男子",IF($AF869&gt;100,"",IF($M869=プロ用男子!K$227,ROW(),"")),"")</f>
        <v/>
      </c>
      <c r="BY869" s="58" t="str">
        <f>IF(O869="女子",IF(AF869&gt;100,"",IF(M869=プロ用女子!D$2,ROW(),"")),"")</f>
        <v/>
      </c>
      <c r="BZ869" s="58" t="str">
        <f>IF(O869="女子",IF($AF869&gt;100,"",IF($M869=プロ用女子!K$2,ROW(),"")),"")</f>
        <v/>
      </c>
      <c r="CA869" s="58" t="str">
        <f>IF(O869="女子",IF($AF869&gt;100,"",IF($M869=プロ用女子!D$27,ROW(),"")),"")</f>
        <v/>
      </c>
      <c r="CB869" s="58" t="str">
        <f>IF(O869="女子",IF($AF869&gt;100,"",IF($M869=プロ用女子!K$27,ROW(),"")),"")</f>
        <v/>
      </c>
      <c r="CC869" s="58" t="str">
        <f>IF(O869="女子",IF($AF869&gt;100,"",IF($M869=プロ用女子!D$52,ROW(),"")),"")</f>
        <v/>
      </c>
      <c r="CD869" s="58" t="str">
        <f>IF(O869="女子",IF($AF869&gt;100,"",IF($M869=プロ用女子!K$52,ROW(),"")),"")</f>
        <v/>
      </c>
      <c r="CE869" s="58" t="str">
        <f>IF(O869="女子",IF($AF869&gt;100,"",IF($M869=プロ用女子!D$77,ROW(),"")),"")</f>
        <v/>
      </c>
      <c r="CF869" s="58" t="str">
        <f>IF(O869="女子",IF($AF869&gt;100,"",IF($M869=プロ用女子!K$77,ROW(),"")),"")</f>
        <v/>
      </c>
      <c r="CG869" s="58" t="str">
        <f>IF(O869="女子",IF($AF869&gt;100,"",IF($M869=プロ用女子!D$102,ROW(),"")),"")</f>
        <v/>
      </c>
      <c r="CH869" s="58" t="str">
        <f>IF(O869="女子",IF($AF869&gt;100,"",IF($M869=プロ用女子!K$102,ROW(),"")),"")</f>
        <v/>
      </c>
      <c r="CI869" s="58" t="str">
        <f>IF(O869="女子",IF($AF869&gt;100,"",IF($M869=プロ用女子!D$127,ROW(),"")),"")</f>
        <v/>
      </c>
      <c r="CJ869" s="58" t="str">
        <f>IF(O869="女子",IF($AF869&gt;100,"",IF($M869=プロ用女子!K$127,ROW(),"")),"")</f>
        <v/>
      </c>
      <c r="CK869" s="58" t="str">
        <f>IF(O869="女子",IF($AF869&gt;100,"",IF($M869=プロ用女子!D$152,ROW(),"")),"")</f>
        <v/>
      </c>
      <c r="CL869" s="58" t="str">
        <f>IF(O869="女子",IF($AF869&gt;100,"",IF($M869=プロ用女子!K$152,ROW(),"")),"")</f>
        <v/>
      </c>
      <c r="CM869" s="58" t="str">
        <f>IF(O869="女子",IF($AF869&gt;100,"",IF($M869=プロ用女子!D$177,ROW(),"")),"")</f>
        <v/>
      </c>
      <c r="CN869" s="58" t="str">
        <f>IF(O869="女子",IF($AF869&gt;100,"",IF($M869=プロ用女子!K$177,ROW(),"")),"")</f>
        <v/>
      </c>
      <c r="CO869" s="58" t="str">
        <f>IF(O869="女子",IF($AF869&gt;100,"",IF($M869=プロ用女子!D$202,ROW(),"")),"")</f>
        <v/>
      </c>
      <c r="CP869" s="58" t="str">
        <f>IF(O869="女子",IF($AF869&gt;100,"",IF($M869=プロ用女子!K$202,ROW(),"")),"")</f>
        <v/>
      </c>
      <c r="CQ869" s="58" t="str">
        <f>IF(O869="女子",IF($AF869&gt;100,"",IF($M869=プロ用女子!D$227,ROW(),"")),"")</f>
        <v/>
      </c>
      <c r="CR869" s="58" t="str">
        <f>IF(O869="女子",IF($AF869&gt;100,"",IF($M869=プロ用女子!K$227,ROW(),"")),"")</f>
        <v/>
      </c>
    </row>
    <row r="870" spans="57:96" x14ac:dyDescent="0.15">
      <c r="BE870" s="58" t="str">
        <f>IF(O870="男子",IF($AF870&gt;100,"",IF(M870=プロ用男子!D$2,ROW(),"")),"")</f>
        <v/>
      </c>
      <c r="BF870" s="58" t="str">
        <f>IF(O870="男子",IF($AF870&gt;100,"",IF($M870=プロ用男子!K$2,ROW(),"")),"")</f>
        <v/>
      </c>
      <c r="BG870" s="58" t="str">
        <f>IF(O870="男子",IF($AF870&gt;100,"",IF($M870=プロ用男子!D$27,ROW(),"")),"")</f>
        <v/>
      </c>
      <c r="BH870" s="58" t="str">
        <f>IF(O870="男子",IF($AF870&gt;100,"",IF($M870=プロ用男子!K$27,ROW(),"")),"")</f>
        <v/>
      </c>
      <c r="BI870" s="58" t="str">
        <f>IF(O870="男子",IF($AF870&gt;100,"",IF($M870=プロ用男子!D$52,ROW(),"")),"")</f>
        <v/>
      </c>
      <c r="BJ870" s="58" t="str">
        <f>IF(O870="男子",IF($AF870&gt;100,"",IF($M870=プロ用男子!K$52,ROW(),"")),"")</f>
        <v/>
      </c>
      <c r="BK870" s="58" t="str">
        <f>IF(O870="男子",IF($AF870&gt;100,"",IF($M870=プロ用男子!D$77,ROW(),"")),"")</f>
        <v/>
      </c>
      <c r="BL870" s="58" t="str">
        <f>IF(O870="男子",IF($AF870&gt;100,"",IF($M870=プロ用男子!K$77,ROW(),"")),"")</f>
        <v/>
      </c>
      <c r="BM870" s="58" t="str">
        <f>IF(O870="男子",IF($AF870&gt;100,"",IF($M870=プロ用男子!D$102,ROW(),"")),"")</f>
        <v/>
      </c>
      <c r="BN870" s="58" t="str">
        <f>IF(O870="男子",IF($AF870&gt;100,"",IF($M870=プロ用男子!K$102,ROW(),"")),"")</f>
        <v/>
      </c>
      <c r="BO870" s="58" t="str">
        <f>IF(O870="男子",IF($AF870&gt;100,"",IF($M870=プロ用男子!D$127,ROW(),"")),"")</f>
        <v/>
      </c>
      <c r="BP870" s="58" t="str">
        <f>IF(O870="男子",IF($AF870&gt;100,"",IF($M870=プロ用男子!K$127,ROW(),"")),"")</f>
        <v/>
      </c>
      <c r="BQ870" s="58" t="str">
        <f>IF(O870="男子",IF($AF870&gt;100,"",IF($M870=プロ用男子!D$152,ROW(),"")),"")</f>
        <v/>
      </c>
      <c r="BR870" s="58" t="str">
        <f>IF(O870="男子",IF($AF870&gt;100,"",IF($M870=プロ用男子!K$152,ROW(),"")),"")</f>
        <v/>
      </c>
      <c r="BS870" s="58" t="str">
        <f>IF(O870="男子",IF($AF870&gt;100,"",IF($M870=プロ用男子!D$177,ROW(),"")),"")</f>
        <v/>
      </c>
      <c r="BT870" s="58" t="str">
        <f>IF(O870="男子",IF($AF870&gt;100,"",IF($M870=プロ用男子!K$177,ROW(),"")),"")</f>
        <v/>
      </c>
      <c r="BU870" s="58" t="str">
        <f>IF(O870="男子",IF($AF870&gt;100,"",IF($M870=プロ用男子!D$202,ROW(),"")),"")</f>
        <v/>
      </c>
      <c r="BV870" s="58" t="str">
        <f>IF(O870="男子",IF($AF870&gt;100,"",IF($M870=プロ用男子!K$202,ROW(),"")),"")</f>
        <v/>
      </c>
      <c r="BW870" s="58" t="str">
        <f>IF(O870="男子",IF($AF870&gt;100,"",IF($M870=プロ用男子!D$227,ROW(),"")),"")</f>
        <v/>
      </c>
      <c r="BX870" s="58" t="str">
        <f>IF(O870="男子",IF($AF870&gt;100,"",IF($M870=プロ用男子!K$227,ROW(),"")),"")</f>
        <v/>
      </c>
      <c r="BY870" s="58" t="str">
        <f>IF(O870="女子",IF(AF870&gt;100,"",IF(M870=プロ用女子!D$2,ROW(),"")),"")</f>
        <v/>
      </c>
      <c r="BZ870" s="58" t="str">
        <f>IF(O870="女子",IF($AF870&gt;100,"",IF($M870=プロ用女子!K$2,ROW(),"")),"")</f>
        <v/>
      </c>
      <c r="CA870" s="58" t="str">
        <f>IF(O870="女子",IF($AF870&gt;100,"",IF($M870=プロ用女子!D$27,ROW(),"")),"")</f>
        <v/>
      </c>
      <c r="CB870" s="58" t="str">
        <f>IF(O870="女子",IF($AF870&gt;100,"",IF($M870=プロ用女子!K$27,ROW(),"")),"")</f>
        <v/>
      </c>
      <c r="CC870" s="58" t="str">
        <f>IF(O870="女子",IF($AF870&gt;100,"",IF($M870=プロ用女子!D$52,ROW(),"")),"")</f>
        <v/>
      </c>
      <c r="CD870" s="58" t="str">
        <f>IF(O870="女子",IF($AF870&gt;100,"",IF($M870=プロ用女子!K$52,ROW(),"")),"")</f>
        <v/>
      </c>
      <c r="CE870" s="58" t="str">
        <f>IF(O870="女子",IF($AF870&gt;100,"",IF($M870=プロ用女子!D$77,ROW(),"")),"")</f>
        <v/>
      </c>
      <c r="CF870" s="58" t="str">
        <f>IF(O870="女子",IF($AF870&gt;100,"",IF($M870=プロ用女子!K$77,ROW(),"")),"")</f>
        <v/>
      </c>
      <c r="CG870" s="58" t="str">
        <f>IF(O870="女子",IF($AF870&gt;100,"",IF($M870=プロ用女子!D$102,ROW(),"")),"")</f>
        <v/>
      </c>
      <c r="CH870" s="58" t="str">
        <f>IF(O870="女子",IF($AF870&gt;100,"",IF($M870=プロ用女子!K$102,ROW(),"")),"")</f>
        <v/>
      </c>
      <c r="CI870" s="58" t="str">
        <f>IF(O870="女子",IF($AF870&gt;100,"",IF($M870=プロ用女子!D$127,ROW(),"")),"")</f>
        <v/>
      </c>
      <c r="CJ870" s="58" t="str">
        <f>IF(O870="女子",IF($AF870&gt;100,"",IF($M870=プロ用女子!K$127,ROW(),"")),"")</f>
        <v/>
      </c>
      <c r="CK870" s="58" t="str">
        <f>IF(O870="女子",IF($AF870&gt;100,"",IF($M870=プロ用女子!D$152,ROW(),"")),"")</f>
        <v/>
      </c>
      <c r="CL870" s="58" t="str">
        <f>IF(O870="女子",IF($AF870&gt;100,"",IF($M870=プロ用女子!K$152,ROW(),"")),"")</f>
        <v/>
      </c>
      <c r="CM870" s="58" t="str">
        <f>IF(O870="女子",IF($AF870&gt;100,"",IF($M870=プロ用女子!D$177,ROW(),"")),"")</f>
        <v/>
      </c>
      <c r="CN870" s="58" t="str">
        <f>IF(O870="女子",IF($AF870&gt;100,"",IF($M870=プロ用女子!K$177,ROW(),"")),"")</f>
        <v/>
      </c>
      <c r="CO870" s="58" t="str">
        <f>IF(O870="女子",IF($AF870&gt;100,"",IF($M870=プロ用女子!D$202,ROW(),"")),"")</f>
        <v/>
      </c>
      <c r="CP870" s="58" t="str">
        <f>IF(O870="女子",IF($AF870&gt;100,"",IF($M870=プロ用女子!K$202,ROW(),"")),"")</f>
        <v/>
      </c>
      <c r="CQ870" s="58" t="str">
        <f>IF(O870="女子",IF($AF870&gt;100,"",IF($M870=プロ用女子!D$227,ROW(),"")),"")</f>
        <v/>
      </c>
      <c r="CR870" s="58" t="str">
        <f>IF(O870="女子",IF($AF870&gt;100,"",IF($M870=プロ用女子!K$227,ROW(),"")),"")</f>
        <v/>
      </c>
    </row>
    <row r="871" spans="57:96" x14ac:dyDescent="0.15">
      <c r="BE871" s="58" t="str">
        <f>IF(O871="男子",IF($AF871&gt;100,"",IF(M871=プロ用男子!D$2,ROW(),"")),"")</f>
        <v/>
      </c>
      <c r="BF871" s="58" t="str">
        <f>IF(O871="男子",IF($AF871&gt;100,"",IF($M871=プロ用男子!K$2,ROW(),"")),"")</f>
        <v/>
      </c>
      <c r="BG871" s="58" t="str">
        <f>IF(O871="男子",IF($AF871&gt;100,"",IF($M871=プロ用男子!D$27,ROW(),"")),"")</f>
        <v/>
      </c>
      <c r="BH871" s="58" t="str">
        <f>IF(O871="男子",IF($AF871&gt;100,"",IF($M871=プロ用男子!K$27,ROW(),"")),"")</f>
        <v/>
      </c>
      <c r="BI871" s="58" t="str">
        <f>IF(O871="男子",IF($AF871&gt;100,"",IF($M871=プロ用男子!D$52,ROW(),"")),"")</f>
        <v/>
      </c>
      <c r="BJ871" s="58" t="str">
        <f>IF(O871="男子",IF($AF871&gt;100,"",IF($M871=プロ用男子!K$52,ROW(),"")),"")</f>
        <v/>
      </c>
      <c r="BK871" s="58" t="str">
        <f>IF(O871="男子",IF($AF871&gt;100,"",IF($M871=プロ用男子!D$77,ROW(),"")),"")</f>
        <v/>
      </c>
      <c r="BL871" s="58" t="str">
        <f>IF(O871="男子",IF($AF871&gt;100,"",IF($M871=プロ用男子!K$77,ROW(),"")),"")</f>
        <v/>
      </c>
      <c r="BM871" s="58" t="str">
        <f>IF(O871="男子",IF($AF871&gt;100,"",IF($M871=プロ用男子!D$102,ROW(),"")),"")</f>
        <v/>
      </c>
      <c r="BN871" s="58" t="str">
        <f>IF(O871="男子",IF($AF871&gt;100,"",IF($M871=プロ用男子!K$102,ROW(),"")),"")</f>
        <v/>
      </c>
      <c r="BO871" s="58" t="str">
        <f>IF(O871="男子",IF($AF871&gt;100,"",IF($M871=プロ用男子!D$127,ROW(),"")),"")</f>
        <v/>
      </c>
      <c r="BP871" s="58" t="str">
        <f>IF(O871="男子",IF($AF871&gt;100,"",IF($M871=プロ用男子!K$127,ROW(),"")),"")</f>
        <v/>
      </c>
      <c r="BQ871" s="58" t="str">
        <f>IF(O871="男子",IF($AF871&gt;100,"",IF($M871=プロ用男子!D$152,ROW(),"")),"")</f>
        <v/>
      </c>
      <c r="BR871" s="58" t="str">
        <f>IF(O871="男子",IF($AF871&gt;100,"",IF($M871=プロ用男子!K$152,ROW(),"")),"")</f>
        <v/>
      </c>
      <c r="BS871" s="58" t="str">
        <f>IF(O871="男子",IF($AF871&gt;100,"",IF($M871=プロ用男子!D$177,ROW(),"")),"")</f>
        <v/>
      </c>
      <c r="BT871" s="58" t="str">
        <f>IF(O871="男子",IF($AF871&gt;100,"",IF($M871=プロ用男子!K$177,ROW(),"")),"")</f>
        <v/>
      </c>
      <c r="BU871" s="58" t="str">
        <f>IF(O871="男子",IF($AF871&gt;100,"",IF($M871=プロ用男子!D$202,ROW(),"")),"")</f>
        <v/>
      </c>
      <c r="BV871" s="58" t="str">
        <f>IF(O871="男子",IF($AF871&gt;100,"",IF($M871=プロ用男子!K$202,ROW(),"")),"")</f>
        <v/>
      </c>
      <c r="BW871" s="58" t="str">
        <f>IF(O871="男子",IF($AF871&gt;100,"",IF($M871=プロ用男子!D$227,ROW(),"")),"")</f>
        <v/>
      </c>
      <c r="BX871" s="58" t="str">
        <f>IF(O871="男子",IF($AF871&gt;100,"",IF($M871=プロ用男子!K$227,ROW(),"")),"")</f>
        <v/>
      </c>
      <c r="BY871" s="58" t="str">
        <f>IF(O871="女子",IF(AF871&gt;100,"",IF(M871=プロ用女子!D$2,ROW(),"")),"")</f>
        <v/>
      </c>
      <c r="BZ871" s="58" t="str">
        <f>IF(O871="女子",IF($AF871&gt;100,"",IF($M871=プロ用女子!K$2,ROW(),"")),"")</f>
        <v/>
      </c>
      <c r="CA871" s="58" t="str">
        <f>IF(O871="女子",IF($AF871&gt;100,"",IF($M871=プロ用女子!D$27,ROW(),"")),"")</f>
        <v/>
      </c>
      <c r="CB871" s="58" t="str">
        <f>IF(O871="女子",IF($AF871&gt;100,"",IF($M871=プロ用女子!K$27,ROW(),"")),"")</f>
        <v/>
      </c>
      <c r="CC871" s="58" t="str">
        <f>IF(O871="女子",IF($AF871&gt;100,"",IF($M871=プロ用女子!D$52,ROW(),"")),"")</f>
        <v/>
      </c>
      <c r="CD871" s="58" t="str">
        <f>IF(O871="女子",IF($AF871&gt;100,"",IF($M871=プロ用女子!K$52,ROW(),"")),"")</f>
        <v/>
      </c>
      <c r="CE871" s="58" t="str">
        <f>IF(O871="女子",IF($AF871&gt;100,"",IF($M871=プロ用女子!D$77,ROW(),"")),"")</f>
        <v/>
      </c>
      <c r="CF871" s="58" t="str">
        <f>IF(O871="女子",IF($AF871&gt;100,"",IF($M871=プロ用女子!K$77,ROW(),"")),"")</f>
        <v/>
      </c>
      <c r="CG871" s="58" t="str">
        <f>IF(O871="女子",IF($AF871&gt;100,"",IF($M871=プロ用女子!D$102,ROW(),"")),"")</f>
        <v/>
      </c>
      <c r="CH871" s="58" t="str">
        <f>IF(O871="女子",IF($AF871&gt;100,"",IF($M871=プロ用女子!K$102,ROW(),"")),"")</f>
        <v/>
      </c>
      <c r="CI871" s="58" t="str">
        <f>IF(O871="女子",IF($AF871&gt;100,"",IF($M871=プロ用女子!D$127,ROW(),"")),"")</f>
        <v/>
      </c>
      <c r="CJ871" s="58" t="str">
        <f>IF(O871="女子",IF($AF871&gt;100,"",IF($M871=プロ用女子!K$127,ROW(),"")),"")</f>
        <v/>
      </c>
      <c r="CK871" s="58" t="str">
        <f>IF(O871="女子",IF($AF871&gt;100,"",IF($M871=プロ用女子!D$152,ROW(),"")),"")</f>
        <v/>
      </c>
      <c r="CL871" s="58" t="str">
        <f>IF(O871="女子",IF($AF871&gt;100,"",IF($M871=プロ用女子!K$152,ROW(),"")),"")</f>
        <v/>
      </c>
      <c r="CM871" s="58" t="str">
        <f>IF(O871="女子",IF($AF871&gt;100,"",IF($M871=プロ用女子!D$177,ROW(),"")),"")</f>
        <v/>
      </c>
      <c r="CN871" s="58" t="str">
        <f>IF(O871="女子",IF($AF871&gt;100,"",IF($M871=プロ用女子!K$177,ROW(),"")),"")</f>
        <v/>
      </c>
      <c r="CO871" s="58" t="str">
        <f>IF(O871="女子",IF($AF871&gt;100,"",IF($M871=プロ用女子!D$202,ROW(),"")),"")</f>
        <v/>
      </c>
      <c r="CP871" s="58" t="str">
        <f>IF(O871="女子",IF($AF871&gt;100,"",IF($M871=プロ用女子!K$202,ROW(),"")),"")</f>
        <v/>
      </c>
      <c r="CQ871" s="58" t="str">
        <f>IF(O871="女子",IF($AF871&gt;100,"",IF($M871=プロ用女子!D$227,ROW(),"")),"")</f>
        <v/>
      </c>
      <c r="CR871" s="58" t="str">
        <f>IF(O871="女子",IF($AF871&gt;100,"",IF($M871=プロ用女子!K$227,ROW(),"")),"")</f>
        <v/>
      </c>
    </row>
    <row r="872" spans="57:96" x14ac:dyDescent="0.15">
      <c r="BE872" s="58" t="str">
        <f>IF(O872="男子",IF($AF872&gt;100,"",IF(M872=プロ用男子!D$2,ROW(),"")),"")</f>
        <v/>
      </c>
      <c r="BF872" s="58" t="str">
        <f>IF(O872="男子",IF($AF872&gt;100,"",IF($M872=プロ用男子!K$2,ROW(),"")),"")</f>
        <v/>
      </c>
      <c r="BG872" s="58" t="str">
        <f>IF(O872="男子",IF($AF872&gt;100,"",IF($M872=プロ用男子!D$27,ROW(),"")),"")</f>
        <v/>
      </c>
      <c r="BH872" s="58" t="str">
        <f>IF(O872="男子",IF($AF872&gt;100,"",IF($M872=プロ用男子!K$27,ROW(),"")),"")</f>
        <v/>
      </c>
      <c r="BI872" s="58" t="str">
        <f>IF(O872="男子",IF($AF872&gt;100,"",IF($M872=プロ用男子!D$52,ROW(),"")),"")</f>
        <v/>
      </c>
      <c r="BJ872" s="58" t="str">
        <f>IF(O872="男子",IF($AF872&gt;100,"",IF($M872=プロ用男子!K$52,ROW(),"")),"")</f>
        <v/>
      </c>
      <c r="BK872" s="58" t="str">
        <f>IF(O872="男子",IF($AF872&gt;100,"",IF($M872=プロ用男子!D$77,ROW(),"")),"")</f>
        <v/>
      </c>
      <c r="BL872" s="58" t="str">
        <f>IF(O872="男子",IF($AF872&gt;100,"",IF($M872=プロ用男子!K$77,ROW(),"")),"")</f>
        <v/>
      </c>
      <c r="BM872" s="58" t="str">
        <f>IF(O872="男子",IF($AF872&gt;100,"",IF($M872=プロ用男子!D$102,ROW(),"")),"")</f>
        <v/>
      </c>
      <c r="BN872" s="58" t="str">
        <f>IF(O872="男子",IF($AF872&gt;100,"",IF($M872=プロ用男子!K$102,ROW(),"")),"")</f>
        <v/>
      </c>
      <c r="BO872" s="58" t="str">
        <f>IF(O872="男子",IF($AF872&gt;100,"",IF($M872=プロ用男子!D$127,ROW(),"")),"")</f>
        <v/>
      </c>
      <c r="BP872" s="58" t="str">
        <f>IF(O872="男子",IF($AF872&gt;100,"",IF($M872=プロ用男子!K$127,ROW(),"")),"")</f>
        <v/>
      </c>
      <c r="BQ872" s="58" t="str">
        <f>IF(O872="男子",IF($AF872&gt;100,"",IF($M872=プロ用男子!D$152,ROW(),"")),"")</f>
        <v/>
      </c>
      <c r="BR872" s="58" t="str">
        <f>IF(O872="男子",IF($AF872&gt;100,"",IF($M872=プロ用男子!K$152,ROW(),"")),"")</f>
        <v/>
      </c>
      <c r="BS872" s="58" t="str">
        <f>IF(O872="男子",IF($AF872&gt;100,"",IF($M872=プロ用男子!D$177,ROW(),"")),"")</f>
        <v/>
      </c>
      <c r="BT872" s="58" t="str">
        <f>IF(O872="男子",IF($AF872&gt;100,"",IF($M872=プロ用男子!K$177,ROW(),"")),"")</f>
        <v/>
      </c>
      <c r="BU872" s="58" t="str">
        <f>IF(O872="男子",IF($AF872&gt;100,"",IF($M872=プロ用男子!D$202,ROW(),"")),"")</f>
        <v/>
      </c>
      <c r="BV872" s="58" t="str">
        <f>IF(O872="男子",IF($AF872&gt;100,"",IF($M872=プロ用男子!K$202,ROW(),"")),"")</f>
        <v/>
      </c>
      <c r="BW872" s="58" t="str">
        <f>IF(O872="男子",IF($AF872&gt;100,"",IF($M872=プロ用男子!D$227,ROW(),"")),"")</f>
        <v/>
      </c>
      <c r="BX872" s="58" t="str">
        <f>IF(O872="男子",IF($AF872&gt;100,"",IF($M872=プロ用男子!K$227,ROW(),"")),"")</f>
        <v/>
      </c>
      <c r="BY872" s="58" t="str">
        <f>IF(O872="女子",IF(AF872&gt;100,"",IF(M872=プロ用女子!D$2,ROW(),"")),"")</f>
        <v/>
      </c>
      <c r="BZ872" s="58" t="str">
        <f>IF(O872="女子",IF($AF872&gt;100,"",IF($M872=プロ用女子!K$2,ROW(),"")),"")</f>
        <v/>
      </c>
      <c r="CA872" s="58" t="str">
        <f>IF(O872="女子",IF($AF872&gt;100,"",IF($M872=プロ用女子!D$27,ROW(),"")),"")</f>
        <v/>
      </c>
      <c r="CB872" s="58" t="str">
        <f>IF(O872="女子",IF($AF872&gt;100,"",IF($M872=プロ用女子!K$27,ROW(),"")),"")</f>
        <v/>
      </c>
      <c r="CC872" s="58" t="str">
        <f>IF(O872="女子",IF($AF872&gt;100,"",IF($M872=プロ用女子!D$52,ROW(),"")),"")</f>
        <v/>
      </c>
      <c r="CD872" s="58" t="str">
        <f>IF(O872="女子",IF($AF872&gt;100,"",IF($M872=プロ用女子!K$52,ROW(),"")),"")</f>
        <v/>
      </c>
      <c r="CE872" s="58" t="str">
        <f>IF(O872="女子",IF($AF872&gt;100,"",IF($M872=プロ用女子!D$77,ROW(),"")),"")</f>
        <v/>
      </c>
      <c r="CF872" s="58" t="str">
        <f>IF(O872="女子",IF($AF872&gt;100,"",IF($M872=プロ用女子!K$77,ROW(),"")),"")</f>
        <v/>
      </c>
      <c r="CG872" s="58" t="str">
        <f>IF(O872="女子",IF($AF872&gt;100,"",IF($M872=プロ用女子!D$102,ROW(),"")),"")</f>
        <v/>
      </c>
      <c r="CH872" s="58" t="str">
        <f>IF(O872="女子",IF($AF872&gt;100,"",IF($M872=プロ用女子!K$102,ROW(),"")),"")</f>
        <v/>
      </c>
      <c r="CI872" s="58" t="str">
        <f>IF(O872="女子",IF($AF872&gt;100,"",IF($M872=プロ用女子!D$127,ROW(),"")),"")</f>
        <v/>
      </c>
      <c r="CJ872" s="58" t="str">
        <f>IF(O872="女子",IF($AF872&gt;100,"",IF($M872=プロ用女子!K$127,ROW(),"")),"")</f>
        <v/>
      </c>
      <c r="CK872" s="58" t="str">
        <f>IF(O872="女子",IF($AF872&gt;100,"",IF($M872=プロ用女子!D$152,ROW(),"")),"")</f>
        <v/>
      </c>
      <c r="CL872" s="58" t="str">
        <f>IF(O872="女子",IF($AF872&gt;100,"",IF($M872=プロ用女子!K$152,ROW(),"")),"")</f>
        <v/>
      </c>
      <c r="CM872" s="58" t="str">
        <f>IF(O872="女子",IF($AF872&gt;100,"",IF($M872=プロ用女子!D$177,ROW(),"")),"")</f>
        <v/>
      </c>
      <c r="CN872" s="58" t="str">
        <f>IF(O872="女子",IF($AF872&gt;100,"",IF($M872=プロ用女子!K$177,ROW(),"")),"")</f>
        <v/>
      </c>
      <c r="CO872" s="58" t="str">
        <f>IF(O872="女子",IF($AF872&gt;100,"",IF($M872=プロ用女子!D$202,ROW(),"")),"")</f>
        <v/>
      </c>
      <c r="CP872" s="58" t="str">
        <f>IF(O872="女子",IF($AF872&gt;100,"",IF($M872=プロ用女子!K$202,ROW(),"")),"")</f>
        <v/>
      </c>
      <c r="CQ872" s="58" t="str">
        <f>IF(O872="女子",IF($AF872&gt;100,"",IF($M872=プロ用女子!D$227,ROW(),"")),"")</f>
        <v/>
      </c>
      <c r="CR872" s="58" t="str">
        <f>IF(O872="女子",IF($AF872&gt;100,"",IF($M872=プロ用女子!K$227,ROW(),"")),"")</f>
        <v/>
      </c>
    </row>
    <row r="873" spans="57:96" x14ac:dyDescent="0.15">
      <c r="BE873" s="58" t="str">
        <f>IF(O873="男子",IF($AF873&gt;100,"",IF(M873=プロ用男子!D$2,ROW(),"")),"")</f>
        <v/>
      </c>
      <c r="BF873" s="58" t="str">
        <f>IF(O873="男子",IF($AF873&gt;100,"",IF($M873=プロ用男子!K$2,ROW(),"")),"")</f>
        <v/>
      </c>
      <c r="BG873" s="58" t="str">
        <f>IF(O873="男子",IF($AF873&gt;100,"",IF($M873=プロ用男子!D$27,ROW(),"")),"")</f>
        <v/>
      </c>
      <c r="BH873" s="58" t="str">
        <f>IF(O873="男子",IF($AF873&gt;100,"",IF($M873=プロ用男子!K$27,ROW(),"")),"")</f>
        <v/>
      </c>
      <c r="BI873" s="58" t="str">
        <f>IF(O873="男子",IF($AF873&gt;100,"",IF($M873=プロ用男子!D$52,ROW(),"")),"")</f>
        <v/>
      </c>
      <c r="BJ873" s="58" t="str">
        <f>IF(O873="男子",IF($AF873&gt;100,"",IF($M873=プロ用男子!K$52,ROW(),"")),"")</f>
        <v/>
      </c>
      <c r="BK873" s="58" t="str">
        <f>IF(O873="男子",IF($AF873&gt;100,"",IF($M873=プロ用男子!D$77,ROW(),"")),"")</f>
        <v/>
      </c>
      <c r="BL873" s="58" t="str">
        <f>IF(O873="男子",IF($AF873&gt;100,"",IF($M873=プロ用男子!K$77,ROW(),"")),"")</f>
        <v/>
      </c>
      <c r="BM873" s="58" t="str">
        <f>IF(O873="男子",IF($AF873&gt;100,"",IF($M873=プロ用男子!D$102,ROW(),"")),"")</f>
        <v/>
      </c>
      <c r="BN873" s="58" t="str">
        <f>IF(O873="男子",IF($AF873&gt;100,"",IF($M873=プロ用男子!K$102,ROW(),"")),"")</f>
        <v/>
      </c>
      <c r="BO873" s="58" t="str">
        <f>IF(O873="男子",IF($AF873&gt;100,"",IF($M873=プロ用男子!D$127,ROW(),"")),"")</f>
        <v/>
      </c>
      <c r="BP873" s="58" t="str">
        <f>IF(O873="男子",IF($AF873&gt;100,"",IF($M873=プロ用男子!K$127,ROW(),"")),"")</f>
        <v/>
      </c>
      <c r="BQ873" s="58" t="str">
        <f>IF(O873="男子",IF($AF873&gt;100,"",IF($M873=プロ用男子!D$152,ROW(),"")),"")</f>
        <v/>
      </c>
      <c r="BR873" s="58" t="str">
        <f>IF(O873="男子",IF($AF873&gt;100,"",IF($M873=プロ用男子!K$152,ROW(),"")),"")</f>
        <v/>
      </c>
      <c r="BS873" s="58" t="str">
        <f>IF(O873="男子",IF($AF873&gt;100,"",IF($M873=プロ用男子!D$177,ROW(),"")),"")</f>
        <v/>
      </c>
      <c r="BT873" s="58" t="str">
        <f>IF(O873="男子",IF($AF873&gt;100,"",IF($M873=プロ用男子!K$177,ROW(),"")),"")</f>
        <v/>
      </c>
      <c r="BU873" s="58" t="str">
        <f>IF(O873="男子",IF($AF873&gt;100,"",IF($M873=プロ用男子!D$202,ROW(),"")),"")</f>
        <v/>
      </c>
      <c r="BV873" s="58" t="str">
        <f>IF(O873="男子",IF($AF873&gt;100,"",IF($M873=プロ用男子!K$202,ROW(),"")),"")</f>
        <v/>
      </c>
      <c r="BW873" s="58" t="str">
        <f>IF(O873="男子",IF($AF873&gt;100,"",IF($M873=プロ用男子!D$227,ROW(),"")),"")</f>
        <v/>
      </c>
      <c r="BX873" s="58" t="str">
        <f>IF(O873="男子",IF($AF873&gt;100,"",IF($M873=プロ用男子!K$227,ROW(),"")),"")</f>
        <v/>
      </c>
      <c r="BY873" s="58" t="str">
        <f>IF(O873="女子",IF(AF873&gt;100,"",IF(M873=プロ用女子!D$2,ROW(),"")),"")</f>
        <v/>
      </c>
      <c r="BZ873" s="58" t="str">
        <f>IF(O873="女子",IF($AF873&gt;100,"",IF($M873=プロ用女子!K$2,ROW(),"")),"")</f>
        <v/>
      </c>
      <c r="CA873" s="58" t="str">
        <f>IF(O873="女子",IF($AF873&gt;100,"",IF($M873=プロ用女子!D$27,ROW(),"")),"")</f>
        <v/>
      </c>
      <c r="CB873" s="58" t="str">
        <f>IF(O873="女子",IF($AF873&gt;100,"",IF($M873=プロ用女子!K$27,ROW(),"")),"")</f>
        <v/>
      </c>
      <c r="CC873" s="58" t="str">
        <f>IF(O873="女子",IF($AF873&gt;100,"",IF($M873=プロ用女子!D$52,ROW(),"")),"")</f>
        <v/>
      </c>
      <c r="CD873" s="58" t="str">
        <f>IF(O873="女子",IF($AF873&gt;100,"",IF($M873=プロ用女子!K$52,ROW(),"")),"")</f>
        <v/>
      </c>
      <c r="CE873" s="58" t="str">
        <f>IF(O873="女子",IF($AF873&gt;100,"",IF($M873=プロ用女子!D$77,ROW(),"")),"")</f>
        <v/>
      </c>
      <c r="CF873" s="58" t="str">
        <f>IF(O873="女子",IF($AF873&gt;100,"",IF($M873=プロ用女子!K$77,ROW(),"")),"")</f>
        <v/>
      </c>
      <c r="CG873" s="58" t="str">
        <f>IF(O873="女子",IF($AF873&gt;100,"",IF($M873=プロ用女子!D$102,ROW(),"")),"")</f>
        <v/>
      </c>
      <c r="CH873" s="58" t="str">
        <f>IF(O873="女子",IF($AF873&gt;100,"",IF($M873=プロ用女子!K$102,ROW(),"")),"")</f>
        <v/>
      </c>
      <c r="CI873" s="58" t="str">
        <f>IF(O873="女子",IF($AF873&gt;100,"",IF($M873=プロ用女子!D$127,ROW(),"")),"")</f>
        <v/>
      </c>
      <c r="CJ873" s="58" t="str">
        <f>IF(O873="女子",IF($AF873&gt;100,"",IF($M873=プロ用女子!K$127,ROW(),"")),"")</f>
        <v/>
      </c>
      <c r="CK873" s="58" t="str">
        <f>IF(O873="女子",IF($AF873&gt;100,"",IF($M873=プロ用女子!D$152,ROW(),"")),"")</f>
        <v/>
      </c>
      <c r="CL873" s="58" t="str">
        <f>IF(O873="女子",IF($AF873&gt;100,"",IF($M873=プロ用女子!K$152,ROW(),"")),"")</f>
        <v/>
      </c>
      <c r="CM873" s="58" t="str">
        <f>IF(O873="女子",IF($AF873&gt;100,"",IF($M873=プロ用女子!D$177,ROW(),"")),"")</f>
        <v/>
      </c>
      <c r="CN873" s="58" t="str">
        <f>IF(O873="女子",IF($AF873&gt;100,"",IF($M873=プロ用女子!K$177,ROW(),"")),"")</f>
        <v/>
      </c>
      <c r="CO873" s="58" t="str">
        <f>IF(O873="女子",IF($AF873&gt;100,"",IF($M873=プロ用女子!D$202,ROW(),"")),"")</f>
        <v/>
      </c>
      <c r="CP873" s="58" t="str">
        <f>IF(O873="女子",IF($AF873&gt;100,"",IF($M873=プロ用女子!K$202,ROW(),"")),"")</f>
        <v/>
      </c>
      <c r="CQ873" s="58" t="str">
        <f>IF(O873="女子",IF($AF873&gt;100,"",IF($M873=プロ用女子!D$227,ROW(),"")),"")</f>
        <v/>
      </c>
      <c r="CR873" s="58" t="str">
        <f>IF(O873="女子",IF($AF873&gt;100,"",IF($M873=プロ用女子!K$227,ROW(),"")),"")</f>
        <v/>
      </c>
    </row>
    <row r="874" spans="57:96" x14ac:dyDescent="0.15">
      <c r="BE874" s="58" t="str">
        <f>IF(O874="男子",IF($AF874&gt;100,"",IF(M874=プロ用男子!D$2,ROW(),"")),"")</f>
        <v/>
      </c>
      <c r="BF874" s="58" t="str">
        <f>IF(O874="男子",IF($AF874&gt;100,"",IF($M874=プロ用男子!K$2,ROW(),"")),"")</f>
        <v/>
      </c>
      <c r="BG874" s="58" t="str">
        <f>IF(O874="男子",IF($AF874&gt;100,"",IF($M874=プロ用男子!D$27,ROW(),"")),"")</f>
        <v/>
      </c>
      <c r="BH874" s="58" t="str">
        <f>IF(O874="男子",IF($AF874&gt;100,"",IF($M874=プロ用男子!K$27,ROW(),"")),"")</f>
        <v/>
      </c>
      <c r="BI874" s="58" t="str">
        <f>IF(O874="男子",IF($AF874&gt;100,"",IF($M874=プロ用男子!D$52,ROW(),"")),"")</f>
        <v/>
      </c>
      <c r="BJ874" s="58" t="str">
        <f>IF(O874="男子",IF($AF874&gt;100,"",IF($M874=プロ用男子!K$52,ROW(),"")),"")</f>
        <v/>
      </c>
      <c r="BK874" s="58" t="str">
        <f>IF(O874="男子",IF($AF874&gt;100,"",IF($M874=プロ用男子!D$77,ROW(),"")),"")</f>
        <v/>
      </c>
      <c r="BL874" s="58" t="str">
        <f>IF(O874="男子",IF($AF874&gt;100,"",IF($M874=プロ用男子!K$77,ROW(),"")),"")</f>
        <v/>
      </c>
      <c r="BM874" s="58" t="str">
        <f>IF(O874="男子",IF($AF874&gt;100,"",IF($M874=プロ用男子!D$102,ROW(),"")),"")</f>
        <v/>
      </c>
      <c r="BN874" s="58" t="str">
        <f>IF(O874="男子",IF($AF874&gt;100,"",IF($M874=プロ用男子!K$102,ROW(),"")),"")</f>
        <v/>
      </c>
      <c r="BO874" s="58" t="str">
        <f>IF(O874="男子",IF($AF874&gt;100,"",IF($M874=プロ用男子!D$127,ROW(),"")),"")</f>
        <v/>
      </c>
      <c r="BP874" s="58" t="str">
        <f>IF(O874="男子",IF($AF874&gt;100,"",IF($M874=プロ用男子!K$127,ROW(),"")),"")</f>
        <v/>
      </c>
      <c r="BQ874" s="58" t="str">
        <f>IF(O874="男子",IF($AF874&gt;100,"",IF($M874=プロ用男子!D$152,ROW(),"")),"")</f>
        <v/>
      </c>
      <c r="BR874" s="58" t="str">
        <f>IF(O874="男子",IF($AF874&gt;100,"",IF($M874=プロ用男子!K$152,ROW(),"")),"")</f>
        <v/>
      </c>
      <c r="BS874" s="58" t="str">
        <f>IF(O874="男子",IF($AF874&gt;100,"",IF($M874=プロ用男子!D$177,ROW(),"")),"")</f>
        <v/>
      </c>
      <c r="BT874" s="58" t="str">
        <f>IF(O874="男子",IF($AF874&gt;100,"",IF($M874=プロ用男子!K$177,ROW(),"")),"")</f>
        <v/>
      </c>
      <c r="BU874" s="58" t="str">
        <f>IF(O874="男子",IF($AF874&gt;100,"",IF($M874=プロ用男子!D$202,ROW(),"")),"")</f>
        <v/>
      </c>
      <c r="BV874" s="58" t="str">
        <f>IF(O874="男子",IF($AF874&gt;100,"",IF($M874=プロ用男子!K$202,ROW(),"")),"")</f>
        <v/>
      </c>
      <c r="BW874" s="58" t="str">
        <f>IF(O874="男子",IF($AF874&gt;100,"",IF($M874=プロ用男子!D$227,ROW(),"")),"")</f>
        <v/>
      </c>
      <c r="BX874" s="58" t="str">
        <f>IF(O874="男子",IF($AF874&gt;100,"",IF($M874=プロ用男子!K$227,ROW(),"")),"")</f>
        <v/>
      </c>
      <c r="BY874" s="58" t="str">
        <f>IF(O874="女子",IF(AF874&gt;100,"",IF(M874=プロ用女子!D$2,ROW(),"")),"")</f>
        <v/>
      </c>
      <c r="BZ874" s="58" t="str">
        <f>IF(O874="女子",IF($AF874&gt;100,"",IF($M874=プロ用女子!K$2,ROW(),"")),"")</f>
        <v/>
      </c>
      <c r="CA874" s="58" t="str">
        <f>IF(O874="女子",IF($AF874&gt;100,"",IF($M874=プロ用女子!D$27,ROW(),"")),"")</f>
        <v/>
      </c>
      <c r="CB874" s="58" t="str">
        <f>IF(O874="女子",IF($AF874&gt;100,"",IF($M874=プロ用女子!K$27,ROW(),"")),"")</f>
        <v/>
      </c>
      <c r="CC874" s="58" t="str">
        <f>IF(O874="女子",IF($AF874&gt;100,"",IF($M874=プロ用女子!D$52,ROW(),"")),"")</f>
        <v/>
      </c>
      <c r="CD874" s="58" t="str">
        <f>IF(O874="女子",IF($AF874&gt;100,"",IF($M874=プロ用女子!K$52,ROW(),"")),"")</f>
        <v/>
      </c>
      <c r="CE874" s="58" t="str">
        <f>IF(O874="女子",IF($AF874&gt;100,"",IF($M874=プロ用女子!D$77,ROW(),"")),"")</f>
        <v/>
      </c>
      <c r="CF874" s="58" t="str">
        <f>IF(O874="女子",IF($AF874&gt;100,"",IF($M874=プロ用女子!K$77,ROW(),"")),"")</f>
        <v/>
      </c>
      <c r="CG874" s="58" t="str">
        <f>IF(O874="女子",IF($AF874&gt;100,"",IF($M874=プロ用女子!D$102,ROW(),"")),"")</f>
        <v/>
      </c>
      <c r="CH874" s="58" t="str">
        <f>IF(O874="女子",IF($AF874&gt;100,"",IF($M874=プロ用女子!K$102,ROW(),"")),"")</f>
        <v/>
      </c>
      <c r="CI874" s="58" t="str">
        <f>IF(O874="女子",IF($AF874&gt;100,"",IF($M874=プロ用女子!D$127,ROW(),"")),"")</f>
        <v/>
      </c>
      <c r="CJ874" s="58" t="str">
        <f>IF(O874="女子",IF($AF874&gt;100,"",IF($M874=プロ用女子!K$127,ROW(),"")),"")</f>
        <v/>
      </c>
      <c r="CK874" s="58" t="str">
        <f>IF(O874="女子",IF($AF874&gt;100,"",IF($M874=プロ用女子!D$152,ROW(),"")),"")</f>
        <v/>
      </c>
      <c r="CL874" s="58" t="str">
        <f>IF(O874="女子",IF($AF874&gt;100,"",IF($M874=プロ用女子!K$152,ROW(),"")),"")</f>
        <v/>
      </c>
      <c r="CM874" s="58" t="str">
        <f>IF(O874="女子",IF($AF874&gt;100,"",IF($M874=プロ用女子!D$177,ROW(),"")),"")</f>
        <v/>
      </c>
      <c r="CN874" s="58" t="str">
        <f>IF(O874="女子",IF($AF874&gt;100,"",IF($M874=プロ用女子!K$177,ROW(),"")),"")</f>
        <v/>
      </c>
      <c r="CO874" s="58" t="str">
        <f>IF(O874="女子",IF($AF874&gt;100,"",IF($M874=プロ用女子!D$202,ROW(),"")),"")</f>
        <v/>
      </c>
      <c r="CP874" s="58" t="str">
        <f>IF(O874="女子",IF($AF874&gt;100,"",IF($M874=プロ用女子!K$202,ROW(),"")),"")</f>
        <v/>
      </c>
      <c r="CQ874" s="58" t="str">
        <f>IF(O874="女子",IF($AF874&gt;100,"",IF($M874=プロ用女子!D$227,ROW(),"")),"")</f>
        <v/>
      </c>
      <c r="CR874" s="58" t="str">
        <f>IF(O874="女子",IF($AF874&gt;100,"",IF($M874=プロ用女子!K$227,ROW(),"")),"")</f>
        <v/>
      </c>
    </row>
    <row r="875" spans="57:96" x14ac:dyDescent="0.15">
      <c r="BE875" s="58" t="str">
        <f>IF(O875="男子",IF($AF875&gt;100,"",IF(M875=プロ用男子!D$2,ROW(),"")),"")</f>
        <v/>
      </c>
      <c r="BF875" s="58" t="str">
        <f>IF(O875="男子",IF($AF875&gt;100,"",IF($M875=プロ用男子!K$2,ROW(),"")),"")</f>
        <v/>
      </c>
      <c r="BG875" s="58" t="str">
        <f>IF(O875="男子",IF($AF875&gt;100,"",IF($M875=プロ用男子!D$27,ROW(),"")),"")</f>
        <v/>
      </c>
      <c r="BH875" s="58" t="str">
        <f>IF(O875="男子",IF($AF875&gt;100,"",IF($M875=プロ用男子!K$27,ROW(),"")),"")</f>
        <v/>
      </c>
      <c r="BI875" s="58" t="str">
        <f>IF(O875="男子",IF($AF875&gt;100,"",IF($M875=プロ用男子!D$52,ROW(),"")),"")</f>
        <v/>
      </c>
      <c r="BJ875" s="58" t="str">
        <f>IF(O875="男子",IF($AF875&gt;100,"",IF($M875=プロ用男子!K$52,ROW(),"")),"")</f>
        <v/>
      </c>
      <c r="BK875" s="58" t="str">
        <f>IF(O875="男子",IF($AF875&gt;100,"",IF($M875=プロ用男子!D$77,ROW(),"")),"")</f>
        <v/>
      </c>
      <c r="BL875" s="58" t="str">
        <f>IF(O875="男子",IF($AF875&gt;100,"",IF($M875=プロ用男子!K$77,ROW(),"")),"")</f>
        <v/>
      </c>
      <c r="BM875" s="58" t="str">
        <f>IF(O875="男子",IF($AF875&gt;100,"",IF($M875=プロ用男子!D$102,ROW(),"")),"")</f>
        <v/>
      </c>
      <c r="BN875" s="58" t="str">
        <f>IF(O875="男子",IF($AF875&gt;100,"",IF($M875=プロ用男子!K$102,ROW(),"")),"")</f>
        <v/>
      </c>
      <c r="BO875" s="58" t="str">
        <f>IF(O875="男子",IF($AF875&gt;100,"",IF($M875=プロ用男子!D$127,ROW(),"")),"")</f>
        <v/>
      </c>
      <c r="BP875" s="58" t="str">
        <f>IF(O875="男子",IF($AF875&gt;100,"",IF($M875=プロ用男子!K$127,ROW(),"")),"")</f>
        <v/>
      </c>
      <c r="BQ875" s="58" t="str">
        <f>IF(O875="男子",IF($AF875&gt;100,"",IF($M875=プロ用男子!D$152,ROW(),"")),"")</f>
        <v/>
      </c>
      <c r="BR875" s="58" t="str">
        <f>IF(O875="男子",IF($AF875&gt;100,"",IF($M875=プロ用男子!K$152,ROW(),"")),"")</f>
        <v/>
      </c>
      <c r="BS875" s="58" t="str">
        <f>IF(O875="男子",IF($AF875&gt;100,"",IF($M875=プロ用男子!D$177,ROW(),"")),"")</f>
        <v/>
      </c>
      <c r="BT875" s="58" t="str">
        <f>IF(O875="男子",IF($AF875&gt;100,"",IF($M875=プロ用男子!K$177,ROW(),"")),"")</f>
        <v/>
      </c>
      <c r="BU875" s="58" t="str">
        <f>IF(O875="男子",IF($AF875&gt;100,"",IF($M875=プロ用男子!D$202,ROW(),"")),"")</f>
        <v/>
      </c>
      <c r="BV875" s="58" t="str">
        <f>IF(O875="男子",IF($AF875&gt;100,"",IF($M875=プロ用男子!K$202,ROW(),"")),"")</f>
        <v/>
      </c>
      <c r="BW875" s="58" t="str">
        <f>IF(O875="男子",IF($AF875&gt;100,"",IF($M875=プロ用男子!D$227,ROW(),"")),"")</f>
        <v/>
      </c>
      <c r="BX875" s="58" t="str">
        <f>IF(O875="男子",IF($AF875&gt;100,"",IF($M875=プロ用男子!K$227,ROW(),"")),"")</f>
        <v/>
      </c>
      <c r="BY875" s="58" t="str">
        <f>IF(O875="女子",IF(AF875&gt;100,"",IF(M875=プロ用女子!D$2,ROW(),"")),"")</f>
        <v/>
      </c>
      <c r="BZ875" s="58" t="str">
        <f>IF(O875="女子",IF($AF875&gt;100,"",IF($M875=プロ用女子!K$2,ROW(),"")),"")</f>
        <v/>
      </c>
      <c r="CA875" s="58" t="str">
        <f>IF(O875="女子",IF($AF875&gt;100,"",IF($M875=プロ用女子!D$27,ROW(),"")),"")</f>
        <v/>
      </c>
      <c r="CB875" s="58" t="str">
        <f>IF(O875="女子",IF($AF875&gt;100,"",IF($M875=プロ用女子!K$27,ROW(),"")),"")</f>
        <v/>
      </c>
      <c r="CC875" s="58" t="str">
        <f>IF(O875="女子",IF($AF875&gt;100,"",IF($M875=プロ用女子!D$52,ROW(),"")),"")</f>
        <v/>
      </c>
      <c r="CD875" s="58" t="str">
        <f>IF(O875="女子",IF($AF875&gt;100,"",IF($M875=プロ用女子!K$52,ROW(),"")),"")</f>
        <v/>
      </c>
      <c r="CE875" s="58" t="str">
        <f>IF(O875="女子",IF($AF875&gt;100,"",IF($M875=プロ用女子!D$77,ROW(),"")),"")</f>
        <v/>
      </c>
      <c r="CF875" s="58" t="str">
        <f>IF(O875="女子",IF($AF875&gt;100,"",IF($M875=プロ用女子!K$77,ROW(),"")),"")</f>
        <v/>
      </c>
      <c r="CG875" s="58" t="str">
        <f>IF(O875="女子",IF($AF875&gt;100,"",IF($M875=プロ用女子!D$102,ROW(),"")),"")</f>
        <v/>
      </c>
      <c r="CH875" s="58" t="str">
        <f>IF(O875="女子",IF($AF875&gt;100,"",IF($M875=プロ用女子!K$102,ROW(),"")),"")</f>
        <v/>
      </c>
      <c r="CI875" s="58" t="str">
        <f>IF(O875="女子",IF($AF875&gt;100,"",IF($M875=プロ用女子!D$127,ROW(),"")),"")</f>
        <v/>
      </c>
      <c r="CJ875" s="58" t="str">
        <f>IF(O875="女子",IF($AF875&gt;100,"",IF($M875=プロ用女子!K$127,ROW(),"")),"")</f>
        <v/>
      </c>
      <c r="CK875" s="58" t="str">
        <f>IF(O875="女子",IF($AF875&gt;100,"",IF($M875=プロ用女子!D$152,ROW(),"")),"")</f>
        <v/>
      </c>
      <c r="CL875" s="58" t="str">
        <f>IF(O875="女子",IF($AF875&gt;100,"",IF($M875=プロ用女子!K$152,ROW(),"")),"")</f>
        <v/>
      </c>
      <c r="CM875" s="58" t="str">
        <f>IF(O875="女子",IF($AF875&gt;100,"",IF($M875=プロ用女子!D$177,ROW(),"")),"")</f>
        <v/>
      </c>
      <c r="CN875" s="58" t="str">
        <f>IF(O875="女子",IF($AF875&gt;100,"",IF($M875=プロ用女子!K$177,ROW(),"")),"")</f>
        <v/>
      </c>
      <c r="CO875" s="58" t="str">
        <f>IF(O875="女子",IF($AF875&gt;100,"",IF($M875=プロ用女子!D$202,ROW(),"")),"")</f>
        <v/>
      </c>
      <c r="CP875" s="58" t="str">
        <f>IF(O875="女子",IF($AF875&gt;100,"",IF($M875=プロ用女子!K$202,ROW(),"")),"")</f>
        <v/>
      </c>
      <c r="CQ875" s="58" t="str">
        <f>IF(O875="女子",IF($AF875&gt;100,"",IF($M875=プロ用女子!D$227,ROW(),"")),"")</f>
        <v/>
      </c>
      <c r="CR875" s="58" t="str">
        <f>IF(O875="女子",IF($AF875&gt;100,"",IF($M875=プロ用女子!K$227,ROW(),"")),"")</f>
        <v/>
      </c>
    </row>
    <row r="876" spans="57:96" x14ac:dyDescent="0.15">
      <c r="BE876" s="58" t="str">
        <f>IF(O876="男子",IF($AF876&gt;100,"",IF(M876=プロ用男子!D$2,ROW(),"")),"")</f>
        <v/>
      </c>
      <c r="BF876" s="58" t="str">
        <f>IF(O876="男子",IF($AF876&gt;100,"",IF($M876=プロ用男子!K$2,ROW(),"")),"")</f>
        <v/>
      </c>
      <c r="BG876" s="58" t="str">
        <f>IF(O876="男子",IF($AF876&gt;100,"",IF($M876=プロ用男子!D$27,ROW(),"")),"")</f>
        <v/>
      </c>
      <c r="BH876" s="58" t="str">
        <f>IF(O876="男子",IF($AF876&gt;100,"",IF($M876=プロ用男子!K$27,ROW(),"")),"")</f>
        <v/>
      </c>
      <c r="BI876" s="58" t="str">
        <f>IF(O876="男子",IF($AF876&gt;100,"",IF($M876=プロ用男子!D$52,ROW(),"")),"")</f>
        <v/>
      </c>
      <c r="BJ876" s="58" t="str">
        <f>IF(O876="男子",IF($AF876&gt;100,"",IF($M876=プロ用男子!K$52,ROW(),"")),"")</f>
        <v/>
      </c>
      <c r="BK876" s="58" t="str">
        <f>IF(O876="男子",IF($AF876&gt;100,"",IF($M876=プロ用男子!D$77,ROW(),"")),"")</f>
        <v/>
      </c>
      <c r="BL876" s="58" t="str">
        <f>IF(O876="男子",IF($AF876&gt;100,"",IF($M876=プロ用男子!K$77,ROW(),"")),"")</f>
        <v/>
      </c>
      <c r="BM876" s="58" t="str">
        <f>IF(O876="男子",IF($AF876&gt;100,"",IF($M876=プロ用男子!D$102,ROW(),"")),"")</f>
        <v/>
      </c>
      <c r="BN876" s="58" t="str">
        <f>IF(O876="男子",IF($AF876&gt;100,"",IF($M876=プロ用男子!K$102,ROW(),"")),"")</f>
        <v/>
      </c>
      <c r="BO876" s="58" t="str">
        <f>IF(O876="男子",IF($AF876&gt;100,"",IF($M876=プロ用男子!D$127,ROW(),"")),"")</f>
        <v/>
      </c>
      <c r="BP876" s="58" t="str">
        <f>IF(O876="男子",IF($AF876&gt;100,"",IF($M876=プロ用男子!K$127,ROW(),"")),"")</f>
        <v/>
      </c>
      <c r="BQ876" s="58" t="str">
        <f>IF(O876="男子",IF($AF876&gt;100,"",IF($M876=プロ用男子!D$152,ROW(),"")),"")</f>
        <v/>
      </c>
      <c r="BR876" s="58" t="str">
        <f>IF(O876="男子",IF($AF876&gt;100,"",IF($M876=プロ用男子!K$152,ROW(),"")),"")</f>
        <v/>
      </c>
      <c r="BS876" s="58" t="str">
        <f>IF(O876="男子",IF($AF876&gt;100,"",IF($M876=プロ用男子!D$177,ROW(),"")),"")</f>
        <v/>
      </c>
      <c r="BT876" s="58" t="str">
        <f>IF(O876="男子",IF($AF876&gt;100,"",IF($M876=プロ用男子!K$177,ROW(),"")),"")</f>
        <v/>
      </c>
      <c r="BU876" s="58" t="str">
        <f>IF(O876="男子",IF($AF876&gt;100,"",IF($M876=プロ用男子!D$202,ROW(),"")),"")</f>
        <v/>
      </c>
      <c r="BV876" s="58" t="str">
        <f>IF(O876="男子",IF($AF876&gt;100,"",IF($M876=プロ用男子!K$202,ROW(),"")),"")</f>
        <v/>
      </c>
      <c r="BW876" s="58" t="str">
        <f>IF(O876="男子",IF($AF876&gt;100,"",IF($M876=プロ用男子!D$227,ROW(),"")),"")</f>
        <v/>
      </c>
      <c r="BX876" s="58" t="str">
        <f>IF(O876="男子",IF($AF876&gt;100,"",IF($M876=プロ用男子!K$227,ROW(),"")),"")</f>
        <v/>
      </c>
      <c r="BY876" s="58" t="str">
        <f>IF(O876="女子",IF(AF876&gt;100,"",IF(M876=プロ用女子!D$2,ROW(),"")),"")</f>
        <v/>
      </c>
      <c r="BZ876" s="58" t="str">
        <f>IF(O876="女子",IF($AF876&gt;100,"",IF($M876=プロ用女子!K$2,ROW(),"")),"")</f>
        <v/>
      </c>
      <c r="CA876" s="58" t="str">
        <f>IF(O876="女子",IF($AF876&gt;100,"",IF($M876=プロ用女子!D$27,ROW(),"")),"")</f>
        <v/>
      </c>
      <c r="CB876" s="58" t="str">
        <f>IF(O876="女子",IF($AF876&gt;100,"",IF($M876=プロ用女子!K$27,ROW(),"")),"")</f>
        <v/>
      </c>
      <c r="CC876" s="58" t="str">
        <f>IF(O876="女子",IF($AF876&gt;100,"",IF($M876=プロ用女子!D$52,ROW(),"")),"")</f>
        <v/>
      </c>
      <c r="CD876" s="58" t="str">
        <f>IF(O876="女子",IF($AF876&gt;100,"",IF($M876=プロ用女子!K$52,ROW(),"")),"")</f>
        <v/>
      </c>
      <c r="CE876" s="58" t="str">
        <f>IF(O876="女子",IF($AF876&gt;100,"",IF($M876=プロ用女子!D$77,ROW(),"")),"")</f>
        <v/>
      </c>
      <c r="CF876" s="58" t="str">
        <f>IF(O876="女子",IF($AF876&gt;100,"",IF($M876=プロ用女子!K$77,ROW(),"")),"")</f>
        <v/>
      </c>
      <c r="CG876" s="58" t="str">
        <f>IF(O876="女子",IF($AF876&gt;100,"",IF($M876=プロ用女子!D$102,ROW(),"")),"")</f>
        <v/>
      </c>
      <c r="CH876" s="58" t="str">
        <f>IF(O876="女子",IF($AF876&gt;100,"",IF($M876=プロ用女子!K$102,ROW(),"")),"")</f>
        <v/>
      </c>
      <c r="CI876" s="58" t="str">
        <f>IF(O876="女子",IF($AF876&gt;100,"",IF($M876=プロ用女子!D$127,ROW(),"")),"")</f>
        <v/>
      </c>
      <c r="CJ876" s="58" t="str">
        <f>IF(O876="女子",IF($AF876&gt;100,"",IF($M876=プロ用女子!K$127,ROW(),"")),"")</f>
        <v/>
      </c>
      <c r="CK876" s="58" t="str">
        <f>IF(O876="女子",IF($AF876&gt;100,"",IF($M876=プロ用女子!D$152,ROW(),"")),"")</f>
        <v/>
      </c>
      <c r="CL876" s="58" t="str">
        <f>IF(O876="女子",IF($AF876&gt;100,"",IF($M876=プロ用女子!K$152,ROW(),"")),"")</f>
        <v/>
      </c>
      <c r="CM876" s="58" t="str">
        <f>IF(O876="女子",IF($AF876&gt;100,"",IF($M876=プロ用女子!D$177,ROW(),"")),"")</f>
        <v/>
      </c>
      <c r="CN876" s="58" t="str">
        <f>IF(O876="女子",IF($AF876&gt;100,"",IF($M876=プロ用女子!K$177,ROW(),"")),"")</f>
        <v/>
      </c>
      <c r="CO876" s="58" t="str">
        <f>IF(O876="女子",IF($AF876&gt;100,"",IF($M876=プロ用女子!D$202,ROW(),"")),"")</f>
        <v/>
      </c>
      <c r="CP876" s="58" t="str">
        <f>IF(O876="女子",IF($AF876&gt;100,"",IF($M876=プロ用女子!K$202,ROW(),"")),"")</f>
        <v/>
      </c>
      <c r="CQ876" s="58" t="str">
        <f>IF(O876="女子",IF($AF876&gt;100,"",IF($M876=プロ用女子!D$227,ROW(),"")),"")</f>
        <v/>
      </c>
      <c r="CR876" s="58" t="str">
        <f>IF(O876="女子",IF($AF876&gt;100,"",IF($M876=プロ用女子!K$227,ROW(),"")),"")</f>
        <v/>
      </c>
    </row>
    <row r="877" spans="57:96" x14ac:dyDescent="0.15">
      <c r="BE877" s="58" t="str">
        <f>IF(O877="男子",IF($AF877&gt;100,"",IF(M877=プロ用男子!D$2,ROW(),"")),"")</f>
        <v/>
      </c>
      <c r="BF877" s="58" t="str">
        <f>IF(O877="男子",IF($AF877&gt;100,"",IF($M877=プロ用男子!K$2,ROW(),"")),"")</f>
        <v/>
      </c>
      <c r="BG877" s="58" t="str">
        <f>IF(O877="男子",IF($AF877&gt;100,"",IF($M877=プロ用男子!D$27,ROW(),"")),"")</f>
        <v/>
      </c>
      <c r="BH877" s="58" t="str">
        <f>IF(O877="男子",IF($AF877&gt;100,"",IF($M877=プロ用男子!K$27,ROW(),"")),"")</f>
        <v/>
      </c>
      <c r="BI877" s="58" t="str">
        <f>IF(O877="男子",IF($AF877&gt;100,"",IF($M877=プロ用男子!D$52,ROW(),"")),"")</f>
        <v/>
      </c>
      <c r="BJ877" s="58" t="str">
        <f>IF(O877="男子",IF($AF877&gt;100,"",IF($M877=プロ用男子!K$52,ROW(),"")),"")</f>
        <v/>
      </c>
      <c r="BK877" s="58" t="str">
        <f>IF(O877="男子",IF($AF877&gt;100,"",IF($M877=プロ用男子!D$77,ROW(),"")),"")</f>
        <v/>
      </c>
      <c r="BL877" s="58" t="str">
        <f>IF(O877="男子",IF($AF877&gt;100,"",IF($M877=プロ用男子!K$77,ROW(),"")),"")</f>
        <v/>
      </c>
      <c r="BM877" s="58" t="str">
        <f>IF(O877="男子",IF($AF877&gt;100,"",IF($M877=プロ用男子!D$102,ROW(),"")),"")</f>
        <v/>
      </c>
      <c r="BN877" s="58" t="str">
        <f>IF(O877="男子",IF($AF877&gt;100,"",IF($M877=プロ用男子!K$102,ROW(),"")),"")</f>
        <v/>
      </c>
      <c r="BO877" s="58" t="str">
        <f>IF(O877="男子",IF($AF877&gt;100,"",IF($M877=プロ用男子!D$127,ROW(),"")),"")</f>
        <v/>
      </c>
      <c r="BP877" s="58" t="str">
        <f>IF(O877="男子",IF($AF877&gt;100,"",IF($M877=プロ用男子!K$127,ROW(),"")),"")</f>
        <v/>
      </c>
      <c r="BQ877" s="58" t="str">
        <f>IF(O877="男子",IF($AF877&gt;100,"",IF($M877=プロ用男子!D$152,ROW(),"")),"")</f>
        <v/>
      </c>
      <c r="BR877" s="58" t="str">
        <f>IF(O877="男子",IF($AF877&gt;100,"",IF($M877=プロ用男子!K$152,ROW(),"")),"")</f>
        <v/>
      </c>
      <c r="BS877" s="58" t="str">
        <f>IF(O877="男子",IF($AF877&gt;100,"",IF($M877=プロ用男子!D$177,ROW(),"")),"")</f>
        <v/>
      </c>
      <c r="BT877" s="58" t="str">
        <f>IF(O877="男子",IF($AF877&gt;100,"",IF($M877=プロ用男子!K$177,ROW(),"")),"")</f>
        <v/>
      </c>
      <c r="BU877" s="58" t="str">
        <f>IF(O877="男子",IF($AF877&gt;100,"",IF($M877=プロ用男子!D$202,ROW(),"")),"")</f>
        <v/>
      </c>
      <c r="BV877" s="58" t="str">
        <f>IF(O877="男子",IF($AF877&gt;100,"",IF($M877=プロ用男子!K$202,ROW(),"")),"")</f>
        <v/>
      </c>
      <c r="BW877" s="58" t="str">
        <f>IF(O877="男子",IF($AF877&gt;100,"",IF($M877=プロ用男子!D$227,ROW(),"")),"")</f>
        <v/>
      </c>
      <c r="BX877" s="58" t="str">
        <f>IF(O877="男子",IF($AF877&gt;100,"",IF($M877=プロ用男子!K$227,ROW(),"")),"")</f>
        <v/>
      </c>
      <c r="BY877" s="58" t="str">
        <f>IF(O877="女子",IF(AF877&gt;100,"",IF(M877=プロ用女子!D$2,ROW(),"")),"")</f>
        <v/>
      </c>
      <c r="BZ877" s="58" t="str">
        <f>IF(O877="女子",IF($AF877&gt;100,"",IF($M877=プロ用女子!K$2,ROW(),"")),"")</f>
        <v/>
      </c>
      <c r="CA877" s="58" t="str">
        <f>IF(O877="女子",IF($AF877&gt;100,"",IF($M877=プロ用女子!D$27,ROW(),"")),"")</f>
        <v/>
      </c>
      <c r="CB877" s="58" t="str">
        <f>IF(O877="女子",IF($AF877&gt;100,"",IF($M877=プロ用女子!K$27,ROW(),"")),"")</f>
        <v/>
      </c>
      <c r="CC877" s="58" t="str">
        <f>IF(O877="女子",IF($AF877&gt;100,"",IF($M877=プロ用女子!D$52,ROW(),"")),"")</f>
        <v/>
      </c>
      <c r="CD877" s="58" t="str">
        <f>IF(O877="女子",IF($AF877&gt;100,"",IF($M877=プロ用女子!K$52,ROW(),"")),"")</f>
        <v/>
      </c>
      <c r="CE877" s="58" t="str">
        <f>IF(O877="女子",IF($AF877&gt;100,"",IF($M877=プロ用女子!D$77,ROW(),"")),"")</f>
        <v/>
      </c>
      <c r="CF877" s="58" t="str">
        <f>IF(O877="女子",IF($AF877&gt;100,"",IF($M877=プロ用女子!K$77,ROW(),"")),"")</f>
        <v/>
      </c>
      <c r="CG877" s="58" t="str">
        <f>IF(O877="女子",IF($AF877&gt;100,"",IF($M877=プロ用女子!D$102,ROW(),"")),"")</f>
        <v/>
      </c>
      <c r="CH877" s="58" t="str">
        <f>IF(O877="女子",IF($AF877&gt;100,"",IF($M877=プロ用女子!K$102,ROW(),"")),"")</f>
        <v/>
      </c>
      <c r="CI877" s="58" t="str">
        <f>IF(O877="女子",IF($AF877&gt;100,"",IF($M877=プロ用女子!D$127,ROW(),"")),"")</f>
        <v/>
      </c>
      <c r="CJ877" s="58" t="str">
        <f>IF(O877="女子",IF($AF877&gt;100,"",IF($M877=プロ用女子!K$127,ROW(),"")),"")</f>
        <v/>
      </c>
      <c r="CK877" s="58" t="str">
        <f>IF(O877="女子",IF($AF877&gt;100,"",IF($M877=プロ用女子!D$152,ROW(),"")),"")</f>
        <v/>
      </c>
      <c r="CL877" s="58" t="str">
        <f>IF(O877="女子",IF($AF877&gt;100,"",IF($M877=プロ用女子!K$152,ROW(),"")),"")</f>
        <v/>
      </c>
      <c r="CM877" s="58" t="str">
        <f>IF(O877="女子",IF($AF877&gt;100,"",IF($M877=プロ用女子!D$177,ROW(),"")),"")</f>
        <v/>
      </c>
      <c r="CN877" s="58" t="str">
        <f>IF(O877="女子",IF($AF877&gt;100,"",IF($M877=プロ用女子!K$177,ROW(),"")),"")</f>
        <v/>
      </c>
      <c r="CO877" s="58" t="str">
        <f>IF(O877="女子",IF($AF877&gt;100,"",IF($M877=プロ用女子!D$202,ROW(),"")),"")</f>
        <v/>
      </c>
      <c r="CP877" s="58" t="str">
        <f>IF(O877="女子",IF($AF877&gt;100,"",IF($M877=プロ用女子!K$202,ROW(),"")),"")</f>
        <v/>
      </c>
      <c r="CQ877" s="58" t="str">
        <f>IF(O877="女子",IF($AF877&gt;100,"",IF($M877=プロ用女子!D$227,ROW(),"")),"")</f>
        <v/>
      </c>
      <c r="CR877" s="58" t="str">
        <f>IF(O877="女子",IF($AF877&gt;100,"",IF($M877=プロ用女子!K$227,ROW(),"")),"")</f>
        <v/>
      </c>
    </row>
    <row r="878" spans="57:96" x14ac:dyDescent="0.15">
      <c r="BE878" s="58" t="str">
        <f>IF(O878="男子",IF($AF878&gt;100,"",IF(M878=プロ用男子!D$2,ROW(),"")),"")</f>
        <v/>
      </c>
      <c r="BF878" s="58" t="str">
        <f>IF(O878="男子",IF($AF878&gt;100,"",IF($M878=プロ用男子!K$2,ROW(),"")),"")</f>
        <v/>
      </c>
      <c r="BG878" s="58" t="str">
        <f>IF(O878="男子",IF($AF878&gt;100,"",IF($M878=プロ用男子!D$27,ROW(),"")),"")</f>
        <v/>
      </c>
      <c r="BH878" s="58" t="str">
        <f>IF(O878="男子",IF($AF878&gt;100,"",IF($M878=プロ用男子!K$27,ROW(),"")),"")</f>
        <v/>
      </c>
      <c r="BI878" s="58" t="str">
        <f>IF(O878="男子",IF($AF878&gt;100,"",IF($M878=プロ用男子!D$52,ROW(),"")),"")</f>
        <v/>
      </c>
      <c r="BJ878" s="58" t="str">
        <f>IF(O878="男子",IF($AF878&gt;100,"",IF($M878=プロ用男子!K$52,ROW(),"")),"")</f>
        <v/>
      </c>
      <c r="BK878" s="58" t="str">
        <f>IF(O878="男子",IF($AF878&gt;100,"",IF($M878=プロ用男子!D$77,ROW(),"")),"")</f>
        <v/>
      </c>
      <c r="BL878" s="58" t="str">
        <f>IF(O878="男子",IF($AF878&gt;100,"",IF($M878=プロ用男子!K$77,ROW(),"")),"")</f>
        <v/>
      </c>
      <c r="BM878" s="58" t="str">
        <f>IF(O878="男子",IF($AF878&gt;100,"",IF($M878=プロ用男子!D$102,ROW(),"")),"")</f>
        <v/>
      </c>
      <c r="BN878" s="58" t="str">
        <f>IF(O878="男子",IF($AF878&gt;100,"",IF($M878=プロ用男子!K$102,ROW(),"")),"")</f>
        <v/>
      </c>
      <c r="BO878" s="58" t="str">
        <f>IF(O878="男子",IF($AF878&gt;100,"",IF($M878=プロ用男子!D$127,ROW(),"")),"")</f>
        <v/>
      </c>
      <c r="BP878" s="58" t="str">
        <f>IF(O878="男子",IF($AF878&gt;100,"",IF($M878=プロ用男子!K$127,ROW(),"")),"")</f>
        <v/>
      </c>
      <c r="BQ878" s="58" t="str">
        <f>IF(O878="男子",IF($AF878&gt;100,"",IF($M878=プロ用男子!D$152,ROW(),"")),"")</f>
        <v/>
      </c>
      <c r="BR878" s="58" t="str">
        <f>IF(O878="男子",IF($AF878&gt;100,"",IF($M878=プロ用男子!K$152,ROW(),"")),"")</f>
        <v/>
      </c>
      <c r="BS878" s="58" t="str">
        <f>IF(O878="男子",IF($AF878&gt;100,"",IF($M878=プロ用男子!D$177,ROW(),"")),"")</f>
        <v/>
      </c>
      <c r="BT878" s="58" t="str">
        <f>IF(O878="男子",IF($AF878&gt;100,"",IF($M878=プロ用男子!K$177,ROW(),"")),"")</f>
        <v/>
      </c>
      <c r="BU878" s="58" t="str">
        <f>IF(O878="男子",IF($AF878&gt;100,"",IF($M878=プロ用男子!D$202,ROW(),"")),"")</f>
        <v/>
      </c>
      <c r="BV878" s="58" t="str">
        <f>IF(O878="男子",IF($AF878&gt;100,"",IF($M878=プロ用男子!K$202,ROW(),"")),"")</f>
        <v/>
      </c>
      <c r="BW878" s="58" t="str">
        <f>IF(O878="男子",IF($AF878&gt;100,"",IF($M878=プロ用男子!D$227,ROW(),"")),"")</f>
        <v/>
      </c>
      <c r="BX878" s="58" t="str">
        <f>IF(O878="男子",IF($AF878&gt;100,"",IF($M878=プロ用男子!K$227,ROW(),"")),"")</f>
        <v/>
      </c>
      <c r="BY878" s="58" t="str">
        <f>IF(O878="女子",IF(AF878&gt;100,"",IF(M878=プロ用女子!D$2,ROW(),"")),"")</f>
        <v/>
      </c>
      <c r="BZ878" s="58" t="str">
        <f>IF(O878="女子",IF($AF878&gt;100,"",IF($M878=プロ用女子!K$2,ROW(),"")),"")</f>
        <v/>
      </c>
      <c r="CA878" s="58" t="str">
        <f>IF(O878="女子",IF($AF878&gt;100,"",IF($M878=プロ用女子!D$27,ROW(),"")),"")</f>
        <v/>
      </c>
      <c r="CB878" s="58" t="str">
        <f>IF(O878="女子",IF($AF878&gt;100,"",IF($M878=プロ用女子!K$27,ROW(),"")),"")</f>
        <v/>
      </c>
      <c r="CC878" s="58" t="str">
        <f>IF(O878="女子",IF($AF878&gt;100,"",IF($M878=プロ用女子!D$52,ROW(),"")),"")</f>
        <v/>
      </c>
      <c r="CD878" s="58" t="str">
        <f>IF(O878="女子",IF($AF878&gt;100,"",IF($M878=プロ用女子!K$52,ROW(),"")),"")</f>
        <v/>
      </c>
      <c r="CE878" s="58" t="str">
        <f>IF(O878="女子",IF($AF878&gt;100,"",IF($M878=プロ用女子!D$77,ROW(),"")),"")</f>
        <v/>
      </c>
      <c r="CF878" s="58" t="str">
        <f>IF(O878="女子",IF($AF878&gt;100,"",IF($M878=プロ用女子!K$77,ROW(),"")),"")</f>
        <v/>
      </c>
      <c r="CG878" s="58" t="str">
        <f>IF(O878="女子",IF($AF878&gt;100,"",IF($M878=プロ用女子!D$102,ROW(),"")),"")</f>
        <v/>
      </c>
      <c r="CH878" s="58" t="str">
        <f>IF(O878="女子",IF($AF878&gt;100,"",IF($M878=プロ用女子!K$102,ROW(),"")),"")</f>
        <v/>
      </c>
      <c r="CI878" s="58" t="str">
        <f>IF(O878="女子",IF($AF878&gt;100,"",IF($M878=プロ用女子!D$127,ROW(),"")),"")</f>
        <v/>
      </c>
      <c r="CJ878" s="58" t="str">
        <f>IF(O878="女子",IF($AF878&gt;100,"",IF($M878=プロ用女子!K$127,ROW(),"")),"")</f>
        <v/>
      </c>
      <c r="CK878" s="58" t="str">
        <f>IF(O878="女子",IF($AF878&gt;100,"",IF($M878=プロ用女子!D$152,ROW(),"")),"")</f>
        <v/>
      </c>
      <c r="CL878" s="58" t="str">
        <f>IF(O878="女子",IF($AF878&gt;100,"",IF($M878=プロ用女子!K$152,ROW(),"")),"")</f>
        <v/>
      </c>
      <c r="CM878" s="58" t="str">
        <f>IF(O878="女子",IF($AF878&gt;100,"",IF($M878=プロ用女子!D$177,ROW(),"")),"")</f>
        <v/>
      </c>
      <c r="CN878" s="58" t="str">
        <f>IF(O878="女子",IF($AF878&gt;100,"",IF($M878=プロ用女子!K$177,ROW(),"")),"")</f>
        <v/>
      </c>
      <c r="CO878" s="58" t="str">
        <f>IF(O878="女子",IF($AF878&gt;100,"",IF($M878=プロ用女子!D$202,ROW(),"")),"")</f>
        <v/>
      </c>
      <c r="CP878" s="58" t="str">
        <f>IF(O878="女子",IF($AF878&gt;100,"",IF($M878=プロ用女子!K$202,ROW(),"")),"")</f>
        <v/>
      </c>
      <c r="CQ878" s="58" t="str">
        <f>IF(O878="女子",IF($AF878&gt;100,"",IF($M878=プロ用女子!D$227,ROW(),"")),"")</f>
        <v/>
      </c>
      <c r="CR878" s="58" t="str">
        <f>IF(O878="女子",IF($AF878&gt;100,"",IF($M878=プロ用女子!K$227,ROW(),"")),"")</f>
        <v/>
      </c>
    </row>
    <row r="879" spans="57:96" x14ac:dyDescent="0.15">
      <c r="BE879" s="58" t="str">
        <f>IF(O879="男子",IF($AF879&gt;100,"",IF(M879=プロ用男子!D$2,ROW(),"")),"")</f>
        <v/>
      </c>
      <c r="BF879" s="58" t="str">
        <f>IF(O879="男子",IF($AF879&gt;100,"",IF($M879=プロ用男子!K$2,ROW(),"")),"")</f>
        <v/>
      </c>
      <c r="BG879" s="58" t="str">
        <f>IF(O879="男子",IF($AF879&gt;100,"",IF($M879=プロ用男子!D$27,ROW(),"")),"")</f>
        <v/>
      </c>
      <c r="BH879" s="58" t="str">
        <f>IF(O879="男子",IF($AF879&gt;100,"",IF($M879=プロ用男子!K$27,ROW(),"")),"")</f>
        <v/>
      </c>
      <c r="BI879" s="58" t="str">
        <f>IF(O879="男子",IF($AF879&gt;100,"",IF($M879=プロ用男子!D$52,ROW(),"")),"")</f>
        <v/>
      </c>
      <c r="BJ879" s="58" t="str">
        <f>IF(O879="男子",IF($AF879&gt;100,"",IF($M879=プロ用男子!K$52,ROW(),"")),"")</f>
        <v/>
      </c>
      <c r="BK879" s="58" t="str">
        <f>IF(O879="男子",IF($AF879&gt;100,"",IF($M879=プロ用男子!D$77,ROW(),"")),"")</f>
        <v/>
      </c>
      <c r="BL879" s="58" t="str">
        <f>IF(O879="男子",IF($AF879&gt;100,"",IF($M879=プロ用男子!K$77,ROW(),"")),"")</f>
        <v/>
      </c>
      <c r="BM879" s="58" t="str">
        <f>IF(O879="男子",IF($AF879&gt;100,"",IF($M879=プロ用男子!D$102,ROW(),"")),"")</f>
        <v/>
      </c>
      <c r="BN879" s="58" t="str">
        <f>IF(O879="男子",IF($AF879&gt;100,"",IF($M879=プロ用男子!K$102,ROW(),"")),"")</f>
        <v/>
      </c>
      <c r="BO879" s="58" t="str">
        <f>IF(O879="男子",IF($AF879&gt;100,"",IF($M879=プロ用男子!D$127,ROW(),"")),"")</f>
        <v/>
      </c>
      <c r="BP879" s="58" t="str">
        <f>IF(O879="男子",IF($AF879&gt;100,"",IF($M879=プロ用男子!K$127,ROW(),"")),"")</f>
        <v/>
      </c>
      <c r="BQ879" s="58" t="str">
        <f>IF(O879="男子",IF($AF879&gt;100,"",IF($M879=プロ用男子!D$152,ROW(),"")),"")</f>
        <v/>
      </c>
      <c r="BR879" s="58" t="str">
        <f>IF(O879="男子",IF($AF879&gt;100,"",IF($M879=プロ用男子!K$152,ROW(),"")),"")</f>
        <v/>
      </c>
      <c r="BS879" s="58" t="str">
        <f>IF(O879="男子",IF($AF879&gt;100,"",IF($M879=プロ用男子!D$177,ROW(),"")),"")</f>
        <v/>
      </c>
      <c r="BT879" s="58" t="str">
        <f>IF(O879="男子",IF($AF879&gt;100,"",IF($M879=プロ用男子!K$177,ROW(),"")),"")</f>
        <v/>
      </c>
      <c r="BU879" s="58" t="str">
        <f>IF(O879="男子",IF($AF879&gt;100,"",IF($M879=プロ用男子!D$202,ROW(),"")),"")</f>
        <v/>
      </c>
      <c r="BV879" s="58" t="str">
        <f>IF(O879="男子",IF($AF879&gt;100,"",IF($M879=プロ用男子!K$202,ROW(),"")),"")</f>
        <v/>
      </c>
      <c r="BW879" s="58" t="str">
        <f>IF(O879="男子",IF($AF879&gt;100,"",IF($M879=プロ用男子!D$227,ROW(),"")),"")</f>
        <v/>
      </c>
      <c r="BX879" s="58" t="str">
        <f>IF(O879="男子",IF($AF879&gt;100,"",IF($M879=プロ用男子!K$227,ROW(),"")),"")</f>
        <v/>
      </c>
      <c r="BY879" s="58" t="str">
        <f>IF(O879="女子",IF(AF879&gt;100,"",IF(M879=プロ用女子!D$2,ROW(),"")),"")</f>
        <v/>
      </c>
      <c r="BZ879" s="58" t="str">
        <f>IF(O879="女子",IF($AF879&gt;100,"",IF($M879=プロ用女子!K$2,ROW(),"")),"")</f>
        <v/>
      </c>
      <c r="CA879" s="58" t="str">
        <f>IF(O879="女子",IF($AF879&gt;100,"",IF($M879=プロ用女子!D$27,ROW(),"")),"")</f>
        <v/>
      </c>
      <c r="CB879" s="58" t="str">
        <f>IF(O879="女子",IF($AF879&gt;100,"",IF($M879=プロ用女子!K$27,ROW(),"")),"")</f>
        <v/>
      </c>
      <c r="CC879" s="58" t="str">
        <f>IF(O879="女子",IF($AF879&gt;100,"",IF($M879=プロ用女子!D$52,ROW(),"")),"")</f>
        <v/>
      </c>
      <c r="CD879" s="58" t="str">
        <f>IF(O879="女子",IF($AF879&gt;100,"",IF($M879=プロ用女子!K$52,ROW(),"")),"")</f>
        <v/>
      </c>
      <c r="CE879" s="58" t="str">
        <f>IF(O879="女子",IF($AF879&gt;100,"",IF($M879=プロ用女子!D$77,ROW(),"")),"")</f>
        <v/>
      </c>
      <c r="CF879" s="58" t="str">
        <f>IF(O879="女子",IF($AF879&gt;100,"",IF($M879=プロ用女子!K$77,ROW(),"")),"")</f>
        <v/>
      </c>
      <c r="CG879" s="58" t="str">
        <f>IF(O879="女子",IF($AF879&gt;100,"",IF($M879=プロ用女子!D$102,ROW(),"")),"")</f>
        <v/>
      </c>
      <c r="CH879" s="58" t="str">
        <f>IF(O879="女子",IF($AF879&gt;100,"",IF($M879=プロ用女子!K$102,ROW(),"")),"")</f>
        <v/>
      </c>
      <c r="CI879" s="58" t="str">
        <f>IF(O879="女子",IF($AF879&gt;100,"",IF($M879=プロ用女子!D$127,ROW(),"")),"")</f>
        <v/>
      </c>
      <c r="CJ879" s="58" t="str">
        <f>IF(O879="女子",IF($AF879&gt;100,"",IF($M879=プロ用女子!K$127,ROW(),"")),"")</f>
        <v/>
      </c>
      <c r="CK879" s="58" t="str">
        <f>IF(O879="女子",IF($AF879&gt;100,"",IF($M879=プロ用女子!D$152,ROW(),"")),"")</f>
        <v/>
      </c>
      <c r="CL879" s="58" t="str">
        <f>IF(O879="女子",IF($AF879&gt;100,"",IF($M879=プロ用女子!K$152,ROW(),"")),"")</f>
        <v/>
      </c>
      <c r="CM879" s="58" t="str">
        <f>IF(O879="女子",IF($AF879&gt;100,"",IF($M879=プロ用女子!D$177,ROW(),"")),"")</f>
        <v/>
      </c>
      <c r="CN879" s="58" t="str">
        <f>IF(O879="女子",IF($AF879&gt;100,"",IF($M879=プロ用女子!K$177,ROW(),"")),"")</f>
        <v/>
      </c>
      <c r="CO879" s="58" t="str">
        <f>IF(O879="女子",IF($AF879&gt;100,"",IF($M879=プロ用女子!D$202,ROW(),"")),"")</f>
        <v/>
      </c>
      <c r="CP879" s="58" t="str">
        <f>IF(O879="女子",IF($AF879&gt;100,"",IF($M879=プロ用女子!K$202,ROW(),"")),"")</f>
        <v/>
      </c>
      <c r="CQ879" s="58" t="str">
        <f>IF(O879="女子",IF($AF879&gt;100,"",IF($M879=プロ用女子!D$227,ROW(),"")),"")</f>
        <v/>
      </c>
      <c r="CR879" s="58" t="str">
        <f>IF(O879="女子",IF($AF879&gt;100,"",IF($M879=プロ用女子!K$227,ROW(),"")),"")</f>
        <v/>
      </c>
    </row>
    <row r="880" spans="57:96" x14ac:dyDescent="0.15">
      <c r="BE880" s="58" t="str">
        <f>IF(O880="男子",IF($AF880&gt;100,"",IF(M880=プロ用男子!D$2,ROW(),"")),"")</f>
        <v/>
      </c>
      <c r="BF880" s="58" t="str">
        <f>IF(O880="男子",IF($AF880&gt;100,"",IF($M880=プロ用男子!K$2,ROW(),"")),"")</f>
        <v/>
      </c>
      <c r="BG880" s="58" t="str">
        <f>IF(O880="男子",IF($AF880&gt;100,"",IF($M880=プロ用男子!D$27,ROW(),"")),"")</f>
        <v/>
      </c>
      <c r="BH880" s="58" t="str">
        <f>IF(O880="男子",IF($AF880&gt;100,"",IF($M880=プロ用男子!K$27,ROW(),"")),"")</f>
        <v/>
      </c>
      <c r="BI880" s="58" t="str">
        <f>IF(O880="男子",IF($AF880&gt;100,"",IF($M880=プロ用男子!D$52,ROW(),"")),"")</f>
        <v/>
      </c>
      <c r="BJ880" s="58" t="str">
        <f>IF(O880="男子",IF($AF880&gt;100,"",IF($M880=プロ用男子!K$52,ROW(),"")),"")</f>
        <v/>
      </c>
      <c r="BK880" s="58" t="str">
        <f>IF(O880="男子",IF($AF880&gt;100,"",IF($M880=プロ用男子!D$77,ROW(),"")),"")</f>
        <v/>
      </c>
      <c r="BL880" s="58" t="str">
        <f>IF(O880="男子",IF($AF880&gt;100,"",IF($M880=プロ用男子!K$77,ROW(),"")),"")</f>
        <v/>
      </c>
      <c r="BM880" s="58" t="str">
        <f>IF(O880="男子",IF($AF880&gt;100,"",IF($M880=プロ用男子!D$102,ROW(),"")),"")</f>
        <v/>
      </c>
      <c r="BN880" s="58" t="str">
        <f>IF(O880="男子",IF($AF880&gt;100,"",IF($M880=プロ用男子!K$102,ROW(),"")),"")</f>
        <v/>
      </c>
      <c r="BO880" s="58" t="str">
        <f>IF(O880="男子",IF($AF880&gt;100,"",IF($M880=プロ用男子!D$127,ROW(),"")),"")</f>
        <v/>
      </c>
      <c r="BP880" s="58" t="str">
        <f>IF(O880="男子",IF($AF880&gt;100,"",IF($M880=プロ用男子!K$127,ROW(),"")),"")</f>
        <v/>
      </c>
      <c r="BQ880" s="58" t="str">
        <f>IF(O880="男子",IF($AF880&gt;100,"",IF($M880=プロ用男子!D$152,ROW(),"")),"")</f>
        <v/>
      </c>
      <c r="BR880" s="58" t="str">
        <f>IF(O880="男子",IF($AF880&gt;100,"",IF($M880=プロ用男子!K$152,ROW(),"")),"")</f>
        <v/>
      </c>
      <c r="BS880" s="58" t="str">
        <f>IF(O880="男子",IF($AF880&gt;100,"",IF($M880=プロ用男子!D$177,ROW(),"")),"")</f>
        <v/>
      </c>
      <c r="BT880" s="58" t="str">
        <f>IF(O880="男子",IF($AF880&gt;100,"",IF($M880=プロ用男子!K$177,ROW(),"")),"")</f>
        <v/>
      </c>
      <c r="BU880" s="58" t="str">
        <f>IF(O880="男子",IF($AF880&gt;100,"",IF($M880=プロ用男子!D$202,ROW(),"")),"")</f>
        <v/>
      </c>
      <c r="BV880" s="58" t="str">
        <f>IF(O880="男子",IF($AF880&gt;100,"",IF($M880=プロ用男子!K$202,ROW(),"")),"")</f>
        <v/>
      </c>
      <c r="BW880" s="58" t="str">
        <f>IF(O880="男子",IF($AF880&gt;100,"",IF($M880=プロ用男子!D$227,ROW(),"")),"")</f>
        <v/>
      </c>
      <c r="BX880" s="58" t="str">
        <f>IF(O880="男子",IF($AF880&gt;100,"",IF($M880=プロ用男子!K$227,ROW(),"")),"")</f>
        <v/>
      </c>
      <c r="BY880" s="58" t="str">
        <f>IF(O880="女子",IF(AF880&gt;100,"",IF(M880=プロ用女子!D$2,ROW(),"")),"")</f>
        <v/>
      </c>
      <c r="BZ880" s="58" t="str">
        <f>IF(O880="女子",IF($AF880&gt;100,"",IF($M880=プロ用女子!K$2,ROW(),"")),"")</f>
        <v/>
      </c>
      <c r="CA880" s="58" t="str">
        <f>IF(O880="女子",IF($AF880&gt;100,"",IF($M880=プロ用女子!D$27,ROW(),"")),"")</f>
        <v/>
      </c>
      <c r="CB880" s="58" t="str">
        <f>IF(O880="女子",IF($AF880&gt;100,"",IF($M880=プロ用女子!K$27,ROW(),"")),"")</f>
        <v/>
      </c>
      <c r="CC880" s="58" t="str">
        <f>IF(O880="女子",IF($AF880&gt;100,"",IF($M880=プロ用女子!D$52,ROW(),"")),"")</f>
        <v/>
      </c>
      <c r="CD880" s="58" t="str">
        <f>IF(O880="女子",IF($AF880&gt;100,"",IF($M880=プロ用女子!K$52,ROW(),"")),"")</f>
        <v/>
      </c>
      <c r="CE880" s="58" t="str">
        <f>IF(O880="女子",IF($AF880&gt;100,"",IF($M880=プロ用女子!D$77,ROW(),"")),"")</f>
        <v/>
      </c>
      <c r="CF880" s="58" t="str">
        <f>IF(O880="女子",IF($AF880&gt;100,"",IF($M880=プロ用女子!K$77,ROW(),"")),"")</f>
        <v/>
      </c>
      <c r="CG880" s="58" t="str">
        <f>IF(O880="女子",IF($AF880&gt;100,"",IF($M880=プロ用女子!D$102,ROW(),"")),"")</f>
        <v/>
      </c>
      <c r="CH880" s="58" t="str">
        <f>IF(O880="女子",IF($AF880&gt;100,"",IF($M880=プロ用女子!K$102,ROW(),"")),"")</f>
        <v/>
      </c>
      <c r="CI880" s="58" t="str">
        <f>IF(O880="女子",IF($AF880&gt;100,"",IF($M880=プロ用女子!D$127,ROW(),"")),"")</f>
        <v/>
      </c>
      <c r="CJ880" s="58" t="str">
        <f>IF(O880="女子",IF($AF880&gt;100,"",IF($M880=プロ用女子!K$127,ROW(),"")),"")</f>
        <v/>
      </c>
      <c r="CK880" s="58" t="str">
        <f>IF(O880="女子",IF($AF880&gt;100,"",IF($M880=プロ用女子!D$152,ROW(),"")),"")</f>
        <v/>
      </c>
      <c r="CL880" s="58" t="str">
        <f>IF(O880="女子",IF($AF880&gt;100,"",IF($M880=プロ用女子!K$152,ROW(),"")),"")</f>
        <v/>
      </c>
      <c r="CM880" s="58" t="str">
        <f>IF(O880="女子",IF($AF880&gt;100,"",IF($M880=プロ用女子!D$177,ROW(),"")),"")</f>
        <v/>
      </c>
      <c r="CN880" s="58" t="str">
        <f>IF(O880="女子",IF($AF880&gt;100,"",IF($M880=プロ用女子!K$177,ROW(),"")),"")</f>
        <v/>
      </c>
      <c r="CO880" s="58" t="str">
        <f>IF(O880="女子",IF($AF880&gt;100,"",IF($M880=プロ用女子!D$202,ROW(),"")),"")</f>
        <v/>
      </c>
      <c r="CP880" s="58" t="str">
        <f>IF(O880="女子",IF($AF880&gt;100,"",IF($M880=プロ用女子!K$202,ROW(),"")),"")</f>
        <v/>
      </c>
      <c r="CQ880" s="58" t="str">
        <f>IF(O880="女子",IF($AF880&gt;100,"",IF($M880=プロ用女子!D$227,ROW(),"")),"")</f>
        <v/>
      </c>
      <c r="CR880" s="58" t="str">
        <f>IF(O880="女子",IF($AF880&gt;100,"",IF($M880=プロ用女子!K$227,ROW(),"")),"")</f>
        <v/>
      </c>
    </row>
    <row r="881" spans="57:96" x14ac:dyDescent="0.15">
      <c r="BE881" s="58" t="str">
        <f>IF(O881="男子",IF($AF881&gt;100,"",IF(M881=プロ用男子!D$2,ROW(),"")),"")</f>
        <v/>
      </c>
      <c r="BF881" s="58" t="str">
        <f>IF(O881="男子",IF($AF881&gt;100,"",IF($M881=プロ用男子!K$2,ROW(),"")),"")</f>
        <v/>
      </c>
      <c r="BG881" s="58" t="str">
        <f>IF(O881="男子",IF($AF881&gt;100,"",IF($M881=プロ用男子!D$27,ROW(),"")),"")</f>
        <v/>
      </c>
      <c r="BH881" s="58" t="str">
        <f>IF(O881="男子",IF($AF881&gt;100,"",IF($M881=プロ用男子!K$27,ROW(),"")),"")</f>
        <v/>
      </c>
      <c r="BI881" s="58" t="str">
        <f>IF(O881="男子",IF($AF881&gt;100,"",IF($M881=プロ用男子!D$52,ROW(),"")),"")</f>
        <v/>
      </c>
      <c r="BJ881" s="58" t="str">
        <f>IF(O881="男子",IF($AF881&gt;100,"",IF($M881=プロ用男子!K$52,ROW(),"")),"")</f>
        <v/>
      </c>
      <c r="BK881" s="58" t="str">
        <f>IF(O881="男子",IF($AF881&gt;100,"",IF($M881=プロ用男子!D$77,ROW(),"")),"")</f>
        <v/>
      </c>
      <c r="BL881" s="58" t="str">
        <f>IF(O881="男子",IF($AF881&gt;100,"",IF($M881=プロ用男子!K$77,ROW(),"")),"")</f>
        <v/>
      </c>
      <c r="BM881" s="58" t="str">
        <f>IF(O881="男子",IF($AF881&gt;100,"",IF($M881=プロ用男子!D$102,ROW(),"")),"")</f>
        <v/>
      </c>
      <c r="BN881" s="58" t="str">
        <f>IF(O881="男子",IF($AF881&gt;100,"",IF($M881=プロ用男子!K$102,ROW(),"")),"")</f>
        <v/>
      </c>
      <c r="BO881" s="58" t="str">
        <f>IF(O881="男子",IF($AF881&gt;100,"",IF($M881=プロ用男子!D$127,ROW(),"")),"")</f>
        <v/>
      </c>
      <c r="BP881" s="58" t="str">
        <f>IF(O881="男子",IF($AF881&gt;100,"",IF($M881=プロ用男子!K$127,ROW(),"")),"")</f>
        <v/>
      </c>
      <c r="BQ881" s="58" t="str">
        <f>IF(O881="男子",IF($AF881&gt;100,"",IF($M881=プロ用男子!D$152,ROW(),"")),"")</f>
        <v/>
      </c>
      <c r="BR881" s="58" t="str">
        <f>IF(O881="男子",IF($AF881&gt;100,"",IF($M881=プロ用男子!K$152,ROW(),"")),"")</f>
        <v/>
      </c>
      <c r="BS881" s="58" t="str">
        <f>IF(O881="男子",IF($AF881&gt;100,"",IF($M881=プロ用男子!D$177,ROW(),"")),"")</f>
        <v/>
      </c>
      <c r="BT881" s="58" t="str">
        <f>IF(O881="男子",IF($AF881&gt;100,"",IF($M881=プロ用男子!K$177,ROW(),"")),"")</f>
        <v/>
      </c>
      <c r="BU881" s="58" t="str">
        <f>IF(O881="男子",IF($AF881&gt;100,"",IF($M881=プロ用男子!D$202,ROW(),"")),"")</f>
        <v/>
      </c>
      <c r="BV881" s="58" t="str">
        <f>IF(O881="男子",IF($AF881&gt;100,"",IF($M881=プロ用男子!K$202,ROW(),"")),"")</f>
        <v/>
      </c>
      <c r="BW881" s="58" t="str">
        <f>IF(O881="男子",IF($AF881&gt;100,"",IF($M881=プロ用男子!D$227,ROW(),"")),"")</f>
        <v/>
      </c>
      <c r="BX881" s="58" t="str">
        <f>IF(O881="男子",IF($AF881&gt;100,"",IF($M881=プロ用男子!K$227,ROW(),"")),"")</f>
        <v/>
      </c>
      <c r="BY881" s="58" t="str">
        <f>IF(O881="女子",IF(AF881&gt;100,"",IF(M881=プロ用女子!D$2,ROW(),"")),"")</f>
        <v/>
      </c>
      <c r="BZ881" s="58" t="str">
        <f>IF(O881="女子",IF($AF881&gt;100,"",IF($M881=プロ用女子!K$2,ROW(),"")),"")</f>
        <v/>
      </c>
      <c r="CA881" s="58" t="str">
        <f>IF(O881="女子",IF($AF881&gt;100,"",IF($M881=プロ用女子!D$27,ROW(),"")),"")</f>
        <v/>
      </c>
      <c r="CB881" s="58" t="str">
        <f>IF(O881="女子",IF($AF881&gt;100,"",IF($M881=プロ用女子!K$27,ROW(),"")),"")</f>
        <v/>
      </c>
      <c r="CC881" s="58" t="str">
        <f>IF(O881="女子",IF($AF881&gt;100,"",IF($M881=プロ用女子!D$52,ROW(),"")),"")</f>
        <v/>
      </c>
      <c r="CD881" s="58" t="str">
        <f>IF(O881="女子",IF($AF881&gt;100,"",IF($M881=プロ用女子!K$52,ROW(),"")),"")</f>
        <v/>
      </c>
      <c r="CE881" s="58" t="str">
        <f>IF(O881="女子",IF($AF881&gt;100,"",IF($M881=プロ用女子!D$77,ROW(),"")),"")</f>
        <v/>
      </c>
      <c r="CF881" s="58" t="str">
        <f>IF(O881="女子",IF($AF881&gt;100,"",IF($M881=プロ用女子!K$77,ROW(),"")),"")</f>
        <v/>
      </c>
      <c r="CG881" s="58" t="str">
        <f>IF(O881="女子",IF($AF881&gt;100,"",IF($M881=プロ用女子!D$102,ROW(),"")),"")</f>
        <v/>
      </c>
      <c r="CH881" s="58" t="str">
        <f>IF(O881="女子",IF($AF881&gt;100,"",IF($M881=プロ用女子!K$102,ROW(),"")),"")</f>
        <v/>
      </c>
      <c r="CI881" s="58" t="str">
        <f>IF(O881="女子",IF($AF881&gt;100,"",IF($M881=プロ用女子!D$127,ROW(),"")),"")</f>
        <v/>
      </c>
      <c r="CJ881" s="58" t="str">
        <f>IF(O881="女子",IF($AF881&gt;100,"",IF($M881=プロ用女子!K$127,ROW(),"")),"")</f>
        <v/>
      </c>
      <c r="CK881" s="58" t="str">
        <f>IF(O881="女子",IF($AF881&gt;100,"",IF($M881=プロ用女子!D$152,ROW(),"")),"")</f>
        <v/>
      </c>
      <c r="CL881" s="58" t="str">
        <f>IF(O881="女子",IF($AF881&gt;100,"",IF($M881=プロ用女子!K$152,ROW(),"")),"")</f>
        <v/>
      </c>
      <c r="CM881" s="58" t="str">
        <f>IF(O881="女子",IF($AF881&gt;100,"",IF($M881=プロ用女子!D$177,ROW(),"")),"")</f>
        <v/>
      </c>
      <c r="CN881" s="58" t="str">
        <f>IF(O881="女子",IF($AF881&gt;100,"",IF($M881=プロ用女子!K$177,ROW(),"")),"")</f>
        <v/>
      </c>
      <c r="CO881" s="58" t="str">
        <f>IF(O881="女子",IF($AF881&gt;100,"",IF($M881=プロ用女子!D$202,ROW(),"")),"")</f>
        <v/>
      </c>
      <c r="CP881" s="58" t="str">
        <f>IF(O881="女子",IF($AF881&gt;100,"",IF($M881=プロ用女子!K$202,ROW(),"")),"")</f>
        <v/>
      </c>
      <c r="CQ881" s="58" t="str">
        <f>IF(O881="女子",IF($AF881&gt;100,"",IF($M881=プロ用女子!D$227,ROW(),"")),"")</f>
        <v/>
      </c>
      <c r="CR881" s="58" t="str">
        <f>IF(O881="女子",IF($AF881&gt;100,"",IF($M881=プロ用女子!K$227,ROW(),"")),"")</f>
        <v/>
      </c>
    </row>
    <row r="882" spans="57:96" x14ac:dyDescent="0.15">
      <c r="BE882" s="58" t="str">
        <f>IF(O882="男子",IF($AF882&gt;100,"",IF(M882=プロ用男子!D$2,ROW(),"")),"")</f>
        <v/>
      </c>
      <c r="BF882" s="58" t="str">
        <f>IF(O882="男子",IF($AF882&gt;100,"",IF($M882=プロ用男子!K$2,ROW(),"")),"")</f>
        <v/>
      </c>
      <c r="BG882" s="58" t="str">
        <f>IF(O882="男子",IF($AF882&gt;100,"",IF($M882=プロ用男子!D$27,ROW(),"")),"")</f>
        <v/>
      </c>
      <c r="BH882" s="58" t="str">
        <f>IF(O882="男子",IF($AF882&gt;100,"",IF($M882=プロ用男子!K$27,ROW(),"")),"")</f>
        <v/>
      </c>
      <c r="BI882" s="58" t="str">
        <f>IF(O882="男子",IF($AF882&gt;100,"",IF($M882=プロ用男子!D$52,ROW(),"")),"")</f>
        <v/>
      </c>
      <c r="BJ882" s="58" t="str">
        <f>IF(O882="男子",IF($AF882&gt;100,"",IF($M882=プロ用男子!K$52,ROW(),"")),"")</f>
        <v/>
      </c>
      <c r="BK882" s="58" t="str">
        <f>IF(O882="男子",IF($AF882&gt;100,"",IF($M882=プロ用男子!D$77,ROW(),"")),"")</f>
        <v/>
      </c>
      <c r="BL882" s="58" t="str">
        <f>IF(O882="男子",IF($AF882&gt;100,"",IF($M882=プロ用男子!K$77,ROW(),"")),"")</f>
        <v/>
      </c>
      <c r="BM882" s="58" t="str">
        <f>IF(O882="男子",IF($AF882&gt;100,"",IF($M882=プロ用男子!D$102,ROW(),"")),"")</f>
        <v/>
      </c>
      <c r="BN882" s="58" t="str">
        <f>IF(O882="男子",IF($AF882&gt;100,"",IF($M882=プロ用男子!K$102,ROW(),"")),"")</f>
        <v/>
      </c>
      <c r="BO882" s="58" t="str">
        <f>IF(O882="男子",IF($AF882&gt;100,"",IF($M882=プロ用男子!D$127,ROW(),"")),"")</f>
        <v/>
      </c>
      <c r="BP882" s="58" t="str">
        <f>IF(O882="男子",IF($AF882&gt;100,"",IF($M882=プロ用男子!K$127,ROW(),"")),"")</f>
        <v/>
      </c>
      <c r="BQ882" s="58" t="str">
        <f>IF(O882="男子",IF($AF882&gt;100,"",IF($M882=プロ用男子!D$152,ROW(),"")),"")</f>
        <v/>
      </c>
      <c r="BR882" s="58" t="str">
        <f>IF(O882="男子",IF($AF882&gt;100,"",IF($M882=プロ用男子!K$152,ROW(),"")),"")</f>
        <v/>
      </c>
      <c r="BS882" s="58" t="str">
        <f>IF(O882="男子",IF($AF882&gt;100,"",IF($M882=プロ用男子!D$177,ROW(),"")),"")</f>
        <v/>
      </c>
      <c r="BT882" s="58" t="str">
        <f>IF(O882="男子",IF($AF882&gt;100,"",IF($M882=プロ用男子!K$177,ROW(),"")),"")</f>
        <v/>
      </c>
      <c r="BU882" s="58" t="str">
        <f>IF(O882="男子",IF($AF882&gt;100,"",IF($M882=プロ用男子!D$202,ROW(),"")),"")</f>
        <v/>
      </c>
      <c r="BV882" s="58" t="str">
        <f>IF(O882="男子",IF($AF882&gt;100,"",IF($M882=プロ用男子!K$202,ROW(),"")),"")</f>
        <v/>
      </c>
      <c r="BW882" s="58" t="str">
        <f>IF(O882="男子",IF($AF882&gt;100,"",IF($M882=プロ用男子!D$227,ROW(),"")),"")</f>
        <v/>
      </c>
      <c r="BX882" s="58" t="str">
        <f>IF(O882="男子",IF($AF882&gt;100,"",IF($M882=プロ用男子!K$227,ROW(),"")),"")</f>
        <v/>
      </c>
      <c r="BY882" s="58" t="str">
        <f>IF(O882="女子",IF(AF882&gt;100,"",IF(M882=プロ用女子!D$2,ROW(),"")),"")</f>
        <v/>
      </c>
      <c r="BZ882" s="58" t="str">
        <f>IF(O882="女子",IF($AF882&gt;100,"",IF($M882=プロ用女子!K$2,ROW(),"")),"")</f>
        <v/>
      </c>
      <c r="CA882" s="58" t="str">
        <f>IF(O882="女子",IF($AF882&gt;100,"",IF($M882=プロ用女子!D$27,ROW(),"")),"")</f>
        <v/>
      </c>
      <c r="CB882" s="58" t="str">
        <f>IF(O882="女子",IF($AF882&gt;100,"",IF($M882=プロ用女子!K$27,ROW(),"")),"")</f>
        <v/>
      </c>
      <c r="CC882" s="58" t="str">
        <f>IF(O882="女子",IF($AF882&gt;100,"",IF($M882=プロ用女子!D$52,ROW(),"")),"")</f>
        <v/>
      </c>
      <c r="CD882" s="58" t="str">
        <f>IF(O882="女子",IF($AF882&gt;100,"",IF($M882=プロ用女子!K$52,ROW(),"")),"")</f>
        <v/>
      </c>
      <c r="CE882" s="58" t="str">
        <f>IF(O882="女子",IF($AF882&gt;100,"",IF($M882=プロ用女子!D$77,ROW(),"")),"")</f>
        <v/>
      </c>
      <c r="CF882" s="58" t="str">
        <f>IF(O882="女子",IF($AF882&gt;100,"",IF($M882=プロ用女子!K$77,ROW(),"")),"")</f>
        <v/>
      </c>
      <c r="CG882" s="58" t="str">
        <f>IF(O882="女子",IF($AF882&gt;100,"",IF($M882=プロ用女子!D$102,ROW(),"")),"")</f>
        <v/>
      </c>
      <c r="CH882" s="58" t="str">
        <f>IF(O882="女子",IF($AF882&gt;100,"",IF($M882=プロ用女子!K$102,ROW(),"")),"")</f>
        <v/>
      </c>
      <c r="CI882" s="58" t="str">
        <f>IF(O882="女子",IF($AF882&gt;100,"",IF($M882=プロ用女子!D$127,ROW(),"")),"")</f>
        <v/>
      </c>
      <c r="CJ882" s="58" t="str">
        <f>IF(O882="女子",IF($AF882&gt;100,"",IF($M882=プロ用女子!K$127,ROW(),"")),"")</f>
        <v/>
      </c>
      <c r="CK882" s="58" t="str">
        <f>IF(O882="女子",IF($AF882&gt;100,"",IF($M882=プロ用女子!D$152,ROW(),"")),"")</f>
        <v/>
      </c>
      <c r="CL882" s="58" t="str">
        <f>IF(O882="女子",IF($AF882&gt;100,"",IF($M882=プロ用女子!K$152,ROW(),"")),"")</f>
        <v/>
      </c>
      <c r="CM882" s="58" t="str">
        <f>IF(O882="女子",IF($AF882&gt;100,"",IF($M882=プロ用女子!D$177,ROW(),"")),"")</f>
        <v/>
      </c>
      <c r="CN882" s="58" t="str">
        <f>IF(O882="女子",IF($AF882&gt;100,"",IF($M882=プロ用女子!K$177,ROW(),"")),"")</f>
        <v/>
      </c>
      <c r="CO882" s="58" t="str">
        <f>IF(O882="女子",IF($AF882&gt;100,"",IF($M882=プロ用女子!D$202,ROW(),"")),"")</f>
        <v/>
      </c>
      <c r="CP882" s="58" t="str">
        <f>IF(O882="女子",IF($AF882&gt;100,"",IF($M882=プロ用女子!K$202,ROW(),"")),"")</f>
        <v/>
      </c>
      <c r="CQ882" s="58" t="str">
        <f>IF(O882="女子",IF($AF882&gt;100,"",IF($M882=プロ用女子!D$227,ROW(),"")),"")</f>
        <v/>
      </c>
      <c r="CR882" s="58" t="str">
        <f>IF(O882="女子",IF($AF882&gt;100,"",IF($M882=プロ用女子!K$227,ROW(),"")),"")</f>
        <v/>
      </c>
    </row>
    <row r="883" spans="57:96" x14ac:dyDescent="0.15">
      <c r="BE883" s="58" t="str">
        <f>IF(O883="男子",IF($AF883&gt;100,"",IF(M883=プロ用男子!D$2,ROW(),"")),"")</f>
        <v/>
      </c>
      <c r="BF883" s="58" t="str">
        <f>IF(O883="男子",IF($AF883&gt;100,"",IF($M883=プロ用男子!K$2,ROW(),"")),"")</f>
        <v/>
      </c>
      <c r="BG883" s="58" t="str">
        <f>IF(O883="男子",IF($AF883&gt;100,"",IF($M883=プロ用男子!D$27,ROW(),"")),"")</f>
        <v/>
      </c>
      <c r="BH883" s="58" t="str">
        <f>IF(O883="男子",IF($AF883&gt;100,"",IF($M883=プロ用男子!K$27,ROW(),"")),"")</f>
        <v/>
      </c>
      <c r="BI883" s="58" t="str">
        <f>IF(O883="男子",IF($AF883&gt;100,"",IF($M883=プロ用男子!D$52,ROW(),"")),"")</f>
        <v/>
      </c>
      <c r="BJ883" s="58" t="str">
        <f>IF(O883="男子",IF($AF883&gt;100,"",IF($M883=プロ用男子!K$52,ROW(),"")),"")</f>
        <v/>
      </c>
      <c r="BK883" s="58" t="str">
        <f>IF(O883="男子",IF($AF883&gt;100,"",IF($M883=プロ用男子!D$77,ROW(),"")),"")</f>
        <v/>
      </c>
      <c r="BL883" s="58" t="str">
        <f>IF(O883="男子",IF($AF883&gt;100,"",IF($M883=プロ用男子!K$77,ROW(),"")),"")</f>
        <v/>
      </c>
      <c r="BM883" s="58" t="str">
        <f>IF(O883="男子",IF($AF883&gt;100,"",IF($M883=プロ用男子!D$102,ROW(),"")),"")</f>
        <v/>
      </c>
      <c r="BN883" s="58" t="str">
        <f>IF(O883="男子",IF($AF883&gt;100,"",IF($M883=プロ用男子!K$102,ROW(),"")),"")</f>
        <v/>
      </c>
      <c r="BO883" s="58" t="str">
        <f>IF(O883="男子",IF($AF883&gt;100,"",IF($M883=プロ用男子!D$127,ROW(),"")),"")</f>
        <v/>
      </c>
      <c r="BP883" s="58" t="str">
        <f>IF(O883="男子",IF($AF883&gt;100,"",IF($M883=プロ用男子!K$127,ROW(),"")),"")</f>
        <v/>
      </c>
      <c r="BQ883" s="58" t="str">
        <f>IF(O883="男子",IF($AF883&gt;100,"",IF($M883=プロ用男子!D$152,ROW(),"")),"")</f>
        <v/>
      </c>
      <c r="BR883" s="58" t="str">
        <f>IF(O883="男子",IF($AF883&gt;100,"",IF($M883=プロ用男子!K$152,ROW(),"")),"")</f>
        <v/>
      </c>
      <c r="BS883" s="58" t="str">
        <f>IF(O883="男子",IF($AF883&gt;100,"",IF($M883=プロ用男子!D$177,ROW(),"")),"")</f>
        <v/>
      </c>
      <c r="BT883" s="58" t="str">
        <f>IF(O883="男子",IF($AF883&gt;100,"",IF($M883=プロ用男子!K$177,ROW(),"")),"")</f>
        <v/>
      </c>
      <c r="BU883" s="58" t="str">
        <f>IF(O883="男子",IF($AF883&gt;100,"",IF($M883=プロ用男子!D$202,ROW(),"")),"")</f>
        <v/>
      </c>
      <c r="BV883" s="58" t="str">
        <f>IF(O883="男子",IF($AF883&gt;100,"",IF($M883=プロ用男子!K$202,ROW(),"")),"")</f>
        <v/>
      </c>
      <c r="BW883" s="58" t="str">
        <f>IF(O883="男子",IF($AF883&gt;100,"",IF($M883=プロ用男子!D$227,ROW(),"")),"")</f>
        <v/>
      </c>
      <c r="BX883" s="58" t="str">
        <f>IF(O883="男子",IF($AF883&gt;100,"",IF($M883=プロ用男子!K$227,ROW(),"")),"")</f>
        <v/>
      </c>
      <c r="BY883" s="58" t="str">
        <f>IF(O883="女子",IF(AF883&gt;100,"",IF(M883=プロ用女子!D$2,ROW(),"")),"")</f>
        <v/>
      </c>
      <c r="BZ883" s="58" t="str">
        <f>IF(O883="女子",IF($AF883&gt;100,"",IF($M883=プロ用女子!K$2,ROW(),"")),"")</f>
        <v/>
      </c>
      <c r="CA883" s="58" t="str">
        <f>IF(O883="女子",IF($AF883&gt;100,"",IF($M883=プロ用女子!D$27,ROW(),"")),"")</f>
        <v/>
      </c>
      <c r="CB883" s="58" t="str">
        <f>IF(O883="女子",IF($AF883&gt;100,"",IF($M883=プロ用女子!K$27,ROW(),"")),"")</f>
        <v/>
      </c>
      <c r="CC883" s="58" t="str">
        <f>IF(O883="女子",IF($AF883&gt;100,"",IF($M883=プロ用女子!D$52,ROW(),"")),"")</f>
        <v/>
      </c>
      <c r="CD883" s="58" t="str">
        <f>IF(O883="女子",IF($AF883&gt;100,"",IF($M883=プロ用女子!K$52,ROW(),"")),"")</f>
        <v/>
      </c>
      <c r="CE883" s="58" t="str">
        <f>IF(O883="女子",IF($AF883&gt;100,"",IF($M883=プロ用女子!D$77,ROW(),"")),"")</f>
        <v/>
      </c>
      <c r="CF883" s="58" t="str">
        <f>IF(O883="女子",IF($AF883&gt;100,"",IF($M883=プロ用女子!K$77,ROW(),"")),"")</f>
        <v/>
      </c>
      <c r="CG883" s="58" t="str">
        <f>IF(O883="女子",IF($AF883&gt;100,"",IF($M883=プロ用女子!D$102,ROW(),"")),"")</f>
        <v/>
      </c>
      <c r="CH883" s="58" t="str">
        <f>IF(O883="女子",IF($AF883&gt;100,"",IF($M883=プロ用女子!K$102,ROW(),"")),"")</f>
        <v/>
      </c>
      <c r="CI883" s="58" t="str">
        <f>IF(O883="女子",IF($AF883&gt;100,"",IF($M883=プロ用女子!D$127,ROW(),"")),"")</f>
        <v/>
      </c>
      <c r="CJ883" s="58" t="str">
        <f>IF(O883="女子",IF($AF883&gt;100,"",IF($M883=プロ用女子!K$127,ROW(),"")),"")</f>
        <v/>
      </c>
      <c r="CK883" s="58" t="str">
        <f>IF(O883="女子",IF($AF883&gt;100,"",IF($M883=プロ用女子!D$152,ROW(),"")),"")</f>
        <v/>
      </c>
      <c r="CL883" s="58" t="str">
        <f>IF(O883="女子",IF($AF883&gt;100,"",IF($M883=プロ用女子!K$152,ROW(),"")),"")</f>
        <v/>
      </c>
      <c r="CM883" s="58" t="str">
        <f>IF(O883="女子",IF($AF883&gt;100,"",IF($M883=プロ用女子!D$177,ROW(),"")),"")</f>
        <v/>
      </c>
      <c r="CN883" s="58" t="str">
        <f>IF(O883="女子",IF($AF883&gt;100,"",IF($M883=プロ用女子!K$177,ROW(),"")),"")</f>
        <v/>
      </c>
      <c r="CO883" s="58" t="str">
        <f>IF(O883="女子",IF($AF883&gt;100,"",IF($M883=プロ用女子!D$202,ROW(),"")),"")</f>
        <v/>
      </c>
      <c r="CP883" s="58" t="str">
        <f>IF(O883="女子",IF($AF883&gt;100,"",IF($M883=プロ用女子!K$202,ROW(),"")),"")</f>
        <v/>
      </c>
      <c r="CQ883" s="58" t="str">
        <f>IF(O883="女子",IF($AF883&gt;100,"",IF($M883=プロ用女子!D$227,ROW(),"")),"")</f>
        <v/>
      </c>
      <c r="CR883" s="58" t="str">
        <f>IF(O883="女子",IF($AF883&gt;100,"",IF($M883=プロ用女子!K$227,ROW(),"")),"")</f>
        <v/>
      </c>
    </row>
    <row r="884" spans="57:96" x14ac:dyDescent="0.15">
      <c r="BE884" s="58" t="str">
        <f>IF(O884="男子",IF($AF884&gt;100,"",IF(M884=プロ用男子!D$2,ROW(),"")),"")</f>
        <v/>
      </c>
      <c r="BF884" s="58" t="str">
        <f>IF(O884="男子",IF($AF884&gt;100,"",IF($M884=プロ用男子!K$2,ROW(),"")),"")</f>
        <v/>
      </c>
      <c r="BG884" s="58" t="str">
        <f>IF(O884="男子",IF($AF884&gt;100,"",IF($M884=プロ用男子!D$27,ROW(),"")),"")</f>
        <v/>
      </c>
      <c r="BH884" s="58" t="str">
        <f>IF(O884="男子",IF($AF884&gt;100,"",IF($M884=プロ用男子!K$27,ROW(),"")),"")</f>
        <v/>
      </c>
      <c r="BI884" s="58" t="str">
        <f>IF(O884="男子",IF($AF884&gt;100,"",IF($M884=プロ用男子!D$52,ROW(),"")),"")</f>
        <v/>
      </c>
      <c r="BJ884" s="58" t="str">
        <f>IF(O884="男子",IF($AF884&gt;100,"",IF($M884=プロ用男子!K$52,ROW(),"")),"")</f>
        <v/>
      </c>
      <c r="BK884" s="58" t="str">
        <f>IF(O884="男子",IF($AF884&gt;100,"",IF($M884=プロ用男子!D$77,ROW(),"")),"")</f>
        <v/>
      </c>
      <c r="BL884" s="58" t="str">
        <f>IF(O884="男子",IF($AF884&gt;100,"",IF($M884=プロ用男子!K$77,ROW(),"")),"")</f>
        <v/>
      </c>
      <c r="BM884" s="58" t="str">
        <f>IF(O884="男子",IF($AF884&gt;100,"",IF($M884=プロ用男子!D$102,ROW(),"")),"")</f>
        <v/>
      </c>
      <c r="BN884" s="58" t="str">
        <f>IF(O884="男子",IF($AF884&gt;100,"",IF($M884=プロ用男子!K$102,ROW(),"")),"")</f>
        <v/>
      </c>
      <c r="BO884" s="58" t="str">
        <f>IF(O884="男子",IF($AF884&gt;100,"",IF($M884=プロ用男子!D$127,ROW(),"")),"")</f>
        <v/>
      </c>
      <c r="BP884" s="58" t="str">
        <f>IF(O884="男子",IF($AF884&gt;100,"",IF($M884=プロ用男子!K$127,ROW(),"")),"")</f>
        <v/>
      </c>
      <c r="BQ884" s="58" t="str">
        <f>IF(O884="男子",IF($AF884&gt;100,"",IF($M884=プロ用男子!D$152,ROW(),"")),"")</f>
        <v/>
      </c>
      <c r="BR884" s="58" t="str">
        <f>IF(O884="男子",IF($AF884&gt;100,"",IF($M884=プロ用男子!K$152,ROW(),"")),"")</f>
        <v/>
      </c>
      <c r="BS884" s="58" t="str">
        <f>IF(O884="男子",IF($AF884&gt;100,"",IF($M884=プロ用男子!D$177,ROW(),"")),"")</f>
        <v/>
      </c>
      <c r="BT884" s="58" t="str">
        <f>IF(O884="男子",IF($AF884&gt;100,"",IF($M884=プロ用男子!K$177,ROW(),"")),"")</f>
        <v/>
      </c>
      <c r="BU884" s="58" t="str">
        <f>IF(O884="男子",IF($AF884&gt;100,"",IF($M884=プロ用男子!D$202,ROW(),"")),"")</f>
        <v/>
      </c>
      <c r="BV884" s="58" t="str">
        <f>IF(O884="男子",IF($AF884&gt;100,"",IF($M884=プロ用男子!K$202,ROW(),"")),"")</f>
        <v/>
      </c>
      <c r="BW884" s="58" t="str">
        <f>IF(O884="男子",IF($AF884&gt;100,"",IF($M884=プロ用男子!D$227,ROW(),"")),"")</f>
        <v/>
      </c>
      <c r="BX884" s="58" t="str">
        <f>IF(O884="男子",IF($AF884&gt;100,"",IF($M884=プロ用男子!K$227,ROW(),"")),"")</f>
        <v/>
      </c>
      <c r="BY884" s="58" t="str">
        <f>IF(O884="女子",IF(AF884&gt;100,"",IF(M884=プロ用女子!D$2,ROW(),"")),"")</f>
        <v/>
      </c>
      <c r="BZ884" s="58" t="str">
        <f>IF(O884="女子",IF($AF884&gt;100,"",IF($M884=プロ用女子!K$2,ROW(),"")),"")</f>
        <v/>
      </c>
      <c r="CA884" s="58" t="str">
        <f>IF(O884="女子",IF($AF884&gt;100,"",IF($M884=プロ用女子!D$27,ROW(),"")),"")</f>
        <v/>
      </c>
      <c r="CB884" s="58" t="str">
        <f>IF(O884="女子",IF($AF884&gt;100,"",IF($M884=プロ用女子!K$27,ROW(),"")),"")</f>
        <v/>
      </c>
      <c r="CC884" s="58" t="str">
        <f>IF(O884="女子",IF($AF884&gt;100,"",IF($M884=プロ用女子!D$52,ROW(),"")),"")</f>
        <v/>
      </c>
      <c r="CD884" s="58" t="str">
        <f>IF(O884="女子",IF($AF884&gt;100,"",IF($M884=プロ用女子!K$52,ROW(),"")),"")</f>
        <v/>
      </c>
      <c r="CE884" s="58" t="str">
        <f>IF(O884="女子",IF($AF884&gt;100,"",IF($M884=プロ用女子!D$77,ROW(),"")),"")</f>
        <v/>
      </c>
      <c r="CF884" s="58" t="str">
        <f>IF(O884="女子",IF($AF884&gt;100,"",IF($M884=プロ用女子!K$77,ROW(),"")),"")</f>
        <v/>
      </c>
      <c r="CG884" s="58" t="str">
        <f>IF(O884="女子",IF($AF884&gt;100,"",IF($M884=プロ用女子!D$102,ROW(),"")),"")</f>
        <v/>
      </c>
      <c r="CH884" s="58" t="str">
        <f>IF(O884="女子",IF($AF884&gt;100,"",IF($M884=プロ用女子!K$102,ROW(),"")),"")</f>
        <v/>
      </c>
      <c r="CI884" s="58" t="str">
        <f>IF(O884="女子",IF($AF884&gt;100,"",IF($M884=プロ用女子!D$127,ROW(),"")),"")</f>
        <v/>
      </c>
      <c r="CJ884" s="58" t="str">
        <f>IF(O884="女子",IF($AF884&gt;100,"",IF($M884=プロ用女子!K$127,ROW(),"")),"")</f>
        <v/>
      </c>
      <c r="CK884" s="58" t="str">
        <f>IF(O884="女子",IF($AF884&gt;100,"",IF($M884=プロ用女子!D$152,ROW(),"")),"")</f>
        <v/>
      </c>
      <c r="CL884" s="58" t="str">
        <f>IF(O884="女子",IF($AF884&gt;100,"",IF($M884=プロ用女子!K$152,ROW(),"")),"")</f>
        <v/>
      </c>
      <c r="CM884" s="58" t="str">
        <f>IF(O884="女子",IF($AF884&gt;100,"",IF($M884=プロ用女子!D$177,ROW(),"")),"")</f>
        <v/>
      </c>
      <c r="CN884" s="58" t="str">
        <f>IF(O884="女子",IF($AF884&gt;100,"",IF($M884=プロ用女子!K$177,ROW(),"")),"")</f>
        <v/>
      </c>
      <c r="CO884" s="58" t="str">
        <f>IF(O884="女子",IF($AF884&gt;100,"",IF($M884=プロ用女子!D$202,ROW(),"")),"")</f>
        <v/>
      </c>
      <c r="CP884" s="58" t="str">
        <f>IF(O884="女子",IF($AF884&gt;100,"",IF($M884=プロ用女子!K$202,ROW(),"")),"")</f>
        <v/>
      </c>
      <c r="CQ884" s="58" t="str">
        <f>IF(O884="女子",IF($AF884&gt;100,"",IF($M884=プロ用女子!D$227,ROW(),"")),"")</f>
        <v/>
      </c>
      <c r="CR884" s="58" t="str">
        <f>IF(O884="女子",IF($AF884&gt;100,"",IF($M884=プロ用女子!K$227,ROW(),"")),"")</f>
        <v/>
      </c>
    </row>
    <row r="885" spans="57:96" x14ac:dyDescent="0.15">
      <c r="BE885" s="58" t="str">
        <f>IF(O885="男子",IF($AF885&gt;100,"",IF(M885=プロ用男子!D$2,ROW(),"")),"")</f>
        <v/>
      </c>
      <c r="BF885" s="58" t="str">
        <f>IF(O885="男子",IF($AF885&gt;100,"",IF($M885=プロ用男子!K$2,ROW(),"")),"")</f>
        <v/>
      </c>
      <c r="BG885" s="58" t="str">
        <f>IF(O885="男子",IF($AF885&gt;100,"",IF($M885=プロ用男子!D$27,ROW(),"")),"")</f>
        <v/>
      </c>
      <c r="BH885" s="58" t="str">
        <f>IF(O885="男子",IF($AF885&gt;100,"",IF($M885=プロ用男子!K$27,ROW(),"")),"")</f>
        <v/>
      </c>
      <c r="BI885" s="58" t="str">
        <f>IF(O885="男子",IF($AF885&gt;100,"",IF($M885=プロ用男子!D$52,ROW(),"")),"")</f>
        <v/>
      </c>
      <c r="BJ885" s="58" t="str">
        <f>IF(O885="男子",IF($AF885&gt;100,"",IF($M885=プロ用男子!K$52,ROW(),"")),"")</f>
        <v/>
      </c>
      <c r="BK885" s="58" t="str">
        <f>IF(O885="男子",IF($AF885&gt;100,"",IF($M885=プロ用男子!D$77,ROW(),"")),"")</f>
        <v/>
      </c>
      <c r="BL885" s="58" t="str">
        <f>IF(O885="男子",IF($AF885&gt;100,"",IF($M885=プロ用男子!K$77,ROW(),"")),"")</f>
        <v/>
      </c>
      <c r="BM885" s="58" t="str">
        <f>IF(O885="男子",IF($AF885&gt;100,"",IF($M885=プロ用男子!D$102,ROW(),"")),"")</f>
        <v/>
      </c>
      <c r="BN885" s="58" t="str">
        <f>IF(O885="男子",IF($AF885&gt;100,"",IF($M885=プロ用男子!K$102,ROW(),"")),"")</f>
        <v/>
      </c>
      <c r="BO885" s="58" t="str">
        <f>IF(O885="男子",IF($AF885&gt;100,"",IF($M885=プロ用男子!D$127,ROW(),"")),"")</f>
        <v/>
      </c>
      <c r="BP885" s="58" t="str">
        <f>IF(O885="男子",IF($AF885&gt;100,"",IF($M885=プロ用男子!K$127,ROW(),"")),"")</f>
        <v/>
      </c>
      <c r="BQ885" s="58" t="str">
        <f>IF(O885="男子",IF($AF885&gt;100,"",IF($M885=プロ用男子!D$152,ROW(),"")),"")</f>
        <v/>
      </c>
      <c r="BR885" s="58" t="str">
        <f>IF(O885="男子",IF($AF885&gt;100,"",IF($M885=プロ用男子!K$152,ROW(),"")),"")</f>
        <v/>
      </c>
      <c r="BS885" s="58" t="str">
        <f>IF(O885="男子",IF($AF885&gt;100,"",IF($M885=プロ用男子!D$177,ROW(),"")),"")</f>
        <v/>
      </c>
      <c r="BT885" s="58" t="str">
        <f>IF(O885="男子",IF($AF885&gt;100,"",IF($M885=プロ用男子!K$177,ROW(),"")),"")</f>
        <v/>
      </c>
      <c r="BU885" s="58" t="str">
        <f>IF(O885="男子",IF($AF885&gt;100,"",IF($M885=プロ用男子!D$202,ROW(),"")),"")</f>
        <v/>
      </c>
      <c r="BV885" s="58" t="str">
        <f>IF(O885="男子",IF($AF885&gt;100,"",IF($M885=プロ用男子!K$202,ROW(),"")),"")</f>
        <v/>
      </c>
      <c r="BW885" s="58" t="str">
        <f>IF(O885="男子",IF($AF885&gt;100,"",IF($M885=プロ用男子!D$227,ROW(),"")),"")</f>
        <v/>
      </c>
      <c r="BX885" s="58" t="str">
        <f>IF(O885="男子",IF($AF885&gt;100,"",IF($M885=プロ用男子!K$227,ROW(),"")),"")</f>
        <v/>
      </c>
      <c r="BY885" s="58" t="str">
        <f>IF(O885="女子",IF(AF885&gt;100,"",IF(M885=プロ用女子!D$2,ROW(),"")),"")</f>
        <v/>
      </c>
      <c r="BZ885" s="58" t="str">
        <f>IF(O885="女子",IF($AF885&gt;100,"",IF($M885=プロ用女子!K$2,ROW(),"")),"")</f>
        <v/>
      </c>
      <c r="CA885" s="58" t="str">
        <f>IF(O885="女子",IF($AF885&gt;100,"",IF($M885=プロ用女子!D$27,ROW(),"")),"")</f>
        <v/>
      </c>
      <c r="CB885" s="58" t="str">
        <f>IF(O885="女子",IF($AF885&gt;100,"",IF($M885=プロ用女子!K$27,ROW(),"")),"")</f>
        <v/>
      </c>
      <c r="CC885" s="58" t="str">
        <f>IF(O885="女子",IF($AF885&gt;100,"",IF($M885=プロ用女子!D$52,ROW(),"")),"")</f>
        <v/>
      </c>
      <c r="CD885" s="58" t="str">
        <f>IF(O885="女子",IF($AF885&gt;100,"",IF($M885=プロ用女子!K$52,ROW(),"")),"")</f>
        <v/>
      </c>
      <c r="CE885" s="58" t="str">
        <f>IF(O885="女子",IF($AF885&gt;100,"",IF($M885=プロ用女子!D$77,ROW(),"")),"")</f>
        <v/>
      </c>
      <c r="CF885" s="58" t="str">
        <f>IF(O885="女子",IF($AF885&gt;100,"",IF($M885=プロ用女子!K$77,ROW(),"")),"")</f>
        <v/>
      </c>
      <c r="CG885" s="58" t="str">
        <f>IF(O885="女子",IF($AF885&gt;100,"",IF($M885=プロ用女子!D$102,ROW(),"")),"")</f>
        <v/>
      </c>
      <c r="CH885" s="58" t="str">
        <f>IF(O885="女子",IF($AF885&gt;100,"",IF($M885=プロ用女子!K$102,ROW(),"")),"")</f>
        <v/>
      </c>
      <c r="CI885" s="58" t="str">
        <f>IF(O885="女子",IF($AF885&gt;100,"",IF($M885=プロ用女子!D$127,ROW(),"")),"")</f>
        <v/>
      </c>
      <c r="CJ885" s="58" t="str">
        <f>IF(O885="女子",IF($AF885&gt;100,"",IF($M885=プロ用女子!K$127,ROW(),"")),"")</f>
        <v/>
      </c>
      <c r="CK885" s="58" t="str">
        <f>IF(O885="女子",IF($AF885&gt;100,"",IF($M885=プロ用女子!D$152,ROW(),"")),"")</f>
        <v/>
      </c>
      <c r="CL885" s="58" t="str">
        <f>IF(O885="女子",IF($AF885&gt;100,"",IF($M885=プロ用女子!K$152,ROW(),"")),"")</f>
        <v/>
      </c>
      <c r="CM885" s="58" t="str">
        <f>IF(O885="女子",IF($AF885&gt;100,"",IF($M885=プロ用女子!D$177,ROW(),"")),"")</f>
        <v/>
      </c>
      <c r="CN885" s="58" t="str">
        <f>IF(O885="女子",IF($AF885&gt;100,"",IF($M885=プロ用女子!K$177,ROW(),"")),"")</f>
        <v/>
      </c>
      <c r="CO885" s="58" t="str">
        <f>IF(O885="女子",IF($AF885&gt;100,"",IF($M885=プロ用女子!D$202,ROW(),"")),"")</f>
        <v/>
      </c>
      <c r="CP885" s="58" t="str">
        <f>IF(O885="女子",IF($AF885&gt;100,"",IF($M885=プロ用女子!K$202,ROW(),"")),"")</f>
        <v/>
      </c>
      <c r="CQ885" s="58" t="str">
        <f>IF(O885="女子",IF($AF885&gt;100,"",IF($M885=プロ用女子!D$227,ROW(),"")),"")</f>
        <v/>
      </c>
      <c r="CR885" s="58" t="str">
        <f>IF(O885="女子",IF($AF885&gt;100,"",IF($M885=プロ用女子!K$227,ROW(),"")),"")</f>
        <v/>
      </c>
    </row>
    <row r="886" spans="57:96" x14ac:dyDescent="0.15">
      <c r="BE886" s="58" t="str">
        <f>IF(O886="男子",IF($AF886&gt;100,"",IF(M886=プロ用男子!D$2,ROW(),"")),"")</f>
        <v/>
      </c>
      <c r="BF886" s="58" t="str">
        <f>IF(O886="男子",IF($AF886&gt;100,"",IF($M886=プロ用男子!K$2,ROW(),"")),"")</f>
        <v/>
      </c>
      <c r="BG886" s="58" t="str">
        <f>IF(O886="男子",IF($AF886&gt;100,"",IF($M886=プロ用男子!D$27,ROW(),"")),"")</f>
        <v/>
      </c>
      <c r="BH886" s="58" t="str">
        <f>IF(O886="男子",IF($AF886&gt;100,"",IF($M886=プロ用男子!K$27,ROW(),"")),"")</f>
        <v/>
      </c>
      <c r="BI886" s="58" t="str">
        <f>IF(O886="男子",IF($AF886&gt;100,"",IF($M886=プロ用男子!D$52,ROW(),"")),"")</f>
        <v/>
      </c>
      <c r="BJ886" s="58" t="str">
        <f>IF(O886="男子",IF($AF886&gt;100,"",IF($M886=プロ用男子!K$52,ROW(),"")),"")</f>
        <v/>
      </c>
      <c r="BK886" s="58" t="str">
        <f>IF(O886="男子",IF($AF886&gt;100,"",IF($M886=プロ用男子!D$77,ROW(),"")),"")</f>
        <v/>
      </c>
      <c r="BL886" s="58" t="str">
        <f>IF(O886="男子",IF($AF886&gt;100,"",IF($M886=プロ用男子!K$77,ROW(),"")),"")</f>
        <v/>
      </c>
      <c r="BM886" s="58" t="str">
        <f>IF(O886="男子",IF($AF886&gt;100,"",IF($M886=プロ用男子!D$102,ROW(),"")),"")</f>
        <v/>
      </c>
      <c r="BN886" s="58" t="str">
        <f>IF(O886="男子",IF($AF886&gt;100,"",IF($M886=プロ用男子!K$102,ROW(),"")),"")</f>
        <v/>
      </c>
      <c r="BO886" s="58" t="str">
        <f>IF(O886="男子",IF($AF886&gt;100,"",IF($M886=プロ用男子!D$127,ROW(),"")),"")</f>
        <v/>
      </c>
      <c r="BP886" s="58" t="str">
        <f>IF(O886="男子",IF($AF886&gt;100,"",IF($M886=プロ用男子!K$127,ROW(),"")),"")</f>
        <v/>
      </c>
      <c r="BQ886" s="58" t="str">
        <f>IF(O886="男子",IF($AF886&gt;100,"",IF($M886=プロ用男子!D$152,ROW(),"")),"")</f>
        <v/>
      </c>
      <c r="BR886" s="58" t="str">
        <f>IF(O886="男子",IF($AF886&gt;100,"",IF($M886=プロ用男子!K$152,ROW(),"")),"")</f>
        <v/>
      </c>
      <c r="BS886" s="58" t="str">
        <f>IF(O886="男子",IF($AF886&gt;100,"",IF($M886=プロ用男子!D$177,ROW(),"")),"")</f>
        <v/>
      </c>
      <c r="BT886" s="58" t="str">
        <f>IF(O886="男子",IF($AF886&gt;100,"",IF($M886=プロ用男子!K$177,ROW(),"")),"")</f>
        <v/>
      </c>
      <c r="BU886" s="58" t="str">
        <f>IF(O886="男子",IF($AF886&gt;100,"",IF($M886=プロ用男子!D$202,ROW(),"")),"")</f>
        <v/>
      </c>
      <c r="BV886" s="58" t="str">
        <f>IF(O886="男子",IF($AF886&gt;100,"",IF($M886=プロ用男子!K$202,ROW(),"")),"")</f>
        <v/>
      </c>
      <c r="BW886" s="58" t="str">
        <f>IF(O886="男子",IF($AF886&gt;100,"",IF($M886=プロ用男子!D$227,ROW(),"")),"")</f>
        <v/>
      </c>
      <c r="BX886" s="58" t="str">
        <f>IF(O886="男子",IF($AF886&gt;100,"",IF($M886=プロ用男子!K$227,ROW(),"")),"")</f>
        <v/>
      </c>
      <c r="BY886" s="58" t="str">
        <f>IF(O886="女子",IF(AF886&gt;100,"",IF(M886=プロ用女子!D$2,ROW(),"")),"")</f>
        <v/>
      </c>
      <c r="BZ886" s="58" t="str">
        <f>IF(O886="女子",IF($AF886&gt;100,"",IF($M886=プロ用女子!K$2,ROW(),"")),"")</f>
        <v/>
      </c>
      <c r="CA886" s="58" t="str">
        <f>IF(O886="女子",IF($AF886&gt;100,"",IF($M886=プロ用女子!D$27,ROW(),"")),"")</f>
        <v/>
      </c>
      <c r="CB886" s="58" t="str">
        <f>IF(O886="女子",IF($AF886&gt;100,"",IF($M886=プロ用女子!K$27,ROW(),"")),"")</f>
        <v/>
      </c>
      <c r="CC886" s="58" t="str">
        <f>IF(O886="女子",IF($AF886&gt;100,"",IF($M886=プロ用女子!D$52,ROW(),"")),"")</f>
        <v/>
      </c>
      <c r="CD886" s="58" t="str">
        <f>IF(O886="女子",IF($AF886&gt;100,"",IF($M886=プロ用女子!K$52,ROW(),"")),"")</f>
        <v/>
      </c>
      <c r="CE886" s="58" t="str">
        <f>IF(O886="女子",IF($AF886&gt;100,"",IF($M886=プロ用女子!D$77,ROW(),"")),"")</f>
        <v/>
      </c>
      <c r="CF886" s="58" t="str">
        <f>IF(O886="女子",IF($AF886&gt;100,"",IF($M886=プロ用女子!K$77,ROW(),"")),"")</f>
        <v/>
      </c>
      <c r="CG886" s="58" t="str">
        <f>IF(O886="女子",IF($AF886&gt;100,"",IF($M886=プロ用女子!D$102,ROW(),"")),"")</f>
        <v/>
      </c>
      <c r="CH886" s="58" t="str">
        <f>IF(O886="女子",IF($AF886&gt;100,"",IF($M886=プロ用女子!K$102,ROW(),"")),"")</f>
        <v/>
      </c>
      <c r="CI886" s="58" t="str">
        <f>IF(O886="女子",IF($AF886&gt;100,"",IF($M886=プロ用女子!D$127,ROW(),"")),"")</f>
        <v/>
      </c>
      <c r="CJ886" s="58" t="str">
        <f>IF(O886="女子",IF($AF886&gt;100,"",IF($M886=プロ用女子!K$127,ROW(),"")),"")</f>
        <v/>
      </c>
      <c r="CK886" s="58" t="str">
        <f>IF(O886="女子",IF($AF886&gt;100,"",IF($M886=プロ用女子!D$152,ROW(),"")),"")</f>
        <v/>
      </c>
      <c r="CL886" s="58" t="str">
        <f>IF(O886="女子",IF($AF886&gt;100,"",IF($M886=プロ用女子!K$152,ROW(),"")),"")</f>
        <v/>
      </c>
      <c r="CM886" s="58" t="str">
        <f>IF(O886="女子",IF($AF886&gt;100,"",IF($M886=プロ用女子!D$177,ROW(),"")),"")</f>
        <v/>
      </c>
      <c r="CN886" s="58" t="str">
        <f>IF(O886="女子",IF($AF886&gt;100,"",IF($M886=プロ用女子!K$177,ROW(),"")),"")</f>
        <v/>
      </c>
      <c r="CO886" s="58" t="str">
        <f>IF(O886="女子",IF($AF886&gt;100,"",IF($M886=プロ用女子!D$202,ROW(),"")),"")</f>
        <v/>
      </c>
      <c r="CP886" s="58" t="str">
        <f>IF(O886="女子",IF($AF886&gt;100,"",IF($M886=プロ用女子!K$202,ROW(),"")),"")</f>
        <v/>
      </c>
      <c r="CQ886" s="58" t="str">
        <f>IF(O886="女子",IF($AF886&gt;100,"",IF($M886=プロ用女子!D$227,ROW(),"")),"")</f>
        <v/>
      </c>
      <c r="CR886" s="58" t="str">
        <f>IF(O886="女子",IF($AF886&gt;100,"",IF($M886=プロ用女子!K$227,ROW(),"")),"")</f>
        <v/>
      </c>
    </row>
    <row r="887" spans="57:96" x14ac:dyDescent="0.15">
      <c r="BE887" s="58" t="str">
        <f>IF(O887="男子",IF($AF887&gt;100,"",IF(M887=プロ用男子!D$2,ROW(),"")),"")</f>
        <v/>
      </c>
      <c r="BF887" s="58" t="str">
        <f>IF(O887="男子",IF($AF887&gt;100,"",IF($M887=プロ用男子!K$2,ROW(),"")),"")</f>
        <v/>
      </c>
      <c r="BG887" s="58" t="str">
        <f>IF(O887="男子",IF($AF887&gt;100,"",IF($M887=プロ用男子!D$27,ROW(),"")),"")</f>
        <v/>
      </c>
      <c r="BH887" s="58" t="str">
        <f>IF(O887="男子",IF($AF887&gt;100,"",IF($M887=プロ用男子!K$27,ROW(),"")),"")</f>
        <v/>
      </c>
      <c r="BI887" s="58" t="str">
        <f>IF(O887="男子",IF($AF887&gt;100,"",IF($M887=プロ用男子!D$52,ROW(),"")),"")</f>
        <v/>
      </c>
      <c r="BJ887" s="58" t="str">
        <f>IF(O887="男子",IF($AF887&gt;100,"",IF($M887=プロ用男子!K$52,ROW(),"")),"")</f>
        <v/>
      </c>
      <c r="BK887" s="58" t="str">
        <f>IF(O887="男子",IF($AF887&gt;100,"",IF($M887=プロ用男子!D$77,ROW(),"")),"")</f>
        <v/>
      </c>
      <c r="BL887" s="58" t="str">
        <f>IF(O887="男子",IF($AF887&gt;100,"",IF($M887=プロ用男子!K$77,ROW(),"")),"")</f>
        <v/>
      </c>
      <c r="BM887" s="58" t="str">
        <f>IF(O887="男子",IF($AF887&gt;100,"",IF($M887=プロ用男子!D$102,ROW(),"")),"")</f>
        <v/>
      </c>
      <c r="BN887" s="58" t="str">
        <f>IF(O887="男子",IF($AF887&gt;100,"",IF($M887=プロ用男子!K$102,ROW(),"")),"")</f>
        <v/>
      </c>
      <c r="BO887" s="58" t="str">
        <f>IF(O887="男子",IF($AF887&gt;100,"",IF($M887=プロ用男子!D$127,ROW(),"")),"")</f>
        <v/>
      </c>
      <c r="BP887" s="58" t="str">
        <f>IF(O887="男子",IF($AF887&gt;100,"",IF($M887=プロ用男子!K$127,ROW(),"")),"")</f>
        <v/>
      </c>
      <c r="BQ887" s="58" t="str">
        <f>IF(O887="男子",IF($AF887&gt;100,"",IF($M887=プロ用男子!D$152,ROW(),"")),"")</f>
        <v/>
      </c>
      <c r="BR887" s="58" t="str">
        <f>IF(O887="男子",IF($AF887&gt;100,"",IF($M887=プロ用男子!K$152,ROW(),"")),"")</f>
        <v/>
      </c>
      <c r="BS887" s="58" t="str">
        <f>IF(O887="男子",IF($AF887&gt;100,"",IF($M887=プロ用男子!D$177,ROW(),"")),"")</f>
        <v/>
      </c>
      <c r="BT887" s="58" t="str">
        <f>IF(O887="男子",IF($AF887&gt;100,"",IF($M887=プロ用男子!K$177,ROW(),"")),"")</f>
        <v/>
      </c>
      <c r="BU887" s="58" t="str">
        <f>IF(O887="男子",IF($AF887&gt;100,"",IF($M887=プロ用男子!D$202,ROW(),"")),"")</f>
        <v/>
      </c>
      <c r="BV887" s="58" t="str">
        <f>IF(O887="男子",IF($AF887&gt;100,"",IF($M887=プロ用男子!K$202,ROW(),"")),"")</f>
        <v/>
      </c>
      <c r="BW887" s="58" t="str">
        <f>IF(O887="男子",IF($AF887&gt;100,"",IF($M887=プロ用男子!D$227,ROW(),"")),"")</f>
        <v/>
      </c>
      <c r="BX887" s="58" t="str">
        <f>IF(O887="男子",IF($AF887&gt;100,"",IF($M887=プロ用男子!K$227,ROW(),"")),"")</f>
        <v/>
      </c>
      <c r="BY887" s="58" t="str">
        <f>IF(O887="女子",IF(AF887&gt;100,"",IF(M887=プロ用女子!D$2,ROW(),"")),"")</f>
        <v/>
      </c>
      <c r="BZ887" s="58" t="str">
        <f>IF(O887="女子",IF($AF887&gt;100,"",IF($M887=プロ用女子!K$2,ROW(),"")),"")</f>
        <v/>
      </c>
      <c r="CA887" s="58" t="str">
        <f>IF(O887="女子",IF($AF887&gt;100,"",IF($M887=プロ用女子!D$27,ROW(),"")),"")</f>
        <v/>
      </c>
      <c r="CB887" s="58" t="str">
        <f>IF(O887="女子",IF($AF887&gt;100,"",IF($M887=プロ用女子!K$27,ROW(),"")),"")</f>
        <v/>
      </c>
      <c r="CC887" s="58" t="str">
        <f>IF(O887="女子",IF($AF887&gt;100,"",IF($M887=プロ用女子!D$52,ROW(),"")),"")</f>
        <v/>
      </c>
      <c r="CD887" s="58" t="str">
        <f>IF(O887="女子",IF($AF887&gt;100,"",IF($M887=プロ用女子!K$52,ROW(),"")),"")</f>
        <v/>
      </c>
      <c r="CE887" s="58" t="str">
        <f>IF(O887="女子",IF($AF887&gt;100,"",IF($M887=プロ用女子!D$77,ROW(),"")),"")</f>
        <v/>
      </c>
      <c r="CF887" s="58" t="str">
        <f>IF(O887="女子",IF($AF887&gt;100,"",IF($M887=プロ用女子!K$77,ROW(),"")),"")</f>
        <v/>
      </c>
      <c r="CG887" s="58" t="str">
        <f>IF(O887="女子",IF($AF887&gt;100,"",IF($M887=プロ用女子!D$102,ROW(),"")),"")</f>
        <v/>
      </c>
      <c r="CH887" s="58" t="str">
        <f>IF(O887="女子",IF($AF887&gt;100,"",IF($M887=プロ用女子!K$102,ROW(),"")),"")</f>
        <v/>
      </c>
      <c r="CI887" s="58" t="str">
        <f>IF(O887="女子",IF($AF887&gt;100,"",IF($M887=プロ用女子!D$127,ROW(),"")),"")</f>
        <v/>
      </c>
      <c r="CJ887" s="58" t="str">
        <f>IF(O887="女子",IF($AF887&gt;100,"",IF($M887=プロ用女子!K$127,ROW(),"")),"")</f>
        <v/>
      </c>
      <c r="CK887" s="58" t="str">
        <f>IF(O887="女子",IF($AF887&gt;100,"",IF($M887=プロ用女子!D$152,ROW(),"")),"")</f>
        <v/>
      </c>
      <c r="CL887" s="58" t="str">
        <f>IF(O887="女子",IF($AF887&gt;100,"",IF($M887=プロ用女子!K$152,ROW(),"")),"")</f>
        <v/>
      </c>
      <c r="CM887" s="58" t="str">
        <f>IF(O887="女子",IF($AF887&gt;100,"",IF($M887=プロ用女子!D$177,ROW(),"")),"")</f>
        <v/>
      </c>
      <c r="CN887" s="58" t="str">
        <f>IF(O887="女子",IF($AF887&gt;100,"",IF($M887=プロ用女子!K$177,ROW(),"")),"")</f>
        <v/>
      </c>
      <c r="CO887" s="58" t="str">
        <f>IF(O887="女子",IF($AF887&gt;100,"",IF($M887=プロ用女子!D$202,ROW(),"")),"")</f>
        <v/>
      </c>
      <c r="CP887" s="58" t="str">
        <f>IF(O887="女子",IF($AF887&gt;100,"",IF($M887=プロ用女子!K$202,ROW(),"")),"")</f>
        <v/>
      </c>
      <c r="CQ887" s="58" t="str">
        <f>IF(O887="女子",IF($AF887&gt;100,"",IF($M887=プロ用女子!D$227,ROW(),"")),"")</f>
        <v/>
      </c>
      <c r="CR887" s="58" t="str">
        <f>IF(O887="女子",IF($AF887&gt;100,"",IF($M887=プロ用女子!K$227,ROW(),"")),"")</f>
        <v/>
      </c>
    </row>
    <row r="888" spans="57:96" x14ac:dyDescent="0.15">
      <c r="BE888" s="58" t="str">
        <f>IF(O888="男子",IF($AF888&gt;100,"",IF(M888=プロ用男子!D$2,ROW(),"")),"")</f>
        <v/>
      </c>
      <c r="BF888" s="58" t="str">
        <f>IF(O888="男子",IF($AF888&gt;100,"",IF($M888=プロ用男子!K$2,ROW(),"")),"")</f>
        <v/>
      </c>
      <c r="BG888" s="58" t="str">
        <f>IF(O888="男子",IF($AF888&gt;100,"",IF($M888=プロ用男子!D$27,ROW(),"")),"")</f>
        <v/>
      </c>
      <c r="BH888" s="58" t="str">
        <f>IF(O888="男子",IF($AF888&gt;100,"",IF($M888=プロ用男子!K$27,ROW(),"")),"")</f>
        <v/>
      </c>
      <c r="BI888" s="58" t="str">
        <f>IF(O888="男子",IF($AF888&gt;100,"",IF($M888=プロ用男子!D$52,ROW(),"")),"")</f>
        <v/>
      </c>
      <c r="BJ888" s="58" t="str">
        <f>IF(O888="男子",IF($AF888&gt;100,"",IF($M888=プロ用男子!K$52,ROW(),"")),"")</f>
        <v/>
      </c>
      <c r="BK888" s="58" t="str">
        <f>IF(O888="男子",IF($AF888&gt;100,"",IF($M888=プロ用男子!D$77,ROW(),"")),"")</f>
        <v/>
      </c>
      <c r="BL888" s="58" t="str">
        <f>IF(O888="男子",IF($AF888&gt;100,"",IF($M888=プロ用男子!K$77,ROW(),"")),"")</f>
        <v/>
      </c>
      <c r="BM888" s="58" t="str">
        <f>IF(O888="男子",IF($AF888&gt;100,"",IF($M888=プロ用男子!D$102,ROW(),"")),"")</f>
        <v/>
      </c>
      <c r="BN888" s="58" t="str">
        <f>IF(O888="男子",IF($AF888&gt;100,"",IF($M888=プロ用男子!K$102,ROW(),"")),"")</f>
        <v/>
      </c>
      <c r="BO888" s="58" t="str">
        <f>IF(O888="男子",IF($AF888&gt;100,"",IF($M888=プロ用男子!D$127,ROW(),"")),"")</f>
        <v/>
      </c>
      <c r="BP888" s="58" t="str">
        <f>IF(O888="男子",IF($AF888&gt;100,"",IF($M888=プロ用男子!K$127,ROW(),"")),"")</f>
        <v/>
      </c>
      <c r="BQ888" s="58" t="str">
        <f>IF(O888="男子",IF($AF888&gt;100,"",IF($M888=プロ用男子!D$152,ROW(),"")),"")</f>
        <v/>
      </c>
      <c r="BR888" s="58" t="str">
        <f>IF(O888="男子",IF($AF888&gt;100,"",IF($M888=プロ用男子!K$152,ROW(),"")),"")</f>
        <v/>
      </c>
      <c r="BS888" s="58" t="str">
        <f>IF(O888="男子",IF($AF888&gt;100,"",IF($M888=プロ用男子!D$177,ROW(),"")),"")</f>
        <v/>
      </c>
      <c r="BT888" s="58" t="str">
        <f>IF(O888="男子",IF($AF888&gt;100,"",IF($M888=プロ用男子!K$177,ROW(),"")),"")</f>
        <v/>
      </c>
      <c r="BU888" s="58" t="str">
        <f>IF(O888="男子",IF($AF888&gt;100,"",IF($M888=プロ用男子!D$202,ROW(),"")),"")</f>
        <v/>
      </c>
      <c r="BV888" s="58" t="str">
        <f>IF(O888="男子",IF($AF888&gt;100,"",IF($M888=プロ用男子!K$202,ROW(),"")),"")</f>
        <v/>
      </c>
      <c r="BW888" s="58" t="str">
        <f>IF(O888="男子",IF($AF888&gt;100,"",IF($M888=プロ用男子!D$227,ROW(),"")),"")</f>
        <v/>
      </c>
      <c r="BX888" s="58" t="str">
        <f>IF(O888="男子",IF($AF888&gt;100,"",IF($M888=プロ用男子!K$227,ROW(),"")),"")</f>
        <v/>
      </c>
      <c r="BY888" s="58" t="str">
        <f>IF(O888="女子",IF(AF888&gt;100,"",IF(M888=プロ用女子!D$2,ROW(),"")),"")</f>
        <v/>
      </c>
      <c r="BZ888" s="58" t="str">
        <f>IF(O888="女子",IF($AF888&gt;100,"",IF($M888=プロ用女子!K$2,ROW(),"")),"")</f>
        <v/>
      </c>
      <c r="CA888" s="58" t="str">
        <f>IF(O888="女子",IF($AF888&gt;100,"",IF($M888=プロ用女子!D$27,ROW(),"")),"")</f>
        <v/>
      </c>
      <c r="CB888" s="58" t="str">
        <f>IF(O888="女子",IF($AF888&gt;100,"",IF($M888=プロ用女子!K$27,ROW(),"")),"")</f>
        <v/>
      </c>
      <c r="CC888" s="58" t="str">
        <f>IF(O888="女子",IF($AF888&gt;100,"",IF($M888=プロ用女子!D$52,ROW(),"")),"")</f>
        <v/>
      </c>
      <c r="CD888" s="58" t="str">
        <f>IF(O888="女子",IF($AF888&gt;100,"",IF($M888=プロ用女子!K$52,ROW(),"")),"")</f>
        <v/>
      </c>
      <c r="CE888" s="58" t="str">
        <f>IF(O888="女子",IF($AF888&gt;100,"",IF($M888=プロ用女子!D$77,ROW(),"")),"")</f>
        <v/>
      </c>
      <c r="CF888" s="58" t="str">
        <f>IF(O888="女子",IF($AF888&gt;100,"",IF($M888=プロ用女子!K$77,ROW(),"")),"")</f>
        <v/>
      </c>
      <c r="CG888" s="58" t="str">
        <f>IF(O888="女子",IF($AF888&gt;100,"",IF($M888=プロ用女子!D$102,ROW(),"")),"")</f>
        <v/>
      </c>
      <c r="CH888" s="58" t="str">
        <f>IF(O888="女子",IF($AF888&gt;100,"",IF($M888=プロ用女子!K$102,ROW(),"")),"")</f>
        <v/>
      </c>
      <c r="CI888" s="58" t="str">
        <f>IF(O888="女子",IF($AF888&gt;100,"",IF($M888=プロ用女子!D$127,ROW(),"")),"")</f>
        <v/>
      </c>
      <c r="CJ888" s="58" t="str">
        <f>IF(O888="女子",IF($AF888&gt;100,"",IF($M888=プロ用女子!K$127,ROW(),"")),"")</f>
        <v/>
      </c>
      <c r="CK888" s="58" t="str">
        <f>IF(O888="女子",IF($AF888&gt;100,"",IF($M888=プロ用女子!D$152,ROW(),"")),"")</f>
        <v/>
      </c>
      <c r="CL888" s="58" t="str">
        <f>IF(O888="女子",IF($AF888&gt;100,"",IF($M888=プロ用女子!K$152,ROW(),"")),"")</f>
        <v/>
      </c>
      <c r="CM888" s="58" t="str">
        <f>IF(O888="女子",IF($AF888&gt;100,"",IF($M888=プロ用女子!D$177,ROW(),"")),"")</f>
        <v/>
      </c>
      <c r="CN888" s="58" t="str">
        <f>IF(O888="女子",IF($AF888&gt;100,"",IF($M888=プロ用女子!K$177,ROW(),"")),"")</f>
        <v/>
      </c>
      <c r="CO888" s="58" t="str">
        <f>IF(O888="女子",IF($AF888&gt;100,"",IF($M888=プロ用女子!D$202,ROW(),"")),"")</f>
        <v/>
      </c>
      <c r="CP888" s="58" t="str">
        <f>IF(O888="女子",IF($AF888&gt;100,"",IF($M888=プロ用女子!K$202,ROW(),"")),"")</f>
        <v/>
      </c>
      <c r="CQ888" s="58" t="str">
        <f>IF(O888="女子",IF($AF888&gt;100,"",IF($M888=プロ用女子!D$227,ROW(),"")),"")</f>
        <v/>
      </c>
      <c r="CR888" s="58" t="str">
        <f>IF(O888="女子",IF($AF888&gt;100,"",IF($M888=プロ用女子!K$227,ROW(),"")),"")</f>
        <v/>
      </c>
    </row>
    <row r="889" spans="57:96" x14ac:dyDescent="0.15">
      <c r="BE889" s="58" t="str">
        <f>IF(O889="男子",IF($AF889&gt;100,"",IF(M889=プロ用男子!D$2,ROW(),"")),"")</f>
        <v/>
      </c>
      <c r="BF889" s="58" t="str">
        <f>IF(O889="男子",IF($AF889&gt;100,"",IF($M889=プロ用男子!K$2,ROW(),"")),"")</f>
        <v/>
      </c>
      <c r="BG889" s="58" t="str">
        <f>IF(O889="男子",IF($AF889&gt;100,"",IF($M889=プロ用男子!D$27,ROW(),"")),"")</f>
        <v/>
      </c>
      <c r="BH889" s="58" t="str">
        <f>IF(O889="男子",IF($AF889&gt;100,"",IF($M889=プロ用男子!K$27,ROW(),"")),"")</f>
        <v/>
      </c>
      <c r="BI889" s="58" t="str">
        <f>IF(O889="男子",IF($AF889&gt;100,"",IF($M889=プロ用男子!D$52,ROW(),"")),"")</f>
        <v/>
      </c>
      <c r="BJ889" s="58" t="str">
        <f>IF(O889="男子",IF($AF889&gt;100,"",IF($M889=プロ用男子!K$52,ROW(),"")),"")</f>
        <v/>
      </c>
      <c r="BK889" s="58" t="str">
        <f>IF(O889="男子",IF($AF889&gt;100,"",IF($M889=プロ用男子!D$77,ROW(),"")),"")</f>
        <v/>
      </c>
      <c r="BL889" s="58" t="str">
        <f>IF(O889="男子",IF($AF889&gt;100,"",IF($M889=プロ用男子!K$77,ROW(),"")),"")</f>
        <v/>
      </c>
      <c r="BM889" s="58" t="str">
        <f>IF(O889="男子",IF($AF889&gt;100,"",IF($M889=プロ用男子!D$102,ROW(),"")),"")</f>
        <v/>
      </c>
      <c r="BN889" s="58" t="str">
        <f>IF(O889="男子",IF($AF889&gt;100,"",IF($M889=プロ用男子!K$102,ROW(),"")),"")</f>
        <v/>
      </c>
      <c r="BO889" s="58" t="str">
        <f>IF(O889="男子",IF($AF889&gt;100,"",IF($M889=プロ用男子!D$127,ROW(),"")),"")</f>
        <v/>
      </c>
      <c r="BP889" s="58" t="str">
        <f>IF(O889="男子",IF($AF889&gt;100,"",IF($M889=プロ用男子!K$127,ROW(),"")),"")</f>
        <v/>
      </c>
      <c r="BQ889" s="58" t="str">
        <f>IF(O889="男子",IF($AF889&gt;100,"",IF($M889=プロ用男子!D$152,ROW(),"")),"")</f>
        <v/>
      </c>
      <c r="BR889" s="58" t="str">
        <f>IF(O889="男子",IF($AF889&gt;100,"",IF($M889=プロ用男子!K$152,ROW(),"")),"")</f>
        <v/>
      </c>
      <c r="BS889" s="58" t="str">
        <f>IF(O889="男子",IF($AF889&gt;100,"",IF($M889=プロ用男子!D$177,ROW(),"")),"")</f>
        <v/>
      </c>
      <c r="BT889" s="58" t="str">
        <f>IF(O889="男子",IF($AF889&gt;100,"",IF($M889=プロ用男子!K$177,ROW(),"")),"")</f>
        <v/>
      </c>
      <c r="BU889" s="58" t="str">
        <f>IF(O889="男子",IF($AF889&gt;100,"",IF($M889=プロ用男子!D$202,ROW(),"")),"")</f>
        <v/>
      </c>
      <c r="BV889" s="58" t="str">
        <f>IF(O889="男子",IF($AF889&gt;100,"",IF($M889=プロ用男子!K$202,ROW(),"")),"")</f>
        <v/>
      </c>
      <c r="BW889" s="58" t="str">
        <f>IF(O889="男子",IF($AF889&gt;100,"",IF($M889=プロ用男子!D$227,ROW(),"")),"")</f>
        <v/>
      </c>
      <c r="BX889" s="58" t="str">
        <f>IF(O889="男子",IF($AF889&gt;100,"",IF($M889=プロ用男子!K$227,ROW(),"")),"")</f>
        <v/>
      </c>
      <c r="BY889" s="58" t="str">
        <f>IF(O889="女子",IF(AF889&gt;100,"",IF(M889=プロ用女子!D$2,ROW(),"")),"")</f>
        <v/>
      </c>
      <c r="BZ889" s="58" t="str">
        <f>IF(O889="女子",IF($AF889&gt;100,"",IF($M889=プロ用女子!K$2,ROW(),"")),"")</f>
        <v/>
      </c>
      <c r="CA889" s="58" t="str">
        <f>IF(O889="女子",IF($AF889&gt;100,"",IF($M889=プロ用女子!D$27,ROW(),"")),"")</f>
        <v/>
      </c>
      <c r="CB889" s="58" t="str">
        <f>IF(O889="女子",IF($AF889&gt;100,"",IF($M889=プロ用女子!K$27,ROW(),"")),"")</f>
        <v/>
      </c>
      <c r="CC889" s="58" t="str">
        <f>IF(O889="女子",IF($AF889&gt;100,"",IF($M889=プロ用女子!D$52,ROW(),"")),"")</f>
        <v/>
      </c>
      <c r="CD889" s="58" t="str">
        <f>IF(O889="女子",IF($AF889&gt;100,"",IF($M889=プロ用女子!K$52,ROW(),"")),"")</f>
        <v/>
      </c>
      <c r="CE889" s="58" t="str">
        <f>IF(O889="女子",IF($AF889&gt;100,"",IF($M889=プロ用女子!D$77,ROW(),"")),"")</f>
        <v/>
      </c>
      <c r="CF889" s="58" t="str">
        <f>IF(O889="女子",IF($AF889&gt;100,"",IF($M889=プロ用女子!K$77,ROW(),"")),"")</f>
        <v/>
      </c>
      <c r="CG889" s="58" t="str">
        <f>IF(O889="女子",IF($AF889&gt;100,"",IF($M889=プロ用女子!D$102,ROW(),"")),"")</f>
        <v/>
      </c>
      <c r="CH889" s="58" t="str">
        <f>IF(O889="女子",IF($AF889&gt;100,"",IF($M889=プロ用女子!K$102,ROW(),"")),"")</f>
        <v/>
      </c>
      <c r="CI889" s="58" t="str">
        <f>IF(O889="女子",IF($AF889&gt;100,"",IF($M889=プロ用女子!D$127,ROW(),"")),"")</f>
        <v/>
      </c>
      <c r="CJ889" s="58" t="str">
        <f>IF(O889="女子",IF($AF889&gt;100,"",IF($M889=プロ用女子!K$127,ROW(),"")),"")</f>
        <v/>
      </c>
      <c r="CK889" s="58" t="str">
        <f>IF(O889="女子",IF($AF889&gt;100,"",IF($M889=プロ用女子!D$152,ROW(),"")),"")</f>
        <v/>
      </c>
      <c r="CL889" s="58" t="str">
        <f>IF(O889="女子",IF($AF889&gt;100,"",IF($M889=プロ用女子!K$152,ROW(),"")),"")</f>
        <v/>
      </c>
      <c r="CM889" s="58" t="str">
        <f>IF(O889="女子",IF($AF889&gt;100,"",IF($M889=プロ用女子!D$177,ROW(),"")),"")</f>
        <v/>
      </c>
      <c r="CN889" s="58" t="str">
        <f>IF(O889="女子",IF($AF889&gt;100,"",IF($M889=プロ用女子!K$177,ROW(),"")),"")</f>
        <v/>
      </c>
      <c r="CO889" s="58" t="str">
        <f>IF(O889="女子",IF($AF889&gt;100,"",IF($M889=プロ用女子!D$202,ROW(),"")),"")</f>
        <v/>
      </c>
      <c r="CP889" s="58" t="str">
        <f>IF(O889="女子",IF($AF889&gt;100,"",IF($M889=プロ用女子!K$202,ROW(),"")),"")</f>
        <v/>
      </c>
      <c r="CQ889" s="58" t="str">
        <f>IF(O889="女子",IF($AF889&gt;100,"",IF($M889=プロ用女子!D$227,ROW(),"")),"")</f>
        <v/>
      </c>
      <c r="CR889" s="58" t="str">
        <f>IF(O889="女子",IF($AF889&gt;100,"",IF($M889=プロ用女子!K$227,ROW(),"")),"")</f>
        <v/>
      </c>
    </row>
    <row r="890" spans="57:96" x14ac:dyDescent="0.15">
      <c r="BE890" s="58" t="str">
        <f>IF(O890="男子",IF($AF890&gt;100,"",IF(M890=プロ用男子!D$2,ROW(),"")),"")</f>
        <v/>
      </c>
      <c r="BF890" s="58" t="str">
        <f>IF(O890="男子",IF($AF890&gt;100,"",IF($M890=プロ用男子!K$2,ROW(),"")),"")</f>
        <v/>
      </c>
      <c r="BG890" s="58" t="str">
        <f>IF(O890="男子",IF($AF890&gt;100,"",IF($M890=プロ用男子!D$27,ROW(),"")),"")</f>
        <v/>
      </c>
      <c r="BH890" s="58" t="str">
        <f>IF(O890="男子",IF($AF890&gt;100,"",IF($M890=プロ用男子!K$27,ROW(),"")),"")</f>
        <v/>
      </c>
      <c r="BI890" s="58" t="str">
        <f>IF(O890="男子",IF($AF890&gt;100,"",IF($M890=プロ用男子!D$52,ROW(),"")),"")</f>
        <v/>
      </c>
      <c r="BJ890" s="58" t="str">
        <f>IF(O890="男子",IF($AF890&gt;100,"",IF($M890=プロ用男子!K$52,ROW(),"")),"")</f>
        <v/>
      </c>
      <c r="BK890" s="58" t="str">
        <f>IF(O890="男子",IF($AF890&gt;100,"",IF($M890=プロ用男子!D$77,ROW(),"")),"")</f>
        <v/>
      </c>
      <c r="BL890" s="58" t="str">
        <f>IF(O890="男子",IF($AF890&gt;100,"",IF($M890=プロ用男子!K$77,ROW(),"")),"")</f>
        <v/>
      </c>
      <c r="BM890" s="58" t="str">
        <f>IF(O890="男子",IF($AF890&gt;100,"",IF($M890=プロ用男子!D$102,ROW(),"")),"")</f>
        <v/>
      </c>
      <c r="BN890" s="58" t="str">
        <f>IF(O890="男子",IF($AF890&gt;100,"",IF($M890=プロ用男子!K$102,ROW(),"")),"")</f>
        <v/>
      </c>
      <c r="BO890" s="58" t="str">
        <f>IF(O890="男子",IF($AF890&gt;100,"",IF($M890=プロ用男子!D$127,ROW(),"")),"")</f>
        <v/>
      </c>
      <c r="BP890" s="58" t="str">
        <f>IF(O890="男子",IF($AF890&gt;100,"",IF($M890=プロ用男子!K$127,ROW(),"")),"")</f>
        <v/>
      </c>
      <c r="BQ890" s="58" t="str">
        <f>IF(O890="男子",IF($AF890&gt;100,"",IF($M890=プロ用男子!D$152,ROW(),"")),"")</f>
        <v/>
      </c>
      <c r="BR890" s="58" t="str">
        <f>IF(O890="男子",IF($AF890&gt;100,"",IF($M890=プロ用男子!K$152,ROW(),"")),"")</f>
        <v/>
      </c>
      <c r="BS890" s="58" t="str">
        <f>IF(O890="男子",IF($AF890&gt;100,"",IF($M890=プロ用男子!D$177,ROW(),"")),"")</f>
        <v/>
      </c>
      <c r="BT890" s="58" t="str">
        <f>IF(O890="男子",IF($AF890&gt;100,"",IF($M890=プロ用男子!K$177,ROW(),"")),"")</f>
        <v/>
      </c>
      <c r="BU890" s="58" t="str">
        <f>IF(O890="男子",IF($AF890&gt;100,"",IF($M890=プロ用男子!D$202,ROW(),"")),"")</f>
        <v/>
      </c>
      <c r="BV890" s="58" t="str">
        <f>IF(O890="男子",IF($AF890&gt;100,"",IF($M890=プロ用男子!K$202,ROW(),"")),"")</f>
        <v/>
      </c>
      <c r="BW890" s="58" t="str">
        <f>IF(O890="男子",IF($AF890&gt;100,"",IF($M890=プロ用男子!D$227,ROW(),"")),"")</f>
        <v/>
      </c>
      <c r="BX890" s="58" t="str">
        <f>IF(O890="男子",IF($AF890&gt;100,"",IF($M890=プロ用男子!K$227,ROW(),"")),"")</f>
        <v/>
      </c>
      <c r="BY890" s="58" t="str">
        <f>IF(O890="女子",IF(AF890&gt;100,"",IF(M890=プロ用女子!D$2,ROW(),"")),"")</f>
        <v/>
      </c>
      <c r="BZ890" s="58" t="str">
        <f>IF(O890="女子",IF($AF890&gt;100,"",IF($M890=プロ用女子!K$2,ROW(),"")),"")</f>
        <v/>
      </c>
      <c r="CA890" s="58" t="str">
        <f>IF(O890="女子",IF($AF890&gt;100,"",IF($M890=プロ用女子!D$27,ROW(),"")),"")</f>
        <v/>
      </c>
      <c r="CB890" s="58" t="str">
        <f>IF(O890="女子",IF($AF890&gt;100,"",IF($M890=プロ用女子!K$27,ROW(),"")),"")</f>
        <v/>
      </c>
      <c r="CC890" s="58" t="str">
        <f>IF(O890="女子",IF($AF890&gt;100,"",IF($M890=プロ用女子!D$52,ROW(),"")),"")</f>
        <v/>
      </c>
      <c r="CD890" s="58" t="str">
        <f>IF(O890="女子",IF($AF890&gt;100,"",IF($M890=プロ用女子!K$52,ROW(),"")),"")</f>
        <v/>
      </c>
      <c r="CE890" s="58" t="str">
        <f>IF(O890="女子",IF($AF890&gt;100,"",IF($M890=プロ用女子!D$77,ROW(),"")),"")</f>
        <v/>
      </c>
      <c r="CF890" s="58" t="str">
        <f>IF(O890="女子",IF($AF890&gt;100,"",IF($M890=プロ用女子!K$77,ROW(),"")),"")</f>
        <v/>
      </c>
      <c r="CG890" s="58" t="str">
        <f>IF(O890="女子",IF($AF890&gt;100,"",IF($M890=プロ用女子!D$102,ROW(),"")),"")</f>
        <v/>
      </c>
      <c r="CH890" s="58" t="str">
        <f>IF(O890="女子",IF($AF890&gt;100,"",IF($M890=プロ用女子!K$102,ROW(),"")),"")</f>
        <v/>
      </c>
      <c r="CI890" s="58" t="str">
        <f>IF(O890="女子",IF($AF890&gt;100,"",IF($M890=プロ用女子!D$127,ROW(),"")),"")</f>
        <v/>
      </c>
      <c r="CJ890" s="58" t="str">
        <f>IF(O890="女子",IF($AF890&gt;100,"",IF($M890=プロ用女子!K$127,ROW(),"")),"")</f>
        <v/>
      </c>
      <c r="CK890" s="58" t="str">
        <f>IF(O890="女子",IF($AF890&gt;100,"",IF($M890=プロ用女子!D$152,ROW(),"")),"")</f>
        <v/>
      </c>
      <c r="CL890" s="58" t="str">
        <f>IF(O890="女子",IF($AF890&gt;100,"",IF($M890=プロ用女子!K$152,ROW(),"")),"")</f>
        <v/>
      </c>
      <c r="CM890" s="58" t="str">
        <f>IF(O890="女子",IF($AF890&gt;100,"",IF($M890=プロ用女子!D$177,ROW(),"")),"")</f>
        <v/>
      </c>
      <c r="CN890" s="58" t="str">
        <f>IF(O890="女子",IF($AF890&gt;100,"",IF($M890=プロ用女子!K$177,ROW(),"")),"")</f>
        <v/>
      </c>
      <c r="CO890" s="58" t="str">
        <f>IF(O890="女子",IF($AF890&gt;100,"",IF($M890=プロ用女子!D$202,ROW(),"")),"")</f>
        <v/>
      </c>
      <c r="CP890" s="58" t="str">
        <f>IF(O890="女子",IF($AF890&gt;100,"",IF($M890=プロ用女子!K$202,ROW(),"")),"")</f>
        <v/>
      </c>
      <c r="CQ890" s="58" t="str">
        <f>IF(O890="女子",IF($AF890&gt;100,"",IF($M890=プロ用女子!D$227,ROW(),"")),"")</f>
        <v/>
      </c>
      <c r="CR890" s="58" t="str">
        <f>IF(O890="女子",IF($AF890&gt;100,"",IF($M890=プロ用女子!K$227,ROW(),"")),"")</f>
        <v/>
      </c>
    </row>
    <row r="891" spans="57:96" x14ac:dyDescent="0.15">
      <c r="BE891" s="58" t="str">
        <f>IF(O891="男子",IF($AF891&gt;100,"",IF(M891=プロ用男子!D$2,ROW(),"")),"")</f>
        <v/>
      </c>
      <c r="BF891" s="58" t="str">
        <f>IF(O891="男子",IF($AF891&gt;100,"",IF($M891=プロ用男子!K$2,ROW(),"")),"")</f>
        <v/>
      </c>
      <c r="BG891" s="58" t="str">
        <f>IF(O891="男子",IF($AF891&gt;100,"",IF($M891=プロ用男子!D$27,ROW(),"")),"")</f>
        <v/>
      </c>
      <c r="BH891" s="58" t="str">
        <f>IF(O891="男子",IF($AF891&gt;100,"",IF($M891=プロ用男子!K$27,ROW(),"")),"")</f>
        <v/>
      </c>
      <c r="BI891" s="58" t="str">
        <f>IF(O891="男子",IF($AF891&gt;100,"",IF($M891=プロ用男子!D$52,ROW(),"")),"")</f>
        <v/>
      </c>
      <c r="BJ891" s="58" t="str">
        <f>IF(O891="男子",IF($AF891&gt;100,"",IF($M891=プロ用男子!K$52,ROW(),"")),"")</f>
        <v/>
      </c>
      <c r="BK891" s="58" t="str">
        <f>IF(O891="男子",IF($AF891&gt;100,"",IF($M891=プロ用男子!D$77,ROW(),"")),"")</f>
        <v/>
      </c>
      <c r="BL891" s="58" t="str">
        <f>IF(O891="男子",IF($AF891&gt;100,"",IF($M891=プロ用男子!K$77,ROW(),"")),"")</f>
        <v/>
      </c>
      <c r="BM891" s="58" t="str">
        <f>IF(O891="男子",IF($AF891&gt;100,"",IF($M891=プロ用男子!D$102,ROW(),"")),"")</f>
        <v/>
      </c>
      <c r="BN891" s="58" t="str">
        <f>IF(O891="男子",IF($AF891&gt;100,"",IF($M891=プロ用男子!K$102,ROW(),"")),"")</f>
        <v/>
      </c>
      <c r="BO891" s="58" t="str">
        <f>IF(O891="男子",IF($AF891&gt;100,"",IF($M891=プロ用男子!D$127,ROW(),"")),"")</f>
        <v/>
      </c>
      <c r="BP891" s="58" t="str">
        <f>IF(O891="男子",IF($AF891&gt;100,"",IF($M891=プロ用男子!K$127,ROW(),"")),"")</f>
        <v/>
      </c>
      <c r="BQ891" s="58" t="str">
        <f>IF(O891="男子",IF($AF891&gt;100,"",IF($M891=プロ用男子!D$152,ROW(),"")),"")</f>
        <v/>
      </c>
      <c r="BR891" s="58" t="str">
        <f>IF(O891="男子",IF($AF891&gt;100,"",IF($M891=プロ用男子!K$152,ROW(),"")),"")</f>
        <v/>
      </c>
      <c r="BS891" s="58" t="str">
        <f>IF(O891="男子",IF($AF891&gt;100,"",IF($M891=プロ用男子!D$177,ROW(),"")),"")</f>
        <v/>
      </c>
      <c r="BT891" s="58" t="str">
        <f>IF(O891="男子",IF($AF891&gt;100,"",IF($M891=プロ用男子!K$177,ROW(),"")),"")</f>
        <v/>
      </c>
      <c r="BU891" s="58" t="str">
        <f>IF(O891="男子",IF($AF891&gt;100,"",IF($M891=プロ用男子!D$202,ROW(),"")),"")</f>
        <v/>
      </c>
      <c r="BV891" s="58" t="str">
        <f>IF(O891="男子",IF($AF891&gt;100,"",IF($M891=プロ用男子!K$202,ROW(),"")),"")</f>
        <v/>
      </c>
      <c r="BW891" s="58" t="str">
        <f>IF(O891="男子",IF($AF891&gt;100,"",IF($M891=プロ用男子!D$227,ROW(),"")),"")</f>
        <v/>
      </c>
      <c r="BX891" s="58" t="str">
        <f>IF(O891="男子",IF($AF891&gt;100,"",IF($M891=プロ用男子!K$227,ROW(),"")),"")</f>
        <v/>
      </c>
      <c r="BY891" s="58" t="str">
        <f>IF(O891="女子",IF(AF891&gt;100,"",IF(M891=プロ用女子!D$2,ROW(),"")),"")</f>
        <v/>
      </c>
      <c r="BZ891" s="58" t="str">
        <f>IF(O891="女子",IF($AF891&gt;100,"",IF($M891=プロ用女子!K$2,ROW(),"")),"")</f>
        <v/>
      </c>
      <c r="CA891" s="58" t="str">
        <f>IF(O891="女子",IF($AF891&gt;100,"",IF($M891=プロ用女子!D$27,ROW(),"")),"")</f>
        <v/>
      </c>
      <c r="CB891" s="58" t="str">
        <f>IF(O891="女子",IF($AF891&gt;100,"",IF($M891=プロ用女子!K$27,ROW(),"")),"")</f>
        <v/>
      </c>
      <c r="CC891" s="58" t="str">
        <f>IF(O891="女子",IF($AF891&gt;100,"",IF($M891=プロ用女子!D$52,ROW(),"")),"")</f>
        <v/>
      </c>
      <c r="CD891" s="58" t="str">
        <f>IF(O891="女子",IF($AF891&gt;100,"",IF($M891=プロ用女子!K$52,ROW(),"")),"")</f>
        <v/>
      </c>
      <c r="CE891" s="58" t="str">
        <f>IF(O891="女子",IF($AF891&gt;100,"",IF($M891=プロ用女子!D$77,ROW(),"")),"")</f>
        <v/>
      </c>
      <c r="CF891" s="58" t="str">
        <f>IF(O891="女子",IF($AF891&gt;100,"",IF($M891=プロ用女子!K$77,ROW(),"")),"")</f>
        <v/>
      </c>
      <c r="CG891" s="58" t="str">
        <f>IF(O891="女子",IF($AF891&gt;100,"",IF($M891=プロ用女子!D$102,ROW(),"")),"")</f>
        <v/>
      </c>
      <c r="CH891" s="58" t="str">
        <f>IF(O891="女子",IF($AF891&gt;100,"",IF($M891=プロ用女子!K$102,ROW(),"")),"")</f>
        <v/>
      </c>
      <c r="CI891" s="58" t="str">
        <f>IF(O891="女子",IF($AF891&gt;100,"",IF($M891=プロ用女子!D$127,ROW(),"")),"")</f>
        <v/>
      </c>
      <c r="CJ891" s="58" t="str">
        <f>IF(O891="女子",IF($AF891&gt;100,"",IF($M891=プロ用女子!K$127,ROW(),"")),"")</f>
        <v/>
      </c>
      <c r="CK891" s="58" t="str">
        <f>IF(O891="女子",IF($AF891&gt;100,"",IF($M891=プロ用女子!D$152,ROW(),"")),"")</f>
        <v/>
      </c>
      <c r="CL891" s="58" t="str">
        <f>IF(O891="女子",IF($AF891&gt;100,"",IF($M891=プロ用女子!K$152,ROW(),"")),"")</f>
        <v/>
      </c>
      <c r="CM891" s="58" t="str">
        <f>IF(O891="女子",IF($AF891&gt;100,"",IF($M891=プロ用女子!D$177,ROW(),"")),"")</f>
        <v/>
      </c>
      <c r="CN891" s="58" t="str">
        <f>IF(O891="女子",IF($AF891&gt;100,"",IF($M891=プロ用女子!K$177,ROW(),"")),"")</f>
        <v/>
      </c>
      <c r="CO891" s="58" t="str">
        <f>IF(O891="女子",IF($AF891&gt;100,"",IF($M891=プロ用女子!D$202,ROW(),"")),"")</f>
        <v/>
      </c>
      <c r="CP891" s="58" t="str">
        <f>IF(O891="女子",IF($AF891&gt;100,"",IF($M891=プロ用女子!K$202,ROW(),"")),"")</f>
        <v/>
      </c>
      <c r="CQ891" s="58" t="str">
        <f>IF(O891="女子",IF($AF891&gt;100,"",IF($M891=プロ用女子!D$227,ROW(),"")),"")</f>
        <v/>
      </c>
      <c r="CR891" s="58" t="str">
        <f>IF(O891="女子",IF($AF891&gt;100,"",IF($M891=プロ用女子!K$227,ROW(),"")),"")</f>
        <v/>
      </c>
    </row>
    <row r="892" spans="57:96" x14ac:dyDescent="0.15">
      <c r="BE892" s="58" t="str">
        <f>IF(O892="男子",IF($AF892&gt;100,"",IF(M892=プロ用男子!D$2,ROW(),"")),"")</f>
        <v/>
      </c>
      <c r="BF892" s="58" t="str">
        <f>IF(O892="男子",IF($AF892&gt;100,"",IF($M892=プロ用男子!K$2,ROW(),"")),"")</f>
        <v/>
      </c>
      <c r="BG892" s="58" t="str">
        <f>IF(O892="男子",IF($AF892&gt;100,"",IF($M892=プロ用男子!D$27,ROW(),"")),"")</f>
        <v/>
      </c>
      <c r="BH892" s="58" t="str">
        <f>IF(O892="男子",IF($AF892&gt;100,"",IF($M892=プロ用男子!K$27,ROW(),"")),"")</f>
        <v/>
      </c>
      <c r="BI892" s="58" t="str">
        <f>IF(O892="男子",IF($AF892&gt;100,"",IF($M892=プロ用男子!D$52,ROW(),"")),"")</f>
        <v/>
      </c>
      <c r="BJ892" s="58" t="str">
        <f>IF(O892="男子",IF($AF892&gt;100,"",IF($M892=プロ用男子!K$52,ROW(),"")),"")</f>
        <v/>
      </c>
      <c r="BK892" s="58" t="str">
        <f>IF(O892="男子",IF($AF892&gt;100,"",IF($M892=プロ用男子!D$77,ROW(),"")),"")</f>
        <v/>
      </c>
      <c r="BL892" s="58" t="str">
        <f>IF(O892="男子",IF($AF892&gt;100,"",IF($M892=プロ用男子!K$77,ROW(),"")),"")</f>
        <v/>
      </c>
      <c r="BM892" s="58" t="str">
        <f>IF(O892="男子",IF($AF892&gt;100,"",IF($M892=プロ用男子!D$102,ROW(),"")),"")</f>
        <v/>
      </c>
      <c r="BN892" s="58" t="str">
        <f>IF(O892="男子",IF($AF892&gt;100,"",IF($M892=プロ用男子!K$102,ROW(),"")),"")</f>
        <v/>
      </c>
      <c r="BO892" s="58" t="str">
        <f>IF(O892="男子",IF($AF892&gt;100,"",IF($M892=プロ用男子!D$127,ROW(),"")),"")</f>
        <v/>
      </c>
      <c r="BP892" s="58" t="str">
        <f>IF(O892="男子",IF($AF892&gt;100,"",IF($M892=プロ用男子!K$127,ROW(),"")),"")</f>
        <v/>
      </c>
      <c r="BQ892" s="58" t="str">
        <f>IF(O892="男子",IF($AF892&gt;100,"",IF($M892=プロ用男子!D$152,ROW(),"")),"")</f>
        <v/>
      </c>
      <c r="BR892" s="58" t="str">
        <f>IF(O892="男子",IF($AF892&gt;100,"",IF($M892=プロ用男子!K$152,ROW(),"")),"")</f>
        <v/>
      </c>
      <c r="BS892" s="58" t="str">
        <f>IF(O892="男子",IF($AF892&gt;100,"",IF($M892=プロ用男子!D$177,ROW(),"")),"")</f>
        <v/>
      </c>
      <c r="BT892" s="58" t="str">
        <f>IF(O892="男子",IF($AF892&gt;100,"",IF($M892=プロ用男子!K$177,ROW(),"")),"")</f>
        <v/>
      </c>
      <c r="BU892" s="58" t="str">
        <f>IF(O892="男子",IF($AF892&gt;100,"",IF($M892=プロ用男子!D$202,ROW(),"")),"")</f>
        <v/>
      </c>
      <c r="BV892" s="58" t="str">
        <f>IF(O892="男子",IF($AF892&gt;100,"",IF($M892=プロ用男子!K$202,ROW(),"")),"")</f>
        <v/>
      </c>
      <c r="BW892" s="58" t="str">
        <f>IF(O892="男子",IF($AF892&gt;100,"",IF($M892=プロ用男子!D$227,ROW(),"")),"")</f>
        <v/>
      </c>
      <c r="BX892" s="58" t="str">
        <f>IF(O892="男子",IF($AF892&gt;100,"",IF($M892=プロ用男子!K$227,ROW(),"")),"")</f>
        <v/>
      </c>
      <c r="BY892" s="58" t="str">
        <f>IF(O892="女子",IF(AF892&gt;100,"",IF(M892=プロ用女子!D$2,ROW(),"")),"")</f>
        <v/>
      </c>
      <c r="BZ892" s="58" t="str">
        <f>IF(O892="女子",IF($AF892&gt;100,"",IF($M892=プロ用女子!K$2,ROW(),"")),"")</f>
        <v/>
      </c>
      <c r="CA892" s="58" t="str">
        <f>IF(O892="女子",IF($AF892&gt;100,"",IF($M892=プロ用女子!D$27,ROW(),"")),"")</f>
        <v/>
      </c>
      <c r="CB892" s="58" t="str">
        <f>IF(O892="女子",IF($AF892&gt;100,"",IF($M892=プロ用女子!K$27,ROW(),"")),"")</f>
        <v/>
      </c>
      <c r="CC892" s="58" t="str">
        <f>IF(O892="女子",IF($AF892&gt;100,"",IF($M892=プロ用女子!D$52,ROW(),"")),"")</f>
        <v/>
      </c>
      <c r="CD892" s="58" t="str">
        <f>IF(O892="女子",IF($AF892&gt;100,"",IF($M892=プロ用女子!K$52,ROW(),"")),"")</f>
        <v/>
      </c>
      <c r="CE892" s="58" t="str">
        <f>IF(O892="女子",IF($AF892&gt;100,"",IF($M892=プロ用女子!D$77,ROW(),"")),"")</f>
        <v/>
      </c>
      <c r="CF892" s="58" t="str">
        <f>IF(O892="女子",IF($AF892&gt;100,"",IF($M892=プロ用女子!K$77,ROW(),"")),"")</f>
        <v/>
      </c>
      <c r="CG892" s="58" t="str">
        <f>IF(O892="女子",IF($AF892&gt;100,"",IF($M892=プロ用女子!D$102,ROW(),"")),"")</f>
        <v/>
      </c>
      <c r="CH892" s="58" t="str">
        <f>IF(O892="女子",IF($AF892&gt;100,"",IF($M892=プロ用女子!K$102,ROW(),"")),"")</f>
        <v/>
      </c>
      <c r="CI892" s="58" t="str">
        <f>IF(O892="女子",IF($AF892&gt;100,"",IF($M892=プロ用女子!D$127,ROW(),"")),"")</f>
        <v/>
      </c>
      <c r="CJ892" s="58" t="str">
        <f>IF(O892="女子",IF($AF892&gt;100,"",IF($M892=プロ用女子!K$127,ROW(),"")),"")</f>
        <v/>
      </c>
      <c r="CK892" s="58" t="str">
        <f>IF(O892="女子",IF($AF892&gt;100,"",IF($M892=プロ用女子!D$152,ROW(),"")),"")</f>
        <v/>
      </c>
      <c r="CL892" s="58" t="str">
        <f>IF(O892="女子",IF($AF892&gt;100,"",IF($M892=プロ用女子!K$152,ROW(),"")),"")</f>
        <v/>
      </c>
      <c r="CM892" s="58" t="str">
        <f>IF(O892="女子",IF($AF892&gt;100,"",IF($M892=プロ用女子!D$177,ROW(),"")),"")</f>
        <v/>
      </c>
      <c r="CN892" s="58" t="str">
        <f>IF(O892="女子",IF($AF892&gt;100,"",IF($M892=プロ用女子!K$177,ROW(),"")),"")</f>
        <v/>
      </c>
      <c r="CO892" s="58" t="str">
        <f>IF(O892="女子",IF($AF892&gt;100,"",IF($M892=プロ用女子!D$202,ROW(),"")),"")</f>
        <v/>
      </c>
      <c r="CP892" s="58" t="str">
        <f>IF(O892="女子",IF($AF892&gt;100,"",IF($M892=プロ用女子!K$202,ROW(),"")),"")</f>
        <v/>
      </c>
      <c r="CQ892" s="58" t="str">
        <f>IF(O892="女子",IF($AF892&gt;100,"",IF($M892=プロ用女子!D$227,ROW(),"")),"")</f>
        <v/>
      </c>
      <c r="CR892" s="58" t="str">
        <f>IF(O892="女子",IF($AF892&gt;100,"",IF($M892=プロ用女子!K$227,ROW(),"")),"")</f>
        <v/>
      </c>
    </row>
    <row r="893" spans="57:96" x14ac:dyDescent="0.15">
      <c r="BE893" s="58" t="str">
        <f>IF(O893="男子",IF($AF893&gt;100,"",IF(M893=プロ用男子!D$2,ROW(),"")),"")</f>
        <v/>
      </c>
      <c r="BF893" s="58" t="str">
        <f>IF(O893="男子",IF($AF893&gt;100,"",IF($M893=プロ用男子!K$2,ROW(),"")),"")</f>
        <v/>
      </c>
      <c r="BG893" s="58" t="str">
        <f>IF(O893="男子",IF($AF893&gt;100,"",IF($M893=プロ用男子!D$27,ROW(),"")),"")</f>
        <v/>
      </c>
      <c r="BH893" s="58" t="str">
        <f>IF(O893="男子",IF($AF893&gt;100,"",IF($M893=プロ用男子!K$27,ROW(),"")),"")</f>
        <v/>
      </c>
      <c r="BI893" s="58" t="str">
        <f>IF(O893="男子",IF($AF893&gt;100,"",IF($M893=プロ用男子!D$52,ROW(),"")),"")</f>
        <v/>
      </c>
      <c r="BJ893" s="58" t="str">
        <f>IF(O893="男子",IF($AF893&gt;100,"",IF($M893=プロ用男子!K$52,ROW(),"")),"")</f>
        <v/>
      </c>
      <c r="BK893" s="58" t="str">
        <f>IF(O893="男子",IF($AF893&gt;100,"",IF($M893=プロ用男子!D$77,ROW(),"")),"")</f>
        <v/>
      </c>
      <c r="BL893" s="58" t="str">
        <f>IF(O893="男子",IF($AF893&gt;100,"",IF($M893=プロ用男子!K$77,ROW(),"")),"")</f>
        <v/>
      </c>
      <c r="BM893" s="58" t="str">
        <f>IF(O893="男子",IF($AF893&gt;100,"",IF($M893=プロ用男子!D$102,ROW(),"")),"")</f>
        <v/>
      </c>
      <c r="BN893" s="58" t="str">
        <f>IF(O893="男子",IF($AF893&gt;100,"",IF($M893=プロ用男子!K$102,ROW(),"")),"")</f>
        <v/>
      </c>
      <c r="BO893" s="58" t="str">
        <f>IF(O893="男子",IF($AF893&gt;100,"",IF($M893=プロ用男子!D$127,ROW(),"")),"")</f>
        <v/>
      </c>
      <c r="BP893" s="58" t="str">
        <f>IF(O893="男子",IF($AF893&gt;100,"",IF($M893=プロ用男子!K$127,ROW(),"")),"")</f>
        <v/>
      </c>
      <c r="BQ893" s="58" t="str">
        <f>IF(O893="男子",IF($AF893&gt;100,"",IF($M893=プロ用男子!D$152,ROW(),"")),"")</f>
        <v/>
      </c>
      <c r="BR893" s="58" t="str">
        <f>IF(O893="男子",IF($AF893&gt;100,"",IF($M893=プロ用男子!K$152,ROW(),"")),"")</f>
        <v/>
      </c>
      <c r="BS893" s="58" t="str">
        <f>IF(O893="男子",IF($AF893&gt;100,"",IF($M893=プロ用男子!D$177,ROW(),"")),"")</f>
        <v/>
      </c>
      <c r="BT893" s="58" t="str">
        <f>IF(O893="男子",IF($AF893&gt;100,"",IF($M893=プロ用男子!K$177,ROW(),"")),"")</f>
        <v/>
      </c>
      <c r="BU893" s="58" t="str">
        <f>IF(O893="男子",IF($AF893&gt;100,"",IF($M893=プロ用男子!D$202,ROW(),"")),"")</f>
        <v/>
      </c>
      <c r="BV893" s="58" t="str">
        <f>IF(O893="男子",IF($AF893&gt;100,"",IF($M893=プロ用男子!K$202,ROW(),"")),"")</f>
        <v/>
      </c>
      <c r="BW893" s="58" t="str">
        <f>IF(O893="男子",IF($AF893&gt;100,"",IF($M893=プロ用男子!D$227,ROW(),"")),"")</f>
        <v/>
      </c>
      <c r="BX893" s="58" t="str">
        <f>IF(O893="男子",IF($AF893&gt;100,"",IF($M893=プロ用男子!K$227,ROW(),"")),"")</f>
        <v/>
      </c>
      <c r="BY893" s="58" t="str">
        <f>IF(O893="女子",IF(AF893&gt;100,"",IF(M893=プロ用女子!D$2,ROW(),"")),"")</f>
        <v/>
      </c>
      <c r="BZ893" s="58" t="str">
        <f>IF(O893="女子",IF($AF893&gt;100,"",IF($M893=プロ用女子!K$2,ROW(),"")),"")</f>
        <v/>
      </c>
      <c r="CA893" s="58" t="str">
        <f>IF(O893="女子",IF($AF893&gt;100,"",IF($M893=プロ用女子!D$27,ROW(),"")),"")</f>
        <v/>
      </c>
      <c r="CB893" s="58" t="str">
        <f>IF(O893="女子",IF($AF893&gt;100,"",IF($M893=プロ用女子!K$27,ROW(),"")),"")</f>
        <v/>
      </c>
      <c r="CC893" s="58" t="str">
        <f>IF(O893="女子",IF($AF893&gt;100,"",IF($M893=プロ用女子!D$52,ROW(),"")),"")</f>
        <v/>
      </c>
      <c r="CD893" s="58" t="str">
        <f>IF(O893="女子",IF($AF893&gt;100,"",IF($M893=プロ用女子!K$52,ROW(),"")),"")</f>
        <v/>
      </c>
      <c r="CE893" s="58" t="str">
        <f>IF(O893="女子",IF($AF893&gt;100,"",IF($M893=プロ用女子!D$77,ROW(),"")),"")</f>
        <v/>
      </c>
      <c r="CF893" s="58" t="str">
        <f>IF(O893="女子",IF($AF893&gt;100,"",IF($M893=プロ用女子!K$77,ROW(),"")),"")</f>
        <v/>
      </c>
      <c r="CG893" s="58" t="str">
        <f>IF(O893="女子",IF($AF893&gt;100,"",IF($M893=プロ用女子!D$102,ROW(),"")),"")</f>
        <v/>
      </c>
      <c r="CH893" s="58" t="str">
        <f>IF(O893="女子",IF($AF893&gt;100,"",IF($M893=プロ用女子!K$102,ROW(),"")),"")</f>
        <v/>
      </c>
      <c r="CI893" s="58" t="str">
        <f>IF(O893="女子",IF($AF893&gt;100,"",IF($M893=プロ用女子!D$127,ROW(),"")),"")</f>
        <v/>
      </c>
      <c r="CJ893" s="58" t="str">
        <f>IF(O893="女子",IF($AF893&gt;100,"",IF($M893=プロ用女子!K$127,ROW(),"")),"")</f>
        <v/>
      </c>
      <c r="CK893" s="58" t="str">
        <f>IF(O893="女子",IF($AF893&gt;100,"",IF($M893=プロ用女子!D$152,ROW(),"")),"")</f>
        <v/>
      </c>
      <c r="CL893" s="58" t="str">
        <f>IF(O893="女子",IF($AF893&gt;100,"",IF($M893=プロ用女子!K$152,ROW(),"")),"")</f>
        <v/>
      </c>
      <c r="CM893" s="58" t="str">
        <f>IF(O893="女子",IF($AF893&gt;100,"",IF($M893=プロ用女子!D$177,ROW(),"")),"")</f>
        <v/>
      </c>
      <c r="CN893" s="58" t="str">
        <f>IF(O893="女子",IF($AF893&gt;100,"",IF($M893=プロ用女子!K$177,ROW(),"")),"")</f>
        <v/>
      </c>
      <c r="CO893" s="58" t="str">
        <f>IF(O893="女子",IF($AF893&gt;100,"",IF($M893=プロ用女子!D$202,ROW(),"")),"")</f>
        <v/>
      </c>
      <c r="CP893" s="58" t="str">
        <f>IF(O893="女子",IF($AF893&gt;100,"",IF($M893=プロ用女子!K$202,ROW(),"")),"")</f>
        <v/>
      </c>
      <c r="CQ893" s="58" t="str">
        <f>IF(O893="女子",IF($AF893&gt;100,"",IF($M893=プロ用女子!D$227,ROW(),"")),"")</f>
        <v/>
      </c>
      <c r="CR893" s="58" t="str">
        <f>IF(O893="女子",IF($AF893&gt;100,"",IF($M893=プロ用女子!K$227,ROW(),"")),"")</f>
        <v/>
      </c>
    </row>
    <row r="894" spans="57:96" x14ac:dyDescent="0.15">
      <c r="BE894" s="58" t="str">
        <f>IF(O894="男子",IF($AF894&gt;100,"",IF(M894=プロ用男子!D$2,ROW(),"")),"")</f>
        <v/>
      </c>
      <c r="BF894" s="58" t="str">
        <f>IF(O894="男子",IF($AF894&gt;100,"",IF($M894=プロ用男子!K$2,ROW(),"")),"")</f>
        <v/>
      </c>
      <c r="BG894" s="58" t="str">
        <f>IF(O894="男子",IF($AF894&gt;100,"",IF($M894=プロ用男子!D$27,ROW(),"")),"")</f>
        <v/>
      </c>
      <c r="BH894" s="58" t="str">
        <f>IF(O894="男子",IF($AF894&gt;100,"",IF($M894=プロ用男子!K$27,ROW(),"")),"")</f>
        <v/>
      </c>
      <c r="BI894" s="58" t="str">
        <f>IF(O894="男子",IF($AF894&gt;100,"",IF($M894=プロ用男子!D$52,ROW(),"")),"")</f>
        <v/>
      </c>
      <c r="BJ894" s="58" t="str">
        <f>IF(O894="男子",IF($AF894&gt;100,"",IF($M894=プロ用男子!K$52,ROW(),"")),"")</f>
        <v/>
      </c>
      <c r="BK894" s="58" t="str">
        <f>IF(O894="男子",IF($AF894&gt;100,"",IF($M894=プロ用男子!D$77,ROW(),"")),"")</f>
        <v/>
      </c>
      <c r="BL894" s="58" t="str">
        <f>IF(O894="男子",IF($AF894&gt;100,"",IF($M894=プロ用男子!K$77,ROW(),"")),"")</f>
        <v/>
      </c>
      <c r="BM894" s="58" t="str">
        <f>IF(O894="男子",IF($AF894&gt;100,"",IF($M894=プロ用男子!D$102,ROW(),"")),"")</f>
        <v/>
      </c>
      <c r="BN894" s="58" t="str">
        <f>IF(O894="男子",IF($AF894&gt;100,"",IF($M894=プロ用男子!K$102,ROW(),"")),"")</f>
        <v/>
      </c>
      <c r="BO894" s="58" t="str">
        <f>IF(O894="男子",IF($AF894&gt;100,"",IF($M894=プロ用男子!D$127,ROW(),"")),"")</f>
        <v/>
      </c>
      <c r="BP894" s="58" t="str">
        <f>IF(O894="男子",IF($AF894&gt;100,"",IF($M894=プロ用男子!K$127,ROW(),"")),"")</f>
        <v/>
      </c>
      <c r="BQ894" s="58" t="str">
        <f>IF(O894="男子",IF($AF894&gt;100,"",IF($M894=プロ用男子!D$152,ROW(),"")),"")</f>
        <v/>
      </c>
      <c r="BR894" s="58" t="str">
        <f>IF(O894="男子",IF($AF894&gt;100,"",IF($M894=プロ用男子!K$152,ROW(),"")),"")</f>
        <v/>
      </c>
      <c r="BS894" s="58" t="str">
        <f>IF(O894="男子",IF($AF894&gt;100,"",IF($M894=プロ用男子!D$177,ROW(),"")),"")</f>
        <v/>
      </c>
      <c r="BT894" s="58" t="str">
        <f>IF(O894="男子",IF($AF894&gt;100,"",IF($M894=プロ用男子!K$177,ROW(),"")),"")</f>
        <v/>
      </c>
      <c r="BU894" s="58" t="str">
        <f>IF(O894="男子",IF($AF894&gt;100,"",IF($M894=プロ用男子!D$202,ROW(),"")),"")</f>
        <v/>
      </c>
      <c r="BV894" s="58" t="str">
        <f>IF(O894="男子",IF($AF894&gt;100,"",IF($M894=プロ用男子!K$202,ROW(),"")),"")</f>
        <v/>
      </c>
      <c r="BW894" s="58" t="str">
        <f>IF(O894="男子",IF($AF894&gt;100,"",IF($M894=プロ用男子!D$227,ROW(),"")),"")</f>
        <v/>
      </c>
      <c r="BX894" s="58" t="str">
        <f>IF(O894="男子",IF($AF894&gt;100,"",IF($M894=プロ用男子!K$227,ROW(),"")),"")</f>
        <v/>
      </c>
      <c r="BY894" s="58" t="str">
        <f>IF(O894="女子",IF(AF894&gt;100,"",IF(M894=プロ用女子!D$2,ROW(),"")),"")</f>
        <v/>
      </c>
      <c r="BZ894" s="58" t="str">
        <f>IF(O894="女子",IF($AF894&gt;100,"",IF($M894=プロ用女子!K$2,ROW(),"")),"")</f>
        <v/>
      </c>
      <c r="CA894" s="58" t="str">
        <f>IF(O894="女子",IF($AF894&gt;100,"",IF($M894=プロ用女子!D$27,ROW(),"")),"")</f>
        <v/>
      </c>
      <c r="CB894" s="58" t="str">
        <f>IF(O894="女子",IF($AF894&gt;100,"",IF($M894=プロ用女子!K$27,ROW(),"")),"")</f>
        <v/>
      </c>
      <c r="CC894" s="58" t="str">
        <f>IF(O894="女子",IF($AF894&gt;100,"",IF($M894=プロ用女子!D$52,ROW(),"")),"")</f>
        <v/>
      </c>
      <c r="CD894" s="58" t="str">
        <f>IF(O894="女子",IF($AF894&gt;100,"",IF($M894=プロ用女子!K$52,ROW(),"")),"")</f>
        <v/>
      </c>
      <c r="CE894" s="58" t="str">
        <f>IF(O894="女子",IF($AF894&gt;100,"",IF($M894=プロ用女子!D$77,ROW(),"")),"")</f>
        <v/>
      </c>
      <c r="CF894" s="58" t="str">
        <f>IF(O894="女子",IF($AF894&gt;100,"",IF($M894=プロ用女子!K$77,ROW(),"")),"")</f>
        <v/>
      </c>
      <c r="CG894" s="58" t="str">
        <f>IF(O894="女子",IF($AF894&gt;100,"",IF($M894=プロ用女子!D$102,ROW(),"")),"")</f>
        <v/>
      </c>
      <c r="CH894" s="58" t="str">
        <f>IF(O894="女子",IF($AF894&gt;100,"",IF($M894=プロ用女子!K$102,ROW(),"")),"")</f>
        <v/>
      </c>
      <c r="CI894" s="58" t="str">
        <f>IF(O894="女子",IF($AF894&gt;100,"",IF($M894=プロ用女子!D$127,ROW(),"")),"")</f>
        <v/>
      </c>
      <c r="CJ894" s="58" t="str">
        <f>IF(O894="女子",IF($AF894&gt;100,"",IF($M894=プロ用女子!K$127,ROW(),"")),"")</f>
        <v/>
      </c>
      <c r="CK894" s="58" t="str">
        <f>IF(O894="女子",IF($AF894&gt;100,"",IF($M894=プロ用女子!D$152,ROW(),"")),"")</f>
        <v/>
      </c>
      <c r="CL894" s="58" t="str">
        <f>IF(O894="女子",IF($AF894&gt;100,"",IF($M894=プロ用女子!K$152,ROW(),"")),"")</f>
        <v/>
      </c>
      <c r="CM894" s="58" t="str">
        <f>IF(O894="女子",IF($AF894&gt;100,"",IF($M894=プロ用女子!D$177,ROW(),"")),"")</f>
        <v/>
      </c>
      <c r="CN894" s="58" t="str">
        <f>IF(O894="女子",IF($AF894&gt;100,"",IF($M894=プロ用女子!K$177,ROW(),"")),"")</f>
        <v/>
      </c>
      <c r="CO894" s="58" t="str">
        <f>IF(O894="女子",IF($AF894&gt;100,"",IF($M894=プロ用女子!D$202,ROW(),"")),"")</f>
        <v/>
      </c>
      <c r="CP894" s="58" t="str">
        <f>IF(O894="女子",IF($AF894&gt;100,"",IF($M894=プロ用女子!K$202,ROW(),"")),"")</f>
        <v/>
      </c>
      <c r="CQ894" s="58" t="str">
        <f>IF(O894="女子",IF($AF894&gt;100,"",IF($M894=プロ用女子!D$227,ROW(),"")),"")</f>
        <v/>
      </c>
      <c r="CR894" s="58" t="str">
        <f>IF(O894="女子",IF($AF894&gt;100,"",IF($M894=プロ用女子!K$227,ROW(),"")),"")</f>
        <v/>
      </c>
    </row>
    <row r="895" spans="57:96" x14ac:dyDescent="0.15">
      <c r="BE895" s="58" t="str">
        <f>IF(O895="男子",IF($AF895&gt;100,"",IF(M895=プロ用男子!D$2,ROW(),"")),"")</f>
        <v/>
      </c>
      <c r="BF895" s="58" t="str">
        <f>IF(O895="男子",IF($AF895&gt;100,"",IF($M895=プロ用男子!K$2,ROW(),"")),"")</f>
        <v/>
      </c>
      <c r="BG895" s="58" t="str">
        <f>IF(O895="男子",IF($AF895&gt;100,"",IF($M895=プロ用男子!D$27,ROW(),"")),"")</f>
        <v/>
      </c>
      <c r="BH895" s="58" t="str">
        <f>IF(O895="男子",IF($AF895&gt;100,"",IF($M895=プロ用男子!K$27,ROW(),"")),"")</f>
        <v/>
      </c>
      <c r="BI895" s="58" t="str">
        <f>IF(O895="男子",IF($AF895&gt;100,"",IF($M895=プロ用男子!D$52,ROW(),"")),"")</f>
        <v/>
      </c>
      <c r="BJ895" s="58" t="str">
        <f>IF(O895="男子",IF($AF895&gt;100,"",IF($M895=プロ用男子!K$52,ROW(),"")),"")</f>
        <v/>
      </c>
      <c r="BK895" s="58" t="str">
        <f>IF(O895="男子",IF($AF895&gt;100,"",IF($M895=プロ用男子!D$77,ROW(),"")),"")</f>
        <v/>
      </c>
      <c r="BL895" s="58" t="str">
        <f>IF(O895="男子",IF($AF895&gt;100,"",IF($M895=プロ用男子!K$77,ROW(),"")),"")</f>
        <v/>
      </c>
      <c r="BM895" s="58" t="str">
        <f>IF(O895="男子",IF($AF895&gt;100,"",IF($M895=プロ用男子!D$102,ROW(),"")),"")</f>
        <v/>
      </c>
      <c r="BN895" s="58" t="str">
        <f>IF(O895="男子",IF($AF895&gt;100,"",IF($M895=プロ用男子!K$102,ROW(),"")),"")</f>
        <v/>
      </c>
      <c r="BO895" s="58" t="str">
        <f>IF(O895="男子",IF($AF895&gt;100,"",IF($M895=プロ用男子!D$127,ROW(),"")),"")</f>
        <v/>
      </c>
      <c r="BP895" s="58" t="str">
        <f>IF(O895="男子",IF($AF895&gt;100,"",IF($M895=プロ用男子!K$127,ROW(),"")),"")</f>
        <v/>
      </c>
      <c r="BQ895" s="58" t="str">
        <f>IF(O895="男子",IF($AF895&gt;100,"",IF($M895=プロ用男子!D$152,ROW(),"")),"")</f>
        <v/>
      </c>
      <c r="BR895" s="58" t="str">
        <f>IF(O895="男子",IF($AF895&gt;100,"",IF($M895=プロ用男子!K$152,ROW(),"")),"")</f>
        <v/>
      </c>
      <c r="BS895" s="58" t="str">
        <f>IF(O895="男子",IF($AF895&gt;100,"",IF($M895=プロ用男子!D$177,ROW(),"")),"")</f>
        <v/>
      </c>
      <c r="BT895" s="58" t="str">
        <f>IF(O895="男子",IF($AF895&gt;100,"",IF($M895=プロ用男子!K$177,ROW(),"")),"")</f>
        <v/>
      </c>
      <c r="BU895" s="58" t="str">
        <f>IF(O895="男子",IF($AF895&gt;100,"",IF($M895=プロ用男子!D$202,ROW(),"")),"")</f>
        <v/>
      </c>
      <c r="BV895" s="58" t="str">
        <f>IF(O895="男子",IF($AF895&gt;100,"",IF($M895=プロ用男子!K$202,ROW(),"")),"")</f>
        <v/>
      </c>
      <c r="BW895" s="58" t="str">
        <f>IF(O895="男子",IF($AF895&gt;100,"",IF($M895=プロ用男子!D$227,ROW(),"")),"")</f>
        <v/>
      </c>
      <c r="BX895" s="58" t="str">
        <f>IF(O895="男子",IF($AF895&gt;100,"",IF($M895=プロ用男子!K$227,ROW(),"")),"")</f>
        <v/>
      </c>
      <c r="BY895" s="58" t="str">
        <f>IF(O895="女子",IF(AF895&gt;100,"",IF(M895=プロ用女子!D$2,ROW(),"")),"")</f>
        <v/>
      </c>
      <c r="BZ895" s="58" t="str">
        <f>IF(O895="女子",IF($AF895&gt;100,"",IF($M895=プロ用女子!K$2,ROW(),"")),"")</f>
        <v/>
      </c>
      <c r="CA895" s="58" t="str">
        <f>IF(O895="女子",IF($AF895&gt;100,"",IF($M895=プロ用女子!D$27,ROW(),"")),"")</f>
        <v/>
      </c>
      <c r="CB895" s="58" t="str">
        <f>IF(O895="女子",IF($AF895&gt;100,"",IF($M895=プロ用女子!K$27,ROW(),"")),"")</f>
        <v/>
      </c>
      <c r="CC895" s="58" t="str">
        <f>IF(O895="女子",IF($AF895&gt;100,"",IF($M895=プロ用女子!D$52,ROW(),"")),"")</f>
        <v/>
      </c>
      <c r="CD895" s="58" t="str">
        <f>IF(O895="女子",IF($AF895&gt;100,"",IF($M895=プロ用女子!K$52,ROW(),"")),"")</f>
        <v/>
      </c>
      <c r="CE895" s="58" t="str">
        <f>IF(O895="女子",IF($AF895&gt;100,"",IF($M895=プロ用女子!D$77,ROW(),"")),"")</f>
        <v/>
      </c>
      <c r="CF895" s="58" t="str">
        <f>IF(O895="女子",IF($AF895&gt;100,"",IF($M895=プロ用女子!K$77,ROW(),"")),"")</f>
        <v/>
      </c>
      <c r="CG895" s="58" t="str">
        <f>IF(O895="女子",IF($AF895&gt;100,"",IF($M895=プロ用女子!D$102,ROW(),"")),"")</f>
        <v/>
      </c>
      <c r="CH895" s="58" t="str">
        <f>IF(O895="女子",IF($AF895&gt;100,"",IF($M895=プロ用女子!K$102,ROW(),"")),"")</f>
        <v/>
      </c>
      <c r="CI895" s="58" t="str">
        <f>IF(O895="女子",IF($AF895&gt;100,"",IF($M895=プロ用女子!D$127,ROW(),"")),"")</f>
        <v/>
      </c>
      <c r="CJ895" s="58" t="str">
        <f>IF(O895="女子",IF($AF895&gt;100,"",IF($M895=プロ用女子!K$127,ROW(),"")),"")</f>
        <v/>
      </c>
      <c r="CK895" s="58" t="str">
        <f>IF(O895="女子",IF($AF895&gt;100,"",IF($M895=プロ用女子!D$152,ROW(),"")),"")</f>
        <v/>
      </c>
      <c r="CL895" s="58" t="str">
        <f>IF(O895="女子",IF($AF895&gt;100,"",IF($M895=プロ用女子!K$152,ROW(),"")),"")</f>
        <v/>
      </c>
      <c r="CM895" s="58" t="str">
        <f>IF(O895="女子",IF($AF895&gt;100,"",IF($M895=プロ用女子!D$177,ROW(),"")),"")</f>
        <v/>
      </c>
      <c r="CN895" s="58" t="str">
        <f>IF(O895="女子",IF($AF895&gt;100,"",IF($M895=プロ用女子!K$177,ROW(),"")),"")</f>
        <v/>
      </c>
      <c r="CO895" s="58" t="str">
        <f>IF(O895="女子",IF($AF895&gt;100,"",IF($M895=プロ用女子!D$202,ROW(),"")),"")</f>
        <v/>
      </c>
      <c r="CP895" s="58" t="str">
        <f>IF(O895="女子",IF($AF895&gt;100,"",IF($M895=プロ用女子!K$202,ROW(),"")),"")</f>
        <v/>
      </c>
      <c r="CQ895" s="58" t="str">
        <f>IF(O895="女子",IF($AF895&gt;100,"",IF($M895=プロ用女子!D$227,ROW(),"")),"")</f>
        <v/>
      </c>
      <c r="CR895" s="58" t="str">
        <f>IF(O895="女子",IF($AF895&gt;100,"",IF($M895=プロ用女子!K$227,ROW(),"")),"")</f>
        <v/>
      </c>
    </row>
    <row r="896" spans="57:96" x14ac:dyDescent="0.15">
      <c r="BE896" s="58" t="str">
        <f>IF(O896="男子",IF($AF896&gt;100,"",IF(M896=プロ用男子!D$2,ROW(),"")),"")</f>
        <v/>
      </c>
      <c r="BF896" s="58" t="str">
        <f>IF(O896="男子",IF($AF896&gt;100,"",IF($M896=プロ用男子!K$2,ROW(),"")),"")</f>
        <v/>
      </c>
      <c r="BG896" s="58" t="str">
        <f>IF(O896="男子",IF($AF896&gt;100,"",IF($M896=プロ用男子!D$27,ROW(),"")),"")</f>
        <v/>
      </c>
      <c r="BH896" s="58" t="str">
        <f>IF(O896="男子",IF($AF896&gt;100,"",IF($M896=プロ用男子!K$27,ROW(),"")),"")</f>
        <v/>
      </c>
      <c r="BI896" s="58" t="str">
        <f>IF(O896="男子",IF($AF896&gt;100,"",IF($M896=プロ用男子!D$52,ROW(),"")),"")</f>
        <v/>
      </c>
      <c r="BJ896" s="58" t="str">
        <f>IF(O896="男子",IF($AF896&gt;100,"",IF($M896=プロ用男子!K$52,ROW(),"")),"")</f>
        <v/>
      </c>
      <c r="BK896" s="58" t="str">
        <f>IF(O896="男子",IF($AF896&gt;100,"",IF($M896=プロ用男子!D$77,ROW(),"")),"")</f>
        <v/>
      </c>
      <c r="BL896" s="58" t="str">
        <f>IF(O896="男子",IF($AF896&gt;100,"",IF($M896=プロ用男子!K$77,ROW(),"")),"")</f>
        <v/>
      </c>
      <c r="BM896" s="58" t="str">
        <f>IF(O896="男子",IF($AF896&gt;100,"",IF($M896=プロ用男子!D$102,ROW(),"")),"")</f>
        <v/>
      </c>
      <c r="BN896" s="58" t="str">
        <f>IF(O896="男子",IF($AF896&gt;100,"",IF($M896=プロ用男子!K$102,ROW(),"")),"")</f>
        <v/>
      </c>
      <c r="BO896" s="58" t="str">
        <f>IF(O896="男子",IF($AF896&gt;100,"",IF($M896=プロ用男子!D$127,ROW(),"")),"")</f>
        <v/>
      </c>
      <c r="BP896" s="58" t="str">
        <f>IF(O896="男子",IF($AF896&gt;100,"",IF($M896=プロ用男子!K$127,ROW(),"")),"")</f>
        <v/>
      </c>
      <c r="BQ896" s="58" t="str">
        <f>IF(O896="男子",IF($AF896&gt;100,"",IF($M896=プロ用男子!D$152,ROW(),"")),"")</f>
        <v/>
      </c>
      <c r="BR896" s="58" t="str">
        <f>IF(O896="男子",IF($AF896&gt;100,"",IF($M896=プロ用男子!K$152,ROW(),"")),"")</f>
        <v/>
      </c>
      <c r="BS896" s="58" t="str">
        <f>IF(O896="男子",IF($AF896&gt;100,"",IF($M896=プロ用男子!D$177,ROW(),"")),"")</f>
        <v/>
      </c>
      <c r="BT896" s="58" t="str">
        <f>IF(O896="男子",IF($AF896&gt;100,"",IF($M896=プロ用男子!K$177,ROW(),"")),"")</f>
        <v/>
      </c>
      <c r="BU896" s="58" t="str">
        <f>IF(O896="男子",IF($AF896&gt;100,"",IF($M896=プロ用男子!D$202,ROW(),"")),"")</f>
        <v/>
      </c>
      <c r="BV896" s="58" t="str">
        <f>IF(O896="男子",IF($AF896&gt;100,"",IF($M896=プロ用男子!K$202,ROW(),"")),"")</f>
        <v/>
      </c>
      <c r="BW896" s="58" t="str">
        <f>IF(O896="男子",IF($AF896&gt;100,"",IF($M896=プロ用男子!D$227,ROW(),"")),"")</f>
        <v/>
      </c>
      <c r="BX896" s="58" t="str">
        <f>IF(O896="男子",IF($AF896&gt;100,"",IF($M896=プロ用男子!K$227,ROW(),"")),"")</f>
        <v/>
      </c>
      <c r="BY896" s="58" t="str">
        <f>IF(O896="女子",IF(AF896&gt;100,"",IF(M896=プロ用女子!D$2,ROW(),"")),"")</f>
        <v/>
      </c>
      <c r="BZ896" s="58" t="str">
        <f>IF(O896="女子",IF($AF896&gt;100,"",IF($M896=プロ用女子!K$2,ROW(),"")),"")</f>
        <v/>
      </c>
      <c r="CA896" s="58" t="str">
        <f>IF(O896="女子",IF($AF896&gt;100,"",IF($M896=プロ用女子!D$27,ROW(),"")),"")</f>
        <v/>
      </c>
      <c r="CB896" s="58" t="str">
        <f>IF(O896="女子",IF($AF896&gt;100,"",IF($M896=プロ用女子!K$27,ROW(),"")),"")</f>
        <v/>
      </c>
      <c r="CC896" s="58" t="str">
        <f>IF(O896="女子",IF($AF896&gt;100,"",IF($M896=プロ用女子!D$52,ROW(),"")),"")</f>
        <v/>
      </c>
      <c r="CD896" s="58" t="str">
        <f>IF(O896="女子",IF($AF896&gt;100,"",IF($M896=プロ用女子!K$52,ROW(),"")),"")</f>
        <v/>
      </c>
      <c r="CE896" s="58" t="str">
        <f>IF(O896="女子",IF($AF896&gt;100,"",IF($M896=プロ用女子!D$77,ROW(),"")),"")</f>
        <v/>
      </c>
      <c r="CF896" s="58" t="str">
        <f>IF(O896="女子",IF($AF896&gt;100,"",IF($M896=プロ用女子!K$77,ROW(),"")),"")</f>
        <v/>
      </c>
      <c r="CG896" s="58" t="str">
        <f>IF(O896="女子",IF($AF896&gt;100,"",IF($M896=プロ用女子!D$102,ROW(),"")),"")</f>
        <v/>
      </c>
      <c r="CH896" s="58" t="str">
        <f>IF(O896="女子",IF($AF896&gt;100,"",IF($M896=プロ用女子!K$102,ROW(),"")),"")</f>
        <v/>
      </c>
      <c r="CI896" s="58" t="str">
        <f>IF(O896="女子",IF($AF896&gt;100,"",IF($M896=プロ用女子!D$127,ROW(),"")),"")</f>
        <v/>
      </c>
      <c r="CJ896" s="58" t="str">
        <f>IF(O896="女子",IF($AF896&gt;100,"",IF($M896=プロ用女子!K$127,ROW(),"")),"")</f>
        <v/>
      </c>
      <c r="CK896" s="58" t="str">
        <f>IF(O896="女子",IF($AF896&gt;100,"",IF($M896=プロ用女子!D$152,ROW(),"")),"")</f>
        <v/>
      </c>
      <c r="CL896" s="58" t="str">
        <f>IF(O896="女子",IF($AF896&gt;100,"",IF($M896=プロ用女子!K$152,ROW(),"")),"")</f>
        <v/>
      </c>
      <c r="CM896" s="58" t="str">
        <f>IF(O896="女子",IF($AF896&gt;100,"",IF($M896=プロ用女子!D$177,ROW(),"")),"")</f>
        <v/>
      </c>
      <c r="CN896" s="58" t="str">
        <f>IF(O896="女子",IF($AF896&gt;100,"",IF($M896=プロ用女子!K$177,ROW(),"")),"")</f>
        <v/>
      </c>
      <c r="CO896" s="58" t="str">
        <f>IF(O896="女子",IF($AF896&gt;100,"",IF($M896=プロ用女子!D$202,ROW(),"")),"")</f>
        <v/>
      </c>
      <c r="CP896" s="58" t="str">
        <f>IF(O896="女子",IF($AF896&gt;100,"",IF($M896=プロ用女子!K$202,ROW(),"")),"")</f>
        <v/>
      </c>
      <c r="CQ896" s="58" t="str">
        <f>IF(O896="女子",IF($AF896&gt;100,"",IF($M896=プロ用女子!D$227,ROW(),"")),"")</f>
        <v/>
      </c>
      <c r="CR896" s="58" t="str">
        <f>IF(O896="女子",IF($AF896&gt;100,"",IF($M896=プロ用女子!K$227,ROW(),"")),"")</f>
        <v/>
      </c>
    </row>
    <row r="897" spans="57:96" x14ac:dyDescent="0.15">
      <c r="BE897" s="58" t="str">
        <f>IF(O897="男子",IF($AF897&gt;100,"",IF(M897=プロ用男子!D$2,ROW(),"")),"")</f>
        <v/>
      </c>
      <c r="BF897" s="58" t="str">
        <f>IF(O897="男子",IF($AF897&gt;100,"",IF($M897=プロ用男子!K$2,ROW(),"")),"")</f>
        <v/>
      </c>
      <c r="BG897" s="58" t="str">
        <f>IF(O897="男子",IF($AF897&gt;100,"",IF($M897=プロ用男子!D$27,ROW(),"")),"")</f>
        <v/>
      </c>
      <c r="BH897" s="58" t="str">
        <f>IF(O897="男子",IF($AF897&gt;100,"",IF($M897=プロ用男子!K$27,ROW(),"")),"")</f>
        <v/>
      </c>
      <c r="BI897" s="58" t="str">
        <f>IF(O897="男子",IF($AF897&gt;100,"",IF($M897=プロ用男子!D$52,ROW(),"")),"")</f>
        <v/>
      </c>
      <c r="BJ897" s="58" t="str">
        <f>IF(O897="男子",IF($AF897&gt;100,"",IF($M897=プロ用男子!K$52,ROW(),"")),"")</f>
        <v/>
      </c>
      <c r="BK897" s="58" t="str">
        <f>IF(O897="男子",IF($AF897&gt;100,"",IF($M897=プロ用男子!D$77,ROW(),"")),"")</f>
        <v/>
      </c>
      <c r="BL897" s="58" t="str">
        <f>IF(O897="男子",IF($AF897&gt;100,"",IF($M897=プロ用男子!K$77,ROW(),"")),"")</f>
        <v/>
      </c>
      <c r="BM897" s="58" t="str">
        <f>IF(O897="男子",IF($AF897&gt;100,"",IF($M897=プロ用男子!D$102,ROW(),"")),"")</f>
        <v/>
      </c>
      <c r="BN897" s="58" t="str">
        <f>IF(O897="男子",IF($AF897&gt;100,"",IF($M897=プロ用男子!K$102,ROW(),"")),"")</f>
        <v/>
      </c>
      <c r="BO897" s="58" t="str">
        <f>IF(O897="男子",IF($AF897&gt;100,"",IF($M897=プロ用男子!D$127,ROW(),"")),"")</f>
        <v/>
      </c>
      <c r="BP897" s="58" t="str">
        <f>IF(O897="男子",IF($AF897&gt;100,"",IF($M897=プロ用男子!K$127,ROW(),"")),"")</f>
        <v/>
      </c>
      <c r="BQ897" s="58" t="str">
        <f>IF(O897="男子",IF($AF897&gt;100,"",IF($M897=プロ用男子!D$152,ROW(),"")),"")</f>
        <v/>
      </c>
      <c r="BR897" s="58" t="str">
        <f>IF(O897="男子",IF($AF897&gt;100,"",IF($M897=プロ用男子!K$152,ROW(),"")),"")</f>
        <v/>
      </c>
      <c r="BS897" s="58" t="str">
        <f>IF(O897="男子",IF($AF897&gt;100,"",IF($M897=プロ用男子!D$177,ROW(),"")),"")</f>
        <v/>
      </c>
      <c r="BT897" s="58" t="str">
        <f>IF(O897="男子",IF($AF897&gt;100,"",IF($M897=プロ用男子!K$177,ROW(),"")),"")</f>
        <v/>
      </c>
      <c r="BU897" s="58" t="str">
        <f>IF(O897="男子",IF($AF897&gt;100,"",IF($M897=プロ用男子!D$202,ROW(),"")),"")</f>
        <v/>
      </c>
      <c r="BV897" s="58" t="str">
        <f>IF(O897="男子",IF($AF897&gt;100,"",IF($M897=プロ用男子!K$202,ROW(),"")),"")</f>
        <v/>
      </c>
      <c r="BW897" s="58" t="str">
        <f>IF(O897="男子",IF($AF897&gt;100,"",IF($M897=プロ用男子!D$227,ROW(),"")),"")</f>
        <v/>
      </c>
      <c r="BX897" s="58" t="str">
        <f>IF(O897="男子",IF($AF897&gt;100,"",IF($M897=プロ用男子!K$227,ROW(),"")),"")</f>
        <v/>
      </c>
      <c r="BY897" s="58" t="str">
        <f>IF(O897="女子",IF(AF897&gt;100,"",IF(M897=プロ用女子!D$2,ROW(),"")),"")</f>
        <v/>
      </c>
      <c r="BZ897" s="58" t="str">
        <f>IF(O897="女子",IF($AF897&gt;100,"",IF($M897=プロ用女子!K$2,ROW(),"")),"")</f>
        <v/>
      </c>
      <c r="CA897" s="58" t="str">
        <f>IF(O897="女子",IF($AF897&gt;100,"",IF($M897=プロ用女子!D$27,ROW(),"")),"")</f>
        <v/>
      </c>
      <c r="CB897" s="58" t="str">
        <f>IF(O897="女子",IF($AF897&gt;100,"",IF($M897=プロ用女子!K$27,ROW(),"")),"")</f>
        <v/>
      </c>
      <c r="CC897" s="58" t="str">
        <f>IF(O897="女子",IF($AF897&gt;100,"",IF($M897=プロ用女子!D$52,ROW(),"")),"")</f>
        <v/>
      </c>
      <c r="CD897" s="58" t="str">
        <f>IF(O897="女子",IF($AF897&gt;100,"",IF($M897=プロ用女子!K$52,ROW(),"")),"")</f>
        <v/>
      </c>
      <c r="CE897" s="58" t="str">
        <f>IF(O897="女子",IF($AF897&gt;100,"",IF($M897=プロ用女子!D$77,ROW(),"")),"")</f>
        <v/>
      </c>
      <c r="CF897" s="58" t="str">
        <f>IF(O897="女子",IF($AF897&gt;100,"",IF($M897=プロ用女子!K$77,ROW(),"")),"")</f>
        <v/>
      </c>
      <c r="CG897" s="58" t="str">
        <f>IF(O897="女子",IF($AF897&gt;100,"",IF($M897=プロ用女子!D$102,ROW(),"")),"")</f>
        <v/>
      </c>
      <c r="CH897" s="58" t="str">
        <f>IF(O897="女子",IF($AF897&gt;100,"",IF($M897=プロ用女子!K$102,ROW(),"")),"")</f>
        <v/>
      </c>
      <c r="CI897" s="58" t="str">
        <f>IF(O897="女子",IF($AF897&gt;100,"",IF($M897=プロ用女子!D$127,ROW(),"")),"")</f>
        <v/>
      </c>
      <c r="CJ897" s="58" t="str">
        <f>IF(O897="女子",IF($AF897&gt;100,"",IF($M897=プロ用女子!K$127,ROW(),"")),"")</f>
        <v/>
      </c>
      <c r="CK897" s="58" t="str">
        <f>IF(O897="女子",IF($AF897&gt;100,"",IF($M897=プロ用女子!D$152,ROW(),"")),"")</f>
        <v/>
      </c>
      <c r="CL897" s="58" t="str">
        <f>IF(O897="女子",IF($AF897&gt;100,"",IF($M897=プロ用女子!K$152,ROW(),"")),"")</f>
        <v/>
      </c>
      <c r="CM897" s="58" t="str">
        <f>IF(O897="女子",IF($AF897&gt;100,"",IF($M897=プロ用女子!D$177,ROW(),"")),"")</f>
        <v/>
      </c>
      <c r="CN897" s="58" t="str">
        <f>IF(O897="女子",IF($AF897&gt;100,"",IF($M897=プロ用女子!K$177,ROW(),"")),"")</f>
        <v/>
      </c>
      <c r="CO897" s="58" t="str">
        <f>IF(O897="女子",IF($AF897&gt;100,"",IF($M897=プロ用女子!D$202,ROW(),"")),"")</f>
        <v/>
      </c>
      <c r="CP897" s="58" t="str">
        <f>IF(O897="女子",IF($AF897&gt;100,"",IF($M897=プロ用女子!K$202,ROW(),"")),"")</f>
        <v/>
      </c>
      <c r="CQ897" s="58" t="str">
        <f>IF(O897="女子",IF($AF897&gt;100,"",IF($M897=プロ用女子!D$227,ROW(),"")),"")</f>
        <v/>
      </c>
      <c r="CR897" s="58" t="str">
        <f>IF(O897="女子",IF($AF897&gt;100,"",IF($M897=プロ用女子!K$227,ROW(),"")),"")</f>
        <v/>
      </c>
    </row>
    <row r="898" spans="57:96" x14ac:dyDescent="0.15">
      <c r="BE898" s="58" t="str">
        <f>IF(O898="男子",IF($AF898&gt;100,"",IF(M898=プロ用男子!D$2,ROW(),"")),"")</f>
        <v/>
      </c>
      <c r="BF898" s="58" t="str">
        <f>IF(O898="男子",IF($AF898&gt;100,"",IF($M898=プロ用男子!K$2,ROW(),"")),"")</f>
        <v/>
      </c>
      <c r="BG898" s="58" t="str">
        <f>IF(O898="男子",IF($AF898&gt;100,"",IF($M898=プロ用男子!D$27,ROW(),"")),"")</f>
        <v/>
      </c>
      <c r="BH898" s="58" t="str">
        <f>IF(O898="男子",IF($AF898&gt;100,"",IF($M898=プロ用男子!K$27,ROW(),"")),"")</f>
        <v/>
      </c>
      <c r="BI898" s="58" t="str">
        <f>IF(O898="男子",IF($AF898&gt;100,"",IF($M898=プロ用男子!D$52,ROW(),"")),"")</f>
        <v/>
      </c>
      <c r="BJ898" s="58" t="str">
        <f>IF(O898="男子",IF($AF898&gt;100,"",IF($M898=プロ用男子!K$52,ROW(),"")),"")</f>
        <v/>
      </c>
      <c r="BK898" s="58" t="str">
        <f>IF(O898="男子",IF($AF898&gt;100,"",IF($M898=プロ用男子!D$77,ROW(),"")),"")</f>
        <v/>
      </c>
      <c r="BL898" s="58" t="str">
        <f>IF(O898="男子",IF($AF898&gt;100,"",IF($M898=プロ用男子!K$77,ROW(),"")),"")</f>
        <v/>
      </c>
      <c r="BM898" s="58" t="str">
        <f>IF(O898="男子",IF($AF898&gt;100,"",IF($M898=プロ用男子!D$102,ROW(),"")),"")</f>
        <v/>
      </c>
      <c r="BN898" s="58" t="str">
        <f>IF(O898="男子",IF($AF898&gt;100,"",IF($M898=プロ用男子!K$102,ROW(),"")),"")</f>
        <v/>
      </c>
      <c r="BO898" s="58" t="str">
        <f>IF(O898="男子",IF($AF898&gt;100,"",IF($M898=プロ用男子!D$127,ROW(),"")),"")</f>
        <v/>
      </c>
      <c r="BP898" s="58" t="str">
        <f>IF(O898="男子",IF($AF898&gt;100,"",IF($M898=プロ用男子!K$127,ROW(),"")),"")</f>
        <v/>
      </c>
      <c r="BQ898" s="58" t="str">
        <f>IF(O898="男子",IF($AF898&gt;100,"",IF($M898=プロ用男子!D$152,ROW(),"")),"")</f>
        <v/>
      </c>
      <c r="BR898" s="58" t="str">
        <f>IF(O898="男子",IF($AF898&gt;100,"",IF($M898=プロ用男子!K$152,ROW(),"")),"")</f>
        <v/>
      </c>
      <c r="BS898" s="58" t="str">
        <f>IF(O898="男子",IF($AF898&gt;100,"",IF($M898=プロ用男子!D$177,ROW(),"")),"")</f>
        <v/>
      </c>
      <c r="BT898" s="58" t="str">
        <f>IF(O898="男子",IF($AF898&gt;100,"",IF($M898=プロ用男子!K$177,ROW(),"")),"")</f>
        <v/>
      </c>
      <c r="BU898" s="58" t="str">
        <f>IF(O898="男子",IF($AF898&gt;100,"",IF($M898=プロ用男子!D$202,ROW(),"")),"")</f>
        <v/>
      </c>
      <c r="BV898" s="58" t="str">
        <f>IF(O898="男子",IF($AF898&gt;100,"",IF($M898=プロ用男子!K$202,ROW(),"")),"")</f>
        <v/>
      </c>
      <c r="BW898" s="58" t="str">
        <f>IF(O898="男子",IF($AF898&gt;100,"",IF($M898=プロ用男子!D$227,ROW(),"")),"")</f>
        <v/>
      </c>
      <c r="BX898" s="58" t="str">
        <f>IF(O898="男子",IF($AF898&gt;100,"",IF($M898=プロ用男子!K$227,ROW(),"")),"")</f>
        <v/>
      </c>
      <c r="BY898" s="58" t="str">
        <f>IF(O898="女子",IF(AF898&gt;100,"",IF(M898=プロ用女子!D$2,ROW(),"")),"")</f>
        <v/>
      </c>
      <c r="BZ898" s="58" t="str">
        <f>IF(O898="女子",IF($AF898&gt;100,"",IF($M898=プロ用女子!K$2,ROW(),"")),"")</f>
        <v/>
      </c>
      <c r="CA898" s="58" t="str">
        <f>IF(O898="女子",IF($AF898&gt;100,"",IF($M898=プロ用女子!D$27,ROW(),"")),"")</f>
        <v/>
      </c>
      <c r="CB898" s="58" t="str">
        <f>IF(O898="女子",IF($AF898&gt;100,"",IF($M898=プロ用女子!K$27,ROW(),"")),"")</f>
        <v/>
      </c>
      <c r="CC898" s="58" t="str">
        <f>IF(O898="女子",IF($AF898&gt;100,"",IF($M898=プロ用女子!D$52,ROW(),"")),"")</f>
        <v/>
      </c>
      <c r="CD898" s="58" t="str">
        <f>IF(O898="女子",IF($AF898&gt;100,"",IF($M898=プロ用女子!K$52,ROW(),"")),"")</f>
        <v/>
      </c>
      <c r="CE898" s="58" t="str">
        <f>IF(O898="女子",IF($AF898&gt;100,"",IF($M898=プロ用女子!D$77,ROW(),"")),"")</f>
        <v/>
      </c>
      <c r="CF898" s="58" t="str">
        <f>IF(O898="女子",IF($AF898&gt;100,"",IF($M898=プロ用女子!K$77,ROW(),"")),"")</f>
        <v/>
      </c>
      <c r="CG898" s="58" t="str">
        <f>IF(O898="女子",IF($AF898&gt;100,"",IF($M898=プロ用女子!D$102,ROW(),"")),"")</f>
        <v/>
      </c>
      <c r="CH898" s="58" t="str">
        <f>IF(O898="女子",IF($AF898&gt;100,"",IF($M898=プロ用女子!K$102,ROW(),"")),"")</f>
        <v/>
      </c>
      <c r="CI898" s="58" t="str">
        <f>IF(O898="女子",IF($AF898&gt;100,"",IF($M898=プロ用女子!D$127,ROW(),"")),"")</f>
        <v/>
      </c>
      <c r="CJ898" s="58" t="str">
        <f>IF(O898="女子",IF($AF898&gt;100,"",IF($M898=プロ用女子!K$127,ROW(),"")),"")</f>
        <v/>
      </c>
      <c r="CK898" s="58" t="str">
        <f>IF(O898="女子",IF($AF898&gt;100,"",IF($M898=プロ用女子!D$152,ROW(),"")),"")</f>
        <v/>
      </c>
      <c r="CL898" s="58" t="str">
        <f>IF(O898="女子",IF($AF898&gt;100,"",IF($M898=プロ用女子!K$152,ROW(),"")),"")</f>
        <v/>
      </c>
      <c r="CM898" s="58" t="str">
        <f>IF(O898="女子",IF($AF898&gt;100,"",IF($M898=プロ用女子!D$177,ROW(),"")),"")</f>
        <v/>
      </c>
      <c r="CN898" s="58" t="str">
        <f>IF(O898="女子",IF($AF898&gt;100,"",IF($M898=プロ用女子!K$177,ROW(),"")),"")</f>
        <v/>
      </c>
      <c r="CO898" s="58" t="str">
        <f>IF(O898="女子",IF($AF898&gt;100,"",IF($M898=プロ用女子!D$202,ROW(),"")),"")</f>
        <v/>
      </c>
      <c r="CP898" s="58" t="str">
        <f>IF(O898="女子",IF($AF898&gt;100,"",IF($M898=プロ用女子!K$202,ROW(),"")),"")</f>
        <v/>
      </c>
      <c r="CQ898" s="58" t="str">
        <f>IF(O898="女子",IF($AF898&gt;100,"",IF($M898=プロ用女子!D$227,ROW(),"")),"")</f>
        <v/>
      </c>
      <c r="CR898" s="58" t="str">
        <f>IF(O898="女子",IF($AF898&gt;100,"",IF($M898=プロ用女子!K$227,ROW(),"")),"")</f>
        <v/>
      </c>
    </row>
    <row r="899" spans="57:96" x14ac:dyDescent="0.15">
      <c r="BE899" s="58" t="str">
        <f>IF(O899="男子",IF($AF899&gt;100,"",IF(M899=プロ用男子!D$2,ROW(),"")),"")</f>
        <v/>
      </c>
      <c r="BF899" s="58" t="str">
        <f>IF(O899="男子",IF($AF899&gt;100,"",IF($M899=プロ用男子!K$2,ROW(),"")),"")</f>
        <v/>
      </c>
      <c r="BG899" s="58" t="str">
        <f>IF(O899="男子",IF($AF899&gt;100,"",IF($M899=プロ用男子!D$27,ROW(),"")),"")</f>
        <v/>
      </c>
      <c r="BH899" s="58" t="str">
        <f>IF(O899="男子",IF($AF899&gt;100,"",IF($M899=プロ用男子!K$27,ROW(),"")),"")</f>
        <v/>
      </c>
      <c r="BI899" s="58" t="str">
        <f>IF(O899="男子",IF($AF899&gt;100,"",IF($M899=プロ用男子!D$52,ROW(),"")),"")</f>
        <v/>
      </c>
      <c r="BJ899" s="58" t="str">
        <f>IF(O899="男子",IF($AF899&gt;100,"",IF($M899=プロ用男子!K$52,ROW(),"")),"")</f>
        <v/>
      </c>
      <c r="BK899" s="58" t="str">
        <f>IF(O899="男子",IF($AF899&gt;100,"",IF($M899=プロ用男子!D$77,ROW(),"")),"")</f>
        <v/>
      </c>
      <c r="BL899" s="58" t="str">
        <f>IF(O899="男子",IF($AF899&gt;100,"",IF($M899=プロ用男子!K$77,ROW(),"")),"")</f>
        <v/>
      </c>
      <c r="BM899" s="58" t="str">
        <f>IF(O899="男子",IF($AF899&gt;100,"",IF($M899=プロ用男子!D$102,ROW(),"")),"")</f>
        <v/>
      </c>
      <c r="BN899" s="58" t="str">
        <f>IF(O899="男子",IF($AF899&gt;100,"",IF($M899=プロ用男子!K$102,ROW(),"")),"")</f>
        <v/>
      </c>
      <c r="BO899" s="58" t="str">
        <f>IF(O899="男子",IF($AF899&gt;100,"",IF($M899=プロ用男子!D$127,ROW(),"")),"")</f>
        <v/>
      </c>
      <c r="BP899" s="58" t="str">
        <f>IF(O899="男子",IF($AF899&gt;100,"",IF($M899=プロ用男子!K$127,ROW(),"")),"")</f>
        <v/>
      </c>
      <c r="BQ899" s="58" t="str">
        <f>IF(O899="男子",IF($AF899&gt;100,"",IF($M899=プロ用男子!D$152,ROW(),"")),"")</f>
        <v/>
      </c>
      <c r="BR899" s="58" t="str">
        <f>IF(O899="男子",IF($AF899&gt;100,"",IF($M899=プロ用男子!K$152,ROW(),"")),"")</f>
        <v/>
      </c>
      <c r="BS899" s="58" t="str">
        <f>IF(O899="男子",IF($AF899&gt;100,"",IF($M899=プロ用男子!D$177,ROW(),"")),"")</f>
        <v/>
      </c>
      <c r="BT899" s="58" t="str">
        <f>IF(O899="男子",IF($AF899&gt;100,"",IF($M899=プロ用男子!K$177,ROW(),"")),"")</f>
        <v/>
      </c>
      <c r="BU899" s="58" t="str">
        <f>IF(O899="男子",IF($AF899&gt;100,"",IF($M899=プロ用男子!D$202,ROW(),"")),"")</f>
        <v/>
      </c>
      <c r="BV899" s="58" t="str">
        <f>IF(O899="男子",IF($AF899&gt;100,"",IF($M899=プロ用男子!K$202,ROW(),"")),"")</f>
        <v/>
      </c>
      <c r="BW899" s="58" t="str">
        <f>IF(O899="男子",IF($AF899&gt;100,"",IF($M899=プロ用男子!D$227,ROW(),"")),"")</f>
        <v/>
      </c>
      <c r="BX899" s="58" t="str">
        <f>IF(O899="男子",IF($AF899&gt;100,"",IF($M899=プロ用男子!K$227,ROW(),"")),"")</f>
        <v/>
      </c>
      <c r="BY899" s="58" t="str">
        <f>IF(O899="女子",IF(AF899&gt;100,"",IF(M899=プロ用女子!D$2,ROW(),"")),"")</f>
        <v/>
      </c>
      <c r="BZ899" s="58" t="str">
        <f>IF(O899="女子",IF($AF899&gt;100,"",IF($M899=プロ用女子!K$2,ROW(),"")),"")</f>
        <v/>
      </c>
      <c r="CA899" s="58" t="str">
        <f>IF(O899="女子",IF($AF899&gt;100,"",IF($M899=プロ用女子!D$27,ROW(),"")),"")</f>
        <v/>
      </c>
      <c r="CB899" s="58" t="str">
        <f>IF(O899="女子",IF($AF899&gt;100,"",IF($M899=プロ用女子!K$27,ROW(),"")),"")</f>
        <v/>
      </c>
      <c r="CC899" s="58" t="str">
        <f>IF(O899="女子",IF($AF899&gt;100,"",IF($M899=プロ用女子!D$52,ROW(),"")),"")</f>
        <v/>
      </c>
      <c r="CD899" s="58" t="str">
        <f>IF(O899="女子",IF($AF899&gt;100,"",IF($M899=プロ用女子!K$52,ROW(),"")),"")</f>
        <v/>
      </c>
      <c r="CE899" s="58" t="str">
        <f>IF(O899="女子",IF($AF899&gt;100,"",IF($M899=プロ用女子!D$77,ROW(),"")),"")</f>
        <v/>
      </c>
      <c r="CF899" s="58" t="str">
        <f>IF(O899="女子",IF($AF899&gt;100,"",IF($M899=プロ用女子!K$77,ROW(),"")),"")</f>
        <v/>
      </c>
      <c r="CG899" s="58" t="str">
        <f>IF(O899="女子",IF($AF899&gt;100,"",IF($M899=プロ用女子!D$102,ROW(),"")),"")</f>
        <v/>
      </c>
      <c r="CH899" s="58" t="str">
        <f>IF(O899="女子",IF($AF899&gt;100,"",IF($M899=プロ用女子!K$102,ROW(),"")),"")</f>
        <v/>
      </c>
      <c r="CI899" s="58" t="str">
        <f>IF(O899="女子",IF($AF899&gt;100,"",IF($M899=プロ用女子!D$127,ROW(),"")),"")</f>
        <v/>
      </c>
      <c r="CJ899" s="58" t="str">
        <f>IF(O899="女子",IF($AF899&gt;100,"",IF($M899=プロ用女子!K$127,ROW(),"")),"")</f>
        <v/>
      </c>
      <c r="CK899" s="58" t="str">
        <f>IF(O899="女子",IF($AF899&gt;100,"",IF($M899=プロ用女子!D$152,ROW(),"")),"")</f>
        <v/>
      </c>
      <c r="CL899" s="58" t="str">
        <f>IF(O899="女子",IF($AF899&gt;100,"",IF($M899=プロ用女子!K$152,ROW(),"")),"")</f>
        <v/>
      </c>
      <c r="CM899" s="58" t="str">
        <f>IF(O899="女子",IF($AF899&gt;100,"",IF($M899=プロ用女子!D$177,ROW(),"")),"")</f>
        <v/>
      </c>
      <c r="CN899" s="58" t="str">
        <f>IF(O899="女子",IF($AF899&gt;100,"",IF($M899=プロ用女子!K$177,ROW(),"")),"")</f>
        <v/>
      </c>
      <c r="CO899" s="58" t="str">
        <f>IF(O899="女子",IF($AF899&gt;100,"",IF($M899=プロ用女子!D$202,ROW(),"")),"")</f>
        <v/>
      </c>
      <c r="CP899" s="58" t="str">
        <f>IF(O899="女子",IF($AF899&gt;100,"",IF($M899=プロ用女子!K$202,ROW(),"")),"")</f>
        <v/>
      </c>
      <c r="CQ899" s="58" t="str">
        <f>IF(O899="女子",IF($AF899&gt;100,"",IF($M899=プロ用女子!D$227,ROW(),"")),"")</f>
        <v/>
      </c>
      <c r="CR899" s="58" t="str">
        <f>IF(O899="女子",IF($AF899&gt;100,"",IF($M899=プロ用女子!K$227,ROW(),"")),"")</f>
        <v/>
      </c>
    </row>
    <row r="900" spans="57:96" x14ac:dyDescent="0.15">
      <c r="BE900" s="58" t="str">
        <f>IF(O900="男子",IF($AF900&gt;100,"",IF(M900=プロ用男子!D$2,ROW(),"")),"")</f>
        <v/>
      </c>
      <c r="BF900" s="58" t="str">
        <f>IF(O900="男子",IF($AF900&gt;100,"",IF($M900=プロ用男子!K$2,ROW(),"")),"")</f>
        <v/>
      </c>
      <c r="BG900" s="58" t="str">
        <f>IF(O900="男子",IF($AF900&gt;100,"",IF($M900=プロ用男子!D$27,ROW(),"")),"")</f>
        <v/>
      </c>
      <c r="BH900" s="58" t="str">
        <f>IF(O900="男子",IF($AF900&gt;100,"",IF($M900=プロ用男子!K$27,ROW(),"")),"")</f>
        <v/>
      </c>
      <c r="BI900" s="58" t="str">
        <f>IF(O900="男子",IF($AF900&gt;100,"",IF($M900=プロ用男子!D$52,ROW(),"")),"")</f>
        <v/>
      </c>
      <c r="BJ900" s="58" t="str">
        <f>IF(O900="男子",IF($AF900&gt;100,"",IF($M900=プロ用男子!K$52,ROW(),"")),"")</f>
        <v/>
      </c>
      <c r="BK900" s="58" t="str">
        <f>IF(O900="男子",IF($AF900&gt;100,"",IF($M900=プロ用男子!D$77,ROW(),"")),"")</f>
        <v/>
      </c>
      <c r="BL900" s="58" t="str">
        <f>IF(O900="男子",IF($AF900&gt;100,"",IF($M900=プロ用男子!K$77,ROW(),"")),"")</f>
        <v/>
      </c>
      <c r="BM900" s="58" t="str">
        <f>IF(O900="男子",IF($AF900&gt;100,"",IF($M900=プロ用男子!D$102,ROW(),"")),"")</f>
        <v/>
      </c>
      <c r="BN900" s="58" t="str">
        <f>IF(O900="男子",IF($AF900&gt;100,"",IF($M900=プロ用男子!K$102,ROW(),"")),"")</f>
        <v/>
      </c>
      <c r="BO900" s="58" t="str">
        <f>IF(O900="男子",IF($AF900&gt;100,"",IF($M900=プロ用男子!D$127,ROW(),"")),"")</f>
        <v/>
      </c>
      <c r="BP900" s="58" t="str">
        <f>IF(O900="男子",IF($AF900&gt;100,"",IF($M900=プロ用男子!K$127,ROW(),"")),"")</f>
        <v/>
      </c>
      <c r="BQ900" s="58" t="str">
        <f>IF(O900="男子",IF($AF900&gt;100,"",IF($M900=プロ用男子!D$152,ROW(),"")),"")</f>
        <v/>
      </c>
      <c r="BR900" s="58" t="str">
        <f>IF(O900="男子",IF($AF900&gt;100,"",IF($M900=プロ用男子!K$152,ROW(),"")),"")</f>
        <v/>
      </c>
      <c r="BS900" s="58" t="str">
        <f>IF(O900="男子",IF($AF900&gt;100,"",IF($M900=プロ用男子!D$177,ROW(),"")),"")</f>
        <v/>
      </c>
      <c r="BT900" s="58" t="str">
        <f>IF(O900="男子",IF($AF900&gt;100,"",IF($M900=プロ用男子!K$177,ROW(),"")),"")</f>
        <v/>
      </c>
      <c r="BU900" s="58" t="str">
        <f>IF(O900="男子",IF($AF900&gt;100,"",IF($M900=プロ用男子!D$202,ROW(),"")),"")</f>
        <v/>
      </c>
      <c r="BV900" s="58" t="str">
        <f>IF(O900="男子",IF($AF900&gt;100,"",IF($M900=プロ用男子!K$202,ROW(),"")),"")</f>
        <v/>
      </c>
      <c r="BW900" s="58" t="str">
        <f>IF(O900="男子",IF($AF900&gt;100,"",IF($M900=プロ用男子!D$227,ROW(),"")),"")</f>
        <v/>
      </c>
      <c r="BX900" s="58" t="str">
        <f>IF(O900="男子",IF($AF900&gt;100,"",IF($M900=プロ用男子!K$227,ROW(),"")),"")</f>
        <v/>
      </c>
      <c r="BY900" s="58" t="str">
        <f>IF(O900="女子",IF(AF900&gt;100,"",IF(M900=プロ用女子!D$2,ROW(),"")),"")</f>
        <v/>
      </c>
      <c r="BZ900" s="58" t="str">
        <f>IF(O900="女子",IF($AF900&gt;100,"",IF($M900=プロ用女子!K$2,ROW(),"")),"")</f>
        <v/>
      </c>
      <c r="CA900" s="58" t="str">
        <f>IF(O900="女子",IF($AF900&gt;100,"",IF($M900=プロ用女子!D$27,ROW(),"")),"")</f>
        <v/>
      </c>
      <c r="CB900" s="58" t="str">
        <f>IF(O900="女子",IF($AF900&gt;100,"",IF($M900=プロ用女子!K$27,ROW(),"")),"")</f>
        <v/>
      </c>
      <c r="CC900" s="58" t="str">
        <f>IF(O900="女子",IF($AF900&gt;100,"",IF($M900=プロ用女子!D$52,ROW(),"")),"")</f>
        <v/>
      </c>
      <c r="CD900" s="58" t="str">
        <f>IF(O900="女子",IF($AF900&gt;100,"",IF($M900=プロ用女子!K$52,ROW(),"")),"")</f>
        <v/>
      </c>
      <c r="CE900" s="58" t="str">
        <f>IF(O900="女子",IF($AF900&gt;100,"",IF($M900=プロ用女子!D$77,ROW(),"")),"")</f>
        <v/>
      </c>
      <c r="CF900" s="58" t="str">
        <f>IF(O900="女子",IF($AF900&gt;100,"",IF($M900=プロ用女子!K$77,ROW(),"")),"")</f>
        <v/>
      </c>
      <c r="CG900" s="58" t="str">
        <f>IF(O900="女子",IF($AF900&gt;100,"",IF($M900=プロ用女子!D$102,ROW(),"")),"")</f>
        <v/>
      </c>
      <c r="CH900" s="58" t="str">
        <f>IF(O900="女子",IF($AF900&gt;100,"",IF($M900=プロ用女子!K$102,ROW(),"")),"")</f>
        <v/>
      </c>
      <c r="CI900" s="58" t="str">
        <f>IF(O900="女子",IF($AF900&gt;100,"",IF($M900=プロ用女子!D$127,ROW(),"")),"")</f>
        <v/>
      </c>
      <c r="CJ900" s="58" t="str">
        <f>IF(O900="女子",IF($AF900&gt;100,"",IF($M900=プロ用女子!K$127,ROW(),"")),"")</f>
        <v/>
      </c>
      <c r="CK900" s="58" t="str">
        <f>IF(O900="女子",IF($AF900&gt;100,"",IF($M900=プロ用女子!D$152,ROW(),"")),"")</f>
        <v/>
      </c>
      <c r="CL900" s="58" t="str">
        <f>IF(O900="女子",IF($AF900&gt;100,"",IF($M900=プロ用女子!K$152,ROW(),"")),"")</f>
        <v/>
      </c>
      <c r="CM900" s="58" t="str">
        <f>IF(O900="女子",IF($AF900&gt;100,"",IF($M900=プロ用女子!D$177,ROW(),"")),"")</f>
        <v/>
      </c>
      <c r="CN900" s="58" t="str">
        <f>IF(O900="女子",IF($AF900&gt;100,"",IF($M900=プロ用女子!K$177,ROW(),"")),"")</f>
        <v/>
      </c>
      <c r="CO900" s="58" t="str">
        <f>IF(O900="女子",IF($AF900&gt;100,"",IF($M900=プロ用女子!D$202,ROW(),"")),"")</f>
        <v/>
      </c>
      <c r="CP900" s="58" t="str">
        <f>IF(O900="女子",IF($AF900&gt;100,"",IF($M900=プロ用女子!K$202,ROW(),"")),"")</f>
        <v/>
      </c>
      <c r="CQ900" s="58" t="str">
        <f>IF(O900="女子",IF($AF900&gt;100,"",IF($M900=プロ用女子!D$227,ROW(),"")),"")</f>
        <v/>
      </c>
      <c r="CR900" s="58" t="str">
        <f>IF(O900="女子",IF($AF900&gt;100,"",IF($M900=プロ用女子!K$227,ROW(),"")),"")</f>
        <v/>
      </c>
    </row>
    <row r="901" spans="57:96" x14ac:dyDescent="0.15">
      <c r="BE901" s="58" t="str">
        <f>IF(O901="男子",IF($AF901&gt;100,"",IF(M901=プロ用男子!D$2,ROW(),"")),"")</f>
        <v/>
      </c>
      <c r="BF901" s="58" t="str">
        <f>IF(O901="男子",IF($AF901&gt;100,"",IF($M901=プロ用男子!K$2,ROW(),"")),"")</f>
        <v/>
      </c>
      <c r="BG901" s="58" t="str">
        <f>IF(O901="男子",IF($AF901&gt;100,"",IF($M901=プロ用男子!D$27,ROW(),"")),"")</f>
        <v/>
      </c>
      <c r="BH901" s="58" t="str">
        <f>IF(O901="男子",IF($AF901&gt;100,"",IF($M901=プロ用男子!K$27,ROW(),"")),"")</f>
        <v/>
      </c>
      <c r="BI901" s="58" t="str">
        <f>IF(O901="男子",IF($AF901&gt;100,"",IF($M901=プロ用男子!D$52,ROW(),"")),"")</f>
        <v/>
      </c>
      <c r="BJ901" s="58" t="str">
        <f>IF(O901="男子",IF($AF901&gt;100,"",IF($M901=プロ用男子!K$52,ROW(),"")),"")</f>
        <v/>
      </c>
      <c r="BK901" s="58" t="str">
        <f>IF(O901="男子",IF($AF901&gt;100,"",IF($M901=プロ用男子!D$77,ROW(),"")),"")</f>
        <v/>
      </c>
      <c r="BL901" s="58" t="str">
        <f>IF(O901="男子",IF($AF901&gt;100,"",IF($M901=プロ用男子!K$77,ROW(),"")),"")</f>
        <v/>
      </c>
      <c r="BM901" s="58" t="str">
        <f>IF(O901="男子",IF($AF901&gt;100,"",IF($M901=プロ用男子!D$102,ROW(),"")),"")</f>
        <v/>
      </c>
      <c r="BN901" s="58" t="str">
        <f>IF(O901="男子",IF($AF901&gt;100,"",IF($M901=プロ用男子!K$102,ROW(),"")),"")</f>
        <v/>
      </c>
      <c r="BO901" s="58" t="str">
        <f>IF(O901="男子",IF($AF901&gt;100,"",IF($M901=プロ用男子!D$127,ROW(),"")),"")</f>
        <v/>
      </c>
      <c r="BP901" s="58" t="str">
        <f>IF(O901="男子",IF($AF901&gt;100,"",IF($M901=プロ用男子!K$127,ROW(),"")),"")</f>
        <v/>
      </c>
      <c r="BQ901" s="58" t="str">
        <f>IF(O901="男子",IF($AF901&gt;100,"",IF($M901=プロ用男子!D$152,ROW(),"")),"")</f>
        <v/>
      </c>
      <c r="BR901" s="58" t="str">
        <f>IF(O901="男子",IF($AF901&gt;100,"",IF($M901=プロ用男子!K$152,ROW(),"")),"")</f>
        <v/>
      </c>
      <c r="BS901" s="58" t="str">
        <f>IF(O901="男子",IF($AF901&gt;100,"",IF($M901=プロ用男子!D$177,ROW(),"")),"")</f>
        <v/>
      </c>
      <c r="BT901" s="58" t="str">
        <f>IF(O901="男子",IF($AF901&gt;100,"",IF($M901=プロ用男子!K$177,ROW(),"")),"")</f>
        <v/>
      </c>
      <c r="BU901" s="58" t="str">
        <f>IF(O901="男子",IF($AF901&gt;100,"",IF($M901=プロ用男子!D$202,ROW(),"")),"")</f>
        <v/>
      </c>
      <c r="BV901" s="58" t="str">
        <f>IF(O901="男子",IF($AF901&gt;100,"",IF($M901=プロ用男子!K$202,ROW(),"")),"")</f>
        <v/>
      </c>
      <c r="BW901" s="58" t="str">
        <f>IF(O901="男子",IF($AF901&gt;100,"",IF($M901=プロ用男子!D$227,ROW(),"")),"")</f>
        <v/>
      </c>
      <c r="BX901" s="58" t="str">
        <f>IF(O901="男子",IF($AF901&gt;100,"",IF($M901=プロ用男子!K$227,ROW(),"")),"")</f>
        <v/>
      </c>
      <c r="BY901" s="58" t="str">
        <f>IF(O901="女子",IF(AF901&gt;100,"",IF(M901=プロ用女子!D$2,ROW(),"")),"")</f>
        <v/>
      </c>
      <c r="BZ901" s="58" t="str">
        <f>IF(O901="女子",IF($AF901&gt;100,"",IF($M901=プロ用女子!K$2,ROW(),"")),"")</f>
        <v/>
      </c>
      <c r="CA901" s="58" t="str">
        <f>IF(O901="女子",IF($AF901&gt;100,"",IF($M901=プロ用女子!D$27,ROW(),"")),"")</f>
        <v/>
      </c>
      <c r="CB901" s="58" t="str">
        <f>IF(O901="女子",IF($AF901&gt;100,"",IF($M901=プロ用女子!K$27,ROW(),"")),"")</f>
        <v/>
      </c>
      <c r="CC901" s="58" t="str">
        <f>IF(O901="女子",IF($AF901&gt;100,"",IF($M901=プロ用女子!D$52,ROW(),"")),"")</f>
        <v/>
      </c>
      <c r="CD901" s="58" t="str">
        <f>IF(O901="女子",IF($AF901&gt;100,"",IF($M901=プロ用女子!K$52,ROW(),"")),"")</f>
        <v/>
      </c>
      <c r="CE901" s="58" t="str">
        <f>IF(O901="女子",IF($AF901&gt;100,"",IF($M901=プロ用女子!D$77,ROW(),"")),"")</f>
        <v/>
      </c>
      <c r="CF901" s="58" t="str">
        <f>IF(O901="女子",IF($AF901&gt;100,"",IF($M901=プロ用女子!K$77,ROW(),"")),"")</f>
        <v/>
      </c>
      <c r="CG901" s="58" t="str">
        <f>IF(O901="女子",IF($AF901&gt;100,"",IF($M901=プロ用女子!D$102,ROW(),"")),"")</f>
        <v/>
      </c>
      <c r="CH901" s="58" t="str">
        <f>IF(O901="女子",IF($AF901&gt;100,"",IF($M901=プロ用女子!K$102,ROW(),"")),"")</f>
        <v/>
      </c>
      <c r="CI901" s="58" t="str">
        <f>IF(O901="女子",IF($AF901&gt;100,"",IF($M901=プロ用女子!D$127,ROW(),"")),"")</f>
        <v/>
      </c>
      <c r="CJ901" s="58" t="str">
        <f>IF(O901="女子",IF($AF901&gt;100,"",IF($M901=プロ用女子!K$127,ROW(),"")),"")</f>
        <v/>
      </c>
      <c r="CK901" s="58" t="str">
        <f>IF(O901="女子",IF($AF901&gt;100,"",IF($M901=プロ用女子!D$152,ROW(),"")),"")</f>
        <v/>
      </c>
      <c r="CL901" s="58" t="str">
        <f>IF(O901="女子",IF($AF901&gt;100,"",IF($M901=プロ用女子!K$152,ROW(),"")),"")</f>
        <v/>
      </c>
      <c r="CM901" s="58" t="str">
        <f>IF(O901="女子",IF($AF901&gt;100,"",IF($M901=プロ用女子!D$177,ROW(),"")),"")</f>
        <v/>
      </c>
      <c r="CN901" s="58" t="str">
        <f>IF(O901="女子",IF($AF901&gt;100,"",IF($M901=プロ用女子!K$177,ROW(),"")),"")</f>
        <v/>
      </c>
      <c r="CO901" s="58" t="str">
        <f>IF(O901="女子",IF($AF901&gt;100,"",IF($M901=プロ用女子!D$202,ROW(),"")),"")</f>
        <v/>
      </c>
      <c r="CP901" s="58" t="str">
        <f>IF(O901="女子",IF($AF901&gt;100,"",IF($M901=プロ用女子!K$202,ROW(),"")),"")</f>
        <v/>
      </c>
      <c r="CQ901" s="58" t="str">
        <f>IF(O901="女子",IF($AF901&gt;100,"",IF($M901=プロ用女子!D$227,ROW(),"")),"")</f>
        <v/>
      </c>
      <c r="CR901" s="58" t="str">
        <f>IF(O901="女子",IF($AF901&gt;100,"",IF($M901=プロ用女子!K$227,ROW(),"")),"")</f>
        <v/>
      </c>
    </row>
    <row r="902" spans="57:96" x14ac:dyDescent="0.15">
      <c r="BE902" s="58" t="str">
        <f>IF(O902="男子",IF($AF902&gt;100,"",IF(M902=プロ用男子!D$2,ROW(),"")),"")</f>
        <v/>
      </c>
      <c r="BF902" s="58" t="str">
        <f>IF(O902="男子",IF($AF902&gt;100,"",IF($M902=プロ用男子!K$2,ROW(),"")),"")</f>
        <v/>
      </c>
      <c r="BG902" s="58" t="str">
        <f>IF(O902="男子",IF($AF902&gt;100,"",IF($M902=プロ用男子!D$27,ROW(),"")),"")</f>
        <v/>
      </c>
      <c r="BH902" s="58" t="str">
        <f>IF(O902="男子",IF($AF902&gt;100,"",IF($M902=プロ用男子!K$27,ROW(),"")),"")</f>
        <v/>
      </c>
      <c r="BI902" s="58" t="str">
        <f>IF(O902="男子",IF($AF902&gt;100,"",IF($M902=プロ用男子!D$52,ROW(),"")),"")</f>
        <v/>
      </c>
      <c r="BJ902" s="58" t="str">
        <f>IF(O902="男子",IF($AF902&gt;100,"",IF($M902=プロ用男子!K$52,ROW(),"")),"")</f>
        <v/>
      </c>
      <c r="BK902" s="58" t="str">
        <f>IF(O902="男子",IF($AF902&gt;100,"",IF($M902=プロ用男子!D$77,ROW(),"")),"")</f>
        <v/>
      </c>
      <c r="BL902" s="58" t="str">
        <f>IF(O902="男子",IF($AF902&gt;100,"",IF($M902=プロ用男子!K$77,ROW(),"")),"")</f>
        <v/>
      </c>
      <c r="BM902" s="58" t="str">
        <f>IF(O902="男子",IF($AF902&gt;100,"",IF($M902=プロ用男子!D$102,ROW(),"")),"")</f>
        <v/>
      </c>
      <c r="BN902" s="58" t="str">
        <f>IF(O902="男子",IF($AF902&gt;100,"",IF($M902=プロ用男子!K$102,ROW(),"")),"")</f>
        <v/>
      </c>
      <c r="BO902" s="58" t="str">
        <f>IF(O902="男子",IF($AF902&gt;100,"",IF($M902=プロ用男子!D$127,ROW(),"")),"")</f>
        <v/>
      </c>
      <c r="BP902" s="58" t="str">
        <f>IF(O902="男子",IF($AF902&gt;100,"",IF($M902=プロ用男子!K$127,ROW(),"")),"")</f>
        <v/>
      </c>
      <c r="BQ902" s="58" t="str">
        <f>IF(O902="男子",IF($AF902&gt;100,"",IF($M902=プロ用男子!D$152,ROW(),"")),"")</f>
        <v/>
      </c>
      <c r="BR902" s="58" t="str">
        <f>IF(O902="男子",IF($AF902&gt;100,"",IF($M902=プロ用男子!K$152,ROW(),"")),"")</f>
        <v/>
      </c>
      <c r="BS902" s="58" t="str">
        <f>IF(O902="男子",IF($AF902&gt;100,"",IF($M902=プロ用男子!D$177,ROW(),"")),"")</f>
        <v/>
      </c>
      <c r="BT902" s="58" t="str">
        <f>IF(O902="男子",IF($AF902&gt;100,"",IF($M902=プロ用男子!K$177,ROW(),"")),"")</f>
        <v/>
      </c>
      <c r="BU902" s="58" t="str">
        <f>IF(O902="男子",IF($AF902&gt;100,"",IF($M902=プロ用男子!D$202,ROW(),"")),"")</f>
        <v/>
      </c>
      <c r="BV902" s="58" t="str">
        <f>IF(O902="男子",IF($AF902&gt;100,"",IF($M902=プロ用男子!K$202,ROW(),"")),"")</f>
        <v/>
      </c>
      <c r="BW902" s="58" t="str">
        <f>IF(O902="男子",IF($AF902&gt;100,"",IF($M902=プロ用男子!D$227,ROW(),"")),"")</f>
        <v/>
      </c>
      <c r="BX902" s="58" t="str">
        <f>IF(O902="男子",IF($AF902&gt;100,"",IF($M902=プロ用男子!K$227,ROW(),"")),"")</f>
        <v/>
      </c>
      <c r="BY902" s="58" t="str">
        <f>IF(O902="女子",IF(AF902&gt;100,"",IF(M902=プロ用女子!D$2,ROW(),"")),"")</f>
        <v/>
      </c>
      <c r="BZ902" s="58" t="str">
        <f>IF(O902="女子",IF($AF902&gt;100,"",IF($M902=プロ用女子!K$2,ROW(),"")),"")</f>
        <v/>
      </c>
      <c r="CA902" s="58" t="str">
        <f>IF(O902="女子",IF($AF902&gt;100,"",IF($M902=プロ用女子!D$27,ROW(),"")),"")</f>
        <v/>
      </c>
      <c r="CB902" s="58" t="str">
        <f>IF(O902="女子",IF($AF902&gt;100,"",IF($M902=プロ用女子!K$27,ROW(),"")),"")</f>
        <v/>
      </c>
      <c r="CC902" s="58" t="str">
        <f>IF(O902="女子",IF($AF902&gt;100,"",IF($M902=プロ用女子!D$52,ROW(),"")),"")</f>
        <v/>
      </c>
      <c r="CD902" s="58" t="str">
        <f>IF(O902="女子",IF($AF902&gt;100,"",IF($M902=プロ用女子!K$52,ROW(),"")),"")</f>
        <v/>
      </c>
      <c r="CE902" s="58" t="str">
        <f>IF(O902="女子",IF($AF902&gt;100,"",IF($M902=プロ用女子!D$77,ROW(),"")),"")</f>
        <v/>
      </c>
      <c r="CF902" s="58" t="str">
        <f>IF(O902="女子",IF($AF902&gt;100,"",IF($M902=プロ用女子!K$77,ROW(),"")),"")</f>
        <v/>
      </c>
      <c r="CG902" s="58" t="str">
        <f>IF(O902="女子",IF($AF902&gt;100,"",IF($M902=プロ用女子!D$102,ROW(),"")),"")</f>
        <v/>
      </c>
      <c r="CH902" s="58" t="str">
        <f>IF(O902="女子",IF($AF902&gt;100,"",IF($M902=プロ用女子!K$102,ROW(),"")),"")</f>
        <v/>
      </c>
      <c r="CI902" s="58" t="str">
        <f>IF(O902="女子",IF($AF902&gt;100,"",IF($M902=プロ用女子!D$127,ROW(),"")),"")</f>
        <v/>
      </c>
      <c r="CJ902" s="58" t="str">
        <f>IF(O902="女子",IF($AF902&gt;100,"",IF($M902=プロ用女子!K$127,ROW(),"")),"")</f>
        <v/>
      </c>
      <c r="CK902" s="58" t="str">
        <f>IF(O902="女子",IF($AF902&gt;100,"",IF($M902=プロ用女子!D$152,ROW(),"")),"")</f>
        <v/>
      </c>
      <c r="CL902" s="58" t="str">
        <f>IF(O902="女子",IF($AF902&gt;100,"",IF($M902=プロ用女子!K$152,ROW(),"")),"")</f>
        <v/>
      </c>
      <c r="CM902" s="58" t="str">
        <f>IF(O902="女子",IF($AF902&gt;100,"",IF($M902=プロ用女子!D$177,ROW(),"")),"")</f>
        <v/>
      </c>
      <c r="CN902" s="58" t="str">
        <f>IF(O902="女子",IF($AF902&gt;100,"",IF($M902=プロ用女子!K$177,ROW(),"")),"")</f>
        <v/>
      </c>
      <c r="CO902" s="58" t="str">
        <f>IF(O902="女子",IF($AF902&gt;100,"",IF($M902=プロ用女子!D$202,ROW(),"")),"")</f>
        <v/>
      </c>
      <c r="CP902" s="58" t="str">
        <f>IF(O902="女子",IF($AF902&gt;100,"",IF($M902=プロ用女子!K$202,ROW(),"")),"")</f>
        <v/>
      </c>
      <c r="CQ902" s="58" t="str">
        <f>IF(O902="女子",IF($AF902&gt;100,"",IF($M902=プロ用女子!D$227,ROW(),"")),"")</f>
        <v/>
      </c>
      <c r="CR902" s="58" t="str">
        <f>IF(O902="女子",IF($AF902&gt;100,"",IF($M902=プロ用女子!K$227,ROW(),"")),"")</f>
        <v/>
      </c>
    </row>
    <row r="903" spans="57:96" x14ac:dyDescent="0.15">
      <c r="BE903" s="58" t="str">
        <f>IF(O903="男子",IF($AF903&gt;100,"",IF(M903=プロ用男子!D$2,ROW(),"")),"")</f>
        <v/>
      </c>
      <c r="BF903" s="58" t="str">
        <f>IF(O903="男子",IF($AF903&gt;100,"",IF($M903=プロ用男子!K$2,ROW(),"")),"")</f>
        <v/>
      </c>
      <c r="BG903" s="58" t="str">
        <f>IF(O903="男子",IF($AF903&gt;100,"",IF($M903=プロ用男子!D$27,ROW(),"")),"")</f>
        <v/>
      </c>
      <c r="BH903" s="58" t="str">
        <f>IF(O903="男子",IF($AF903&gt;100,"",IF($M903=プロ用男子!K$27,ROW(),"")),"")</f>
        <v/>
      </c>
      <c r="BI903" s="58" t="str">
        <f>IF(O903="男子",IF($AF903&gt;100,"",IF($M903=プロ用男子!D$52,ROW(),"")),"")</f>
        <v/>
      </c>
      <c r="BJ903" s="58" t="str">
        <f>IF(O903="男子",IF($AF903&gt;100,"",IF($M903=プロ用男子!K$52,ROW(),"")),"")</f>
        <v/>
      </c>
      <c r="BK903" s="58" t="str">
        <f>IF(O903="男子",IF($AF903&gt;100,"",IF($M903=プロ用男子!D$77,ROW(),"")),"")</f>
        <v/>
      </c>
      <c r="BL903" s="58" t="str">
        <f>IF(O903="男子",IF($AF903&gt;100,"",IF($M903=プロ用男子!K$77,ROW(),"")),"")</f>
        <v/>
      </c>
      <c r="BM903" s="58" t="str">
        <f>IF(O903="男子",IF($AF903&gt;100,"",IF($M903=プロ用男子!D$102,ROW(),"")),"")</f>
        <v/>
      </c>
      <c r="BN903" s="58" t="str">
        <f>IF(O903="男子",IF($AF903&gt;100,"",IF($M903=プロ用男子!K$102,ROW(),"")),"")</f>
        <v/>
      </c>
      <c r="BO903" s="58" t="str">
        <f>IF(O903="男子",IF($AF903&gt;100,"",IF($M903=プロ用男子!D$127,ROW(),"")),"")</f>
        <v/>
      </c>
      <c r="BP903" s="58" t="str">
        <f>IF(O903="男子",IF($AF903&gt;100,"",IF($M903=プロ用男子!K$127,ROW(),"")),"")</f>
        <v/>
      </c>
      <c r="BQ903" s="58" t="str">
        <f>IF(O903="男子",IF($AF903&gt;100,"",IF($M903=プロ用男子!D$152,ROW(),"")),"")</f>
        <v/>
      </c>
      <c r="BR903" s="58" t="str">
        <f>IF(O903="男子",IF($AF903&gt;100,"",IF($M903=プロ用男子!K$152,ROW(),"")),"")</f>
        <v/>
      </c>
      <c r="BS903" s="58" t="str">
        <f>IF(O903="男子",IF($AF903&gt;100,"",IF($M903=プロ用男子!D$177,ROW(),"")),"")</f>
        <v/>
      </c>
      <c r="BT903" s="58" t="str">
        <f>IF(O903="男子",IF($AF903&gt;100,"",IF($M903=プロ用男子!K$177,ROW(),"")),"")</f>
        <v/>
      </c>
      <c r="BU903" s="58" t="str">
        <f>IF(O903="男子",IF($AF903&gt;100,"",IF($M903=プロ用男子!D$202,ROW(),"")),"")</f>
        <v/>
      </c>
      <c r="BV903" s="58" t="str">
        <f>IF(O903="男子",IF($AF903&gt;100,"",IF($M903=プロ用男子!K$202,ROW(),"")),"")</f>
        <v/>
      </c>
      <c r="BW903" s="58" t="str">
        <f>IF(O903="男子",IF($AF903&gt;100,"",IF($M903=プロ用男子!D$227,ROW(),"")),"")</f>
        <v/>
      </c>
      <c r="BX903" s="58" t="str">
        <f>IF(O903="男子",IF($AF903&gt;100,"",IF($M903=プロ用男子!K$227,ROW(),"")),"")</f>
        <v/>
      </c>
      <c r="BY903" s="58" t="str">
        <f>IF(O903="女子",IF(AF903&gt;100,"",IF(M903=プロ用女子!D$2,ROW(),"")),"")</f>
        <v/>
      </c>
      <c r="BZ903" s="58" t="str">
        <f>IF(O903="女子",IF($AF903&gt;100,"",IF($M903=プロ用女子!K$2,ROW(),"")),"")</f>
        <v/>
      </c>
      <c r="CA903" s="58" t="str">
        <f>IF(O903="女子",IF($AF903&gt;100,"",IF($M903=プロ用女子!D$27,ROW(),"")),"")</f>
        <v/>
      </c>
      <c r="CB903" s="58" t="str">
        <f>IF(O903="女子",IF($AF903&gt;100,"",IF($M903=プロ用女子!K$27,ROW(),"")),"")</f>
        <v/>
      </c>
      <c r="CC903" s="58" t="str">
        <f>IF(O903="女子",IF($AF903&gt;100,"",IF($M903=プロ用女子!D$52,ROW(),"")),"")</f>
        <v/>
      </c>
      <c r="CD903" s="58" t="str">
        <f>IF(O903="女子",IF($AF903&gt;100,"",IF($M903=プロ用女子!K$52,ROW(),"")),"")</f>
        <v/>
      </c>
      <c r="CE903" s="58" t="str">
        <f>IF(O903="女子",IF($AF903&gt;100,"",IF($M903=プロ用女子!D$77,ROW(),"")),"")</f>
        <v/>
      </c>
      <c r="CF903" s="58" t="str">
        <f>IF(O903="女子",IF($AF903&gt;100,"",IF($M903=プロ用女子!K$77,ROW(),"")),"")</f>
        <v/>
      </c>
      <c r="CG903" s="58" t="str">
        <f>IF(O903="女子",IF($AF903&gt;100,"",IF($M903=プロ用女子!D$102,ROW(),"")),"")</f>
        <v/>
      </c>
      <c r="CH903" s="58" t="str">
        <f>IF(O903="女子",IF($AF903&gt;100,"",IF($M903=プロ用女子!K$102,ROW(),"")),"")</f>
        <v/>
      </c>
      <c r="CI903" s="58" t="str">
        <f>IF(O903="女子",IF($AF903&gt;100,"",IF($M903=プロ用女子!D$127,ROW(),"")),"")</f>
        <v/>
      </c>
      <c r="CJ903" s="58" t="str">
        <f>IF(O903="女子",IF($AF903&gt;100,"",IF($M903=プロ用女子!K$127,ROW(),"")),"")</f>
        <v/>
      </c>
      <c r="CK903" s="58" t="str">
        <f>IF(O903="女子",IF($AF903&gt;100,"",IF($M903=プロ用女子!D$152,ROW(),"")),"")</f>
        <v/>
      </c>
      <c r="CL903" s="58" t="str">
        <f>IF(O903="女子",IF($AF903&gt;100,"",IF($M903=プロ用女子!K$152,ROW(),"")),"")</f>
        <v/>
      </c>
      <c r="CM903" s="58" t="str">
        <f>IF(O903="女子",IF($AF903&gt;100,"",IF($M903=プロ用女子!D$177,ROW(),"")),"")</f>
        <v/>
      </c>
      <c r="CN903" s="58" t="str">
        <f>IF(O903="女子",IF($AF903&gt;100,"",IF($M903=プロ用女子!K$177,ROW(),"")),"")</f>
        <v/>
      </c>
      <c r="CO903" s="58" t="str">
        <f>IF(O903="女子",IF($AF903&gt;100,"",IF($M903=プロ用女子!D$202,ROW(),"")),"")</f>
        <v/>
      </c>
      <c r="CP903" s="58" t="str">
        <f>IF(O903="女子",IF($AF903&gt;100,"",IF($M903=プロ用女子!K$202,ROW(),"")),"")</f>
        <v/>
      </c>
      <c r="CQ903" s="58" t="str">
        <f>IF(O903="女子",IF($AF903&gt;100,"",IF($M903=プロ用女子!D$227,ROW(),"")),"")</f>
        <v/>
      </c>
      <c r="CR903" s="58" t="str">
        <f>IF(O903="女子",IF($AF903&gt;100,"",IF($M903=プロ用女子!K$227,ROW(),"")),"")</f>
        <v/>
      </c>
    </row>
    <row r="904" spans="57:96" x14ac:dyDescent="0.15">
      <c r="BE904" s="58" t="str">
        <f>IF(O904="男子",IF($AF904&gt;100,"",IF(M904=プロ用男子!D$2,ROW(),"")),"")</f>
        <v/>
      </c>
      <c r="BF904" s="58" t="str">
        <f>IF(O904="男子",IF($AF904&gt;100,"",IF($M904=プロ用男子!K$2,ROW(),"")),"")</f>
        <v/>
      </c>
      <c r="BG904" s="58" t="str">
        <f>IF(O904="男子",IF($AF904&gt;100,"",IF($M904=プロ用男子!D$27,ROW(),"")),"")</f>
        <v/>
      </c>
      <c r="BH904" s="58" t="str">
        <f>IF(O904="男子",IF($AF904&gt;100,"",IF($M904=プロ用男子!K$27,ROW(),"")),"")</f>
        <v/>
      </c>
      <c r="BI904" s="58" t="str">
        <f>IF(O904="男子",IF($AF904&gt;100,"",IF($M904=プロ用男子!D$52,ROW(),"")),"")</f>
        <v/>
      </c>
      <c r="BJ904" s="58" t="str">
        <f>IF(O904="男子",IF($AF904&gt;100,"",IF($M904=プロ用男子!K$52,ROW(),"")),"")</f>
        <v/>
      </c>
      <c r="BK904" s="58" t="str">
        <f>IF(O904="男子",IF($AF904&gt;100,"",IF($M904=プロ用男子!D$77,ROW(),"")),"")</f>
        <v/>
      </c>
      <c r="BL904" s="58" t="str">
        <f>IF(O904="男子",IF($AF904&gt;100,"",IF($M904=プロ用男子!K$77,ROW(),"")),"")</f>
        <v/>
      </c>
      <c r="BM904" s="58" t="str">
        <f>IF(O904="男子",IF($AF904&gt;100,"",IF($M904=プロ用男子!D$102,ROW(),"")),"")</f>
        <v/>
      </c>
      <c r="BN904" s="58" t="str">
        <f>IF(O904="男子",IF($AF904&gt;100,"",IF($M904=プロ用男子!K$102,ROW(),"")),"")</f>
        <v/>
      </c>
      <c r="BO904" s="58" t="str">
        <f>IF(O904="男子",IF($AF904&gt;100,"",IF($M904=プロ用男子!D$127,ROW(),"")),"")</f>
        <v/>
      </c>
      <c r="BP904" s="58" t="str">
        <f>IF(O904="男子",IF($AF904&gt;100,"",IF($M904=プロ用男子!K$127,ROW(),"")),"")</f>
        <v/>
      </c>
      <c r="BQ904" s="58" t="str">
        <f>IF(O904="男子",IF($AF904&gt;100,"",IF($M904=プロ用男子!D$152,ROW(),"")),"")</f>
        <v/>
      </c>
      <c r="BR904" s="58" t="str">
        <f>IF(O904="男子",IF($AF904&gt;100,"",IF($M904=プロ用男子!K$152,ROW(),"")),"")</f>
        <v/>
      </c>
      <c r="BS904" s="58" t="str">
        <f>IF(O904="男子",IF($AF904&gt;100,"",IF($M904=プロ用男子!D$177,ROW(),"")),"")</f>
        <v/>
      </c>
      <c r="BT904" s="58" t="str">
        <f>IF(O904="男子",IF($AF904&gt;100,"",IF($M904=プロ用男子!K$177,ROW(),"")),"")</f>
        <v/>
      </c>
      <c r="BU904" s="58" t="str">
        <f>IF(O904="男子",IF($AF904&gt;100,"",IF($M904=プロ用男子!D$202,ROW(),"")),"")</f>
        <v/>
      </c>
      <c r="BV904" s="58" t="str">
        <f>IF(O904="男子",IF($AF904&gt;100,"",IF($M904=プロ用男子!K$202,ROW(),"")),"")</f>
        <v/>
      </c>
      <c r="BW904" s="58" t="str">
        <f>IF(O904="男子",IF($AF904&gt;100,"",IF($M904=プロ用男子!D$227,ROW(),"")),"")</f>
        <v/>
      </c>
      <c r="BX904" s="58" t="str">
        <f>IF(O904="男子",IF($AF904&gt;100,"",IF($M904=プロ用男子!K$227,ROW(),"")),"")</f>
        <v/>
      </c>
      <c r="BY904" s="58" t="str">
        <f>IF(O904="女子",IF(AF904&gt;100,"",IF(M904=プロ用女子!D$2,ROW(),"")),"")</f>
        <v/>
      </c>
      <c r="BZ904" s="58" t="str">
        <f>IF(O904="女子",IF($AF904&gt;100,"",IF($M904=プロ用女子!K$2,ROW(),"")),"")</f>
        <v/>
      </c>
      <c r="CA904" s="58" t="str">
        <f>IF(O904="女子",IF($AF904&gt;100,"",IF($M904=プロ用女子!D$27,ROW(),"")),"")</f>
        <v/>
      </c>
      <c r="CB904" s="58" t="str">
        <f>IF(O904="女子",IF($AF904&gt;100,"",IF($M904=プロ用女子!K$27,ROW(),"")),"")</f>
        <v/>
      </c>
      <c r="CC904" s="58" t="str">
        <f>IF(O904="女子",IF($AF904&gt;100,"",IF($M904=プロ用女子!D$52,ROW(),"")),"")</f>
        <v/>
      </c>
      <c r="CD904" s="58" t="str">
        <f>IF(O904="女子",IF($AF904&gt;100,"",IF($M904=プロ用女子!K$52,ROW(),"")),"")</f>
        <v/>
      </c>
      <c r="CE904" s="58" t="str">
        <f>IF(O904="女子",IF($AF904&gt;100,"",IF($M904=プロ用女子!D$77,ROW(),"")),"")</f>
        <v/>
      </c>
      <c r="CF904" s="58" t="str">
        <f>IF(O904="女子",IF($AF904&gt;100,"",IF($M904=プロ用女子!K$77,ROW(),"")),"")</f>
        <v/>
      </c>
      <c r="CG904" s="58" t="str">
        <f>IF(O904="女子",IF($AF904&gt;100,"",IF($M904=プロ用女子!D$102,ROW(),"")),"")</f>
        <v/>
      </c>
      <c r="CH904" s="58" t="str">
        <f>IF(O904="女子",IF($AF904&gt;100,"",IF($M904=プロ用女子!K$102,ROW(),"")),"")</f>
        <v/>
      </c>
      <c r="CI904" s="58" t="str">
        <f>IF(O904="女子",IF($AF904&gt;100,"",IF($M904=プロ用女子!D$127,ROW(),"")),"")</f>
        <v/>
      </c>
      <c r="CJ904" s="58" t="str">
        <f>IF(O904="女子",IF($AF904&gt;100,"",IF($M904=プロ用女子!K$127,ROW(),"")),"")</f>
        <v/>
      </c>
      <c r="CK904" s="58" t="str">
        <f>IF(O904="女子",IF($AF904&gt;100,"",IF($M904=プロ用女子!D$152,ROW(),"")),"")</f>
        <v/>
      </c>
      <c r="CL904" s="58" t="str">
        <f>IF(O904="女子",IF($AF904&gt;100,"",IF($M904=プロ用女子!K$152,ROW(),"")),"")</f>
        <v/>
      </c>
      <c r="CM904" s="58" t="str">
        <f>IF(O904="女子",IF($AF904&gt;100,"",IF($M904=プロ用女子!D$177,ROW(),"")),"")</f>
        <v/>
      </c>
      <c r="CN904" s="58" t="str">
        <f>IF(O904="女子",IF($AF904&gt;100,"",IF($M904=プロ用女子!K$177,ROW(),"")),"")</f>
        <v/>
      </c>
      <c r="CO904" s="58" t="str">
        <f>IF(O904="女子",IF($AF904&gt;100,"",IF($M904=プロ用女子!D$202,ROW(),"")),"")</f>
        <v/>
      </c>
      <c r="CP904" s="58" t="str">
        <f>IF(O904="女子",IF($AF904&gt;100,"",IF($M904=プロ用女子!K$202,ROW(),"")),"")</f>
        <v/>
      </c>
      <c r="CQ904" s="58" t="str">
        <f>IF(O904="女子",IF($AF904&gt;100,"",IF($M904=プロ用女子!D$227,ROW(),"")),"")</f>
        <v/>
      </c>
      <c r="CR904" s="58" t="str">
        <f>IF(O904="女子",IF($AF904&gt;100,"",IF($M904=プロ用女子!K$227,ROW(),"")),"")</f>
        <v/>
      </c>
    </row>
    <row r="905" spans="57:96" x14ac:dyDescent="0.15">
      <c r="BE905" s="58" t="str">
        <f>IF(O905="男子",IF($AF905&gt;100,"",IF(M905=プロ用男子!D$2,ROW(),"")),"")</f>
        <v/>
      </c>
      <c r="BF905" s="58" t="str">
        <f>IF(O905="男子",IF($AF905&gt;100,"",IF($M905=プロ用男子!K$2,ROW(),"")),"")</f>
        <v/>
      </c>
      <c r="BG905" s="58" t="str">
        <f>IF(O905="男子",IF($AF905&gt;100,"",IF($M905=プロ用男子!D$27,ROW(),"")),"")</f>
        <v/>
      </c>
      <c r="BH905" s="58" t="str">
        <f>IF(O905="男子",IF($AF905&gt;100,"",IF($M905=プロ用男子!K$27,ROW(),"")),"")</f>
        <v/>
      </c>
      <c r="BI905" s="58" t="str">
        <f>IF(O905="男子",IF($AF905&gt;100,"",IF($M905=プロ用男子!D$52,ROW(),"")),"")</f>
        <v/>
      </c>
      <c r="BJ905" s="58" t="str">
        <f>IF(O905="男子",IF($AF905&gt;100,"",IF($M905=プロ用男子!K$52,ROW(),"")),"")</f>
        <v/>
      </c>
      <c r="BK905" s="58" t="str">
        <f>IF(O905="男子",IF($AF905&gt;100,"",IF($M905=プロ用男子!D$77,ROW(),"")),"")</f>
        <v/>
      </c>
      <c r="BL905" s="58" t="str">
        <f>IF(O905="男子",IF($AF905&gt;100,"",IF($M905=プロ用男子!K$77,ROW(),"")),"")</f>
        <v/>
      </c>
      <c r="BM905" s="58" t="str">
        <f>IF(O905="男子",IF($AF905&gt;100,"",IF($M905=プロ用男子!D$102,ROW(),"")),"")</f>
        <v/>
      </c>
      <c r="BN905" s="58" t="str">
        <f>IF(O905="男子",IF($AF905&gt;100,"",IF($M905=プロ用男子!K$102,ROW(),"")),"")</f>
        <v/>
      </c>
      <c r="BO905" s="58" t="str">
        <f>IF(O905="男子",IF($AF905&gt;100,"",IF($M905=プロ用男子!D$127,ROW(),"")),"")</f>
        <v/>
      </c>
      <c r="BP905" s="58" t="str">
        <f>IF(O905="男子",IF($AF905&gt;100,"",IF($M905=プロ用男子!K$127,ROW(),"")),"")</f>
        <v/>
      </c>
      <c r="BQ905" s="58" t="str">
        <f>IF(O905="男子",IF($AF905&gt;100,"",IF($M905=プロ用男子!D$152,ROW(),"")),"")</f>
        <v/>
      </c>
      <c r="BR905" s="58" t="str">
        <f>IF(O905="男子",IF($AF905&gt;100,"",IF($M905=プロ用男子!K$152,ROW(),"")),"")</f>
        <v/>
      </c>
      <c r="BS905" s="58" t="str">
        <f>IF(O905="男子",IF($AF905&gt;100,"",IF($M905=プロ用男子!D$177,ROW(),"")),"")</f>
        <v/>
      </c>
      <c r="BT905" s="58" t="str">
        <f>IF(O905="男子",IF($AF905&gt;100,"",IF($M905=プロ用男子!K$177,ROW(),"")),"")</f>
        <v/>
      </c>
      <c r="BU905" s="58" t="str">
        <f>IF(O905="男子",IF($AF905&gt;100,"",IF($M905=プロ用男子!D$202,ROW(),"")),"")</f>
        <v/>
      </c>
      <c r="BV905" s="58" t="str">
        <f>IF(O905="男子",IF($AF905&gt;100,"",IF($M905=プロ用男子!K$202,ROW(),"")),"")</f>
        <v/>
      </c>
      <c r="BW905" s="58" t="str">
        <f>IF(O905="男子",IF($AF905&gt;100,"",IF($M905=プロ用男子!D$227,ROW(),"")),"")</f>
        <v/>
      </c>
      <c r="BX905" s="58" t="str">
        <f>IF(O905="男子",IF($AF905&gt;100,"",IF($M905=プロ用男子!K$227,ROW(),"")),"")</f>
        <v/>
      </c>
      <c r="BY905" s="58" t="str">
        <f>IF(O905="女子",IF(AF905&gt;100,"",IF(M905=プロ用女子!D$2,ROW(),"")),"")</f>
        <v/>
      </c>
      <c r="BZ905" s="58" t="str">
        <f>IF(O905="女子",IF($AF905&gt;100,"",IF($M905=プロ用女子!K$2,ROW(),"")),"")</f>
        <v/>
      </c>
      <c r="CA905" s="58" t="str">
        <f>IF(O905="女子",IF($AF905&gt;100,"",IF($M905=プロ用女子!D$27,ROW(),"")),"")</f>
        <v/>
      </c>
      <c r="CB905" s="58" t="str">
        <f>IF(O905="女子",IF($AF905&gt;100,"",IF($M905=プロ用女子!K$27,ROW(),"")),"")</f>
        <v/>
      </c>
      <c r="CC905" s="58" t="str">
        <f>IF(O905="女子",IF($AF905&gt;100,"",IF($M905=プロ用女子!D$52,ROW(),"")),"")</f>
        <v/>
      </c>
      <c r="CD905" s="58" t="str">
        <f>IF(O905="女子",IF($AF905&gt;100,"",IF($M905=プロ用女子!K$52,ROW(),"")),"")</f>
        <v/>
      </c>
      <c r="CE905" s="58" t="str">
        <f>IF(O905="女子",IF($AF905&gt;100,"",IF($M905=プロ用女子!D$77,ROW(),"")),"")</f>
        <v/>
      </c>
      <c r="CF905" s="58" t="str">
        <f>IF(O905="女子",IF($AF905&gt;100,"",IF($M905=プロ用女子!K$77,ROW(),"")),"")</f>
        <v/>
      </c>
      <c r="CG905" s="58" t="str">
        <f>IF(O905="女子",IF($AF905&gt;100,"",IF($M905=プロ用女子!D$102,ROW(),"")),"")</f>
        <v/>
      </c>
      <c r="CH905" s="58" t="str">
        <f>IF(O905="女子",IF($AF905&gt;100,"",IF($M905=プロ用女子!K$102,ROW(),"")),"")</f>
        <v/>
      </c>
      <c r="CI905" s="58" t="str">
        <f>IF(O905="女子",IF($AF905&gt;100,"",IF($M905=プロ用女子!D$127,ROW(),"")),"")</f>
        <v/>
      </c>
      <c r="CJ905" s="58" t="str">
        <f>IF(O905="女子",IF($AF905&gt;100,"",IF($M905=プロ用女子!K$127,ROW(),"")),"")</f>
        <v/>
      </c>
      <c r="CK905" s="58" t="str">
        <f>IF(O905="女子",IF($AF905&gt;100,"",IF($M905=プロ用女子!D$152,ROW(),"")),"")</f>
        <v/>
      </c>
      <c r="CL905" s="58" t="str">
        <f>IF(O905="女子",IF($AF905&gt;100,"",IF($M905=プロ用女子!K$152,ROW(),"")),"")</f>
        <v/>
      </c>
      <c r="CM905" s="58" t="str">
        <f>IF(O905="女子",IF($AF905&gt;100,"",IF($M905=プロ用女子!D$177,ROW(),"")),"")</f>
        <v/>
      </c>
      <c r="CN905" s="58" t="str">
        <f>IF(O905="女子",IF($AF905&gt;100,"",IF($M905=プロ用女子!K$177,ROW(),"")),"")</f>
        <v/>
      </c>
      <c r="CO905" s="58" t="str">
        <f>IF(O905="女子",IF($AF905&gt;100,"",IF($M905=プロ用女子!D$202,ROW(),"")),"")</f>
        <v/>
      </c>
      <c r="CP905" s="58" t="str">
        <f>IF(O905="女子",IF($AF905&gt;100,"",IF($M905=プロ用女子!K$202,ROW(),"")),"")</f>
        <v/>
      </c>
      <c r="CQ905" s="58" t="str">
        <f>IF(O905="女子",IF($AF905&gt;100,"",IF($M905=プロ用女子!D$227,ROW(),"")),"")</f>
        <v/>
      </c>
      <c r="CR905" s="58" t="str">
        <f>IF(O905="女子",IF($AF905&gt;100,"",IF($M905=プロ用女子!K$227,ROW(),"")),"")</f>
        <v/>
      </c>
    </row>
    <row r="906" spans="57:96" x14ac:dyDescent="0.15">
      <c r="BE906" s="58" t="str">
        <f>IF(O906="男子",IF($AF906&gt;100,"",IF(M906=プロ用男子!D$2,ROW(),"")),"")</f>
        <v/>
      </c>
      <c r="BF906" s="58" t="str">
        <f>IF(O906="男子",IF($AF906&gt;100,"",IF($M906=プロ用男子!K$2,ROW(),"")),"")</f>
        <v/>
      </c>
      <c r="BG906" s="58" t="str">
        <f>IF(O906="男子",IF($AF906&gt;100,"",IF($M906=プロ用男子!D$27,ROW(),"")),"")</f>
        <v/>
      </c>
      <c r="BH906" s="58" t="str">
        <f>IF(O906="男子",IF($AF906&gt;100,"",IF($M906=プロ用男子!K$27,ROW(),"")),"")</f>
        <v/>
      </c>
      <c r="BI906" s="58" t="str">
        <f>IF(O906="男子",IF($AF906&gt;100,"",IF($M906=プロ用男子!D$52,ROW(),"")),"")</f>
        <v/>
      </c>
      <c r="BJ906" s="58" t="str">
        <f>IF(O906="男子",IF($AF906&gt;100,"",IF($M906=プロ用男子!K$52,ROW(),"")),"")</f>
        <v/>
      </c>
      <c r="BK906" s="58" t="str">
        <f>IF(O906="男子",IF($AF906&gt;100,"",IF($M906=プロ用男子!D$77,ROW(),"")),"")</f>
        <v/>
      </c>
      <c r="BL906" s="58" t="str">
        <f>IF(O906="男子",IF($AF906&gt;100,"",IF($M906=プロ用男子!K$77,ROW(),"")),"")</f>
        <v/>
      </c>
      <c r="BM906" s="58" t="str">
        <f>IF(O906="男子",IF($AF906&gt;100,"",IF($M906=プロ用男子!D$102,ROW(),"")),"")</f>
        <v/>
      </c>
      <c r="BN906" s="58" t="str">
        <f>IF(O906="男子",IF($AF906&gt;100,"",IF($M906=プロ用男子!K$102,ROW(),"")),"")</f>
        <v/>
      </c>
      <c r="BO906" s="58" t="str">
        <f>IF(O906="男子",IF($AF906&gt;100,"",IF($M906=プロ用男子!D$127,ROW(),"")),"")</f>
        <v/>
      </c>
      <c r="BP906" s="58" t="str">
        <f>IF(O906="男子",IF($AF906&gt;100,"",IF($M906=プロ用男子!K$127,ROW(),"")),"")</f>
        <v/>
      </c>
      <c r="BQ906" s="58" t="str">
        <f>IF(O906="男子",IF($AF906&gt;100,"",IF($M906=プロ用男子!D$152,ROW(),"")),"")</f>
        <v/>
      </c>
      <c r="BR906" s="58" t="str">
        <f>IF(O906="男子",IF($AF906&gt;100,"",IF($M906=プロ用男子!K$152,ROW(),"")),"")</f>
        <v/>
      </c>
      <c r="BS906" s="58" t="str">
        <f>IF(O906="男子",IF($AF906&gt;100,"",IF($M906=プロ用男子!D$177,ROW(),"")),"")</f>
        <v/>
      </c>
      <c r="BT906" s="58" t="str">
        <f>IF(O906="男子",IF($AF906&gt;100,"",IF($M906=プロ用男子!K$177,ROW(),"")),"")</f>
        <v/>
      </c>
      <c r="BU906" s="58" t="str">
        <f>IF(O906="男子",IF($AF906&gt;100,"",IF($M906=プロ用男子!D$202,ROW(),"")),"")</f>
        <v/>
      </c>
      <c r="BV906" s="58" t="str">
        <f>IF(O906="男子",IF($AF906&gt;100,"",IF($M906=プロ用男子!K$202,ROW(),"")),"")</f>
        <v/>
      </c>
      <c r="BW906" s="58" t="str">
        <f>IF(O906="男子",IF($AF906&gt;100,"",IF($M906=プロ用男子!D$227,ROW(),"")),"")</f>
        <v/>
      </c>
      <c r="BX906" s="58" t="str">
        <f>IF(O906="男子",IF($AF906&gt;100,"",IF($M906=プロ用男子!K$227,ROW(),"")),"")</f>
        <v/>
      </c>
      <c r="BY906" s="58" t="str">
        <f>IF(O906="女子",IF(AF906&gt;100,"",IF(M906=プロ用女子!D$2,ROW(),"")),"")</f>
        <v/>
      </c>
      <c r="BZ906" s="58" t="str">
        <f>IF(O906="女子",IF($AF906&gt;100,"",IF($M906=プロ用女子!K$2,ROW(),"")),"")</f>
        <v/>
      </c>
      <c r="CA906" s="58" t="str">
        <f>IF(O906="女子",IF($AF906&gt;100,"",IF($M906=プロ用女子!D$27,ROW(),"")),"")</f>
        <v/>
      </c>
      <c r="CB906" s="58" t="str">
        <f>IF(O906="女子",IF($AF906&gt;100,"",IF($M906=プロ用女子!K$27,ROW(),"")),"")</f>
        <v/>
      </c>
      <c r="CC906" s="58" t="str">
        <f>IF(O906="女子",IF($AF906&gt;100,"",IF($M906=プロ用女子!D$52,ROW(),"")),"")</f>
        <v/>
      </c>
      <c r="CD906" s="58" t="str">
        <f>IF(O906="女子",IF($AF906&gt;100,"",IF($M906=プロ用女子!K$52,ROW(),"")),"")</f>
        <v/>
      </c>
      <c r="CE906" s="58" t="str">
        <f>IF(O906="女子",IF($AF906&gt;100,"",IF($M906=プロ用女子!D$77,ROW(),"")),"")</f>
        <v/>
      </c>
      <c r="CF906" s="58" t="str">
        <f>IF(O906="女子",IF($AF906&gt;100,"",IF($M906=プロ用女子!K$77,ROW(),"")),"")</f>
        <v/>
      </c>
      <c r="CG906" s="58" t="str">
        <f>IF(O906="女子",IF($AF906&gt;100,"",IF($M906=プロ用女子!D$102,ROW(),"")),"")</f>
        <v/>
      </c>
      <c r="CH906" s="58" t="str">
        <f>IF(O906="女子",IF($AF906&gt;100,"",IF($M906=プロ用女子!K$102,ROW(),"")),"")</f>
        <v/>
      </c>
      <c r="CI906" s="58" t="str">
        <f>IF(O906="女子",IF($AF906&gt;100,"",IF($M906=プロ用女子!D$127,ROW(),"")),"")</f>
        <v/>
      </c>
      <c r="CJ906" s="58" t="str">
        <f>IF(O906="女子",IF($AF906&gt;100,"",IF($M906=プロ用女子!K$127,ROW(),"")),"")</f>
        <v/>
      </c>
      <c r="CK906" s="58" t="str">
        <f>IF(O906="女子",IF($AF906&gt;100,"",IF($M906=プロ用女子!D$152,ROW(),"")),"")</f>
        <v/>
      </c>
      <c r="CL906" s="58" t="str">
        <f>IF(O906="女子",IF($AF906&gt;100,"",IF($M906=プロ用女子!K$152,ROW(),"")),"")</f>
        <v/>
      </c>
      <c r="CM906" s="58" t="str">
        <f>IF(O906="女子",IF($AF906&gt;100,"",IF($M906=プロ用女子!D$177,ROW(),"")),"")</f>
        <v/>
      </c>
      <c r="CN906" s="58" t="str">
        <f>IF(O906="女子",IF($AF906&gt;100,"",IF($M906=プロ用女子!K$177,ROW(),"")),"")</f>
        <v/>
      </c>
      <c r="CO906" s="58" t="str">
        <f>IF(O906="女子",IF($AF906&gt;100,"",IF($M906=プロ用女子!D$202,ROW(),"")),"")</f>
        <v/>
      </c>
      <c r="CP906" s="58" t="str">
        <f>IF(O906="女子",IF($AF906&gt;100,"",IF($M906=プロ用女子!K$202,ROW(),"")),"")</f>
        <v/>
      </c>
      <c r="CQ906" s="58" t="str">
        <f>IF(O906="女子",IF($AF906&gt;100,"",IF($M906=プロ用女子!D$227,ROW(),"")),"")</f>
        <v/>
      </c>
      <c r="CR906" s="58" t="str">
        <f>IF(O906="女子",IF($AF906&gt;100,"",IF($M906=プロ用女子!K$227,ROW(),"")),"")</f>
        <v/>
      </c>
    </row>
    <row r="907" spans="57:96" x14ac:dyDescent="0.15">
      <c r="BE907" s="58" t="str">
        <f>IF(O907="男子",IF($AF907&gt;100,"",IF(M907=プロ用男子!D$2,ROW(),"")),"")</f>
        <v/>
      </c>
      <c r="BF907" s="58" t="str">
        <f>IF(O907="男子",IF($AF907&gt;100,"",IF($M907=プロ用男子!K$2,ROW(),"")),"")</f>
        <v/>
      </c>
      <c r="BG907" s="58" t="str">
        <f>IF(O907="男子",IF($AF907&gt;100,"",IF($M907=プロ用男子!D$27,ROW(),"")),"")</f>
        <v/>
      </c>
      <c r="BH907" s="58" t="str">
        <f>IF(O907="男子",IF($AF907&gt;100,"",IF($M907=プロ用男子!K$27,ROW(),"")),"")</f>
        <v/>
      </c>
      <c r="BI907" s="58" t="str">
        <f>IF(O907="男子",IF($AF907&gt;100,"",IF($M907=プロ用男子!D$52,ROW(),"")),"")</f>
        <v/>
      </c>
      <c r="BJ907" s="58" t="str">
        <f>IF(O907="男子",IF($AF907&gt;100,"",IF($M907=プロ用男子!K$52,ROW(),"")),"")</f>
        <v/>
      </c>
      <c r="BK907" s="58" t="str">
        <f>IF(O907="男子",IF($AF907&gt;100,"",IF($M907=プロ用男子!D$77,ROW(),"")),"")</f>
        <v/>
      </c>
      <c r="BL907" s="58" t="str">
        <f>IF(O907="男子",IF($AF907&gt;100,"",IF($M907=プロ用男子!K$77,ROW(),"")),"")</f>
        <v/>
      </c>
      <c r="BM907" s="58" t="str">
        <f>IF(O907="男子",IF($AF907&gt;100,"",IF($M907=プロ用男子!D$102,ROW(),"")),"")</f>
        <v/>
      </c>
      <c r="BN907" s="58" t="str">
        <f>IF(O907="男子",IF($AF907&gt;100,"",IF($M907=プロ用男子!K$102,ROW(),"")),"")</f>
        <v/>
      </c>
      <c r="BO907" s="58" t="str">
        <f>IF(O907="男子",IF($AF907&gt;100,"",IF($M907=プロ用男子!D$127,ROW(),"")),"")</f>
        <v/>
      </c>
      <c r="BP907" s="58" t="str">
        <f>IF(O907="男子",IF($AF907&gt;100,"",IF($M907=プロ用男子!K$127,ROW(),"")),"")</f>
        <v/>
      </c>
      <c r="BQ907" s="58" t="str">
        <f>IF(O907="男子",IF($AF907&gt;100,"",IF($M907=プロ用男子!D$152,ROW(),"")),"")</f>
        <v/>
      </c>
      <c r="BR907" s="58" t="str">
        <f>IF(O907="男子",IF($AF907&gt;100,"",IF($M907=プロ用男子!K$152,ROW(),"")),"")</f>
        <v/>
      </c>
      <c r="BS907" s="58" t="str">
        <f>IF(O907="男子",IF($AF907&gt;100,"",IF($M907=プロ用男子!D$177,ROW(),"")),"")</f>
        <v/>
      </c>
      <c r="BT907" s="58" t="str">
        <f>IF(O907="男子",IF($AF907&gt;100,"",IF($M907=プロ用男子!K$177,ROW(),"")),"")</f>
        <v/>
      </c>
      <c r="BU907" s="58" t="str">
        <f>IF(O907="男子",IF($AF907&gt;100,"",IF($M907=プロ用男子!D$202,ROW(),"")),"")</f>
        <v/>
      </c>
      <c r="BV907" s="58" t="str">
        <f>IF(O907="男子",IF($AF907&gt;100,"",IF($M907=プロ用男子!K$202,ROW(),"")),"")</f>
        <v/>
      </c>
      <c r="BW907" s="58" t="str">
        <f>IF(O907="男子",IF($AF907&gt;100,"",IF($M907=プロ用男子!D$227,ROW(),"")),"")</f>
        <v/>
      </c>
      <c r="BX907" s="58" t="str">
        <f>IF(O907="男子",IF($AF907&gt;100,"",IF($M907=プロ用男子!K$227,ROW(),"")),"")</f>
        <v/>
      </c>
      <c r="BY907" s="58" t="str">
        <f>IF(O907="女子",IF(AF907&gt;100,"",IF(M907=プロ用女子!D$2,ROW(),"")),"")</f>
        <v/>
      </c>
      <c r="BZ907" s="58" t="str">
        <f>IF(O907="女子",IF($AF907&gt;100,"",IF($M907=プロ用女子!K$2,ROW(),"")),"")</f>
        <v/>
      </c>
      <c r="CA907" s="58" t="str">
        <f>IF(O907="女子",IF($AF907&gt;100,"",IF($M907=プロ用女子!D$27,ROW(),"")),"")</f>
        <v/>
      </c>
      <c r="CB907" s="58" t="str">
        <f>IF(O907="女子",IF($AF907&gt;100,"",IF($M907=プロ用女子!K$27,ROW(),"")),"")</f>
        <v/>
      </c>
      <c r="CC907" s="58" t="str">
        <f>IF(O907="女子",IF($AF907&gt;100,"",IF($M907=プロ用女子!D$52,ROW(),"")),"")</f>
        <v/>
      </c>
      <c r="CD907" s="58" t="str">
        <f>IF(O907="女子",IF($AF907&gt;100,"",IF($M907=プロ用女子!K$52,ROW(),"")),"")</f>
        <v/>
      </c>
      <c r="CE907" s="58" t="str">
        <f>IF(O907="女子",IF($AF907&gt;100,"",IF($M907=プロ用女子!D$77,ROW(),"")),"")</f>
        <v/>
      </c>
      <c r="CF907" s="58" t="str">
        <f>IF(O907="女子",IF($AF907&gt;100,"",IF($M907=プロ用女子!K$77,ROW(),"")),"")</f>
        <v/>
      </c>
      <c r="CG907" s="58" t="str">
        <f>IF(O907="女子",IF($AF907&gt;100,"",IF($M907=プロ用女子!D$102,ROW(),"")),"")</f>
        <v/>
      </c>
      <c r="CH907" s="58" t="str">
        <f>IF(O907="女子",IF($AF907&gt;100,"",IF($M907=プロ用女子!K$102,ROW(),"")),"")</f>
        <v/>
      </c>
      <c r="CI907" s="58" t="str">
        <f>IF(O907="女子",IF($AF907&gt;100,"",IF($M907=プロ用女子!D$127,ROW(),"")),"")</f>
        <v/>
      </c>
      <c r="CJ907" s="58" t="str">
        <f>IF(O907="女子",IF($AF907&gt;100,"",IF($M907=プロ用女子!K$127,ROW(),"")),"")</f>
        <v/>
      </c>
      <c r="CK907" s="58" t="str">
        <f>IF(O907="女子",IF($AF907&gt;100,"",IF($M907=プロ用女子!D$152,ROW(),"")),"")</f>
        <v/>
      </c>
      <c r="CL907" s="58" t="str">
        <f>IF(O907="女子",IF($AF907&gt;100,"",IF($M907=プロ用女子!K$152,ROW(),"")),"")</f>
        <v/>
      </c>
      <c r="CM907" s="58" t="str">
        <f>IF(O907="女子",IF($AF907&gt;100,"",IF($M907=プロ用女子!D$177,ROW(),"")),"")</f>
        <v/>
      </c>
      <c r="CN907" s="58" t="str">
        <f>IF(O907="女子",IF($AF907&gt;100,"",IF($M907=プロ用女子!K$177,ROW(),"")),"")</f>
        <v/>
      </c>
      <c r="CO907" s="58" t="str">
        <f>IF(O907="女子",IF($AF907&gt;100,"",IF($M907=プロ用女子!D$202,ROW(),"")),"")</f>
        <v/>
      </c>
      <c r="CP907" s="58" t="str">
        <f>IF(O907="女子",IF($AF907&gt;100,"",IF($M907=プロ用女子!K$202,ROW(),"")),"")</f>
        <v/>
      </c>
      <c r="CQ907" s="58" t="str">
        <f>IF(O907="女子",IF($AF907&gt;100,"",IF($M907=プロ用女子!D$227,ROW(),"")),"")</f>
        <v/>
      </c>
      <c r="CR907" s="58" t="str">
        <f>IF(O907="女子",IF($AF907&gt;100,"",IF($M907=プロ用女子!K$227,ROW(),"")),"")</f>
        <v/>
      </c>
    </row>
    <row r="908" spans="57:96" x14ac:dyDescent="0.15">
      <c r="BE908" s="58" t="str">
        <f>IF(O908="男子",IF($AF908&gt;100,"",IF(M908=プロ用男子!D$2,ROW(),"")),"")</f>
        <v/>
      </c>
      <c r="BF908" s="58" t="str">
        <f>IF(O908="男子",IF($AF908&gt;100,"",IF($M908=プロ用男子!K$2,ROW(),"")),"")</f>
        <v/>
      </c>
      <c r="BG908" s="58" t="str">
        <f>IF(O908="男子",IF($AF908&gt;100,"",IF($M908=プロ用男子!D$27,ROW(),"")),"")</f>
        <v/>
      </c>
      <c r="BH908" s="58" t="str">
        <f>IF(O908="男子",IF($AF908&gt;100,"",IF($M908=プロ用男子!K$27,ROW(),"")),"")</f>
        <v/>
      </c>
      <c r="BI908" s="58" t="str">
        <f>IF(O908="男子",IF($AF908&gt;100,"",IF($M908=プロ用男子!D$52,ROW(),"")),"")</f>
        <v/>
      </c>
      <c r="BJ908" s="58" t="str">
        <f>IF(O908="男子",IF($AF908&gt;100,"",IF($M908=プロ用男子!K$52,ROW(),"")),"")</f>
        <v/>
      </c>
      <c r="BK908" s="58" t="str">
        <f>IF(O908="男子",IF($AF908&gt;100,"",IF($M908=プロ用男子!D$77,ROW(),"")),"")</f>
        <v/>
      </c>
      <c r="BL908" s="58" t="str">
        <f>IF(O908="男子",IF($AF908&gt;100,"",IF($M908=プロ用男子!K$77,ROW(),"")),"")</f>
        <v/>
      </c>
      <c r="BM908" s="58" t="str">
        <f>IF(O908="男子",IF($AF908&gt;100,"",IF($M908=プロ用男子!D$102,ROW(),"")),"")</f>
        <v/>
      </c>
      <c r="BN908" s="58" t="str">
        <f>IF(O908="男子",IF($AF908&gt;100,"",IF($M908=プロ用男子!K$102,ROW(),"")),"")</f>
        <v/>
      </c>
      <c r="BO908" s="58" t="str">
        <f>IF(O908="男子",IF($AF908&gt;100,"",IF($M908=プロ用男子!D$127,ROW(),"")),"")</f>
        <v/>
      </c>
      <c r="BP908" s="58" t="str">
        <f>IF(O908="男子",IF($AF908&gt;100,"",IF($M908=プロ用男子!K$127,ROW(),"")),"")</f>
        <v/>
      </c>
      <c r="BQ908" s="58" t="str">
        <f>IF(O908="男子",IF($AF908&gt;100,"",IF($M908=プロ用男子!D$152,ROW(),"")),"")</f>
        <v/>
      </c>
      <c r="BR908" s="58" t="str">
        <f>IF(O908="男子",IF($AF908&gt;100,"",IF($M908=プロ用男子!K$152,ROW(),"")),"")</f>
        <v/>
      </c>
      <c r="BS908" s="58" t="str">
        <f>IF(O908="男子",IF($AF908&gt;100,"",IF($M908=プロ用男子!D$177,ROW(),"")),"")</f>
        <v/>
      </c>
      <c r="BT908" s="58" t="str">
        <f>IF(O908="男子",IF($AF908&gt;100,"",IF($M908=プロ用男子!K$177,ROW(),"")),"")</f>
        <v/>
      </c>
      <c r="BU908" s="58" t="str">
        <f>IF(O908="男子",IF($AF908&gt;100,"",IF($M908=プロ用男子!D$202,ROW(),"")),"")</f>
        <v/>
      </c>
      <c r="BV908" s="58" t="str">
        <f>IF(O908="男子",IF($AF908&gt;100,"",IF($M908=プロ用男子!K$202,ROW(),"")),"")</f>
        <v/>
      </c>
      <c r="BW908" s="58" t="str">
        <f>IF(O908="男子",IF($AF908&gt;100,"",IF($M908=プロ用男子!D$227,ROW(),"")),"")</f>
        <v/>
      </c>
      <c r="BX908" s="58" t="str">
        <f>IF(O908="男子",IF($AF908&gt;100,"",IF($M908=プロ用男子!K$227,ROW(),"")),"")</f>
        <v/>
      </c>
      <c r="BY908" s="58" t="str">
        <f>IF(O908="女子",IF(AF908&gt;100,"",IF(M908=プロ用女子!D$2,ROW(),"")),"")</f>
        <v/>
      </c>
      <c r="BZ908" s="58" t="str">
        <f>IF(O908="女子",IF($AF908&gt;100,"",IF($M908=プロ用女子!K$2,ROW(),"")),"")</f>
        <v/>
      </c>
      <c r="CA908" s="58" t="str">
        <f>IF(O908="女子",IF($AF908&gt;100,"",IF($M908=プロ用女子!D$27,ROW(),"")),"")</f>
        <v/>
      </c>
      <c r="CB908" s="58" t="str">
        <f>IF(O908="女子",IF($AF908&gt;100,"",IF($M908=プロ用女子!K$27,ROW(),"")),"")</f>
        <v/>
      </c>
      <c r="CC908" s="58" t="str">
        <f>IF(O908="女子",IF($AF908&gt;100,"",IF($M908=プロ用女子!D$52,ROW(),"")),"")</f>
        <v/>
      </c>
      <c r="CD908" s="58" t="str">
        <f>IF(O908="女子",IF($AF908&gt;100,"",IF($M908=プロ用女子!K$52,ROW(),"")),"")</f>
        <v/>
      </c>
      <c r="CE908" s="58" t="str">
        <f>IF(O908="女子",IF($AF908&gt;100,"",IF($M908=プロ用女子!D$77,ROW(),"")),"")</f>
        <v/>
      </c>
      <c r="CF908" s="58" t="str">
        <f>IF(O908="女子",IF($AF908&gt;100,"",IF($M908=プロ用女子!K$77,ROW(),"")),"")</f>
        <v/>
      </c>
      <c r="CG908" s="58" t="str">
        <f>IF(O908="女子",IF($AF908&gt;100,"",IF($M908=プロ用女子!D$102,ROW(),"")),"")</f>
        <v/>
      </c>
      <c r="CH908" s="58" t="str">
        <f>IF(O908="女子",IF($AF908&gt;100,"",IF($M908=プロ用女子!K$102,ROW(),"")),"")</f>
        <v/>
      </c>
      <c r="CI908" s="58" t="str">
        <f>IF(O908="女子",IF($AF908&gt;100,"",IF($M908=プロ用女子!D$127,ROW(),"")),"")</f>
        <v/>
      </c>
      <c r="CJ908" s="58" t="str">
        <f>IF(O908="女子",IF($AF908&gt;100,"",IF($M908=プロ用女子!K$127,ROW(),"")),"")</f>
        <v/>
      </c>
      <c r="CK908" s="58" t="str">
        <f>IF(O908="女子",IF($AF908&gt;100,"",IF($M908=プロ用女子!D$152,ROW(),"")),"")</f>
        <v/>
      </c>
      <c r="CL908" s="58" t="str">
        <f>IF(O908="女子",IF($AF908&gt;100,"",IF($M908=プロ用女子!K$152,ROW(),"")),"")</f>
        <v/>
      </c>
      <c r="CM908" s="58" t="str">
        <f>IF(O908="女子",IF($AF908&gt;100,"",IF($M908=プロ用女子!D$177,ROW(),"")),"")</f>
        <v/>
      </c>
      <c r="CN908" s="58" t="str">
        <f>IF(O908="女子",IF($AF908&gt;100,"",IF($M908=プロ用女子!K$177,ROW(),"")),"")</f>
        <v/>
      </c>
      <c r="CO908" s="58" t="str">
        <f>IF(O908="女子",IF($AF908&gt;100,"",IF($M908=プロ用女子!D$202,ROW(),"")),"")</f>
        <v/>
      </c>
      <c r="CP908" s="58" t="str">
        <f>IF(O908="女子",IF($AF908&gt;100,"",IF($M908=プロ用女子!K$202,ROW(),"")),"")</f>
        <v/>
      </c>
      <c r="CQ908" s="58" t="str">
        <f>IF(O908="女子",IF($AF908&gt;100,"",IF($M908=プロ用女子!D$227,ROW(),"")),"")</f>
        <v/>
      </c>
      <c r="CR908" s="58" t="str">
        <f>IF(O908="女子",IF($AF908&gt;100,"",IF($M908=プロ用女子!K$227,ROW(),"")),"")</f>
        <v/>
      </c>
    </row>
    <row r="909" spans="57:96" x14ac:dyDescent="0.15">
      <c r="BE909" s="58" t="str">
        <f>IF(O909="男子",IF($AF909&gt;100,"",IF(M909=プロ用男子!D$2,ROW(),"")),"")</f>
        <v/>
      </c>
      <c r="BF909" s="58" t="str">
        <f>IF(O909="男子",IF($AF909&gt;100,"",IF($M909=プロ用男子!K$2,ROW(),"")),"")</f>
        <v/>
      </c>
      <c r="BG909" s="58" t="str">
        <f>IF(O909="男子",IF($AF909&gt;100,"",IF($M909=プロ用男子!D$27,ROW(),"")),"")</f>
        <v/>
      </c>
      <c r="BH909" s="58" t="str">
        <f>IF(O909="男子",IF($AF909&gt;100,"",IF($M909=プロ用男子!K$27,ROW(),"")),"")</f>
        <v/>
      </c>
      <c r="BI909" s="58" t="str">
        <f>IF(O909="男子",IF($AF909&gt;100,"",IF($M909=プロ用男子!D$52,ROW(),"")),"")</f>
        <v/>
      </c>
      <c r="BJ909" s="58" t="str">
        <f>IF(O909="男子",IF($AF909&gt;100,"",IF($M909=プロ用男子!K$52,ROW(),"")),"")</f>
        <v/>
      </c>
      <c r="BK909" s="58" t="str">
        <f>IF(O909="男子",IF($AF909&gt;100,"",IF($M909=プロ用男子!D$77,ROW(),"")),"")</f>
        <v/>
      </c>
      <c r="BL909" s="58" t="str">
        <f>IF(O909="男子",IF($AF909&gt;100,"",IF($M909=プロ用男子!K$77,ROW(),"")),"")</f>
        <v/>
      </c>
      <c r="BM909" s="58" t="str">
        <f>IF(O909="男子",IF($AF909&gt;100,"",IF($M909=プロ用男子!D$102,ROW(),"")),"")</f>
        <v/>
      </c>
      <c r="BN909" s="58" t="str">
        <f>IF(O909="男子",IF($AF909&gt;100,"",IF($M909=プロ用男子!K$102,ROW(),"")),"")</f>
        <v/>
      </c>
      <c r="BO909" s="58" t="str">
        <f>IF(O909="男子",IF($AF909&gt;100,"",IF($M909=プロ用男子!D$127,ROW(),"")),"")</f>
        <v/>
      </c>
      <c r="BP909" s="58" t="str">
        <f>IF(O909="男子",IF($AF909&gt;100,"",IF($M909=プロ用男子!K$127,ROW(),"")),"")</f>
        <v/>
      </c>
      <c r="BQ909" s="58" t="str">
        <f>IF(O909="男子",IF($AF909&gt;100,"",IF($M909=プロ用男子!D$152,ROW(),"")),"")</f>
        <v/>
      </c>
      <c r="BR909" s="58" t="str">
        <f>IF(O909="男子",IF($AF909&gt;100,"",IF($M909=プロ用男子!K$152,ROW(),"")),"")</f>
        <v/>
      </c>
      <c r="BS909" s="58" t="str">
        <f>IF(O909="男子",IF($AF909&gt;100,"",IF($M909=プロ用男子!D$177,ROW(),"")),"")</f>
        <v/>
      </c>
      <c r="BT909" s="58" t="str">
        <f>IF(O909="男子",IF($AF909&gt;100,"",IF($M909=プロ用男子!K$177,ROW(),"")),"")</f>
        <v/>
      </c>
      <c r="BU909" s="58" t="str">
        <f>IF(O909="男子",IF($AF909&gt;100,"",IF($M909=プロ用男子!D$202,ROW(),"")),"")</f>
        <v/>
      </c>
      <c r="BV909" s="58" t="str">
        <f>IF(O909="男子",IF($AF909&gt;100,"",IF($M909=プロ用男子!K$202,ROW(),"")),"")</f>
        <v/>
      </c>
      <c r="BW909" s="58" t="str">
        <f>IF(O909="男子",IF($AF909&gt;100,"",IF($M909=プロ用男子!D$227,ROW(),"")),"")</f>
        <v/>
      </c>
      <c r="BX909" s="58" t="str">
        <f>IF(O909="男子",IF($AF909&gt;100,"",IF($M909=プロ用男子!K$227,ROW(),"")),"")</f>
        <v/>
      </c>
      <c r="BY909" s="58" t="str">
        <f>IF(O909="女子",IF(AF909&gt;100,"",IF(M909=プロ用女子!D$2,ROW(),"")),"")</f>
        <v/>
      </c>
      <c r="BZ909" s="58" t="str">
        <f>IF(O909="女子",IF($AF909&gt;100,"",IF($M909=プロ用女子!K$2,ROW(),"")),"")</f>
        <v/>
      </c>
      <c r="CA909" s="58" t="str">
        <f>IF(O909="女子",IF($AF909&gt;100,"",IF($M909=プロ用女子!D$27,ROW(),"")),"")</f>
        <v/>
      </c>
      <c r="CB909" s="58" t="str">
        <f>IF(O909="女子",IF($AF909&gt;100,"",IF($M909=プロ用女子!K$27,ROW(),"")),"")</f>
        <v/>
      </c>
      <c r="CC909" s="58" t="str">
        <f>IF(O909="女子",IF($AF909&gt;100,"",IF($M909=プロ用女子!D$52,ROW(),"")),"")</f>
        <v/>
      </c>
      <c r="CD909" s="58" t="str">
        <f>IF(O909="女子",IF($AF909&gt;100,"",IF($M909=プロ用女子!K$52,ROW(),"")),"")</f>
        <v/>
      </c>
      <c r="CE909" s="58" t="str">
        <f>IF(O909="女子",IF($AF909&gt;100,"",IF($M909=プロ用女子!D$77,ROW(),"")),"")</f>
        <v/>
      </c>
      <c r="CF909" s="58" t="str">
        <f>IF(O909="女子",IF($AF909&gt;100,"",IF($M909=プロ用女子!K$77,ROW(),"")),"")</f>
        <v/>
      </c>
      <c r="CG909" s="58" t="str">
        <f>IF(O909="女子",IF($AF909&gt;100,"",IF($M909=プロ用女子!D$102,ROW(),"")),"")</f>
        <v/>
      </c>
      <c r="CH909" s="58" t="str">
        <f>IF(O909="女子",IF($AF909&gt;100,"",IF($M909=プロ用女子!K$102,ROW(),"")),"")</f>
        <v/>
      </c>
      <c r="CI909" s="58" t="str">
        <f>IF(O909="女子",IF($AF909&gt;100,"",IF($M909=プロ用女子!D$127,ROW(),"")),"")</f>
        <v/>
      </c>
      <c r="CJ909" s="58" t="str">
        <f>IF(O909="女子",IF($AF909&gt;100,"",IF($M909=プロ用女子!K$127,ROW(),"")),"")</f>
        <v/>
      </c>
      <c r="CK909" s="58" t="str">
        <f>IF(O909="女子",IF($AF909&gt;100,"",IF($M909=プロ用女子!D$152,ROW(),"")),"")</f>
        <v/>
      </c>
      <c r="CL909" s="58" t="str">
        <f>IF(O909="女子",IF($AF909&gt;100,"",IF($M909=プロ用女子!K$152,ROW(),"")),"")</f>
        <v/>
      </c>
      <c r="CM909" s="58" t="str">
        <f>IF(O909="女子",IF($AF909&gt;100,"",IF($M909=プロ用女子!D$177,ROW(),"")),"")</f>
        <v/>
      </c>
      <c r="CN909" s="58" t="str">
        <f>IF(O909="女子",IF($AF909&gt;100,"",IF($M909=プロ用女子!K$177,ROW(),"")),"")</f>
        <v/>
      </c>
      <c r="CO909" s="58" t="str">
        <f>IF(O909="女子",IF($AF909&gt;100,"",IF($M909=プロ用女子!D$202,ROW(),"")),"")</f>
        <v/>
      </c>
      <c r="CP909" s="58" t="str">
        <f>IF(O909="女子",IF($AF909&gt;100,"",IF($M909=プロ用女子!K$202,ROW(),"")),"")</f>
        <v/>
      </c>
      <c r="CQ909" s="58" t="str">
        <f>IF(O909="女子",IF($AF909&gt;100,"",IF($M909=プロ用女子!D$227,ROW(),"")),"")</f>
        <v/>
      </c>
      <c r="CR909" s="58" t="str">
        <f>IF(O909="女子",IF($AF909&gt;100,"",IF($M909=プロ用女子!K$227,ROW(),"")),"")</f>
        <v/>
      </c>
    </row>
    <row r="910" spans="57:96" x14ac:dyDescent="0.15">
      <c r="BE910" s="58" t="str">
        <f>IF(O910="男子",IF($AF910&gt;100,"",IF(M910=プロ用男子!D$2,ROW(),"")),"")</f>
        <v/>
      </c>
      <c r="BF910" s="58" t="str">
        <f>IF(O910="男子",IF($AF910&gt;100,"",IF($M910=プロ用男子!K$2,ROW(),"")),"")</f>
        <v/>
      </c>
      <c r="BG910" s="58" t="str">
        <f>IF(O910="男子",IF($AF910&gt;100,"",IF($M910=プロ用男子!D$27,ROW(),"")),"")</f>
        <v/>
      </c>
      <c r="BH910" s="58" t="str">
        <f>IF(O910="男子",IF($AF910&gt;100,"",IF($M910=プロ用男子!K$27,ROW(),"")),"")</f>
        <v/>
      </c>
      <c r="BI910" s="58" t="str">
        <f>IF(O910="男子",IF($AF910&gt;100,"",IF($M910=プロ用男子!D$52,ROW(),"")),"")</f>
        <v/>
      </c>
      <c r="BJ910" s="58" t="str">
        <f>IF(O910="男子",IF($AF910&gt;100,"",IF($M910=プロ用男子!K$52,ROW(),"")),"")</f>
        <v/>
      </c>
      <c r="BK910" s="58" t="str">
        <f>IF(O910="男子",IF($AF910&gt;100,"",IF($M910=プロ用男子!D$77,ROW(),"")),"")</f>
        <v/>
      </c>
      <c r="BL910" s="58" t="str">
        <f>IF(O910="男子",IF($AF910&gt;100,"",IF($M910=プロ用男子!K$77,ROW(),"")),"")</f>
        <v/>
      </c>
      <c r="BM910" s="58" t="str">
        <f>IF(O910="男子",IF($AF910&gt;100,"",IF($M910=プロ用男子!D$102,ROW(),"")),"")</f>
        <v/>
      </c>
      <c r="BN910" s="58" t="str">
        <f>IF(O910="男子",IF($AF910&gt;100,"",IF($M910=プロ用男子!K$102,ROW(),"")),"")</f>
        <v/>
      </c>
      <c r="BO910" s="58" t="str">
        <f>IF(O910="男子",IF($AF910&gt;100,"",IF($M910=プロ用男子!D$127,ROW(),"")),"")</f>
        <v/>
      </c>
      <c r="BP910" s="58" t="str">
        <f>IF(O910="男子",IF($AF910&gt;100,"",IF($M910=プロ用男子!K$127,ROW(),"")),"")</f>
        <v/>
      </c>
      <c r="BQ910" s="58" t="str">
        <f>IF(O910="男子",IF($AF910&gt;100,"",IF($M910=プロ用男子!D$152,ROW(),"")),"")</f>
        <v/>
      </c>
      <c r="BR910" s="58" t="str">
        <f>IF(O910="男子",IF($AF910&gt;100,"",IF($M910=プロ用男子!K$152,ROW(),"")),"")</f>
        <v/>
      </c>
      <c r="BS910" s="58" t="str">
        <f>IF(O910="男子",IF($AF910&gt;100,"",IF($M910=プロ用男子!D$177,ROW(),"")),"")</f>
        <v/>
      </c>
      <c r="BT910" s="58" t="str">
        <f>IF(O910="男子",IF($AF910&gt;100,"",IF($M910=プロ用男子!K$177,ROW(),"")),"")</f>
        <v/>
      </c>
      <c r="BU910" s="58" t="str">
        <f>IF(O910="男子",IF($AF910&gt;100,"",IF($M910=プロ用男子!D$202,ROW(),"")),"")</f>
        <v/>
      </c>
      <c r="BV910" s="58" t="str">
        <f>IF(O910="男子",IF($AF910&gt;100,"",IF($M910=プロ用男子!K$202,ROW(),"")),"")</f>
        <v/>
      </c>
      <c r="BW910" s="58" t="str">
        <f>IF(O910="男子",IF($AF910&gt;100,"",IF($M910=プロ用男子!D$227,ROW(),"")),"")</f>
        <v/>
      </c>
      <c r="BX910" s="58" t="str">
        <f>IF(O910="男子",IF($AF910&gt;100,"",IF($M910=プロ用男子!K$227,ROW(),"")),"")</f>
        <v/>
      </c>
      <c r="BY910" s="58" t="str">
        <f>IF(O910="女子",IF(AF910&gt;100,"",IF(M910=プロ用女子!D$2,ROW(),"")),"")</f>
        <v/>
      </c>
      <c r="BZ910" s="58" t="str">
        <f>IF(O910="女子",IF($AF910&gt;100,"",IF($M910=プロ用女子!K$2,ROW(),"")),"")</f>
        <v/>
      </c>
      <c r="CA910" s="58" t="str">
        <f>IF(O910="女子",IF($AF910&gt;100,"",IF($M910=プロ用女子!D$27,ROW(),"")),"")</f>
        <v/>
      </c>
      <c r="CB910" s="58" t="str">
        <f>IF(O910="女子",IF($AF910&gt;100,"",IF($M910=プロ用女子!K$27,ROW(),"")),"")</f>
        <v/>
      </c>
      <c r="CC910" s="58" t="str">
        <f>IF(O910="女子",IF($AF910&gt;100,"",IF($M910=プロ用女子!D$52,ROW(),"")),"")</f>
        <v/>
      </c>
      <c r="CD910" s="58" t="str">
        <f>IF(O910="女子",IF($AF910&gt;100,"",IF($M910=プロ用女子!K$52,ROW(),"")),"")</f>
        <v/>
      </c>
      <c r="CE910" s="58" t="str">
        <f>IF(O910="女子",IF($AF910&gt;100,"",IF($M910=プロ用女子!D$77,ROW(),"")),"")</f>
        <v/>
      </c>
      <c r="CF910" s="58" t="str">
        <f>IF(O910="女子",IF($AF910&gt;100,"",IF($M910=プロ用女子!K$77,ROW(),"")),"")</f>
        <v/>
      </c>
      <c r="CG910" s="58" t="str">
        <f>IF(O910="女子",IF($AF910&gt;100,"",IF($M910=プロ用女子!D$102,ROW(),"")),"")</f>
        <v/>
      </c>
      <c r="CH910" s="58" t="str">
        <f>IF(O910="女子",IF($AF910&gt;100,"",IF($M910=プロ用女子!K$102,ROW(),"")),"")</f>
        <v/>
      </c>
      <c r="CI910" s="58" t="str">
        <f>IF(O910="女子",IF($AF910&gt;100,"",IF($M910=プロ用女子!D$127,ROW(),"")),"")</f>
        <v/>
      </c>
      <c r="CJ910" s="58" t="str">
        <f>IF(O910="女子",IF($AF910&gt;100,"",IF($M910=プロ用女子!K$127,ROW(),"")),"")</f>
        <v/>
      </c>
      <c r="CK910" s="58" t="str">
        <f>IF(O910="女子",IF($AF910&gt;100,"",IF($M910=プロ用女子!D$152,ROW(),"")),"")</f>
        <v/>
      </c>
      <c r="CL910" s="58" t="str">
        <f>IF(O910="女子",IF($AF910&gt;100,"",IF($M910=プロ用女子!K$152,ROW(),"")),"")</f>
        <v/>
      </c>
      <c r="CM910" s="58" t="str">
        <f>IF(O910="女子",IF($AF910&gt;100,"",IF($M910=プロ用女子!D$177,ROW(),"")),"")</f>
        <v/>
      </c>
      <c r="CN910" s="58" t="str">
        <f>IF(O910="女子",IF($AF910&gt;100,"",IF($M910=プロ用女子!K$177,ROW(),"")),"")</f>
        <v/>
      </c>
      <c r="CO910" s="58" t="str">
        <f>IF(O910="女子",IF($AF910&gt;100,"",IF($M910=プロ用女子!D$202,ROW(),"")),"")</f>
        <v/>
      </c>
      <c r="CP910" s="58" t="str">
        <f>IF(O910="女子",IF($AF910&gt;100,"",IF($M910=プロ用女子!K$202,ROW(),"")),"")</f>
        <v/>
      </c>
      <c r="CQ910" s="58" t="str">
        <f>IF(O910="女子",IF($AF910&gt;100,"",IF($M910=プロ用女子!D$227,ROW(),"")),"")</f>
        <v/>
      </c>
      <c r="CR910" s="58" t="str">
        <f>IF(O910="女子",IF($AF910&gt;100,"",IF($M910=プロ用女子!K$227,ROW(),"")),"")</f>
        <v/>
      </c>
    </row>
    <row r="911" spans="57:96" x14ac:dyDescent="0.15">
      <c r="BE911" s="58" t="str">
        <f>IF(O911="男子",IF($AF911&gt;100,"",IF(M911=プロ用男子!D$2,ROW(),"")),"")</f>
        <v/>
      </c>
      <c r="BF911" s="58" t="str">
        <f>IF(O911="男子",IF($AF911&gt;100,"",IF($M911=プロ用男子!K$2,ROW(),"")),"")</f>
        <v/>
      </c>
      <c r="BG911" s="58" t="str">
        <f>IF(O911="男子",IF($AF911&gt;100,"",IF($M911=プロ用男子!D$27,ROW(),"")),"")</f>
        <v/>
      </c>
      <c r="BH911" s="58" t="str">
        <f>IF(O911="男子",IF($AF911&gt;100,"",IF($M911=プロ用男子!K$27,ROW(),"")),"")</f>
        <v/>
      </c>
      <c r="BI911" s="58" t="str">
        <f>IF(O911="男子",IF($AF911&gt;100,"",IF($M911=プロ用男子!D$52,ROW(),"")),"")</f>
        <v/>
      </c>
      <c r="BJ911" s="58" t="str">
        <f>IF(O911="男子",IF($AF911&gt;100,"",IF($M911=プロ用男子!K$52,ROW(),"")),"")</f>
        <v/>
      </c>
      <c r="BK911" s="58" t="str">
        <f>IF(O911="男子",IF($AF911&gt;100,"",IF($M911=プロ用男子!D$77,ROW(),"")),"")</f>
        <v/>
      </c>
      <c r="BL911" s="58" t="str">
        <f>IF(O911="男子",IF($AF911&gt;100,"",IF($M911=プロ用男子!K$77,ROW(),"")),"")</f>
        <v/>
      </c>
      <c r="BM911" s="58" t="str">
        <f>IF(O911="男子",IF($AF911&gt;100,"",IF($M911=プロ用男子!D$102,ROW(),"")),"")</f>
        <v/>
      </c>
      <c r="BN911" s="58" t="str">
        <f>IF(O911="男子",IF($AF911&gt;100,"",IF($M911=プロ用男子!K$102,ROW(),"")),"")</f>
        <v/>
      </c>
      <c r="BO911" s="58" t="str">
        <f>IF(O911="男子",IF($AF911&gt;100,"",IF($M911=プロ用男子!D$127,ROW(),"")),"")</f>
        <v/>
      </c>
      <c r="BP911" s="58" t="str">
        <f>IF(O911="男子",IF($AF911&gt;100,"",IF($M911=プロ用男子!K$127,ROW(),"")),"")</f>
        <v/>
      </c>
      <c r="BQ911" s="58" t="str">
        <f>IF(O911="男子",IF($AF911&gt;100,"",IF($M911=プロ用男子!D$152,ROW(),"")),"")</f>
        <v/>
      </c>
      <c r="BR911" s="58" t="str">
        <f>IF(O911="男子",IF($AF911&gt;100,"",IF($M911=プロ用男子!K$152,ROW(),"")),"")</f>
        <v/>
      </c>
      <c r="BS911" s="58" t="str">
        <f>IF(O911="男子",IF($AF911&gt;100,"",IF($M911=プロ用男子!D$177,ROW(),"")),"")</f>
        <v/>
      </c>
      <c r="BT911" s="58" t="str">
        <f>IF(O911="男子",IF($AF911&gt;100,"",IF($M911=プロ用男子!K$177,ROW(),"")),"")</f>
        <v/>
      </c>
      <c r="BU911" s="58" t="str">
        <f>IF(O911="男子",IF($AF911&gt;100,"",IF($M911=プロ用男子!D$202,ROW(),"")),"")</f>
        <v/>
      </c>
      <c r="BV911" s="58" t="str">
        <f>IF(O911="男子",IF($AF911&gt;100,"",IF($M911=プロ用男子!K$202,ROW(),"")),"")</f>
        <v/>
      </c>
      <c r="BW911" s="58" t="str">
        <f>IF(O911="男子",IF($AF911&gt;100,"",IF($M911=プロ用男子!D$227,ROW(),"")),"")</f>
        <v/>
      </c>
      <c r="BX911" s="58" t="str">
        <f>IF(O911="男子",IF($AF911&gt;100,"",IF($M911=プロ用男子!K$227,ROW(),"")),"")</f>
        <v/>
      </c>
      <c r="BY911" s="58" t="str">
        <f>IF(O911="女子",IF(AF911&gt;100,"",IF(M911=プロ用女子!D$2,ROW(),"")),"")</f>
        <v/>
      </c>
      <c r="BZ911" s="58" t="str">
        <f>IF(O911="女子",IF($AF911&gt;100,"",IF($M911=プロ用女子!K$2,ROW(),"")),"")</f>
        <v/>
      </c>
      <c r="CA911" s="58" t="str">
        <f>IF(O911="女子",IF($AF911&gt;100,"",IF($M911=プロ用女子!D$27,ROW(),"")),"")</f>
        <v/>
      </c>
      <c r="CB911" s="58" t="str">
        <f>IF(O911="女子",IF($AF911&gt;100,"",IF($M911=プロ用女子!K$27,ROW(),"")),"")</f>
        <v/>
      </c>
      <c r="CC911" s="58" t="str">
        <f>IF(O911="女子",IF($AF911&gt;100,"",IF($M911=プロ用女子!D$52,ROW(),"")),"")</f>
        <v/>
      </c>
      <c r="CD911" s="58" t="str">
        <f>IF(O911="女子",IF($AF911&gt;100,"",IF($M911=プロ用女子!K$52,ROW(),"")),"")</f>
        <v/>
      </c>
      <c r="CE911" s="58" t="str">
        <f>IF(O911="女子",IF($AF911&gt;100,"",IF($M911=プロ用女子!D$77,ROW(),"")),"")</f>
        <v/>
      </c>
      <c r="CF911" s="58" t="str">
        <f>IF(O911="女子",IF($AF911&gt;100,"",IF($M911=プロ用女子!K$77,ROW(),"")),"")</f>
        <v/>
      </c>
      <c r="CG911" s="58" t="str">
        <f>IF(O911="女子",IF($AF911&gt;100,"",IF($M911=プロ用女子!D$102,ROW(),"")),"")</f>
        <v/>
      </c>
      <c r="CH911" s="58" t="str">
        <f>IF(O911="女子",IF($AF911&gt;100,"",IF($M911=プロ用女子!K$102,ROW(),"")),"")</f>
        <v/>
      </c>
      <c r="CI911" s="58" t="str">
        <f>IF(O911="女子",IF($AF911&gt;100,"",IF($M911=プロ用女子!D$127,ROW(),"")),"")</f>
        <v/>
      </c>
      <c r="CJ911" s="58" t="str">
        <f>IF(O911="女子",IF($AF911&gt;100,"",IF($M911=プロ用女子!K$127,ROW(),"")),"")</f>
        <v/>
      </c>
      <c r="CK911" s="58" t="str">
        <f>IF(O911="女子",IF($AF911&gt;100,"",IF($M911=プロ用女子!D$152,ROW(),"")),"")</f>
        <v/>
      </c>
      <c r="CL911" s="58" t="str">
        <f>IF(O911="女子",IF($AF911&gt;100,"",IF($M911=プロ用女子!K$152,ROW(),"")),"")</f>
        <v/>
      </c>
      <c r="CM911" s="58" t="str">
        <f>IF(O911="女子",IF($AF911&gt;100,"",IF($M911=プロ用女子!D$177,ROW(),"")),"")</f>
        <v/>
      </c>
      <c r="CN911" s="58" t="str">
        <f>IF(O911="女子",IF($AF911&gt;100,"",IF($M911=プロ用女子!K$177,ROW(),"")),"")</f>
        <v/>
      </c>
      <c r="CO911" s="58" t="str">
        <f>IF(O911="女子",IF($AF911&gt;100,"",IF($M911=プロ用女子!D$202,ROW(),"")),"")</f>
        <v/>
      </c>
      <c r="CP911" s="58" t="str">
        <f>IF(O911="女子",IF($AF911&gt;100,"",IF($M911=プロ用女子!K$202,ROW(),"")),"")</f>
        <v/>
      </c>
      <c r="CQ911" s="58" t="str">
        <f>IF(O911="女子",IF($AF911&gt;100,"",IF($M911=プロ用女子!D$227,ROW(),"")),"")</f>
        <v/>
      </c>
      <c r="CR911" s="58" t="str">
        <f>IF(O911="女子",IF($AF911&gt;100,"",IF($M911=プロ用女子!K$227,ROW(),"")),"")</f>
        <v/>
      </c>
    </row>
    <row r="912" spans="57:96" x14ac:dyDescent="0.15">
      <c r="BE912" s="58" t="str">
        <f>IF(O912="男子",IF($AF912&gt;100,"",IF(M912=プロ用男子!D$2,ROW(),"")),"")</f>
        <v/>
      </c>
      <c r="BF912" s="58" t="str">
        <f>IF(O912="男子",IF($AF912&gt;100,"",IF($M912=プロ用男子!K$2,ROW(),"")),"")</f>
        <v/>
      </c>
      <c r="BG912" s="58" t="str">
        <f>IF(O912="男子",IF($AF912&gt;100,"",IF($M912=プロ用男子!D$27,ROW(),"")),"")</f>
        <v/>
      </c>
      <c r="BH912" s="58" t="str">
        <f>IF(O912="男子",IF($AF912&gt;100,"",IF($M912=プロ用男子!K$27,ROW(),"")),"")</f>
        <v/>
      </c>
      <c r="BI912" s="58" t="str">
        <f>IF(O912="男子",IF($AF912&gt;100,"",IF($M912=プロ用男子!D$52,ROW(),"")),"")</f>
        <v/>
      </c>
      <c r="BJ912" s="58" t="str">
        <f>IF(O912="男子",IF($AF912&gt;100,"",IF($M912=プロ用男子!K$52,ROW(),"")),"")</f>
        <v/>
      </c>
      <c r="BK912" s="58" t="str">
        <f>IF(O912="男子",IF($AF912&gt;100,"",IF($M912=プロ用男子!D$77,ROW(),"")),"")</f>
        <v/>
      </c>
      <c r="BL912" s="58" t="str">
        <f>IF(O912="男子",IF($AF912&gt;100,"",IF($M912=プロ用男子!K$77,ROW(),"")),"")</f>
        <v/>
      </c>
      <c r="BM912" s="58" t="str">
        <f>IF(O912="男子",IF($AF912&gt;100,"",IF($M912=プロ用男子!D$102,ROW(),"")),"")</f>
        <v/>
      </c>
      <c r="BN912" s="58" t="str">
        <f>IF(O912="男子",IF($AF912&gt;100,"",IF($M912=プロ用男子!K$102,ROW(),"")),"")</f>
        <v/>
      </c>
      <c r="BO912" s="58" t="str">
        <f>IF(O912="男子",IF($AF912&gt;100,"",IF($M912=プロ用男子!D$127,ROW(),"")),"")</f>
        <v/>
      </c>
      <c r="BP912" s="58" t="str">
        <f>IF(O912="男子",IF($AF912&gt;100,"",IF($M912=プロ用男子!K$127,ROW(),"")),"")</f>
        <v/>
      </c>
      <c r="BQ912" s="58" t="str">
        <f>IF(O912="男子",IF($AF912&gt;100,"",IF($M912=プロ用男子!D$152,ROW(),"")),"")</f>
        <v/>
      </c>
      <c r="BR912" s="58" t="str">
        <f>IF(O912="男子",IF($AF912&gt;100,"",IF($M912=プロ用男子!K$152,ROW(),"")),"")</f>
        <v/>
      </c>
      <c r="BS912" s="58" t="str">
        <f>IF(O912="男子",IF($AF912&gt;100,"",IF($M912=プロ用男子!D$177,ROW(),"")),"")</f>
        <v/>
      </c>
      <c r="BT912" s="58" t="str">
        <f>IF(O912="男子",IF($AF912&gt;100,"",IF($M912=プロ用男子!K$177,ROW(),"")),"")</f>
        <v/>
      </c>
      <c r="BU912" s="58" t="str">
        <f>IF(O912="男子",IF($AF912&gt;100,"",IF($M912=プロ用男子!D$202,ROW(),"")),"")</f>
        <v/>
      </c>
      <c r="BV912" s="58" t="str">
        <f>IF(O912="男子",IF($AF912&gt;100,"",IF($M912=プロ用男子!K$202,ROW(),"")),"")</f>
        <v/>
      </c>
      <c r="BW912" s="58" t="str">
        <f>IF(O912="男子",IF($AF912&gt;100,"",IF($M912=プロ用男子!D$227,ROW(),"")),"")</f>
        <v/>
      </c>
      <c r="BX912" s="58" t="str">
        <f>IF(O912="男子",IF($AF912&gt;100,"",IF($M912=プロ用男子!K$227,ROW(),"")),"")</f>
        <v/>
      </c>
      <c r="BY912" s="58" t="str">
        <f>IF(O912="女子",IF(AF912&gt;100,"",IF(M912=プロ用女子!D$2,ROW(),"")),"")</f>
        <v/>
      </c>
      <c r="BZ912" s="58" t="str">
        <f>IF(O912="女子",IF($AF912&gt;100,"",IF($M912=プロ用女子!K$2,ROW(),"")),"")</f>
        <v/>
      </c>
      <c r="CA912" s="58" t="str">
        <f>IF(O912="女子",IF($AF912&gt;100,"",IF($M912=プロ用女子!D$27,ROW(),"")),"")</f>
        <v/>
      </c>
      <c r="CB912" s="58" t="str">
        <f>IF(O912="女子",IF($AF912&gt;100,"",IF($M912=プロ用女子!K$27,ROW(),"")),"")</f>
        <v/>
      </c>
      <c r="CC912" s="58" t="str">
        <f>IF(O912="女子",IF($AF912&gt;100,"",IF($M912=プロ用女子!D$52,ROW(),"")),"")</f>
        <v/>
      </c>
      <c r="CD912" s="58" t="str">
        <f>IF(O912="女子",IF($AF912&gt;100,"",IF($M912=プロ用女子!K$52,ROW(),"")),"")</f>
        <v/>
      </c>
      <c r="CE912" s="58" t="str">
        <f>IF(O912="女子",IF($AF912&gt;100,"",IF($M912=プロ用女子!D$77,ROW(),"")),"")</f>
        <v/>
      </c>
      <c r="CF912" s="58" t="str">
        <f>IF(O912="女子",IF($AF912&gt;100,"",IF($M912=プロ用女子!K$77,ROW(),"")),"")</f>
        <v/>
      </c>
      <c r="CG912" s="58" t="str">
        <f>IF(O912="女子",IF($AF912&gt;100,"",IF($M912=プロ用女子!D$102,ROW(),"")),"")</f>
        <v/>
      </c>
      <c r="CH912" s="58" t="str">
        <f>IF(O912="女子",IF($AF912&gt;100,"",IF($M912=プロ用女子!K$102,ROW(),"")),"")</f>
        <v/>
      </c>
      <c r="CI912" s="58" t="str">
        <f>IF(O912="女子",IF($AF912&gt;100,"",IF($M912=プロ用女子!D$127,ROW(),"")),"")</f>
        <v/>
      </c>
      <c r="CJ912" s="58" t="str">
        <f>IF(O912="女子",IF($AF912&gt;100,"",IF($M912=プロ用女子!K$127,ROW(),"")),"")</f>
        <v/>
      </c>
      <c r="CK912" s="58" t="str">
        <f>IF(O912="女子",IF($AF912&gt;100,"",IF($M912=プロ用女子!D$152,ROW(),"")),"")</f>
        <v/>
      </c>
      <c r="CL912" s="58" t="str">
        <f>IF(O912="女子",IF($AF912&gt;100,"",IF($M912=プロ用女子!K$152,ROW(),"")),"")</f>
        <v/>
      </c>
      <c r="CM912" s="58" t="str">
        <f>IF(O912="女子",IF($AF912&gt;100,"",IF($M912=プロ用女子!D$177,ROW(),"")),"")</f>
        <v/>
      </c>
      <c r="CN912" s="58" t="str">
        <f>IF(O912="女子",IF($AF912&gt;100,"",IF($M912=プロ用女子!K$177,ROW(),"")),"")</f>
        <v/>
      </c>
      <c r="CO912" s="58" t="str">
        <f>IF(O912="女子",IF($AF912&gt;100,"",IF($M912=プロ用女子!D$202,ROW(),"")),"")</f>
        <v/>
      </c>
      <c r="CP912" s="58" t="str">
        <f>IF(O912="女子",IF($AF912&gt;100,"",IF($M912=プロ用女子!K$202,ROW(),"")),"")</f>
        <v/>
      </c>
      <c r="CQ912" s="58" t="str">
        <f>IF(O912="女子",IF($AF912&gt;100,"",IF($M912=プロ用女子!D$227,ROW(),"")),"")</f>
        <v/>
      </c>
      <c r="CR912" s="58" t="str">
        <f>IF(O912="女子",IF($AF912&gt;100,"",IF($M912=プロ用女子!K$227,ROW(),"")),"")</f>
        <v/>
      </c>
    </row>
    <row r="913" spans="57:96" x14ac:dyDescent="0.15">
      <c r="BE913" s="58" t="str">
        <f>IF(O913="男子",IF($AF913&gt;100,"",IF(M913=プロ用男子!D$2,ROW(),"")),"")</f>
        <v/>
      </c>
      <c r="BF913" s="58" t="str">
        <f>IF(O913="男子",IF($AF913&gt;100,"",IF($M913=プロ用男子!K$2,ROW(),"")),"")</f>
        <v/>
      </c>
      <c r="BG913" s="58" t="str">
        <f>IF(O913="男子",IF($AF913&gt;100,"",IF($M913=プロ用男子!D$27,ROW(),"")),"")</f>
        <v/>
      </c>
      <c r="BH913" s="58" t="str">
        <f>IF(O913="男子",IF($AF913&gt;100,"",IF($M913=プロ用男子!K$27,ROW(),"")),"")</f>
        <v/>
      </c>
      <c r="BI913" s="58" t="str">
        <f>IF(O913="男子",IF($AF913&gt;100,"",IF($M913=プロ用男子!D$52,ROW(),"")),"")</f>
        <v/>
      </c>
      <c r="BJ913" s="58" t="str">
        <f>IF(O913="男子",IF($AF913&gt;100,"",IF($M913=プロ用男子!K$52,ROW(),"")),"")</f>
        <v/>
      </c>
      <c r="BK913" s="58" t="str">
        <f>IF(O913="男子",IF($AF913&gt;100,"",IF($M913=プロ用男子!D$77,ROW(),"")),"")</f>
        <v/>
      </c>
      <c r="BL913" s="58" t="str">
        <f>IF(O913="男子",IF($AF913&gt;100,"",IF($M913=プロ用男子!K$77,ROW(),"")),"")</f>
        <v/>
      </c>
      <c r="BM913" s="58" t="str">
        <f>IF(O913="男子",IF($AF913&gt;100,"",IF($M913=プロ用男子!D$102,ROW(),"")),"")</f>
        <v/>
      </c>
      <c r="BN913" s="58" t="str">
        <f>IF(O913="男子",IF($AF913&gt;100,"",IF($M913=プロ用男子!K$102,ROW(),"")),"")</f>
        <v/>
      </c>
      <c r="BO913" s="58" t="str">
        <f>IF(O913="男子",IF($AF913&gt;100,"",IF($M913=プロ用男子!D$127,ROW(),"")),"")</f>
        <v/>
      </c>
      <c r="BP913" s="58" t="str">
        <f>IF(O913="男子",IF($AF913&gt;100,"",IF($M913=プロ用男子!K$127,ROW(),"")),"")</f>
        <v/>
      </c>
      <c r="BQ913" s="58" t="str">
        <f>IF(O913="男子",IF($AF913&gt;100,"",IF($M913=プロ用男子!D$152,ROW(),"")),"")</f>
        <v/>
      </c>
      <c r="BR913" s="58" t="str">
        <f>IF(O913="男子",IF($AF913&gt;100,"",IF($M913=プロ用男子!K$152,ROW(),"")),"")</f>
        <v/>
      </c>
      <c r="BS913" s="58" t="str">
        <f>IF(O913="男子",IF($AF913&gt;100,"",IF($M913=プロ用男子!D$177,ROW(),"")),"")</f>
        <v/>
      </c>
      <c r="BT913" s="58" t="str">
        <f>IF(O913="男子",IF($AF913&gt;100,"",IF($M913=プロ用男子!K$177,ROW(),"")),"")</f>
        <v/>
      </c>
      <c r="BU913" s="58" t="str">
        <f>IF(O913="男子",IF($AF913&gt;100,"",IF($M913=プロ用男子!D$202,ROW(),"")),"")</f>
        <v/>
      </c>
      <c r="BV913" s="58" t="str">
        <f>IF(O913="男子",IF($AF913&gt;100,"",IF($M913=プロ用男子!K$202,ROW(),"")),"")</f>
        <v/>
      </c>
      <c r="BW913" s="58" t="str">
        <f>IF(O913="男子",IF($AF913&gt;100,"",IF($M913=プロ用男子!D$227,ROW(),"")),"")</f>
        <v/>
      </c>
      <c r="BX913" s="58" t="str">
        <f>IF(O913="男子",IF($AF913&gt;100,"",IF($M913=プロ用男子!K$227,ROW(),"")),"")</f>
        <v/>
      </c>
      <c r="BY913" s="58" t="str">
        <f>IF(O913="女子",IF(AF913&gt;100,"",IF(M913=プロ用女子!D$2,ROW(),"")),"")</f>
        <v/>
      </c>
      <c r="BZ913" s="58" t="str">
        <f>IF(O913="女子",IF($AF913&gt;100,"",IF($M913=プロ用女子!K$2,ROW(),"")),"")</f>
        <v/>
      </c>
      <c r="CA913" s="58" t="str">
        <f>IF(O913="女子",IF($AF913&gt;100,"",IF($M913=プロ用女子!D$27,ROW(),"")),"")</f>
        <v/>
      </c>
      <c r="CB913" s="58" t="str">
        <f>IF(O913="女子",IF($AF913&gt;100,"",IF($M913=プロ用女子!K$27,ROW(),"")),"")</f>
        <v/>
      </c>
      <c r="CC913" s="58" t="str">
        <f>IF(O913="女子",IF($AF913&gt;100,"",IF($M913=プロ用女子!D$52,ROW(),"")),"")</f>
        <v/>
      </c>
      <c r="CD913" s="58" t="str">
        <f>IF(O913="女子",IF($AF913&gt;100,"",IF($M913=プロ用女子!K$52,ROW(),"")),"")</f>
        <v/>
      </c>
      <c r="CE913" s="58" t="str">
        <f>IF(O913="女子",IF($AF913&gt;100,"",IF($M913=プロ用女子!D$77,ROW(),"")),"")</f>
        <v/>
      </c>
      <c r="CF913" s="58" t="str">
        <f>IF(O913="女子",IF($AF913&gt;100,"",IF($M913=プロ用女子!K$77,ROW(),"")),"")</f>
        <v/>
      </c>
      <c r="CG913" s="58" t="str">
        <f>IF(O913="女子",IF($AF913&gt;100,"",IF($M913=プロ用女子!D$102,ROW(),"")),"")</f>
        <v/>
      </c>
      <c r="CH913" s="58" t="str">
        <f>IF(O913="女子",IF($AF913&gt;100,"",IF($M913=プロ用女子!K$102,ROW(),"")),"")</f>
        <v/>
      </c>
      <c r="CI913" s="58" t="str">
        <f>IF(O913="女子",IF($AF913&gt;100,"",IF($M913=プロ用女子!D$127,ROW(),"")),"")</f>
        <v/>
      </c>
      <c r="CJ913" s="58" t="str">
        <f>IF(O913="女子",IF($AF913&gt;100,"",IF($M913=プロ用女子!K$127,ROW(),"")),"")</f>
        <v/>
      </c>
      <c r="CK913" s="58" t="str">
        <f>IF(O913="女子",IF($AF913&gt;100,"",IF($M913=プロ用女子!D$152,ROW(),"")),"")</f>
        <v/>
      </c>
      <c r="CL913" s="58" t="str">
        <f>IF(O913="女子",IF($AF913&gt;100,"",IF($M913=プロ用女子!K$152,ROW(),"")),"")</f>
        <v/>
      </c>
      <c r="CM913" s="58" t="str">
        <f>IF(O913="女子",IF($AF913&gt;100,"",IF($M913=プロ用女子!D$177,ROW(),"")),"")</f>
        <v/>
      </c>
      <c r="CN913" s="58" t="str">
        <f>IF(O913="女子",IF($AF913&gt;100,"",IF($M913=プロ用女子!K$177,ROW(),"")),"")</f>
        <v/>
      </c>
      <c r="CO913" s="58" t="str">
        <f>IF(O913="女子",IF($AF913&gt;100,"",IF($M913=プロ用女子!D$202,ROW(),"")),"")</f>
        <v/>
      </c>
      <c r="CP913" s="58" t="str">
        <f>IF(O913="女子",IF($AF913&gt;100,"",IF($M913=プロ用女子!K$202,ROW(),"")),"")</f>
        <v/>
      </c>
      <c r="CQ913" s="58" t="str">
        <f>IF(O913="女子",IF($AF913&gt;100,"",IF($M913=プロ用女子!D$227,ROW(),"")),"")</f>
        <v/>
      </c>
      <c r="CR913" s="58" t="str">
        <f>IF(O913="女子",IF($AF913&gt;100,"",IF($M913=プロ用女子!K$227,ROW(),"")),"")</f>
        <v/>
      </c>
    </row>
    <row r="914" spans="57:96" x14ac:dyDescent="0.15">
      <c r="BE914" s="58" t="str">
        <f>IF(O914="男子",IF($AF914&gt;100,"",IF(M914=プロ用男子!D$2,ROW(),"")),"")</f>
        <v/>
      </c>
      <c r="BF914" s="58" t="str">
        <f>IF(O914="男子",IF($AF914&gt;100,"",IF($M914=プロ用男子!K$2,ROW(),"")),"")</f>
        <v/>
      </c>
      <c r="BG914" s="58" t="str">
        <f>IF(O914="男子",IF($AF914&gt;100,"",IF($M914=プロ用男子!D$27,ROW(),"")),"")</f>
        <v/>
      </c>
      <c r="BH914" s="58" t="str">
        <f>IF(O914="男子",IF($AF914&gt;100,"",IF($M914=プロ用男子!K$27,ROW(),"")),"")</f>
        <v/>
      </c>
      <c r="BI914" s="58" t="str">
        <f>IF(O914="男子",IF($AF914&gt;100,"",IF($M914=プロ用男子!D$52,ROW(),"")),"")</f>
        <v/>
      </c>
      <c r="BJ914" s="58" t="str">
        <f>IF(O914="男子",IF($AF914&gt;100,"",IF($M914=プロ用男子!K$52,ROW(),"")),"")</f>
        <v/>
      </c>
      <c r="BK914" s="58" t="str">
        <f>IF(O914="男子",IF($AF914&gt;100,"",IF($M914=プロ用男子!D$77,ROW(),"")),"")</f>
        <v/>
      </c>
      <c r="BL914" s="58" t="str">
        <f>IF(O914="男子",IF($AF914&gt;100,"",IF($M914=プロ用男子!K$77,ROW(),"")),"")</f>
        <v/>
      </c>
      <c r="BM914" s="58" t="str">
        <f>IF(O914="男子",IF($AF914&gt;100,"",IF($M914=プロ用男子!D$102,ROW(),"")),"")</f>
        <v/>
      </c>
      <c r="BN914" s="58" t="str">
        <f>IF(O914="男子",IF($AF914&gt;100,"",IF($M914=プロ用男子!K$102,ROW(),"")),"")</f>
        <v/>
      </c>
      <c r="BO914" s="58" t="str">
        <f>IF(O914="男子",IF($AF914&gt;100,"",IF($M914=プロ用男子!D$127,ROW(),"")),"")</f>
        <v/>
      </c>
      <c r="BP914" s="58" t="str">
        <f>IF(O914="男子",IF($AF914&gt;100,"",IF($M914=プロ用男子!K$127,ROW(),"")),"")</f>
        <v/>
      </c>
      <c r="BQ914" s="58" t="str">
        <f>IF(O914="男子",IF($AF914&gt;100,"",IF($M914=プロ用男子!D$152,ROW(),"")),"")</f>
        <v/>
      </c>
      <c r="BR914" s="58" t="str">
        <f>IF(O914="男子",IF($AF914&gt;100,"",IF($M914=プロ用男子!K$152,ROW(),"")),"")</f>
        <v/>
      </c>
      <c r="BS914" s="58" t="str">
        <f>IF(O914="男子",IF($AF914&gt;100,"",IF($M914=プロ用男子!D$177,ROW(),"")),"")</f>
        <v/>
      </c>
      <c r="BT914" s="58" t="str">
        <f>IF(O914="男子",IF($AF914&gt;100,"",IF($M914=プロ用男子!K$177,ROW(),"")),"")</f>
        <v/>
      </c>
      <c r="BU914" s="58" t="str">
        <f>IF(O914="男子",IF($AF914&gt;100,"",IF($M914=プロ用男子!D$202,ROW(),"")),"")</f>
        <v/>
      </c>
      <c r="BV914" s="58" t="str">
        <f>IF(O914="男子",IF($AF914&gt;100,"",IF($M914=プロ用男子!K$202,ROW(),"")),"")</f>
        <v/>
      </c>
      <c r="BW914" s="58" t="str">
        <f>IF(O914="男子",IF($AF914&gt;100,"",IF($M914=プロ用男子!D$227,ROW(),"")),"")</f>
        <v/>
      </c>
      <c r="BX914" s="58" t="str">
        <f>IF(O914="男子",IF($AF914&gt;100,"",IF($M914=プロ用男子!K$227,ROW(),"")),"")</f>
        <v/>
      </c>
      <c r="BY914" s="58" t="str">
        <f>IF(O914="女子",IF(AF914&gt;100,"",IF(M914=プロ用女子!D$2,ROW(),"")),"")</f>
        <v/>
      </c>
      <c r="BZ914" s="58" t="str">
        <f>IF(O914="女子",IF($AF914&gt;100,"",IF($M914=プロ用女子!K$2,ROW(),"")),"")</f>
        <v/>
      </c>
      <c r="CA914" s="58" t="str">
        <f>IF(O914="女子",IF($AF914&gt;100,"",IF($M914=プロ用女子!D$27,ROW(),"")),"")</f>
        <v/>
      </c>
      <c r="CB914" s="58" t="str">
        <f>IF(O914="女子",IF($AF914&gt;100,"",IF($M914=プロ用女子!K$27,ROW(),"")),"")</f>
        <v/>
      </c>
      <c r="CC914" s="58" t="str">
        <f>IF(O914="女子",IF($AF914&gt;100,"",IF($M914=プロ用女子!D$52,ROW(),"")),"")</f>
        <v/>
      </c>
      <c r="CD914" s="58" t="str">
        <f>IF(O914="女子",IF($AF914&gt;100,"",IF($M914=プロ用女子!K$52,ROW(),"")),"")</f>
        <v/>
      </c>
      <c r="CE914" s="58" t="str">
        <f>IF(O914="女子",IF($AF914&gt;100,"",IF($M914=プロ用女子!D$77,ROW(),"")),"")</f>
        <v/>
      </c>
      <c r="CF914" s="58" t="str">
        <f>IF(O914="女子",IF($AF914&gt;100,"",IF($M914=プロ用女子!K$77,ROW(),"")),"")</f>
        <v/>
      </c>
      <c r="CG914" s="58" t="str">
        <f>IF(O914="女子",IF($AF914&gt;100,"",IF($M914=プロ用女子!D$102,ROW(),"")),"")</f>
        <v/>
      </c>
      <c r="CH914" s="58" t="str">
        <f>IF(O914="女子",IF($AF914&gt;100,"",IF($M914=プロ用女子!K$102,ROW(),"")),"")</f>
        <v/>
      </c>
      <c r="CI914" s="58" t="str">
        <f>IF(O914="女子",IF($AF914&gt;100,"",IF($M914=プロ用女子!D$127,ROW(),"")),"")</f>
        <v/>
      </c>
      <c r="CJ914" s="58" t="str">
        <f>IF(O914="女子",IF($AF914&gt;100,"",IF($M914=プロ用女子!K$127,ROW(),"")),"")</f>
        <v/>
      </c>
      <c r="CK914" s="58" t="str">
        <f>IF(O914="女子",IF($AF914&gt;100,"",IF($M914=プロ用女子!D$152,ROW(),"")),"")</f>
        <v/>
      </c>
      <c r="CL914" s="58" t="str">
        <f>IF(O914="女子",IF($AF914&gt;100,"",IF($M914=プロ用女子!K$152,ROW(),"")),"")</f>
        <v/>
      </c>
      <c r="CM914" s="58" t="str">
        <f>IF(O914="女子",IF($AF914&gt;100,"",IF($M914=プロ用女子!D$177,ROW(),"")),"")</f>
        <v/>
      </c>
      <c r="CN914" s="58" t="str">
        <f>IF(O914="女子",IF($AF914&gt;100,"",IF($M914=プロ用女子!K$177,ROW(),"")),"")</f>
        <v/>
      </c>
      <c r="CO914" s="58" t="str">
        <f>IF(O914="女子",IF($AF914&gt;100,"",IF($M914=プロ用女子!D$202,ROW(),"")),"")</f>
        <v/>
      </c>
      <c r="CP914" s="58" t="str">
        <f>IF(O914="女子",IF($AF914&gt;100,"",IF($M914=プロ用女子!K$202,ROW(),"")),"")</f>
        <v/>
      </c>
      <c r="CQ914" s="58" t="str">
        <f>IF(O914="女子",IF($AF914&gt;100,"",IF($M914=プロ用女子!D$227,ROW(),"")),"")</f>
        <v/>
      </c>
      <c r="CR914" s="58" t="str">
        <f>IF(O914="女子",IF($AF914&gt;100,"",IF($M914=プロ用女子!K$227,ROW(),"")),"")</f>
        <v/>
      </c>
    </row>
    <row r="915" spans="57:96" x14ac:dyDescent="0.15">
      <c r="BE915" s="58" t="str">
        <f>IF(O915="男子",IF($AF915&gt;100,"",IF(M915=プロ用男子!D$2,ROW(),"")),"")</f>
        <v/>
      </c>
      <c r="BF915" s="58" t="str">
        <f>IF(O915="男子",IF($AF915&gt;100,"",IF($M915=プロ用男子!K$2,ROW(),"")),"")</f>
        <v/>
      </c>
      <c r="BG915" s="58" t="str">
        <f>IF(O915="男子",IF($AF915&gt;100,"",IF($M915=プロ用男子!D$27,ROW(),"")),"")</f>
        <v/>
      </c>
      <c r="BH915" s="58" t="str">
        <f>IF(O915="男子",IF($AF915&gt;100,"",IF($M915=プロ用男子!K$27,ROW(),"")),"")</f>
        <v/>
      </c>
      <c r="BI915" s="58" t="str">
        <f>IF(O915="男子",IF($AF915&gt;100,"",IF($M915=プロ用男子!D$52,ROW(),"")),"")</f>
        <v/>
      </c>
      <c r="BJ915" s="58" t="str">
        <f>IF(O915="男子",IF($AF915&gt;100,"",IF($M915=プロ用男子!K$52,ROW(),"")),"")</f>
        <v/>
      </c>
      <c r="BK915" s="58" t="str">
        <f>IF(O915="男子",IF($AF915&gt;100,"",IF($M915=プロ用男子!D$77,ROW(),"")),"")</f>
        <v/>
      </c>
      <c r="BL915" s="58" t="str">
        <f>IF(O915="男子",IF($AF915&gt;100,"",IF($M915=プロ用男子!K$77,ROW(),"")),"")</f>
        <v/>
      </c>
      <c r="BM915" s="58" t="str">
        <f>IF(O915="男子",IF($AF915&gt;100,"",IF($M915=プロ用男子!D$102,ROW(),"")),"")</f>
        <v/>
      </c>
      <c r="BN915" s="58" t="str">
        <f>IF(O915="男子",IF($AF915&gt;100,"",IF($M915=プロ用男子!K$102,ROW(),"")),"")</f>
        <v/>
      </c>
      <c r="BO915" s="58" t="str">
        <f>IF(O915="男子",IF($AF915&gt;100,"",IF($M915=プロ用男子!D$127,ROW(),"")),"")</f>
        <v/>
      </c>
      <c r="BP915" s="58" t="str">
        <f>IF(O915="男子",IF($AF915&gt;100,"",IF($M915=プロ用男子!K$127,ROW(),"")),"")</f>
        <v/>
      </c>
      <c r="BQ915" s="58" t="str">
        <f>IF(O915="男子",IF($AF915&gt;100,"",IF($M915=プロ用男子!D$152,ROW(),"")),"")</f>
        <v/>
      </c>
      <c r="BR915" s="58" t="str">
        <f>IF(O915="男子",IF($AF915&gt;100,"",IF($M915=プロ用男子!K$152,ROW(),"")),"")</f>
        <v/>
      </c>
      <c r="BS915" s="58" t="str">
        <f>IF(O915="男子",IF($AF915&gt;100,"",IF($M915=プロ用男子!D$177,ROW(),"")),"")</f>
        <v/>
      </c>
      <c r="BT915" s="58" t="str">
        <f>IF(O915="男子",IF($AF915&gt;100,"",IF($M915=プロ用男子!K$177,ROW(),"")),"")</f>
        <v/>
      </c>
      <c r="BU915" s="58" t="str">
        <f>IF(O915="男子",IF($AF915&gt;100,"",IF($M915=プロ用男子!D$202,ROW(),"")),"")</f>
        <v/>
      </c>
      <c r="BV915" s="58" t="str">
        <f>IF(O915="男子",IF($AF915&gt;100,"",IF($M915=プロ用男子!K$202,ROW(),"")),"")</f>
        <v/>
      </c>
      <c r="BW915" s="58" t="str">
        <f>IF(O915="男子",IF($AF915&gt;100,"",IF($M915=プロ用男子!D$227,ROW(),"")),"")</f>
        <v/>
      </c>
      <c r="BX915" s="58" t="str">
        <f>IF(O915="男子",IF($AF915&gt;100,"",IF($M915=プロ用男子!K$227,ROW(),"")),"")</f>
        <v/>
      </c>
      <c r="BY915" s="58" t="str">
        <f>IF(O915="女子",IF(AF915&gt;100,"",IF(M915=プロ用女子!D$2,ROW(),"")),"")</f>
        <v/>
      </c>
      <c r="BZ915" s="58" t="str">
        <f>IF(O915="女子",IF($AF915&gt;100,"",IF($M915=プロ用女子!K$2,ROW(),"")),"")</f>
        <v/>
      </c>
      <c r="CA915" s="58" t="str">
        <f>IF(O915="女子",IF($AF915&gt;100,"",IF($M915=プロ用女子!D$27,ROW(),"")),"")</f>
        <v/>
      </c>
      <c r="CB915" s="58" t="str">
        <f>IF(O915="女子",IF($AF915&gt;100,"",IF($M915=プロ用女子!K$27,ROW(),"")),"")</f>
        <v/>
      </c>
      <c r="CC915" s="58" t="str">
        <f>IF(O915="女子",IF($AF915&gt;100,"",IF($M915=プロ用女子!D$52,ROW(),"")),"")</f>
        <v/>
      </c>
      <c r="CD915" s="58" t="str">
        <f>IF(O915="女子",IF($AF915&gt;100,"",IF($M915=プロ用女子!K$52,ROW(),"")),"")</f>
        <v/>
      </c>
      <c r="CE915" s="58" t="str">
        <f>IF(O915="女子",IF($AF915&gt;100,"",IF($M915=プロ用女子!D$77,ROW(),"")),"")</f>
        <v/>
      </c>
      <c r="CF915" s="58" t="str">
        <f>IF(O915="女子",IF($AF915&gt;100,"",IF($M915=プロ用女子!K$77,ROW(),"")),"")</f>
        <v/>
      </c>
      <c r="CG915" s="58" t="str">
        <f>IF(O915="女子",IF($AF915&gt;100,"",IF($M915=プロ用女子!D$102,ROW(),"")),"")</f>
        <v/>
      </c>
      <c r="CH915" s="58" t="str">
        <f>IF(O915="女子",IF($AF915&gt;100,"",IF($M915=プロ用女子!K$102,ROW(),"")),"")</f>
        <v/>
      </c>
      <c r="CI915" s="58" t="str">
        <f>IF(O915="女子",IF($AF915&gt;100,"",IF($M915=プロ用女子!D$127,ROW(),"")),"")</f>
        <v/>
      </c>
      <c r="CJ915" s="58" t="str">
        <f>IF(O915="女子",IF($AF915&gt;100,"",IF($M915=プロ用女子!K$127,ROW(),"")),"")</f>
        <v/>
      </c>
      <c r="CK915" s="58" t="str">
        <f>IF(O915="女子",IF($AF915&gt;100,"",IF($M915=プロ用女子!D$152,ROW(),"")),"")</f>
        <v/>
      </c>
      <c r="CL915" s="58" t="str">
        <f>IF(O915="女子",IF($AF915&gt;100,"",IF($M915=プロ用女子!K$152,ROW(),"")),"")</f>
        <v/>
      </c>
      <c r="CM915" s="58" t="str">
        <f>IF(O915="女子",IF($AF915&gt;100,"",IF($M915=プロ用女子!D$177,ROW(),"")),"")</f>
        <v/>
      </c>
      <c r="CN915" s="58" t="str">
        <f>IF(O915="女子",IF($AF915&gt;100,"",IF($M915=プロ用女子!K$177,ROW(),"")),"")</f>
        <v/>
      </c>
      <c r="CO915" s="58" t="str">
        <f>IF(O915="女子",IF($AF915&gt;100,"",IF($M915=プロ用女子!D$202,ROW(),"")),"")</f>
        <v/>
      </c>
      <c r="CP915" s="58" t="str">
        <f>IF(O915="女子",IF($AF915&gt;100,"",IF($M915=プロ用女子!K$202,ROW(),"")),"")</f>
        <v/>
      </c>
      <c r="CQ915" s="58" t="str">
        <f>IF(O915="女子",IF($AF915&gt;100,"",IF($M915=プロ用女子!D$227,ROW(),"")),"")</f>
        <v/>
      </c>
      <c r="CR915" s="58" t="str">
        <f>IF(O915="女子",IF($AF915&gt;100,"",IF($M915=プロ用女子!K$227,ROW(),"")),"")</f>
        <v/>
      </c>
    </row>
    <row r="916" spans="57:96" x14ac:dyDescent="0.15">
      <c r="BE916" s="58" t="str">
        <f>IF(O916="男子",IF($AF916&gt;100,"",IF(M916=プロ用男子!D$2,ROW(),"")),"")</f>
        <v/>
      </c>
      <c r="BF916" s="58" t="str">
        <f>IF(O916="男子",IF($AF916&gt;100,"",IF($M916=プロ用男子!K$2,ROW(),"")),"")</f>
        <v/>
      </c>
      <c r="BG916" s="58" t="str">
        <f>IF(O916="男子",IF($AF916&gt;100,"",IF($M916=プロ用男子!D$27,ROW(),"")),"")</f>
        <v/>
      </c>
      <c r="BH916" s="58" t="str">
        <f>IF(O916="男子",IF($AF916&gt;100,"",IF($M916=プロ用男子!K$27,ROW(),"")),"")</f>
        <v/>
      </c>
      <c r="BI916" s="58" t="str">
        <f>IF(O916="男子",IF($AF916&gt;100,"",IF($M916=プロ用男子!D$52,ROW(),"")),"")</f>
        <v/>
      </c>
      <c r="BJ916" s="58" t="str">
        <f>IF(O916="男子",IF($AF916&gt;100,"",IF($M916=プロ用男子!K$52,ROW(),"")),"")</f>
        <v/>
      </c>
      <c r="BK916" s="58" t="str">
        <f>IF(O916="男子",IF($AF916&gt;100,"",IF($M916=プロ用男子!D$77,ROW(),"")),"")</f>
        <v/>
      </c>
      <c r="BL916" s="58" t="str">
        <f>IF(O916="男子",IF($AF916&gt;100,"",IF($M916=プロ用男子!K$77,ROW(),"")),"")</f>
        <v/>
      </c>
      <c r="BM916" s="58" t="str">
        <f>IF(O916="男子",IF($AF916&gt;100,"",IF($M916=プロ用男子!D$102,ROW(),"")),"")</f>
        <v/>
      </c>
      <c r="BN916" s="58" t="str">
        <f>IF(O916="男子",IF($AF916&gt;100,"",IF($M916=プロ用男子!K$102,ROW(),"")),"")</f>
        <v/>
      </c>
      <c r="BO916" s="58" t="str">
        <f>IF(O916="男子",IF($AF916&gt;100,"",IF($M916=プロ用男子!D$127,ROW(),"")),"")</f>
        <v/>
      </c>
      <c r="BP916" s="58" t="str">
        <f>IF(O916="男子",IF($AF916&gt;100,"",IF($M916=プロ用男子!K$127,ROW(),"")),"")</f>
        <v/>
      </c>
      <c r="BQ916" s="58" t="str">
        <f>IF(O916="男子",IF($AF916&gt;100,"",IF($M916=プロ用男子!D$152,ROW(),"")),"")</f>
        <v/>
      </c>
      <c r="BR916" s="58" t="str">
        <f>IF(O916="男子",IF($AF916&gt;100,"",IF($M916=プロ用男子!K$152,ROW(),"")),"")</f>
        <v/>
      </c>
      <c r="BS916" s="58" t="str">
        <f>IF(O916="男子",IF($AF916&gt;100,"",IF($M916=プロ用男子!D$177,ROW(),"")),"")</f>
        <v/>
      </c>
      <c r="BT916" s="58" t="str">
        <f>IF(O916="男子",IF($AF916&gt;100,"",IF($M916=プロ用男子!K$177,ROW(),"")),"")</f>
        <v/>
      </c>
      <c r="BU916" s="58" t="str">
        <f>IF(O916="男子",IF($AF916&gt;100,"",IF($M916=プロ用男子!D$202,ROW(),"")),"")</f>
        <v/>
      </c>
      <c r="BV916" s="58" t="str">
        <f>IF(O916="男子",IF($AF916&gt;100,"",IF($M916=プロ用男子!K$202,ROW(),"")),"")</f>
        <v/>
      </c>
      <c r="BW916" s="58" t="str">
        <f>IF(O916="男子",IF($AF916&gt;100,"",IF($M916=プロ用男子!D$227,ROW(),"")),"")</f>
        <v/>
      </c>
      <c r="BX916" s="58" t="str">
        <f>IF(O916="男子",IF($AF916&gt;100,"",IF($M916=プロ用男子!K$227,ROW(),"")),"")</f>
        <v/>
      </c>
      <c r="BY916" s="58" t="str">
        <f>IF(O916="女子",IF(AF916&gt;100,"",IF(M916=プロ用女子!D$2,ROW(),"")),"")</f>
        <v/>
      </c>
      <c r="BZ916" s="58" t="str">
        <f>IF(O916="女子",IF($AF916&gt;100,"",IF($M916=プロ用女子!K$2,ROW(),"")),"")</f>
        <v/>
      </c>
      <c r="CA916" s="58" t="str">
        <f>IF(O916="女子",IF($AF916&gt;100,"",IF($M916=プロ用女子!D$27,ROW(),"")),"")</f>
        <v/>
      </c>
      <c r="CB916" s="58" t="str">
        <f>IF(O916="女子",IF($AF916&gt;100,"",IF($M916=プロ用女子!K$27,ROW(),"")),"")</f>
        <v/>
      </c>
      <c r="CC916" s="58" t="str">
        <f>IF(O916="女子",IF($AF916&gt;100,"",IF($M916=プロ用女子!D$52,ROW(),"")),"")</f>
        <v/>
      </c>
      <c r="CD916" s="58" t="str">
        <f>IF(O916="女子",IF($AF916&gt;100,"",IF($M916=プロ用女子!K$52,ROW(),"")),"")</f>
        <v/>
      </c>
      <c r="CE916" s="58" t="str">
        <f>IF(O916="女子",IF($AF916&gt;100,"",IF($M916=プロ用女子!D$77,ROW(),"")),"")</f>
        <v/>
      </c>
      <c r="CF916" s="58" t="str">
        <f>IF(O916="女子",IF($AF916&gt;100,"",IF($M916=プロ用女子!K$77,ROW(),"")),"")</f>
        <v/>
      </c>
      <c r="CG916" s="58" t="str">
        <f>IF(O916="女子",IF($AF916&gt;100,"",IF($M916=プロ用女子!D$102,ROW(),"")),"")</f>
        <v/>
      </c>
      <c r="CH916" s="58" t="str">
        <f>IF(O916="女子",IF($AF916&gt;100,"",IF($M916=プロ用女子!K$102,ROW(),"")),"")</f>
        <v/>
      </c>
      <c r="CI916" s="58" t="str">
        <f>IF(O916="女子",IF($AF916&gt;100,"",IF($M916=プロ用女子!D$127,ROW(),"")),"")</f>
        <v/>
      </c>
      <c r="CJ916" s="58" t="str">
        <f>IF(O916="女子",IF($AF916&gt;100,"",IF($M916=プロ用女子!K$127,ROW(),"")),"")</f>
        <v/>
      </c>
      <c r="CK916" s="58" t="str">
        <f>IF(O916="女子",IF($AF916&gt;100,"",IF($M916=プロ用女子!D$152,ROW(),"")),"")</f>
        <v/>
      </c>
      <c r="CL916" s="58" t="str">
        <f>IF(O916="女子",IF($AF916&gt;100,"",IF($M916=プロ用女子!K$152,ROW(),"")),"")</f>
        <v/>
      </c>
      <c r="CM916" s="58" t="str">
        <f>IF(O916="女子",IF($AF916&gt;100,"",IF($M916=プロ用女子!D$177,ROW(),"")),"")</f>
        <v/>
      </c>
      <c r="CN916" s="58" t="str">
        <f>IF(O916="女子",IF($AF916&gt;100,"",IF($M916=プロ用女子!K$177,ROW(),"")),"")</f>
        <v/>
      </c>
      <c r="CO916" s="58" t="str">
        <f>IF(O916="女子",IF($AF916&gt;100,"",IF($M916=プロ用女子!D$202,ROW(),"")),"")</f>
        <v/>
      </c>
      <c r="CP916" s="58" t="str">
        <f>IF(O916="女子",IF($AF916&gt;100,"",IF($M916=プロ用女子!K$202,ROW(),"")),"")</f>
        <v/>
      </c>
      <c r="CQ916" s="58" t="str">
        <f>IF(O916="女子",IF($AF916&gt;100,"",IF($M916=プロ用女子!D$227,ROW(),"")),"")</f>
        <v/>
      </c>
      <c r="CR916" s="58" t="str">
        <f>IF(O916="女子",IF($AF916&gt;100,"",IF($M916=プロ用女子!K$227,ROW(),"")),"")</f>
        <v/>
      </c>
    </row>
    <row r="917" spans="57:96" x14ac:dyDescent="0.15">
      <c r="BE917" s="58" t="str">
        <f>IF(O917="男子",IF($AF917&gt;100,"",IF(M917=プロ用男子!D$2,ROW(),"")),"")</f>
        <v/>
      </c>
      <c r="BF917" s="58" t="str">
        <f>IF(O917="男子",IF($AF917&gt;100,"",IF($M917=プロ用男子!K$2,ROW(),"")),"")</f>
        <v/>
      </c>
      <c r="BG917" s="58" t="str">
        <f>IF(O917="男子",IF($AF917&gt;100,"",IF($M917=プロ用男子!D$27,ROW(),"")),"")</f>
        <v/>
      </c>
      <c r="BH917" s="58" t="str">
        <f>IF(O917="男子",IF($AF917&gt;100,"",IF($M917=プロ用男子!K$27,ROW(),"")),"")</f>
        <v/>
      </c>
      <c r="BI917" s="58" t="str">
        <f>IF(O917="男子",IF($AF917&gt;100,"",IF($M917=プロ用男子!D$52,ROW(),"")),"")</f>
        <v/>
      </c>
      <c r="BJ917" s="58" t="str">
        <f>IF(O917="男子",IF($AF917&gt;100,"",IF($M917=プロ用男子!K$52,ROW(),"")),"")</f>
        <v/>
      </c>
      <c r="BK917" s="58" t="str">
        <f>IF(O917="男子",IF($AF917&gt;100,"",IF($M917=プロ用男子!D$77,ROW(),"")),"")</f>
        <v/>
      </c>
      <c r="BL917" s="58" t="str">
        <f>IF(O917="男子",IF($AF917&gt;100,"",IF($M917=プロ用男子!K$77,ROW(),"")),"")</f>
        <v/>
      </c>
      <c r="BM917" s="58" t="str">
        <f>IF(O917="男子",IF($AF917&gt;100,"",IF($M917=プロ用男子!D$102,ROW(),"")),"")</f>
        <v/>
      </c>
      <c r="BN917" s="58" t="str">
        <f>IF(O917="男子",IF($AF917&gt;100,"",IF($M917=プロ用男子!K$102,ROW(),"")),"")</f>
        <v/>
      </c>
      <c r="BO917" s="58" t="str">
        <f>IF(O917="男子",IF($AF917&gt;100,"",IF($M917=プロ用男子!D$127,ROW(),"")),"")</f>
        <v/>
      </c>
      <c r="BP917" s="58" t="str">
        <f>IF(O917="男子",IF($AF917&gt;100,"",IF($M917=プロ用男子!K$127,ROW(),"")),"")</f>
        <v/>
      </c>
      <c r="BQ917" s="58" t="str">
        <f>IF(O917="男子",IF($AF917&gt;100,"",IF($M917=プロ用男子!D$152,ROW(),"")),"")</f>
        <v/>
      </c>
      <c r="BR917" s="58" t="str">
        <f>IF(O917="男子",IF($AF917&gt;100,"",IF($M917=プロ用男子!K$152,ROW(),"")),"")</f>
        <v/>
      </c>
      <c r="BS917" s="58" t="str">
        <f>IF(O917="男子",IF($AF917&gt;100,"",IF($M917=プロ用男子!D$177,ROW(),"")),"")</f>
        <v/>
      </c>
      <c r="BT917" s="58" t="str">
        <f>IF(O917="男子",IF($AF917&gt;100,"",IF($M917=プロ用男子!K$177,ROW(),"")),"")</f>
        <v/>
      </c>
      <c r="BU917" s="58" t="str">
        <f>IF(O917="男子",IF($AF917&gt;100,"",IF($M917=プロ用男子!D$202,ROW(),"")),"")</f>
        <v/>
      </c>
      <c r="BV917" s="58" t="str">
        <f>IF(O917="男子",IF($AF917&gt;100,"",IF($M917=プロ用男子!K$202,ROW(),"")),"")</f>
        <v/>
      </c>
      <c r="BW917" s="58" t="str">
        <f>IF(O917="男子",IF($AF917&gt;100,"",IF($M917=プロ用男子!D$227,ROW(),"")),"")</f>
        <v/>
      </c>
      <c r="BX917" s="58" t="str">
        <f>IF(O917="男子",IF($AF917&gt;100,"",IF($M917=プロ用男子!K$227,ROW(),"")),"")</f>
        <v/>
      </c>
      <c r="BY917" s="58" t="str">
        <f>IF(O917="女子",IF(AF917&gt;100,"",IF(M917=プロ用女子!D$2,ROW(),"")),"")</f>
        <v/>
      </c>
      <c r="BZ917" s="58" t="str">
        <f>IF(O917="女子",IF($AF917&gt;100,"",IF($M917=プロ用女子!K$2,ROW(),"")),"")</f>
        <v/>
      </c>
      <c r="CA917" s="58" t="str">
        <f>IF(O917="女子",IF($AF917&gt;100,"",IF($M917=プロ用女子!D$27,ROW(),"")),"")</f>
        <v/>
      </c>
      <c r="CB917" s="58" t="str">
        <f>IF(O917="女子",IF($AF917&gt;100,"",IF($M917=プロ用女子!K$27,ROW(),"")),"")</f>
        <v/>
      </c>
      <c r="CC917" s="58" t="str">
        <f>IF(O917="女子",IF($AF917&gt;100,"",IF($M917=プロ用女子!D$52,ROW(),"")),"")</f>
        <v/>
      </c>
      <c r="CD917" s="58" t="str">
        <f>IF(O917="女子",IF($AF917&gt;100,"",IF($M917=プロ用女子!K$52,ROW(),"")),"")</f>
        <v/>
      </c>
      <c r="CE917" s="58" t="str">
        <f>IF(O917="女子",IF($AF917&gt;100,"",IF($M917=プロ用女子!D$77,ROW(),"")),"")</f>
        <v/>
      </c>
      <c r="CF917" s="58" t="str">
        <f>IF(O917="女子",IF($AF917&gt;100,"",IF($M917=プロ用女子!K$77,ROW(),"")),"")</f>
        <v/>
      </c>
      <c r="CG917" s="58" t="str">
        <f>IF(O917="女子",IF($AF917&gt;100,"",IF($M917=プロ用女子!D$102,ROW(),"")),"")</f>
        <v/>
      </c>
      <c r="CH917" s="58" t="str">
        <f>IF(O917="女子",IF($AF917&gt;100,"",IF($M917=プロ用女子!K$102,ROW(),"")),"")</f>
        <v/>
      </c>
      <c r="CI917" s="58" t="str">
        <f>IF(O917="女子",IF($AF917&gt;100,"",IF($M917=プロ用女子!D$127,ROW(),"")),"")</f>
        <v/>
      </c>
      <c r="CJ917" s="58" t="str">
        <f>IF(O917="女子",IF($AF917&gt;100,"",IF($M917=プロ用女子!K$127,ROW(),"")),"")</f>
        <v/>
      </c>
      <c r="CK917" s="58" t="str">
        <f>IF(O917="女子",IF($AF917&gt;100,"",IF($M917=プロ用女子!D$152,ROW(),"")),"")</f>
        <v/>
      </c>
      <c r="CL917" s="58" t="str">
        <f>IF(O917="女子",IF($AF917&gt;100,"",IF($M917=プロ用女子!K$152,ROW(),"")),"")</f>
        <v/>
      </c>
      <c r="CM917" s="58" t="str">
        <f>IF(O917="女子",IF($AF917&gt;100,"",IF($M917=プロ用女子!D$177,ROW(),"")),"")</f>
        <v/>
      </c>
      <c r="CN917" s="58" t="str">
        <f>IF(O917="女子",IF($AF917&gt;100,"",IF($M917=プロ用女子!K$177,ROW(),"")),"")</f>
        <v/>
      </c>
      <c r="CO917" s="58" t="str">
        <f>IF(O917="女子",IF($AF917&gt;100,"",IF($M917=プロ用女子!D$202,ROW(),"")),"")</f>
        <v/>
      </c>
      <c r="CP917" s="58" t="str">
        <f>IF(O917="女子",IF($AF917&gt;100,"",IF($M917=プロ用女子!K$202,ROW(),"")),"")</f>
        <v/>
      </c>
      <c r="CQ917" s="58" t="str">
        <f>IF(O917="女子",IF($AF917&gt;100,"",IF($M917=プロ用女子!D$227,ROW(),"")),"")</f>
        <v/>
      </c>
      <c r="CR917" s="58" t="str">
        <f>IF(O917="女子",IF($AF917&gt;100,"",IF($M917=プロ用女子!K$227,ROW(),"")),"")</f>
        <v/>
      </c>
    </row>
    <row r="918" spans="57:96" x14ac:dyDescent="0.15">
      <c r="BE918" s="58" t="str">
        <f>IF(O918="男子",IF($AF918&gt;100,"",IF(M918=プロ用男子!D$2,ROW(),"")),"")</f>
        <v/>
      </c>
      <c r="BF918" s="58" t="str">
        <f>IF(O918="男子",IF($AF918&gt;100,"",IF($M918=プロ用男子!K$2,ROW(),"")),"")</f>
        <v/>
      </c>
      <c r="BG918" s="58" t="str">
        <f>IF(O918="男子",IF($AF918&gt;100,"",IF($M918=プロ用男子!D$27,ROW(),"")),"")</f>
        <v/>
      </c>
      <c r="BH918" s="58" t="str">
        <f>IF(O918="男子",IF($AF918&gt;100,"",IF($M918=プロ用男子!K$27,ROW(),"")),"")</f>
        <v/>
      </c>
      <c r="BI918" s="58" t="str">
        <f>IF(O918="男子",IF($AF918&gt;100,"",IF($M918=プロ用男子!D$52,ROW(),"")),"")</f>
        <v/>
      </c>
      <c r="BJ918" s="58" t="str">
        <f>IF(O918="男子",IF($AF918&gt;100,"",IF($M918=プロ用男子!K$52,ROW(),"")),"")</f>
        <v/>
      </c>
      <c r="BK918" s="58" t="str">
        <f>IF(O918="男子",IF($AF918&gt;100,"",IF($M918=プロ用男子!D$77,ROW(),"")),"")</f>
        <v/>
      </c>
      <c r="BL918" s="58" t="str">
        <f>IF(O918="男子",IF($AF918&gt;100,"",IF($M918=プロ用男子!K$77,ROW(),"")),"")</f>
        <v/>
      </c>
      <c r="BM918" s="58" t="str">
        <f>IF(O918="男子",IF($AF918&gt;100,"",IF($M918=プロ用男子!D$102,ROW(),"")),"")</f>
        <v/>
      </c>
      <c r="BN918" s="58" t="str">
        <f>IF(O918="男子",IF($AF918&gt;100,"",IF($M918=プロ用男子!K$102,ROW(),"")),"")</f>
        <v/>
      </c>
      <c r="BO918" s="58" t="str">
        <f>IF(O918="男子",IF($AF918&gt;100,"",IF($M918=プロ用男子!D$127,ROW(),"")),"")</f>
        <v/>
      </c>
      <c r="BP918" s="58" t="str">
        <f>IF(O918="男子",IF($AF918&gt;100,"",IF($M918=プロ用男子!K$127,ROW(),"")),"")</f>
        <v/>
      </c>
      <c r="BQ918" s="58" t="str">
        <f>IF(O918="男子",IF($AF918&gt;100,"",IF($M918=プロ用男子!D$152,ROW(),"")),"")</f>
        <v/>
      </c>
      <c r="BR918" s="58" t="str">
        <f>IF(O918="男子",IF($AF918&gt;100,"",IF($M918=プロ用男子!K$152,ROW(),"")),"")</f>
        <v/>
      </c>
      <c r="BS918" s="58" t="str">
        <f>IF(O918="男子",IF($AF918&gt;100,"",IF($M918=プロ用男子!D$177,ROW(),"")),"")</f>
        <v/>
      </c>
      <c r="BT918" s="58" t="str">
        <f>IF(O918="男子",IF($AF918&gt;100,"",IF($M918=プロ用男子!K$177,ROW(),"")),"")</f>
        <v/>
      </c>
      <c r="BU918" s="58" t="str">
        <f>IF(O918="男子",IF($AF918&gt;100,"",IF($M918=プロ用男子!D$202,ROW(),"")),"")</f>
        <v/>
      </c>
      <c r="BV918" s="58" t="str">
        <f>IF(O918="男子",IF($AF918&gt;100,"",IF($M918=プロ用男子!K$202,ROW(),"")),"")</f>
        <v/>
      </c>
      <c r="BW918" s="58" t="str">
        <f>IF(O918="男子",IF($AF918&gt;100,"",IF($M918=プロ用男子!D$227,ROW(),"")),"")</f>
        <v/>
      </c>
      <c r="BX918" s="58" t="str">
        <f>IF(O918="男子",IF($AF918&gt;100,"",IF($M918=プロ用男子!K$227,ROW(),"")),"")</f>
        <v/>
      </c>
      <c r="BY918" s="58" t="str">
        <f>IF(O918="女子",IF(AF918&gt;100,"",IF(M918=プロ用女子!D$2,ROW(),"")),"")</f>
        <v/>
      </c>
      <c r="BZ918" s="58" t="str">
        <f>IF(O918="女子",IF($AF918&gt;100,"",IF($M918=プロ用女子!K$2,ROW(),"")),"")</f>
        <v/>
      </c>
      <c r="CA918" s="58" t="str">
        <f>IF(O918="女子",IF($AF918&gt;100,"",IF($M918=プロ用女子!D$27,ROW(),"")),"")</f>
        <v/>
      </c>
      <c r="CB918" s="58" t="str">
        <f>IF(O918="女子",IF($AF918&gt;100,"",IF($M918=プロ用女子!K$27,ROW(),"")),"")</f>
        <v/>
      </c>
      <c r="CC918" s="58" t="str">
        <f>IF(O918="女子",IF($AF918&gt;100,"",IF($M918=プロ用女子!D$52,ROW(),"")),"")</f>
        <v/>
      </c>
      <c r="CD918" s="58" t="str">
        <f>IF(O918="女子",IF($AF918&gt;100,"",IF($M918=プロ用女子!K$52,ROW(),"")),"")</f>
        <v/>
      </c>
      <c r="CE918" s="58" t="str">
        <f>IF(O918="女子",IF($AF918&gt;100,"",IF($M918=プロ用女子!D$77,ROW(),"")),"")</f>
        <v/>
      </c>
      <c r="CF918" s="58" t="str">
        <f>IF(O918="女子",IF($AF918&gt;100,"",IF($M918=プロ用女子!K$77,ROW(),"")),"")</f>
        <v/>
      </c>
      <c r="CG918" s="58" t="str">
        <f>IF(O918="女子",IF($AF918&gt;100,"",IF($M918=プロ用女子!D$102,ROW(),"")),"")</f>
        <v/>
      </c>
      <c r="CH918" s="58" t="str">
        <f>IF(O918="女子",IF($AF918&gt;100,"",IF($M918=プロ用女子!K$102,ROW(),"")),"")</f>
        <v/>
      </c>
      <c r="CI918" s="58" t="str">
        <f>IF(O918="女子",IF($AF918&gt;100,"",IF($M918=プロ用女子!D$127,ROW(),"")),"")</f>
        <v/>
      </c>
      <c r="CJ918" s="58" t="str">
        <f>IF(O918="女子",IF($AF918&gt;100,"",IF($M918=プロ用女子!K$127,ROW(),"")),"")</f>
        <v/>
      </c>
      <c r="CK918" s="58" t="str">
        <f>IF(O918="女子",IF($AF918&gt;100,"",IF($M918=プロ用女子!D$152,ROW(),"")),"")</f>
        <v/>
      </c>
      <c r="CL918" s="58" t="str">
        <f>IF(O918="女子",IF($AF918&gt;100,"",IF($M918=プロ用女子!K$152,ROW(),"")),"")</f>
        <v/>
      </c>
      <c r="CM918" s="58" t="str">
        <f>IF(O918="女子",IF($AF918&gt;100,"",IF($M918=プロ用女子!D$177,ROW(),"")),"")</f>
        <v/>
      </c>
      <c r="CN918" s="58" t="str">
        <f>IF(O918="女子",IF($AF918&gt;100,"",IF($M918=プロ用女子!K$177,ROW(),"")),"")</f>
        <v/>
      </c>
      <c r="CO918" s="58" t="str">
        <f>IF(O918="女子",IF($AF918&gt;100,"",IF($M918=プロ用女子!D$202,ROW(),"")),"")</f>
        <v/>
      </c>
      <c r="CP918" s="58" t="str">
        <f>IF(O918="女子",IF($AF918&gt;100,"",IF($M918=プロ用女子!K$202,ROW(),"")),"")</f>
        <v/>
      </c>
      <c r="CQ918" s="58" t="str">
        <f>IF(O918="女子",IF($AF918&gt;100,"",IF($M918=プロ用女子!D$227,ROW(),"")),"")</f>
        <v/>
      </c>
      <c r="CR918" s="58" t="str">
        <f>IF(O918="女子",IF($AF918&gt;100,"",IF($M918=プロ用女子!K$227,ROW(),"")),"")</f>
        <v/>
      </c>
    </row>
    <row r="919" spans="57:96" x14ac:dyDescent="0.15">
      <c r="BE919" s="58" t="str">
        <f>IF(O919="男子",IF($AF919&gt;100,"",IF(M919=プロ用男子!D$2,ROW(),"")),"")</f>
        <v/>
      </c>
      <c r="BF919" s="58" t="str">
        <f>IF(O919="男子",IF($AF919&gt;100,"",IF($M919=プロ用男子!K$2,ROW(),"")),"")</f>
        <v/>
      </c>
      <c r="BG919" s="58" t="str">
        <f>IF(O919="男子",IF($AF919&gt;100,"",IF($M919=プロ用男子!D$27,ROW(),"")),"")</f>
        <v/>
      </c>
      <c r="BH919" s="58" t="str">
        <f>IF(O919="男子",IF($AF919&gt;100,"",IF($M919=プロ用男子!K$27,ROW(),"")),"")</f>
        <v/>
      </c>
      <c r="BI919" s="58" t="str">
        <f>IF(O919="男子",IF($AF919&gt;100,"",IF($M919=プロ用男子!D$52,ROW(),"")),"")</f>
        <v/>
      </c>
      <c r="BJ919" s="58" t="str">
        <f>IF(O919="男子",IF($AF919&gt;100,"",IF($M919=プロ用男子!K$52,ROW(),"")),"")</f>
        <v/>
      </c>
      <c r="BK919" s="58" t="str">
        <f>IF(O919="男子",IF($AF919&gt;100,"",IF($M919=プロ用男子!D$77,ROW(),"")),"")</f>
        <v/>
      </c>
      <c r="BL919" s="58" t="str">
        <f>IF(O919="男子",IF($AF919&gt;100,"",IF($M919=プロ用男子!K$77,ROW(),"")),"")</f>
        <v/>
      </c>
      <c r="BM919" s="58" t="str">
        <f>IF(O919="男子",IF($AF919&gt;100,"",IF($M919=プロ用男子!D$102,ROW(),"")),"")</f>
        <v/>
      </c>
      <c r="BN919" s="58" t="str">
        <f>IF(O919="男子",IF($AF919&gt;100,"",IF($M919=プロ用男子!K$102,ROW(),"")),"")</f>
        <v/>
      </c>
      <c r="BO919" s="58" t="str">
        <f>IF(O919="男子",IF($AF919&gt;100,"",IF($M919=プロ用男子!D$127,ROW(),"")),"")</f>
        <v/>
      </c>
      <c r="BP919" s="58" t="str">
        <f>IF(O919="男子",IF($AF919&gt;100,"",IF($M919=プロ用男子!K$127,ROW(),"")),"")</f>
        <v/>
      </c>
      <c r="BQ919" s="58" t="str">
        <f>IF(O919="男子",IF($AF919&gt;100,"",IF($M919=プロ用男子!D$152,ROW(),"")),"")</f>
        <v/>
      </c>
      <c r="BR919" s="58" t="str">
        <f>IF(O919="男子",IF($AF919&gt;100,"",IF($M919=プロ用男子!K$152,ROW(),"")),"")</f>
        <v/>
      </c>
      <c r="BS919" s="58" t="str">
        <f>IF(O919="男子",IF($AF919&gt;100,"",IF($M919=プロ用男子!D$177,ROW(),"")),"")</f>
        <v/>
      </c>
      <c r="BT919" s="58" t="str">
        <f>IF(O919="男子",IF($AF919&gt;100,"",IF($M919=プロ用男子!K$177,ROW(),"")),"")</f>
        <v/>
      </c>
      <c r="BU919" s="58" t="str">
        <f>IF(O919="男子",IF($AF919&gt;100,"",IF($M919=プロ用男子!D$202,ROW(),"")),"")</f>
        <v/>
      </c>
      <c r="BV919" s="58" t="str">
        <f>IF(O919="男子",IF($AF919&gt;100,"",IF($M919=プロ用男子!K$202,ROW(),"")),"")</f>
        <v/>
      </c>
      <c r="BW919" s="58" t="str">
        <f>IF(O919="男子",IF($AF919&gt;100,"",IF($M919=プロ用男子!D$227,ROW(),"")),"")</f>
        <v/>
      </c>
      <c r="BX919" s="58" t="str">
        <f>IF(O919="男子",IF($AF919&gt;100,"",IF($M919=プロ用男子!K$227,ROW(),"")),"")</f>
        <v/>
      </c>
      <c r="BY919" s="58" t="str">
        <f>IF(O919="女子",IF(AF919&gt;100,"",IF(M919=プロ用女子!D$2,ROW(),"")),"")</f>
        <v/>
      </c>
      <c r="BZ919" s="58" t="str">
        <f>IF(O919="女子",IF($AF919&gt;100,"",IF($M919=プロ用女子!K$2,ROW(),"")),"")</f>
        <v/>
      </c>
      <c r="CA919" s="58" t="str">
        <f>IF(O919="女子",IF($AF919&gt;100,"",IF($M919=プロ用女子!D$27,ROW(),"")),"")</f>
        <v/>
      </c>
      <c r="CB919" s="58" t="str">
        <f>IF(O919="女子",IF($AF919&gt;100,"",IF($M919=プロ用女子!K$27,ROW(),"")),"")</f>
        <v/>
      </c>
      <c r="CC919" s="58" t="str">
        <f>IF(O919="女子",IF($AF919&gt;100,"",IF($M919=プロ用女子!D$52,ROW(),"")),"")</f>
        <v/>
      </c>
      <c r="CD919" s="58" t="str">
        <f>IF(O919="女子",IF($AF919&gt;100,"",IF($M919=プロ用女子!K$52,ROW(),"")),"")</f>
        <v/>
      </c>
      <c r="CE919" s="58" t="str">
        <f>IF(O919="女子",IF($AF919&gt;100,"",IF($M919=プロ用女子!D$77,ROW(),"")),"")</f>
        <v/>
      </c>
      <c r="CF919" s="58" t="str">
        <f>IF(O919="女子",IF($AF919&gt;100,"",IF($M919=プロ用女子!K$77,ROW(),"")),"")</f>
        <v/>
      </c>
      <c r="CG919" s="58" t="str">
        <f>IF(O919="女子",IF($AF919&gt;100,"",IF($M919=プロ用女子!D$102,ROW(),"")),"")</f>
        <v/>
      </c>
      <c r="CH919" s="58" t="str">
        <f>IF(O919="女子",IF($AF919&gt;100,"",IF($M919=プロ用女子!K$102,ROW(),"")),"")</f>
        <v/>
      </c>
      <c r="CI919" s="58" t="str">
        <f>IF(O919="女子",IF($AF919&gt;100,"",IF($M919=プロ用女子!D$127,ROW(),"")),"")</f>
        <v/>
      </c>
      <c r="CJ919" s="58" t="str">
        <f>IF(O919="女子",IF($AF919&gt;100,"",IF($M919=プロ用女子!K$127,ROW(),"")),"")</f>
        <v/>
      </c>
      <c r="CK919" s="58" t="str">
        <f>IF(O919="女子",IF($AF919&gt;100,"",IF($M919=プロ用女子!D$152,ROW(),"")),"")</f>
        <v/>
      </c>
      <c r="CL919" s="58" t="str">
        <f>IF(O919="女子",IF($AF919&gt;100,"",IF($M919=プロ用女子!K$152,ROW(),"")),"")</f>
        <v/>
      </c>
      <c r="CM919" s="58" t="str">
        <f>IF(O919="女子",IF($AF919&gt;100,"",IF($M919=プロ用女子!D$177,ROW(),"")),"")</f>
        <v/>
      </c>
      <c r="CN919" s="58" t="str">
        <f>IF(O919="女子",IF($AF919&gt;100,"",IF($M919=プロ用女子!K$177,ROW(),"")),"")</f>
        <v/>
      </c>
      <c r="CO919" s="58" t="str">
        <f>IF(O919="女子",IF($AF919&gt;100,"",IF($M919=プロ用女子!D$202,ROW(),"")),"")</f>
        <v/>
      </c>
      <c r="CP919" s="58" t="str">
        <f>IF(O919="女子",IF($AF919&gt;100,"",IF($M919=プロ用女子!K$202,ROW(),"")),"")</f>
        <v/>
      </c>
      <c r="CQ919" s="58" t="str">
        <f>IF(O919="女子",IF($AF919&gt;100,"",IF($M919=プロ用女子!D$227,ROW(),"")),"")</f>
        <v/>
      </c>
      <c r="CR919" s="58" t="str">
        <f>IF(O919="女子",IF($AF919&gt;100,"",IF($M919=プロ用女子!K$227,ROW(),"")),"")</f>
        <v/>
      </c>
    </row>
    <row r="920" spans="57:96" x14ac:dyDescent="0.15">
      <c r="BE920" s="58" t="str">
        <f>IF(O920="男子",IF($AF920&gt;100,"",IF(M920=プロ用男子!D$2,ROW(),"")),"")</f>
        <v/>
      </c>
      <c r="BF920" s="58" t="str">
        <f>IF(O920="男子",IF($AF920&gt;100,"",IF($M920=プロ用男子!K$2,ROW(),"")),"")</f>
        <v/>
      </c>
      <c r="BG920" s="58" t="str">
        <f>IF(O920="男子",IF($AF920&gt;100,"",IF($M920=プロ用男子!D$27,ROW(),"")),"")</f>
        <v/>
      </c>
      <c r="BH920" s="58" t="str">
        <f>IF(O920="男子",IF($AF920&gt;100,"",IF($M920=プロ用男子!K$27,ROW(),"")),"")</f>
        <v/>
      </c>
      <c r="BI920" s="58" t="str">
        <f>IF(O920="男子",IF($AF920&gt;100,"",IF($M920=プロ用男子!D$52,ROW(),"")),"")</f>
        <v/>
      </c>
      <c r="BJ920" s="58" t="str">
        <f>IF(O920="男子",IF($AF920&gt;100,"",IF($M920=プロ用男子!K$52,ROW(),"")),"")</f>
        <v/>
      </c>
      <c r="BK920" s="58" t="str">
        <f>IF(O920="男子",IF($AF920&gt;100,"",IF($M920=プロ用男子!D$77,ROW(),"")),"")</f>
        <v/>
      </c>
      <c r="BL920" s="58" t="str">
        <f>IF(O920="男子",IF($AF920&gt;100,"",IF($M920=プロ用男子!K$77,ROW(),"")),"")</f>
        <v/>
      </c>
      <c r="BM920" s="58" t="str">
        <f>IF(O920="男子",IF($AF920&gt;100,"",IF($M920=プロ用男子!D$102,ROW(),"")),"")</f>
        <v/>
      </c>
      <c r="BN920" s="58" t="str">
        <f>IF(O920="男子",IF($AF920&gt;100,"",IF($M920=プロ用男子!K$102,ROW(),"")),"")</f>
        <v/>
      </c>
      <c r="BO920" s="58" t="str">
        <f>IF(O920="男子",IF($AF920&gt;100,"",IF($M920=プロ用男子!D$127,ROW(),"")),"")</f>
        <v/>
      </c>
      <c r="BP920" s="58" t="str">
        <f>IF(O920="男子",IF($AF920&gt;100,"",IF($M920=プロ用男子!K$127,ROW(),"")),"")</f>
        <v/>
      </c>
      <c r="BQ920" s="58" t="str">
        <f>IF(O920="男子",IF($AF920&gt;100,"",IF($M920=プロ用男子!D$152,ROW(),"")),"")</f>
        <v/>
      </c>
      <c r="BR920" s="58" t="str">
        <f>IF(O920="男子",IF($AF920&gt;100,"",IF($M920=プロ用男子!K$152,ROW(),"")),"")</f>
        <v/>
      </c>
      <c r="BS920" s="58" t="str">
        <f>IF(O920="男子",IF($AF920&gt;100,"",IF($M920=プロ用男子!D$177,ROW(),"")),"")</f>
        <v/>
      </c>
      <c r="BT920" s="58" t="str">
        <f>IF(O920="男子",IF($AF920&gt;100,"",IF($M920=プロ用男子!K$177,ROW(),"")),"")</f>
        <v/>
      </c>
      <c r="BU920" s="58" t="str">
        <f>IF(O920="男子",IF($AF920&gt;100,"",IF($M920=プロ用男子!D$202,ROW(),"")),"")</f>
        <v/>
      </c>
      <c r="BV920" s="58" t="str">
        <f>IF(O920="男子",IF($AF920&gt;100,"",IF($M920=プロ用男子!K$202,ROW(),"")),"")</f>
        <v/>
      </c>
      <c r="BW920" s="58" t="str">
        <f>IF(O920="男子",IF($AF920&gt;100,"",IF($M920=プロ用男子!D$227,ROW(),"")),"")</f>
        <v/>
      </c>
      <c r="BX920" s="58" t="str">
        <f>IF(O920="男子",IF($AF920&gt;100,"",IF($M920=プロ用男子!K$227,ROW(),"")),"")</f>
        <v/>
      </c>
      <c r="BY920" s="58" t="str">
        <f>IF(O920="女子",IF(AF920&gt;100,"",IF(M920=プロ用女子!D$2,ROW(),"")),"")</f>
        <v/>
      </c>
      <c r="BZ920" s="58" t="str">
        <f>IF(O920="女子",IF($AF920&gt;100,"",IF($M920=プロ用女子!K$2,ROW(),"")),"")</f>
        <v/>
      </c>
      <c r="CA920" s="58" t="str">
        <f>IF(O920="女子",IF($AF920&gt;100,"",IF($M920=プロ用女子!D$27,ROW(),"")),"")</f>
        <v/>
      </c>
      <c r="CB920" s="58" t="str">
        <f>IF(O920="女子",IF($AF920&gt;100,"",IF($M920=プロ用女子!K$27,ROW(),"")),"")</f>
        <v/>
      </c>
      <c r="CC920" s="58" t="str">
        <f>IF(O920="女子",IF($AF920&gt;100,"",IF($M920=プロ用女子!D$52,ROW(),"")),"")</f>
        <v/>
      </c>
      <c r="CD920" s="58" t="str">
        <f>IF(O920="女子",IF($AF920&gt;100,"",IF($M920=プロ用女子!K$52,ROW(),"")),"")</f>
        <v/>
      </c>
      <c r="CE920" s="58" t="str">
        <f>IF(O920="女子",IF($AF920&gt;100,"",IF($M920=プロ用女子!D$77,ROW(),"")),"")</f>
        <v/>
      </c>
      <c r="CF920" s="58" t="str">
        <f>IF(O920="女子",IF($AF920&gt;100,"",IF($M920=プロ用女子!K$77,ROW(),"")),"")</f>
        <v/>
      </c>
      <c r="CG920" s="58" t="str">
        <f>IF(O920="女子",IF($AF920&gt;100,"",IF($M920=プロ用女子!D$102,ROW(),"")),"")</f>
        <v/>
      </c>
      <c r="CH920" s="58" t="str">
        <f>IF(O920="女子",IF($AF920&gt;100,"",IF($M920=プロ用女子!K$102,ROW(),"")),"")</f>
        <v/>
      </c>
      <c r="CI920" s="58" t="str">
        <f>IF(O920="女子",IF($AF920&gt;100,"",IF($M920=プロ用女子!D$127,ROW(),"")),"")</f>
        <v/>
      </c>
      <c r="CJ920" s="58" t="str">
        <f>IF(O920="女子",IF($AF920&gt;100,"",IF($M920=プロ用女子!K$127,ROW(),"")),"")</f>
        <v/>
      </c>
      <c r="CK920" s="58" t="str">
        <f>IF(O920="女子",IF($AF920&gt;100,"",IF($M920=プロ用女子!D$152,ROW(),"")),"")</f>
        <v/>
      </c>
      <c r="CL920" s="58" t="str">
        <f>IF(O920="女子",IF($AF920&gt;100,"",IF($M920=プロ用女子!K$152,ROW(),"")),"")</f>
        <v/>
      </c>
      <c r="CM920" s="58" t="str">
        <f>IF(O920="女子",IF($AF920&gt;100,"",IF($M920=プロ用女子!D$177,ROW(),"")),"")</f>
        <v/>
      </c>
      <c r="CN920" s="58" t="str">
        <f>IF(O920="女子",IF($AF920&gt;100,"",IF($M920=プロ用女子!K$177,ROW(),"")),"")</f>
        <v/>
      </c>
      <c r="CO920" s="58" t="str">
        <f>IF(O920="女子",IF($AF920&gt;100,"",IF($M920=プロ用女子!D$202,ROW(),"")),"")</f>
        <v/>
      </c>
      <c r="CP920" s="58" t="str">
        <f>IF(O920="女子",IF($AF920&gt;100,"",IF($M920=プロ用女子!K$202,ROW(),"")),"")</f>
        <v/>
      </c>
      <c r="CQ920" s="58" t="str">
        <f>IF(O920="女子",IF($AF920&gt;100,"",IF($M920=プロ用女子!D$227,ROW(),"")),"")</f>
        <v/>
      </c>
      <c r="CR920" s="58" t="str">
        <f>IF(O920="女子",IF($AF920&gt;100,"",IF($M920=プロ用女子!K$227,ROW(),"")),"")</f>
        <v/>
      </c>
    </row>
    <row r="921" spans="57:96" x14ac:dyDescent="0.15">
      <c r="BE921" s="58" t="str">
        <f>IF(O921="男子",IF($AF921&gt;100,"",IF(M921=プロ用男子!D$2,ROW(),"")),"")</f>
        <v/>
      </c>
      <c r="BF921" s="58" t="str">
        <f>IF(O921="男子",IF($AF921&gt;100,"",IF($M921=プロ用男子!K$2,ROW(),"")),"")</f>
        <v/>
      </c>
      <c r="BG921" s="58" t="str">
        <f>IF(O921="男子",IF($AF921&gt;100,"",IF($M921=プロ用男子!D$27,ROW(),"")),"")</f>
        <v/>
      </c>
      <c r="BH921" s="58" t="str">
        <f>IF(O921="男子",IF($AF921&gt;100,"",IF($M921=プロ用男子!K$27,ROW(),"")),"")</f>
        <v/>
      </c>
      <c r="BI921" s="58" t="str">
        <f>IF(O921="男子",IF($AF921&gt;100,"",IF($M921=プロ用男子!D$52,ROW(),"")),"")</f>
        <v/>
      </c>
      <c r="BJ921" s="58" t="str">
        <f>IF(O921="男子",IF($AF921&gt;100,"",IF($M921=プロ用男子!K$52,ROW(),"")),"")</f>
        <v/>
      </c>
      <c r="BK921" s="58" t="str">
        <f>IF(O921="男子",IF($AF921&gt;100,"",IF($M921=プロ用男子!D$77,ROW(),"")),"")</f>
        <v/>
      </c>
      <c r="BL921" s="58" t="str">
        <f>IF(O921="男子",IF($AF921&gt;100,"",IF($M921=プロ用男子!K$77,ROW(),"")),"")</f>
        <v/>
      </c>
      <c r="BM921" s="58" t="str">
        <f>IF(O921="男子",IF($AF921&gt;100,"",IF($M921=プロ用男子!D$102,ROW(),"")),"")</f>
        <v/>
      </c>
      <c r="BN921" s="58" t="str">
        <f>IF(O921="男子",IF($AF921&gt;100,"",IF($M921=プロ用男子!K$102,ROW(),"")),"")</f>
        <v/>
      </c>
      <c r="BO921" s="58" t="str">
        <f>IF(O921="男子",IF($AF921&gt;100,"",IF($M921=プロ用男子!D$127,ROW(),"")),"")</f>
        <v/>
      </c>
      <c r="BP921" s="58" t="str">
        <f>IF(O921="男子",IF($AF921&gt;100,"",IF($M921=プロ用男子!K$127,ROW(),"")),"")</f>
        <v/>
      </c>
      <c r="BQ921" s="58" t="str">
        <f>IF(O921="男子",IF($AF921&gt;100,"",IF($M921=プロ用男子!D$152,ROW(),"")),"")</f>
        <v/>
      </c>
      <c r="BR921" s="58" t="str">
        <f>IF(O921="男子",IF($AF921&gt;100,"",IF($M921=プロ用男子!K$152,ROW(),"")),"")</f>
        <v/>
      </c>
      <c r="BS921" s="58" t="str">
        <f>IF(O921="男子",IF($AF921&gt;100,"",IF($M921=プロ用男子!D$177,ROW(),"")),"")</f>
        <v/>
      </c>
      <c r="BT921" s="58" t="str">
        <f>IF(O921="男子",IF($AF921&gt;100,"",IF($M921=プロ用男子!K$177,ROW(),"")),"")</f>
        <v/>
      </c>
      <c r="BU921" s="58" t="str">
        <f>IF(O921="男子",IF($AF921&gt;100,"",IF($M921=プロ用男子!D$202,ROW(),"")),"")</f>
        <v/>
      </c>
      <c r="BV921" s="58" t="str">
        <f>IF(O921="男子",IF($AF921&gt;100,"",IF($M921=プロ用男子!K$202,ROW(),"")),"")</f>
        <v/>
      </c>
      <c r="BW921" s="58" t="str">
        <f>IF(O921="男子",IF($AF921&gt;100,"",IF($M921=プロ用男子!D$227,ROW(),"")),"")</f>
        <v/>
      </c>
      <c r="BX921" s="58" t="str">
        <f>IF(O921="男子",IF($AF921&gt;100,"",IF($M921=プロ用男子!K$227,ROW(),"")),"")</f>
        <v/>
      </c>
      <c r="BY921" s="58" t="str">
        <f>IF(O921="女子",IF(AF921&gt;100,"",IF(M921=プロ用女子!D$2,ROW(),"")),"")</f>
        <v/>
      </c>
      <c r="BZ921" s="58" t="str">
        <f>IF(O921="女子",IF($AF921&gt;100,"",IF($M921=プロ用女子!K$2,ROW(),"")),"")</f>
        <v/>
      </c>
      <c r="CA921" s="58" t="str">
        <f>IF(O921="女子",IF($AF921&gt;100,"",IF($M921=プロ用女子!D$27,ROW(),"")),"")</f>
        <v/>
      </c>
      <c r="CB921" s="58" t="str">
        <f>IF(O921="女子",IF($AF921&gt;100,"",IF($M921=プロ用女子!K$27,ROW(),"")),"")</f>
        <v/>
      </c>
      <c r="CC921" s="58" t="str">
        <f>IF(O921="女子",IF($AF921&gt;100,"",IF($M921=プロ用女子!D$52,ROW(),"")),"")</f>
        <v/>
      </c>
      <c r="CD921" s="58" t="str">
        <f>IF(O921="女子",IF($AF921&gt;100,"",IF($M921=プロ用女子!K$52,ROW(),"")),"")</f>
        <v/>
      </c>
      <c r="CE921" s="58" t="str">
        <f>IF(O921="女子",IF($AF921&gt;100,"",IF($M921=プロ用女子!D$77,ROW(),"")),"")</f>
        <v/>
      </c>
      <c r="CF921" s="58" t="str">
        <f>IF(O921="女子",IF($AF921&gt;100,"",IF($M921=プロ用女子!K$77,ROW(),"")),"")</f>
        <v/>
      </c>
      <c r="CG921" s="58" t="str">
        <f>IF(O921="女子",IF($AF921&gt;100,"",IF($M921=プロ用女子!D$102,ROW(),"")),"")</f>
        <v/>
      </c>
      <c r="CH921" s="58" t="str">
        <f>IF(O921="女子",IF($AF921&gt;100,"",IF($M921=プロ用女子!K$102,ROW(),"")),"")</f>
        <v/>
      </c>
      <c r="CI921" s="58" t="str">
        <f>IF(O921="女子",IF($AF921&gt;100,"",IF($M921=プロ用女子!D$127,ROW(),"")),"")</f>
        <v/>
      </c>
      <c r="CJ921" s="58" t="str">
        <f>IF(O921="女子",IF($AF921&gt;100,"",IF($M921=プロ用女子!K$127,ROW(),"")),"")</f>
        <v/>
      </c>
      <c r="CK921" s="58" t="str">
        <f>IF(O921="女子",IF($AF921&gt;100,"",IF($M921=プロ用女子!D$152,ROW(),"")),"")</f>
        <v/>
      </c>
      <c r="CL921" s="58" t="str">
        <f>IF(O921="女子",IF($AF921&gt;100,"",IF($M921=プロ用女子!K$152,ROW(),"")),"")</f>
        <v/>
      </c>
      <c r="CM921" s="58" t="str">
        <f>IF(O921="女子",IF($AF921&gt;100,"",IF($M921=プロ用女子!D$177,ROW(),"")),"")</f>
        <v/>
      </c>
      <c r="CN921" s="58" t="str">
        <f>IF(O921="女子",IF($AF921&gt;100,"",IF($M921=プロ用女子!K$177,ROW(),"")),"")</f>
        <v/>
      </c>
      <c r="CO921" s="58" t="str">
        <f>IF(O921="女子",IF($AF921&gt;100,"",IF($M921=プロ用女子!D$202,ROW(),"")),"")</f>
        <v/>
      </c>
      <c r="CP921" s="58" t="str">
        <f>IF(O921="女子",IF($AF921&gt;100,"",IF($M921=プロ用女子!K$202,ROW(),"")),"")</f>
        <v/>
      </c>
      <c r="CQ921" s="58" t="str">
        <f>IF(O921="女子",IF($AF921&gt;100,"",IF($M921=プロ用女子!D$227,ROW(),"")),"")</f>
        <v/>
      </c>
      <c r="CR921" s="58" t="str">
        <f>IF(O921="女子",IF($AF921&gt;100,"",IF($M921=プロ用女子!K$227,ROW(),"")),"")</f>
        <v/>
      </c>
    </row>
    <row r="922" spans="57:96" x14ac:dyDescent="0.15">
      <c r="BE922" s="58" t="str">
        <f>IF(O922="男子",IF($AF922&gt;100,"",IF(M922=プロ用男子!D$2,ROW(),"")),"")</f>
        <v/>
      </c>
      <c r="BF922" s="58" t="str">
        <f>IF(O922="男子",IF($AF922&gt;100,"",IF($M922=プロ用男子!K$2,ROW(),"")),"")</f>
        <v/>
      </c>
      <c r="BG922" s="58" t="str">
        <f>IF(O922="男子",IF($AF922&gt;100,"",IF($M922=プロ用男子!D$27,ROW(),"")),"")</f>
        <v/>
      </c>
      <c r="BH922" s="58" t="str">
        <f>IF(O922="男子",IF($AF922&gt;100,"",IF($M922=プロ用男子!K$27,ROW(),"")),"")</f>
        <v/>
      </c>
      <c r="BI922" s="58" t="str">
        <f>IF(O922="男子",IF($AF922&gt;100,"",IF($M922=プロ用男子!D$52,ROW(),"")),"")</f>
        <v/>
      </c>
      <c r="BJ922" s="58" t="str">
        <f>IF(O922="男子",IF($AF922&gt;100,"",IF($M922=プロ用男子!K$52,ROW(),"")),"")</f>
        <v/>
      </c>
      <c r="BK922" s="58" t="str">
        <f>IF(O922="男子",IF($AF922&gt;100,"",IF($M922=プロ用男子!D$77,ROW(),"")),"")</f>
        <v/>
      </c>
      <c r="BL922" s="58" t="str">
        <f>IF(O922="男子",IF($AF922&gt;100,"",IF($M922=プロ用男子!K$77,ROW(),"")),"")</f>
        <v/>
      </c>
      <c r="BM922" s="58" t="str">
        <f>IF(O922="男子",IF($AF922&gt;100,"",IF($M922=プロ用男子!D$102,ROW(),"")),"")</f>
        <v/>
      </c>
      <c r="BN922" s="58" t="str">
        <f>IF(O922="男子",IF($AF922&gt;100,"",IF($M922=プロ用男子!K$102,ROW(),"")),"")</f>
        <v/>
      </c>
      <c r="BO922" s="58" t="str">
        <f>IF(O922="男子",IF($AF922&gt;100,"",IF($M922=プロ用男子!D$127,ROW(),"")),"")</f>
        <v/>
      </c>
      <c r="BP922" s="58" t="str">
        <f>IF(O922="男子",IF($AF922&gt;100,"",IF($M922=プロ用男子!K$127,ROW(),"")),"")</f>
        <v/>
      </c>
      <c r="BQ922" s="58" t="str">
        <f>IF(O922="男子",IF($AF922&gt;100,"",IF($M922=プロ用男子!D$152,ROW(),"")),"")</f>
        <v/>
      </c>
      <c r="BR922" s="58" t="str">
        <f>IF(O922="男子",IF($AF922&gt;100,"",IF($M922=プロ用男子!K$152,ROW(),"")),"")</f>
        <v/>
      </c>
      <c r="BS922" s="58" t="str">
        <f>IF(O922="男子",IF($AF922&gt;100,"",IF($M922=プロ用男子!D$177,ROW(),"")),"")</f>
        <v/>
      </c>
      <c r="BT922" s="58" t="str">
        <f>IF(O922="男子",IF($AF922&gt;100,"",IF($M922=プロ用男子!K$177,ROW(),"")),"")</f>
        <v/>
      </c>
      <c r="BU922" s="58" t="str">
        <f>IF(O922="男子",IF($AF922&gt;100,"",IF($M922=プロ用男子!D$202,ROW(),"")),"")</f>
        <v/>
      </c>
      <c r="BV922" s="58" t="str">
        <f>IF(O922="男子",IF($AF922&gt;100,"",IF($M922=プロ用男子!K$202,ROW(),"")),"")</f>
        <v/>
      </c>
      <c r="BW922" s="58" t="str">
        <f>IF(O922="男子",IF($AF922&gt;100,"",IF($M922=プロ用男子!D$227,ROW(),"")),"")</f>
        <v/>
      </c>
      <c r="BX922" s="58" t="str">
        <f>IF(O922="男子",IF($AF922&gt;100,"",IF($M922=プロ用男子!K$227,ROW(),"")),"")</f>
        <v/>
      </c>
      <c r="BY922" s="58" t="str">
        <f>IF(O922="女子",IF(AF922&gt;100,"",IF(M922=プロ用女子!D$2,ROW(),"")),"")</f>
        <v/>
      </c>
      <c r="BZ922" s="58" t="str">
        <f>IF(O922="女子",IF($AF922&gt;100,"",IF($M922=プロ用女子!K$2,ROW(),"")),"")</f>
        <v/>
      </c>
      <c r="CA922" s="58" t="str">
        <f>IF(O922="女子",IF($AF922&gt;100,"",IF($M922=プロ用女子!D$27,ROW(),"")),"")</f>
        <v/>
      </c>
      <c r="CB922" s="58" t="str">
        <f>IF(O922="女子",IF($AF922&gt;100,"",IF($M922=プロ用女子!K$27,ROW(),"")),"")</f>
        <v/>
      </c>
      <c r="CC922" s="58" t="str">
        <f>IF(O922="女子",IF($AF922&gt;100,"",IF($M922=プロ用女子!D$52,ROW(),"")),"")</f>
        <v/>
      </c>
      <c r="CD922" s="58" t="str">
        <f>IF(O922="女子",IF($AF922&gt;100,"",IF($M922=プロ用女子!K$52,ROW(),"")),"")</f>
        <v/>
      </c>
      <c r="CE922" s="58" t="str">
        <f>IF(O922="女子",IF($AF922&gt;100,"",IF($M922=プロ用女子!D$77,ROW(),"")),"")</f>
        <v/>
      </c>
      <c r="CF922" s="58" t="str">
        <f>IF(O922="女子",IF($AF922&gt;100,"",IF($M922=プロ用女子!K$77,ROW(),"")),"")</f>
        <v/>
      </c>
      <c r="CG922" s="58" t="str">
        <f>IF(O922="女子",IF($AF922&gt;100,"",IF($M922=プロ用女子!D$102,ROW(),"")),"")</f>
        <v/>
      </c>
      <c r="CH922" s="58" t="str">
        <f>IF(O922="女子",IF($AF922&gt;100,"",IF($M922=プロ用女子!K$102,ROW(),"")),"")</f>
        <v/>
      </c>
      <c r="CI922" s="58" t="str">
        <f>IF(O922="女子",IF($AF922&gt;100,"",IF($M922=プロ用女子!D$127,ROW(),"")),"")</f>
        <v/>
      </c>
      <c r="CJ922" s="58" t="str">
        <f>IF(O922="女子",IF($AF922&gt;100,"",IF($M922=プロ用女子!K$127,ROW(),"")),"")</f>
        <v/>
      </c>
      <c r="CK922" s="58" t="str">
        <f>IF(O922="女子",IF($AF922&gt;100,"",IF($M922=プロ用女子!D$152,ROW(),"")),"")</f>
        <v/>
      </c>
      <c r="CL922" s="58" t="str">
        <f>IF(O922="女子",IF($AF922&gt;100,"",IF($M922=プロ用女子!K$152,ROW(),"")),"")</f>
        <v/>
      </c>
      <c r="CM922" s="58" t="str">
        <f>IF(O922="女子",IF($AF922&gt;100,"",IF($M922=プロ用女子!D$177,ROW(),"")),"")</f>
        <v/>
      </c>
      <c r="CN922" s="58" t="str">
        <f>IF(O922="女子",IF($AF922&gt;100,"",IF($M922=プロ用女子!K$177,ROW(),"")),"")</f>
        <v/>
      </c>
      <c r="CO922" s="58" t="str">
        <f>IF(O922="女子",IF($AF922&gt;100,"",IF($M922=プロ用女子!D$202,ROW(),"")),"")</f>
        <v/>
      </c>
      <c r="CP922" s="58" t="str">
        <f>IF(O922="女子",IF($AF922&gt;100,"",IF($M922=プロ用女子!K$202,ROW(),"")),"")</f>
        <v/>
      </c>
      <c r="CQ922" s="58" t="str">
        <f>IF(O922="女子",IF($AF922&gt;100,"",IF($M922=プロ用女子!D$227,ROW(),"")),"")</f>
        <v/>
      </c>
      <c r="CR922" s="58" t="str">
        <f>IF(O922="女子",IF($AF922&gt;100,"",IF($M922=プロ用女子!K$227,ROW(),"")),"")</f>
        <v/>
      </c>
    </row>
    <row r="923" spans="57:96" x14ac:dyDescent="0.15">
      <c r="BE923" s="58" t="str">
        <f>IF(O923="男子",IF($AF923&gt;100,"",IF(M923=プロ用男子!D$2,ROW(),"")),"")</f>
        <v/>
      </c>
      <c r="BF923" s="58" t="str">
        <f>IF(O923="男子",IF($AF923&gt;100,"",IF($M923=プロ用男子!K$2,ROW(),"")),"")</f>
        <v/>
      </c>
      <c r="BG923" s="58" t="str">
        <f>IF(O923="男子",IF($AF923&gt;100,"",IF($M923=プロ用男子!D$27,ROW(),"")),"")</f>
        <v/>
      </c>
      <c r="BH923" s="58" t="str">
        <f>IF(O923="男子",IF($AF923&gt;100,"",IF($M923=プロ用男子!K$27,ROW(),"")),"")</f>
        <v/>
      </c>
      <c r="BI923" s="58" t="str">
        <f>IF(O923="男子",IF($AF923&gt;100,"",IF($M923=プロ用男子!D$52,ROW(),"")),"")</f>
        <v/>
      </c>
      <c r="BJ923" s="58" t="str">
        <f>IF(O923="男子",IF($AF923&gt;100,"",IF($M923=プロ用男子!K$52,ROW(),"")),"")</f>
        <v/>
      </c>
      <c r="BK923" s="58" t="str">
        <f>IF(O923="男子",IF($AF923&gt;100,"",IF($M923=プロ用男子!D$77,ROW(),"")),"")</f>
        <v/>
      </c>
      <c r="BL923" s="58" t="str">
        <f>IF(O923="男子",IF($AF923&gt;100,"",IF($M923=プロ用男子!K$77,ROW(),"")),"")</f>
        <v/>
      </c>
      <c r="BM923" s="58" t="str">
        <f>IF(O923="男子",IF($AF923&gt;100,"",IF($M923=プロ用男子!D$102,ROW(),"")),"")</f>
        <v/>
      </c>
      <c r="BN923" s="58" t="str">
        <f>IF(O923="男子",IF($AF923&gt;100,"",IF($M923=プロ用男子!K$102,ROW(),"")),"")</f>
        <v/>
      </c>
      <c r="BO923" s="58" t="str">
        <f>IF(O923="男子",IF($AF923&gt;100,"",IF($M923=プロ用男子!D$127,ROW(),"")),"")</f>
        <v/>
      </c>
      <c r="BP923" s="58" t="str">
        <f>IF(O923="男子",IF($AF923&gt;100,"",IF($M923=プロ用男子!K$127,ROW(),"")),"")</f>
        <v/>
      </c>
      <c r="BQ923" s="58" t="str">
        <f>IF(O923="男子",IF($AF923&gt;100,"",IF($M923=プロ用男子!D$152,ROW(),"")),"")</f>
        <v/>
      </c>
      <c r="BR923" s="58" t="str">
        <f>IF(O923="男子",IF($AF923&gt;100,"",IF($M923=プロ用男子!K$152,ROW(),"")),"")</f>
        <v/>
      </c>
      <c r="BS923" s="58" t="str">
        <f>IF(O923="男子",IF($AF923&gt;100,"",IF($M923=プロ用男子!D$177,ROW(),"")),"")</f>
        <v/>
      </c>
      <c r="BT923" s="58" t="str">
        <f>IF(O923="男子",IF($AF923&gt;100,"",IF($M923=プロ用男子!K$177,ROW(),"")),"")</f>
        <v/>
      </c>
      <c r="BU923" s="58" t="str">
        <f>IF(O923="男子",IF($AF923&gt;100,"",IF($M923=プロ用男子!D$202,ROW(),"")),"")</f>
        <v/>
      </c>
      <c r="BV923" s="58" t="str">
        <f>IF(O923="男子",IF($AF923&gt;100,"",IF($M923=プロ用男子!K$202,ROW(),"")),"")</f>
        <v/>
      </c>
      <c r="BW923" s="58" t="str">
        <f>IF(O923="男子",IF($AF923&gt;100,"",IF($M923=プロ用男子!D$227,ROW(),"")),"")</f>
        <v/>
      </c>
      <c r="BX923" s="58" t="str">
        <f>IF(O923="男子",IF($AF923&gt;100,"",IF($M923=プロ用男子!K$227,ROW(),"")),"")</f>
        <v/>
      </c>
      <c r="BY923" s="58" t="str">
        <f>IF(O923="女子",IF(AF923&gt;100,"",IF(M923=プロ用女子!D$2,ROW(),"")),"")</f>
        <v/>
      </c>
      <c r="BZ923" s="58" t="str">
        <f>IF(O923="女子",IF($AF923&gt;100,"",IF($M923=プロ用女子!K$2,ROW(),"")),"")</f>
        <v/>
      </c>
      <c r="CA923" s="58" t="str">
        <f>IF(O923="女子",IF($AF923&gt;100,"",IF($M923=プロ用女子!D$27,ROW(),"")),"")</f>
        <v/>
      </c>
      <c r="CB923" s="58" t="str">
        <f>IF(O923="女子",IF($AF923&gt;100,"",IF($M923=プロ用女子!K$27,ROW(),"")),"")</f>
        <v/>
      </c>
      <c r="CC923" s="58" t="str">
        <f>IF(O923="女子",IF($AF923&gt;100,"",IF($M923=プロ用女子!D$52,ROW(),"")),"")</f>
        <v/>
      </c>
      <c r="CD923" s="58" t="str">
        <f>IF(O923="女子",IF($AF923&gt;100,"",IF($M923=プロ用女子!K$52,ROW(),"")),"")</f>
        <v/>
      </c>
      <c r="CE923" s="58" t="str">
        <f>IF(O923="女子",IF($AF923&gt;100,"",IF($M923=プロ用女子!D$77,ROW(),"")),"")</f>
        <v/>
      </c>
      <c r="CF923" s="58" t="str">
        <f>IF(O923="女子",IF($AF923&gt;100,"",IF($M923=プロ用女子!K$77,ROW(),"")),"")</f>
        <v/>
      </c>
      <c r="CG923" s="58" t="str">
        <f>IF(O923="女子",IF($AF923&gt;100,"",IF($M923=プロ用女子!D$102,ROW(),"")),"")</f>
        <v/>
      </c>
      <c r="CH923" s="58" t="str">
        <f>IF(O923="女子",IF($AF923&gt;100,"",IF($M923=プロ用女子!K$102,ROW(),"")),"")</f>
        <v/>
      </c>
      <c r="CI923" s="58" t="str">
        <f>IF(O923="女子",IF($AF923&gt;100,"",IF($M923=プロ用女子!D$127,ROW(),"")),"")</f>
        <v/>
      </c>
      <c r="CJ923" s="58" t="str">
        <f>IF(O923="女子",IF($AF923&gt;100,"",IF($M923=プロ用女子!K$127,ROW(),"")),"")</f>
        <v/>
      </c>
      <c r="CK923" s="58" t="str">
        <f>IF(O923="女子",IF($AF923&gt;100,"",IF($M923=プロ用女子!D$152,ROW(),"")),"")</f>
        <v/>
      </c>
      <c r="CL923" s="58" t="str">
        <f>IF(O923="女子",IF($AF923&gt;100,"",IF($M923=プロ用女子!K$152,ROW(),"")),"")</f>
        <v/>
      </c>
      <c r="CM923" s="58" t="str">
        <f>IF(O923="女子",IF($AF923&gt;100,"",IF($M923=プロ用女子!D$177,ROW(),"")),"")</f>
        <v/>
      </c>
      <c r="CN923" s="58" t="str">
        <f>IF(O923="女子",IF($AF923&gt;100,"",IF($M923=プロ用女子!K$177,ROW(),"")),"")</f>
        <v/>
      </c>
      <c r="CO923" s="58" t="str">
        <f>IF(O923="女子",IF($AF923&gt;100,"",IF($M923=プロ用女子!D$202,ROW(),"")),"")</f>
        <v/>
      </c>
      <c r="CP923" s="58" t="str">
        <f>IF(O923="女子",IF($AF923&gt;100,"",IF($M923=プロ用女子!K$202,ROW(),"")),"")</f>
        <v/>
      </c>
      <c r="CQ923" s="58" t="str">
        <f>IF(O923="女子",IF($AF923&gt;100,"",IF($M923=プロ用女子!D$227,ROW(),"")),"")</f>
        <v/>
      </c>
      <c r="CR923" s="58" t="str">
        <f>IF(O923="女子",IF($AF923&gt;100,"",IF($M923=プロ用女子!K$227,ROW(),"")),"")</f>
        <v/>
      </c>
    </row>
    <row r="924" spans="57:96" x14ac:dyDescent="0.15">
      <c r="BE924" s="58" t="str">
        <f>IF(O924="男子",IF($AF924&gt;100,"",IF(M924=プロ用男子!D$2,ROW(),"")),"")</f>
        <v/>
      </c>
      <c r="BF924" s="58" t="str">
        <f>IF(O924="男子",IF($AF924&gt;100,"",IF($M924=プロ用男子!K$2,ROW(),"")),"")</f>
        <v/>
      </c>
      <c r="BG924" s="58" t="str">
        <f>IF(O924="男子",IF($AF924&gt;100,"",IF($M924=プロ用男子!D$27,ROW(),"")),"")</f>
        <v/>
      </c>
      <c r="BH924" s="58" t="str">
        <f>IF(O924="男子",IF($AF924&gt;100,"",IF($M924=プロ用男子!K$27,ROW(),"")),"")</f>
        <v/>
      </c>
      <c r="BI924" s="58" t="str">
        <f>IF(O924="男子",IF($AF924&gt;100,"",IF($M924=プロ用男子!D$52,ROW(),"")),"")</f>
        <v/>
      </c>
      <c r="BJ924" s="58" t="str">
        <f>IF(O924="男子",IF($AF924&gt;100,"",IF($M924=プロ用男子!K$52,ROW(),"")),"")</f>
        <v/>
      </c>
      <c r="BK924" s="58" t="str">
        <f>IF(O924="男子",IF($AF924&gt;100,"",IF($M924=プロ用男子!D$77,ROW(),"")),"")</f>
        <v/>
      </c>
      <c r="BL924" s="58" t="str">
        <f>IF(O924="男子",IF($AF924&gt;100,"",IF($M924=プロ用男子!K$77,ROW(),"")),"")</f>
        <v/>
      </c>
      <c r="BM924" s="58" t="str">
        <f>IF(O924="男子",IF($AF924&gt;100,"",IF($M924=プロ用男子!D$102,ROW(),"")),"")</f>
        <v/>
      </c>
      <c r="BN924" s="58" t="str">
        <f>IF(O924="男子",IF($AF924&gt;100,"",IF($M924=プロ用男子!K$102,ROW(),"")),"")</f>
        <v/>
      </c>
      <c r="BO924" s="58" t="str">
        <f>IF(O924="男子",IF($AF924&gt;100,"",IF($M924=プロ用男子!D$127,ROW(),"")),"")</f>
        <v/>
      </c>
      <c r="BP924" s="58" t="str">
        <f>IF(O924="男子",IF($AF924&gt;100,"",IF($M924=プロ用男子!K$127,ROW(),"")),"")</f>
        <v/>
      </c>
      <c r="BQ924" s="58" t="str">
        <f>IF(O924="男子",IF($AF924&gt;100,"",IF($M924=プロ用男子!D$152,ROW(),"")),"")</f>
        <v/>
      </c>
      <c r="BR924" s="58" t="str">
        <f>IF(O924="男子",IF($AF924&gt;100,"",IF($M924=プロ用男子!K$152,ROW(),"")),"")</f>
        <v/>
      </c>
      <c r="BS924" s="58" t="str">
        <f>IF(O924="男子",IF($AF924&gt;100,"",IF($M924=プロ用男子!D$177,ROW(),"")),"")</f>
        <v/>
      </c>
      <c r="BT924" s="58" t="str">
        <f>IF(O924="男子",IF($AF924&gt;100,"",IF($M924=プロ用男子!K$177,ROW(),"")),"")</f>
        <v/>
      </c>
      <c r="BU924" s="58" t="str">
        <f>IF(O924="男子",IF($AF924&gt;100,"",IF($M924=プロ用男子!D$202,ROW(),"")),"")</f>
        <v/>
      </c>
      <c r="BV924" s="58" t="str">
        <f>IF(O924="男子",IF($AF924&gt;100,"",IF($M924=プロ用男子!K$202,ROW(),"")),"")</f>
        <v/>
      </c>
      <c r="BW924" s="58" t="str">
        <f>IF(O924="男子",IF($AF924&gt;100,"",IF($M924=プロ用男子!D$227,ROW(),"")),"")</f>
        <v/>
      </c>
      <c r="BX924" s="58" t="str">
        <f>IF(O924="男子",IF($AF924&gt;100,"",IF($M924=プロ用男子!K$227,ROW(),"")),"")</f>
        <v/>
      </c>
      <c r="BY924" s="58" t="str">
        <f>IF(O924="女子",IF(AF924&gt;100,"",IF(M924=プロ用女子!D$2,ROW(),"")),"")</f>
        <v/>
      </c>
      <c r="BZ924" s="58" t="str">
        <f>IF(O924="女子",IF($AF924&gt;100,"",IF($M924=プロ用女子!K$2,ROW(),"")),"")</f>
        <v/>
      </c>
      <c r="CA924" s="58" t="str">
        <f>IF(O924="女子",IF($AF924&gt;100,"",IF($M924=プロ用女子!D$27,ROW(),"")),"")</f>
        <v/>
      </c>
      <c r="CB924" s="58" t="str">
        <f>IF(O924="女子",IF($AF924&gt;100,"",IF($M924=プロ用女子!K$27,ROW(),"")),"")</f>
        <v/>
      </c>
      <c r="CC924" s="58" t="str">
        <f>IF(O924="女子",IF($AF924&gt;100,"",IF($M924=プロ用女子!D$52,ROW(),"")),"")</f>
        <v/>
      </c>
      <c r="CD924" s="58" t="str">
        <f>IF(O924="女子",IF($AF924&gt;100,"",IF($M924=プロ用女子!K$52,ROW(),"")),"")</f>
        <v/>
      </c>
      <c r="CE924" s="58" t="str">
        <f>IF(O924="女子",IF($AF924&gt;100,"",IF($M924=プロ用女子!D$77,ROW(),"")),"")</f>
        <v/>
      </c>
      <c r="CF924" s="58" t="str">
        <f>IF(O924="女子",IF($AF924&gt;100,"",IF($M924=プロ用女子!K$77,ROW(),"")),"")</f>
        <v/>
      </c>
      <c r="CG924" s="58" t="str">
        <f>IF(O924="女子",IF($AF924&gt;100,"",IF($M924=プロ用女子!D$102,ROW(),"")),"")</f>
        <v/>
      </c>
      <c r="CH924" s="58" t="str">
        <f>IF(O924="女子",IF($AF924&gt;100,"",IF($M924=プロ用女子!K$102,ROW(),"")),"")</f>
        <v/>
      </c>
      <c r="CI924" s="58" t="str">
        <f>IF(O924="女子",IF($AF924&gt;100,"",IF($M924=プロ用女子!D$127,ROW(),"")),"")</f>
        <v/>
      </c>
      <c r="CJ924" s="58" t="str">
        <f>IF(O924="女子",IF($AF924&gt;100,"",IF($M924=プロ用女子!K$127,ROW(),"")),"")</f>
        <v/>
      </c>
      <c r="CK924" s="58" t="str">
        <f>IF(O924="女子",IF($AF924&gt;100,"",IF($M924=プロ用女子!D$152,ROW(),"")),"")</f>
        <v/>
      </c>
      <c r="CL924" s="58" t="str">
        <f>IF(O924="女子",IF($AF924&gt;100,"",IF($M924=プロ用女子!K$152,ROW(),"")),"")</f>
        <v/>
      </c>
      <c r="CM924" s="58" t="str">
        <f>IF(O924="女子",IF($AF924&gt;100,"",IF($M924=プロ用女子!D$177,ROW(),"")),"")</f>
        <v/>
      </c>
      <c r="CN924" s="58" t="str">
        <f>IF(O924="女子",IF($AF924&gt;100,"",IF($M924=プロ用女子!K$177,ROW(),"")),"")</f>
        <v/>
      </c>
      <c r="CO924" s="58" t="str">
        <f>IF(O924="女子",IF($AF924&gt;100,"",IF($M924=プロ用女子!D$202,ROW(),"")),"")</f>
        <v/>
      </c>
      <c r="CP924" s="58" t="str">
        <f>IF(O924="女子",IF($AF924&gt;100,"",IF($M924=プロ用女子!K$202,ROW(),"")),"")</f>
        <v/>
      </c>
      <c r="CQ924" s="58" t="str">
        <f>IF(O924="女子",IF($AF924&gt;100,"",IF($M924=プロ用女子!D$227,ROW(),"")),"")</f>
        <v/>
      </c>
      <c r="CR924" s="58" t="str">
        <f>IF(O924="女子",IF($AF924&gt;100,"",IF($M924=プロ用女子!K$227,ROW(),"")),"")</f>
        <v/>
      </c>
    </row>
    <row r="925" spans="57:96" x14ac:dyDescent="0.15">
      <c r="BE925" s="58" t="str">
        <f>IF(O925="男子",IF($AF925&gt;100,"",IF(M925=プロ用男子!D$2,ROW(),"")),"")</f>
        <v/>
      </c>
      <c r="BF925" s="58" t="str">
        <f>IF(O925="男子",IF($AF925&gt;100,"",IF($M925=プロ用男子!K$2,ROW(),"")),"")</f>
        <v/>
      </c>
      <c r="BG925" s="58" t="str">
        <f>IF(O925="男子",IF($AF925&gt;100,"",IF($M925=プロ用男子!D$27,ROW(),"")),"")</f>
        <v/>
      </c>
      <c r="BH925" s="58" t="str">
        <f>IF(O925="男子",IF($AF925&gt;100,"",IF($M925=プロ用男子!K$27,ROW(),"")),"")</f>
        <v/>
      </c>
      <c r="BI925" s="58" t="str">
        <f>IF(O925="男子",IF($AF925&gt;100,"",IF($M925=プロ用男子!D$52,ROW(),"")),"")</f>
        <v/>
      </c>
      <c r="BJ925" s="58" t="str">
        <f>IF(O925="男子",IF($AF925&gt;100,"",IF($M925=プロ用男子!K$52,ROW(),"")),"")</f>
        <v/>
      </c>
      <c r="BK925" s="58" t="str">
        <f>IF(O925="男子",IF($AF925&gt;100,"",IF($M925=プロ用男子!D$77,ROW(),"")),"")</f>
        <v/>
      </c>
      <c r="BL925" s="58" t="str">
        <f>IF(O925="男子",IF($AF925&gt;100,"",IF($M925=プロ用男子!K$77,ROW(),"")),"")</f>
        <v/>
      </c>
      <c r="BM925" s="58" t="str">
        <f>IF(O925="男子",IF($AF925&gt;100,"",IF($M925=プロ用男子!D$102,ROW(),"")),"")</f>
        <v/>
      </c>
      <c r="BN925" s="58" t="str">
        <f>IF(O925="男子",IF($AF925&gt;100,"",IF($M925=プロ用男子!K$102,ROW(),"")),"")</f>
        <v/>
      </c>
      <c r="BO925" s="58" t="str">
        <f>IF(O925="男子",IF($AF925&gt;100,"",IF($M925=プロ用男子!D$127,ROW(),"")),"")</f>
        <v/>
      </c>
      <c r="BP925" s="58" t="str">
        <f>IF(O925="男子",IF($AF925&gt;100,"",IF($M925=プロ用男子!K$127,ROW(),"")),"")</f>
        <v/>
      </c>
      <c r="BQ925" s="58" t="str">
        <f>IF(O925="男子",IF($AF925&gt;100,"",IF($M925=プロ用男子!D$152,ROW(),"")),"")</f>
        <v/>
      </c>
      <c r="BR925" s="58" t="str">
        <f>IF(O925="男子",IF($AF925&gt;100,"",IF($M925=プロ用男子!K$152,ROW(),"")),"")</f>
        <v/>
      </c>
      <c r="BS925" s="58" t="str">
        <f>IF(O925="男子",IF($AF925&gt;100,"",IF($M925=プロ用男子!D$177,ROW(),"")),"")</f>
        <v/>
      </c>
      <c r="BT925" s="58" t="str">
        <f>IF(O925="男子",IF($AF925&gt;100,"",IF($M925=プロ用男子!K$177,ROW(),"")),"")</f>
        <v/>
      </c>
      <c r="BU925" s="58" t="str">
        <f>IF(O925="男子",IF($AF925&gt;100,"",IF($M925=プロ用男子!D$202,ROW(),"")),"")</f>
        <v/>
      </c>
      <c r="BV925" s="58" t="str">
        <f>IF(O925="男子",IF($AF925&gt;100,"",IF($M925=プロ用男子!K$202,ROW(),"")),"")</f>
        <v/>
      </c>
      <c r="BW925" s="58" t="str">
        <f>IF(O925="男子",IF($AF925&gt;100,"",IF($M925=プロ用男子!D$227,ROW(),"")),"")</f>
        <v/>
      </c>
      <c r="BX925" s="58" t="str">
        <f>IF(O925="男子",IF($AF925&gt;100,"",IF($M925=プロ用男子!K$227,ROW(),"")),"")</f>
        <v/>
      </c>
      <c r="BY925" s="58" t="str">
        <f>IF(O925="女子",IF(AF925&gt;100,"",IF(M925=プロ用女子!D$2,ROW(),"")),"")</f>
        <v/>
      </c>
      <c r="BZ925" s="58" t="str">
        <f>IF(O925="女子",IF($AF925&gt;100,"",IF($M925=プロ用女子!K$2,ROW(),"")),"")</f>
        <v/>
      </c>
      <c r="CA925" s="58" t="str">
        <f>IF(O925="女子",IF($AF925&gt;100,"",IF($M925=プロ用女子!D$27,ROW(),"")),"")</f>
        <v/>
      </c>
      <c r="CB925" s="58" t="str">
        <f>IF(O925="女子",IF($AF925&gt;100,"",IF($M925=プロ用女子!K$27,ROW(),"")),"")</f>
        <v/>
      </c>
      <c r="CC925" s="58" t="str">
        <f>IF(O925="女子",IF($AF925&gt;100,"",IF($M925=プロ用女子!D$52,ROW(),"")),"")</f>
        <v/>
      </c>
      <c r="CD925" s="58" t="str">
        <f>IF(O925="女子",IF($AF925&gt;100,"",IF($M925=プロ用女子!K$52,ROW(),"")),"")</f>
        <v/>
      </c>
      <c r="CE925" s="58" t="str">
        <f>IF(O925="女子",IF($AF925&gt;100,"",IF($M925=プロ用女子!D$77,ROW(),"")),"")</f>
        <v/>
      </c>
      <c r="CF925" s="58" t="str">
        <f>IF(O925="女子",IF($AF925&gt;100,"",IF($M925=プロ用女子!K$77,ROW(),"")),"")</f>
        <v/>
      </c>
      <c r="CG925" s="58" t="str">
        <f>IF(O925="女子",IF($AF925&gt;100,"",IF($M925=プロ用女子!D$102,ROW(),"")),"")</f>
        <v/>
      </c>
      <c r="CH925" s="58" t="str">
        <f>IF(O925="女子",IF($AF925&gt;100,"",IF($M925=プロ用女子!K$102,ROW(),"")),"")</f>
        <v/>
      </c>
      <c r="CI925" s="58" t="str">
        <f>IF(O925="女子",IF($AF925&gt;100,"",IF($M925=プロ用女子!D$127,ROW(),"")),"")</f>
        <v/>
      </c>
      <c r="CJ925" s="58" t="str">
        <f>IF(O925="女子",IF($AF925&gt;100,"",IF($M925=プロ用女子!K$127,ROW(),"")),"")</f>
        <v/>
      </c>
      <c r="CK925" s="58" t="str">
        <f>IF(O925="女子",IF($AF925&gt;100,"",IF($M925=プロ用女子!D$152,ROW(),"")),"")</f>
        <v/>
      </c>
      <c r="CL925" s="58" t="str">
        <f>IF(O925="女子",IF($AF925&gt;100,"",IF($M925=プロ用女子!K$152,ROW(),"")),"")</f>
        <v/>
      </c>
      <c r="CM925" s="58" t="str">
        <f>IF(O925="女子",IF($AF925&gt;100,"",IF($M925=プロ用女子!D$177,ROW(),"")),"")</f>
        <v/>
      </c>
      <c r="CN925" s="58" t="str">
        <f>IF(O925="女子",IF($AF925&gt;100,"",IF($M925=プロ用女子!K$177,ROW(),"")),"")</f>
        <v/>
      </c>
      <c r="CO925" s="58" t="str">
        <f>IF(O925="女子",IF($AF925&gt;100,"",IF($M925=プロ用女子!D$202,ROW(),"")),"")</f>
        <v/>
      </c>
      <c r="CP925" s="58" t="str">
        <f>IF(O925="女子",IF($AF925&gt;100,"",IF($M925=プロ用女子!K$202,ROW(),"")),"")</f>
        <v/>
      </c>
      <c r="CQ925" s="58" t="str">
        <f>IF(O925="女子",IF($AF925&gt;100,"",IF($M925=プロ用女子!D$227,ROW(),"")),"")</f>
        <v/>
      </c>
      <c r="CR925" s="58" t="str">
        <f>IF(O925="女子",IF($AF925&gt;100,"",IF($M925=プロ用女子!K$227,ROW(),"")),"")</f>
        <v/>
      </c>
    </row>
    <row r="926" spans="57:96" x14ac:dyDescent="0.15">
      <c r="BE926" s="58" t="str">
        <f>IF(O926="男子",IF($AF926&gt;100,"",IF(M926=プロ用男子!D$2,ROW(),"")),"")</f>
        <v/>
      </c>
      <c r="BF926" s="58" t="str">
        <f>IF(O926="男子",IF($AF926&gt;100,"",IF($M926=プロ用男子!K$2,ROW(),"")),"")</f>
        <v/>
      </c>
      <c r="BG926" s="58" t="str">
        <f>IF(O926="男子",IF($AF926&gt;100,"",IF($M926=プロ用男子!D$27,ROW(),"")),"")</f>
        <v/>
      </c>
      <c r="BH926" s="58" t="str">
        <f>IF(O926="男子",IF($AF926&gt;100,"",IF($M926=プロ用男子!K$27,ROW(),"")),"")</f>
        <v/>
      </c>
      <c r="BI926" s="58" t="str">
        <f>IF(O926="男子",IF($AF926&gt;100,"",IF($M926=プロ用男子!D$52,ROW(),"")),"")</f>
        <v/>
      </c>
      <c r="BJ926" s="58" t="str">
        <f>IF(O926="男子",IF($AF926&gt;100,"",IF($M926=プロ用男子!K$52,ROW(),"")),"")</f>
        <v/>
      </c>
      <c r="BK926" s="58" t="str">
        <f>IF(O926="男子",IF($AF926&gt;100,"",IF($M926=プロ用男子!D$77,ROW(),"")),"")</f>
        <v/>
      </c>
      <c r="BL926" s="58" t="str">
        <f>IF(O926="男子",IF($AF926&gt;100,"",IF($M926=プロ用男子!K$77,ROW(),"")),"")</f>
        <v/>
      </c>
      <c r="BM926" s="58" t="str">
        <f>IF(O926="男子",IF($AF926&gt;100,"",IF($M926=プロ用男子!D$102,ROW(),"")),"")</f>
        <v/>
      </c>
      <c r="BN926" s="58" t="str">
        <f>IF(O926="男子",IF($AF926&gt;100,"",IF($M926=プロ用男子!K$102,ROW(),"")),"")</f>
        <v/>
      </c>
      <c r="BO926" s="58" t="str">
        <f>IF(O926="男子",IF($AF926&gt;100,"",IF($M926=プロ用男子!D$127,ROW(),"")),"")</f>
        <v/>
      </c>
      <c r="BP926" s="58" t="str">
        <f>IF(O926="男子",IF($AF926&gt;100,"",IF($M926=プロ用男子!K$127,ROW(),"")),"")</f>
        <v/>
      </c>
      <c r="BQ926" s="58" t="str">
        <f>IF(O926="男子",IF($AF926&gt;100,"",IF($M926=プロ用男子!D$152,ROW(),"")),"")</f>
        <v/>
      </c>
      <c r="BR926" s="58" t="str">
        <f>IF(O926="男子",IF($AF926&gt;100,"",IF($M926=プロ用男子!K$152,ROW(),"")),"")</f>
        <v/>
      </c>
      <c r="BS926" s="58" t="str">
        <f>IF(O926="男子",IF($AF926&gt;100,"",IF($M926=プロ用男子!D$177,ROW(),"")),"")</f>
        <v/>
      </c>
      <c r="BT926" s="58" t="str">
        <f>IF(O926="男子",IF($AF926&gt;100,"",IF($M926=プロ用男子!K$177,ROW(),"")),"")</f>
        <v/>
      </c>
      <c r="BU926" s="58" t="str">
        <f>IF(O926="男子",IF($AF926&gt;100,"",IF($M926=プロ用男子!D$202,ROW(),"")),"")</f>
        <v/>
      </c>
      <c r="BV926" s="58" t="str">
        <f>IF(O926="男子",IF($AF926&gt;100,"",IF($M926=プロ用男子!K$202,ROW(),"")),"")</f>
        <v/>
      </c>
      <c r="BW926" s="58" t="str">
        <f>IF(O926="男子",IF($AF926&gt;100,"",IF($M926=プロ用男子!D$227,ROW(),"")),"")</f>
        <v/>
      </c>
      <c r="BX926" s="58" t="str">
        <f>IF(O926="男子",IF($AF926&gt;100,"",IF($M926=プロ用男子!K$227,ROW(),"")),"")</f>
        <v/>
      </c>
      <c r="BY926" s="58" t="str">
        <f>IF(O926="女子",IF(AF926&gt;100,"",IF(M926=プロ用女子!D$2,ROW(),"")),"")</f>
        <v/>
      </c>
      <c r="BZ926" s="58" t="str">
        <f>IF(O926="女子",IF($AF926&gt;100,"",IF($M926=プロ用女子!K$2,ROW(),"")),"")</f>
        <v/>
      </c>
      <c r="CA926" s="58" t="str">
        <f>IF(O926="女子",IF($AF926&gt;100,"",IF($M926=プロ用女子!D$27,ROW(),"")),"")</f>
        <v/>
      </c>
      <c r="CB926" s="58" t="str">
        <f>IF(O926="女子",IF($AF926&gt;100,"",IF($M926=プロ用女子!K$27,ROW(),"")),"")</f>
        <v/>
      </c>
      <c r="CC926" s="58" t="str">
        <f>IF(O926="女子",IF($AF926&gt;100,"",IF($M926=プロ用女子!D$52,ROW(),"")),"")</f>
        <v/>
      </c>
      <c r="CD926" s="58" t="str">
        <f>IF(O926="女子",IF($AF926&gt;100,"",IF($M926=プロ用女子!K$52,ROW(),"")),"")</f>
        <v/>
      </c>
      <c r="CE926" s="58" t="str">
        <f>IF(O926="女子",IF($AF926&gt;100,"",IF($M926=プロ用女子!D$77,ROW(),"")),"")</f>
        <v/>
      </c>
      <c r="CF926" s="58" t="str">
        <f>IF(O926="女子",IF($AF926&gt;100,"",IF($M926=プロ用女子!K$77,ROW(),"")),"")</f>
        <v/>
      </c>
      <c r="CG926" s="58" t="str">
        <f>IF(O926="女子",IF($AF926&gt;100,"",IF($M926=プロ用女子!D$102,ROW(),"")),"")</f>
        <v/>
      </c>
      <c r="CH926" s="58" t="str">
        <f>IF(O926="女子",IF($AF926&gt;100,"",IF($M926=プロ用女子!K$102,ROW(),"")),"")</f>
        <v/>
      </c>
      <c r="CI926" s="58" t="str">
        <f>IF(O926="女子",IF($AF926&gt;100,"",IF($M926=プロ用女子!D$127,ROW(),"")),"")</f>
        <v/>
      </c>
      <c r="CJ926" s="58" t="str">
        <f>IF(O926="女子",IF($AF926&gt;100,"",IF($M926=プロ用女子!K$127,ROW(),"")),"")</f>
        <v/>
      </c>
      <c r="CK926" s="58" t="str">
        <f>IF(O926="女子",IF($AF926&gt;100,"",IF($M926=プロ用女子!D$152,ROW(),"")),"")</f>
        <v/>
      </c>
      <c r="CL926" s="58" t="str">
        <f>IF(O926="女子",IF($AF926&gt;100,"",IF($M926=プロ用女子!K$152,ROW(),"")),"")</f>
        <v/>
      </c>
      <c r="CM926" s="58" t="str">
        <f>IF(O926="女子",IF($AF926&gt;100,"",IF($M926=プロ用女子!D$177,ROW(),"")),"")</f>
        <v/>
      </c>
      <c r="CN926" s="58" t="str">
        <f>IF(O926="女子",IF($AF926&gt;100,"",IF($M926=プロ用女子!K$177,ROW(),"")),"")</f>
        <v/>
      </c>
      <c r="CO926" s="58" t="str">
        <f>IF(O926="女子",IF($AF926&gt;100,"",IF($M926=プロ用女子!D$202,ROW(),"")),"")</f>
        <v/>
      </c>
      <c r="CP926" s="58" t="str">
        <f>IF(O926="女子",IF($AF926&gt;100,"",IF($M926=プロ用女子!K$202,ROW(),"")),"")</f>
        <v/>
      </c>
      <c r="CQ926" s="58" t="str">
        <f>IF(O926="女子",IF($AF926&gt;100,"",IF($M926=プロ用女子!D$227,ROW(),"")),"")</f>
        <v/>
      </c>
      <c r="CR926" s="58" t="str">
        <f>IF(O926="女子",IF($AF926&gt;100,"",IF($M926=プロ用女子!K$227,ROW(),"")),"")</f>
        <v/>
      </c>
    </row>
    <row r="927" spans="57:96" x14ac:dyDescent="0.15">
      <c r="BE927" s="58" t="str">
        <f>IF(O927="男子",IF($AF927&gt;100,"",IF(M927=プロ用男子!D$2,ROW(),"")),"")</f>
        <v/>
      </c>
      <c r="BF927" s="58" t="str">
        <f>IF(O927="男子",IF($AF927&gt;100,"",IF($M927=プロ用男子!K$2,ROW(),"")),"")</f>
        <v/>
      </c>
      <c r="BG927" s="58" t="str">
        <f>IF(O927="男子",IF($AF927&gt;100,"",IF($M927=プロ用男子!D$27,ROW(),"")),"")</f>
        <v/>
      </c>
      <c r="BH927" s="58" t="str">
        <f>IF(O927="男子",IF($AF927&gt;100,"",IF($M927=プロ用男子!K$27,ROW(),"")),"")</f>
        <v/>
      </c>
      <c r="BI927" s="58" t="str">
        <f>IF(O927="男子",IF($AF927&gt;100,"",IF($M927=プロ用男子!D$52,ROW(),"")),"")</f>
        <v/>
      </c>
      <c r="BJ927" s="58" t="str">
        <f>IF(O927="男子",IF($AF927&gt;100,"",IF($M927=プロ用男子!K$52,ROW(),"")),"")</f>
        <v/>
      </c>
      <c r="BK927" s="58" t="str">
        <f>IF(O927="男子",IF($AF927&gt;100,"",IF($M927=プロ用男子!D$77,ROW(),"")),"")</f>
        <v/>
      </c>
      <c r="BL927" s="58" t="str">
        <f>IF(O927="男子",IF($AF927&gt;100,"",IF($M927=プロ用男子!K$77,ROW(),"")),"")</f>
        <v/>
      </c>
      <c r="BM927" s="58" t="str">
        <f>IF(O927="男子",IF($AF927&gt;100,"",IF($M927=プロ用男子!D$102,ROW(),"")),"")</f>
        <v/>
      </c>
      <c r="BN927" s="58" t="str">
        <f>IF(O927="男子",IF($AF927&gt;100,"",IF($M927=プロ用男子!K$102,ROW(),"")),"")</f>
        <v/>
      </c>
      <c r="BO927" s="58" t="str">
        <f>IF(O927="男子",IF($AF927&gt;100,"",IF($M927=プロ用男子!D$127,ROW(),"")),"")</f>
        <v/>
      </c>
      <c r="BP927" s="58" t="str">
        <f>IF(O927="男子",IF($AF927&gt;100,"",IF($M927=プロ用男子!K$127,ROW(),"")),"")</f>
        <v/>
      </c>
      <c r="BQ927" s="58" t="str">
        <f>IF(O927="男子",IF($AF927&gt;100,"",IF($M927=プロ用男子!D$152,ROW(),"")),"")</f>
        <v/>
      </c>
      <c r="BR927" s="58" t="str">
        <f>IF(O927="男子",IF($AF927&gt;100,"",IF($M927=プロ用男子!K$152,ROW(),"")),"")</f>
        <v/>
      </c>
      <c r="BS927" s="58" t="str">
        <f>IF(O927="男子",IF($AF927&gt;100,"",IF($M927=プロ用男子!D$177,ROW(),"")),"")</f>
        <v/>
      </c>
      <c r="BT927" s="58" t="str">
        <f>IF(O927="男子",IF($AF927&gt;100,"",IF($M927=プロ用男子!K$177,ROW(),"")),"")</f>
        <v/>
      </c>
      <c r="BU927" s="58" t="str">
        <f>IF(O927="男子",IF($AF927&gt;100,"",IF($M927=プロ用男子!D$202,ROW(),"")),"")</f>
        <v/>
      </c>
      <c r="BV927" s="58" t="str">
        <f>IF(O927="男子",IF($AF927&gt;100,"",IF($M927=プロ用男子!K$202,ROW(),"")),"")</f>
        <v/>
      </c>
      <c r="BW927" s="58" t="str">
        <f>IF(O927="男子",IF($AF927&gt;100,"",IF($M927=プロ用男子!D$227,ROW(),"")),"")</f>
        <v/>
      </c>
      <c r="BX927" s="58" t="str">
        <f>IF(O927="男子",IF($AF927&gt;100,"",IF($M927=プロ用男子!K$227,ROW(),"")),"")</f>
        <v/>
      </c>
      <c r="BY927" s="58" t="str">
        <f>IF(O927="女子",IF(AF927&gt;100,"",IF(M927=プロ用女子!D$2,ROW(),"")),"")</f>
        <v/>
      </c>
      <c r="BZ927" s="58" t="str">
        <f>IF(O927="女子",IF($AF927&gt;100,"",IF($M927=プロ用女子!K$2,ROW(),"")),"")</f>
        <v/>
      </c>
      <c r="CA927" s="58" t="str">
        <f>IF(O927="女子",IF($AF927&gt;100,"",IF($M927=プロ用女子!D$27,ROW(),"")),"")</f>
        <v/>
      </c>
      <c r="CB927" s="58" t="str">
        <f>IF(O927="女子",IF($AF927&gt;100,"",IF($M927=プロ用女子!K$27,ROW(),"")),"")</f>
        <v/>
      </c>
      <c r="CC927" s="58" t="str">
        <f>IF(O927="女子",IF($AF927&gt;100,"",IF($M927=プロ用女子!D$52,ROW(),"")),"")</f>
        <v/>
      </c>
      <c r="CD927" s="58" t="str">
        <f>IF(O927="女子",IF($AF927&gt;100,"",IF($M927=プロ用女子!K$52,ROW(),"")),"")</f>
        <v/>
      </c>
      <c r="CE927" s="58" t="str">
        <f>IF(O927="女子",IF($AF927&gt;100,"",IF($M927=プロ用女子!D$77,ROW(),"")),"")</f>
        <v/>
      </c>
      <c r="CF927" s="58" t="str">
        <f>IF(O927="女子",IF($AF927&gt;100,"",IF($M927=プロ用女子!K$77,ROW(),"")),"")</f>
        <v/>
      </c>
      <c r="CG927" s="58" t="str">
        <f>IF(O927="女子",IF($AF927&gt;100,"",IF($M927=プロ用女子!D$102,ROW(),"")),"")</f>
        <v/>
      </c>
      <c r="CH927" s="58" t="str">
        <f>IF(O927="女子",IF($AF927&gt;100,"",IF($M927=プロ用女子!K$102,ROW(),"")),"")</f>
        <v/>
      </c>
      <c r="CI927" s="58" t="str">
        <f>IF(O927="女子",IF($AF927&gt;100,"",IF($M927=プロ用女子!D$127,ROW(),"")),"")</f>
        <v/>
      </c>
      <c r="CJ927" s="58" t="str">
        <f>IF(O927="女子",IF($AF927&gt;100,"",IF($M927=プロ用女子!K$127,ROW(),"")),"")</f>
        <v/>
      </c>
      <c r="CK927" s="58" t="str">
        <f>IF(O927="女子",IF($AF927&gt;100,"",IF($M927=プロ用女子!D$152,ROW(),"")),"")</f>
        <v/>
      </c>
      <c r="CL927" s="58" t="str">
        <f>IF(O927="女子",IF($AF927&gt;100,"",IF($M927=プロ用女子!K$152,ROW(),"")),"")</f>
        <v/>
      </c>
      <c r="CM927" s="58" t="str">
        <f>IF(O927="女子",IF($AF927&gt;100,"",IF($M927=プロ用女子!D$177,ROW(),"")),"")</f>
        <v/>
      </c>
      <c r="CN927" s="58" t="str">
        <f>IF(O927="女子",IF($AF927&gt;100,"",IF($M927=プロ用女子!K$177,ROW(),"")),"")</f>
        <v/>
      </c>
      <c r="CO927" s="58" t="str">
        <f>IF(O927="女子",IF($AF927&gt;100,"",IF($M927=プロ用女子!D$202,ROW(),"")),"")</f>
        <v/>
      </c>
      <c r="CP927" s="58" t="str">
        <f>IF(O927="女子",IF($AF927&gt;100,"",IF($M927=プロ用女子!K$202,ROW(),"")),"")</f>
        <v/>
      </c>
      <c r="CQ927" s="58" t="str">
        <f>IF(O927="女子",IF($AF927&gt;100,"",IF($M927=プロ用女子!D$227,ROW(),"")),"")</f>
        <v/>
      </c>
      <c r="CR927" s="58" t="str">
        <f>IF(O927="女子",IF($AF927&gt;100,"",IF($M927=プロ用女子!K$227,ROW(),"")),"")</f>
        <v/>
      </c>
    </row>
    <row r="928" spans="57:96" x14ac:dyDescent="0.15">
      <c r="BE928" s="58" t="str">
        <f>IF(O928="男子",IF($AF928&gt;100,"",IF(M928=プロ用男子!D$2,ROW(),"")),"")</f>
        <v/>
      </c>
      <c r="BF928" s="58" t="str">
        <f>IF(O928="男子",IF($AF928&gt;100,"",IF($M928=プロ用男子!K$2,ROW(),"")),"")</f>
        <v/>
      </c>
      <c r="BG928" s="58" t="str">
        <f>IF(O928="男子",IF($AF928&gt;100,"",IF($M928=プロ用男子!D$27,ROW(),"")),"")</f>
        <v/>
      </c>
      <c r="BH928" s="58" t="str">
        <f>IF(O928="男子",IF($AF928&gt;100,"",IF($M928=プロ用男子!K$27,ROW(),"")),"")</f>
        <v/>
      </c>
      <c r="BI928" s="58" t="str">
        <f>IF(O928="男子",IF($AF928&gt;100,"",IF($M928=プロ用男子!D$52,ROW(),"")),"")</f>
        <v/>
      </c>
      <c r="BJ928" s="58" t="str">
        <f>IF(O928="男子",IF($AF928&gt;100,"",IF($M928=プロ用男子!K$52,ROW(),"")),"")</f>
        <v/>
      </c>
      <c r="BK928" s="58" t="str">
        <f>IF(O928="男子",IF($AF928&gt;100,"",IF($M928=プロ用男子!D$77,ROW(),"")),"")</f>
        <v/>
      </c>
      <c r="BL928" s="58" t="str">
        <f>IF(O928="男子",IF($AF928&gt;100,"",IF($M928=プロ用男子!K$77,ROW(),"")),"")</f>
        <v/>
      </c>
      <c r="BM928" s="58" t="str">
        <f>IF(O928="男子",IF($AF928&gt;100,"",IF($M928=プロ用男子!D$102,ROW(),"")),"")</f>
        <v/>
      </c>
      <c r="BN928" s="58" t="str">
        <f>IF(O928="男子",IF($AF928&gt;100,"",IF($M928=プロ用男子!K$102,ROW(),"")),"")</f>
        <v/>
      </c>
      <c r="BO928" s="58" t="str">
        <f>IF(O928="男子",IF($AF928&gt;100,"",IF($M928=プロ用男子!D$127,ROW(),"")),"")</f>
        <v/>
      </c>
      <c r="BP928" s="58" t="str">
        <f>IF(O928="男子",IF($AF928&gt;100,"",IF($M928=プロ用男子!K$127,ROW(),"")),"")</f>
        <v/>
      </c>
      <c r="BQ928" s="58" t="str">
        <f>IF(O928="男子",IF($AF928&gt;100,"",IF($M928=プロ用男子!D$152,ROW(),"")),"")</f>
        <v/>
      </c>
      <c r="BR928" s="58" t="str">
        <f>IF(O928="男子",IF($AF928&gt;100,"",IF($M928=プロ用男子!K$152,ROW(),"")),"")</f>
        <v/>
      </c>
      <c r="BS928" s="58" t="str">
        <f>IF(O928="男子",IF($AF928&gt;100,"",IF($M928=プロ用男子!D$177,ROW(),"")),"")</f>
        <v/>
      </c>
      <c r="BT928" s="58" t="str">
        <f>IF(O928="男子",IF($AF928&gt;100,"",IF($M928=プロ用男子!K$177,ROW(),"")),"")</f>
        <v/>
      </c>
      <c r="BU928" s="58" t="str">
        <f>IF(O928="男子",IF($AF928&gt;100,"",IF($M928=プロ用男子!D$202,ROW(),"")),"")</f>
        <v/>
      </c>
      <c r="BV928" s="58" t="str">
        <f>IF(O928="男子",IF($AF928&gt;100,"",IF($M928=プロ用男子!K$202,ROW(),"")),"")</f>
        <v/>
      </c>
      <c r="BW928" s="58" t="str">
        <f>IF(O928="男子",IF($AF928&gt;100,"",IF($M928=プロ用男子!D$227,ROW(),"")),"")</f>
        <v/>
      </c>
      <c r="BX928" s="58" t="str">
        <f>IF(O928="男子",IF($AF928&gt;100,"",IF($M928=プロ用男子!K$227,ROW(),"")),"")</f>
        <v/>
      </c>
      <c r="BY928" s="58" t="str">
        <f>IF(O928="女子",IF(AF928&gt;100,"",IF(M928=プロ用女子!D$2,ROW(),"")),"")</f>
        <v/>
      </c>
      <c r="BZ928" s="58" t="str">
        <f>IF(O928="女子",IF($AF928&gt;100,"",IF($M928=プロ用女子!K$2,ROW(),"")),"")</f>
        <v/>
      </c>
      <c r="CA928" s="58" t="str">
        <f>IF(O928="女子",IF($AF928&gt;100,"",IF($M928=プロ用女子!D$27,ROW(),"")),"")</f>
        <v/>
      </c>
      <c r="CB928" s="58" t="str">
        <f>IF(O928="女子",IF($AF928&gt;100,"",IF($M928=プロ用女子!K$27,ROW(),"")),"")</f>
        <v/>
      </c>
      <c r="CC928" s="58" t="str">
        <f>IF(O928="女子",IF($AF928&gt;100,"",IF($M928=プロ用女子!D$52,ROW(),"")),"")</f>
        <v/>
      </c>
      <c r="CD928" s="58" t="str">
        <f>IF(O928="女子",IF($AF928&gt;100,"",IF($M928=プロ用女子!K$52,ROW(),"")),"")</f>
        <v/>
      </c>
      <c r="CE928" s="58" t="str">
        <f>IF(O928="女子",IF($AF928&gt;100,"",IF($M928=プロ用女子!D$77,ROW(),"")),"")</f>
        <v/>
      </c>
      <c r="CF928" s="58" t="str">
        <f>IF(O928="女子",IF($AF928&gt;100,"",IF($M928=プロ用女子!K$77,ROW(),"")),"")</f>
        <v/>
      </c>
      <c r="CG928" s="58" t="str">
        <f>IF(O928="女子",IF($AF928&gt;100,"",IF($M928=プロ用女子!D$102,ROW(),"")),"")</f>
        <v/>
      </c>
      <c r="CH928" s="58" t="str">
        <f>IF(O928="女子",IF($AF928&gt;100,"",IF($M928=プロ用女子!K$102,ROW(),"")),"")</f>
        <v/>
      </c>
      <c r="CI928" s="58" t="str">
        <f>IF(O928="女子",IF($AF928&gt;100,"",IF($M928=プロ用女子!D$127,ROW(),"")),"")</f>
        <v/>
      </c>
      <c r="CJ928" s="58" t="str">
        <f>IF(O928="女子",IF($AF928&gt;100,"",IF($M928=プロ用女子!K$127,ROW(),"")),"")</f>
        <v/>
      </c>
      <c r="CK928" s="58" t="str">
        <f>IF(O928="女子",IF($AF928&gt;100,"",IF($M928=プロ用女子!D$152,ROW(),"")),"")</f>
        <v/>
      </c>
      <c r="CL928" s="58" t="str">
        <f>IF(O928="女子",IF($AF928&gt;100,"",IF($M928=プロ用女子!K$152,ROW(),"")),"")</f>
        <v/>
      </c>
      <c r="CM928" s="58" t="str">
        <f>IF(O928="女子",IF($AF928&gt;100,"",IF($M928=プロ用女子!D$177,ROW(),"")),"")</f>
        <v/>
      </c>
      <c r="CN928" s="58" t="str">
        <f>IF(O928="女子",IF($AF928&gt;100,"",IF($M928=プロ用女子!K$177,ROW(),"")),"")</f>
        <v/>
      </c>
      <c r="CO928" s="58" t="str">
        <f>IF(O928="女子",IF($AF928&gt;100,"",IF($M928=プロ用女子!D$202,ROW(),"")),"")</f>
        <v/>
      </c>
      <c r="CP928" s="58" t="str">
        <f>IF(O928="女子",IF($AF928&gt;100,"",IF($M928=プロ用女子!K$202,ROW(),"")),"")</f>
        <v/>
      </c>
      <c r="CQ928" s="58" t="str">
        <f>IF(O928="女子",IF($AF928&gt;100,"",IF($M928=プロ用女子!D$227,ROW(),"")),"")</f>
        <v/>
      </c>
      <c r="CR928" s="58" t="str">
        <f>IF(O928="女子",IF($AF928&gt;100,"",IF($M928=プロ用女子!K$227,ROW(),"")),"")</f>
        <v/>
      </c>
    </row>
    <row r="929" spans="57:96" x14ac:dyDescent="0.15">
      <c r="BE929" s="58" t="str">
        <f>IF(O929="男子",IF($AF929&gt;100,"",IF(M929=プロ用男子!D$2,ROW(),"")),"")</f>
        <v/>
      </c>
      <c r="BF929" s="58" t="str">
        <f>IF(O929="男子",IF($AF929&gt;100,"",IF($M929=プロ用男子!K$2,ROW(),"")),"")</f>
        <v/>
      </c>
      <c r="BG929" s="58" t="str">
        <f>IF(O929="男子",IF($AF929&gt;100,"",IF($M929=プロ用男子!D$27,ROW(),"")),"")</f>
        <v/>
      </c>
      <c r="BH929" s="58" t="str">
        <f>IF(O929="男子",IF($AF929&gt;100,"",IF($M929=プロ用男子!K$27,ROW(),"")),"")</f>
        <v/>
      </c>
      <c r="BI929" s="58" t="str">
        <f>IF(O929="男子",IF($AF929&gt;100,"",IF($M929=プロ用男子!D$52,ROW(),"")),"")</f>
        <v/>
      </c>
      <c r="BJ929" s="58" t="str">
        <f>IF(O929="男子",IF($AF929&gt;100,"",IF($M929=プロ用男子!K$52,ROW(),"")),"")</f>
        <v/>
      </c>
      <c r="BK929" s="58" t="str">
        <f>IF(O929="男子",IF($AF929&gt;100,"",IF($M929=プロ用男子!D$77,ROW(),"")),"")</f>
        <v/>
      </c>
      <c r="BL929" s="58" t="str">
        <f>IF(O929="男子",IF($AF929&gt;100,"",IF($M929=プロ用男子!K$77,ROW(),"")),"")</f>
        <v/>
      </c>
      <c r="BM929" s="58" t="str">
        <f>IF(O929="男子",IF($AF929&gt;100,"",IF($M929=プロ用男子!D$102,ROW(),"")),"")</f>
        <v/>
      </c>
      <c r="BN929" s="58" t="str">
        <f>IF(O929="男子",IF($AF929&gt;100,"",IF($M929=プロ用男子!K$102,ROW(),"")),"")</f>
        <v/>
      </c>
      <c r="BO929" s="58" t="str">
        <f>IF(O929="男子",IF($AF929&gt;100,"",IF($M929=プロ用男子!D$127,ROW(),"")),"")</f>
        <v/>
      </c>
      <c r="BP929" s="58" t="str">
        <f>IF(O929="男子",IF($AF929&gt;100,"",IF($M929=プロ用男子!K$127,ROW(),"")),"")</f>
        <v/>
      </c>
      <c r="BQ929" s="58" t="str">
        <f>IF(O929="男子",IF($AF929&gt;100,"",IF($M929=プロ用男子!D$152,ROW(),"")),"")</f>
        <v/>
      </c>
      <c r="BR929" s="58" t="str">
        <f>IF(O929="男子",IF($AF929&gt;100,"",IF($M929=プロ用男子!K$152,ROW(),"")),"")</f>
        <v/>
      </c>
      <c r="BS929" s="58" t="str">
        <f>IF(O929="男子",IF($AF929&gt;100,"",IF($M929=プロ用男子!D$177,ROW(),"")),"")</f>
        <v/>
      </c>
      <c r="BT929" s="58" t="str">
        <f>IF(O929="男子",IF($AF929&gt;100,"",IF($M929=プロ用男子!K$177,ROW(),"")),"")</f>
        <v/>
      </c>
      <c r="BU929" s="58" t="str">
        <f>IF(O929="男子",IF($AF929&gt;100,"",IF($M929=プロ用男子!D$202,ROW(),"")),"")</f>
        <v/>
      </c>
      <c r="BV929" s="58" t="str">
        <f>IF(O929="男子",IF($AF929&gt;100,"",IF($M929=プロ用男子!K$202,ROW(),"")),"")</f>
        <v/>
      </c>
      <c r="BW929" s="58" t="str">
        <f>IF(O929="男子",IF($AF929&gt;100,"",IF($M929=プロ用男子!D$227,ROW(),"")),"")</f>
        <v/>
      </c>
      <c r="BX929" s="58" t="str">
        <f>IF(O929="男子",IF($AF929&gt;100,"",IF($M929=プロ用男子!K$227,ROW(),"")),"")</f>
        <v/>
      </c>
      <c r="BY929" s="58" t="str">
        <f>IF(O929="女子",IF(AF929&gt;100,"",IF(M929=プロ用女子!D$2,ROW(),"")),"")</f>
        <v/>
      </c>
      <c r="BZ929" s="58" t="str">
        <f>IF(O929="女子",IF($AF929&gt;100,"",IF($M929=プロ用女子!K$2,ROW(),"")),"")</f>
        <v/>
      </c>
      <c r="CA929" s="58" t="str">
        <f>IF(O929="女子",IF($AF929&gt;100,"",IF($M929=プロ用女子!D$27,ROW(),"")),"")</f>
        <v/>
      </c>
      <c r="CB929" s="58" t="str">
        <f>IF(O929="女子",IF($AF929&gt;100,"",IF($M929=プロ用女子!K$27,ROW(),"")),"")</f>
        <v/>
      </c>
      <c r="CC929" s="58" t="str">
        <f>IF(O929="女子",IF($AF929&gt;100,"",IF($M929=プロ用女子!D$52,ROW(),"")),"")</f>
        <v/>
      </c>
      <c r="CD929" s="58" t="str">
        <f>IF(O929="女子",IF($AF929&gt;100,"",IF($M929=プロ用女子!K$52,ROW(),"")),"")</f>
        <v/>
      </c>
      <c r="CE929" s="58" t="str">
        <f>IF(O929="女子",IF($AF929&gt;100,"",IF($M929=プロ用女子!D$77,ROW(),"")),"")</f>
        <v/>
      </c>
      <c r="CF929" s="58" t="str">
        <f>IF(O929="女子",IF($AF929&gt;100,"",IF($M929=プロ用女子!K$77,ROW(),"")),"")</f>
        <v/>
      </c>
      <c r="CG929" s="58" t="str">
        <f>IF(O929="女子",IF($AF929&gt;100,"",IF($M929=プロ用女子!D$102,ROW(),"")),"")</f>
        <v/>
      </c>
      <c r="CH929" s="58" t="str">
        <f>IF(O929="女子",IF($AF929&gt;100,"",IF($M929=プロ用女子!K$102,ROW(),"")),"")</f>
        <v/>
      </c>
      <c r="CI929" s="58" t="str">
        <f>IF(O929="女子",IF($AF929&gt;100,"",IF($M929=プロ用女子!D$127,ROW(),"")),"")</f>
        <v/>
      </c>
      <c r="CJ929" s="58" t="str">
        <f>IF(O929="女子",IF($AF929&gt;100,"",IF($M929=プロ用女子!K$127,ROW(),"")),"")</f>
        <v/>
      </c>
      <c r="CK929" s="58" t="str">
        <f>IF(O929="女子",IF($AF929&gt;100,"",IF($M929=プロ用女子!D$152,ROW(),"")),"")</f>
        <v/>
      </c>
      <c r="CL929" s="58" t="str">
        <f>IF(O929="女子",IF($AF929&gt;100,"",IF($M929=プロ用女子!K$152,ROW(),"")),"")</f>
        <v/>
      </c>
      <c r="CM929" s="58" t="str">
        <f>IF(O929="女子",IF($AF929&gt;100,"",IF($M929=プロ用女子!D$177,ROW(),"")),"")</f>
        <v/>
      </c>
      <c r="CN929" s="58" t="str">
        <f>IF(O929="女子",IF($AF929&gt;100,"",IF($M929=プロ用女子!K$177,ROW(),"")),"")</f>
        <v/>
      </c>
      <c r="CO929" s="58" t="str">
        <f>IF(O929="女子",IF($AF929&gt;100,"",IF($M929=プロ用女子!D$202,ROW(),"")),"")</f>
        <v/>
      </c>
      <c r="CP929" s="58" t="str">
        <f>IF(O929="女子",IF($AF929&gt;100,"",IF($M929=プロ用女子!K$202,ROW(),"")),"")</f>
        <v/>
      </c>
      <c r="CQ929" s="58" t="str">
        <f>IF(O929="女子",IF($AF929&gt;100,"",IF($M929=プロ用女子!D$227,ROW(),"")),"")</f>
        <v/>
      </c>
      <c r="CR929" s="58" t="str">
        <f>IF(O929="女子",IF($AF929&gt;100,"",IF($M929=プロ用女子!K$227,ROW(),"")),"")</f>
        <v/>
      </c>
    </row>
    <row r="930" spans="57:96" x14ac:dyDescent="0.15">
      <c r="BE930" s="58" t="str">
        <f>IF(O930="男子",IF($AF930&gt;100,"",IF(M930=プロ用男子!D$2,ROW(),"")),"")</f>
        <v/>
      </c>
      <c r="BF930" s="58" t="str">
        <f>IF(O930="男子",IF($AF930&gt;100,"",IF($M930=プロ用男子!K$2,ROW(),"")),"")</f>
        <v/>
      </c>
      <c r="BG930" s="58" t="str">
        <f>IF(O930="男子",IF($AF930&gt;100,"",IF($M930=プロ用男子!D$27,ROW(),"")),"")</f>
        <v/>
      </c>
      <c r="BH930" s="58" t="str">
        <f>IF(O930="男子",IF($AF930&gt;100,"",IF($M930=プロ用男子!K$27,ROW(),"")),"")</f>
        <v/>
      </c>
      <c r="BI930" s="58" t="str">
        <f>IF(O930="男子",IF($AF930&gt;100,"",IF($M930=プロ用男子!D$52,ROW(),"")),"")</f>
        <v/>
      </c>
      <c r="BJ930" s="58" t="str">
        <f>IF(O930="男子",IF($AF930&gt;100,"",IF($M930=プロ用男子!K$52,ROW(),"")),"")</f>
        <v/>
      </c>
      <c r="BK930" s="58" t="str">
        <f>IF(O930="男子",IF($AF930&gt;100,"",IF($M930=プロ用男子!D$77,ROW(),"")),"")</f>
        <v/>
      </c>
      <c r="BL930" s="58" t="str">
        <f>IF(O930="男子",IF($AF930&gt;100,"",IF($M930=プロ用男子!K$77,ROW(),"")),"")</f>
        <v/>
      </c>
      <c r="BM930" s="58" t="str">
        <f>IF(O930="男子",IF($AF930&gt;100,"",IF($M930=プロ用男子!D$102,ROW(),"")),"")</f>
        <v/>
      </c>
      <c r="BN930" s="58" t="str">
        <f>IF(O930="男子",IF($AF930&gt;100,"",IF($M930=プロ用男子!K$102,ROW(),"")),"")</f>
        <v/>
      </c>
      <c r="BO930" s="58" t="str">
        <f>IF(O930="男子",IF($AF930&gt;100,"",IF($M930=プロ用男子!D$127,ROW(),"")),"")</f>
        <v/>
      </c>
      <c r="BP930" s="58" t="str">
        <f>IF(O930="男子",IF($AF930&gt;100,"",IF($M930=プロ用男子!K$127,ROW(),"")),"")</f>
        <v/>
      </c>
      <c r="BQ930" s="58" t="str">
        <f>IF(O930="男子",IF($AF930&gt;100,"",IF($M930=プロ用男子!D$152,ROW(),"")),"")</f>
        <v/>
      </c>
      <c r="BR930" s="58" t="str">
        <f>IF(O930="男子",IF($AF930&gt;100,"",IF($M930=プロ用男子!K$152,ROW(),"")),"")</f>
        <v/>
      </c>
      <c r="BS930" s="58" t="str">
        <f>IF(O930="男子",IF($AF930&gt;100,"",IF($M930=プロ用男子!D$177,ROW(),"")),"")</f>
        <v/>
      </c>
      <c r="BT930" s="58" t="str">
        <f>IF(O930="男子",IF($AF930&gt;100,"",IF($M930=プロ用男子!K$177,ROW(),"")),"")</f>
        <v/>
      </c>
      <c r="BU930" s="58" t="str">
        <f>IF(O930="男子",IF($AF930&gt;100,"",IF($M930=プロ用男子!D$202,ROW(),"")),"")</f>
        <v/>
      </c>
      <c r="BV930" s="58" t="str">
        <f>IF(O930="男子",IF($AF930&gt;100,"",IF($M930=プロ用男子!K$202,ROW(),"")),"")</f>
        <v/>
      </c>
      <c r="BW930" s="58" t="str">
        <f>IF(O930="男子",IF($AF930&gt;100,"",IF($M930=プロ用男子!D$227,ROW(),"")),"")</f>
        <v/>
      </c>
      <c r="BX930" s="58" t="str">
        <f>IF(O930="男子",IF($AF930&gt;100,"",IF($M930=プロ用男子!K$227,ROW(),"")),"")</f>
        <v/>
      </c>
      <c r="BY930" s="58" t="str">
        <f>IF(O930="女子",IF(AF930&gt;100,"",IF(M930=プロ用女子!D$2,ROW(),"")),"")</f>
        <v/>
      </c>
      <c r="BZ930" s="58" t="str">
        <f>IF(O930="女子",IF($AF930&gt;100,"",IF($M930=プロ用女子!K$2,ROW(),"")),"")</f>
        <v/>
      </c>
      <c r="CA930" s="58" t="str">
        <f>IF(O930="女子",IF($AF930&gt;100,"",IF($M930=プロ用女子!D$27,ROW(),"")),"")</f>
        <v/>
      </c>
      <c r="CB930" s="58" t="str">
        <f>IF(O930="女子",IF($AF930&gt;100,"",IF($M930=プロ用女子!K$27,ROW(),"")),"")</f>
        <v/>
      </c>
      <c r="CC930" s="58" t="str">
        <f>IF(O930="女子",IF($AF930&gt;100,"",IF($M930=プロ用女子!D$52,ROW(),"")),"")</f>
        <v/>
      </c>
      <c r="CD930" s="58" t="str">
        <f>IF(O930="女子",IF($AF930&gt;100,"",IF($M930=プロ用女子!K$52,ROW(),"")),"")</f>
        <v/>
      </c>
      <c r="CE930" s="58" t="str">
        <f>IF(O930="女子",IF($AF930&gt;100,"",IF($M930=プロ用女子!D$77,ROW(),"")),"")</f>
        <v/>
      </c>
      <c r="CF930" s="58" t="str">
        <f>IF(O930="女子",IF($AF930&gt;100,"",IF($M930=プロ用女子!K$77,ROW(),"")),"")</f>
        <v/>
      </c>
      <c r="CG930" s="58" t="str">
        <f>IF(O930="女子",IF($AF930&gt;100,"",IF($M930=プロ用女子!D$102,ROW(),"")),"")</f>
        <v/>
      </c>
      <c r="CH930" s="58" t="str">
        <f>IF(O930="女子",IF($AF930&gt;100,"",IF($M930=プロ用女子!K$102,ROW(),"")),"")</f>
        <v/>
      </c>
      <c r="CI930" s="58" t="str">
        <f>IF(O930="女子",IF($AF930&gt;100,"",IF($M930=プロ用女子!D$127,ROW(),"")),"")</f>
        <v/>
      </c>
      <c r="CJ930" s="58" t="str">
        <f>IF(O930="女子",IF($AF930&gt;100,"",IF($M930=プロ用女子!K$127,ROW(),"")),"")</f>
        <v/>
      </c>
      <c r="CK930" s="58" t="str">
        <f>IF(O930="女子",IF($AF930&gt;100,"",IF($M930=プロ用女子!D$152,ROW(),"")),"")</f>
        <v/>
      </c>
      <c r="CL930" s="58" t="str">
        <f>IF(O930="女子",IF($AF930&gt;100,"",IF($M930=プロ用女子!K$152,ROW(),"")),"")</f>
        <v/>
      </c>
      <c r="CM930" s="58" t="str">
        <f>IF(O930="女子",IF($AF930&gt;100,"",IF($M930=プロ用女子!D$177,ROW(),"")),"")</f>
        <v/>
      </c>
      <c r="CN930" s="58" t="str">
        <f>IF(O930="女子",IF($AF930&gt;100,"",IF($M930=プロ用女子!K$177,ROW(),"")),"")</f>
        <v/>
      </c>
      <c r="CO930" s="58" t="str">
        <f>IF(O930="女子",IF($AF930&gt;100,"",IF($M930=プロ用女子!D$202,ROW(),"")),"")</f>
        <v/>
      </c>
      <c r="CP930" s="58" t="str">
        <f>IF(O930="女子",IF($AF930&gt;100,"",IF($M930=プロ用女子!K$202,ROW(),"")),"")</f>
        <v/>
      </c>
      <c r="CQ930" s="58" t="str">
        <f>IF(O930="女子",IF($AF930&gt;100,"",IF($M930=プロ用女子!D$227,ROW(),"")),"")</f>
        <v/>
      </c>
      <c r="CR930" s="58" t="str">
        <f>IF(O930="女子",IF($AF930&gt;100,"",IF($M930=プロ用女子!K$227,ROW(),"")),"")</f>
        <v/>
      </c>
    </row>
    <row r="931" spans="57:96" x14ac:dyDescent="0.15">
      <c r="BE931" s="58" t="str">
        <f>IF(O931="男子",IF($AF931&gt;100,"",IF(M931=プロ用男子!D$2,ROW(),"")),"")</f>
        <v/>
      </c>
      <c r="BF931" s="58" t="str">
        <f>IF(O931="男子",IF($AF931&gt;100,"",IF($M931=プロ用男子!K$2,ROW(),"")),"")</f>
        <v/>
      </c>
      <c r="BG931" s="58" t="str">
        <f>IF(O931="男子",IF($AF931&gt;100,"",IF($M931=プロ用男子!D$27,ROW(),"")),"")</f>
        <v/>
      </c>
      <c r="BH931" s="58" t="str">
        <f>IF(O931="男子",IF($AF931&gt;100,"",IF($M931=プロ用男子!K$27,ROW(),"")),"")</f>
        <v/>
      </c>
      <c r="BI931" s="58" t="str">
        <f>IF(O931="男子",IF($AF931&gt;100,"",IF($M931=プロ用男子!D$52,ROW(),"")),"")</f>
        <v/>
      </c>
      <c r="BJ931" s="58" t="str">
        <f>IF(O931="男子",IF($AF931&gt;100,"",IF($M931=プロ用男子!K$52,ROW(),"")),"")</f>
        <v/>
      </c>
      <c r="BK931" s="58" t="str">
        <f>IF(O931="男子",IF($AF931&gt;100,"",IF($M931=プロ用男子!D$77,ROW(),"")),"")</f>
        <v/>
      </c>
      <c r="BL931" s="58" t="str">
        <f>IF(O931="男子",IF($AF931&gt;100,"",IF($M931=プロ用男子!K$77,ROW(),"")),"")</f>
        <v/>
      </c>
      <c r="BM931" s="58" t="str">
        <f>IF(O931="男子",IF($AF931&gt;100,"",IF($M931=プロ用男子!D$102,ROW(),"")),"")</f>
        <v/>
      </c>
      <c r="BN931" s="58" t="str">
        <f>IF(O931="男子",IF($AF931&gt;100,"",IF($M931=プロ用男子!K$102,ROW(),"")),"")</f>
        <v/>
      </c>
      <c r="BO931" s="58" t="str">
        <f>IF(O931="男子",IF($AF931&gt;100,"",IF($M931=プロ用男子!D$127,ROW(),"")),"")</f>
        <v/>
      </c>
      <c r="BP931" s="58" t="str">
        <f>IF(O931="男子",IF($AF931&gt;100,"",IF($M931=プロ用男子!K$127,ROW(),"")),"")</f>
        <v/>
      </c>
      <c r="BQ931" s="58" t="str">
        <f>IF(O931="男子",IF($AF931&gt;100,"",IF($M931=プロ用男子!D$152,ROW(),"")),"")</f>
        <v/>
      </c>
      <c r="BR931" s="58" t="str">
        <f>IF(O931="男子",IF($AF931&gt;100,"",IF($M931=プロ用男子!K$152,ROW(),"")),"")</f>
        <v/>
      </c>
      <c r="BS931" s="58" t="str">
        <f>IF(O931="男子",IF($AF931&gt;100,"",IF($M931=プロ用男子!D$177,ROW(),"")),"")</f>
        <v/>
      </c>
      <c r="BT931" s="58" t="str">
        <f>IF(O931="男子",IF($AF931&gt;100,"",IF($M931=プロ用男子!K$177,ROW(),"")),"")</f>
        <v/>
      </c>
      <c r="BU931" s="58" t="str">
        <f>IF(O931="男子",IF($AF931&gt;100,"",IF($M931=プロ用男子!D$202,ROW(),"")),"")</f>
        <v/>
      </c>
      <c r="BV931" s="58" t="str">
        <f>IF(O931="男子",IF($AF931&gt;100,"",IF($M931=プロ用男子!K$202,ROW(),"")),"")</f>
        <v/>
      </c>
      <c r="BW931" s="58" t="str">
        <f>IF(O931="男子",IF($AF931&gt;100,"",IF($M931=プロ用男子!D$227,ROW(),"")),"")</f>
        <v/>
      </c>
      <c r="BX931" s="58" t="str">
        <f>IF(O931="男子",IF($AF931&gt;100,"",IF($M931=プロ用男子!K$227,ROW(),"")),"")</f>
        <v/>
      </c>
      <c r="BY931" s="58" t="str">
        <f>IF(O931="女子",IF(AF931&gt;100,"",IF(M931=プロ用女子!D$2,ROW(),"")),"")</f>
        <v/>
      </c>
      <c r="BZ931" s="58" t="str">
        <f>IF(O931="女子",IF($AF931&gt;100,"",IF($M931=プロ用女子!K$2,ROW(),"")),"")</f>
        <v/>
      </c>
      <c r="CA931" s="58" t="str">
        <f>IF(O931="女子",IF($AF931&gt;100,"",IF($M931=プロ用女子!D$27,ROW(),"")),"")</f>
        <v/>
      </c>
      <c r="CB931" s="58" t="str">
        <f>IF(O931="女子",IF($AF931&gt;100,"",IF($M931=プロ用女子!K$27,ROW(),"")),"")</f>
        <v/>
      </c>
      <c r="CC931" s="58" t="str">
        <f>IF(O931="女子",IF($AF931&gt;100,"",IF($M931=プロ用女子!D$52,ROW(),"")),"")</f>
        <v/>
      </c>
      <c r="CD931" s="58" t="str">
        <f>IF(O931="女子",IF($AF931&gt;100,"",IF($M931=プロ用女子!K$52,ROW(),"")),"")</f>
        <v/>
      </c>
      <c r="CE931" s="58" t="str">
        <f>IF(O931="女子",IF($AF931&gt;100,"",IF($M931=プロ用女子!D$77,ROW(),"")),"")</f>
        <v/>
      </c>
      <c r="CF931" s="58" t="str">
        <f>IF(O931="女子",IF($AF931&gt;100,"",IF($M931=プロ用女子!K$77,ROW(),"")),"")</f>
        <v/>
      </c>
      <c r="CG931" s="58" t="str">
        <f>IF(O931="女子",IF($AF931&gt;100,"",IF($M931=プロ用女子!D$102,ROW(),"")),"")</f>
        <v/>
      </c>
      <c r="CH931" s="58" t="str">
        <f>IF(O931="女子",IF($AF931&gt;100,"",IF($M931=プロ用女子!K$102,ROW(),"")),"")</f>
        <v/>
      </c>
      <c r="CI931" s="58" t="str">
        <f>IF(O931="女子",IF($AF931&gt;100,"",IF($M931=プロ用女子!D$127,ROW(),"")),"")</f>
        <v/>
      </c>
      <c r="CJ931" s="58" t="str">
        <f>IF(O931="女子",IF($AF931&gt;100,"",IF($M931=プロ用女子!K$127,ROW(),"")),"")</f>
        <v/>
      </c>
      <c r="CK931" s="58" t="str">
        <f>IF(O931="女子",IF($AF931&gt;100,"",IF($M931=プロ用女子!D$152,ROW(),"")),"")</f>
        <v/>
      </c>
      <c r="CL931" s="58" t="str">
        <f>IF(O931="女子",IF($AF931&gt;100,"",IF($M931=プロ用女子!K$152,ROW(),"")),"")</f>
        <v/>
      </c>
      <c r="CM931" s="58" t="str">
        <f>IF(O931="女子",IF($AF931&gt;100,"",IF($M931=プロ用女子!D$177,ROW(),"")),"")</f>
        <v/>
      </c>
      <c r="CN931" s="58" t="str">
        <f>IF(O931="女子",IF($AF931&gt;100,"",IF($M931=プロ用女子!K$177,ROW(),"")),"")</f>
        <v/>
      </c>
      <c r="CO931" s="58" t="str">
        <f>IF(O931="女子",IF($AF931&gt;100,"",IF($M931=プロ用女子!D$202,ROW(),"")),"")</f>
        <v/>
      </c>
      <c r="CP931" s="58" t="str">
        <f>IF(O931="女子",IF($AF931&gt;100,"",IF($M931=プロ用女子!K$202,ROW(),"")),"")</f>
        <v/>
      </c>
      <c r="CQ931" s="58" t="str">
        <f>IF(O931="女子",IF($AF931&gt;100,"",IF($M931=プロ用女子!D$227,ROW(),"")),"")</f>
        <v/>
      </c>
      <c r="CR931" s="58" t="str">
        <f>IF(O931="女子",IF($AF931&gt;100,"",IF($M931=プロ用女子!K$227,ROW(),"")),"")</f>
        <v/>
      </c>
    </row>
    <row r="932" spans="57:96" x14ac:dyDescent="0.15">
      <c r="BE932" s="58" t="str">
        <f>IF(O932="男子",IF($AF932&gt;100,"",IF(M932=プロ用男子!D$2,ROW(),"")),"")</f>
        <v/>
      </c>
      <c r="BF932" s="58" t="str">
        <f>IF(O932="男子",IF($AF932&gt;100,"",IF($M932=プロ用男子!K$2,ROW(),"")),"")</f>
        <v/>
      </c>
      <c r="BG932" s="58" t="str">
        <f>IF(O932="男子",IF($AF932&gt;100,"",IF($M932=プロ用男子!D$27,ROW(),"")),"")</f>
        <v/>
      </c>
      <c r="BH932" s="58" t="str">
        <f>IF(O932="男子",IF($AF932&gt;100,"",IF($M932=プロ用男子!K$27,ROW(),"")),"")</f>
        <v/>
      </c>
      <c r="BI932" s="58" t="str">
        <f>IF(O932="男子",IF($AF932&gt;100,"",IF($M932=プロ用男子!D$52,ROW(),"")),"")</f>
        <v/>
      </c>
      <c r="BJ932" s="58" t="str">
        <f>IF(O932="男子",IF($AF932&gt;100,"",IF($M932=プロ用男子!K$52,ROW(),"")),"")</f>
        <v/>
      </c>
      <c r="BK932" s="58" t="str">
        <f>IF(O932="男子",IF($AF932&gt;100,"",IF($M932=プロ用男子!D$77,ROW(),"")),"")</f>
        <v/>
      </c>
      <c r="BL932" s="58" t="str">
        <f>IF(O932="男子",IF($AF932&gt;100,"",IF($M932=プロ用男子!K$77,ROW(),"")),"")</f>
        <v/>
      </c>
      <c r="BM932" s="58" t="str">
        <f>IF(O932="男子",IF($AF932&gt;100,"",IF($M932=プロ用男子!D$102,ROW(),"")),"")</f>
        <v/>
      </c>
      <c r="BN932" s="58" t="str">
        <f>IF(O932="男子",IF($AF932&gt;100,"",IF($M932=プロ用男子!K$102,ROW(),"")),"")</f>
        <v/>
      </c>
      <c r="BO932" s="58" t="str">
        <f>IF(O932="男子",IF($AF932&gt;100,"",IF($M932=プロ用男子!D$127,ROW(),"")),"")</f>
        <v/>
      </c>
      <c r="BP932" s="58" t="str">
        <f>IF(O932="男子",IF($AF932&gt;100,"",IF($M932=プロ用男子!K$127,ROW(),"")),"")</f>
        <v/>
      </c>
      <c r="BQ932" s="58" t="str">
        <f>IF(O932="男子",IF($AF932&gt;100,"",IF($M932=プロ用男子!D$152,ROW(),"")),"")</f>
        <v/>
      </c>
      <c r="BR932" s="58" t="str">
        <f>IF(O932="男子",IF($AF932&gt;100,"",IF($M932=プロ用男子!K$152,ROW(),"")),"")</f>
        <v/>
      </c>
      <c r="BS932" s="58" t="str">
        <f>IF(O932="男子",IF($AF932&gt;100,"",IF($M932=プロ用男子!D$177,ROW(),"")),"")</f>
        <v/>
      </c>
      <c r="BT932" s="58" t="str">
        <f>IF(O932="男子",IF($AF932&gt;100,"",IF($M932=プロ用男子!K$177,ROW(),"")),"")</f>
        <v/>
      </c>
      <c r="BU932" s="58" t="str">
        <f>IF(O932="男子",IF($AF932&gt;100,"",IF($M932=プロ用男子!D$202,ROW(),"")),"")</f>
        <v/>
      </c>
      <c r="BV932" s="58" t="str">
        <f>IF(O932="男子",IF($AF932&gt;100,"",IF($M932=プロ用男子!K$202,ROW(),"")),"")</f>
        <v/>
      </c>
      <c r="BW932" s="58" t="str">
        <f>IF(O932="男子",IF($AF932&gt;100,"",IF($M932=プロ用男子!D$227,ROW(),"")),"")</f>
        <v/>
      </c>
      <c r="BX932" s="58" t="str">
        <f>IF(O932="男子",IF($AF932&gt;100,"",IF($M932=プロ用男子!K$227,ROW(),"")),"")</f>
        <v/>
      </c>
      <c r="BY932" s="58" t="str">
        <f>IF(O932="女子",IF(AF932&gt;100,"",IF(M932=プロ用女子!D$2,ROW(),"")),"")</f>
        <v/>
      </c>
      <c r="BZ932" s="58" t="str">
        <f>IF(O932="女子",IF($AF932&gt;100,"",IF($M932=プロ用女子!K$2,ROW(),"")),"")</f>
        <v/>
      </c>
      <c r="CA932" s="58" t="str">
        <f>IF(O932="女子",IF($AF932&gt;100,"",IF($M932=プロ用女子!D$27,ROW(),"")),"")</f>
        <v/>
      </c>
      <c r="CB932" s="58" t="str">
        <f>IF(O932="女子",IF($AF932&gt;100,"",IF($M932=プロ用女子!K$27,ROW(),"")),"")</f>
        <v/>
      </c>
      <c r="CC932" s="58" t="str">
        <f>IF(O932="女子",IF($AF932&gt;100,"",IF($M932=プロ用女子!D$52,ROW(),"")),"")</f>
        <v/>
      </c>
      <c r="CD932" s="58" t="str">
        <f>IF(O932="女子",IF($AF932&gt;100,"",IF($M932=プロ用女子!K$52,ROW(),"")),"")</f>
        <v/>
      </c>
      <c r="CE932" s="58" t="str">
        <f>IF(O932="女子",IF($AF932&gt;100,"",IF($M932=プロ用女子!D$77,ROW(),"")),"")</f>
        <v/>
      </c>
      <c r="CF932" s="58" t="str">
        <f>IF(O932="女子",IF($AF932&gt;100,"",IF($M932=プロ用女子!K$77,ROW(),"")),"")</f>
        <v/>
      </c>
      <c r="CG932" s="58" t="str">
        <f>IF(O932="女子",IF($AF932&gt;100,"",IF($M932=プロ用女子!D$102,ROW(),"")),"")</f>
        <v/>
      </c>
      <c r="CH932" s="58" t="str">
        <f>IF(O932="女子",IF($AF932&gt;100,"",IF($M932=プロ用女子!K$102,ROW(),"")),"")</f>
        <v/>
      </c>
      <c r="CI932" s="58" t="str">
        <f>IF(O932="女子",IF($AF932&gt;100,"",IF($M932=プロ用女子!D$127,ROW(),"")),"")</f>
        <v/>
      </c>
      <c r="CJ932" s="58" t="str">
        <f>IF(O932="女子",IF($AF932&gt;100,"",IF($M932=プロ用女子!K$127,ROW(),"")),"")</f>
        <v/>
      </c>
      <c r="CK932" s="58" t="str">
        <f>IF(O932="女子",IF($AF932&gt;100,"",IF($M932=プロ用女子!D$152,ROW(),"")),"")</f>
        <v/>
      </c>
      <c r="CL932" s="58" t="str">
        <f>IF(O932="女子",IF($AF932&gt;100,"",IF($M932=プロ用女子!K$152,ROW(),"")),"")</f>
        <v/>
      </c>
      <c r="CM932" s="58" t="str">
        <f>IF(O932="女子",IF($AF932&gt;100,"",IF($M932=プロ用女子!D$177,ROW(),"")),"")</f>
        <v/>
      </c>
      <c r="CN932" s="58" t="str">
        <f>IF(O932="女子",IF($AF932&gt;100,"",IF($M932=プロ用女子!K$177,ROW(),"")),"")</f>
        <v/>
      </c>
      <c r="CO932" s="58" t="str">
        <f>IF(O932="女子",IF($AF932&gt;100,"",IF($M932=プロ用女子!D$202,ROW(),"")),"")</f>
        <v/>
      </c>
      <c r="CP932" s="58" t="str">
        <f>IF(O932="女子",IF($AF932&gt;100,"",IF($M932=プロ用女子!K$202,ROW(),"")),"")</f>
        <v/>
      </c>
      <c r="CQ932" s="58" t="str">
        <f>IF(O932="女子",IF($AF932&gt;100,"",IF($M932=プロ用女子!D$227,ROW(),"")),"")</f>
        <v/>
      </c>
      <c r="CR932" s="58" t="str">
        <f>IF(O932="女子",IF($AF932&gt;100,"",IF($M932=プロ用女子!K$227,ROW(),"")),"")</f>
        <v/>
      </c>
    </row>
    <row r="933" spans="57:96" x14ac:dyDescent="0.15">
      <c r="BE933" s="58" t="str">
        <f>IF(O933="男子",IF($AF933&gt;100,"",IF(M933=プロ用男子!D$2,ROW(),"")),"")</f>
        <v/>
      </c>
      <c r="BF933" s="58" t="str">
        <f>IF(O933="男子",IF($AF933&gt;100,"",IF($M933=プロ用男子!K$2,ROW(),"")),"")</f>
        <v/>
      </c>
      <c r="BG933" s="58" t="str">
        <f>IF(O933="男子",IF($AF933&gt;100,"",IF($M933=プロ用男子!D$27,ROW(),"")),"")</f>
        <v/>
      </c>
      <c r="BH933" s="58" t="str">
        <f>IF(O933="男子",IF($AF933&gt;100,"",IF($M933=プロ用男子!K$27,ROW(),"")),"")</f>
        <v/>
      </c>
      <c r="BI933" s="58" t="str">
        <f>IF(O933="男子",IF($AF933&gt;100,"",IF($M933=プロ用男子!D$52,ROW(),"")),"")</f>
        <v/>
      </c>
      <c r="BJ933" s="58" t="str">
        <f>IF(O933="男子",IF($AF933&gt;100,"",IF($M933=プロ用男子!K$52,ROW(),"")),"")</f>
        <v/>
      </c>
      <c r="BK933" s="58" t="str">
        <f>IF(O933="男子",IF($AF933&gt;100,"",IF($M933=プロ用男子!D$77,ROW(),"")),"")</f>
        <v/>
      </c>
      <c r="BL933" s="58" t="str">
        <f>IF(O933="男子",IF($AF933&gt;100,"",IF($M933=プロ用男子!K$77,ROW(),"")),"")</f>
        <v/>
      </c>
      <c r="BM933" s="58" t="str">
        <f>IF(O933="男子",IF($AF933&gt;100,"",IF($M933=プロ用男子!D$102,ROW(),"")),"")</f>
        <v/>
      </c>
      <c r="BN933" s="58" t="str">
        <f>IF(O933="男子",IF($AF933&gt;100,"",IF($M933=プロ用男子!K$102,ROW(),"")),"")</f>
        <v/>
      </c>
      <c r="BO933" s="58" t="str">
        <f>IF(O933="男子",IF($AF933&gt;100,"",IF($M933=プロ用男子!D$127,ROW(),"")),"")</f>
        <v/>
      </c>
      <c r="BP933" s="58" t="str">
        <f>IF(O933="男子",IF($AF933&gt;100,"",IF($M933=プロ用男子!K$127,ROW(),"")),"")</f>
        <v/>
      </c>
      <c r="BQ933" s="58" t="str">
        <f>IF(O933="男子",IF($AF933&gt;100,"",IF($M933=プロ用男子!D$152,ROW(),"")),"")</f>
        <v/>
      </c>
      <c r="BR933" s="58" t="str">
        <f>IF(O933="男子",IF($AF933&gt;100,"",IF($M933=プロ用男子!K$152,ROW(),"")),"")</f>
        <v/>
      </c>
      <c r="BS933" s="58" t="str">
        <f>IF(O933="男子",IF($AF933&gt;100,"",IF($M933=プロ用男子!D$177,ROW(),"")),"")</f>
        <v/>
      </c>
      <c r="BT933" s="58" t="str">
        <f>IF(O933="男子",IF($AF933&gt;100,"",IF($M933=プロ用男子!K$177,ROW(),"")),"")</f>
        <v/>
      </c>
      <c r="BU933" s="58" t="str">
        <f>IF(O933="男子",IF($AF933&gt;100,"",IF($M933=プロ用男子!D$202,ROW(),"")),"")</f>
        <v/>
      </c>
      <c r="BV933" s="58" t="str">
        <f>IF(O933="男子",IF($AF933&gt;100,"",IF($M933=プロ用男子!K$202,ROW(),"")),"")</f>
        <v/>
      </c>
      <c r="BW933" s="58" t="str">
        <f>IF(O933="男子",IF($AF933&gt;100,"",IF($M933=プロ用男子!D$227,ROW(),"")),"")</f>
        <v/>
      </c>
      <c r="BX933" s="58" t="str">
        <f>IF(O933="男子",IF($AF933&gt;100,"",IF($M933=プロ用男子!K$227,ROW(),"")),"")</f>
        <v/>
      </c>
      <c r="BY933" s="58" t="str">
        <f>IF(O933="女子",IF(AF933&gt;100,"",IF(M933=プロ用女子!D$2,ROW(),"")),"")</f>
        <v/>
      </c>
      <c r="BZ933" s="58" t="str">
        <f>IF(O933="女子",IF($AF933&gt;100,"",IF($M933=プロ用女子!K$2,ROW(),"")),"")</f>
        <v/>
      </c>
      <c r="CA933" s="58" t="str">
        <f>IF(O933="女子",IF($AF933&gt;100,"",IF($M933=プロ用女子!D$27,ROW(),"")),"")</f>
        <v/>
      </c>
      <c r="CB933" s="58" t="str">
        <f>IF(O933="女子",IF($AF933&gt;100,"",IF($M933=プロ用女子!K$27,ROW(),"")),"")</f>
        <v/>
      </c>
      <c r="CC933" s="58" t="str">
        <f>IF(O933="女子",IF($AF933&gt;100,"",IF($M933=プロ用女子!D$52,ROW(),"")),"")</f>
        <v/>
      </c>
      <c r="CD933" s="58" t="str">
        <f>IF(O933="女子",IF($AF933&gt;100,"",IF($M933=プロ用女子!K$52,ROW(),"")),"")</f>
        <v/>
      </c>
      <c r="CE933" s="58" t="str">
        <f>IF(O933="女子",IF($AF933&gt;100,"",IF($M933=プロ用女子!D$77,ROW(),"")),"")</f>
        <v/>
      </c>
      <c r="CF933" s="58" t="str">
        <f>IF(O933="女子",IF($AF933&gt;100,"",IF($M933=プロ用女子!K$77,ROW(),"")),"")</f>
        <v/>
      </c>
      <c r="CG933" s="58" t="str">
        <f>IF(O933="女子",IF($AF933&gt;100,"",IF($M933=プロ用女子!D$102,ROW(),"")),"")</f>
        <v/>
      </c>
      <c r="CH933" s="58" t="str">
        <f>IF(O933="女子",IF($AF933&gt;100,"",IF($M933=プロ用女子!K$102,ROW(),"")),"")</f>
        <v/>
      </c>
      <c r="CI933" s="58" t="str">
        <f>IF(O933="女子",IF($AF933&gt;100,"",IF($M933=プロ用女子!D$127,ROW(),"")),"")</f>
        <v/>
      </c>
      <c r="CJ933" s="58" t="str">
        <f>IF(O933="女子",IF($AF933&gt;100,"",IF($M933=プロ用女子!K$127,ROW(),"")),"")</f>
        <v/>
      </c>
      <c r="CK933" s="58" t="str">
        <f>IF(O933="女子",IF($AF933&gt;100,"",IF($M933=プロ用女子!D$152,ROW(),"")),"")</f>
        <v/>
      </c>
      <c r="CL933" s="58" t="str">
        <f>IF(O933="女子",IF($AF933&gt;100,"",IF($M933=プロ用女子!K$152,ROW(),"")),"")</f>
        <v/>
      </c>
      <c r="CM933" s="58" t="str">
        <f>IF(O933="女子",IF($AF933&gt;100,"",IF($M933=プロ用女子!D$177,ROW(),"")),"")</f>
        <v/>
      </c>
      <c r="CN933" s="58" t="str">
        <f>IF(O933="女子",IF($AF933&gt;100,"",IF($M933=プロ用女子!K$177,ROW(),"")),"")</f>
        <v/>
      </c>
      <c r="CO933" s="58" t="str">
        <f>IF(O933="女子",IF($AF933&gt;100,"",IF($M933=プロ用女子!D$202,ROW(),"")),"")</f>
        <v/>
      </c>
      <c r="CP933" s="58" t="str">
        <f>IF(O933="女子",IF($AF933&gt;100,"",IF($M933=プロ用女子!K$202,ROW(),"")),"")</f>
        <v/>
      </c>
      <c r="CQ933" s="58" t="str">
        <f>IF(O933="女子",IF($AF933&gt;100,"",IF($M933=プロ用女子!D$227,ROW(),"")),"")</f>
        <v/>
      </c>
      <c r="CR933" s="58" t="str">
        <f>IF(O933="女子",IF($AF933&gt;100,"",IF($M933=プロ用女子!K$227,ROW(),"")),"")</f>
        <v/>
      </c>
    </row>
    <row r="934" spans="57:96" x14ac:dyDescent="0.15">
      <c r="BE934" s="58" t="str">
        <f>IF(O934="男子",IF($AF934&gt;100,"",IF(M934=プロ用男子!D$2,ROW(),"")),"")</f>
        <v/>
      </c>
      <c r="BF934" s="58" t="str">
        <f>IF(O934="男子",IF($AF934&gt;100,"",IF($M934=プロ用男子!K$2,ROW(),"")),"")</f>
        <v/>
      </c>
      <c r="BG934" s="58" t="str">
        <f>IF(O934="男子",IF($AF934&gt;100,"",IF($M934=プロ用男子!D$27,ROW(),"")),"")</f>
        <v/>
      </c>
      <c r="BH934" s="58" t="str">
        <f>IF(O934="男子",IF($AF934&gt;100,"",IF($M934=プロ用男子!K$27,ROW(),"")),"")</f>
        <v/>
      </c>
      <c r="BI934" s="58" t="str">
        <f>IF(O934="男子",IF($AF934&gt;100,"",IF($M934=プロ用男子!D$52,ROW(),"")),"")</f>
        <v/>
      </c>
      <c r="BJ934" s="58" t="str">
        <f>IF(O934="男子",IF($AF934&gt;100,"",IF($M934=プロ用男子!K$52,ROW(),"")),"")</f>
        <v/>
      </c>
      <c r="BK934" s="58" t="str">
        <f>IF(O934="男子",IF($AF934&gt;100,"",IF($M934=プロ用男子!D$77,ROW(),"")),"")</f>
        <v/>
      </c>
      <c r="BL934" s="58" t="str">
        <f>IF(O934="男子",IF($AF934&gt;100,"",IF($M934=プロ用男子!K$77,ROW(),"")),"")</f>
        <v/>
      </c>
      <c r="BM934" s="58" t="str">
        <f>IF(O934="男子",IF($AF934&gt;100,"",IF($M934=プロ用男子!D$102,ROW(),"")),"")</f>
        <v/>
      </c>
      <c r="BN934" s="58" t="str">
        <f>IF(O934="男子",IF($AF934&gt;100,"",IF($M934=プロ用男子!K$102,ROW(),"")),"")</f>
        <v/>
      </c>
      <c r="BO934" s="58" t="str">
        <f>IF(O934="男子",IF($AF934&gt;100,"",IF($M934=プロ用男子!D$127,ROW(),"")),"")</f>
        <v/>
      </c>
      <c r="BP934" s="58" t="str">
        <f>IF(O934="男子",IF($AF934&gt;100,"",IF($M934=プロ用男子!K$127,ROW(),"")),"")</f>
        <v/>
      </c>
      <c r="BQ934" s="58" t="str">
        <f>IF(O934="男子",IF($AF934&gt;100,"",IF($M934=プロ用男子!D$152,ROW(),"")),"")</f>
        <v/>
      </c>
      <c r="BR934" s="58" t="str">
        <f>IF(O934="男子",IF($AF934&gt;100,"",IF($M934=プロ用男子!K$152,ROW(),"")),"")</f>
        <v/>
      </c>
      <c r="BS934" s="58" t="str">
        <f>IF(O934="男子",IF($AF934&gt;100,"",IF($M934=プロ用男子!D$177,ROW(),"")),"")</f>
        <v/>
      </c>
      <c r="BT934" s="58" t="str">
        <f>IF(O934="男子",IF($AF934&gt;100,"",IF($M934=プロ用男子!K$177,ROW(),"")),"")</f>
        <v/>
      </c>
      <c r="BU934" s="58" t="str">
        <f>IF(O934="男子",IF($AF934&gt;100,"",IF($M934=プロ用男子!D$202,ROW(),"")),"")</f>
        <v/>
      </c>
      <c r="BV934" s="58" t="str">
        <f>IF(O934="男子",IF($AF934&gt;100,"",IF($M934=プロ用男子!K$202,ROW(),"")),"")</f>
        <v/>
      </c>
      <c r="BW934" s="58" t="str">
        <f>IF(O934="男子",IF($AF934&gt;100,"",IF($M934=プロ用男子!D$227,ROW(),"")),"")</f>
        <v/>
      </c>
      <c r="BX934" s="58" t="str">
        <f>IF(O934="男子",IF($AF934&gt;100,"",IF($M934=プロ用男子!K$227,ROW(),"")),"")</f>
        <v/>
      </c>
      <c r="BY934" s="58" t="str">
        <f>IF(O934="女子",IF(AF934&gt;100,"",IF(M934=プロ用女子!D$2,ROW(),"")),"")</f>
        <v/>
      </c>
      <c r="BZ934" s="58" t="str">
        <f>IF(O934="女子",IF($AF934&gt;100,"",IF($M934=プロ用女子!K$2,ROW(),"")),"")</f>
        <v/>
      </c>
      <c r="CA934" s="58" t="str">
        <f>IF(O934="女子",IF($AF934&gt;100,"",IF($M934=プロ用女子!D$27,ROW(),"")),"")</f>
        <v/>
      </c>
      <c r="CB934" s="58" t="str">
        <f>IF(O934="女子",IF($AF934&gt;100,"",IF($M934=プロ用女子!K$27,ROW(),"")),"")</f>
        <v/>
      </c>
      <c r="CC934" s="58" t="str">
        <f>IF(O934="女子",IF($AF934&gt;100,"",IF($M934=プロ用女子!D$52,ROW(),"")),"")</f>
        <v/>
      </c>
      <c r="CD934" s="58" t="str">
        <f>IF(O934="女子",IF($AF934&gt;100,"",IF($M934=プロ用女子!K$52,ROW(),"")),"")</f>
        <v/>
      </c>
      <c r="CE934" s="58" t="str">
        <f>IF(O934="女子",IF($AF934&gt;100,"",IF($M934=プロ用女子!D$77,ROW(),"")),"")</f>
        <v/>
      </c>
      <c r="CF934" s="58" t="str">
        <f>IF(O934="女子",IF($AF934&gt;100,"",IF($M934=プロ用女子!K$77,ROW(),"")),"")</f>
        <v/>
      </c>
      <c r="CG934" s="58" t="str">
        <f>IF(O934="女子",IF($AF934&gt;100,"",IF($M934=プロ用女子!D$102,ROW(),"")),"")</f>
        <v/>
      </c>
      <c r="CH934" s="58" t="str">
        <f>IF(O934="女子",IF($AF934&gt;100,"",IF($M934=プロ用女子!K$102,ROW(),"")),"")</f>
        <v/>
      </c>
      <c r="CI934" s="58" t="str">
        <f>IF(O934="女子",IF($AF934&gt;100,"",IF($M934=プロ用女子!D$127,ROW(),"")),"")</f>
        <v/>
      </c>
      <c r="CJ934" s="58" t="str">
        <f>IF(O934="女子",IF($AF934&gt;100,"",IF($M934=プロ用女子!K$127,ROW(),"")),"")</f>
        <v/>
      </c>
      <c r="CK934" s="58" t="str">
        <f>IF(O934="女子",IF($AF934&gt;100,"",IF($M934=プロ用女子!D$152,ROW(),"")),"")</f>
        <v/>
      </c>
      <c r="CL934" s="58" t="str">
        <f>IF(O934="女子",IF($AF934&gt;100,"",IF($M934=プロ用女子!K$152,ROW(),"")),"")</f>
        <v/>
      </c>
      <c r="CM934" s="58" t="str">
        <f>IF(O934="女子",IF($AF934&gt;100,"",IF($M934=プロ用女子!D$177,ROW(),"")),"")</f>
        <v/>
      </c>
      <c r="CN934" s="58" t="str">
        <f>IF(O934="女子",IF($AF934&gt;100,"",IF($M934=プロ用女子!K$177,ROW(),"")),"")</f>
        <v/>
      </c>
      <c r="CO934" s="58" t="str">
        <f>IF(O934="女子",IF($AF934&gt;100,"",IF($M934=プロ用女子!D$202,ROW(),"")),"")</f>
        <v/>
      </c>
      <c r="CP934" s="58" t="str">
        <f>IF(O934="女子",IF($AF934&gt;100,"",IF($M934=プロ用女子!K$202,ROW(),"")),"")</f>
        <v/>
      </c>
      <c r="CQ934" s="58" t="str">
        <f>IF(O934="女子",IF($AF934&gt;100,"",IF($M934=プロ用女子!D$227,ROW(),"")),"")</f>
        <v/>
      </c>
      <c r="CR934" s="58" t="str">
        <f>IF(O934="女子",IF($AF934&gt;100,"",IF($M934=プロ用女子!K$227,ROW(),"")),"")</f>
        <v/>
      </c>
    </row>
    <row r="935" spans="57:96" x14ac:dyDescent="0.15">
      <c r="BE935" s="58" t="str">
        <f>IF(O935="男子",IF($AF935&gt;100,"",IF(M935=プロ用男子!D$2,ROW(),"")),"")</f>
        <v/>
      </c>
      <c r="BF935" s="58" t="str">
        <f>IF(O935="男子",IF($AF935&gt;100,"",IF($M935=プロ用男子!K$2,ROW(),"")),"")</f>
        <v/>
      </c>
      <c r="BG935" s="58" t="str">
        <f>IF(O935="男子",IF($AF935&gt;100,"",IF($M935=プロ用男子!D$27,ROW(),"")),"")</f>
        <v/>
      </c>
      <c r="BH935" s="58" t="str">
        <f>IF(O935="男子",IF($AF935&gt;100,"",IF($M935=プロ用男子!K$27,ROW(),"")),"")</f>
        <v/>
      </c>
      <c r="BI935" s="58" t="str">
        <f>IF(O935="男子",IF($AF935&gt;100,"",IF($M935=プロ用男子!D$52,ROW(),"")),"")</f>
        <v/>
      </c>
      <c r="BJ935" s="58" t="str">
        <f>IF(O935="男子",IF($AF935&gt;100,"",IF($M935=プロ用男子!K$52,ROW(),"")),"")</f>
        <v/>
      </c>
      <c r="BK935" s="58" t="str">
        <f>IF(O935="男子",IF($AF935&gt;100,"",IF($M935=プロ用男子!D$77,ROW(),"")),"")</f>
        <v/>
      </c>
      <c r="BL935" s="58" t="str">
        <f>IF(O935="男子",IF($AF935&gt;100,"",IF($M935=プロ用男子!K$77,ROW(),"")),"")</f>
        <v/>
      </c>
      <c r="BM935" s="58" t="str">
        <f>IF(O935="男子",IF($AF935&gt;100,"",IF($M935=プロ用男子!D$102,ROW(),"")),"")</f>
        <v/>
      </c>
      <c r="BN935" s="58" t="str">
        <f>IF(O935="男子",IF($AF935&gt;100,"",IF($M935=プロ用男子!K$102,ROW(),"")),"")</f>
        <v/>
      </c>
      <c r="BO935" s="58" t="str">
        <f>IF(O935="男子",IF($AF935&gt;100,"",IF($M935=プロ用男子!D$127,ROW(),"")),"")</f>
        <v/>
      </c>
      <c r="BP935" s="58" t="str">
        <f>IF(O935="男子",IF($AF935&gt;100,"",IF($M935=プロ用男子!K$127,ROW(),"")),"")</f>
        <v/>
      </c>
      <c r="BQ935" s="58" t="str">
        <f>IF(O935="男子",IF($AF935&gt;100,"",IF($M935=プロ用男子!D$152,ROW(),"")),"")</f>
        <v/>
      </c>
      <c r="BR935" s="58" t="str">
        <f>IF(O935="男子",IF($AF935&gt;100,"",IF($M935=プロ用男子!K$152,ROW(),"")),"")</f>
        <v/>
      </c>
      <c r="BS935" s="58" t="str">
        <f>IF(O935="男子",IF($AF935&gt;100,"",IF($M935=プロ用男子!D$177,ROW(),"")),"")</f>
        <v/>
      </c>
      <c r="BT935" s="58" t="str">
        <f>IF(O935="男子",IF($AF935&gt;100,"",IF($M935=プロ用男子!K$177,ROW(),"")),"")</f>
        <v/>
      </c>
      <c r="BU935" s="58" t="str">
        <f>IF(O935="男子",IF($AF935&gt;100,"",IF($M935=プロ用男子!D$202,ROW(),"")),"")</f>
        <v/>
      </c>
      <c r="BV935" s="58" t="str">
        <f>IF(O935="男子",IF($AF935&gt;100,"",IF($M935=プロ用男子!K$202,ROW(),"")),"")</f>
        <v/>
      </c>
      <c r="BW935" s="58" t="str">
        <f>IF(O935="男子",IF($AF935&gt;100,"",IF($M935=プロ用男子!D$227,ROW(),"")),"")</f>
        <v/>
      </c>
      <c r="BX935" s="58" t="str">
        <f>IF(O935="男子",IF($AF935&gt;100,"",IF($M935=プロ用男子!K$227,ROW(),"")),"")</f>
        <v/>
      </c>
      <c r="BY935" s="58" t="str">
        <f>IF(O935="女子",IF(AF935&gt;100,"",IF(M935=プロ用女子!D$2,ROW(),"")),"")</f>
        <v/>
      </c>
      <c r="BZ935" s="58" t="str">
        <f>IF(O935="女子",IF($AF935&gt;100,"",IF($M935=プロ用女子!K$2,ROW(),"")),"")</f>
        <v/>
      </c>
      <c r="CA935" s="58" t="str">
        <f>IF(O935="女子",IF($AF935&gt;100,"",IF($M935=プロ用女子!D$27,ROW(),"")),"")</f>
        <v/>
      </c>
      <c r="CB935" s="58" t="str">
        <f>IF(O935="女子",IF($AF935&gt;100,"",IF($M935=プロ用女子!K$27,ROW(),"")),"")</f>
        <v/>
      </c>
      <c r="CC935" s="58" t="str">
        <f>IF(O935="女子",IF($AF935&gt;100,"",IF($M935=プロ用女子!D$52,ROW(),"")),"")</f>
        <v/>
      </c>
      <c r="CD935" s="58" t="str">
        <f>IF(O935="女子",IF($AF935&gt;100,"",IF($M935=プロ用女子!K$52,ROW(),"")),"")</f>
        <v/>
      </c>
      <c r="CE935" s="58" t="str">
        <f>IF(O935="女子",IF($AF935&gt;100,"",IF($M935=プロ用女子!D$77,ROW(),"")),"")</f>
        <v/>
      </c>
      <c r="CF935" s="58" t="str">
        <f>IF(O935="女子",IF($AF935&gt;100,"",IF($M935=プロ用女子!K$77,ROW(),"")),"")</f>
        <v/>
      </c>
      <c r="CG935" s="58" t="str">
        <f>IF(O935="女子",IF($AF935&gt;100,"",IF($M935=プロ用女子!D$102,ROW(),"")),"")</f>
        <v/>
      </c>
      <c r="CH935" s="58" t="str">
        <f>IF(O935="女子",IF($AF935&gt;100,"",IF($M935=プロ用女子!K$102,ROW(),"")),"")</f>
        <v/>
      </c>
      <c r="CI935" s="58" t="str">
        <f>IF(O935="女子",IF($AF935&gt;100,"",IF($M935=プロ用女子!D$127,ROW(),"")),"")</f>
        <v/>
      </c>
      <c r="CJ935" s="58" t="str">
        <f>IF(O935="女子",IF($AF935&gt;100,"",IF($M935=プロ用女子!K$127,ROW(),"")),"")</f>
        <v/>
      </c>
      <c r="CK935" s="58" t="str">
        <f>IF(O935="女子",IF($AF935&gt;100,"",IF($M935=プロ用女子!D$152,ROW(),"")),"")</f>
        <v/>
      </c>
      <c r="CL935" s="58" t="str">
        <f>IF(O935="女子",IF($AF935&gt;100,"",IF($M935=プロ用女子!K$152,ROW(),"")),"")</f>
        <v/>
      </c>
      <c r="CM935" s="58" t="str">
        <f>IF(O935="女子",IF($AF935&gt;100,"",IF($M935=プロ用女子!D$177,ROW(),"")),"")</f>
        <v/>
      </c>
      <c r="CN935" s="58" t="str">
        <f>IF(O935="女子",IF($AF935&gt;100,"",IF($M935=プロ用女子!K$177,ROW(),"")),"")</f>
        <v/>
      </c>
      <c r="CO935" s="58" t="str">
        <f>IF(O935="女子",IF($AF935&gt;100,"",IF($M935=プロ用女子!D$202,ROW(),"")),"")</f>
        <v/>
      </c>
      <c r="CP935" s="58" t="str">
        <f>IF(O935="女子",IF($AF935&gt;100,"",IF($M935=プロ用女子!K$202,ROW(),"")),"")</f>
        <v/>
      </c>
      <c r="CQ935" s="58" t="str">
        <f>IF(O935="女子",IF($AF935&gt;100,"",IF($M935=プロ用女子!D$227,ROW(),"")),"")</f>
        <v/>
      </c>
      <c r="CR935" s="58" t="str">
        <f>IF(O935="女子",IF($AF935&gt;100,"",IF($M935=プロ用女子!K$227,ROW(),"")),"")</f>
        <v/>
      </c>
    </row>
    <row r="936" spans="57:96" x14ac:dyDescent="0.15">
      <c r="BE936" s="58" t="str">
        <f>IF(O936="男子",IF($AF936&gt;100,"",IF(M936=プロ用男子!D$2,ROW(),"")),"")</f>
        <v/>
      </c>
      <c r="BF936" s="58" t="str">
        <f>IF(O936="男子",IF($AF936&gt;100,"",IF($M936=プロ用男子!K$2,ROW(),"")),"")</f>
        <v/>
      </c>
      <c r="BG936" s="58" t="str">
        <f>IF(O936="男子",IF($AF936&gt;100,"",IF($M936=プロ用男子!D$27,ROW(),"")),"")</f>
        <v/>
      </c>
      <c r="BH936" s="58" t="str">
        <f>IF(O936="男子",IF($AF936&gt;100,"",IF($M936=プロ用男子!K$27,ROW(),"")),"")</f>
        <v/>
      </c>
      <c r="BI936" s="58" t="str">
        <f>IF(O936="男子",IF($AF936&gt;100,"",IF($M936=プロ用男子!D$52,ROW(),"")),"")</f>
        <v/>
      </c>
      <c r="BJ936" s="58" t="str">
        <f>IF(O936="男子",IF($AF936&gt;100,"",IF($M936=プロ用男子!K$52,ROW(),"")),"")</f>
        <v/>
      </c>
      <c r="BK936" s="58" t="str">
        <f>IF(O936="男子",IF($AF936&gt;100,"",IF($M936=プロ用男子!D$77,ROW(),"")),"")</f>
        <v/>
      </c>
      <c r="BL936" s="58" t="str">
        <f>IF(O936="男子",IF($AF936&gt;100,"",IF($M936=プロ用男子!K$77,ROW(),"")),"")</f>
        <v/>
      </c>
      <c r="BM936" s="58" t="str">
        <f>IF(O936="男子",IF($AF936&gt;100,"",IF($M936=プロ用男子!D$102,ROW(),"")),"")</f>
        <v/>
      </c>
      <c r="BN936" s="58" t="str">
        <f>IF(O936="男子",IF($AF936&gt;100,"",IF($M936=プロ用男子!K$102,ROW(),"")),"")</f>
        <v/>
      </c>
      <c r="BO936" s="58" t="str">
        <f>IF(O936="男子",IF($AF936&gt;100,"",IF($M936=プロ用男子!D$127,ROW(),"")),"")</f>
        <v/>
      </c>
      <c r="BP936" s="58" t="str">
        <f>IF(O936="男子",IF($AF936&gt;100,"",IF($M936=プロ用男子!K$127,ROW(),"")),"")</f>
        <v/>
      </c>
      <c r="BQ936" s="58" t="str">
        <f>IF(O936="男子",IF($AF936&gt;100,"",IF($M936=プロ用男子!D$152,ROW(),"")),"")</f>
        <v/>
      </c>
      <c r="BR936" s="58" t="str">
        <f>IF(O936="男子",IF($AF936&gt;100,"",IF($M936=プロ用男子!K$152,ROW(),"")),"")</f>
        <v/>
      </c>
      <c r="BS936" s="58" t="str">
        <f>IF(O936="男子",IF($AF936&gt;100,"",IF($M936=プロ用男子!D$177,ROW(),"")),"")</f>
        <v/>
      </c>
      <c r="BT936" s="58" t="str">
        <f>IF(O936="男子",IF($AF936&gt;100,"",IF($M936=プロ用男子!K$177,ROW(),"")),"")</f>
        <v/>
      </c>
      <c r="BU936" s="58" t="str">
        <f>IF(O936="男子",IF($AF936&gt;100,"",IF($M936=プロ用男子!D$202,ROW(),"")),"")</f>
        <v/>
      </c>
      <c r="BV936" s="58" t="str">
        <f>IF(O936="男子",IF($AF936&gt;100,"",IF($M936=プロ用男子!K$202,ROW(),"")),"")</f>
        <v/>
      </c>
      <c r="BW936" s="58" t="str">
        <f>IF(O936="男子",IF($AF936&gt;100,"",IF($M936=プロ用男子!D$227,ROW(),"")),"")</f>
        <v/>
      </c>
      <c r="BX936" s="58" t="str">
        <f>IF(O936="男子",IF($AF936&gt;100,"",IF($M936=プロ用男子!K$227,ROW(),"")),"")</f>
        <v/>
      </c>
      <c r="BY936" s="58" t="str">
        <f>IF(O936="女子",IF(AF936&gt;100,"",IF(M936=プロ用女子!D$2,ROW(),"")),"")</f>
        <v/>
      </c>
      <c r="BZ936" s="58" t="str">
        <f>IF(O936="女子",IF($AF936&gt;100,"",IF($M936=プロ用女子!K$2,ROW(),"")),"")</f>
        <v/>
      </c>
      <c r="CA936" s="58" t="str">
        <f>IF(O936="女子",IF($AF936&gt;100,"",IF($M936=プロ用女子!D$27,ROW(),"")),"")</f>
        <v/>
      </c>
      <c r="CB936" s="58" t="str">
        <f>IF(O936="女子",IF($AF936&gt;100,"",IF($M936=プロ用女子!K$27,ROW(),"")),"")</f>
        <v/>
      </c>
      <c r="CC936" s="58" t="str">
        <f>IF(O936="女子",IF($AF936&gt;100,"",IF($M936=プロ用女子!D$52,ROW(),"")),"")</f>
        <v/>
      </c>
      <c r="CD936" s="58" t="str">
        <f>IF(O936="女子",IF($AF936&gt;100,"",IF($M936=プロ用女子!K$52,ROW(),"")),"")</f>
        <v/>
      </c>
      <c r="CE936" s="58" t="str">
        <f>IF(O936="女子",IF($AF936&gt;100,"",IF($M936=プロ用女子!D$77,ROW(),"")),"")</f>
        <v/>
      </c>
      <c r="CF936" s="58" t="str">
        <f>IF(O936="女子",IF($AF936&gt;100,"",IF($M936=プロ用女子!K$77,ROW(),"")),"")</f>
        <v/>
      </c>
      <c r="CG936" s="58" t="str">
        <f>IF(O936="女子",IF($AF936&gt;100,"",IF($M936=プロ用女子!D$102,ROW(),"")),"")</f>
        <v/>
      </c>
      <c r="CH936" s="58" t="str">
        <f>IF(O936="女子",IF($AF936&gt;100,"",IF($M936=プロ用女子!K$102,ROW(),"")),"")</f>
        <v/>
      </c>
      <c r="CI936" s="58" t="str">
        <f>IF(O936="女子",IF($AF936&gt;100,"",IF($M936=プロ用女子!D$127,ROW(),"")),"")</f>
        <v/>
      </c>
      <c r="CJ936" s="58" t="str">
        <f>IF(O936="女子",IF($AF936&gt;100,"",IF($M936=プロ用女子!K$127,ROW(),"")),"")</f>
        <v/>
      </c>
      <c r="CK936" s="58" t="str">
        <f>IF(O936="女子",IF($AF936&gt;100,"",IF($M936=プロ用女子!D$152,ROW(),"")),"")</f>
        <v/>
      </c>
      <c r="CL936" s="58" t="str">
        <f>IF(O936="女子",IF($AF936&gt;100,"",IF($M936=プロ用女子!K$152,ROW(),"")),"")</f>
        <v/>
      </c>
      <c r="CM936" s="58" t="str">
        <f>IF(O936="女子",IF($AF936&gt;100,"",IF($M936=プロ用女子!D$177,ROW(),"")),"")</f>
        <v/>
      </c>
      <c r="CN936" s="58" t="str">
        <f>IF(O936="女子",IF($AF936&gt;100,"",IF($M936=プロ用女子!K$177,ROW(),"")),"")</f>
        <v/>
      </c>
      <c r="CO936" s="58" t="str">
        <f>IF(O936="女子",IF($AF936&gt;100,"",IF($M936=プロ用女子!D$202,ROW(),"")),"")</f>
        <v/>
      </c>
      <c r="CP936" s="58" t="str">
        <f>IF(O936="女子",IF($AF936&gt;100,"",IF($M936=プロ用女子!K$202,ROW(),"")),"")</f>
        <v/>
      </c>
      <c r="CQ936" s="58" t="str">
        <f>IF(O936="女子",IF($AF936&gt;100,"",IF($M936=プロ用女子!D$227,ROW(),"")),"")</f>
        <v/>
      </c>
      <c r="CR936" s="58" t="str">
        <f>IF(O936="女子",IF($AF936&gt;100,"",IF($M936=プロ用女子!K$227,ROW(),"")),"")</f>
        <v/>
      </c>
    </row>
    <row r="937" spans="57:96" x14ac:dyDescent="0.15">
      <c r="BE937" s="58" t="str">
        <f>IF(O937="男子",IF($AF937&gt;100,"",IF(M937=プロ用男子!D$2,ROW(),"")),"")</f>
        <v/>
      </c>
      <c r="BF937" s="58" t="str">
        <f>IF(O937="男子",IF($AF937&gt;100,"",IF($M937=プロ用男子!K$2,ROW(),"")),"")</f>
        <v/>
      </c>
      <c r="BG937" s="58" t="str">
        <f>IF(O937="男子",IF($AF937&gt;100,"",IF($M937=プロ用男子!D$27,ROW(),"")),"")</f>
        <v/>
      </c>
      <c r="BH937" s="58" t="str">
        <f>IF(O937="男子",IF($AF937&gt;100,"",IF($M937=プロ用男子!K$27,ROW(),"")),"")</f>
        <v/>
      </c>
      <c r="BI937" s="58" t="str">
        <f>IF(O937="男子",IF($AF937&gt;100,"",IF($M937=プロ用男子!D$52,ROW(),"")),"")</f>
        <v/>
      </c>
      <c r="BJ937" s="58" t="str">
        <f>IF(O937="男子",IF($AF937&gt;100,"",IF($M937=プロ用男子!K$52,ROW(),"")),"")</f>
        <v/>
      </c>
      <c r="BK937" s="58" t="str">
        <f>IF(O937="男子",IF($AF937&gt;100,"",IF($M937=プロ用男子!D$77,ROW(),"")),"")</f>
        <v/>
      </c>
      <c r="BL937" s="58" t="str">
        <f>IF(O937="男子",IF($AF937&gt;100,"",IF($M937=プロ用男子!K$77,ROW(),"")),"")</f>
        <v/>
      </c>
      <c r="BM937" s="58" t="str">
        <f>IF(O937="男子",IF($AF937&gt;100,"",IF($M937=プロ用男子!D$102,ROW(),"")),"")</f>
        <v/>
      </c>
      <c r="BN937" s="58" t="str">
        <f>IF(O937="男子",IF($AF937&gt;100,"",IF($M937=プロ用男子!K$102,ROW(),"")),"")</f>
        <v/>
      </c>
      <c r="BO937" s="58" t="str">
        <f>IF(O937="男子",IF($AF937&gt;100,"",IF($M937=プロ用男子!D$127,ROW(),"")),"")</f>
        <v/>
      </c>
      <c r="BP937" s="58" t="str">
        <f>IF(O937="男子",IF($AF937&gt;100,"",IF($M937=プロ用男子!K$127,ROW(),"")),"")</f>
        <v/>
      </c>
      <c r="BQ937" s="58" t="str">
        <f>IF(O937="男子",IF($AF937&gt;100,"",IF($M937=プロ用男子!D$152,ROW(),"")),"")</f>
        <v/>
      </c>
      <c r="BR937" s="58" t="str">
        <f>IF(O937="男子",IF($AF937&gt;100,"",IF($M937=プロ用男子!K$152,ROW(),"")),"")</f>
        <v/>
      </c>
      <c r="BS937" s="58" t="str">
        <f>IF(O937="男子",IF($AF937&gt;100,"",IF($M937=プロ用男子!D$177,ROW(),"")),"")</f>
        <v/>
      </c>
      <c r="BT937" s="58" t="str">
        <f>IF(O937="男子",IF($AF937&gt;100,"",IF($M937=プロ用男子!K$177,ROW(),"")),"")</f>
        <v/>
      </c>
      <c r="BU937" s="58" t="str">
        <f>IF(O937="男子",IF($AF937&gt;100,"",IF($M937=プロ用男子!D$202,ROW(),"")),"")</f>
        <v/>
      </c>
      <c r="BV937" s="58" t="str">
        <f>IF(O937="男子",IF($AF937&gt;100,"",IF($M937=プロ用男子!K$202,ROW(),"")),"")</f>
        <v/>
      </c>
      <c r="BW937" s="58" t="str">
        <f>IF(O937="男子",IF($AF937&gt;100,"",IF($M937=プロ用男子!D$227,ROW(),"")),"")</f>
        <v/>
      </c>
      <c r="BX937" s="58" t="str">
        <f>IF(O937="男子",IF($AF937&gt;100,"",IF($M937=プロ用男子!K$227,ROW(),"")),"")</f>
        <v/>
      </c>
      <c r="BY937" s="58" t="str">
        <f>IF(O937="女子",IF(AF937&gt;100,"",IF(M937=プロ用女子!D$2,ROW(),"")),"")</f>
        <v/>
      </c>
      <c r="BZ937" s="58" t="str">
        <f>IF(O937="女子",IF($AF937&gt;100,"",IF($M937=プロ用女子!K$2,ROW(),"")),"")</f>
        <v/>
      </c>
      <c r="CA937" s="58" t="str">
        <f>IF(O937="女子",IF($AF937&gt;100,"",IF($M937=プロ用女子!D$27,ROW(),"")),"")</f>
        <v/>
      </c>
      <c r="CB937" s="58" t="str">
        <f>IF(O937="女子",IF($AF937&gt;100,"",IF($M937=プロ用女子!K$27,ROW(),"")),"")</f>
        <v/>
      </c>
      <c r="CC937" s="58" t="str">
        <f>IF(O937="女子",IF($AF937&gt;100,"",IF($M937=プロ用女子!D$52,ROW(),"")),"")</f>
        <v/>
      </c>
      <c r="CD937" s="58" t="str">
        <f>IF(O937="女子",IF($AF937&gt;100,"",IF($M937=プロ用女子!K$52,ROW(),"")),"")</f>
        <v/>
      </c>
      <c r="CE937" s="58" t="str">
        <f>IF(O937="女子",IF($AF937&gt;100,"",IF($M937=プロ用女子!D$77,ROW(),"")),"")</f>
        <v/>
      </c>
      <c r="CF937" s="58" t="str">
        <f>IF(O937="女子",IF($AF937&gt;100,"",IF($M937=プロ用女子!K$77,ROW(),"")),"")</f>
        <v/>
      </c>
      <c r="CG937" s="58" t="str">
        <f>IF(O937="女子",IF($AF937&gt;100,"",IF($M937=プロ用女子!D$102,ROW(),"")),"")</f>
        <v/>
      </c>
      <c r="CH937" s="58" t="str">
        <f>IF(O937="女子",IF($AF937&gt;100,"",IF($M937=プロ用女子!K$102,ROW(),"")),"")</f>
        <v/>
      </c>
      <c r="CI937" s="58" t="str">
        <f>IF(O937="女子",IF($AF937&gt;100,"",IF($M937=プロ用女子!D$127,ROW(),"")),"")</f>
        <v/>
      </c>
      <c r="CJ937" s="58" t="str">
        <f>IF(O937="女子",IF($AF937&gt;100,"",IF($M937=プロ用女子!K$127,ROW(),"")),"")</f>
        <v/>
      </c>
      <c r="CK937" s="58" t="str">
        <f>IF(O937="女子",IF($AF937&gt;100,"",IF($M937=プロ用女子!D$152,ROW(),"")),"")</f>
        <v/>
      </c>
      <c r="CL937" s="58" t="str">
        <f>IF(O937="女子",IF($AF937&gt;100,"",IF($M937=プロ用女子!K$152,ROW(),"")),"")</f>
        <v/>
      </c>
      <c r="CM937" s="58" t="str">
        <f>IF(O937="女子",IF($AF937&gt;100,"",IF($M937=プロ用女子!D$177,ROW(),"")),"")</f>
        <v/>
      </c>
      <c r="CN937" s="58" t="str">
        <f>IF(O937="女子",IF($AF937&gt;100,"",IF($M937=プロ用女子!K$177,ROW(),"")),"")</f>
        <v/>
      </c>
      <c r="CO937" s="58" t="str">
        <f>IF(O937="女子",IF($AF937&gt;100,"",IF($M937=プロ用女子!D$202,ROW(),"")),"")</f>
        <v/>
      </c>
      <c r="CP937" s="58" t="str">
        <f>IF(O937="女子",IF($AF937&gt;100,"",IF($M937=プロ用女子!K$202,ROW(),"")),"")</f>
        <v/>
      </c>
      <c r="CQ937" s="58" t="str">
        <f>IF(O937="女子",IF($AF937&gt;100,"",IF($M937=プロ用女子!D$227,ROW(),"")),"")</f>
        <v/>
      </c>
      <c r="CR937" s="58" t="str">
        <f>IF(O937="女子",IF($AF937&gt;100,"",IF($M937=プロ用女子!K$227,ROW(),"")),"")</f>
        <v/>
      </c>
    </row>
    <row r="938" spans="57:96" x14ac:dyDescent="0.15">
      <c r="BE938" s="58" t="str">
        <f>IF(O938="男子",IF($AF938&gt;100,"",IF(M938=プロ用男子!D$2,ROW(),"")),"")</f>
        <v/>
      </c>
      <c r="BF938" s="58" t="str">
        <f>IF(O938="男子",IF($AF938&gt;100,"",IF($M938=プロ用男子!K$2,ROW(),"")),"")</f>
        <v/>
      </c>
      <c r="BG938" s="58" t="str">
        <f>IF(O938="男子",IF($AF938&gt;100,"",IF($M938=プロ用男子!D$27,ROW(),"")),"")</f>
        <v/>
      </c>
      <c r="BH938" s="58" t="str">
        <f>IF(O938="男子",IF($AF938&gt;100,"",IF($M938=プロ用男子!K$27,ROW(),"")),"")</f>
        <v/>
      </c>
      <c r="BI938" s="58" t="str">
        <f>IF(O938="男子",IF($AF938&gt;100,"",IF($M938=プロ用男子!D$52,ROW(),"")),"")</f>
        <v/>
      </c>
      <c r="BJ938" s="58" t="str">
        <f>IF(O938="男子",IF($AF938&gt;100,"",IF($M938=プロ用男子!K$52,ROW(),"")),"")</f>
        <v/>
      </c>
      <c r="BK938" s="58" t="str">
        <f>IF(O938="男子",IF($AF938&gt;100,"",IF($M938=プロ用男子!D$77,ROW(),"")),"")</f>
        <v/>
      </c>
      <c r="BL938" s="58" t="str">
        <f>IF(O938="男子",IF($AF938&gt;100,"",IF($M938=プロ用男子!K$77,ROW(),"")),"")</f>
        <v/>
      </c>
      <c r="BM938" s="58" t="str">
        <f>IF(O938="男子",IF($AF938&gt;100,"",IF($M938=プロ用男子!D$102,ROW(),"")),"")</f>
        <v/>
      </c>
      <c r="BN938" s="58" t="str">
        <f>IF(O938="男子",IF($AF938&gt;100,"",IF($M938=プロ用男子!K$102,ROW(),"")),"")</f>
        <v/>
      </c>
      <c r="BO938" s="58" t="str">
        <f>IF(O938="男子",IF($AF938&gt;100,"",IF($M938=プロ用男子!D$127,ROW(),"")),"")</f>
        <v/>
      </c>
      <c r="BP938" s="58" t="str">
        <f>IF(O938="男子",IF($AF938&gt;100,"",IF($M938=プロ用男子!K$127,ROW(),"")),"")</f>
        <v/>
      </c>
      <c r="BQ938" s="58" t="str">
        <f>IF(O938="男子",IF($AF938&gt;100,"",IF($M938=プロ用男子!D$152,ROW(),"")),"")</f>
        <v/>
      </c>
      <c r="BR938" s="58" t="str">
        <f>IF(O938="男子",IF($AF938&gt;100,"",IF($M938=プロ用男子!K$152,ROW(),"")),"")</f>
        <v/>
      </c>
      <c r="BS938" s="58" t="str">
        <f>IF(O938="男子",IF($AF938&gt;100,"",IF($M938=プロ用男子!D$177,ROW(),"")),"")</f>
        <v/>
      </c>
      <c r="BT938" s="58" t="str">
        <f>IF(O938="男子",IF($AF938&gt;100,"",IF($M938=プロ用男子!K$177,ROW(),"")),"")</f>
        <v/>
      </c>
      <c r="BU938" s="58" t="str">
        <f>IF(O938="男子",IF($AF938&gt;100,"",IF($M938=プロ用男子!D$202,ROW(),"")),"")</f>
        <v/>
      </c>
      <c r="BV938" s="58" t="str">
        <f>IF(O938="男子",IF($AF938&gt;100,"",IF($M938=プロ用男子!K$202,ROW(),"")),"")</f>
        <v/>
      </c>
      <c r="BW938" s="58" t="str">
        <f>IF(O938="男子",IF($AF938&gt;100,"",IF($M938=プロ用男子!D$227,ROW(),"")),"")</f>
        <v/>
      </c>
      <c r="BX938" s="58" t="str">
        <f>IF(O938="男子",IF($AF938&gt;100,"",IF($M938=プロ用男子!K$227,ROW(),"")),"")</f>
        <v/>
      </c>
      <c r="BY938" s="58" t="str">
        <f>IF(O938="女子",IF(AF938&gt;100,"",IF(M938=プロ用女子!D$2,ROW(),"")),"")</f>
        <v/>
      </c>
      <c r="BZ938" s="58" t="str">
        <f>IF(O938="女子",IF($AF938&gt;100,"",IF($M938=プロ用女子!K$2,ROW(),"")),"")</f>
        <v/>
      </c>
      <c r="CA938" s="58" t="str">
        <f>IF(O938="女子",IF($AF938&gt;100,"",IF($M938=プロ用女子!D$27,ROW(),"")),"")</f>
        <v/>
      </c>
      <c r="CB938" s="58" t="str">
        <f>IF(O938="女子",IF($AF938&gt;100,"",IF($M938=プロ用女子!K$27,ROW(),"")),"")</f>
        <v/>
      </c>
      <c r="CC938" s="58" t="str">
        <f>IF(O938="女子",IF($AF938&gt;100,"",IF($M938=プロ用女子!D$52,ROW(),"")),"")</f>
        <v/>
      </c>
      <c r="CD938" s="58" t="str">
        <f>IF(O938="女子",IF($AF938&gt;100,"",IF($M938=プロ用女子!K$52,ROW(),"")),"")</f>
        <v/>
      </c>
      <c r="CE938" s="58" t="str">
        <f>IF(O938="女子",IF($AF938&gt;100,"",IF($M938=プロ用女子!D$77,ROW(),"")),"")</f>
        <v/>
      </c>
      <c r="CF938" s="58" t="str">
        <f>IF(O938="女子",IF($AF938&gt;100,"",IF($M938=プロ用女子!K$77,ROW(),"")),"")</f>
        <v/>
      </c>
      <c r="CG938" s="58" t="str">
        <f>IF(O938="女子",IF($AF938&gt;100,"",IF($M938=プロ用女子!D$102,ROW(),"")),"")</f>
        <v/>
      </c>
      <c r="CH938" s="58" t="str">
        <f>IF(O938="女子",IF($AF938&gt;100,"",IF($M938=プロ用女子!K$102,ROW(),"")),"")</f>
        <v/>
      </c>
      <c r="CI938" s="58" t="str">
        <f>IF(O938="女子",IF($AF938&gt;100,"",IF($M938=プロ用女子!D$127,ROW(),"")),"")</f>
        <v/>
      </c>
      <c r="CJ938" s="58" t="str">
        <f>IF(O938="女子",IF($AF938&gt;100,"",IF($M938=プロ用女子!K$127,ROW(),"")),"")</f>
        <v/>
      </c>
      <c r="CK938" s="58" t="str">
        <f>IF(O938="女子",IF($AF938&gt;100,"",IF($M938=プロ用女子!D$152,ROW(),"")),"")</f>
        <v/>
      </c>
      <c r="CL938" s="58" t="str">
        <f>IF(O938="女子",IF($AF938&gt;100,"",IF($M938=プロ用女子!K$152,ROW(),"")),"")</f>
        <v/>
      </c>
      <c r="CM938" s="58" t="str">
        <f>IF(O938="女子",IF($AF938&gt;100,"",IF($M938=プロ用女子!D$177,ROW(),"")),"")</f>
        <v/>
      </c>
      <c r="CN938" s="58" t="str">
        <f>IF(O938="女子",IF($AF938&gt;100,"",IF($M938=プロ用女子!K$177,ROW(),"")),"")</f>
        <v/>
      </c>
      <c r="CO938" s="58" t="str">
        <f>IF(O938="女子",IF($AF938&gt;100,"",IF($M938=プロ用女子!D$202,ROW(),"")),"")</f>
        <v/>
      </c>
      <c r="CP938" s="58" t="str">
        <f>IF(O938="女子",IF($AF938&gt;100,"",IF($M938=プロ用女子!K$202,ROW(),"")),"")</f>
        <v/>
      </c>
      <c r="CQ938" s="58" t="str">
        <f>IF(O938="女子",IF($AF938&gt;100,"",IF($M938=プロ用女子!D$227,ROW(),"")),"")</f>
        <v/>
      </c>
      <c r="CR938" s="58" t="str">
        <f>IF(O938="女子",IF($AF938&gt;100,"",IF($M938=プロ用女子!K$227,ROW(),"")),"")</f>
        <v/>
      </c>
    </row>
    <row r="939" spans="57:96" x14ac:dyDescent="0.15">
      <c r="BE939" s="58" t="str">
        <f>IF(O939="男子",IF($AF939&gt;100,"",IF(M939=プロ用男子!D$2,ROW(),"")),"")</f>
        <v/>
      </c>
      <c r="BF939" s="58" t="str">
        <f>IF(O939="男子",IF($AF939&gt;100,"",IF($M939=プロ用男子!K$2,ROW(),"")),"")</f>
        <v/>
      </c>
      <c r="BG939" s="58" t="str">
        <f>IF(O939="男子",IF($AF939&gt;100,"",IF($M939=プロ用男子!D$27,ROW(),"")),"")</f>
        <v/>
      </c>
      <c r="BH939" s="58" t="str">
        <f>IF(O939="男子",IF($AF939&gt;100,"",IF($M939=プロ用男子!K$27,ROW(),"")),"")</f>
        <v/>
      </c>
      <c r="BI939" s="58" t="str">
        <f>IF(O939="男子",IF($AF939&gt;100,"",IF($M939=プロ用男子!D$52,ROW(),"")),"")</f>
        <v/>
      </c>
      <c r="BJ939" s="58" t="str">
        <f>IF(O939="男子",IF($AF939&gt;100,"",IF($M939=プロ用男子!K$52,ROW(),"")),"")</f>
        <v/>
      </c>
      <c r="BK939" s="58" t="str">
        <f>IF(O939="男子",IF($AF939&gt;100,"",IF($M939=プロ用男子!D$77,ROW(),"")),"")</f>
        <v/>
      </c>
      <c r="BL939" s="58" t="str">
        <f>IF(O939="男子",IF($AF939&gt;100,"",IF($M939=プロ用男子!K$77,ROW(),"")),"")</f>
        <v/>
      </c>
      <c r="BM939" s="58" t="str">
        <f>IF(O939="男子",IF($AF939&gt;100,"",IF($M939=プロ用男子!D$102,ROW(),"")),"")</f>
        <v/>
      </c>
      <c r="BN939" s="58" t="str">
        <f>IF(O939="男子",IF($AF939&gt;100,"",IF($M939=プロ用男子!K$102,ROW(),"")),"")</f>
        <v/>
      </c>
      <c r="BO939" s="58" t="str">
        <f>IF(O939="男子",IF($AF939&gt;100,"",IF($M939=プロ用男子!D$127,ROW(),"")),"")</f>
        <v/>
      </c>
      <c r="BP939" s="58" t="str">
        <f>IF(O939="男子",IF($AF939&gt;100,"",IF($M939=プロ用男子!K$127,ROW(),"")),"")</f>
        <v/>
      </c>
      <c r="BQ939" s="58" t="str">
        <f>IF(O939="男子",IF($AF939&gt;100,"",IF($M939=プロ用男子!D$152,ROW(),"")),"")</f>
        <v/>
      </c>
      <c r="BR939" s="58" t="str">
        <f>IF(O939="男子",IF($AF939&gt;100,"",IF($M939=プロ用男子!K$152,ROW(),"")),"")</f>
        <v/>
      </c>
      <c r="BS939" s="58" t="str">
        <f>IF(O939="男子",IF($AF939&gt;100,"",IF($M939=プロ用男子!D$177,ROW(),"")),"")</f>
        <v/>
      </c>
      <c r="BT939" s="58" t="str">
        <f>IF(O939="男子",IF($AF939&gt;100,"",IF($M939=プロ用男子!K$177,ROW(),"")),"")</f>
        <v/>
      </c>
      <c r="BU939" s="58" t="str">
        <f>IF(O939="男子",IF($AF939&gt;100,"",IF($M939=プロ用男子!D$202,ROW(),"")),"")</f>
        <v/>
      </c>
      <c r="BV939" s="58" t="str">
        <f>IF(O939="男子",IF($AF939&gt;100,"",IF($M939=プロ用男子!K$202,ROW(),"")),"")</f>
        <v/>
      </c>
      <c r="BW939" s="58" t="str">
        <f>IF(O939="男子",IF($AF939&gt;100,"",IF($M939=プロ用男子!D$227,ROW(),"")),"")</f>
        <v/>
      </c>
      <c r="BX939" s="58" t="str">
        <f>IF(O939="男子",IF($AF939&gt;100,"",IF($M939=プロ用男子!K$227,ROW(),"")),"")</f>
        <v/>
      </c>
      <c r="BY939" s="58" t="str">
        <f>IF(O939="女子",IF(AF939&gt;100,"",IF(M939=プロ用女子!D$2,ROW(),"")),"")</f>
        <v/>
      </c>
      <c r="BZ939" s="58" t="str">
        <f>IF(O939="女子",IF($AF939&gt;100,"",IF($M939=プロ用女子!K$2,ROW(),"")),"")</f>
        <v/>
      </c>
      <c r="CA939" s="58" t="str">
        <f>IF(O939="女子",IF($AF939&gt;100,"",IF($M939=プロ用女子!D$27,ROW(),"")),"")</f>
        <v/>
      </c>
      <c r="CB939" s="58" t="str">
        <f>IF(O939="女子",IF($AF939&gt;100,"",IF($M939=プロ用女子!K$27,ROW(),"")),"")</f>
        <v/>
      </c>
      <c r="CC939" s="58" t="str">
        <f>IF(O939="女子",IF($AF939&gt;100,"",IF($M939=プロ用女子!D$52,ROW(),"")),"")</f>
        <v/>
      </c>
      <c r="CD939" s="58" t="str">
        <f>IF(O939="女子",IF($AF939&gt;100,"",IF($M939=プロ用女子!K$52,ROW(),"")),"")</f>
        <v/>
      </c>
      <c r="CE939" s="58" t="str">
        <f>IF(O939="女子",IF($AF939&gt;100,"",IF($M939=プロ用女子!D$77,ROW(),"")),"")</f>
        <v/>
      </c>
      <c r="CF939" s="58" t="str">
        <f>IF(O939="女子",IF($AF939&gt;100,"",IF($M939=プロ用女子!K$77,ROW(),"")),"")</f>
        <v/>
      </c>
      <c r="CG939" s="58" t="str">
        <f>IF(O939="女子",IF($AF939&gt;100,"",IF($M939=プロ用女子!D$102,ROW(),"")),"")</f>
        <v/>
      </c>
      <c r="CH939" s="58" t="str">
        <f>IF(O939="女子",IF($AF939&gt;100,"",IF($M939=プロ用女子!K$102,ROW(),"")),"")</f>
        <v/>
      </c>
      <c r="CI939" s="58" t="str">
        <f>IF(O939="女子",IF($AF939&gt;100,"",IF($M939=プロ用女子!D$127,ROW(),"")),"")</f>
        <v/>
      </c>
      <c r="CJ939" s="58" t="str">
        <f>IF(O939="女子",IF($AF939&gt;100,"",IF($M939=プロ用女子!K$127,ROW(),"")),"")</f>
        <v/>
      </c>
      <c r="CK939" s="58" t="str">
        <f>IF(O939="女子",IF($AF939&gt;100,"",IF($M939=プロ用女子!D$152,ROW(),"")),"")</f>
        <v/>
      </c>
      <c r="CL939" s="58" t="str">
        <f>IF(O939="女子",IF($AF939&gt;100,"",IF($M939=プロ用女子!K$152,ROW(),"")),"")</f>
        <v/>
      </c>
      <c r="CM939" s="58" t="str">
        <f>IF(O939="女子",IF($AF939&gt;100,"",IF($M939=プロ用女子!D$177,ROW(),"")),"")</f>
        <v/>
      </c>
      <c r="CN939" s="58" t="str">
        <f>IF(O939="女子",IF($AF939&gt;100,"",IF($M939=プロ用女子!K$177,ROW(),"")),"")</f>
        <v/>
      </c>
      <c r="CO939" s="58" t="str">
        <f>IF(O939="女子",IF($AF939&gt;100,"",IF($M939=プロ用女子!D$202,ROW(),"")),"")</f>
        <v/>
      </c>
      <c r="CP939" s="58" t="str">
        <f>IF(O939="女子",IF($AF939&gt;100,"",IF($M939=プロ用女子!K$202,ROW(),"")),"")</f>
        <v/>
      </c>
      <c r="CQ939" s="58" t="str">
        <f>IF(O939="女子",IF($AF939&gt;100,"",IF($M939=プロ用女子!D$227,ROW(),"")),"")</f>
        <v/>
      </c>
      <c r="CR939" s="58" t="str">
        <f>IF(O939="女子",IF($AF939&gt;100,"",IF($M939=プロ用女子!K$227,ROW(),"")),"")</f>
        <v/>
      </c>
    </row>
    <row r="940" spans="57:96" x14ac:dyDescent="0.15">
      <c r="BE940" s="58" t="str">
        <f>IF(O940="男子",IF($AF940&gt;100,"",IF(M940=プロ用男子!D$2,ROW(),"")),"")</f>
        <v/>
      </c>
      <c r="BF940" s="58" t="str">
        <f>IF(O940="男子",IF($AF940&gt;100,"",IF($M940=プロ用男子!K$2,ROW(),"")),"")</f>
        <v/>
      </c>
      <c r="BG940" s="58" t="str">
        <f>IF(O940="男子",IF($AF940&gt;100,"",IF($M940=プロ用男子!D$27,ROW(),"")),"")</f>
        <v/>
      </c>
      <c r="BH940" s="58" t="str">
        <f>IF(O940="男子",IF($AF940&gt;100,"",IF($M940=プロ用男子!K$27,ROW(),"")),"")</f>
        <v/>
      </c>
      <c r="BI940" s="58" t="str">
        <f>IF(O940="男子",IF($AF940&gt;100,"",IF($M940=プロ用男子!D$52,ROW(),"")),"")</f>
        <v/>
      </c>
      <c r="BJ940" s="58" t="str">
        <f>IF(O940="男子",IF($AF940&gt;100,"",IF($M940=プロ用男子!K$52,ROW(),"")),"")</f>
        <v/>
      </c>
      <c r="BK940" s="58" t="str">
        <f>IF(O940="男子",IF($AF940&gt;100,"",IF($M940=プロ用男子!D$77,ROW(),"")),"")</f>
        <v/>
      </c>
      <c r="BL940" s="58" t="str">
        <f>IF(O940="男子",IF($AF940&gt;100,"",IF($M940=プロ用男子!K$77,ROW(),"")),"")</f>
        <v/>
      </c>
      <c r="BM940" s="58" t="str">
        <f>IF(O940="男子",IF($AF940&gt;100,"",IF($M940=プロ用男子!D$102,ROW(),"")),"")</f>
        <v/>
      </c>
      <c r="BN940" s="58" t="str">
        <f>IF(O940="男子",IF($AF940&gt;100,"",IF($M940=プロ用男子!K$102,ROW(),"")),"")</f>
        <v/>
      </c>
      <c r="BO940" s="58" t="str">
        <f>IF(O940="男子",IF($AF940&gt;100,"",IF($M940=プロ用男子!D$127,ROW(),"")),"")</f>
        <v/>
      </c>
      <c r="BP940" s="58" t="str">
        <f>IF(O940="男子",IF($AF940&gt;100,"",IF($M940=プロ用男子!K$127,ROW(),"")),"")</f>
        <v/>
      </c>
      <c r="BQ940" s="58" t="str">
        <f>IF(O940="男子",IF($AF940&gt;100,"",IF($M940=プロ用男子!D$152,ROW(),"")),"")</f>
        <v/>
      </c>
      <c r="BR940" s="58" t="str">
        <f>IF(O940="男子",IF($AF940&gt;100,"",IF($M940=プロ用男子!K$152,ROW(),"")),"")</f>
        <v/>
      </c>
      <c r="BS940" s="58" t="str">
        <f>IF(O940="男子",IF($AF940&gt;100,"",IF($M940=プロ用男子!D$177,ROW(),"")),"")</f>
        <v/>
      </c>
      <c r="BT940" s="58" t="str">
        <f>IF(O940="男子",IF($AF940&gt;100,"",IF($M940=プロ用男子!K$177,ROW(),"")),"")</f>
        <v/>
      </c>
      <c r="BU940" s="58" t="str">
        <f>IF(O940="男子",IF($AF940&gt;100,"",IF($M940=プロ用男子!D$202,ROW(),"")),"")</f>
        <v/>
      </c>
      <c r="BV940" s="58" t="str">
        <f>IF(O940="男子",IF($AF940&gt;100,"",IF($M940=プロ用男子!K$202,ROW(),"")),"")</f>
        <v/>
      </c>
      <c r="BW940" s="58" t="str">
        <f>IF(O940="男子",IF($AF940&gt;100,"",IF($M940=プロ用男子!D$227,ROW(),"")),"")</f>
        <v/>
      </c>
      <c r="BX940" s="58" t="str">
        <f>IF(O940="男子",IF($AF940&gt;100,"",IF($M940=プロ用男子!K$227,ROW(),"")),"")</f>
        <v/>
      </c>
      <c r="BY940" s="58" t="str">
        <f>IF(O940="女子",IF(AF940&gt;100,"",IF(M940=プロ用女子!D$2,ROW(),"")),"")</f>
        <v/>
      </c>
      <c r="BZ940" s="58" t="str">
        <f>IF(O940="女子",IF($AF940&gt;100,"",IF($M940=プロ用女子!K$2,ROW(),"")),"")</f>
        <v/>
      </c>
      <c r="CA940" s="58" t="str">
        <f>IF(O940="女子",IF($AF940&gt;100,"",IF($M940=プロ用女子!D$27,ROW(),"")),"")</f>
        <v/>
      </c>
      <c r="CB940" s="58" t="str">
        <f>IF(O940="女子",IF($AF940&gt;100,"",IF($M940=プロ用女子!K$27,ROW(),"")),"")</f>
        <v/>
      </c>
      <c r="CC940" s="58" t="str">
        <f>IF(O940="女子",IF($AF940&gt;100,"",IF($M940=プロ用女子!D$52,ROW(),"")),"")</f>
        <v/>
      </c>
      <c r="CD940" s="58" t="str">
        <f>IF(O940="女子",IF($AF940&gt;100,"",IF($M940=プロ用女子!K$52,ROW(),"")),"")</f>
        <v/>
      </c>
      <c r="CE940" s="58" t="str">
        <f>IF(O940="女子",IF($AF940&gt;100,"",IF($M940=プロ用女子!D$77,ROW(),"")),"")</f>
        <v/>
      </c>
      <c r="CF940" s="58" t="str">
        <f>IF(O940="女子",IF($AF940&gt;100,"",IF($M940=プロ用女子!K$77,ROW(),"")),"")</f>
        <v/>
      </c>
      <c r="CG940" s="58" t="str">
        <f>IF(O940="女子",IF($AF940&gt;100,"",IF($M940=プロ用女子!D$102,ROW(),"")),"")</f>
        <v/>
      </c>
      <c r="CH940" s="58" t="str">
        <f>IF(O940="女子",IF($AF940&gt;100,"",IF($M940=プロ用女子!K$102,ROW(),"")),"")</f>
        <v/>
      </c>
      <c r="CI940" s="58" t="str">
        <f>IF(O940="女子",IF($AF940&gt;100,"",IF($M940=プロ用女子!D$127,ROW(),"")),"")</f>
        <v/>
      </c>
      <c r="CJ940" s="58" t="str">
        <f>IF(O940="女子",IF($AF940&gt;100,"",IF($M940=プロ用女子!K$127,ROW(),"")),"")</f>
        <v/>
      </c>
      <c r="CK940" s="58" t="str">
        <f>IF(O940="女子",IF($AF940&gt;100,"",IF($M940=プロ用女子!D$152,ROW(),"")),"")</f>
        <v/>
      </c>
      <c r="CL940" s="58" t="str">
        <f>IF(O940="女子",IF($AF940&gt;100,"",IF($M940=プロ用女子!K$152,ROW(),"")),"")</f>
        <v/>
      </c>
      <c r="CM940" s="58" t="str">
        <f>IF(O940="女子",IF($AF940&gt;100,"",IF($M940=プロ用女子!D$177,ROW(),"")),"")</f>
        <v/>
      </c>
      <c r="CN940" s="58" t="str">
        <f>IF(O940="女子",IF($AF940&gt;100,"",IF($M940=プロ用女子!K$177,ROW(),"")),"")</f>
        <v/>
      </c>
      <c r="CO940" s="58" t="str">
        <f>IF(O940="女子",IF($AF940&gt;100,"",IF($M940=プロ用女子!D$202,ROW(),"")),"")</f>
        <v/>
      </c>
      <c r="CP940" s="58" t="str">
        <f>IF(O940="女子",IF($AF940&gt;100,"",IF($M940=プロ用女子!K$202,ROW(),"")),"")</f>
        <v/>
      </c>
      <c r="CQ940" s="58" t="str">
        <f>IF(O940="女子",IF($AF940&gt;100,"",IF($M940=プロ用女子!D$227,ROW(),"")),"")</f>
        <v/>
      </c>
      <c r="CR940" s="58" t="str">
        <f>IF(O940="女子",IF($AF940&gt;100,"",IF($M940=プロ用女子!K$227,ROW(),"")),"")</f>
        <v/>
      </c>
    </row>
    <row r="941" spans="57:96" x14ac:dyDescent="0.15">
      <c r="BE941" s="58" t="str">
        <f>IF(O941="男子",IF($AF941&gt;100,"",IF(M941=プロ用男子!D$2,ROW(),"")),"")</f>
        <v/>
      </c>
      <c r="BF941" s="58" t="str">
        <f>IF(O941="男子",IF($AF941&gt;100,"",IF($M941=プロ用男子!K$2,ROW(),"")),"")</f>
        <v/>
      </c>
      <c r="BG941" s="58" t="str">
        <f>IF(O941="男子",IF($AF941&gt;100,"",IF($M941=プロ用男子!D$27,ROW(),"")),"")</f>
        <v/>
      </c>
      <c r="BH941" s="58" t="str">
        <f>IF(O941="男子",IF($AF941&gt;100,"",IF($M941=プロ用男子!K$27,ROW(),"")),"")</f>
        <v/>
      </c>
      <c r="BI941" s="58" t="str">
        <f>IF(O941="男子",IF($AF941&gt;100,"",IF($M941=プロ用男子!D$52,ROW(),"")),"")</f>
        <v/>
      </c>
      <c r="BJ941" s="58" t="str">
        <f>IF(O941="男子",IF($AF941&gt;100,"",IF($M941=プロ用男子!K$52,ROW(),"")),"")</f>
        <v/>
      </c>
      <c r="BK941" s="58" t="str">
        <f>IF(O941="男子",IF($AF941&gt;100,"",IF($M941=プロ用男子!D$77,ROW(),"")),"")</f>
        <v/>
      </c>
      <c r="BL941" s="58" t="str">
        <f>IF(O941="男子",IF($AF941&gt;100,"",IF($M941=プロ用男子!K$77,ROW(),"")),"")</f>
        <v/>
      </c>
      <c r="BM941" s="58" t="str">
        <f>IF(O941="男子",IF($AF941&gt;100,"",IF($M941=プロ用男子!D$102,ROW(),"")),"")</f>
        <v/>
      </c>
      <c r="BN941" s="58" t="str">
        <f>IF(O941="男子",IF($AF941&gt;100,"",IF($M941=プロ用男子!K$102,ROW(),"")),"")</f>
        <v/>
      </c>
      <c r="BO941" s="58" t="str">
        <f>IF(O941="男子",IF($AF941&gt;100,"",IF($M941=プロ用男子!D$127,ROW(),"")),"")</f>
        <v/>
      </c>
      <c r="BP941" s="58" t="str">
        <f>IF(O941="男子",IF($AF941&gt;100,"",IF($M941=プロ用男子!K$127,ROW(),"")),"")</f>
        <v/>
      </c>
      <c r="BQ941" s="58" t="str">
        <f>IF(O941="男子",IF($AF941&gt;100,"",IF($M941=プロ用男子!D$152,ROW(),"")),"")</f>
        <v/>
      </c>
      <c r="BR941" s="58" t="str">
        <f>IF(O941="男子",IF($AF941&gt;100,"",IF($M941=プロ用男子!K$152,ROW(),"")),"")</f>
        <v/>
      </c>
      <c r="BS941" s="58" t="str">
        <f>IF(O941="男子",IF($AF941&gt;100,"",IF($M941=プロ用男子!D$177,ROW(),"")),"")</f>
        <v/>
      </c>
      <c r="BT941" s="58" t="str">
        <f>IF(O941="男子",IF($AF941&gt;100,"",IF($M941=プロ用男子!K$177,ROW(),"")),"")</f>
        <v/>
      </c>
      <c r="BU941" s="58" t="str">
        <f>IF(O941="男子",IF($AF941&gt;100,"",IF($M941=プロ用男子!D$202,ROW(),"")),"")</f>
        <v/>
      </c>
      <c r="BV941" s="58" t="str">
        <f>IF(O941="男子",IF($AF941&gt;100,"",IF($M941=プロ用男子!K$202,ROW(),"")),"")</f>
        <v/>
      </c>
      <c r="BW941" s="58" t="str">
        <f>IF(O941="男子",IF($AF941&gt;100,"",IF($M941=プロ用男子!D$227,ROW(),"")),"")</f>
        <v/>
      </c>
      <c r="BX941" s="58" t="str">
        <f>IF(O941="男子",IF($AF941&gt;100,"",IF($M941=プロ用男子!K$227,ROW(),"")),"")</f>
        <v/>
      </c>
      <c r="BY941" s="58" t="str">
        <f>IF(O941="女子",IF(AF941&gt;100,"",IF(M941=プロ用女子!D$2,ROW(),"")),"")</f>
        <v/>
      </c>
      <c r="BZ941" s="58" t="str">
        <f>IF(O941="女子",IF($AF941&gt;100,"",IF($M941=プロ用女子!K$2,ROW(),"")),"")</f>
        <v/>
      </c>
      <c r="CA941" s="58" t="str">
        <f>IF(O941="女子",IF($AF941&gt;100,"",IF($M941=プロ用女子!D$27,ROW(),"")),"")</f>
        <v/>
      </c>
      <c r="CB941" s="58" t="str">
        <f>IF(O941="女子",IF($AF941&gt;100,"",IF($M941=プロ用女子!K$27,ROW(),"")),"")</f>
        <v/>
      </c>
      <c r="CC941" s="58" t="str">
        <f>IF(O941="女子",IF($AF941&gt;100,"",IF($M941=プロ用女子!D$52,ROW(),"")),"")</f>
        <v/>
      </c>
      <c r="CD941" s="58" t="str">
        <f>IF(O941="女子",IF($AF941&gt;100,"",IF($M941=プロ用女子!K$52,ROW(),"")),"")</f>
        <v/>
      </c>
      <c r="CE941" s="58" t="str">
        <f>IF(O941="女子",IF($AF941&gt;100,"",IF($M941=プロ用女子!D$77,ROW(),"")),"")</f>
        <v/>
      </c>
      <c r="CF941" s="58" t="str">
        <f>IF(O941="女子",IF($AF941&gt;100,"",IF($M941=プロ用女子!K$77,ROW(),"")),"")</f>
        <v/>
      </c>
      <c r="CG941" s="58" t="str">
        <f>IF(O941="女子",IF($AF941&gt;100,"",IF($M941=プロ用女子!D$102,ROW(),"")),"")</f>
        <v/>
      </c>
      <c r="CH941" s="58" t="str">
        <f>IF(O941="女子",IF($AF941&gt;100,"",IF($M941=プロ用女子!K$102,ROW(),"")),"")</f>
        <v/>
      </c>
      <c r="CI941" s="58" t="str">
        <f>IF(O941="女子",IF($AF941&gt;100,"",IF($M941=プロ用女子!D$127,ROW(),"")),"")</f>
        <v/>
      </c>
      <c r="CJ941" s="58" t="str">
        <f>IF(O941="女子",IF($AF941&gt;100,"",IF($M941=プロ用女子!K$127,ROW(),"")),"")</f>
        <v/>
      </c>
      <c r="CK941" s="58" t="str">
        <f>IF(O941="女子",IF($AF941&gt;100,"",IF($M941=プロ用女子!D$152,ROW(),"")),"")</f>
        <v/>
      </c>
      <c r="CL941" s="58" t="str">
        <f>IF(O941="女子",IF($AF941&gt;100,"",IF($M941=プロ用女子!K$152,ROW(),"")),"")</f>
        <v/>
      </c>
      <c r="CM941" s="58" t="str">
        <f>IF(O941="女子",IF($AF941&gt;100,"",IF($M941=プロ用女子!D$177,ROW(),"")),"")</f>
        <v/>
      </c>
      <c r="CN941" s="58" t="str">
        <f>IF(O941="女子",IF($AF941&gt;100,"",IF($M941=プロ用女子!K$177,ROW(),"")),"")</f>
        <v/>
      </c>
      <c r="CO941" s="58" t="str">
        <f>IF(O941="女子",IF($AF941&gt;100,"",IF($M941=プロ用女子!D$202,ROW(),"")),"")</f>
        <v/>
      </c>
      <c r="CP941" s="58" t="str">
        <f>IF(O941="女子",IF($AF941&gt;100,"",IF($M941=プロ用女子!K$202,ROW(),"")),"")</f>
        <v/>
      </c>
      <c r="CQ941" s="58" t="str">
        <f>IF(O941="女子",IF($AF941&gt;100,"",IF($M941=プロ用女子!D$227,ROW(),"")),"")</f>
        <v/>
      </c>
      <c r="CR941" s="58" t="str">
        <f>IF(O941="女子",IF($AF941&gt;100,"",IF($M941=プロ用女子!K$227,ROW(),"")),"")</f>
        <v/>
      </c>
    </row>
    <row r="942" spans="57:96" x14ac:dyDescent="0.15">
      <c r="BE942" s="58" t="str">
        <f>IF(O942="男子",IF($AF942&gt;100,"",IF(M942=プロ用男子!D$2,ROW(),"")),"")</f>
        <v/>
      </c>
      <c r="BF942" s="58" t="str">
        <f>IF(O942="男子",IF($AF942&gt;100,"",IF($M942=プロ用男子!K$2,ROW(),"")),"")</f>
        <v/>
      </c>
      <c r="BG942" s="58" t="str">
        <f>IF(O942="男子",IF($AF942&gt;100,"",IF($M942=プロ用男子!D$27,ROW(),"")),"")</f>
        <v/>
      </c>
      <c r="BH942" s="58" t="str">
        <f>IF(O942="男子",IF($AF942&gt;100,"",IF($M942=プロ用男子!K$27,ROW(),"")),"")</f>
        <v/>
      </c>
      <c r="BI942" s="58" t="str">
        <f>IF(O942="男子",IF($AF942&gt;100,"",IF($M942=プロ用男子!D$52,ROW(),"")),"")</f>
        <v/>
      </c>
      <c r="BJ942" s="58" t="str">
        <f>IF(O942="男子",IF($AF942&gt;100,"",IF($M942=プロ用男子!K$52,ROW(),"")),"")</f>
        <v/>
      </c>
      <c r="BK942" s="58" t="str">
        <f>IF(O942="男子",IF($AF942&gt;100,"",IF($M942=プロ用男子!D$77,ROW(),"")),"")</f>
        <v/>
      </c>
      <c r="BL942" s="58" t="str">
        <f>IF(O942="男子",IF($AF942&gt;100,"",IF($M942=プロ用男子!K$77,ROW(),"")),"")</f>
        <v/>
      </c>
      <c r="BM942" s="58" t="str">
        <f>IF(O942="男子",IF($AF942&gt;100,"",IF($M942=プロ用男子!D$102,ROW(),"")),"")</f>
        <v/>
      </c>
      <c r="BN942" s="58" t="str">
        <f>IF(O942="男子",IF($AF942&gt;100,"",IF($M942=プロ用男子!K$102,ROW(),"")),"")</f>
        <v/>
      </c>
      <c r="BO942" s="58" t="str">
        <f>IF(O942="男子",IF($AF942&gt;100,"",IF($M942=プロ用男子!D$127,ROW(),"")),"")</f>
        <v/>
      </c>
      <c r="BP942" s="58" t="str">
        <f>IF(O942="男子",IF($AF942&gt;100,"",IF($M942=プロ用男子!K$127,ROW(),"")),"")</f>
        <v/>
      </c>
      <c r="BQ942" s="58" t="str">
        <f>IF(O942="男子",IF($AF942&gt;100,"",IF($M942=プロ用男子!D$152,ROW(),"")),"")</f>
        <v/>
      </c>
      <c r="BR942" s="58" t="str">
        <f>IF(O942="男子",IF($AF942&gt;100,"",IF($M942=プロ用男子!K$152,ROW(),"")),"")</f>
        <v/>
      </c>
      <c r="BS942" s="58" t="str">
        <f>IF(O942="男子",IF($AF942&gt;100,"",IF($M942=プロ用男子!D$177,ROW(),"")),"")</f>
        <v/>
      </c>
      <c r="BT942" s="58" t="str">
        <f>IF(O942="男子",IF($AF942&gt;100,"",IF($M942=プロ用男子!K$177,ROW(),"")),"")</f>
        <v/>
      </c>
      <c r="BU942" s="58" t="str">
        <f>IF(O942="男子",IF($AF942&gt;100,"",IF($M942=プロ用男子!D$202,ROW(),"")),"")</f>
        <v/>
      </c>
      <c r="BV942" s="58" t="str">
        <f>IF(O942="男子",IF($AF942&gt;100,"",IF($M942=プロ用男子!K$202,ROW(),"")),"")</f>
        <v/>
      </c>
      <c r="BW942" s="58" t="str">
        <f>IF(O942="男子",IF($AF942&gt;100,"",IF($M942=プロ用男子!D$227,ROW(),"")),"")</f>
        <v/>
      </c>
      <c r="BX942" s="58" t="str">
        <f>IF(O942="男子",IF($AF942&gt;100,"",IF($M942=プロ用男子!K$227,ROW(),"")),"")</f>
        <v/>
      </c>
      <c r="BY942" s="58" t="str">
        <f>IF(O942="女子",IF(AF942&gt;100,"",IF(M942=プロ用女子!D$2,ROW(),"")),"")</f>
        <v/>
      </c>
      <c r="BZ942" s="58" t="str">
        <f>IF(O942="女子",IF($AF942&gt;100,"",IF($M942=プロ用女子!K$2,ROW(),"")),"")</f>
        <v/>
      </c>
      <c r="CA942" s="58" t="str">
        <f>IF(O942="女子",IF($AF942&gt;100,"",IF($M942=プロ用女子!D$27,ROW(),"")),"")</f>
        <v/>
      </c>
      <c r="CB942" s="58" t="str">
        <f>IF(O942="女子",IF($AF942&gt;100,"",IF($M942=プロ用女子!K$27,ROW(),"")),"")</f>
        <v/>
      </c>
      <c r="CC942" s="58" t="str">
        <f>IF(O942="女子",IF($AF942&gt;100,"",IF($M942=プロ用女子!D$52,ROW(),"")),"")</f>
        <v/>
      </c>
      <c r="CD942" s="58" t="str">
        <f>IF(O942="女子",IF($AF942&gt;100,"",IF($M942=プロ用女子!K$52,ROW(),"")),"")</f>
        <v/>
      </c>
      <c r="CE942" s="58" t="str">
        <f>IF(O942="女子",IF($AF942&gt;100,"",IF($M942=プロ用女子!D$77,ROW(),"")),"")</f>
        <v/>
      </c>
      <c r="CF942" s="58" t="str">
        <f>IF(O942="女子",IF($AF942&gt;100,"",IF($M942=プロ用女子!K$77,ROW(),"")),"")</f>
        <v/>
      </c>
      <c r="CG942" s="58" t="str">
        <f>IF(O942="女子",IF($AF942&gt;100,"",IF($M942=プロ用女子!D$102,ROW(),"")),"")</f>
        <v/>
      </c>
      <c r="CH942" s="58" t="str">
        <f>IF(O942="女子",IF($AF942&gt;100,"",IF($M942=プロ用女子!K$102,ROW(),"")),"")</f>
        <v/>
      </c>
      <c r="CI942" s="58" t="str">
        <f>IF(O942="女子",IF($AF942&gt;100,"",IF($M942=プロ用女子!D$127,ROW(),"")),"")</f>
        <v/>
      </c>
      <c r="CJ942" s="58" t="str">
        <f>IF(O942="女子",IF($AF942&gt;100,"",IF($M942=プロ用女子!K$127,ROW(),"")),"")</f>
        <v/>
      </c>
      <c r="CK942" s="58" t="str">
        <f>IF(O942="女子",IF($AF942&gt;100,"",IF($M942=プロ用女子!D$152,ROW(),"")),"")</f>
        <v/>
      </c>
      <c r="CL942" s="58" t="str">
        <f>IF(O942="女子",IF($AF942&gt;100,"",IF($M942=プロ用女子!K$152,ROW(),"")),"")</f>
        <v/>
      </c>
      <c r="CM942" s="58" t="str">
        <f>IF(O942="女子",IF($AF942&gt;100,"",IF($M942=プロ用女子!D$177,ROW(),"")),"")</f>
        <v/>
      </c>
      <c r="CN942" s="58" t="str">
        <f>IF(O942="女子",IF($AF942&gt;100,"",IF($M942=プロ用女子!K$177,ROW(),"")),"")</f>
        <v/>
      </c>
      <c r="CO942" s="58" t="str">
        <f>IF(O942="女子",IF($AF942&gt;100,"",IF($M942=プロ用女子!D$202,ROW(),"")),"")</f>
        <v/>
      </c>
      <c r="CP942" s="58" t="str">
        <f>IF(O942="女子",IF($AF942&gt;100,"",IF($M942=プロ用女子!K$202,ROW(),"")),"")</f>
        <v/>
      </c>
      <c r="CQ942" s="58" t="str">
        <f>IF(O942="女子",IF($AF942&gt;100,"",IF($M942=プロ用女子!D$227,ROW(),"")),"")</f>
        <v/>
      </c>
      <c r="CR942" s="58" t="str">
        <f>IF(O942="女子",IF($AF942&gt;100,"",IF($M942=プロ用女子!K$227,ROW(),"")),"")</f>
        <v/>
      </c>
    </row>
    <row r="943" spans="57:96" x14ac:dyDescent="0.15">
      <c r="BE943" s="58" t="str">
        <f>IF(O943="男子",IF($AF943&gt;100,"",IF(M943=プロ用男子!D$2,ROW(),"")),"")</f>
        <v/>
      </c>
      <c r="BF943" s="58" t="str">
        <f>IF(O943="男子",IF($AF943&gt;100,"",IF($M943=プロ用男子!K$2,ROW(),"")),"")</f>
        <v/>
      </c>
      <c r="BG943" s="58" t="str">
        <f>IF(O943="男子",IF($AF943&gt;100,"",IF($M943=プロ用男子!D$27,ROW(),"")),"")</f>
        <v/>
      </c>
      <c r="BH943" s="58" t="str">
        <f>IF(O943="男子",IF($AF943&gt;100,"",IF($M943=プロ用男子!K$27,ROW(),"")),"")</f>
        <v/>
      </c>
      <c r="BI943" s="58" t="str">
        <f>IF(O943="男子",IF($AF943&gt;100,"",IF($M943=プロ用男子!D$52,ROW(),"")),"")</f>
        <v/>
      </c>
      <c r="BJ943" s="58" t="str">
        <f>IF(O943="男子",IF($AF943&gt;100,"",IF($M943=プロ用男子!K$52,ROW(),"")),"")</f>
        <v/>
      </c>
      <c r="BK943" s="58" t="str">
        <f>IF(O943="男子",IF($AF943&gt;100,"",IF($M943=プロ用男子!D$77,ROW(),"")),"")</f>
        <v/>
      </c>
      <c r="BL943" s="58" t="str">
        <f>IF(O943="男子",IF($AF943&gt;100,"",IF($M943=プロ用男子!K$77,ROW(),"")),"")</f>
        <v/>
      </c>
      <c r="BM943" s="58" t="str">
        <f>IF(O943="男子",IF($AF943&gt;100,"",IF($M943=プロ用男子!D$102,ROW(),"")),"")</f>
        <v/>
      </c>
      <c r="BN943" s="58" t="str">
        <f>IF(O943="男子",IF($AF943&gt;100,"",IF($M943=プロ用男子!K$102,ROW(),"")),"")</f>
        <v/>
      </c>
      <c r="BO943" s="58" t="str">
        <f>IF(O943="男子",IF($AF943&gt;100,"",IF($M943=プロ用男子!D$127,ROW(),"")),"")</f>
        <v/>
      </c>
      <c r="BP943" s="58" t="str">
        <f>IF(O943="男子",IF($AF943&gt;100,"",IF($M943=プロ用男子!K$127,ROW(),"")),"")</f>
        <v/>
      </c>
      <c r="BQ943" s="58" t="str">
        <f>IF(O943="男子",IF($AF943&gt;100,"",IF($M943=プロ用男子!D$152,ROW(),"")),"")</f>
        <v/>
      </c>
      <c r="BR943" s="58" t="str">
        <f>IF(O943="男子",IF($AF943&gt;100,"",IF($M943=プロ用男子!K$152,ROW(),"")),"")</f>
        <v/>
      </c>
      <c r="BS943" s="58" t="str">
        <f>IF(O943="男子",IF($AF943&gt;100,"",IF($M943=プロ用男子!D$177,ROW(),"")),"")</f>
        <v/>
      </c>
      <c r="BT943" s="58" t="str">
        <f>IF(O943="男子",IF($AF943&gt;100,"",IF($M943=プロ用男子!K$177,ROW(),"")),"")</f>
        <v/>
      </c>
      <c r="BU943" s="58" t="str">
        <f>IF(O943="男子",IF($AF943&gt;100,"",IF($M943=プロ用男子!D$202,ROW(),"")),"")</f>
        <v/>
      </c>
      <c r="BV943" s="58" t="str">
        <f>IF(O943="男子",IF($AF943&gt;100,"",IF($M943=プロ用男子!K$202,ROW(),"")),"")</f>
        <v/>
      </c>
      <c r="BW943" s="58" t="str">
        <f>IF(O943="男子",IF($AF943&gt;100,"",IF($M943=プロ用男子!D$227,ROW(),"")),"")</f>
        <v/>
      </c>
      <c r="BX943" s="58" t="str">
        <f>IF(O943="男子",IF($AF943&gt;100,"",IF($M943=プロ用男子!K$227,ROW(),"")),"")</f>
        <v/>
      </c>
      <c r="BY943" s="58" t="str">
        <f>IF(O943="女子",IF(AF943&gt;100,"",IF(M943=プロ用女子!D$2,ROW(),"")),"")</f>
        <v/>
      </c>
      <c r="BZ943" s="58" t="str">
        <f>IF(O943="女子",IF($AF943&gt;100,"",IF($M943=プロ用女子!K$2,ROW(),"")),"")</f>
        <v/>
      </c>
      <c r="CA943" s="58" t="str">
        <f>IF(O943="女子",IF($AF943&gt;100,"",IF($M943=プロ用女子!D$27,ROW(),"")),"")</f>
        <v/>
      </c>
      <c r="CB943" s="58" t="str">
        <f>IF(O943="女子",IF($AF943&gt;100,"",IF($M943=プロ用女子!K$27,ROW(),"")),"")</f>
        <v/>
      </c>
      <c r="CC943" s="58" t="str">
        <f>IF(O943="女子",IF($AF943&gt;100,"",IF($M943=プロ用女子!D$52,ROW(),"")),"")</f>
        <v/>
      </c>
      <c r="CD943" s="58" t="str">
        <f>IF(O943="女子",IF($AF943&gt;100,"",IF($M943=プロ用女子!K$52,ROW(),"")),"")</f>
        <v/>
      </c>
      <c r="CE943" s="58" t="str">
        <f>IF(O943="女子",IF($AF943&gt;100,"",IF($M943=プロ用女子!D$77,ROW(),"")),"")</f>
        <v/>
      </c>
      <c r="CF943" s="58" t="str">
        <f>IF(O943="女子",IF($AF943&gt;100,"",IF($M943=プロ用女子!K$77,ROW(),"")),"")</f>
        <v/>
      </c>
      <c r="CG943" s="58" t="str">
        <f>IF(O943="女子",IF($AF943&gt;100,"",IF($M943=プロ用女子!D$102,ROW(),"")),"")</f>
        <v/>
      </c>
      <c r="CH943" s="58" t="str">
        <f>IF(O943="女子",IF($AF943&gt;100,"",IF($M943=プロ用女子!K$102,ROW(),"")),"")</f>
        <v/>
      </c>
      <c r="CI943" s="58" t="str">
        <f>IF(O943="女子",IF($AF943&gt;100,"",IF($M943=プロ用女子!D$127,ROW(),"")),"")</f>
        <v/>
      </c>
      <c r="CJ943" s="58" t="str">
        <f>IF(O943="女子",IF($AF943&gt;100,"",IF($M943=プロ用女子!K$127,ROW(),"")),"")</f>
        <v/>
      </c>
      <c r="CK943" s="58" t="str">
        <f>IF(O943="女子",IF($AF943&gt;100,"",IF($M943=プロ用女子!D$152,ROW(),"")),"")</f>
        <v/>
      </c>
      <c r="CL943" s="58" t="str">
        <f>IF(O943="女子",IF($AF943&gt;100,"",IF($M943=プロ用女子!K$152,ROW(),"")),"")</f>
        <v/>
      </c>
      <c r="CM943" s="58" t="str">
        <f>IF(O943="女子",IF($AF943&gt;100,"",IF($M943=プロ用女子!D$177,ROW(),"")),"")</f>
        <v/>
      </c>
      <c r="CN943" s="58" t="str">
        <f>IF(O943="女子",IF($AF943&gt;100,"",IF($M943=プロ用女子!K$177,ROW(),"")),"")</f>
        <v/>
      </c>
      <c r="CO943" s="58" t="str">
        <f>IF(O943="女子",IF($AF943&gt;100,"",IF($M943=プロ用女子!D$202,ROW(),"")),"")</f>
        <v/>
      </c>
      <c r="CP943" s="58" t="str">
        <f>IF(O943="女子",IF($AF943&gt;100,"",IF($M943=プロ用女子!K$202,ROW(),"")),"")</f>
        <v/>
      </c>
      <c r="CQ943" s="58" t="str">
        <f>IF(O943="女子",IF($AF943&gt;100,"",IF($M943=プロ用女子!D$227,ROW(),"")),"")</f>
        <v/>
      </c>
      <c r="CR943" s="58" t="str">
        <f>IF(O943="女子",IF($AF943&gt;100,"",IF($M943=プロ用女子!K$227,ROW(),"")),"")</f>
        <v/>
      </c>
    </row>
    <row r="944" spans="57:96" x14ac:dyDescent="0.15">
      <c r="BE944" s="58" t="str">
        <f>IF(O944="男子",IF($AF944&gt;100,"",IF(M944=プロ用男子!D$2,ROW(),"")),"")</f>
        <v/>
      </c>
      <c r="BF944" s="58" t="str">
        <f>IF(O944="男子",IF($AF944&gt;100,"",IF($M944=プロ用男子!K$2,ROW(),"")),"")</f>
        <v/>
      </c>
      <c r="BG944" s="58" t="str">
        <f>IF(O944="男子",IF($AF944&gt;100,"",IF($M944=プロ用男子!D$27,ROW(),"")),"")</f>
        <v/>
      </c>
      <c r="BH944" s="58" t="str">
        <f>IF(O944="男子",IF($AF944&gt;100,"",IF($M944=プロ用男子!K$27,ROW(),"")),"")</f>
        <v/>
      </c>
      <c r="BI944" s="58" t="str">
        <f>IF(O944="男子",IF($AF944&gt;100,"",IF($M944=プロ用男子!D$52,ROW(),"")),"")</f>
        <v/>
      </c>
      <c r="BJ944" s="58" t="str">
        <f>IF(O944="男子",IF($AF944&gt;100,"",IF($M944=プロ用男子!K$52,ROW(),"")),"")</f>
        <v/>
      </c>
      <c r="BK944" s="58" t="str">
        <f>IF(O944="男子",IF($AF944&gt;100,"",IF($M944=プロ用男子!D$77,ROW(),"")),"")</f>
        <v/>
      </c>
      <c r="BL944" s="58" t="str">
        <f>IF(O944="男子",IF($AF944&gt;100,"",IF($M944=プロ用男子!K$77,ROW(),"")),"")</f>
        <v/>
      </c>
      <c r="BM944" s="58" t="str">
        <f>IF(O944="男子",IF($AF944&gt;100,"",IF($M944=プロ用男子!D$102,ROW(),"")),"")</f>
        <v/>
      </c>
      <c r="BN944" s="58" t="str">
        <f>IF(O944="男子",IF($AF944&gt;100,"",IF($M944=プロ用男子!K$102,ROW(),"")),"")</f>
        <v/>
      </c>
      <c r="BO944" s="58" t="str">
        <f>IF(O944="男子",IF($AF944&gt;100,"",IF($M944=プロ用男子!D$127,ROW(),"")),"")</f>
        <v/>
      </c>
      <c r="BP944" s="58" t="str">
        <f>IF(O944="男子",IF($AF944&gt;100,"",IF($M944=プロ用男子!K$127,ROW(),"")),"")</f>
        <v/>
      </c>
      <c r="BQ944" s="58" t="str">
        <f>IF(O944="男子",IF($AF944&gt;100,"",IF($M944=プロ用男子!D$152,ROW(),"")),"")</f>
        <v/>
      </c>
      <c r="BR944" s="58" t="str">
        <f>IF(O944="男子",IF($AF944&gt;100,"",IF($M944=プロ用男子!K$152,ROW(),"")),"")</f>
        <v/>
      </c>
      <c r="BS944" s="58" t="str">
        <f>IF(O944="男子",IF($AF944&gt;100,"",IF($M944=プロ用男子!D$177,ROW(),"")),"")</f>
        <v/>
      </c>
      <c r="BT944" s="58" t="str">
        <f>IF(O944="男子",IF($AF944&gt;100,"",IF($M944=プロ用男子!K$177,ROW(),"")),"")</f>
        <v/>
      </c>
      <c r="BU944" s="58" t="str">
        <f>IF(O944="男子",IF($AF944&gt;100,"",IF($M944=プロ用男子!D$202,ROW(),"")),"")</f>
        <v/>
      </c>
      <c r="BV944" s="58" t="str">
        <f>IF(O944="男子",IF($AF944&gt;100,"",IF($M944=プロ用男子!K$202,ROW(),"")),"")</f>
        <v/>
      </c>
      <c r="BW944" s="58" t="str">
        <f>IF(O944="男子",IF($AF944&gt;100,"",IF($M944=プロ用男子!D$227,ROW(),"")),"")</f>
        <v/>
      </c>
      <c r="BX944" s="58" t="str">
        <f>IF(O944="男子",IF($AF944&gt;100,"",IF($M944=プロ用男子!K$227,ROW(),"")),"")</f>
        <v/>
      </c>
      <c r="BY944" s="58" t="str">
        <f>IF(O944="女子",IF(AF944&gt;100,"",IF(M944=プロ用女子!D$2,ROW(),"")),"")</f>
        <v/>
      </c>
      <c r="BZ944" s="58" t="str">
        <f>IF(O944="女子",IF($AF944&gt;100,"",IF($M944=プロ用女子!K$2,ROW(),"")),"")</f>
        <v/>
      </c>
      <c r="CA944" s="58" t="str">
        <f>IF(O944="女子",IF($AF944&gt;100,"",IF($M944=プロ用女子!D$27,ROW(),"")),"")</f>
        <v/>
      </c>
      <c r="CB944" s="58" t="str">
        <f>IF(O944="女子",IF($AF944&gt;100,"",IF($M944=プロ用女子!K$27,ROW(),"")),"")</f>
        <v/>
      </c>
      <c r="CC944" s="58" t="str">
        <f>IF(O944="女子",IF($AF944&gt;100,"",IF($M944=プロ用女子!D$52,ROW(),"")),"")</f>
        <v/>
      </c>
      <c r="CD944" s="58" t="str">
        <f>IF(O944="女子",IF($AF944&gt;100,"",IF($M944=プロ用女子!K$52,ROW(),"")),"")</f>
        <v/>
      </c>
      <c r="CE944" s="58" t="str">
        <f>IF(O944="女子",IF($AF944&gt;100,"",IF($M944=プロ用女子!D$77,ROW(),"")),"")</f>
        <v/>
      </c>
      <c r="CF944" s="58" t="str">
        <f>IF(O944="女子",IF($AF944&gt;100,"",IF($M944=プロ用女子!K$77,ROW(),"")),"")</f>
        <v/>
      </c>
      <c r="CG944" s="58" t="str">
        <f>IF(O944="女子",IF($AF944&gt;100,"",IF($M944=プロ用女子!D$102,ROW(),"")),"")</f>
        <v/>
      </c>
      <c r="CH944" s="58" t="str">
        <f>IF(O944="女子",IF($AF944&gt;100,"",IF($M944=プロ用女子!K$102,ROW(),"")),"")</f>
        <v/>
      </c>
      <c r="CI944" s="58" t="str">
        <f>IF(O944="女子",IF($AF944&gt;100,"",IF($M944=プロ用女子!D$127,ROW(),"")),"")</f>
        <v/>
      </c>
      <c r="CJ944" s="58" t="str">
        <f>IF(O944="女子",IF($AF944&gt;100,"",IF($M944=プロ用女子!K$127,ROW(),"")),"")</f>
        <v/>
      </c>
      <c r="CK944" s="58" t="str">
        <f>IF(O944="女子",IF($AF944&gt;100,"",IF($M944=プロ用女子!D$152,ROW(),"")),"")</f>
        <v/>
      </c>
      <c r="CL944" s="58" t="str">
        <f>IF(O944="女子",IF($AF944&gt;100,"",IF($M944=プロ用女子!K$152,ROW(),"")),"")</f>
        <v/>
      </c>
      <c r="CM944" s="58" t="str">
        <f>IF(O944="女子",IF($AF944&gt;100,"",IF($M944=プロ用女子!D$177,ROW(),"")),"")</f>
        <v/>
      </c>
      <c r="CN944" s="58" t="str">
        <f>IF(O944="女子",IF($AF944&gt;100,"",IF($M944=プロ用女子!K$177,ROW(),"")),"")</f>
        <v/>
      </c>
      <c r="CO944" s="58" t="str">
        <f>IF(O944="女子",IF($AF944&gt;100,"",IF($M944=プロ用女子!D$202,ROW(),"")),"")</f>
        <v/>
      </c>
      <c r="CP944" s="58" t="str">
        <f>IF(O944="女子",IF($AF944&gt;100,"",IF($M944=プロ用女子!K$202,ROW(),"")),"")</f>
        <v/>
      </c>
      <c r="CQ944" s="58" t="str">
        <f>IF(O944="女子",IF($AF944&gt;100,"",IF($M944=プロ用女子!D$227,ROW(),"")),"")</f>
        <v/>
      </c>
      <c r="CR944" s="58" t="str">
        <f>IF(O944="女子",IF($AF944&gt;100,"",IF($M944=プロ用女子!K$227,ROW(),"")),"")</f>
        <v/>
      </c>
    </row>
    <row r="945" spans="57:96" x14ac:dyDescent="0.15">
      <c r="BE945" s="58" t="str">
        <f>IF(O945="男子",IF($AF945&gt;100,"",IF(M945=プロ用男子!D$2,ROW(),"")),"")</f>
        <v/>
      </c>
      <c r="BF945" s="58" t="str">
        <f>IF(O945="男子",IF($AF945&gt;100,"",IF($M945=プロ用男子!K$2,ROW(),"")),"")</f>
        <v/>
      </c>
      <c r="BG945" s="58" t="str">
        <f>IF(O945="男子",IF($AF945&gt;100,"",IF($M945=プロ用男子!D$27,ROW(),"")),"")</f>
        <v/>
      </c>
      <c r="BH945" s="58" t="str">
        <f>IF(O945="男子",IF($AF945&gt;100,"",IF($M945=プロ用男子!K$27,ROW(),"")),"")</f>
        <v/>
      </c>
      <c r="BI945" s="58" t="str">
        <f>IF(O945="男子",IF($AF945&gt;100,"",IF($M945=プロ用男子!D$52,ROW(),"")),"")</f>
        <v/>
      </c>
      <c r="BJ945" s="58" t="str">
        <f>IF(O945="男子",IF($AF945&gt;100,"",IF($M945=プロ用男子!K$52,ROW(),"")),"")</f>
        <v/>
      </c>
      <c r="BK945" s="58" t="str">
        <f>IF(O945="男子",IF($AF945&gt;100,"",IF($M945=プロ用男子!D$77,ROW(),"")),"")</f>
        <v/>
      </c>
      <c r="BL945" s="58" t="str">
        <f>IF(O945="男子",IF($AF945&gt;100,"",IF($M945=プロ用男子!K$77,ROW(),"")),"")</f>
        <v/>
      </c>
      <c r="BM945" s="58" t="str">
        <f>IF(O945="男子",IF($AF945&gt;100,"",IF($M945=プロ用男子!D$102,ROW(),"")),"")</f>
        <v/>
      </c>
      <c r="BN945" s="58" t="str">
        <f>IF(O945="男子",IF($AF945&gt;100,"",IF($M945=プロ用男子!K$102,ROW(),"")),"")</f>
        <v/>
      </c>
      <c r="BO945" s="58" t="str">
        <f>IF(O945="男子",IF($AF945&gt;100,"",IF($M945=プロ用男子!D$127,ROW(),"")),"")</f>
        <v/>
      </c>
      <c r="BP945" s="58" t="str">
        <f>IF(O945="男子",IF($AF945&gt;100,"",IF($M945=プロ用男子!K$127,ROW(),"")),"")</f>
        <v/>
      </c>
      <c r="BQ945" s="58" t="str">
        <f>IF(O945="男子",IF($AF945&gt;100,"",IF($M945=プロ用男子!D$152,ROW(),"")),"")</f>
        <v/>
      </c>
      <c r="BR945" s="58" t="str">
        <f>IF(O945="男子",IF($AF945&gt;100,"",IF($M945=プロ用男子!K$152,ROW(),"")),"")</f>
        <v/>
      </c>
      <c r="BS945" s="58" t="str">
        <f>IF(O945="男子",IF($AF945&gt;100,"",IF($M945=プロ用男子!D$177,ROW(),"")),"")</f>
        <v/>
      </c>
      <c r="BT945" s="58" t="str">
        <f>IF(O945="男子",IF($AF945&gt;100,"",IF($M945=プロ用男子!K$177,ROW(),"")),"")</f>
        <v/>
      </c>
      <c r="BU945" s="58" t="str">
        <f>IF(O945="男子",IF($AF945&gt;100,"",IF($M945=プロ用男子!D$202,ROW(),"")),"")</f>
        <v/>
      </c>
      <c r="BV945" s="58" t="str">
        <f>IF(O945="男子",IF($AF945&gt;100,"",IF($M945=プロ用男子!K$202,ROW(),"")),"")</f>
        <v/>
      </c>
      <c r="BW945" s="58" t="str">
        <f>IF(O945="男子",IF($AF945&gt;100,"",IF($M945=プロ用男子!D$227,ROW(),"")),"")</f>
        <v/>
      </c>
      <c r="BX945" s="58" t="str">
        <f>IF(O945="男子",IF($AF945&gt;100,"",IF($M945=プロ用男子!K$227,ROW(),"")),"")</f>
        <v/>
      </c>
      <c r="BY945" s="58" t="str">
        <f>IF(O945="女子",IF(AF945&gt;100,"",IF(M945=プロ用女子!D$2,ROW(),"")),"")</f>
        <v/>
      </c>
      <c r="BZ945" s="58" t="str">
        <f>IF(O945="女子",IF($AF945&gt;100,"",IF($M945=プロ用女子!K$2,ROW(),"")),"")</f>
        <v/>
      </c>
      <c r="CA945" s="58" t="str">
        <f>IF(O945="女子",IF($AF945&gt;100,"",IF($M945=プロ用女子!D$27,ROW(),"")),"")</f>
        <v/>
      </c>
      <c r="CB945" s="58" t="str">
        <f>IF(O945="女子",IF($AF945&gt;100,"",IF($M945=プロ用女子!K$27,ROW(),"")),"")</f>
        <v/>
      </c>
      <c r="CC945" s="58" t="str">
        <f>IF(O945="女子",IF($AF945&gt;100,"",IF($M945=プロ用女子!D$52,ROW(),"")),"")</f>
        <v/>
      </c>
      <c r="CD945" s="58" t="str">
        <f>IF(O945="女子",IF($AF945&gt;100,"",IF($M945=プロ用女子!K$52,ROW(),"")),"")</f>
        <v/>
      </c>
      <c r="CE945" s="58" t="str">
        <f>IF(O945="女子",IF($AF945&gt;100,"",IF($M945=プロ用女子!D$77,ROW(),"")),"")</f>
        <v/>
      </c>
      <c r="CF945" s="58" t="str">
        <f>IF(O945="女子",IF($AF945&gt;100,"",IF($M945=プロ用女子!K$77,ROW(),"")),"")</f>
        <v/>
      </c>
      <c r="CG945" s="58" t="str">
        <f>IF(O945="女子",IF($AF945&gt;100,"",IF($M945=プロ用女子!D$102,ROW(),"")),"")</f>
        <v/>
      </c>
      <c r="CH945" s="58" t="str">
        <f>IF(O945="女子",IF($AF945&gt;100,"",IF($M945=プロ用女子!K$102,ROW(),"")),"")</f>
        <v/>
      </c>
      <c r="CI945" s="58" t="str">
        <f>IF(O945="女子",IF($AF945&gt;100,"",IF($M945=プロ用女子!D$127,ROW(),"")),"")</f>
        <v/>
      </c>
      <c r="CJ945" s="58" t="str">
        <f>IF(O945="女子",IF($AF945&gt;100,"",IF($M945=プロ用女子!K$127,ROW(),"")),"")</f>
        <v/>
      </c>
      <c r="CK945" s="58" t="str">
        <f>IF(O945="女子",IF($AF945&gt;100,"",IF($M945=プロ用女子!D$152,ROW(),"")),"")</f>
        <v/>
      </c>
      <c r="CL945" s="58" t="str">
        <f>IF(O945="女子",IF($AF945&gt;100,"",IF($M945=プロ用女子!K$152,ROW(),"")),"")</f>
        <v/>
      </c>
      <c r="CM945" s="58" t="str">
        <f>IF(O945="女子",IF($AF945&gt;100,"",IF($M945=プロ用女子!D$177,ROW(),"")),"")</f>
        <v/>
      </c>
      <c r="CN945" s="58" t="str">
        <f>IF(O945="女子",IF($AF945&gt;100,"",IF($M945=プロ用女子!K$177,ROW(),"")),"")</f>
        <v/>
      </c>
      <c r="CO945" s="58" t="str">
        <f>IF(O945="女子",IF($AF945&gt;100,"",IF($M945=プロ用女子!D$202,ROW(),"")),"")</f>
        <v/>
      </c>
      <c r="CP945" s="58" t="str">
        <f>IF(O945="女子",IF($AF945&gt;100,"",IF($M945=プロ用女子!K$202,ROW(),"")),"")</f>
        <v/>
      </c>
      <c r="CQ945" s="58" t="str">
        <f>IF(O945="女子",IF($AF945&gt;100,"",IF($M945=プロ用女子!D$227,ROW(),"")),"")</f>
        <v/>
      </c>
      <c r="CR945" s="58" t="str">
        <f>IF(O945="女子",IF($AF945&gt;100,"",IF($M945=プロ用女子!K$227,ROW(),"")),"")</f>
        <v/>
      </c>
    </row>
    <row r="946" spans="57:96" x14ac:dyDescent="0.15">
      <c r="BE946" s="58" t="str">
        <f>IF(O946="男子",IF($AF946&gt;100,"",IF(M946=プロ用男子!D$2,ROW(),"")),"")</f>
        <v/>
      </c>
      <c r="BF946" s="58" t="str">
        <f>IF(O946="男子",IF($AF946&gt;100,"",IF($M946=プロ用男子!K$2,ROW(),"")),"")</f>
        <v/>
      </c>
      <c r="BG946" s="58" t="str">
        <f>IF(O946="男子",IF($AF946&gt;100,"",IF($M946=プロ用男子!D$27,ROW(),"")),"")</f>
        <v/>
      </c>
      <c r="BH946" s="58" t="str">
        <f>IF(O946="男子",IF($AF946&gt;100,"",IF($M946=プロ用男子!K$27,ROW(),"")),"")</f>
        <v/>
      </c>
      <c r="BI946" s="58" t="str">
        <f>IF(O946="男子",IF($AF946&gt;100,"",IF($M946=プロ用男子!D$52,ROW(),"")),"")</f>
        <v/>
      </c>
      <c r="BJ946" s="58" t="str">
        <f>IF(O946="男子",IF($AF946&gt;100,"",IF($M946=プロ用男子!K$52,ROW(),"")),"")</f>
        <v/>
      </c>
      <c r="BK946" s="58" t="str">
        <f>IF(O946="男子",IF($AF946&gt;100,"",IF($M946=プロ用男子!D$77,ROW(),"")),"")</f>
        <v/>
      </c>
      <c r="BL946" s="58" t="str">
        <f>IF(O946="男子",IF($AF946&gt;100,"",IF($M946=プロ用男子!K$77,ROW(),"")),"")</f>
        <v/>
      </c>
      <c r="BM946" s="58" t="str">
        <f>IF(O946="男子",IF($AF946&gt;100,"",IF($M946=プロ用男子!D$102,ROW(),"")),"")</f>
        <v/>
      </c>
      <c r="BN946" s="58" t="str">
        <f>IF(O946="男子",IF($AF946&gt;100,"",IF($M946=プロ用男子!K$102,ROW(),"")),"")</f>
        <v/>
      </c>
      <c r="BO946" s="58" t="str">
        <f>IF(O946="男子",IF($AF946&gt;100,"",IF($M946=プロ用男子!D$127,ROW(),"")),"")</f>
        <v/>
      </c>
      <c r="BP946" s="58" t="str">
        <f>IF(O946="男子",IF($AF946&gt;100,"",IF($M946=プロ用男子!K$127,ROW(),"")),"")</f>
        <v/>
      </c>
      <c r="BQ946" s="58" t="str">
        <f>IF(O946="男子",IF($AF946&gt;100,"",IF($M946=プロ用男子!D$152,ROW(),"")),"")</f>
        <v/>
      </c>
      <c r="BR946" s="58" t="str">
        <f>IF(O946="男子",IF($AF946&gt;100,"",IF($M946=プロ用男子!K$152,ROW(),"")),"")</f>
        <v/>
      </c>
      <c r="BS946" s="58" t="str">
        <f>IF(O946="男子",IF($AF946&gt;100,"",IF($M946=プロ用男子!D$177,ROW(),"")),"")</f>
        <v/>
      </c>
      <c r="BT946" s="58" t="str">
        <f>IF(O946="男子",IF($AF946&gt;100,"",IF($M946=プロ用男子!K$177,ROW(),"")),"")</f>
        <v/>
      </c>
      <c r="BU946" s="58" t="str">
        <f>IF(O946="男子",IF($AF946&gt;100,"",IF($M946=プロ用男子!D$202,ROW(),"")),"")</f>
        <v/>
      </c>
      <c r="BV946" s="58" t="str">
        <f>IF(O946="男子",IF($AF946&gt;100,"",IF($M946=プロ用男子!K$202,ROW(),"")),"")</f>
        <v/>
      </c>
      <c r="BW946" s="58" t="str">
        <f>IF(O946="男子",IF($AF946&gt;100,"",IF($M946=プロ用男子!D$227,ROW(),"")),"")</f>
        <v/>
      </c>
      <c r="BX946" s="58" t="str">
        <f>IF(O946="男子",IF($AF946&gt;100,"",IF($M946=プロ用男子!K$227,ROW(),"")),"")</f>
        <v/>
      </c>
      <c r="BY946" s="58" t="str">
        <f>IF(O946="女子",IF(AF946&gt;100,"",IF(M946=プロ用女子!D$2,ROW(),"")),"")</f>
        <v/>
      </c>
      <c r="BZ946" s="58" t="str">
        <f>IF(O946="女子",IF($AF946&gt;100,"",IF($M946=プロ用女子!K$2,ROW(),"")),"")</f>
        <v/>
      </c>
      <c r="CA946" s="58" t="str">
        <f>IF(O946="女子",IF($AF946&gt;100,"",IF($M946=プロ用女子!D$27,ROW(),"")),"")</f>
        <v/>
      </c>
      <c r="CB946" s="58" t="str">
        <f>IF(O946="女子",IF($AF946&gt;100,"",IF($M946=プロ用女子!K$27,ROW(),"")),"")</f>
        <v/>
      </c>
      <c r="CC946" s="58" t="str">
        <f>IF(O946="女子",IF($AF946&gt;100,"",IF($M946=プロ用女子!D$52,ROW(),"")),"")</f>
        <v/>
      </c>
      <c r="CD946" s="58" t="str">
        <f>IF(O946="女子",IF($AF946&gt;100,"",IF($M946=プロ用女子!K$52,ROW(),"")),"")</f>
        <v/>
      </c>
      <c r="CE946" s="58" t="str">
        <f>IF(O946="女子",IF($AF946&gt;100,"",IF($M946=プロ用女子!D$77,ROW(),"")),"")</f>
        <v/>
      </c>
      <c r="CF946" s="58" t="str">
        <f>IF(O946="女子",IF($AF946&gt;100,"",IF($M946=プロ用女子!K$77,ROW(),"")),"")</f>
        <v/>
      </c>
      <c r="CG946" s="58" t="str">
        <f>IF(O946="女子",IF($AF946&gt;100,"",IF($M946=プロ用女子!D$102,ROW(),"")),"")</f>
        <v/>
      </c>
      <c r="CH946" s="58" t="str">
        <f>IF(O946="女子",IF($AF946&gt;100,"",IF($M946=プロ用女子!K$102,ROW(),"")),"")</f>
        <v/>
      </c>
      <c r="CI946" s="58" t="str">
        <f>IF(O946="女子",IF($AF946&gt;100,"",IF($M946=プロ用女子!D$127,ROW(),"")),"")</f>
        <v/>
      </c>
      <c r="CJ946" s="58" t="str">
        <f>IF(O946="女子",IF($AF946&gt;100,"",IF($M946=プロ用女子!K$127,ROW(),"")),"")</f>
        <v/>
      </c>
      <c r="CK946" s="58" t="str">
        <f>IF(O946="女子",IF($AF946&gt;100,"",IF($M946=プロ用女子!D$152,ROW(),"")),"")</f>
        <v/>
      </c>
      <c r="CL946" s="58" t="str">
        <f>IF(O946="女子",IF($AF946&gt;100,"",IF($M946=プロ用女子!K$152,ROW(),"")),"")</f>
        <v/>
      </c>
      <c r="CM946" s="58" t="str">
        <f>IF(O946="女子",IF($AF946&gt;100,"",IF($M946=プロ用女子!D$177,ROW(),"")),"")</f>
        <v/>
      </c>
      <c r="CN946" s="58" t="str">
        <f>IF(O946="女子",IF($AF946&gt;100,"",IF($M946=プロ用女子!K$177,ROW(),"")),"")</f>
        <v/>
      </c>
      <c r="CO946" s="58" t="str">
        <f>IF(O946="女子",IF($AF946&gt;100,"",IF($M946=プロ用女子!D$202,ROW(),"")),"")</f>
        <v/>
      </c>
      <c r="CP946" s="58" t="str">
        <f>IF(O946="女子",IF($AF946&gt;100,"",IF($M946=プロ用女子!K$202,ROW(),"")),"")</f>
        <v/>
      </c>
      <c r="CQ946" s="58" t="str">
        <f>IF(O946="女子",IF($AF946&gt;100,"",IF($M946=プロ用女子!D$227,ROW(),"")),"")</f>
        <v/>
      </c>
      <c r="CR946" s="58" t="str">
        <f>IF(O946="女子",IF($AF946&gt;100,"",IF($M946=プロ用女子!K$227,ROW(),"")),"")</f>
        <v/>
      </c>
    </row>
    <row r="947" spans="57:96" x14ac:dyDescent="0.15">
      <c r="BE947" s="58" t="str">
        <f>IF(O947="男子",IF($AF947&gt;100,"",IF(M947=プロ用男子!D$2,ROW(),"")),"")</f>
        <v/>
      </c>
      <c r="BF947" s="58" t="str">
        <f>IF(O947="男子",IF($AF947&gt;100,"",IF($M947=プロ用男子!K$2,ROW(),"")),"")</f>
        <v/>
      </c>
      <c r="BG947" s="58" t="str">
        <f>IF(O947="男子",IF($AF947&gt;100,"",IF($M947=プロ用男子!D$27,ROW(),"")),"")</f>
        <v/>
      </c>
      <c r="BH947" s="58" t="str">
        <f>IF(O947="男子",IF($AF947&gt;100,"",IF($M947=プロ用男子!K$27,ROW(),"")),"")</f>
        <v/>
      </c>
      <c r="BI947" s="58" t="str">
        <f>IF(O947="男子",IF($AF947&gt;100,"",IF($M947=プロ用男子!D$52,ROW(),"")),"")</f>
        <v/>
      </c>
      <c r="BJ947" s="58" t="str">
        <f>IF(O947="男子",IF($AF947&gt;100,"",IF($M947=プロ用男子!K$52,ROW(),"")),"")</f>
        <v/>
      </c>
      <c r="BK947" s="58" t="str">
        <f>IF(O947="男子",IF($AF947&gt;100,"",IF($M947=プロ用男子!D$77,ROW(),"")),"")</f>
        <v/>
      </c>
      <c r="BL947" s="58" t="str">
        <f>IF(O947="男子",IF($AF947&gt;100,"",IF($M947=プロ用男子!K$77,ROW(),"")),"")</f>
        <v/>
      </c>
      <c r="BM947" s="58" t="str">
        <f>IF(O947="男子",IF($AF947&gt;100,"",IF($M947=プロ用男子!D$102,ROW(),"")),"")</f>
        <v/>
      </c>
      <c r="BN947" s="58" t="str">
        <f>IF(O947="男子",IF($AF947&gt;100,"",IF($M947=プロ用男子!K$102,ROW(),"")),"")</f>
        <v/>
      </c>
      <c r="BO947" s="58" t="str">
        <f>IF(O947="男子",IF($AF947&gt;100,"",IF($M947=プロ用男子!D$127,ROW(),"")),"")</f>
        <v/>
      </c>
      <c r="BP947" s="58" t="str">
        <f>IF(O947="男子",IF($AF947&gt;100,"",IF($M947=プロ用男子!K$127,ROW(),"")),"")</f>
        <v/>
      </c>
      <c r="BQ947" s="58" t="str">
        <f>IF(O947="男子",IF($AF947&gt;100,"",IF($M947=プロ用男子!D$152,ROW(),"")),"")</f>
        <v/>
      </c>
      <c r="BR947" s="58" t="str">
        <f>IF(O947="男子",IF($AF947&gt;100,"",IF($M947=プロ用男子!K$152,ROW(),"")),"")</f>
        <v/>
      </c>
      <c r="BS947" s="58" t="str">
        <f>IF(O947="男子",IF($AF947&gt;100,"",IF($M947=プロ用男子!D$177,ROW(),"")),"")</f>
        <v/>
      </c>
      <c r="BT947" s="58" t="str">
        <f>IF(O947="男子",IF($AF947&gt;100,"",IF($M947=プロ用男子!K$177,ROW(),"")),"")</f>
        <v/>
      </c>
      <c r="BU947" s="58" t="str">
        <f>IF(O947="男子",IF($AF947&gt;100,"",IF($M947=プロ用男子!D$202,ROW(),"")),"")</f>
        <v/>
      </c>
      <c r="BV947" s="58" t="str">
        <f>IF(O947="男子",IF($AF947&gt;100,"",IF($M947=プロ用男子!K$202,ROW(),"")),"")</f>
        <v/>
      </c>
      <c r="BW947" s="58" t="str">
        <f>IF(O947="男子",IF($AF947&gt;100,"",IF($M947=プロ用男子!D$227,ROW(),"")),"")</f>
        <v/>
      </c>
      <c r="BX947" s="58" t="str">
        <f>IF(O947="男子",IF($AF947&gt;100,"",IF($M947=プロ用男子!K$227,ROW(),"")),"")</f>
        <v/>
      </c>
      <c r="BY947" s="58" t="str">
        <f>IF(O947="女子",IF(AF947&gt;100,"",IF(M947=プロ用女子!D$2,ROW(),"")),"")</f>
        <v/>
      </c>
      <c r="BZ947" s="58" t="str">
        <f>IF(O947="女子",IF($AF947&gt;100,"",IF($M947=プロ用女子!K$2,ROW(),"")),"")</f>
        <v/>
      </c>
      <c r="CA947" s="58" t="str">
        <f>IF(O947="女子",IF($AF947&gt;100,"",IF($M947=プロ用女子!D$27,ROW(),"")),"")</f>
        <v/>
      </c>
      <c r="CB947" s="58" t="str">
        <f>IF(O947="女子",IF($AF947&gt;100,"",IF($M947=プロ用女子!K$27,ROW(),"")),"")</f>
        <v/>
      </c>
      <c r="CC947" s="58" t="str">
        <f>IF(O947="女子",IF($AF947&gt;100,"",IF($M947=プロ用女子!D$52,ROW(),"")),"")</f>
        <v/>
      </c>
      <c r="CD947" s="58" t="str">
        <f>IF(O947="女子",IF($AF947&gt;100,"",IF($M947=プロ用女子!K$52,ROW(),"")),"")</f>
        <v/>
      </c>
      <c r="CE947" s="58" t="str">
        <f>IF(O947="女子",IF($AF947&gt;100,"",IF($M947=プロ用女子!D$77,ROW(),"")),"")</f>
        <v/>
      </c>
      <c r="CF947" s="58" t="str">
        <f>IF(O947="女子",IF($AF947&gt;100,"",IF($M947=プロ用女子!K$77,ROW(),"")),"")</f>
        <v/>
      </c>
      <c r="CG947" s="58" t="str">
        <f>IF(O947="女子",IF($AF947&gt;100,"",IF($M947=プロ用女子!D$102,ROW(),"")),"")</f>
        <v/>
      </c>
      <c r="CH947" s="58" t="str">
        <f>IF(O947="女子",IF($AF947&gt;100,"",IF($M947=プロ用女子!K$102,ROW(),"")),"")</f>
        <v/>
      </c>
      <c r="CI947" s="58" t="str">
        <f>IF(O947="女子",IF($AF947&gt;100,"",IF($M947=プロ用女子!D$127,ROW(),"")),"")</f>
        <v/>
      </c>
      <c r="CJ947" s="58" t="str">
        <f>IF(O947="女子",IF($AF947&gt;100,"",IF($M947=プロ用女子!K$127,ROW(),"")),"")</f>
        <v/>
      </c>
      <c r="CK947" s="58" t="str">
        <f>IF(O947="女子",IF($AF947&gt;100,"",IF($M947=プロ用女子!D$152,ROW(),"")),"")</f>
        <v/>
      </c>
      <c r="CL947" s="58" t="str">
        <f>IF(O947="女子",IF($AF947&gt;100,"",IF($M947=プロ用女子!K$152,ROW(),"")),"")</f>
        <v/>
      </c>
      <c r="CM947" s="58" t="str">
        <f>IF(O947="女子",IF($AF947&gt;100,"",IF($M947=プロ用女子!D$177,ROW(),"")),"")</f>
        <v/>
      </c>
      <c r="CN947" s="58" t="str">
        <f>IF(O947="女子",IF($AF947&gt;100,"",IF($M947=プロ用女子!K$177,ROW(),"")),"")</f>
        <v/>
      </c>
      <c r="CO947" s="58" t="str">
        <f>IF(O947="女子",IF($AF947&gt;100,"",IF($M947=プロ用女子!D$202,ROW(),"")),"")</f>
        <v/>
      </c>
      <c r="CP947" s="58" t="str">
        <f>IF(O947="女子",IF($AF947&gt;100,"",IF($M947=プロ用女子!K$202,ROW(),"")),"")</f>
        <v/>
      </c>
      <c r="CQ947" s="58" t="str">
        <f>IF(O947="女子",IF($AF947&gt;100,"",IF($M947=プロ用女子!D$227,ROW(),"")),"")</f>
        <v/>
      </c>
      <c r="CR947" s="58" t="str">
        <f>IF(O947="女子",IF($AF947&gt;100,"",IF($M947=プロ用女子!K$227,ROW(),"")),"")</f>
        <v/>
      </c>
    </row>
    <row r="948" spans="57:96" x14ac:dyDescent="0.15">
      <c r="BE948" s="58" t="str">
        <f>IF(O948="男子",IF($AF948&gt;100,"",IF(M948=プロ用男子!D$2,ROW(),"")),"")</f>
        <v/>
      </c>
      <c r="BF948" s="58" t="str">
        <f>IF(O948="男子",IF($AF948&gt;100,"",IF($M948=プロ用男子!K$2,ROW(),"")),"")</f>
        <v/>
      </c>
      <c r="BG948" s="58" t="str">
        <f>IF(O948="男子",IF($AF948&gt;100,"",IF($M948=プロ用男子!D$27,ROW(),"")),"")</f>
        <v/>
      </c>
      <c r="BH948" s="58" t="str">
        <f>IF(O948="男子",IF($AF948&gt;100,"",IF($M948=プロ用男子!K$27,ROW(),"")),"")</f>
        <v/>
      </c>
      <c r="BI948" s="58" t="str">
        <f>IF(O948="男子",IF($AF948&gt;100,"",IF($M948=プロ用男子!D$52,ROW(),"")),"")</f>
        <v/>
      </c>
      <c r="BJ948" s="58" t="str">
        <f>IF(O948="男子",IF($AF948&gt;100,"",IF($M948=プロ用男子!K$52,ROW(),"")),"")</f>
        <v/>
      </c>
      <c r="BK948" s="58" t="str">
        <f>IF(O948="男子",IF($AF948&gt;100,"",IF($M948=プロ用男子!D$77,ROW(),"")),"")</f>
        <v/>
      </c>
      <c r="BL948" s="58" t="str">
        <f>IF(O948="男子",IF($AF948&gt;100,"",IF($M948=プロ用男子!K$77,ROW(),"")),"")</f>
        <v/>
      </c>
      <c r="BM948" s="58" t="str">
        <f>IF(O948="男子",IF($AF948&gt;100,"",IF($M948=プロ用男子!D$102,ROW(),"")),"")</f>
        <v/>
      </c>
      <c r="BN948" s="58" t="str">
        <f>IF(O948="男子",IF($AF948&gt;100,"",IF($M948=プロ用男子!K$102,ROW(),"")),"")</f>
        <v/>
      </c>
      <c r="BO948" s="58" t="str">
        <f>IF(O948="男子",IF($AF948&gt;100,"",IF($M948=プロ用男子!D$127,ROW(),"")),"")</f>
        <v/>
      </c>
      <c r="BP948" s="58" t="str">
        <f>IF(O948="男子",IF($AF948&gt;100,"",IF($M948=プロ用男子!K$127,ROW(),"")),"")</f>
        <v/>
      </c>
      <c r="BQ948" s="58" t="str">
        <f>IF(O948="男子",IF($AF948&gt;100,"",IF($M948=プロ用男子!D$152,ROW(),"")),"")</f>
        <v/>
      </c>
      <c r="BR948" s="58" t="str">
        <f>IF(O948="男子",IF($AF948&gt;100,"",IF($M948=プロ用男子!K$152,ROW(),"")),"")</f>
        <v/>
      </c>
      <c r="BS948" s="58" t="str">
        <f>IF(O948="男子",IF($AF948&gt;100,"",IF($M948=プロ用男子!D$177,ROW(),"")),"")</f>
        <v/>
      </c>
      <c r="BT948" s="58" t="str">
        <f>IF(O948="男子",IF($AF948&gt;100,"",IF($M948=プロ用男子!K$177,ROW(),"")),"")</f>
        <v/>
      </c>
      <c r="BU948" s="58" t="str">
        <f>IF(O948="男子",IF($AF948&gt;100,"",IF($M948=プロ用男子!D$202,ROW(),"")),"")</f>
        <v/>
      </c>
      <c r="BV948" s="58" t="str">
        <f>IF(O948="男子",IF($AF948&gt;100,"",IF($M948=プロ用男子!K$202,ROW(),"")),"")</f>
        <v/>
      </c>
      <c r="BW948" s="58" t="str">
        <f>IF(O948="男子",IF($AF948&gt;100,"",IF($M948=プロ用男子!D$227,ROW(),"")),"")</f>
        <v/>
      </c>
      <c r="BX948" s="58" t="str">
        <f>IF(O948="男子",IF($AF948&gt;100,"",IF($M948=プロ用男子!K$227,ROW(),"")),"")</f>
        <v/>
      </c>
      <c r="BY948" s="58" t="str">
        <f>IF(O948="女子",IF(AF948&gt;100,"",IF(M948=プロ用女子!D$2,ROW(),"")),"")</f>
        <v/>
      </c>
      <c r="BZ948" s="58" t="str">
        <f>IF(O948="女子",IF($AF948&gt;100,"",IF($M948=プロ用女子!K$2,ROW(),"")),"")</f>
        <v/>
      </c>
      <c r="CA948" s="58" t="str">
        <f>IF(O948="女子",IF($AF948&gt;100,"",IF($M948=プロ用女子!D$27,ROW(),"")),"")</f>
        <v/>
      </c>
      <c r="CB948" s="58" t="str">
        <f>IF(O948="女子",IF($AF948&gt;100,"",IF($M948=プロ用女子!K$27,ROW(),"")),"")</f>
        <v/>
      </c>
      <c r="CC948" s="58" t="str">
        <f>IF(O948="女子",IF($AF948&gt;100,"",IF($M948=プロ用女子!D$52,ROW(),"")),"")</f>
        <v/>
      </c>
      <c r="CD948" s="58" t="str">
        <f>IF(O948="女子",IF($AF948&gt;100,"",IF($M948=プロ用女子!K$52,ROW(),"")),"")</f>
        <v/>
      </c>
      <c r="CE948" s="58" t="str">
        <f>IF(O948="女子",IF($AF948&gt;100,"",IF($M948=プロ用女子!D$77,ROW(),"")),"")</f>
        <v/>
      </c>
      <c r="CF948" s="58" t="str">
        <f>IF(O948="女子",IF($AF948&gt;100,"",IF($M948=プロ用女子!K$77,ROW(),"")),"")</f>
        <v/>
      </c>
      <c r="CG948" s="58" t="str">
        <f>IF(O948="女子",IF($AF948&gt;100,"",IF($M948=プロ用女子!D$102,ROW(),"")),"")</f>
        <v/>
      </c>
      <c r="CH948" s="58" t="str">
        <f>IF(O948="女子",IF($AF948&gt;100,"",IF($M948=プロ用女子!K$102,ROW(),"")),"")</f>
        <v/>
      </c>
      <c r="CI948" s="58" t="str">
        <f>IF(O948="女子",IF($AF948&gt;100,"",IF($M948=プロ用女子!D$127,ROW(),"")),"")</f>
        <v/>
      </c>
      <c r="CJ948" s="58" t="str">
        <f>IF(O948="女子",IF($AF948&gt;100,"",IF($M948=プロ用女子!K$127,ROW(),"")),"")</f>
        <v/>
      </c>
      <c r="CK948" s="58" t="str">
        <f>IF(O948="女子",IF($AF948&gt;100,"",IF($M948=プロ用女子!D$152,ROW(),"")),"")</f>
        <v/>
      </c>
      <c r="CL948" s="58" t="str">
        <f>IF(O948="女子",IF($AF948&gt;100,"",IF($M948=プロ用女子!K$152,ROW(),"")),"")</f>
        <v/>
      </c>
      <c r="CM948" s="58" t="str">
        <f>IF(O948="女子",IF($AF948&gt;100,"",IF($M948=プロ用女子!D$177,ROW(),"")),"")</f>
        <v/>
      </c>
      <c r="CN948" s="58" t="str">
        <f>IF(O948="女子",IF($AF948&gt;100,"",IF($M948=プロ用女子!K$177,ROW(),"")),"")</f>
        <v/>
      </c>
      <c r="CO948" s="58" t="str">
        <f>IF(O948="女子",IF($AF948&gt;100,"",IF($M948=プロ用女子!D$202,ROW(),"")),"")</f>
        <v/>
      </c>
      <c r="CP948" s="58" t="str">
        <f>IF(O948="女子",IF($AF948&gt;100,"",IF($M948=プロ用女子!K$202,ROW(),"")),"")</f>
        <v/>
      </c>
      <c r="CQ948" s="58" t="str">
        <f>IF(O948="女子",IF($AF948&gt;100,"",IF($M948=プロ用女子!D$227,ROW(),"")),"")</f>
        <v/>
      </c>
      <c r="CR948" s="58" t="str">
        <f>IF(O948="女子",IF($AF948&gt;100,"",IF($M948=プロ用女子!K$227,ROW(),"")),"")</f>
        <v/>
      </c>
    </row>
    <row r="949" spans="57:96" x14ac:dyDescent="0.15">
      <c r="BE949" s="58" t="str">
        <f>IF(O949="男子",IF($AF949&gt;100,"",IF(M949=プロ用男子!D$2,ROW(),"")),"")</f>
        <v/>
      </c>
      <c r="BF949" s="58" t="str">
        <f>IF(O949="男子",IF($AF949&gt;100,"",IF($M949=プロ用男子!K$2,ROW(),"")),"")</f>
        <v/>
      </c>
      <c r="BG949" s="58" t="str">
        <f>IF(O949="男子",IF($AF949&gt;100,"",IF($M949=プロ用男子!D$27,ROW(),"")),"")</f>
        <v/>
      </c>
      <c r="BH949" s="58" t="str">
        <f>IF(O949="男子",IF($AF949&gt;100,"",IF($M949=プロ用男子!K$27,ROW(),"")),"")</f>
        <v/>
      </c>
      <c r="BI949" s="58" t="str">
        <f>IF(O949="男子",IF($AF949&gt;100,"",IF($M949=プロ用男子!D$52,ROW(),"")),"")</f>
        <v/>
      </c>
      <c r="BJ949" s="58" t="str">
        <f>IF(O949="男子",IF($AF949&gt;100,"",IF($M949=プロ用男子!K$52,ROW(),"")),"")</f>
        <v/>
      </c>
      <c r="BK949" s="58" t="str">
        <f>IF(O949="男子",IF($AF949&gt;100,"",IF($M949=プロ用男子!D$77,ROW(),"")),"")</f>
        <v/>
      </c>
      <c r="BL949" s="58" t="str">
        <f>IF(O949="男子",IF($AF949&gt;100,"",IF($M949=プロ用男子!K$77,ROW(),"")),"")</f>
        <v/>
      </c>
      <c r="BM949" s="58" t="str">
        <f>IF(O949="男子",IF($AF949&gt;100,"",IF($M949=プロ用男子!D$102,ROW(),"")),"")</f>
        <v/>
      </c>
      <c r="BN949" s="58" t="str">
        <f>IF(O949="男子",IF($AF949&gt;100,"",IF($M949=プロ用男子!K$102,ROW(),"")),"")</f>
        <v/>
      </c>
      <c r="BO949" s="58" t="str">
        <f>IF(O949="男子",IF($AF949&gt;100,"",IF($M949=プロ用男子!D$127,ROW(),"")),"")</f>
        <v/>
      </c>
      <c r="BP949" s="58" t="str">
        <f>IF(O949="男子",IF($AF949&gt;100,"",IF($M949=プロ用男子!K$127,ROW(),"")),"")</f>
        <v/>
      </c>
      <c r="BQ949" s="58" t="str">
        <f>IF(O949="男子",IF($AF949&gt;100,"",IF($M949=プロ用男子!D$152,ROW(),"")),"")</f>
        <v/>
      </c>
      <c r="BR949" s="58" t="str">
        <f>IF(O949="男子",IF($AF949&gt;100,"",IF($M949=プロ用男子!K$152,ROW(),"")),"")</f>
        <v/>
      </c>
      <c r="BS949" s="58" t="str">
        <f>IF(O949="男子",IF($AF949&gt;100,"",IF($M949=プロ用男子!D$177,ROW(),"")),"")</f>
        <v/>
      </c>
      <c r="BT949" s="58" t="str">
        <f>IF(O949="男子",IF($AF949&gt;100,"",IF($M949=プロ用男子!K$177,ROW(),"")),"")</f>
        <v/>
      </c>
      <c r="BU949" s="58" t="str">
        <f>IF(O949="男子",IF($AF949&gt;100,"",IF($M949=プロ用男子!D$202,ROW(),"")),"")</f>
        <v/>
      </c>
      <c r="BV949" s="58" t="str">
        <f>IF(O949="男子",IF($AF949&gt;100,"",IF($M949=プロ用男子!K$202,ROW(),"")),"")</f>
        <v/>
      </c>
      <c r="BW949" s="58" t="str">
        <f>IF(O949="男子",IF($AF949&gt;100,"",IF($M949=プロ用男子!D$227,ROW(),"")),"")</f>
        <v/>
      </c>
      <c r="BX949" s="58" t="str">
        <f>IF(O949="男子",IF($AF949&gt;100,"",IF($M949=プロ用男子!K$227,ROW(),"")),"")</f>
        <v/>
      </c>
      <c r="BY949" s="58" t="str">
        <f>IF(O949="女子",IF(AF949&gt;100,"",IF(M949=プロ用女子!D$2,ROW(),"")),"")</f>
        <v/>
      </c>
      <c r="BZ949" s="58" t="str">
        <f>IF(O949="女子",IF($AF949&gt;100,"",IF($M949=プロ用女子!K$2,ROW(),"")),"")</f>
        <v/>
      </c>
      <c r="CA949" s="58" t="str">
        <f>IF(O949="女子",IF($AF949&gt;100,"",IF($M949=プロ用女子!D$27,ROW(),"")),"")</f>
        <v/>
      </c>
      <c r="CB949" s="58" t="str">
        <f>IF(O949="女子",IF($AF949&gt;100,"",IF($M949=プロ用女子!K$27,ROW(),"")),"")</f>
        <v/>
      </c>
      <c r="CC949" s="58" t="str">
        <f>IF(O949="女子",IF($AF949&gt;100,"",IF($M949=プロ用女子!D$52,ROW(),"")),"")</f>
        <v/>
      </c>
      <c r="CD949" s="58" t="str">
        <f>IF(O949="女子",IF($AF949&gt;100,"",IF($M949=プロ用女子!K$52,ROW(),"")),"")</f>
        <v/>
      </c>
      <c r="CE949" s="58" t="str">
        <f>IF(O949="女子",IF($AF949&gt;100,"",IF($M949=プロ用女子!D$77,ROW(),"")),"")</f>
        <v/>
      </c>
      <c r="CF949" s="58" t="str">
        <f>IF(O949="女子",IF($AF949&gt;100,"",IF($M949=プロ用女子!K$77,ROW(),"")),"")</f>
        <v/>
      </c>
      <c r="CG949" s="58" t="str">
        <f>IF(O949="女子",IF($AF949&gt;100,"",IF($M949=プロ用女子!D$102,ROW(),"")),"")</f>
        <v/>
      </c>
      <c r="CH949" s="58" t="str">
        <f>IF(O949="女子",IF($AF949&gt;100,"",IF($M949=プロ用女子!K$102,ROW(),"")),"")</f>
        <v/>
      </c>
      <c r="CI949" s="58" t="str">
        <f>IF(O949="女子",IF($AF949&gt;100,"",IF($M949=プロ用女子!D$127,ROW(),"")),"")</f>
        <v/>
      </c>
      <c r="CJ949" s="58" t="str">
        <f>IF(O949="女子",IF($AF949&gt;100,"",IF($M949=プロ用女子!K$127,ROW(),"")),"")</f>
        <v/>
      </c>
      <c r="CK949" s="58" t="str">
        <f>IF(O949="女子",IF($AF949&gt;100,"",IF($M949=プロ用女子!D$152,ROW(),"")),"")</f>
        <v/>
      </c>
      <c r="CL949" s="58" t="str">
        <f>IF(O949="女子",IF($AF949&gt;100,"",IF($M949=プロ用女子!K$152,ROW(),"")),"")</f>
        <v/>
      </c>
      <c r="CM949" s="58" t="str">
        <f>IF(O949="女子",IF($AF949&gt;100,"",IF($M949=プロ用女子!D$177,ROW(),"")),"")</f>
        <v/>
      </c>
      <c r="CN949" s="58" t="str">
        <f>IF(O949="女子",IF($AF949&gt;100,"",IF($M949=プロ用女子!K$177,ROW(),"")),"")</f>
        <v/>
      </c>
      <c r="CO949" s="58" t="str">
        <f>IF(O949="女子",IF($AF949&gt;100,"",IF($M949=プロ用女子!D$202,ROW(),"")),"")</f>
        <v/>
      </c>
      <c r="CP949" s="58" t="str">
        <f>IF(O949="女子",IF($AF949&gt;100,"",IF($M949=プロ用女子!K$202,ROW(),"")),"")</f>
        <v/>
      </c>
      <c r="CQ949" s="58" t="str">
        <f>IF(O949="女子",IF($AF949&gt;100,"",IF($M949=プロ用女子!D$227,ROW(),"")),"")</f>
        <v/>
      </c>
      <c r="CR949" s="58" t="str">
        <f>IF(O949="女子",IF($AF949&gt;100,"",IF($M949=プロ用女子!K$227,ROW(),"")),"")</f>
        <v/>
      </c>
    </row>
    <row r="950" spans="57:96" x14ac:dyDescent="0.15">
      <c r="BE950" s="58" t="str">
        <f>IF(O950="男子",IF($AF950&gt;100,"",IF(M950=プロ用男子!D$2,ROW(),"")),"")</f>
        <v/>
      </c>
      <c r="BF950" s="58" t="str">
        <f>IF(O950="男子",IF($AF950&gt;100,"",IF($M950=プロ用男子!K$2,ROW(),"")),"")</f>
        <v/>
      </c>
      <c r="BG950" s="58" t="str">
        <f>IF(O950="男子",IF($AF950&gt;100,"",IF($M950=プロ用男子!D$27,ROW(),"")),"")</f>
        <v/>
      </c>
      <c r="BH950" s="58" t="str">
        <f>IF(O950="男子",IF($AF950&gt;100,"",IF($M950=プロ用男子!K$27,ROW(),"")),"")</f>
        <v/>
      </c>
      <c r="BI950" s="58" t="str">
        <f>IF(O950="男子",IF($AF950&gt;100,"",IF($M950=プロ用男子!D$52,ROW(),"")),"")</f>
        <v/>
      </c>
      <c r="BJ950" s="58" t="str">
        <f>IF(O950="男子",IF($AF950&gt;100,"",IF($M950=プロ用男子!K$52,ROW(),"")),"")</f>
        <v/>
      </c>
      <c r="BK950" s="58" t="str">
        <f>IF(O950="男子",IF($AF950&gt;100,"",IF($M950=プロ用男子!D$77,ROW(),"")),"")</f>
        <v/>
      </c>
      <c r="BL950" s="58" t="str">
        <f>IF(O950="男子",IF($AF950&gt;100,"",IF($M950=プロ用男子!K$77,ROW(),"")),"")</f>
        <v/>
      </c>
      <c r="BM950" s="58" t="str">
        <f>IF(O950="男子",IF($AF950&gt;100,"",IF($M950=プロ用男子!D$102,ROW(),"")),"")</f>
        <v/>
      </c>
      <c r="BN950" s="58" t="str">
        <f>IF(O950="男子",IF($AF950&gt;100,"",IF($M950=プロ用男子!K$102,ROW(),"")),"")</f>
        <v/>
      </c>
      <c r="BO950" s="58" t="str">
        <f>IF(O950="男子",IF($AF950&gt;100,"",IF($M950=プロ用男子!D$127,ROW(),"")),"")</f>
        <v/>
      </c>
      <c r="BP950" s="58" t="str">
        <f>IF(O950="男子",IF($AF950&gt;100,"",IF($M950=プロ用男子!K$127,ROW(),"")),"")</f>
        <v/>
      </c>
      <c r="BQ950" s="58" t="str">
        <f>IF(O950="男子",IF($AF950&gt;100,"",IF($M950=プロ用男子!D$152,ROW(),"")),"")</f>
        <v/>
      </c>
      <c r="BR950" s="58" t="str">
        <f>IF(O950="男子",IF($AF950&gt;100,"",IF($M950=プロ用男子!K$152,ROW(),"")),"")</f>
        <v/>
      </c>
      <c r="BS950" s="58" t="str">
        <f>IF(O950="男子",IF($AF950&gt;100,"",IF($M950=プロ用男子!D$177,ROW(),"")),"")</f>
        <v/>
      </c>
      <c r="BT950" s="58" t="str">
        <f>IF(O950="男子",IF($AF950&gt;100,"",IF($M950=プロ用男子!K$177,ROW(),"")),"")</f>
        <v/>
      </c>
      <c r="BU950" s="58" t="str">
        <f>IF(O950="男子",IF($AF950&gt;100,"",IF($M950=プロ用男子!D$202,ROW(),"")),"")</f>
        <v/>
      </c>
      <c r="BV950" s="58" t="str">
        <f>IF(O950="男子",IF($AF950&gt;100,"",IF($M950=プロ用男子!K$202,ROW(),"")),"")</f>
        <v/>
      </c>
      <c r="BW950" s="58" t="str">
        <f>IF(O950="男子",IF($AF950&gt;100,"",IF($M950=プロ用男子!D$227,ROW(),"")),"")</f>
        <v/>
      </c>
      <c r="BX950" s="58" t="str">
        <f>IF(O950="男子",IF($AF950&gt;100,"",IF($M950=プロ用男子!K$227,ROW(),"")),"")</f>
        <v/>
      </c>
      <c r="BY950" s="58" t="str">
        <f>IF(O950="女子",IF(AF950&gt;100,"",IF(M950=プロ用女子!D$2,ROW(),"")),"")</f>
        <v/>
      </c>
      <c r="BZ950" s="58" t="str">
        <f>IF(O950="女子",IF($AF950&gt;100,"",IF($M950=プロ用女子!K$2,ROW(),"")),"")</f>
        <v/>
      </c>
      <c r="CA950" s="58" t="str">
        <f>IF(O950="女子",IF($AF950&gt;100,"",IF($M950=プロ用女子!D$27,ROW(),"")),"")</f>
        <v/>
      </c>
      <c r="CB950" s="58" t="str">
        <f>IF(O950="女子",IF($AF950&gt;100,"",IF($M950=プロ用女子!K$27,ROW(),"")),"")</f>
        <v/>
      </c>
      <c r="CC950" s="58" t="str">
        <f>IF(O950="女子",IF($AF950&gt;100,"",IF($M950=プロ用女子!D$52,ROW(),"")),"")</f>
        <v/>
      </c>
      <c r="CD950" s="58" t="str">
        <f>IF(O950="女子",IF($AF950&gt;100,"",IF($M950=プロ用女子!K$52,ROW(),"")),"")</f>
        <v/>
      </c>
      <c r="CE950" s="58" t="str">
        <f>IF(O950="女子",IF($AF950&gt;100,"",IF($M950=プロ用女子!D$77,ROW(),"")),"")</f>
        <v/>
      </c>
      <c r="CF950" s="58" t="str">
        <f>IF(O950="女子",IF($AF950&gt;100,"",IF($M950=プロ用女子!K$77,ROW(),"")),"")</f>
        <v/>
      </c>
      <c r="CG950" s="58" t="str">
        <f>IF(O950="女子",IF($AF950&gt;100,"",IF($M950=プロ用女子!D$102,ROW(),"")),"")</f>
        <v/>
      </c>
      <c r="CH950" s="58" t="str">
        <f>IF(O950="女子",IF($AF950&gt;100,"",IF($M950=プロ用女子!K$102,ROW(),"")),"")</f>
        <v/>
      </c>
      <c r="CI950" s="58" t="str">
        <f>IF(O950="女子",IF($AF950&gt;100,"",IF($M950=プロ用女子!D$127,ROW(),"")),"")</f>
        <v/>
      </c>
      <c r="CJ950" s="58" t="str">
        <f>IF(O950="女子",IF($AF950&gt;100,"",IF($M950=プロ用女子!K$127,ROW(),"")),"")</f>
        <v/>
      </c>
      <c r="CK950" s="58" t="str">
        <f>IF(O950="女子",IF($AF950&gt;100,"",IF($M950=プロ用女子!D$152,ROW(),"")),"")</f>
        <v/>
      </c>
      <c r="CL950" s="58" t="str">
        <f>IF(O950="女子",IF($AF950&gt;100,"",IF($M950=プロ用女子!K$152,ROW(),"")),"")</f>
        <v/>
      </c>
      <c r="CM950" s="58" t="str">
        <f>IF(O950="女子",IF($AF950&gt;100,"",IF($M950=プロ用女子!D$177,ROW(),"")),"")</f>
        <v/>
      </c>
      <c r="CN950" s="58" t="str">
        <f>IF(O950="女子",IF($AF950&gt;100,"",IF($M950=プロ用女子!K$177,ROW(),"")),"")</f>
        <v/>
      </c>
      <c r="CO950" s="58" t="str">
        <f>IF(O950="女子",IF($AF950&gt;100,"",IF($M950=プロ用女子!D$202,ROW(),"")),"")</f>
        <v/>
      </c>
      <c r="CP950" s="58" t="str">
        <f>IF(O950="女子",IF($AF950&gt;100,"",IF($M950=プロ用女子!K$202,ROW(),"")),"")</f>
        <v/>
      </c>
      <c r="CQ950" s="58" t="str">
        <f>IF(O950="女子",IF($AF950&gt;100,"",IF($M950=プロ用女子!D$227,ROW(),"")),"")</f>
        <v/>
      </c>
      <c r="CR950" s="58" t="str">
        <f>IF(O950="女子",IF($AF950&gt;100,"",IF($M950=プロ用女子!K$227,ROW(),"")),"")</f>
        <v/>
      </c>
    </row>
    <row r="951" spans="57:96" x14ac:dyDescent="0.15">
      <c r="BE951" s="58" t="str">
        <f>IF(O951="男子",IF($AF951&gt;100,"",IF(M951=プロ用男子!D$2,ROW(),"")),"")</f>
        <v/>
      </c>
      <c r="BF951" s="58" t="str">
        <f>IF(O951="男子",IF($AF951&gt;100,"",IF($M951=プロ用男子!K$2,ROW(),"")),"")</f>
        <v/>
      </c>
      <c r="BG951" s="58" t="str">
        <f>IF(O951="男子",IF($AF951&gt;100,"",IF($M951=プロ用男子!D$27,ROW(),"")),"")</f>
        <v/>
      </c>
      <c r="BH951" s="58" t="str">
        <f>IF(O951="男子",IF($AF951&gt;100,"",IF($M951=プロ用男子!K$27,ROW(),"")),"")</f>
        <v/>
      </c>
      <c r="BI951" s="58" t="str">
        <f>IF(O951="男子",IF($AF951&gt;100,"",IF($M951=プロ用男子!D$52,ROW(),"")),"")</f>
        <v/>
      </c>
      <c r="BJ951" s="58" t="str">
        <f>IF(O951="男子",IF($AF951&gt;100,"",IF($M951=プロ用男子!K$52,ROW(),"")),"")</f>
        <v/>
      </c>
      <c r="BK951" s="58" t="str">
        <f>IF(O951="男子",IF($AF951&gt;100,"",IF($M951=プロ用男子!D$77,ROW(),"")),"")</f>
        <v/>
      </c>
      <c r="BL951" s="58" t="str">
        <f>IF(O951="男子",IF($AF951&gt;100,"",IF($M951=プロ用男子!K$77,ROW(),"")),"")</f>
        <v/>
      </c>
      <c r="BM951" s="58" t="str">
        <f>IF(O951="男子",IF($AF951&gt;100,"",IF($M951=プロ用男子!D$102,ROW(),"")),"")</f>
        <v/>
      </c>
      <c r="BN951" s="58" t="str">
        <f>IF(O951="男子",IF($AF951&gt;100,"",IF($M951=プロ用男子!K$102,ROW(),"")),"")</f>
        <v/>
      </c>
      <c r="BO951" s="58" t="str">
        <f>IF(O951="男子",IF($AF951&gt;100,"",IF($M951=プロ用男子!D$127,ROW(),"")),"")</f>
        <v/>
      </c>
      <c r="BP951" s="58" t="str">
        <f>IF(O951="男子",IF($AF951&gt;100,"",IF($M951=プロ用男子!K$127,ROW(),"")),"")</f>
        <v/>
      </c>
      <c r="BQ951" s="58" t="str">
        <f>IF(O951="男子",IF($AF951&gt;100,"",IF($M951=プロ用男子!D$152,ROW(),"")),"")</f>
        <v/>
      </c>
      <c r="BR951" s="58" t="str">
        <f>IF(O951="男子",IF($AF951&gt;100,"",IF($M951=プロ用男子!K$152,ROW(),"")),"")</f>
        <v/>
      </c>
      <c r="BS951" s="58" t="str">
        <f>IF(O951="男子",IF($AF951&gt;100,"",IF($M951=プロ用男子!D$177,ROW(),"")),"")</f>
        <v/>
      </c>
      <c r="BT951" s="58" t="str">
        <f>IF(O951="男子",IF($AF951&gt;100,"",IF($M951=プロ用男子!K$177,ROW(),"")),"")</f>
        <v/>
      </c>
      <c r="BU951" s="58" t="str">
        <f>IF(O951="男子",IF($AF951&gt;100,"",IF($M951=プロ用男子!D$202,ROW(),"")),"")</f>
        <v/>
      </c>
      <c r="BV951" s="58" t="str">
        <f>IF(O951="男子",IF($AF951&gt;100,"",IF($M951=プロ用男子!K$202,ROW(),"")),"")</f>
        <v/>
      </c>
      <c r="BW951" s="58" t="str">
        <f>IF(O951="男子",IF($AF951&gt;100,"",IF($M951=プロ用男子!D$227,ROW(),"")),"")</f>
        <v/>
      </c>
      <c r="BX951" s="58" t="str">
        <f>IF(O951="男子",IF($AF951&gt;100,"",IF($M951=プロ用男子!K$227,ROW(),"")),"")</f>
        <v/>
      </c>
      <c r="BY951" s="58" t="str">
        <f>IF(O951="女子",IF(AF951&gt;100,"",IF(M951=プロ用女子!D$2,ROW(),"")),"")</f>
        <v/>
      </c>
      <c r="BZ951" s="58" t="str">
        <f>IF(O951="女子",IF($AF951&gt;100,"",IF($M951=プロ用女子!K$2,ROW(),"")),"")</f>
        <v/>
      </c>
      <c r="CA951" s="58" t="str">
        <f>IF(O951="女子",IF($AF951&gt;100,"",IF($M951=プロ用女子!D$27,ROW(),"")),"")</f>
        <v/>
      </c>
      <c r="CB951" s="58" t="str">
        <f>IF(O951="女子",IF($AF951&gt;100,"",IF($M951=プロ用女子!K$27,ROW(),"")),"")</f>
        <v/>
      </c>
      <c r="CC951" s="58" t="str">
        <f>IF(O951="女子",IF($AF951&gt;100,"",IF($M951=プロ用女子!D$52,ROW(),"")),"")</f>
        <v/>
      </c>
      <c r="CD951" s="58" t="str">
        <f>IF(O951="女子",IF($AF951&gt;100,"",IF($M951=プロ用女子!K$52,ROW(),"")),"")</f>
        <v/>
      </c>
      <c r="CE951" s="58" t="str">
        <f>IF(O951="女子",IF($AF951&gt;100,"",IF($M951=プロ用女子!D$77,ROW(),"")),"")</f>
        <v/>
      </c>
      <c r="CF951" s="58" t="str">
        <f>IF(O951="女子",IF($AF951&gt;100,"",IF($M951=プロ用女子!K$77,ROW(),"")),"")</f>
        <v/>
      </c>
      <c r="CG951" s="58" t="str">
        <f>IF(O951="女子",IF($AF951&gt;100,"",IF($M951=プロ用女子!D$102,ROW(),"")),"")</f>
        <v/>
      </c>
      <c r="CH951" s="58" t="str">
        <f>IF(O951="女子",IF($AF951&gt;100,"",IF($M951=プロ用女子!K$102,ROW(),"")),"")</f>
        <v/>
      </c>
      <c r="CI951" s="58" t="str">
        <f>IF(O951="女子",IF($AF951&gt;100,"",IF($M951=プロ用女子!D$127,ROW(),"")),"")</f>
        <v/>
      </c>
      <c r="CJ951" s="58" t="str">
        <f>IF(O951="女子",IF($AF951&gt;100,"",IF($M951=プロ用女子!K$127,ROW(),"")),"")</f>
        <v/>
      </c>
      <c r="CK951" s="58" t="str">
        <f>IF(O951="女子",IF($AF951&gt;100,"",IF($M951=プロ用女子!D$152,ROW(),"")),"")</f>
        <v/>
      </c>
      <c r="CL951" s="58" t="str">
        <f>IF(O951="女子",IF($AF951&gt;100,"",IF($M951=プロ用女子!K$152,ROW(),"")),"")</f>
        <v/>
      </c>
      <c r="CM951" s="58" t="str">
        <f>IF(O951="女子",IF($AF951&gt;100,"",IF($M951=プロ用女子!D$177,ROW(),"")),"")</f>
        <v/>
      </c>
      <c r="CN951" s="58" t="str">
        <f>IF(O951="女子",IF($AF951&gt;100,"",IF($M951=プロ用女子!K$177,ROW(),"")),"")</f>
        <v/>
      </c>
      <c r="CO951" s="58" t="str">
        <f>IF(O951="女子",IF($AF951&gt;100,"",IF($M951=プロ用女子!D$202,ROW(),"")),"")</f>
        <v/>
      </c>
      <c r="CP951" s="58" t="str">
        <f>IF(O951="女子",IF($AF951&gt;100,"",IF($M951=プロ用女子!K$202,ROW(),"")),"")</f>
        <v/>
      </c>
      <c r="CQ951" s="58" t="str">
        <f>IF(O951="女子",IF($AF951&gt;100,"",IF($M951=プロ用女子!D$227,ROW(),"")),"")</f>
        <v/>
      </c>
      <c r="CR951" s="58" t="str">
        <f>IF(O951="女子",IF($AF951&gt;100,"",IF($M951=プロ用女子!K$227,ROW(),"")),"")</f>
        <v/>
      </c>
    </row>
    <row r="952" spans="57:96" x14ac:dyDescent="0.15">
      <c r="BE952" s="58" t="str">
        <f>IF(O952="男子",IF($AF952&gt;100,"",IF(M952=プロ用男子!D$2,ROW(),"")),"")</f>
        <v/>
      </c>
      <c r="BF952" s="58" t="str">
        <f>IF(O952="男子",IF($AF952&gt;100,"",IF($M952=プロ用男子!K$2,ROW(),"")),"")</f>
        <v/>
      </c>
      <c r="BG952" s="58" t="str">
        <f>IF(O952="男子",IF($AF952&gt;100,"",IF($M952=プロ用男子!D$27,ROW(),"")),"")</f>
        <v/>
      </c>
      <c r="BH952" s="58" t="str">
        <f>IF(O952="男子",IF($AF952&gt;100,"",IF($M952=プロ用男子!K$27,ROW(),"")),"")</f>
        <v/>
      </c>
      <c r="BI952" s="58" t="str">
        <f>IF(O952="男子",IF($AF952&gt;100,"",IF($M952=プロ用男子!D$52,ROW(),"")),"")</f>
        <v/>
      </c>
      <c r="BJ952" s="58" t="str">
        <f>IF(O952="男子",IF($AF952&gt;100,"",IF($M952=プロ用男子!K$52,ROW(),"")),"")</f>
        <v/>
      </c>
      <c r="BK952" s="58" t="str">
        <f>IF(O952="男子",IF($AF952&gt;100,"",IF($M952=プロ用男子!D$77,ROW(),"")),"")</f>
        <v/>
      </c>
      <c r="BL952" s="58" t="str">
        <f>IF(O952="男子",IF($AF952&gt;100,"",IF($M952=プロ用男子!K$77,ROW(),"")),"")</f>
        <v/>
      </c>
      <c r="BM952" s="58" t="str">
        <f>IF(O952="男子",IF($AF952&gt;100,"",IF($M952=プロ用男子!D$102,ROW(),"")),"")</f>
        <v/>
      </c>
      <c r="BN952" s="58" t="str">
        <f>IF(O952="男子",IF($AF952&gt;100,"",IF($M952=プロ用男子!K$102,ROW(),"")),"")</f>
        <v/>
      </c>
      <c r="BO952" s="58" t="str">
        <f>IF(O952="男子",IF($AF952&gt;100,"",IF($M952=プロ用男子!D$127,ROW(),"")),"")</f>
        <v/>
      </c>
      <c r="BP952" s="58" t="str">
        <f>IF(O952="男子",IF($AF952&gt;100,"",IF($M952=プロ用男子!K$127,ROW(),"")),"")</f>
        <v/>
      </c>
      <c r="BQ952" s="58" t="str">
        <f>IF(O952="男子",IF($AF952&gt;100,"",IF($M952=プロ用男子!D$152,ROW(),"")),"")</f>
        <v/>
      </c>
      <c r="BR952" s="58" t="str">
        <f>IF(O952="男子",IF($AF952&gt;100,"",IF($M952=プロ用男子!K$152,ROW(),"")),"")</f>
        <v/>
      </c>
      <c r="BS952" s="58" t="str">
        <f>IF(O952="男子",IF($AF952&gt;100,"",IF($M952=プロ用男子!D$177,ROW(),"")),"")</f>
        <v/>
      </c>
      <c r="BT952" s="58" t="str">
        <f>IF(O952="男子",IF($AF952&gt;100,"",IF($M952=プロ用男子!K$177,ROW(),"")),"")</f>
        <v/>
      </c>
      <c r="BU952" s="58" t="str">
        <f>IF(O952="男子",IF($AF952&gt;100,"",IF($M952=プロ用男子!D$202,ROW(),"")),"")</f>
        <v/>
      </c>
      <c r="BV952" s="58" t="str">
        <f>IF(O952="男子",IF($AF952&gt;100,"",IF($M952=プロ用男子!K$202,ROW(),"")),"")</f>
        <v/>
      </c>
      <c r="BW952" s="58" t="str">
        <f>IF(O952="男子",IF($AF952&gt;100,"",IF($M952=プロ用男子!D$227,ROW(),"")),"")</f>
        <v/>
      </c>
      <c r="BX952" s="58" t="str">
        <f>IF(O952="男子",IF($AF952&gt;100,"",IF($M952=プロ用男子!K$227,ROW(),"")),"")</f>
        <v/>
      </c>
      <c r="BY952" s="58" t="str">
        <f>IF(O952="女子",IF(AF952&gt;100,"",IF(M952=プロ用女子!D$2,ROW(),"")),"")</f>
        <v/>
      </c>
      <c r="BZ952" s="58" t="str">
        <f>IF(O952="女子",IF($AF952&gt;100,"",IF($M952=プロ用女子!K$2,ROW(),"")),"")</f>
        <v/>
      </c>
      <c r="CA952" s="58" t="str">
        <f>IF(O952="女子",IF($AF952&gt;100,"",IF($M952=プロ用女子!D$27,ROW(),"")),"")</f>
        <v/>
      </c>
      <c r="CB952" s="58" t="str">
        <f>IF(O952="女子",IF($AF952&gt;100,"",IF($M952=プロ用女子!K$27,ROW(),"")),"")</f>
        <v/>
      </c>
      <c r="CC952" s="58" t="str">
        <f>IF(O952="女子",IF($AF952&gt;100,"",IF($M952=プロ用女子!D$52,ROW(),"")),"")</f>
        <v/>
      </c>
      <c r="CD952" s="58" t="str">
        <f>IF(O952="女子",IF($AF952&gt;100,"",IF($M952=プロ用女子!K$52,ROW(),"")),"")</f>
        <v/>
      </c>
      <c r="CE952" s="58" t="str">
        <f>IF(O952="女子",IF($AF952&gt;100,"",IF($M952=プロ用女子!D$77,ROW(),"")),"")</f>
        <v/>
      </c>
      <c r="CF952" s="58" t="str">
        <f>IF(O952="女子",IF($AF952&gt;100,"",IF($M952=プロ用女子!K$77,ROW(),"")),"")</f>
        <v/>
      </c>
      <c r="CG952" s="58" t="str">
        <f>IF(O952="女子",IF($AF952&gt;100,"",IF($M952=プロ用女子!D$102,ROW(),"")),"")</f>
        <v/>
      </c>
      <c r="CH952" s="58" t="str">
        <f>IF(O952="女子",IF($AF952&gt;100,"",IF($M952=プロ用女子!K$102,ROW(),"")),"")</f>
        <v/>
      </c>
      <c r="CI952" s="58" t="str">
        <f>IF(O952="女子",IF($AF952&gt;100,"",IF($M952=プロ用女子!D$127,ROW(),"")),"")</f>
        <v/>
      </c>
      <c r="CJ952" s="58" t="str">
        <f>IF(O952="女子",IF($AF952&gt;100,"",IF($M952=プロ用女子!K$127,ROW(),"")),"")</f>
        <v/>
      </c>
      <c r="CK952" s="58" t="str">
        <f>IF(O952="女子",IF($AF952&gt;100,"",IF($M952=プロ用女子!D$152,ROW(),"")),"")</f>
        <v/>
      </c>
      <c r="CL952" s="58" t="str">
        <f>IF(O952="女子",IF($AF952&gt;100,"",IF($M952=プロ用女子!K$152,ROW(),"")),"")</f>
        <v/>
      </c>
      <c r="CM952" s="58" t="str">
        <f>IF(O952="女子",IF($AF952&gt;100,"",IF($M952=プロ用女子!D$177,ROW(),"")),"")</f>
        <v/>
      </c>
      <c r="CN952" s="58" t="str">
        <f>IF(O952="女子",IF($AF952&gt;100,"",IF($M952=プロ用女子!K$177,ROW(),"")),"")</f>
        <v/>
      </c>
      <c r="CO952" s="58" t="str">
        <f>IF(O952="女子",IF($AF952&gt;100,"",IF($M952=プロ用女子!D$202,ROW(),"")),"")</f>
        <v/>
      </c>
      <c r="CP952" s="58" t="str">
        <f>IF(O952="女子",IF($AF952&gt;100,"",IF($M952=プロ用女子!K$202,ROW(),"")),"")</f>
        <v/>
      </c>
      <c r="CQ952" s="58" t="str">
        <f>IF(O952="女子",IF($AF952&gt;100,"",IF($M952=プロ用女子!D$227,ROW(),"")),"")</f>
        <v/>
      </c>
      <c r="CR952" s="58" t="str">
        <f>IF(O952="女子",IF($AF952&gt;100,"",IF($M952=プロ用女子!K$227,ROW(),"")),"")</f>
        <v/>
      </c>
    </row>
    <row r="953" spans="57:96" x14ac:dyDescent="0.15">
      <c r="BE953" s="58" t="str">
        <f>IF(O953="男子",IF($AF953&gt;100,"",IF(M953=プロ用男子!D$2,ROW(),"")),"")</f>
        <v/>
      </c>
      <c r="BF953" s="58" t="str">
        <f>IF(O953="男子",IF($AF953&gt;100,"",IF($M953=プロ用男子!K$2,ROW(),"")),"")</f>
        <v/>
      </c>
      <c r="BG953" s="58" t="str">
        <f>IF(O953="男子",IF($AF953&gt;100,"",IF($M953=プロ用男子!D$27,ROW(),"")),"")</f>
        <v/>
      </c>
      <c r="BH953" s="58" t="str">
        <f>IF(O953="男子",IF($AF953&gt;100,"",IF($M953=プロ用男子!K$27,ROW(),"")),"")</f>
        <v/>
      </c>
      <c r="BI953" s="58" t="str">
        <f>IF(O953="男子",IF($AF953&gt;100,"",IF($M953=プロ用男子!D$52,ROW(),"")),"")</f>
        <v/>
      </c>
      <c r="BJ953" s="58" t="str">
        <f>IF(O953="男子",IF($AF953&gt;100,"",IF($M953=プロ用男子!K$52,ROW(),"")),"")</f>
        <v/>
      </c>
      <c r="BK953" s="58" t="str">
        <f>IF(O953="男子",IF($AF953&gt;100,"",IF($M953=プロ用男子!D$77,ROW(),"")),"")</f>
        <v/>
      </c>
      <c r="BL953" s="58" t="str">
        <f>IF(O953="男子",IF($AF953&gt;100,"",IF($M953=プロ用男子!K$77,ROW(),"")),"")</f>
        <v/>
      </c>
      <c r="BM953" s="58" t="str">
        <f>IF(O953="男子",IF($AF953&gt;100,"",IF($M953=プロ用男子!D$102,ROW(),"")),"")</f>
        <v/>
      </c>
      <c r="BN953" s="58" t="str">
        <f>IF(O953="男子",IF($AF953&gt;100,"",IF($M953=プロ用男子!K$102,ROW(),"")),"")</f>
        <v/>
      </c>
      <c r="BO953" s="58" t="str">
        <f>IF(O953="男子",IF($AF953&gt;100,"",IF($M953=プロ用男子!D$127,ROW(),"")),"")</f>
        <v/>
      </c>
      <c r="BP953" s="58" t="str">
        <f>IF(O953="男子",IF($AF953&gt;100,"",IF($M953=プロ用男子!K$127,ROW(),"")),"")</f>
        <v/>
      </c>
      <c r="BQ953" s="58" t="str">
        <f>IF(O953="男子",IF($AF953&gt;100,"",IF($M953=プロ用男子!D$152,ROW(),"")),"")</f>
        <v/>
      </c>
      <c r="BR953" s="58" t="str">
        <f>IF(O953="男子",IF($AF953&gt;100,"",IF($M953=プロ用男子!K$152,ROW(),"")),"")</f>
        <v/>
      </c>
      <c r="BS953" s="58" t="str">
        <f>IF(O953="男子",IF($AF953&gt;100,"",IF($M953=プロ用男子!D$177,ROW(),"")),"")</f>
        <v/>
      </c>
      <c r="BT953" s="58" t="str">
        <f>IF(O953="男子",IF($AF953&gt;100,"",IF($M953=プロ用男子!K$177,ROW(),"")),"")</f>
        <v/>
      </c>
      <c r="BU953" s="58" t="str">
        <f>IF(O953="男子",IF($AF953&gt;100,"",IF($M953=プロ用男子!D$202,ROW(),"")),"")</f>
        <v/>
      </c>
      <c r="BV953" s="58" t="str">
        <f>IF(O953="男子",IF($AF953&gt;100,"",IF($M953=プロ用男子!K$202,ROW(),"")),"")</f>
        <v/>
      </c>
      <c r="BW953" s="58" t="str">
        <f>IF(O953="男子",IF($AF953&gt;100,"",IF($M953=プロ用男子!D$227,ROW(),"")),"")</f>
        <v/>
      </c>
      <c r="BX953" s="58" t="str">
        <f>IF(O953="男子",IF($AF953&gt;100,"",IF($M953=プロ用男子!K$227,ROW(),"")),"")</f>
        <v/>
      </c>
      <c r="BY953" s="58" t="str">
        <f>IF(O953="女子",IF(AF953&gt;100,"",IF(M953=プロ用女子!D$2,ROW(),"")),"")</f>
        <v/>
      </c>
      <c r="BZ953" s="58" t="str">
        <f>IF(O953="女子",IF($AF953&gt;100,"",IF($M953=プロ用女子!K$2,ROW(),"")),"")</f>
        <v/>
      </c>
      <c r="CA953" s="58" t="str">
        <f>IF(O953="女子",IF($AF953&gt;100,"",IF($M953=プロ用女子!D$27,ROW(),"")),"")</f>
        <v/>
      </c>
      <c r="CB953" s="58" t="str">
        <f>IF(O953="女子",IF($AF953&gt;100,"",IF($M953=プロ用女子!K$27,ROW(),"")),"")</f>
        <v/>
      </c>
      <c r="CC953" s="58" t="str">
        <f>IF(O953="女子",IF($AF953&gt;100,"",IF($M953=プロ用女子!D$52,ROW(),"")),"")</f>
        <v/>
      </c>
      <c r="CD953" s="58" t="str">
        <f>IF(O953="女子",IF($AF953&gt;100,"",IF($M953=プロ用女子!K$52,ROW(),"")),"")</f>
        <v/>
      </c>
      <c r="CE953" s="58" t="str">
        <f>IF(O953="女子",IF($AF953&gt;100,"",IF($M953=プロ用女子!D$77,ROW(),"")),"")</f>
        <v/>
      </c>
      <c r="CF953" s="58" t="str">
        <f>IF(O953="女子",IF($AF953&gt;100,"",IF($M953=プロ用女子!K$77,ROW(),"")),"")</f>
        <v/>
      </c>
      <c r="CG953" s="58" t="str">
        <f>IF(O953="女子",IF($AF953&gt;100,"",IF($M953=プロ用女子!D$102,ROW(),"")),"")</f>
        <v/>
      </c>
      <c r="CH953" s="58" t="str">
        <f>IF(O953="女子",IF($AF953&gt;100,"",IF($M953=プロ用女子!K$102,ROW(),"")),"")</f>
        <v/>
      </c>
      <c r="CI953" s="58" t="str">
        <f>IF(O953="女子",IF($AF953&gt;100,"",IF($M953=プロ用女子!D$127,ROW(),"")),"")</f>
        <v/>
      </c>
      <c r="CJ953" s="58" t="str">
        <f>IF(O953="女子",IF($AF953&gt;100,"",IF($M953=プロ用女子!K$127,ROW(),"")),"")</f>
        <v/>
      </c>
      <c r="CK953" s="58" t="str">
        <f>IF(O953="女子",IF($AF953&gt;100,"",IF($M953=プロ用女子!D$152,ROW(),"")),"")</f>
        <v/>
      </c>
      <c r="CL953" s="58" t="str">
        <f>IF(O953="女子",IF($AF953&gt;100,"",IF($M953=プロ用女子!K$152,ROW(),"")),"")</f>
        <v/>
      </c>
      <c r="CM953" s="58" t="str">
        <f>IF(O953="女子",IF($AF953&gt;100,"",IF($M953=プロ用女子!D$177,ROW(),"")),"")</f>
        <v/>
      </c>
      <c r="CN953" s="58" t="str">
        <f>IF(O953="女子",IF($AF953&gt;100,"",IF($M953=プロ用女子!K$177,ROW(),"")),"")</f>
        <v/>
      </c>
      <c r="CO953" s="58" t="str">
        <f>IF(O953="女子",IF($AF953&gt;100,"",IF($M953=プロ用女子!D$202,ROW(),"")),"")</f>
        <v/>
      </c>
      <c r="CP953" s="58" t="str">
        <f>IF(O953="女子",IF($AF953&gt;100,"",IF($M953=プロ用女子!K$202,ROW(),"")),"")</f>
        <v/>
      </c>
      <c r="CQ953" s="58" t="str">
        <f>IF(O953="女子",IF($AF953&gt;100,"",IF($M953=プロ用女子!D$227,ROW(),"")),"")</f>
        <v/>
      </c>
      <c r="CR953" s="58" t="str">
        <f>IF(O953="女子",IF($AF953&gt;100,"",IF($M953=プロ用女子!K$227,ROW(),"")),"")</f>
        <v/>
      </c>
    </row>
    <row r="954" spans="57:96" x14ac:dyDescent="0.15">
      <c r="BE954" s="58" t="str">
        <f>IF(O954="男子",IF($AF954&gt;100,"",IF(M954=プロ用男子!D$2,ROW(),"")),"")</f>
        <v/>
      </c>
      <c r="BF954" s="58" t="str">
        <f>IF(O954="男子",IF($AF954&gt;100,"",IF($M954=プロ用男子!K$2,ROW(),"")),"")</f>
        <v/>
      </c>
      <c r="BG954" s="58" t="str">
        <f>IF(O954="男子",IF($AF954&gt;100,"",IF($M954=プロ用男子!D$27,ROW(),"")),"")</f>
        <v/>
      </c>
      <c r="BH954" s="58" t="str">
        <f>IF(O954="男子",IF($AF954&gt;100,"",IF($M954=プロ用男子!K$27,ROW(),"")),"")</f>
        <v/>
      </c>
      <c r="BI954" s="58" t="str">
        <f>IF(O954="男子",IF($AF954&gt;100,"",IF($M954=プロ用男子!D$52,ROW(),"")),"")</f>
        <v/>
      </c>
      <c r="BJ954" s="58" t="str">
        <f>IF(O954="男子",IF($AF954&gt;100,"",IF($M954=プロ用男子!K$52,ROW(),"")),"")</f>
        <v/>
      </c>
      <c r="BK954" s="58" t="str">
        <f>IF(O954="男子",IF($AF954&gt;100,"",IF($M954=プロ用男子!D$77,ROW(),"")),"")</f>
        <v/>
      </c>
      <c r="BL954" s="58" t="str">
        <f>IF(O954="男子",IF($AF954&gt;100,"",IF($M954=プロ用男子!K$77,ROW(),"")),"")</f>
        <v/>
      </c>
      <c r="BM954" s="58" t="str">
        <f>IF(O954="男子",IF($AF954&gt;100,"",IF($M954=プロ用男子!D$102,ROW(),"")),"")</f>
        <v/>
      </c>
      <c r="BN954" s="58" t="str">
        <f>IF(O954="男子",IF($AF954&gt;100,"",IF($M954=プロ用男子!K$102,ROW(),"")),"")</f>
        <v/>
      </c>
      <c r="BO954" s="58" t="str">
        <f>IF(O954="男子",IF($AF954&gt;100,"",IF($M954=プロ用男子!D$127,ROW(),"")),"")</f>
        <v/>
      </c>
      <c r="BP954" s="58" t="str">
        <f>IF(O954="男子",IF($AF954&gt;100,"",IF($M954=プロ用男子!K$127,ROW(),"")),"")</f>
        <v/>
      </c>
      <c r="BQ954" s="58" t="str">
        <f>IF(O954="男子",IF($AF954&gt;100,"",IF($M954=プロ用男子!D$152,ROW(),"")),"")</f>
        <v/>
      </c>
      <c r="BR954" s="58" t="str">
        <f>IF(O954="男子",IF($AF954&gt;100,"",IF($M954=プロ用男子!K$152,ROW(),"")),"")</f>
        <v/>
      </c>
      <c r="BS954" s="58" t="str">
        <f>IF(O954="男子",IF($AF954&gt;100,"",IF($M954=プロ用男子!D$177,ROW(),"")),"")</f>
        <v/>
      </c>
      <c r="BT954" s="58" t="str">
        <f>IF(O954="男子",IF($AF954&gt;100,"",IF($M954=プロ用男子!K$177,ROW(),"")),"")</f>
        <v/>
      </c>
      <c r="BU954" s="58" t="str">
        <f>IF(O954="男子",IF($AF954&gt;100,"",IF($M954=プロ用男子!D$202,ROW(),"")),"")</f>
        <v/>
      </c>
      <c r="BV954" s="58" t="str">
        <f>IF(O954="男子",IF($AF954&gt;100,"",IF($M954=プロ用男子!K$202,ROW(),"")),"")</f>
        <v/>
      </c>
      <c r="BW954" s="58" t="str">
        <f>IF(O954="男子",IF($AF954&gt;100,"",IF($M954=プロ用男子!D$227,ROW(),"")),"")</f>
        <v/>
      </c>
      <c r="BX954" s="58" t="str">
        <f>IF(O954="男子",IF($AF954&gt;100,"",IF($M954=プロ用男子!K$227,ROW(),"")),"")</f>
        <v/>
      </c>
      <c r="BY954" s="58" t="str">
        <f>IF(O954="女子",IF(AF954&gt;100,"",IF(M954=プロ用女子!D$2,ROW(),"")),"")</f>
        <v/>
      </c>
      <c r="BZ954" s="58" t="str">
        <f>IF(O954="女子",IF($AF954&gt;100,"",IF($M954=プロ用女子!K$2,ROW(),"")),"")</f>
        <v/>
      </c>
      <c r="CA954" s="58" t="str">
        <f>IF(O954="女子",IF($AF954&gt;100,"",IF($M954=プロ用女子!D$27,ROW(),"")),"")</f>
        <v/>
      </c>
      <c r="CB954" s="58" t="str">
        <f>IF(O954="女子",IF($AF954&gt;100,"",IF($M954=プロ用女子!K$27,ROW(),"")),"")</f>
        <v/>
      </c>
      <c r="CC954" s="58" t="str">
        <f>IF(O954="女子",IF($AF954&gt;100,"",IF($M954=プロ用女子!D$52,ROW(),"")),"")</f>
        <v/>
      </c>
      <c r="CD954" s="58" t="str">
        <f>IF(O954="女子",IF($AF954&gt;100,"",IF($M954=プロ用女子!K$52,ROW(),"")),"")</f>
        <v/>
      </c>
      <c r="CE954" s="58" t="str">
        <f>IF(O954="女子",IF($AF954&gt;100,"",IF($M954=プロ用女子!D$77,ROW(),"")),"")</f>
        <v/>
      </c>
      <c r="CF954" s="58" t="str">
        <f>IF(O954="女子",IF($AF954&gt;100,"",IF($M954=プロ用女子!K$77,ROW(),"")),"")</f>
        <v/>
      </c>
      <c r="CG954" s="58" t="str">
        <f>IF(O954="女子",IF($AF954&gt;100,"",IF($M954=プロ用女子!D$102,ROW(),"")),"")</f>
        <v/>
      </c>
      <c r="CH954" s="58" t="str">
        <f>IF(O954="女子",IF($AF954&gt;100,"",IF($M954=プロ用女子!K$102,ROW(),"")),"")</f>
        <v/>
      </c>
      <c r="CI954" s="58" t="str">
        <f>IF(O954="女子",IF($AF954&gt;100,"",IF($M954=プロ用女子!D$127,ROW(),"")),"")</f>
        <v/>
      </c>
      <c r="CJ954" s="58" t="str">
        <f>IF(O954="女子",IF($AF954&gt;100,"",IF($M954=プロ用女子!K$127,ROW(),"")),"")</f>
        <v/>
      </c>
      <c r="CK954" s="58" t="str">
        <f>IF(O954="女子",IF($AF954&gt;100,"",IF($M954=プロ用女子!D$152,ROW(),"")),"")</f>
        <v/>
      </c>
      <c r="CL954" s="58" t="str">
        <f>IF(O954="女子",IF($AF954&gt;100,"",IF($M954=プロ用女子!K$152,ROW(),"")),"")</f>
        <v/>
      </c>
      <c r="CM954" s="58" t="str">
        <f>IF(O954="女子",IF($AF954&gt;100,"",IF($M954=プロ用女子!D$177,ROW(),"")),"")</f>
        <v/>
      </c>
      <c r="CN954" s="58" t="str">
        <f>IF(O954="女子",IF($AF954&gt;100,"",IF($M954=プロ用女子!K$177,ROW(),"")),"")</f>
        <v/>
      </c>
      <c r="CO954" s="58" t="str">
        <f>IF(O954="女子",IF($AF954&gt;100,"",IF($M954=プロ用女子!D$202,ROW(),"")),"")</f>
        <v/>
      </c>
      <c r="CP954" s="58" t="str">
        <f>IF(O954="女子",IF($AF954&gt;100,"",IF($M954=プロ用女子!K$202,ROW(),"")),"")</f>
        <v/>
      </c>
      <c r="CQ954" s="58" t="str">
        <f>IF(O954="女子",IF($AF954&gt;100,"",IF($M954=プロ用女子!D$227,ROW(),"")),"")</f>
        <v/>
      </c>
      <c r="CR954" s="58" t="str">
        <f>IF(O954="女子",IF($AF954&gt;100,"",IF($M954=プロ用女子!K$227,ROW(),"")),"")</f>
        <v/>
      </c>
    </row>
    <row r="955" spans="57:96" x14ac:dyDescent="0.15">
      <c r="BE955" s="58" t="str">
        <f>IF(O955="男子",IF($AF955&gt;100,"",IF(M955=プロ用男子!D$2,ROW(),"")),"")</f>
        <v/>
      </c>
      <c r="BF955" s="58" t="str">
        <f>IF(O955="男子",IF($AF955&gt;100,"",IF($M955=プロ用男子!K$2,ROW(),"")),"")</f>
        <v/>
      </c>
      <c r="BG955" s="58" t="str">
        <f>IF(O955="男子",IF($AF955&gt;100,"",IF($M955=プロ用男子!D$27,ROW(),"")),"")</f>
        <v/>
      </c>
      <c r="BH955" s="58" t="str">
        <f>IF(O955="男子",IF($AF955&gt;100,"",IF($M955=プロ用男子!K$27,ROW(),"")),"")</f>
        <v/>
      </c>
      <c r="BI955" s="58" t="str">
        <f>IF(O955="男子",IF($AF955&gt;100,"",IF($M955=プロ用男子!D$52,ROW(),"")),"")</f>
        <v/>
      </c>
      <c r="BJ955" s="58" t="str">
        <f>IF(O955="男子",IF($AF955&gt;100,"",IF($M955=プロ用男子!K$52,ROW(),"")),"")</f>
        <v/>
      </c>
      <c r="BK955" s="58" t="str">
        <f>IF(O955="男子",IF($AF955&gt;100,"",IF($M955=プロ用男子!D$77,ROW(),"")),"")</f>
        <v/>
      </c>
      <c r="BL955" s="58" t="str">
        <f>IF(O955="男子",IF($AF955&gt;100,"",IF($M955=プロ用男子!K$77,ROW(),"")),"")</f>
        <v/>
      </c>
      <c r="BM955" s="58" t="str">
        <f>IF(O955="男子",IF($AF955&gt;100,"",IF($M955=プロ用男子!D$102,ROW(),"")),"")</f>
        <v/>
      </c>
      <c r="BN955" s="58" t="str">
        <f>IF(O955="男子",IF($AF955&gt;100,"",IF($M955=プロ用男子!K$102,ROW(),"")),"")</f>
        <v/>
      </c>
      <c r="BO955" s="58" t="str">
        <f>IF(O955="男子",IF($AF955&gt;100,"",IF($M955=プロ用男子!D$127,ROW(),"")),"")</f>
        <v/>
      </c>
      <c r="BP955" s="58" t="str">
        <f>IF(O955="男子",IF($AF955&gt;100,"",IF($M955=プロ用男子!K$127,ROW(),"")),"")</f>
        <v/>
      </c>
      <c r="BQ955" s="58" t="str">
        <f>IF(O955="男子",IF($AF955&gt;100,"",IF($M955=プロ用男子!D$152,ROW(),"")),"")</f>
        <v/>
      </c>
      <c r="BR955" s="58" t="str">
        <f>IF(O955="男子",IF($AF955&gt;100,"",IF($M955=プロ用男子!K$152,ROW(),"")),"")</f>
        <v/>
      </c>
      <c r="BS955" s="58" t="str">
        <f>IF(O955="男子",IF($AF955&gt;100,"",IF($M955=プロ用男子!D$177,ROW(),"")),"")</f>
        <v/>
      </c>
      <c r="BT955" s="58" t="str">
        <f>IF(O955="男子",IF($AF955&gt;100,"",IF($M955=プロ用男子!K$177,ROW(),"")),"")</f>
        <v/>
      </c>
      <c r="BU955" s="58" t="str">
        <f>IF(O955="男子",IF($AF955&gt;100,"",IF($M955=プロ用男子!D$202,ROW(),"")),"")</f>
        <v/>
      </c>
      <c r="BV955" s="58" t="str">
        <f>IF(O955="男子",IF($AF955&gt;100,"",IF($M955=プロ用男子!K$202,ROW(),"")),"")</f>
        <v/>
      </c>
      <c r="BW955" s="58" t="str">
        <f>IF(O955="男子",IF($AF955&gt;100,"",IF($M955=プロ用男子!D$227,ROW(),"")),"")</f>
        <v/>
      </c>
      <c r="BX955" s="58" t="str">
        <f>IF(O955="男子",IF($AF955&gt;100,"",IF($M955=プロ用男子!K$227,ROW(),"")),"")</f>
        <v/>
      </c>
      <c r="BY955" s="58" t="str">
        <f>IF(O955="女子",IF(AF955&gt;100,"",IF(M955=プロ用女子!D$2,ROW(),"")),"")</f>
        <v/>
      </c>
      <c r="BZ955" s="58" t="str">
        <f>IF(O955="女子",IF($AF955&gt;100,"",IF($M955=プロ用女子!K$2,ROW(),"")),"")</f>
        <v/>
      </c>
      <c r="CA955" s="58" t="str">
        <f>IF(O955="女子",IF($AF955&gt;100,"",IF($M955=プロ用女子!D$27,ROW(),"")),"")</f>
        <v/>
      </c>
      <c r="CB955" s="58" t="str">
        <f>IF(O955="女子",IF($AF955&gt;100,"",IF($M955=プロ用女子!K$27,ROW(),"")),"")</f>
        <v/>
      </c>
      <c r="CC955" s="58" t="str">
        <f>IF(O955="女子",IF($AF955&gt;100,"",IF($M955=プロ用女子!D$52,ROW(),"")),"")</f>
        <v/>
      </c>
      <c r="CD955" s="58" t="str">
        <f>IF(O955="女子",IF($AF955&gt;100,"",IF($M955=プロ用女子!K$52,ROW(),"")),"")</f>
        <v/>
      </c>
      <c r="CE955" s="58" t="str">
        <f>IF(O955="女子",IF($AF955&gt;100,"",IF($M955=プロ用女子!D$77,ROW(),"")),"")</f>
        <v/>
      </c>
      <c r="CF955" s="58" t="str">
        <f>IF(O955="女子",IF($AF955&gt;100,"",IF($M955=プロ用女子!K$77,ROW(),"")),"")</f>
        <v/>
      </c>
      <c r="CG955" s="58" t="str">
        <f>IF(O955="女子",IF($AF955&gt;100,"",IF($M955=プロ用女子!D$102,ROW(),"")),"")</f>
        <v/>
      </c>
      <c r="CH955" s="58" t="str">
        <f>IF(O955="女子",IF($AF955&gt;100,"",IF($M955=プロ用女子!K$102,ROW(),"")),"")</f>
        <v/>
      </c>
      <c r="CI955" s="58" t="str">
        <f>IF(O955="女子",IF($AF955&gt;100,"",IF($M955=プロ用女子!D$127,ROW(),"")),"")</f>
        <v/>
      </c>
      <c r="CJ955" s="58" t="str">
        <f>IF(O955="女子",IF($AF955&gt;100,"",IF($M955=プロ用女子!K$127,ROW(),"")),"")</f>
        <v/>
      </c>
      <c r="CK955" s="58" t="str">
        <f>IF(O955="女子",IF($AF955&gt;100,"",IF($M955=プロ用女子!D$152,ROW(),"")),"")</f>
        <v/>
      </c>
      <c r="CL955" s="58" t="str">
        <f>IF(O955="女子",IF($AF955&gt;100,"",IF($M955=プロ用女子!K$152,ROW(),"")),"")</f>
        <v/>
      </c>
      <c r="CM955" s="58" t="str">
        <f>IF(O955="女子",IF($AF955&gt;100,"",IF($M955=プロ用女子!D$177,ROW(),"")),"")</f>
        <v/>
      </c>
      <c r="CN955" s="58" t="str">
        <f>IF(O955="女子",IF($AF955&gt;100,"",IF($M955=プロ用女子!K$177,ROW(),"")),"")</f>
        <v/>
      </c>
      <c r="CO955" s="58" t="str">
        <f>IF(O955="女子",IF($AF955&gt;100,"",IF($M955=プロ用女子!D$202,ROW(),"")),"")</f>
        <v/>
      </c>
      <c r="CP955" s="58" t="str">
        <f>IF(O955="女子",IF($AF955&gt;100,"",IF($M955=プロ用女子!K$202,ROW(),"")),"")</f>
        <v/>
      </c>
      <c r="CQ955" s="58" t="str">
        <f>IF(O955="女子",IF($AF955&gt;100,"",IF($M955=プロ用女子!D$227,ROW(),"")),"")</f>
        <v/>
      </c>
      <c r="CR955" s="58" t="str">
        <f>IF(O955="女子",IF($AF955&gt;100,"",IF($M955=プロ用女子!K$227,ROW(),"")),"")</f>
        <v/>
      </c>
    </row>
    <row r="956" spans="57:96" x14ac:dyDescent="0.15">
      <c r="BE956" s="58" t="str">
        <f>IF(O956="男子",IF($AF956&gt;100,"",IF(M956=プロ用男子!D$2,ROW(),"")),"")</f>
        <v/>
      </c>
      <c r="BF956" s="58" t="str">
        <f>IF(O956="男子",IF($AF956&gt;100,"",IF($M956=プロ用男子!K$2,ROW(),"")),"")</f>
        <v/>
      </c>
      <c r="BG956" s="58" t="str">
        <f>IF(O956="男子",IF($AF956&gt;100,"",IF($M956=プロ用男子!D$27,ROW(),"")),"")</f>
        <v/>
      </c>
      <c r="BH956" s="58" t="str">
        <f>IF(O956="男子",IF($AF956&gt;100,"",IF($M956=プロ用男子!K$27,ROW(),"")),"")</f>
        <v/>
      </c>
      <c r="BI956" s="58" t="str">
        <f>IF(O956="男子",IF($AF956&gt;100,"",IF($M956=プロ用男子!D$52,ROW(),"")),"")</f>
        <v/>
      </c>
      <c r="BJ956" s="58" t="str">
        <f>IF(O956="男子",IF($AF956&gt;100,"",IF($M956=プロ用男子!K$52,ROW(),"")),"")</f>
        <v/>
      </c>
      <c r="BK956" s="58" t="str">
        <f>IF(O956="男子",IF($AF956&gt;100,"",IF($M956=プロ用男子!D$77,ROW(),"")),"")</f>
        <v/>
      </c>
      <c r="BL956" s="58" t="str">
        <f>IF(O956="男子",IF($AF956&gt;100,"",IF($M956=プロ用男子!K$77,ROW(),"")),"")</f>
        <v/>
      </c>
      <c r="BM956" s="58" t="str">
        <f>IF(O956="男子",IF($AF956&gt;100,"",IF($M956=プロ用男子!D$102,ROW(),"")),"")</f>
        <v/>
      </c>
      <c r="BN956" s="58" t="str">
        <f>IF(O956="男子",IF($AF956&gt;100,"",IF($M956=プロ用男子!K$102,ROW(),"")),"")</f>
        <v/>
      </c>
      <c r="BO956" s="58" t="str">
        <f>IF(O956="男子",IF($AF956&gt;100,"",IF($M956=プロ用男子!D$127,ROW(),"")),"")</f>
        <v/>
      </c>
      <c r="BP956" s="58" t="str">
        <f>IF(O956="男子",IF($AF956&gt;100,"",IF($M956=プロ用男子!K$127,ROW(),"")),"")</f>
        <v/>
      </c>
      <c r="BQ956" s="58" t="str">
        <f>IF(O956="男子",IF($AF956&gt;100,"",IF($M956=プロ用男子!D$152,ROW(),"")),"")</f>
        <v/>
      </c>
      <c r="BR956" s="58" t="str">
        <f>IF(O956="男子",IF($AF956&gt;100,"",IF($M956=プロ用男子!K$152,ROW(),"")),"")</f>
        <v/>
      </c>
      <c r="BS956" s="58" t="str">
        <f>IF(O956="男子",IF($AF956&gt;100,"",IF($M956=プロ用男子!D$177,ROW(),"")),"")</f>
        <v/>
      </c>
      <c r="BT956" s="58" t="str">
        <f>IF(O956="男子",IF($AF956&gt;100,"",IF($M956=プロ用男子!K$177,ROW(),"")),"")</f>
        <v/>
      </c>
      <c r="BU956" s="58" t="str">
        <f>IF(O956="男子",IF($AF956&gt;100,"",IF($M956=プロ用男子!D$202,ROW(),"")),"")</f>
        <v/>
      </c>
      <c r="BV956" s="58" t="str">
        <f>IF(O956="男子",IF($AF956&gt;100,"",IF($M956=プロ用男子!K$202,ROW(),"")),"")</f>
        <v/>
      </c>
      <c r="BW956" s="58" t="str">
        <f>IF(O956="男子",IF($AF956&gt;100,"",IF($M956=プロ用男子!D$227,ROW(),"")),"")</f>
        <v/>
      </c>
      <c r="BX956" s="58" t="str">
        <f>IF(O956="男子",IF($AF956&gt;100,"",IF($M956=プロ用男子!K$227,ROW(),"")),"")</f>
        <v/>
      </c>
      <c r="BY956" s="58" t="str">
        <f>IF(O956="女子",IF(AF956&gt;100,"",IF(M956=プロ用女子!D$2,ROW(),"")),"")</f>
        <v/>
      </c>
      <c r="BZ956" s="58" t="str">
        <f>IF(O956="女子",IF($AF956&gt;100,"",IF($M956=プロ用女子!K$2,ROW(),"")),"")</f>
        <v/>
      </c>
      <c r="CA956" s="58" t="str">
        <f>IF(O956="女子",IF($AF956&gt;100,"",IF($M956=プロ用女子!D$27,ROW(),"")),"")</f>
        <v/>
      </c>
      <c r="CB956" s="58" t="str">
        <f>IF(O956="女子",IF($AF956&gt;100,"",IF($M956=プロ用女子!K$27,ROW(),"")),"")</f>
        <v/>
      </c>
      <c r="CC956" s="58" t="str">
        <f>IF(O956="女子",IF($AF956&gt;100,"",IF($M956=プロ用女子!D$52,ROW(),"")),"")</f>
        <v/>
      </c>
      <c r="CD956" s="58" t="str">
        <f>IF(O956="女子",IF($AF956&gt;100,"",IF($M956=プロ用女子!K$52,ROW(),"")),"")</f>
        <v/>
      </c>
      <c r="CE956" s="58" t="str">
        <f>IF(O956="女子",IF($AF956&gt;100,"",IF($M956=プロ用女子!D$77,ROW(),"")),"")</f>
        <v/>
      </c>
      <c r="CF956" s="58" t="str">
        <f>IF(O956="女子",IF($AF956&gt;100,"",IF($M956=プロ用女子!K$77,ROW(),"")),"")</f>
        <v/>
      </c>
      <c r="CG956" s="58" t="str">
        <f>IF(O956="女子",IF($AF956&gt;100,"",IF($M956=プロ用女子!D$102,ROW(),"")),"")</f>
        <v/>
      </c>
      <c r="CH956" s="58" t="str">
        <f>IF(O956="女子",IF($AF956&gt;100,"",IF($M956=プロ用女子!K$102,ROW(),"")),"")</f>
        <v/>
      </c>
      <c r="CI956" s="58" t="str">
        <f>IF(O956="女子",IF($AF956&gt;100,"",IF($M956=プロ用女子!D$127,ROW(),"")),"")</f>
        <v/>
      </c>
      <c r="CJ956" s="58" t="str">
        <f>IF(O956="女子",IF($AF956&gt;100,"",IF($M956=プロ用女子!K$127,ROW(),"")),"")</f>
        <v/>
      </c>
      <c r="CK956" s="58" t="str">
        <f>IF(O956="女子",IF($AF956&gt;100,"",IF($M956=プロ用女子!D$152,ROW(),"")),"")</f>
        <v/>
      </c>
      <c r="CL956" s="58" t="str">
        <f>IF(O956="女子",IF($AF956&gt;100,"",IF($M956=プロ用女子!K$152,ROW(),"")),"")</f>
        <v/>
      </c>
      <c r="CM956" s="58" t="str">
        <f>IF(O956="女子",IF($AF956&gt;100,"",IF($M956=プロ用女子!D$177,ROW(),"")),"")</f>
        <v/>
      </c>
      <c r="CN956" s="58" t="str">
        <f>IF(O956="女子",IF($AF956&gt;100,"",IF($M956=プロ用女子!K$177,ROW(),"")),"")</f>
        <v/>
      </c>
      <c r="CO956" s="58" t="str">
        <f>IF(O956="女子",IF($AF956&gt;100,"",IF($M956=プロ用女子!D$202,ROW(),"")),"")</f>
        <v/>
      </c>
      <c r="CP956" s="58" t="str">
        <f>IF(O956="女子",IF($AF956&gt;100,"",IF($M956=プロ用女子!K$202,ROW(),"")),"")</f>
        <v/>
      </c>
      <c r="CQ956" s="58" t="str">
        <f>IF(O956="女子",IF($AF956&gt;100,"",IF($M956=プロ用女子!D$227,ROW(),"")),"")</f>
        <v/>
      </c>
      <c r="CR956" s="58" t="str">
        <f>IF(O956="女子",IF($AF956&gt;100,"",IF($M956=プロ用女子!K$227,ROW(),"")),"")</f>
        <v/>
      </c>
    </row>
    <row r="957" spans="57:96" x14ac:dyDescent="0.15">
      <c r="BE957" s="58" t="str">
        <f>IF(O957="男子",IF($AF957&gt;100,"",IF(M957=プロ用男子!D$2,ROW(),"")),"")</f>
        <v/>
      </c>
      <c r="BF957" s="58" t="str">
        <f>IF(O957="男子",IF($AF957&gt;100,"",IF($M957=プロ用男子!K$2,ROW(),"")),"")</f>
        <v/>
      </c>
      <c r="BG957" s="58" t="str">
        <f>IF(O957="男子",IF($AF957&gt;100,"",IF($M957=プロ用男子!D$27,ROW(),"")),"")</f>
        <v/>
      </c>
      <c r="BH957" s="58" t="str">
        <f>IF(O957="男子",IF($AF957&gt;100,"",IF($M957=プロ用男子!K$27,ROW(),"")),"")</f>
        <v/>
      </c>
      <c r="BI957" s="58" t="str">
        <f>IF(O957="男子",IF($AF957&gt;100,"",IF($M957=プロ用男子!D$52,ROW(),"")),"")</f>
        <v/>
      </c>
      <c r="BJ957" s="58" t="str">
        <f>IF(O957="男子",IF($AF957&gt;100,"",IF($M957=プロ用男子!K$52,ROW(),"")),"")</f>
        <v/>
      </c>
      <c r="BK957" s="58" t="str">
        <f>IF(O957="男子",IF($AF957&gt;100,"",IF($M957=プロ用男子!D$77,ROW(),"")),"")</f>
        <v/>
      </c>
      <c r="BL957" s="58" t="str">
        <f>IF(O957="男子",IF($AF957&gt;100,"",IF($M957=プロ用男子!K$77,ROW(),"")),"")</f>
        <v/>
      </c>
      <c r="BM957" s="58" t="str">
        <f>IF(O957="男子",IF($AF957&gt;100,"",IF($M957=プロ用男子!D$102,ROW(),"")),"")</f>
        <v/>
      </c>
      <c r="BN957" s="58" t="str">
        <f>IF(O957="男子",IF($AF957&gt;100,"",IF($M957=プロ用男子!K$102,ROW(),"")),"")</f>
        <v/>
      </c>
      <c r="BO957" s="58" t="str">
        <f>IF(O957="男子",IF($AF957&gt;100,"",IF($M957=プロ用男子!D$127,ROW(),"")),"")</f>
        <v/>
      </c>
      <c r="BP957" s="58" t="str">
        <f>IF(O957="男子",IF($AF957&gt;100,"",IF($M957=プロ用男子!K$127,ROW(),"")),"")</f>
        <v/>
      </c>
      <c r="BQ957" s="58" t="str">
        <f>IF(O957="男子",IF($AF957&gt;100,"",IF($M957=プロ用男子!D$152,ROW(),"")),"")</f>
        <v/>
      </c>
      <c r="BR957" s="58" t="str">
        <f>IF(O957="男子",IF($AF957&gt;100,"",IF($M957=プロ用男子!K$152,ROW(),"")),"")</f>
        <v/>
      </c>
      <c r="BS957" s="58" t="str">
        <f>IF(O957="男子",IF($AF957&gt;100,"",IF($M957=プロ用男子!D$177,ROW(),"")),"")</f>
        <v/>
      </c>
      <c r="BT957" s="58" t="str">
        <f>IF(O957="男子",IF($AF957&gt;100,"",IF($M957=プロ用男子!K$177,ROW(),"")),"")</f>
        <v/>
      </c>
      <c r="BU957" s="58" t="str">
        <f>IF(O957="男子",IF($AF957&gt;100,"",IF($M957=プロ用男子!D$202,ROW(),"")),"")</f>
        <v/>
      </c>
      <c r="BV957" s="58" t="str">
        <f>IF(O957="男子",IF($AF957&gt;100,"",IF($M957=プロ用男子!K$202,ROW(),"")),"")</f>
        <v/>
      </c>
      <c r="BW957" s="58" t="str">
        <f>IF(O957="男子",IF($AF957&gt;100,"",IF($M957=プロ用男子!D$227,ROW(),"")),"")</f>
        <v/>
      </c>
      <c r="BX957" s="58" t="str">
        <f>IF(O957="男子",IF($AF957&gt;100,"",IF($M957=プロ用男子!K$227,ROW(),"")),"")</f>
        <v/>
      </c>
      <c r="BY957" s="58" t="str">
        <f>IF(O957="女子",IF(AF957&gt;100,"",IF(M957=プロ用女子!D$2,ROW(),"")),"")</f>
        <v/>
      </c>
      <c r="BZ957" s="58" t="str">
        <f>IF(O957="女子",IF($AF957&gt;100,"",IF($M957=プロ用女子!K$2,ROW(),"")),"")</f>
        <v/>
      </c>
      <c r="CA957" s="58" t="str">
        <f>IF(O957="女子",IF($AF957&gt;100,"",IF($M957=プロ用女子!D$27,ROW(),"")),"")</f>
        <v/>
      </c>
      <c r="CB957" s="58" t="str">
        <f>IF(O957="女子",IF($AF957&gt;100,"",IF($M957=プロ用女子!K$27,ROW(),"")),"")</f>
        <v/>
      </c>
      <c r="CC957" s="58" t="str">
        <f>IF(O957="女子",IF($AF957&gt;100,"",IF($M957=プロ用女子!D$52,ROW(),"")),"")</f>
        <v/>
      </c>
      <c r="CD957" s="58" t="str">
        <f>IF(O957="女子",IF($AF957&gt;100,"",IF($M957=プロ用女子!K$52,ROW(),"")),"")</f>
        <v/>
      </c>
      <c r="CE957" s="58" t="str">
        <f>IF(O957="女子",IF($AF957&gt;100,"",IF($M957=プロ用女子!D$77,ROW(),"")),"")</f>
        <v/>
      </c>
      <c r="CF957" s="58" t="str">
        <f>IF(O957="女子",IF($AF957&gt;100,"",IF($M957=プロ用女子!K$77,ROW(),"")),"")</f>
        <v/>
      </c>
      <c r="CG957" s="58" t="str">
        <f>IF(O957="女子",IF($AF957&gt;100,"",IF($M957=プロ用女子!D$102,ROW(),"")),"")</f>
        <v/>
      </c>
      <c r="CH957" s="58" t="str">
        <f>IF(O957="女子",IF($AF957&gt;100,"",IF($M957=プロ用女子!K$102,ROW(),"")),"")</f>
        <v/>
      </c>
      <c r="CI957" s="58" t="str">
        <f>IF(O957="女子",IF($AF957&gt;100,"",IF($M957=プロ用女子!D$127,ROW(),"")),"")</f>
        <v/>
      </c>
      <c r="CJ957" s="58" t="str">
        <f>IF(O957="女子",IF($AF957&gt;100,"",IF($M957=プロ用女子!K$127,ROW(),"")),"")</f>
        <v/>
      </c>
      <c r="CK957" s="58" t="str">
        <f>IF(O957="女子",IF($AF957&gt;100,"",IF($M957=プロ用女子!D$152,ROW(),"")),"")</f>
        <v/>
      </c>
      <c r="CL957" s="58" t="str">
        <f>IF(O957="女子",IF($AF957&gt;100,"",IF($M957=プロ用女子!K$152,ROW(),"")),"")</f>
        <v/>
      </c>
      <c r="CM957" s="58" t="str">
        <f>IF(O957="女子",IF($AF957&gt;100,"",IF($M957=プロ用女子!D$177,ROW(),"")),"")</f>
        <v/>
      </c>
      <c r="CN957" s="58" t="str">
        <f>IF(O957="女子",IF($AF957&gt;100,"",IF($M957=プロ用女子!K$177,ROW(),"")),"")</f>
        <v/>
      </c>
      <c r="CO957" s="58" t="str">
        <f>IF(O957="女子",IF($AF957&gt;100,"",IF($M957=プロ用女子!D$202,ROW(),"")),"")</f>
        <v/>
      </c>
      <c r="CP957" s="58" t="str">
        <f>IF(O957="女子",IF($AF957&gt;100,"",IF($M957=プロ用女子!K$202,ROW(),"")),"")</f>
        <v/>
      </c>
      <c r="CQ957" s="58" t="str">
        <f>IF(O957="女子",IF($AF957&gt;100,"",IF($M957=プロ用女子!D$227,ROW(),"")),"")</f>
        <v/>
      </c>
      <c r="CR957" s="58" t="str">
        <f>IF(O957="女子",IF($AF957&gt;100,"",IF($M957=プロ用女子!K$227,ROW(),"")),"")</f>
        <v/>
      </c>
    </row>
    <row r="958" spans="57:96" x14ac:dyDescent="0.15">
      <c r="BE958" s="58" t="str">
        <f>IF(O958="男子",IF($AF958&gt;100,"",IF(M958=プロ用男子!D$2,ROW(),"")),"")</f>
        <v/>
      </c>
      <c r="BF958" s="58" t="str">
        <f>IF(O958="男子",IF($AF958&gt;100,"",IF($M958=プロ用男子!K$2,ROW(),"")),"")</f>
        <v/>
      </c>
      <c r="BG958" s="58" t="str">
        <f>IF(O958="男子",IF($AF958&gt;100,"",IF($M958=プロ用男子!D$27,ROW(),"")),"")</f>
        <v/>
      </c>
      <c r="BH958" s="58" t="str">
        <f>IF(O958="男子",IF($AF958&gt;100,"",IF($M958=プロ用男子!K$27,ROW(),"")),"")</f>
        <v/>
      </c>
      <c r="BI958" s="58" t="str">
        <f>IF(O958="男子",IF($AF958&gt;100,"",IF($M958=プロ用男子!D$52,ROW(),"")),"")</f>
        <v/>
      </c>
      <c r="BJ958" s="58" t="str">
        <f>IF(O958="男子",IF($AF958&gt;100,"",IF($M958=プロ用男子!K$52,ROW(),"")),"")</f>
        <v/>
      </c>
      <c r="BK958" s="58" t="str">
        <f>IF(O958="男子",IF($AF958&gt;100,"",IF($M958=プロ用男子!D$77,ROW(),"")),"")</f>
        <v/>
      </c>
      <c r="BL958" s="58" t="str">
        <f>IF(O958="男子",IF($AF958&gt;100,"",IF($M958=プロ用男子!K$77,ROW(),"")),"")</f>
        <v/>
      </c>
      <c r="BM958" s="58" t="str">
        <f>IF(O958="男子",IF($AF958&gt;100,"",IF($M958=プロ用男子!D$102,ROW(),"")),"")</f>
        <v/>
      </c>
      <c r="BN958" s="58" t="str">
        <f>IF(O958="男子",IF($AF958&gt;100,"",IF($M958=プロ用男子!K$102,ROW(),"")),"")</f>
        <v/>
      </c>
      <c r="BO958" s="58" t="str">
        <f>IF(O958="男子",IF($AF958&gt;100,"",IF($M958=プロ用男子!D$127,ROW(),"")),"")</f>
        <v/>
      </c>
      <c r="BP958" s="58" t="str">
        <f>IF(O958="男子",IF($AF958&gt;100,"",IF($M958=プロ用男子!K$127,ROW(),"")),"")</f>
        <v/>
      </c>
      <c r="BQ958" s="58" t="str">
        <f>IF(O958="男子",IF($AF958&gt;100,"",IF($M958=プロ用男子!D$152,ROW(),"")),"")</f>
        <v/>
      </c>
      <c r="BR958" s="58" t="str">
        <f>IF(O958="男子",IF($AF958&gt;100,"",IF($M958=プロ用男子!K$152,ROW(),"")),"")</f>
        <v/>
      </c>
      <c r="BS958" s="58" t="str">
        <f>IF(O958="男子",IF($AF958&gt;100,"",IF($M958=プロ用男子!D$177,ROW(),"")),"")</f>
        <v/>
      </c>
      <c r="BT958" s="58" t="str">
        <f>IF(O958="男子",IF($AF958&gt;100,"",IF($M958=プロ用男子!K$177,ROW(),"")),"")</f>
        <v/>
      </c>
      <c r="BU958" s="58" t="str">
        <f>IF(O958="男子",IF($AF958&gt;100,"",IF($M958=プロ用男子!D$202,ROW(),"")),"")</f>
        <v/>
      </c>
      <c r="BV958" s="58" t="str">
        <f>IF(O958="男子",IF($AF958&gt;100,"",IF($M958=プロ用男子!K$202,ROW(),"")),"")</f>
        <v/>
      </c>
      <c r="BW958" s="58" t="str">
        <f>IF(O958="男子",IF($AF958&gt;100,"",IF($M958=プロ用男子!D$227,ROW(),"")),"")</f>
        <v/>
      </c>
      <c r="BX958" s="58" t="str">
        <f>IF(O958="男子",IF($AF958&gt;100,"",IF($M958=プロ用男子!K$227,ROW(),"")),"")</f>
        <v/>
      </c>
      <c r="BY958" s="58" t="str">
        <f>IF(O958="女子",IF(AF958&gt;100,"",IF(M958=プロ用女子!D$2,ROW(),"")),"")</f>
        <v/>
      </c>
      <c r="BZ958" s="58" t="str">
        <f>IF(O958="女子",IF($AF958&gt;100,"",IF($M958=プロ用女子!K$2,ROW(),"")),"")</f>
        <v/>
      </c>
      <c r="CA958" s="58" t="str">
        <f>IF(O958="女子",IF($AF958&gt;100,"",IF($M958=プロ用女子!D$27,ROW(),"")),"")</f>
        <v/>
      </c>
      <c r="CB958" s="58" t="str">
        <f>IF(O958="女子",IF($AF958&gt;100,"",IF($M958=プロ用女子!K$27,ROW(),"")),"")</f>
        <v/>
      </c>
      <c r="CC958" s="58" t="str">
        <f>IF(O958="女子",IF($AF958&gt;100,"",IF($M958=プロ用女子!D$52,ROW(),"")),"")</f>
        <v/>
      </c>
      <c r="CD958" s="58" t="str">
        <f>IF(O958="女子",IF($AF958&gt;100,"",IF($M958=プロ用女子!K$52,ROW(),"")),"")</f>
        <v/>
      </c>
      <c r="CE958" s="58" t="str">
        <f>IF(O958="女子",IF($AF958&gt;100,"",IF($M958=プロ用女子!D$77,ROW(),"")),"")</f>
        <v/>
      </c>
      <c r="CF958" s="58" t="str">
        <f>IF(O958="女子",IF($AF958&gt;100,"",IF($M958=プロ用女子!K$77,ROW(),"")),"")</f>
        <v/>
      </c>
      <c r="CG958" s="58" t="str">
        <f>IF(O958="女子",IF($AF958&gt;100,"",IF($M958=プロ用女子!D$102,ROW(),"")),"")</f>
        <v/>
      </c>
      <c r="CH958" s="58" t="str">
        <f>IF(O958="女子",IF($AF958&gt;100,"",IF($M958=プロ用女子!K$102,ROW(),"")),"")</f>
        <v/>
      </c>
      <c r="CI958" s="58" t="str">
        <f>IF(O958="女子",IF($AF958&gt;100,"",IF($M958=プロ用女子!D$127,ROW(),"")),"")</f>
        <v/>
      </c>
      <c r="CJ958" s="58" t="str">
        <f>IF(O958="女子",IF($AF958&gt;100,"",IF($M958=プロ用女子!K$127,ROW(),"")),"")</f>
        <v/>
      </c>
      <c r="CK958" s="58" t="str">
        <f>IF(O958="女子",IF($AF958&gt;100,"",IF($M958=プロ用女子!D$152,ROW(),"")),"")</f>
        <v/>
      </c>
      <c r="CL958" s="58" t="str">
        <f>IF(O958="女子",IF($AF958&gt;100,"",IF($M958=プロ用女子!K$152,ROW(),"")),"")</f>
        <v/>
      </c>
      <c r="CM958" s="58" t="str">
        <f>IF(O958="女子",IF($AF958&gt;100,"",IF($M958=プロ用女子!D$177,ROW(),"")),"")</f>
        <v/>
      </c>
      <c r="CN958" s="58" t="str">
        <f>IF(O958="女子",IF($AF958&gt;100,"",IF($M958=プロ用女子!K$177,ROW(),"")),"")</f>
        <v/>
      </c>
      <c r="CO958" s="58" t="str">
        <f>IF(O958="女子",IF($AF958&gt;100,"",IF($M958=プロ用女子!D$202,ROW(),"")),"")</f>
        <v/>
      </c>
      <c r="CP958" s="58" t="str">
        <f>IF(O958="女子",IF($AF958&gt;100,"",IF($M958=プロ用女子!K$202,ROW(),"")),"")</f>
        <v/>
      </c>
      <c r="CQ958" s="58" t="str">
        <f>IF(O958="女子",IF($AF958&gt;100,"",IF($M958=プロ用女子!D$227,ROW(),"")),"")</f>
        <v/>
      </c>
      <c r="CR958" s="58" t="str">
        <f>IF(O958="女子",IF($AF958&gt;100,"",IF($M958=プロ用女子!K$227,ROW(),"")),"")</f>
        <v/>
      </c>
    </row>
    <row r="959" spans="57:96" x14ac:dyDescent="0.15">
      <c r="BE959" s="58" t="str">
        <f>IF(O959="男子",IF($AF959&gt;100,"",IF(M959=プロ用男子!D$2,ROW(),"")),"")</f>
        <v/>
      </c>
      <c r="BF959" s="58" t="str">
        <f>IF(O959="男子",IF($AF959&gt;100,"",IF($M959=プロ用男子!K$2,ROW(),"")),"")</f>
        <v/>
      </c>
      <c r="BG959" s="58" t="str">
        <f>IF(O959="男子",IF($AF959&gt;100,"",IF($M959=プロ用男子!D$27,ROW(),"")),"")</f>
        <v/>
      </c>
      <c r="BH959" s="58" t="str">
        <f>IF(O959="男子",IF($AF959&gt;100,"",IF($M959=プロ用男子!K$27,ROW(),"")),"")</f>
        <v/>
      </c>
      <c r="BI959" s="58" t="str">
        <f>IF(O959="男子",IF($AF959&gt;100,"",IF($M959=プロ用男子!D$52,ROW(),"")),"")</f>
        <v/>
      </c>
      <c r="BJ959" s="58" t="str">
        <f>IF(O959="男子",IF($AF959&gt;100,"",IF($M959=プロ用男子!K$52,ROW(),"")),"")</f>
        <v/>
      </c>
      <c r="BK959" s="58" t="str">
        <f>IF(O959="男子",IF($AF959&gt;100,"",IF($M959=プロ用男子!D$77,ROW(),"")),"")</f>
        <v/>
      </c>
      <c r="BL959" s="58" t="str">
        <f>IF(O959="男子",IF($AF959&gt;100,"",IF($M959=プロ用男子!K$77,ROW(),"")),"")</f>
        <v/>
      </c>
      <c r="BM959" s="58" t="str">
        <f>IF(O959="男子",IF($AF959&gt;100,"",IF($M959=プロ用男子!D$102,ROW(),"")),"")</f>
        <v/>
      </c>
      <c r="BN959" s="58" t="str">
        <f>IF(O959="男子",IF($AF959&gt;100,"",IF($M959=プロ用男子!K$102,ROW(),"")),"")</f>
        <v/>
      </c>
      <c r="BO959" s="58" t="str">
        <f>IF(O959="男子",IF($AF959&gt;100,"",IF($M959=プロ用男子!D$127,ROW(),"")),"")</f>
        <v/>
      </c>
      <c r="BP959" s="58" t="str">
        <f>IF(O959="男子",IF($AF959&gt;100,"",IF($M959=プロ用男子!K$127,ROW(),"")),"")</f>
        <v/>
      </c>
      <c r="BQ959" s="58" t="str">
        <f>IF(O959="男子",IF($AF959&gt;100,"",IF($M959=プロ用男子!D$152,ROW(),"")),"")</f>
        <v/>
      </c>
      <c r="BR959" s="58" t="str">
        <f>IF(O959="男子",IF($AF959&gt;100,"",IF($M959=プロ用男子!K$152,ROW(),"")),"")</f>
        <v/>
      </c>
      <c r="BS959" s="58" t="str">
        <f>IF(O959="男子",IF($AF959&gt;100,"",IF($M959=プロ用男子!D$177,ROW(),"")),"")</f>
        <v/>
      </c>
      <c r="BT959" s="58" t="str">
        <f>IF(O959="男子",IF($AF959&gt;100,"",IF($M959=プロ用男子!K$177,ROW(),"")),"")</f>
        <v/>
      </c>
      <c r="BU959" s="58" t="str">
        <f>IF(O959="男子",IF($AF959&gt;100,"",IF($M959=プロ用男子!D$202,ROW(),"")),"")</f>
        <v/>
      </c>
      <c r="BV959" s="58" t="str">
        <f>IF(O959="男子",IF($AF959&gt;100,"",IF($M959=プロ用男子!K$202,ROW(),"")),"")</f>
        <v/>
      </c>
      <c r="BW959" s="58" t="str">
        <f>IF(O959="男子",IF($AF959&gt;100,"",IF($M959=プロ用男子!D$227,ROW(),"")),"")</f>
        <v/>
      </c>
      <c r="BX959" s="58" t="str">
        <f>IF(O959="男子",IF($AF959&gt;100,"",IF($M959=プロ用男子!K$227,ROW(),"")),"")</f>
        <v/>
      </c>
      <c r="BY959" s="58" t="str">
        <f>IF(O959="女子",IF(AF959&gt;100,"",IF(M959=プロ用女子!D$2,ROW(),"")),"")</f>
        <v/>
      </c>
      <c r="BZ959" s="58" t="str">
        <f>IF(O959="女子",IF($AF959&gt;100,"",IF($M959=プロ用女子!K$2,ROW(),"")),"")</f>
        <v/>
      </c>
      <c r="CA959" s="58" t="str">
        <f>IF(O959="女子",IF($AF959&gt;100,"",IF($M959=プロ用女子!D$27,ROW(),"")),"")</f>
        <v/>
      </c>
      <c r="CB959" s="58" t="str">
        <f>IF(O959="女子",IF($AF959&gt;100,"",IF($M959=プロ用女子!K$27,ROW(),"")),"")</f>
        <v/>
      </c>
      <c r="CC959" s="58" t="str">
        <f>IF(O959="女子",IF($AF959&gt;100,"",IF($M959=プロ用女子!D$52,ROW(),"")),"")</f>
        <v/>
      </c>
      <c r="CD959" s="58" t="str">
        <f>IF(O959="女子",IF($AF959&gt;100,"",IF($M959=プロ用女子!K$52,ROW(),"")),"")</f>
        <v/>
      </c>
      <c r="CE959" s="58" t="str">
        <f>IF(O959="女子",IF($AF959&gt;100,"",IF($M959=プロ用女子!D$77,ROW(),"")),"")</f>
        <v/>
      </c>
      <c r="CF959" s="58" t="str">
        <f>IF(O959="女子",IF($AF959&gt;100,"",IF($M959=プロ用女子!K$77,ROW(),"")),"")</f>
        <v/>
      </c>
      <c r="CG959" s="58" t="str">
        <f>IF(O959="女子",IF($AF959&gt;100,"",IF($M959=プロ用女子!D$102,ROW(),"")),"")</f>
        <v/>
      </c>
      <c r="CH959" s="58" t="str">
        <f>IF(O959="女子",IF($AF959&gt;100,"",IF($M959=プロ用女子!K$102,ROW(),"")),"")</f>
        <v/>
      </c>
      <c r="CI959" s="58" t="str">
        <f>IF(O959="女子",IF($AF959&gt;100,"",IF($M959=プロ用女子!D$127,ROW(),"")),"")</f>
        <v/>
      </c>
      <c r="CJ959" s="58" t="str">
        <f>IF(O959="女子",IF($AF959&gt;100,"",IF($M959=プロ用女子!K$127,ROW(),"")),"")</f>
        <v/>
      </c>
      <c r="CK959" s="58" t="str">
        <f>IF(O959="女子",IF($AF959&gt;100,"",IF($M959=プロ用女子!D$152,ROW(),"")),"")</f>
        <v/>
      </c>
      <c r="CL959" s="58" t="str">
        <f>IF(O959="女子",IF($AF959&gt;100,"",IF($M959=プロ用女子!K$152,ROW(),"")),"")</f>
        <v/>
      </c>
      <c r="CM959" s="58" t="str">
        <f>IF(O959="女子",IF($AF959&gt;100,"",IF($M959=プロ用女子!D$177,ROW(),"")),"")</f>
        <v/>
      </c>
      <c r="CN959" s="58" t="str">
        <f>IF(O959="女子",IF($AF959&gt;100,"",IF($M959=プロ用女子!K$177,ROW(),"")),"")</f>
        <v/>
      </c>
      <c r="CO959" s="58" t="str">
        <f>IF(O959="女子",IF($AF959&gt;100,"",IF($M959=プロ用女子!D$202,ROW(),"")),"")</f>
        <v/>
      </c>
      <c r="CP959" s="58" t="str">
        <f>IF(O959="女子",IF($AF959&gt;100,"",IF($M959=プロ用女子!K$202,ROW(),"")),"")</f>
        <v/>
      </c>
      <c r="CQ959" s="58" t="str">
        <f>IF(O959="女子",IF($AF959&gt;100,"",IF($M959=プロ用女子!D$227,ROW(),"")),"")</f>
        <v/>
      </c>
      <c r="CR959" s="58" t="str">
        <f>IF(O959="女子",IF($AF959&gt;100,"",IF($M959=プロ用女子!K$227,ROW(),"")),"")</f>
        <v/>
      </c>
    </row>
    <row r="960" spans="57:96" x14ac:dyDescent="0.15">
      <c r="BE960" s="58" t="str">
        <f>IF(O960="男子",IF($AF960&gt;100,"",IF(M960=プロ用男子!D$2,ROW(),"")),"")</f>
        <v/>
      </c>
      <c r="BF960" s="58" t="str">
        <f>IF(O960="男子",IF($AF960&gt;100,"",IF($M960=プロ用男子!K$2,ROW(),"")),"")</f>
        <v/>
      </c>
      <c r="BG960" s="58" t="str">
        <f>IF(O960="男子",IF($AF960&gt;100,"",IF($M960=プロ用男子!D$27,ROW(),"")),"")</f>
        <v/>
      </c>
      <c r="BH960" s="58" t="str">
        <f>IF(O960="男子",IF($AF960&gt;100,"",IF($M960=プロ用男子!K$27,ROW(),"")),"")</f>
        <v/>
      </c>
      <c r="BI960" s="58" t="str">
        <f>IF(O960="男子",IF($AF960&gt;100,"",IF($M960=プロ用男子!D$52,ROW(),"")),"")</f>
        <v/>
      </c>
      <c r="BJ960" s="58" t="str">
        <f>IF(O960="男子",IF($AF960&gt;100,"",IF($M960=プロ用男子!K$52,ROW(),"")),"")</f>
        <v/>
      </c>
      <c r="BK960" s="58" t="str">
        <f>IF(O960="男子",IF($AF960&gt;100,"",IF($M960=プロ用男子!D$77,ROW(),"")),"")</f>
        <v/>
      </c>
      <c r="BL960" s="58" t="str">
        <f>IF(O960="男子",IF($AF960&gt;100,"",IF($M960=プロ用男子!K$77,ROW(),"")),"")</f>
        <v/>
      </c>
      <c r="BM960" s="58" t="str">
        <f>IF(O960="男子",IF($AF960&gt;100,"",IF($M960=プロ用男子!D$102,ROW(),"")),"")</f>
        <v/>
      </c>
      <c r="BN960" s="58" t="str">
        <f>IF(O960="男子",IF($AF960&gt;100,"",IF($M960=プロ用男子!K$102,ROW(),"")),"")</f>
        <v/>
      </c>
      <c r="BO960" s="58" t="str">
        <f>IF(O960="男子",IF($AF960&gt;100,"",IF($M960=プロ用男子!D$127,ROW(),"")),"")</f>
        <v/>
      </c>
      <c r="BP960" s="58" t="str">
        <f>IF(O960="男子",IF($AF960&gt;100,"",IF($M960=プロ用男子!K$127,ROW(),"")),"")</f>
        <v/>
      </c>
      <c r="BQ960" s="58" t="str">
        <f>IF(O960="男子",IF($AF960&gt;100,"",IF($M960=プロ用男子!D$152,ROW(),"")),"")</f>
        <v/>
      </c>
      <c r="BR960" s="58" t="str">
        <f>IF(O960="男子",IF($AF960&gt;100,"",IF($M960=プロ用男子!K$152,ROW(),"")),"")</f>
        <v/>
      </c>
      <c r="BS960" s="58" t="str">
        <f>IF(O960="男子",IF($AF960&gt;100,"",IF($M960=プロ用男子!D$177,ROW(),"")),"")</f>
        <v/>
      </c>
      <c r="BT960" s="58" t="str">
        <f>IF(O960="男子",IF($AF960&gt;100,"",IF($M960=プロ用男子!K$177,ROW(),"")),"")</f>
        <v/>
      </c>
      <c r="BU960" s="58" t="str">
        <f>IF(O960="男子",IF($AF960&gt;100,"",IF($M960=プロ用男子!D$202,ROW(),"")),"")</f>
        <v/>
      </c>
      <c r="BV960" s="58" t="str">
        <f>IF(O960="男子",IF($AF960&gt;100,"",IF($M960=プロ用男子!K$202,ROW(),"")),"")</f>
        <v/>
      </c>
      <c r="BW960" s="58" t="str">
        <f>IF(O960="男子",IF($AF960&gt;100,"",IF($M960=プロ用男子!D$227,ROW(),"")),"")</f>
        <v/>
      </c>
      <c r="BX960" s="58" t="str">
        <f>IF(O960="男子",IF($AF960&gt;100,"",IF($M960=プロ用男子!K$227,ROW(),"")),"")</f>
        <v/>
      </c>
      <c r="BY960" s="58" t="str">
        <f>IF(O960="女子",IF(AF960&gt;100,"",IF(M960=プロ用女子!D$2,ROW(),"")),"")</f>
        <v/>
      </c>
      <c r="BZ960" s="58" t="str">
        <f>IF(O960="女子",IF($AF960&gt;100,"",IF($M960=プロ用女子!K$2,ROW(),"")),"")</f>
        <v/>
      </c>
      <c r="CA960" s="58" t="str">
        <f>IF(O960="女子",IF($AF960&gt;100,"",IF($M960=プロ用女子!D$27,ROW(),"")),"")</f>
        <v/>
      </c>
      <c r="CB960" s="58" t="str">
        <f>IF(O960="女子",IF($AF960&gt;100,"",IF($M960=プロ用女子!K$27,ROW(),"")),"")</f>
        <v/>
      </c>
      <c r="CC960" s="58" t="str">
        <f>IF(O960="女子",IF($AF960&gt;100,"",IF($M960=プロ用女子!D$52,ROW(),"")),"")</f>
        <v/>
      </c>
      <c r="CD960" s="58" t="str">
        <f>IF(O960="女子",IF($AF960&gt;100,"",IF($M960=プロ用女子!K$52,ROW(),"")),"")</f>
        <v/>
      </c>
      <c r="CE960" s="58" t="str">
        <f>IF(O960="女子",IF($AF960&gt;100,"",IF($M960=プロ用女子!D$77,ROW(),"")),"")</f>
        <v/>
      </c>
      <c r="CF960" s="58" t="str">
        <f>IF(O960="女子",IF($AF960&gt;100,"",IF($M960=プロ用女子!K$77,ROW(),"")),"")</f>
        <v/>
      </c>
      <c r="CG960" s="58" t="str">
        <f>IF(O960="女子",IF($AF960&gt;100,"",IF($M960=プロ用女子!D$102,ROW(),"")),"")</f>
        <v/>
      </c>
      <c r="CH960" s="58" t="str">
        <f>IF(O960="女子",IF($AF960&gt;100,"",IF($M960=プロ用女子!K$102,ROW(),"")),"")</f>
        <v/>
      </c>
      <c r="CI960" s="58" t="str">
        <f>IF(O960="女子",IF($AF960&gt;100,"",IF($M960=プロ用女子!D$127,ROW(),"")),"")</f>
        <v/>
      </c>
      <c r="CJ960" s="58" t="str">
        <f>IF(O960="女子",IF($AF960&gt;100,"",IF($M960=プロ用女子!K$127,ROW(),"")),"")</f>
        <v/>
      </c>
      <c r="CK960" s="58" t="str">
        <f>IF(O960="女子",IF($AF960&gt;100,"",IF($M960=プロ用女子!D$152,ROW(),"")),"")</f>
        <v/>
      </c>
      <c r="CL960" s="58" t="str">
        <f>IF(O960="女子",IF($AF960&gt;100,"",IF($M960=プロ用女子!K$152,ROW(),"")),"")</f>
        <v/>
      </c>
      <c r="CM960" s="58" t="str">
        <f>IF(O960="女子",IF($AF960&gt;100,"",IF($M960=プロ用女子!D$177,ROW(),"")),"")</f>
        <v/>
      </c>
      <c r="CN960" s="58" t="str">
        <f>IF(O960="女子",IF($AF960&gt;100,"",IF($M960=プロ用女子!K$177,ROW(),"")),"")</f>
        <v/>
      </c>
      <c r="CO960" s="58" t="str">
        <f>IF(O960="女子",IF($AF960&gt;100,"",IF($M960=プロ用女子!D$202,ROW(),"")),"")</f>
        <v/>
      </c>
      <c r="CP960" s="58" t="str">
        <f>IF(O960="女子",IF($AF960&gt;100,"",IF($M960=プロ用女子!K$202,ROW(),"")),"")</f>
        <v/>
      </c>
      <c r="CQ960" s="58" t="str">
        <f>IF(O960="女子",IF($AF960&gt;100,"",IF($M960=プロ用女子!D$227,ROW(),"")),"")</f>
        <v/>
      </c>
      <c r="CR960" s="58" t="str">
        <f>IF(O960="女子",IF($AF960&gt;100,"",IF($M960=プロ用女子!K$227,ROW(),"")),"")</f>
        <v/>
      </c>
    </row>
    <row r="961" spans="57:96" x14ac:dyDescent="0.15">
      <c r="BE961" s="58" t="str">
        <f>IF(O961="男子",IF($AF961&gt;100,"",IF(M961=プロ用男子!D$2,ROW(),"")),"")</f>
        <v/>
      </c>
      <c r="BF961" s="58" t="str">
        <f>IF(O961="男子",IF($AF961&gt;100,"",IF($M961=プロ用男子!K$2,ROW(),"")),"")</f>
        <v/>
      </c>
      <c r="BG961" s="58" t="str">
        <f>IF(O961="男子",IF($AF961&gt;100,"",IF($M961=プロ用男子!D$27,ROW(),"")),"")</f>
        <v/>
      </c>
      <c r="BH961" s="58" t="str">
        <f>IF(O961="男子",IF($AF961&gt;100,"",IF($M961=プロ用男子!K$27,ROW(),"")),"")</f>
        <v/>
      </c>
      <c r="BI961" s="58" t="str">
        <f>IF(O961="男子",IF($AF961&gt;100,"",IF($M961=プロ用男子!D$52,ROW(),"")),"")</f>
        <v/>
      </c>
      <c r="BJ961" s="58" t="str">
        <f>IF(O961="男子",IF($AF961&gt;100,"",IF($M961=プロ用男子!K$52,ROW(),"")),"")</f>
        <v/>
      </c>
      <c r="BK961" s="58" t="str">
        <f>IF(O961="男子",IF($AF961&gt;100,"",IF($M961=プロ用男子!D$77,ROW(),"")),"")</f>
        <v/>
      </c>
      <c r="BL961" s="58" t="str">
        <f>IF(O961="男子",IF($AF961&gt;100,"",IF($M961=プロ用男子!K$77,ROW(),"")),"")</f>
        <v/>
      </c>
      <c r="BM961" s="58" t="str">
        <f>IF(O961="男子",IF($AF961&gt;100,"",IF($M961=プロ用男子!D$102,ROW(),"")),"")</f>
        <v/>
      </c>
      <c r="BN961" s="58" t="str">
        <f>IF(O961="男子",IF($AF961&gt;100,"",IF($M961=プロ用男子!K$102,ROW(),"")),"")</f>
        <v/>
      </c>
      <c r="BO961" s="58" t="str">
        <f>IF(O961="男子",IF($AF961&gt;100,"",IF($M961=プロ用男子!D$127,ROW(),"")),"")</f>
        <v/>
      </c>
      <c r="BP961" s="58" t="str">
        <f>IF(O961="男子",IF($AF961&gt;100,"",IF($M961=プロ用男子!K$127,ROW(),"")),"")</f>
        <v/>
      </c>
      <c r="BQ961" s="58" t="str">
        <f>IF(O961="男子",IF($AF961&gt;100,"",IF($M961=プロ用男子!D$152,ROW(),"")),"")</f>
        <v/>
      </c>
      <c r="BR961" s="58" t="str">
        <f>IF(O961="男子",IF($AF961&gt;100,"",IF($M961=プロ用男子!K$152,ROW(),"")),"")</f>
        <v/>
      </c>
      <c r="BS961" s="58" t="str">
        <f>IF(O961="男子",IF($AF961&gt;100,"",IF($M961=プロ用男子!D$177,ROW(),"")),"")</f>
        <v/>
      </c>
      <c r="BT961" s="58" t="str">
        <f>IF(O961="男子",IF($AF961&gt;100,"",IF($M961=プロ用男子!K$177,ROW(),"")),"")</f>
        <v/>
      </c>
      <c r="BU961" s="58" t="str">
        <f>IF(O961="男子",IF($AF961&gt;100,"",IF($M961=プロ用男子!D$202,ROW(),"")),"")</f>
        <v/>
      </c>
      <c r="BV961" s="58" t="str">
        <f>IF(O961="男子",IF($AF961&gt;100,"",IF($M961=プロ用男子!K$202,ROW(),"")),"")</f>
        <v/>
      </c>
      <c r="BW961" s="58" t="str">
        <f>IF(O961="男子",IF($AF961&gt;100,"",IF($M961=プロ用男子!D$227,ROW(),"")),"")</f>
        <v/>
      </c>
      <c r="BX961" s="58" t="str">
        <f>IF(O961="男子",IF($AF961&gt;100,"",IF($M961=プロ用男子!K$227,ROW(),"")),"")</f>
        <v/>
      </c>
      <c r="BY961" s="58" t="str">
        <f>IF(O961="女子",IF(AF961&gt;100,"",IF(M961=プロ用女子!D$2,ROW(),"")),"")</f>
        <v/>
      </c>
      <c r="BZ961" s="58" t="str">
        <f>IF(O961="女子",IF($AF961&gt;100,"",IF($M961=プロ用女子!K$2,ROW(),"")),"")</f>
        <v/>
      </c>
      <c r="CA961" s="58" t="str">
        <f>IF(O961="女子",IF($AF961&gt;100,"",IF($M961=プロ用女子!D$27,ROW(),"")),"")</f>
        <v/>
      </c>
      <c r="CB961" s="58" t="str">
        <f>IF(O961="女子",IF($AF961&gt;100,"",IF($M961=プロ用女子!K$27,ROW(),"")),"")</f>
        <v/>
      </c>
      <c r="CC961" s="58" t="str">
        <f>IF(O961="女子",IF($AF961&gt;100,"",IF($M961=プロ用女子!D$52,ROW(),"")),"")</f>
        <v/>
      </c>
      <c r="CD961" s="58" t="str">
        <f>IF(O961="女子",IF($AF961&gt;100,"",IF($M961=プロ用女子!K$52,ROW(),"")),"")</f>
        <v/>
      </c>
      <c r="CE961" s="58" t="str">
        <f>IF(O961="女子",IF($AF961&gt;100,"",IF($M961=プロ用女子!D$77,ROW(),"")),"")</f>
        <v/>
      </c>
      <c r="CF961" s="58" t="str">
        <f>IF(O961="女子",IF($AF961&gt;100,"",IF($M961=プロ用女子!K$77,ROW(),"")),"")</f>
        <v/>
      </c>
      <c r="CG961" s="58" t="str">
        <f>IF(O961="女子",IF($AF961&gt;100,"",IF($M961=プロ用女子!D$102,ROW(),"")),"")</f>
        <v/>
      </c>
      <c r="CH961" s="58" t="str">
        <f>IF(O961="女子",IF($AF961&gt;100,"",IF($M961=プロ用女子!K$102,ROW(),"")),"")</f>
        <v/>
      </c>
      <c r="CI961" s="58" t="str">
        <f>IF(O961="女子",IF($AF961&gt;100,"",IF($M961=プロ用女子!D$127,ROW(),"")),"")</f>
        <v/>
      </c>
      <c r="CJ961" s="58" t="str">
        <f>IF(O961="女子",IF($AF961&gt;100,"",IF($M961=プロ用女子!K$127,ROW(),"")),"")</f>
        <v/>
      </c>
      <c r="CK961" s="58" t="str">
        <f>IF(O961="女子",IF($AF961&gt;100,"",IF($M961=プロ用女子!D$152,ROW(),"")),"")</f>
        <v/>
      </c>
      <c r="CL961" s="58" t="str">
        <f>IF(O961="女子",IF($AF961&gt;100,"",IF($M961=プロ用女子!K$152,ROW(),"")),"")</f>
        <v/>
      </c>
      <c r="CM961" s="58" t="str">
        <f>IF(O961="女子",IF($AF961&gt;100,"",IF($M961=プロ用女子!D$177,ROW(),"")),"")</f>
        <v/>
      </c>
      <c r="CN961" s="58" t="str">
        <f>IF(O961="女子",IF($AF961&gt;100,"",IF($M961=プロ用女子!K$177,ROW(),"")),"")</f>
        <v/>
      </c>
      <c r="CO961" s="58" t="str">
        <f>IF(O961="女子",IF($AF961&gt;100,"",IF($M961=プロ用女子!D$202,ROW(),"")),"")</f>
        <v/>
      </c>
      <c r="CP961" s="58" t="str">
        <f>IF(O961="女子",IF($AF961&gt;100,"",IF($M961=プロ用女子!K$202,ROW(),"")),"")</f>
        <v/>
      </c>
      <c r="CQ961" s="58" t="str">
        <f>IF(O961="女子",IF($AF961&gt;100,"",IF($M961=プロ用女子!D$227,ROW(),"")),"")</f>
        <v/>
      </c>
      <c r="CR961" s="58" t="str">
        <f>IF(O961="女子",IF($AF961&gt;100,"",IF($M961=プロ用女子!K$227,ROW(),"")),"")</f>
        <v/>
      </c>
    </row>
    <row r="962" spans="57:96" x14ac:dyDescent="0.15">
      <c r="BE962" s="58" t="str">
        <f>IF(O962="男子",IF($AF962&gt;100,"",IF(M962=プロ用男子!D$2,ROW(),"")),"")</f>
        <v/>
      </c>
      <c r="BF962" s="58" t="str">
        <f>IF(O962="男子",IF($AF962&gt;100,"",IF($M962=プロ用男子!K$2,ROW(),"")),"")</f>
        <v/>
      </c>
      <c r="BG962" s="58" t="str">
        <f>IF(O962="男子",IF($AF962&gt;100,"",IF($M962=プロ用男子!D$27,ROW(),"")),"")</f>
        <v/>
      </c>
      <c r="BH962" s="58" t="str">
        <f>IF(O962="男子",IF($AF962&gt;100,"",IF($M962=プロ用男子!K$27,ROW(),"")),"")</f>
        <v/>
      </c>
      <c r="BI962" s="58" t="str">
        <f>IF(O962="男子",IF($AF962&gt;100,"",IF($M962=プロ用男子!D$52,ROW(),"")),"")</f>
        <v/>
      </c>
      <c r="BJ962" s="58" t="str">
        <f>IF(O962="男子",IF($AF962&gt;100,"",IF($M962=プロ用男子!K$52,ROW(),"")),"")</f>
        <v/>
      </c>
      <c r="BK962" s="58" t="str">
        <f>IF(O962="男子",IF($AF962&gt;100,"",IF($M962=プロ用男子!D$77,ROW(),"")),"")</f>
        <v/>
      </c>
      <c r="BL962" s="58" t="str">
        <f>IF(O962="男子",IF($AF962&gt;100,"",IF($M962=プロ用男子!K$77,ROW(),"")),"")</f>
        <v/>
      </c>
      <c r="BM962" s="58" t="str">
        <f>IF(O962="男子",IF($AF962&gt;100,"",IF($M962=プロ用男子!D$102,ROW(),"")),"")</f>
        <v/>
      </c>
      <c r="BN962" s="58" t="str">
        <f>IF(O962="男子",IF($AF962&gt;100,"",IF($M962=プロ用男子!K$102,ROW(),"")),"")</f>
        <v/>
      </c>
      <c r="BO962" s="58" t="str">
        <f>IF(O962="男子",IF($AF962&gt;100,"",IF($M962=プロ用男子!D$127,ROW(),"")),"")</f>
        <v/>
      </c>
      <c r="BP962" s="58" t="str">
        <f>IF(O962="男子",IF($AF962&gt;100,"",IF($M962=プロ用男子!K$127,ROW(),"")),"")</f>
        <v/>
      </c>
      <c r="BQ962" s="58" t="str">
        <f>IF(O962="男子",IF($AF962&gt;100,"",IF($M962=プロ用男子!D$152,ROW(),"")),"")</f>
        <v/>
      </c>
      <c r="BR962" s="58" t="str">
        <f>IF(O962="男子",IF($AF962&gt;100,"",IF($M962=プロ用男子!K$152,ROW(),"")),"")</f>
        <v/>
      </c>
      <c r="BS962" s="58" t="str">
        <f>IF(O962="男子",IF($AF962&gt;100,"",IF($M962=プロ用男子!D$177,ROW(),"")),"")</f>
        <v/>
      </c>
      <c r="BT962" s="58" t="str">
        <f>IF(O962="男子",IF($AF962&gt;100,"",IF($M962=プロ用男子!K$177,ROW(),"")),"")</f>
        <v/>
      </c>
      <c r="BU962" s="58" t="str">
        <f>IF(O962="男子",IF($AF962&gt;100,"",IF($M962=プロ用男子!D$202,ROW(),"")),"")</f>
        <v/>
      </c>
      <c r="BV962" s="58" t="str">
        <f>IF(O962="男子",IF($AF962&gt;100,"",IF($M962=プロ用男子!K$202,ROW(),"")),"")</f>
        <v/>
      </c>
      <c r="BW962" s="58" t="str">
        <f>IF(O962="男子",IF($AF962&gt;100,"",IF($M962=プロ用男子!D$227,ROW(),"")),"")</f>
        <v/>
      </c>
      <c r="BX962" s="58" t="str">
        <f>IF(O962="男子",IF($AF962&gt;100,"",IF($M962=プロ用男子!K$227,ROW(),"")),"")</f>
        <v/>
      </c>
      <c r="BY962" s="58" t="str">
        <f>IF(O962="女子",IF(AF962&gt;100,"",IF(M962=プロ用女子!D$2,ROW(),"")),"")</f>
        <v/>
      </c>
      <c r="BZ962" s="58" t="str">
        <f>IF(O962="女子",IF($AF962&gt;100,"",IF($M962=プロ用女子!K$2,ROW(),"")),"")</f>
        <v/>
      </c>
      <c r="CA962" s="58" t="str">
        <f>IF(O962="女子",IF($AF962&gt;100,"",IF($M962=プロ用女子!D$27,ROW(),"")),"")</f>
        <v/>
      </c>
      <c r="CB962" s="58" t="str">
        <f>IF(O962="女子",IF($AF962&gt;100,"",IF($M962=プロ用女子!K$27,ROW(),"")),"")</f>
        <v/>
      </c>
      <c r="CC962" s="58" t="str">
        <f>IF(O962="女子",IF($AF962&gt;100,"",IF($M962=プロ用女子!D$52,ROW(),"")),"")</f>
        <v/>
      </c>
      <c r="CD962" s="58" t="str">
        <f>IF(O962="女子",IF($AF962&gt;100,"",IF($M962=プロ用女子!K$52,ROW(),"")),"")</f>
        <v/>
      </c>
      <c r="CE962" s="58" t="str">
        <f>IF(O962="女子",IF($AF962&gt;100,"",IF($M962=プロ用女子!D$77,ROW(),"")),"")</f>
        <v/>
      </c>
      <c r="CF962" s="58" t="str">
        <f>IF(O962="女子",IF($AF962&gt;100,"",IF($M962=プロ用女子!K$77,ROW(),"")),"")</f>
        <v/>
      </c>
      <c r="CG962" s="58" t="str">
        <f>IF(O962="女子",IF($AF962&gt;100,"",IF($M962=プロ用女子!D$102,ROW(),"")),"")</f>
        <v/>
      </c>
      <c r="CH962" s="58" t="str">
        <f>IF(O962="女子",IF($AF962&gt;100,"",IF($M962=プロ用女子!K$102,ROW(),"")),"")</f>
        <v/>
      </c>
      <c r="CI962" s="58" t="str">
        <f>IF(O962="女子",IF($AF962&gt;100,"",IF($M962=プロ用女子!D$127,ROW(),"")),"")</f>
        <v/>
      </c>
      <c r="CJ962" s="58" t="str">
        <f>IF(O962="女子",IF($AF962&gt;100,"",IF($M962=プロ用女子!K$127,ROW(),"")),"")</f>
        <v/>
      </c>
      <c r="CK962" s="58" t="str">
        <f>IF(O962="女子",IF($AF962&gt;100,"",IF($M962=プロ用女子!D$152,ROW(),"")),"")</f>
        <v/>
      </c>
      <c r="CL962" s="58" t="str">
        <f>IF(O962="女子",IF($AF962&gt;100,"",IF($M962=プロ用女子!K$152,ROW(),"")),"")</f>
        <v/>
      </c>
      <c r="CM962" s="58" t="str">
        <f>IF(O962="女子",IF($AF962&gt;100,"",IF($M962=プロ用女子!D$177,ROW(),"")),"")</f>
        <v/>
      </c>
      <c r="CN962" s="58" t="str">
        <f>IF(O962="女子",IF($AF962&gt;100,"",IF($M962=プロ用女子!K$177,ROW(),"")),"")</f>
        <v/>
      </c>
      <c r="CO962" s="58" t="str">
        <f>IF(O962="女子",IF($AF962&gt;100,"",IF($M962=プロ用女子!D$202,ROW(),"")),"")</f>
        <v/>
      </c>
      <c r="CP962" s="58" t="str">
        <f>IF(O962="女子",IF($AF962&gt;100,"",IF($M962=プロ用女子!K$202,ROW(),"")),"")</f>
        <v/>
      </c>
      <c r="CQ962" s="58" t="str">
        <f>IF(O962="女子",IF($AF962&gt;100,"",IF($M962=プロ用女子!D$227,ROW(),"")),"")</f>
        <v/>
      </c>
      <c r="CR962" s="58" t="str">
        <f>IF(O962="女子",IF($AF962&gt;100,"",IF($M962=プロ用女子!K$227,ROW(),"")),"")</f>
        <v/>
      </c>
    </row>
    <row r="963" spans="57:96" x14ac:dyDescent="0.15">
      <c r="BE963" s="58" t="str">
        <f>IF(O963="男子",IF($AF963&gt;100,"",IF(M963=プロ用男子!D$2,ROW(),"")),"")</f>
        <v/>
      </c>
      <c r="BF963" s="58" t="str">
        <f>IF(O963="男子",IF($AF963&gt;100,"",IF($M963=プロ用男子!K$2,ROW(),"")),"")</f>
        <v/>
      </c>
      <c r="BG963" s="58" t="str">
        <f>IF(O963="男子",IF($AF963&gt;100,"",IF($M963=プロ用男子!D$27,ROW(),"")),"")</f>
        <v/>
      </c>
      <c r="BH963" s="58" t="str">
        <f>IF(O963="男子",IF($AF963&gt;100,"",IF($M963=プロ用男子!K$27,ROW(),"")),"")</f>
        <v/>
      </c>
      <c r="BI963" s="58" t="str">
        <f>IF(O963="男子",IF($AF963&gt;100,"",IF($M963=プロ用男子!D$52,ROW(),"")),"")</f>
        <v/>
      </c>
      <c r="BJ963" s="58" t="str">
        <f>IF(O963="男子",IF($AF963&gt;100,"",IF($M963=プロ用男子!K$52,ROW(),"")),"")</f>
        <v/>
      </c>
      <c r="BK963" s="58" t="str">
        <f>IF(O963="男子",IF($AF963&gt;100,"",IF($M963=プロ用男子!D$77,ROW(),"")),"")</f>
        <v/>
      </c>
      <c r="BL963" s="58" t="str">
        <f>IF(O963="男子",IF($AF963&gt;100,"",IF($M963=プロ用男子!K$77,ROW(),"")),"")</f>
        <v/>
      </c>
      <c r="BM963" s="58" t="str">
        <f>IF(O963="男子",IF($AF963&gt;100,"",IF($M963=プロ用男子!D$102,ROW(),"")),"")</f>
        <v/>
      </c>
      <c r="BN963" s="58" t="str">
        <f>IF(O963="男子",IF($AF963&gt;100,"",IF($M963=プロ用男子!K$102,ROW(),"")),"")</f>
        <v/>
      </c>
      <c r="BO963" s="58" t="str">
        <f>IF(O963="男子",IF($AF963&gt;100,"",IF($M963=プロ用男子!D$127,ROW(),"")),"")</f>
        <v/>
      </c>
      <c r="BP963" s="58" t="str">
        <f>IF(O963="男子",IF($AF963&gt;100,"",IF($M963=プロ用男子!K$127,ROW(),"")),"")</f>
        <v/>
      </c>
      <c r="BQ963" s="58" t="str">
        <f>IF(O963="男子",IF($AF963&gt;100,"",IF($M963=プロ用男子!D$152,ROW(),"")),"")</f>
        <v/>
      </c>
      <c r="BR963" s="58" t="str">
        <f>IF(O963="男子",IF($AF963&gt;100,"",IF($M963=プロ用男子!K$152,ROW(),"")),"")</f>
        <v/>
      </c>
      <c r="BS963" s="58" t="str">
        <f>IF(O963="男子",IF($AF963&gt;100,"",IF($M963=プロ用男子!D$177,ROW(),"")),"")</f>
        <v/>
      </c>
      <c r="BT963" s="58" t="str">
        <f>IF(O963="男子",IF($AF963&gt;100,"",IF($M963=プロ用男子!K$177,ROW(),"")),"")</f>
        <v/>
      </c>
      <c r="BU963" s="58" t="str">
        <f>IF(O963="男子",IF($AF963&gt;100,"",IF($M963=プロ用男子!D$202,ROW(),"")),"")</f>
        <v/>
      </c>
      <c r="BV963" s="58" t="str">
        <f>IF(O963="男子",IF($AF963&gt;100,"",IF($M963=プロ用男子!K$202,ROW(),"")),"")</f>
        <v/>
      </c>
      <c r="BW963" s="58" t="str">
        <f>IF(O963="男子",IF($AF963&gt;100,"",IF($M963=プロ用男子!D$227,ROW(),"")),"")</f>
        <v/>
      </c>
      <c r="BX963" s="58" t="str">
        <f>IF(O963="男子",IF($AF963&gt;100,"",IF($M963=プロ用男子!K$227,ROW(),"")),"")</f>
        <v/>
      </c>
      <c r="BY963" s="58" t="str">
        <f>IF(O963="女子",IF(AF963&gt;100,"",IF(M963=プロ用女子!D$2,ROW(),"")),"")</f>
        <v/>
      </c>
      <c r="BZ963" s="58" t="str">
        <f>IF(O963="女子",IF($AF963&gt;100,"",IF($M963=プロ用女子!K$2,ROW(),"")),"")</f>
        <v/>
      </c>
      <c r="CA963" s="58" t="str">
        <f>IF(O963="女子",IF($AF963&gt;100,"",IF($M963=プロ用女子!D$27,ROW(),"")),"")</f>
        <v/>
      </c>
      <c r="CB963" s="58" t="str">
        <f>IF(O963="女子",IF($AF963&gt;100,"",IF($M963=プロ用女子!K$27,ROW(),"")),"")</f>
        <v/>
      </c>
      <c r="CC963" s="58" t="str">
        <f>IF(O963="女子",IF($AF963&gt;100,"",IF($M963=プロ用女子!D$52,ROW(),"")),"")</f>
        <v/>
      </c>
      <c r="CD963" s="58" t="str">
        <f>IF(O963="女子",IF($AF963&gt;100,"",IF($M963=プロ用女子!K$52,ROW(),"")),"")</f>
        <v/>
      </c>
      <c r="CE963" s="58" t="str">
        <f>IF(O963="女子",IF($AF963&gt;100,"",IF($M963=プロ用女子!D$77,ROW(),"")),"")</f>
        <v/>
      </c>
      <c r="CF963" s="58" t="str">
        <f>IF(O963="女子",IF($AF963&gt;100,"",IF($M963=プロ用女子!K$77,ROW(),"")),"")</f>
        <v/>
      </c>
      <c r="CG963" s="58" t="str">
        <f>IF(O963="女子",IF($AF963&gt;100,"",IF($M963=プロ用女子!D$102,ROW(),"")),"")</f>
        <v/>
      </c>
      <c r="CH963" s="58" t="str">
        <f>IF(O963="女子",IF($AF963&gt;100,"",IF($M963=プロ用女子!K$102,ROW(),"")),"")</f>
        <v/>
      </c>
      <c r="CI963" s="58" t="str">
        <f>IF(O963="女子",IF($AF963&gt;100,"",IF($M963=プロ用女子!D$127,ROW(),"")),"")</f>
        <v/>
      </c>
      <c r="CJ963" s="58" t="str">
        <f>IF(O963="女子",IF($AF963&gt;100,"",IF($M963=プロ用女子!K$127,ROW(),"")),"")</f>
        <v/>
      </c>
      <c r="CK963" s="58" t="str">
        <f>IF(O963="女子",IF($AF963&gt;100,"",IF($M963=プロ用女子!D$152,ROW(),"")),"")</f>
        <v/>
      </c>
      <c r="CL963" s="58" t="str">
        <f>IF(O963="女子",IF($AF963&gt;100,"",IF($M963=プロ用女子!K$152,ROW(),"")),"")</f>
        <v/>
      </c>
      <c r="CM963" s="58" t="str">
        <f>IF(O963="女子",IF($AF963&gt;100,"",IF($M963=プロ用女子!D$177,ROW(),"")),"")</f>
        <v/>
      </c>
      <c r="CN963" s="58" t="str">
        <f>IF(O963="女子",IF($AF963&gt;100,"",IF($M963=プロ用女子!K$177,ROW(),"")),"")</f>
        <v/>
      </c>
      <c r="CO963" s="58" t="str">
        <f>IF(O963="女子",IF($AF963&gt;100,"",IF($M963=プロ用女子!D$202,ROW(),"")),"")</f>
        <v/>
      </c>
      <c r="CP963" s="58" t="str">
        <f>IF(O963="女子",IF($AF963&gt;100,"",IF($M963=プロ用女子!K$202,ROW(),"")),"")</f>
        <v/>
      </c>
      <c r="CQ963" s="58" t="str">
        <f>IF(O963="女子",IF($AF963&gt;100,"",IF($M963=プロ用女子!D$227,ROW(),"")),"")</f>
        <v/>
      </c>
      <c r="CR963" s="58" t="str">
        <f>IF(O963="女子",IF($AF963&gt;100,"",IF($M963=プロ用女子!K$227,ROW(),"")),"")</f>
        <v/>
      </c>
    </row>
    <row r="964" spans="57:96" x14ac:dyDescent="0.15">
      <c r="BE964" s="58" t="str">
        <f>IF(O964="男子",IF($AF964&gt;100,"",IF(M964=プロ用男子!D$2,ROW(),"")),"")</f>
        <v/>
      </c>
      <c r="BF964" s="58" t="str">
        <f>IF(O964="男子",IF($AF964&gt;100,"",IF($M964=プロ用男子!K$2,ROW(),"")),"")</f>
        <v/>
      </c>
      <c r="BG964" s="58" t="str">
        <f>IF(O964="男子",IF($AF964&gt;100,"",IF($M964=プロ用男子!D$27,ROW(),"")),"")</f>
        <v/>
      </c>
      <c r="BH964" s="58" t="str">
        <f>IF(O964="男子",IF($AF964&gt;100,"",IF($M964=プロ用男子!K$27,ROW(),"")),"")</f>
        <v/>
      </c>
      <c r="BI964" s="58" t="str">
        <f>IF(O964="男子",IF($AF964&gt;100,"",IF($M964=プロ用男子!D$52,ROW(),"")),"")</f>
        <v/>
      </c>
      <c r="BJ964" s="58" t="str">
        <f>IF(O964="男子",IF($AF964&gt;100,"",IF($M964=プロ用男子!K$52,ROW(),"")),"")</f>
        <v/>
      </c>
      <c r="BK964" s="58" t="str">
        <f>IF(O964="男子",IF($AF964&gt;100,"",IF($M964=プロ用男子!D$77,ROW(),"")),"")</f>
        <v/>
      </c>
      <c r="BL964" s="58" t="str">
        <f>IF(O964="男子",IF($AF964&gt;100,"",IF($M964=プロ用男子!K$77,ROW(),"")),"")</f>
        <v/>
      </c>
      <c r="BM964" s="58" t="str">
        <f>IF(O964="男子",IF($AF964&gt;100,"",IF($M964=プロ用男子!D$102,ROW(),"")),"")</f>
        <v/>
      </c>
      <c r="BN964" s="58" t="str">
        <f>IF(O964="男子",IF($AF964&gt;100,"",IF($M964=プロ用男子!K$102,ROW(),"")),"")</f>
        <v/>
      </c>
      <c r="BO964" s="58" t="str">
        <f>IF(O964="男子",IF($AF964&gt;100,"",IF($M964=プロ用男子!D$127,ROW(),"")),"")</f>
        <v/>
      </c>
      <c r="BP964" s="58" t="str">
        <f>IF(O964="男子",IF($AF964&gt;100,"",IF($M964=プロ用男子!K$127,ROW(),"")),"")</f>
        <v/>
      </c>
      <c r="BQ964" s="58" t="str">
        <f>IF(O964="男子",IF($AF964&gt;100,"",IF($M964=プロ用男子!D$152,ROW(),"")),"")</f>
        <v/>
      </c>
      <c r="BR964" s="58" t="str">
        <f>IF(O964="男子",IF($AF964&gt;100,"",IF($M964=プロ用男子!K$152,ROW(),"")),"")</f>
        <v/>
      </c>
      <c r="BS964" s="58" t="str">
        <f>IF(O964="男子",IF($AF964&gt;100,"",IF($M964=プロ用男子!D$177,ROW(),"")),"")</f>
        <v/>
      </c>
      <c r="BT964" s="58" t="str">
        <f>IF(O964="男子",IF($AF964&gt;100,"",IF($M964=プロ用男子!K$177,ROW(),"")),"")</f>
        <v/>
      </c>
      <c r="BU964" s="58" t="str">
        <f>IF(O964="男子",IF($AF964&gt;100,"",IF($M964=プロ用男子!D$202,ROW(),"")),"")</f>
        <v/>
      </c>
      <c r="BV964" s="58" t="str">
        <f>IF(O964="男子",IF($AF964&gt;100,"",IF($M964=プロ用男子!K$202,ROW(),"")),"")</f>
        <v/>
      </c>
      <c r="BW964" s="58" t="str">
        <f>IF(O964="男子",IF($AF964&gt;100,"",IF($M964=プロ用男子!D$227,ROW(),"")),"")</f>
        <v/>
      </c>
      <c r="BX964" s="58" t="str">
        <f>IF(O964="男子",IF($AF964&gt;100,"",IF($M964=プロ用男子!K$227,ROW(),"")),"")</f>
        <v/>
      </c>
      <c r="BY964" s="58" t="str">
        <f>IF(O964="女子",IF(AF964&gt;100,"",IF(M964=プロ用女子!D$2,ROW(),"")),"")</f>
        <v/>
      </c>
      <c r="BZ964" s="58" t="str">
        <f>IF(O964="女子",IF($AF964&gt;100,"",IF($M964=プロ用女子!K$2,ROW(),"")),"")</f>
        <v/>
      </c>
      <c r="CA964" s="58" t="str">
        <f>IF(O964="女子",IF($AF964&gt;100,"",IF($M964=プロ用女子!D$27,ROW(),"")),"")</f>
        <v/>
      </c>
      <c r="CB964" s="58" t="str">
        <f>IF(O964="女子",IF($AF964&gt;100,"",IF($M964=プロ用女子!K$27,ROW(),"")),"")</f>
        <v/>
      </c>
      <c r="CC964" s="58" t="str">
        <f>IF(O964="女子",IF($AF964&gt;100,"",IF($M964=プロ用女子!D$52,ROW(),"")),"")</f>
        <v/>
      </c>
      <c r="CD964" s="58" t="str">
        <f>IF(O964="女子",IF($AF964&gt;100,"",IF($M964=プロ用女子!K$52,ROW(),"")),"")</f>
        <v/>
      </c>
      <c r="CE964" s="58" t="str">
        <f>IF(O964="女子",IF($AF964&gt;100,"",IF($M964=プロ用女子!D$77,ROW(),"")),"")</f>
        <v/>
      </c>
      <c r="CF964" s="58" t="str">
        <f>IF(O964="女子",IF($AF964&gt;100,"",IF($M964=プロ用女子!K$77,ROW(),"")),"")</f>
        <v/>
      </c>
      <c r="CG964" s="58" t="str">
        <f>IF(O964="女子",IF($AF964&gt;100,"",IF($M964=プロ用女子!D$102,ROW(),"")),"")</f>
        <v/>
      </c>
      <c r="CH964" s="58" t="str">
        <f>IF(O964="女子",IF($AF964&gt;100,"",IF($M964=プロ用女子!K$102,ROW(),"")),"")</f>
        <v/>
      </c>
      <c r="CI964" s="58" t="str">
        <f>IF(O964="女子",IF($AF964&gt;100,"",IF($M964=プロ用女子!D$127,ROW(),"")),"")</f>
        <v/>
      </c>
      <c r="CJ964" s="58" t="str">
        <f>IF(O964="女子",IF($AF964&gt;100,"",IF($M964=プロ用女子!K$127,ROW(),"")),"")</f>
        <v/>
      </c>
      <c r="CK964" s="58" t="str">
        <f>IF(O964="女子",IF($AF964&gt;100,"",IF($M964=プロ用女子!D$152,ROW(),"")),"")</f>
        <v/>
      </c>
      <c r="CL964" s="58" t="str">
        <f>IF(O964="女子",IF($AF964&gt;100,"",IF($M964=プロ用女子!K$152,ROW(),"")),"")</f>
        <v/>
      </c>
      <c r="CM964" s="58" t="str">
        <f>IF(O964="女子",IF($AF964&gt;100,"",IF($M964=プロ用女子!D$177,ROW(),"")),"")</f>
        <v/>
      </c>
      <c r="CN964" s="58" t="str">
        <f>IF(O964="女子",IF($AF964&gt;100,"",IF($M964=プロ用女子!K$177,ROW(),"")),"")</f>
        <v/>
      </c>
      <c r="CO964" s="58" t="str">
        <f>IF(O964="女子",IF($AF964&gt;100,"",IF($M964=プロ用女子!D$202,ROW(),"")),"")</f>
        <v/>
      </c>
      <c r="CP964" s="58" t="str">
        <f>IF(O964="女子",IF($AF964&gt;100,"",IF($M964=プロ用女子!K$202,ROW(),"")),"")</f>
        <v/>
      </c>
      <c r="CQ964" s="58" t="str">
        <f>IF(O964="女子",IF($AF964&gt;100,"",IF($M964=プロ用女子!D$227,ROW(),"")),"")</f>
        <v/>
      </c>
      <c r="CR964" s="58" t="str">
        <f>IF(O964="女子",IF($AF964&gt;100,"",IF($M964=プロ用女子!K$227,ROW(),"")),"")</f>
        <v/>
      </c>
    </row>
    <row r="965" spans="57:96" x14ac:dyDescent="0.15">
      <c r="BE965" s="58" t="str">
        <f>IF(O965="男子",IF($AF965&gt;100,"",IF(M965=プロ用男子!D$2,ROW(),"")),"")</f>
        <v/>
      </c>
      <c r="BF965" s="58" t="str">
        <f>IF(O965="男子",IF($AF965&gt;100,"",IF($M965=プロ用男子!K$2,ROW(),"")),"")</f>
        <v/>
      </c>
      <c r="BG965" s="58" t="str">
        <f>IF(O965="男子",IF($AF965&gt;100,"",IF($M965=プロ用男子!D$27,ROW(),"")),"")</f>
        <v/>
      </c>
      <c r="BH965" s="58" t="str">
        <f>IF(O965="男子",IF($AF965&gt;100,"",IF($M965=プロ用男子!K$27,ROW(),"")),"")</f>
        <v/>
      </c>
      <c r="BI965" s="58" t="str">
        <f>IF(O965="男子",IF($AF965&gt;100,"",IF($M965=プロ用男子!D$52,ROW(),"")),"")</f>
        <v/>
      </c>
      <c r="BJ965" s="58" t="str">
        <f>IF(O965="男子",IF($AF965&gt;100,"",IF($M965=プロ用男子!K$52,ROW(),"")),"")</f>
        <v/>
      </c>
      <c r="BK965" s="58" t="str">
        <f>IF(O965="男子",IF($AF965&gt;100,"",IF($M965=プロ用男子!D$77,ROW(),"")),"")</f>
        <v/>
      </c>
      <c r="BL965" s="58" t="str">
        <f>IF(O965="男子",IF($AF965&gt;100,"",IF($M965=プロ用男子!K$77,ROW(),"")),"")</f>
        <v/>
      </c>
      <c r="BM965" s="58" t="str">
        <f>IF(O965="男子",IF($AF965&gt;100,"",IF($M965=プロ用男子!D$102,ROW(),"")),"")</f>
        <v/>
      </c>
      <c r="BN965" s="58" t="str">
        <f>IF(O965="男子",IF($AF965&gt;100,"",IF($M965=プロ用男子!K$102,ROW(),"")),"")</f>
        <v/>
      </c>
      <c r="BO965" s="58" t="str">
        <f>IF(O965="男子",IF($AF965&gt;100,"",IF($M965=プロ用男子!D$127,ROW(),"")),"")</f>
        <v/>
      </c>
      <c r="BP965" s="58" t="str">
        <f>IF(O965="男子",IF($AF965&gt;100,"",IF($M965=プロ用男子!K$127,ROW(),"")),"")</f>
        <v/>
      </c>
      <c r="BQ965" s="58" t="str">
        <f>IF(O965="男子",IF($AF965&gt;100,"",IF($M965=プロ用男子!D$152,ROW(),"")),"")</f>
        <v/>
      </c>
      <c r="BR965" s="58" t="str">
        <f>IF(O965="男子",IF($AF965&gt;100,"",IF($M965=プロ用男子!K$152,ROW(),"")),"")</f>
        <v/>
      </c>
      <c r="BS965" s="58" t="str">
        <f>IF(O965="男子",IF($AF965&gt;100,"",IF($M965=プロ用男子!D$177,ROW(),"")),"")</f>
        <v/>
      </c>
      <c r="BT965" s="58" t="str">
        <f>IF(O965="男子",IF($AF965&gt;100,"",IF($M965=プロ用男子!K$177,ROW(),"")),"")</f>
        <v/>
      </c>
      <c r="BU965" s="58" t="str">
        <f>IF(O965="男子",IF($AF965&gt;100,"",IF($M965=プロ用男子!D$202,ROW(),"")),"")</f>
        <v/>
      </c>
      <c r="BV965" s="58" t="str">
        <f>IF(O965="男子",IF($AF965&gt;100,"",IF($M965=プロ用男子!K$202,ROW(),"")),"")</f>
        <v/>
      </c>
      <c r="BW965" s="58" t="str">
        <f>IF(O965="男子",IF($AF965&gt;100,"",IF($M965=プロ用男子!D$227,ROW(),"")),"")</f>
        <v/>
      </c>
      <c r="BX965" s="58" t="str">
        <f>IF(O965="男子",IF($AF965&gt;100,"",IF($M965=プロ用男子!K$227,ROW(),"")),"")</f>
        <v/>
      </c>
      <c r="BY965" s="58" t="str">
        <f>IF(O965="女子",IF(AF965&gt;100,"",IF(M965=プロ用女子!D$2,ROW(),"")),"")</f>
        <v/>
      </c>
      <c r="BZ965" s="58" t="str">
        <f>IF(O965="女子",IF($AF965&gt;100,"",IF($M965=プロ用女子!K$2,ROW(),"")),"")</f>
        <v/>
      </c>
      <c r="CA965" s="58" t="str">
        <f>IF(O965="女子",IF($AF965&gt;100,"",IF($M965=プロ用女子!D$27,ROW(),"")),"")</f>
        <v/>
      </c>
      <c r="CB965" s="58" t="str">
        <f>IF(O965="女子",IF($AF965&gt;100,"",IF($M965=プロ用女子!K$27,ROW(),"")),"")</f>
        <v/>
      </c>
      <c r="CC965" s="58" t="str">
        <f>IF(O965="女子",IF($AF965&gt;100,"",IF($M965=プロ用女子!D$52,ROW(),"")),"")</f>
        <v/>
      </c>
      <c r="CD965" s="58" t="str">
        <f>IF(O965="女子",IF($AF965&gt;100,"",IF($M965=プロ用女子!K$52,ROW(),"")),"")</f>
        <v/>
      </c>
      <c r="CE965" s="58" t="str">
        <f>IF(O965="女子",IF($AF965&gt;100,"",IF($M965=プロ用女子!D$77,ROW(),"")),"")</f>
        <v/>
      </c>
      <c r="CF965" s="58" t="str">
        <f>IF(O965="女子",IF($AF965&gt;100,"",IF($M965=プロ用女子!K$77,ROW(),"")),"")</f>
        <v/>
      </c>
      <c r="CG965" s="58" t="str">
        <f>IF(O965="女子",IF($AF965&gt;100,"",IF($M965=プロ用女子!D$102,ROW(),"")),"")</f>
        <v/>
      </c>
      <c r="CH965" s="58" t="str">
        <f>IF(O965="女子",IF($AF965&gt;100,"",IF($M965=プロ用女子!K$102,ROW(),"")),"")</f>
        <v/>
      </c>
      <c r="CI965" s="58" t="str">
        <f>IF(O965="女子",IF($AF965&gt;100,"",IF($M965=プロ用女子!D$127,ROW(),"")),"")</f>
        <v/>
      </c>
      <c r="CJ965" s="58" t="str">
        <f>IF(O965="女子",IF($AF965&gt;100,"",IF($M965=プロ用女子!K$127,ROW(),"")),"")</f>
        <v/>
      </c>
      <c r="CK965" s="58" t="str">
        <f>IF(O965="女子",IF($AF965&gt;100,"",IF($M965=プロ用女子!D$152,ROW(),"")),"")</f>
        <v/>
      </c>
      <c r="CL965" s="58" t="str">
        <f>IF(O965="女子",IF($AF965&gt;100,"",IF($M965=プロ用女子!K$152,ROW(),"")),"")</f>
        <v/>
      </c>
      <c r="CM965" s="58" t="str">
        <f>IF(O965="女子",IF($AF965&gt;100,"",IF($M965=プロ用女子!D$177,ROW(),"")),"")</f>
        <v/>
      </c>
      <c r="CN965" s="58" t="str">
        <f>IF(O965="女子",IF($AF965&gt;100,"",IF($M965=プロ用女子!K$177,ROW(),"")),"")</f>
        <v/>
      </c>
      <c r="CO965" s="58" t="str">
        <f>IF(O965="女子",IF($AF965&gt;100,"",IF($M965=プロ用女子!D$202,ROW(),"")),"")</f>
        <v/>
      </c>
      <c r="CP965" s="58" t="str">
        <f>IF(O965="女子",IF($AF965&gt;100,"",IF($M965=プロ用女子!K$202,ROW(),"")),"")</f>
        <v/>
      </c>
      <c r="CQ965" s="58" t="str">
        <f>IF(O965="女子",IF($AF965&gt;100,"",IF($M965=プロ用女子!D$227,ROW(),"")),"")</f>
        <v/>
      </c>
      <c r="CR965" s="58" t="str">
        <f>IF(O965="女子",IF($AF965&gt;100,"",IF($M965=プロ用女子!K$227,ROW(),"")),"")</f>
        <v/>
      </c>
    </row>
    <row r="966" spans="57:96" x14ac:dyDescent="0.15">
      <c r="BE966" s="58" t="str">
        <f>IF(O966="男子",IF($AF966&gt;100,"",IF(M966=プロ用男子!D$2,ROW(),"")),"")</f>
        <v/>
      </c>
      <c r="BF966" s="58" t="str">
        <f>IF(O966="男子",IF($AF966&gt;100,"",IF($M966=プロ用男子!K$2,ROW(),"")),"")</f>
        <v/>
      </c>
      <c r="BG966" s="58" t="str">
        <f>IF(O966="男子",IF($AF966&gt;100,"",IF($M966=プロ用男子!D$27,ROW(),"")),"")</f>
        <v/>
      </c>
      <c r="BH966" s="58" t="str">
        <f>IF(O966="男子",IF($AF966&gt;100,"",IF($M966=プロ用男子!K$27,ROW(),"")),"")</f>
        <v/>
      </c>
      <c r="BI966" s="58" t="str">
        <f>IF(O966="男子",IF($AF966&gt;100,"",IF($M966=プロ用男子!D$52,ROW(),"")),"")</f>
        <v/>
      </c>
      <c r="BJ966" s="58" t="str">
        <f>IF(O966="男子",IF($AF966&gt;100,"",IF($M966=プロ用男子!K$52,ROW(),"")),"")</f>
        <v/>
      </c>
      <c r="BK966" s="58" t="str">
        <f>IF(O966="男子",IF($AF966&gt;100,"",IF($M966=プロ用男子!D$77,ROW(),"")),"")</f>
        <v/>
      </c>
      <c r="BL966" s="58" t="str">
        <f>IF(O966="男子",IF($AF966&gt;100,"",IF($M966=プロ用男子!K$77,ROW(),"")),"")</f>
        <v/>
      </c>
      <c r="BM966" s="58" t="str">
        <f>IF(O966="男子",IF($AF966&gt;100,"",IF($M966=プロ用男子!D$102,ROW(),"")),"")</f>
        <v/>
      </c>
      <c r="BN966" s="58" t="str">
        <f>IF(O966="男子",IF($AF966&gt;100,"",IF($M966=プロ用男子!K$102,ROW(),"")),"")</f>
        <v/>
      </c>
      <c r="BO966" s="58" t="str">
        <f>IF(O966="男子",IF($AF966&gt;100,"",IF($M966=プロ用男子!D$127,ROW(),"")),"")</f>
        <v/>
      </c>
      <c r="BP966" s="58" t="str">
        <f>IF(O966="男子",IF($AF966&gt;100,"",IF($M966=プロ用男子!K$127,ROW(),"")),"")</f>
        <v/>
      </c>
      <c r="BQ966" s="58" t="str">
        <f>IF(O966="男子",IF($AF966&gt;100,"",IF($M966=プロ用男子!D$152,ROW(),"")),"")</f>
        <v/>
      </c>
      <c r="BR966" s="58" t="str">
        <f>IF(O966="男子",IF($AF966&gt;100,"",IF($M966=プロ用男子!K$152,ROW(),"")),"")</f>
        <v/>
      </c>
      <c r="BS966" s="58" t="str">
        <f>IF(O966="男子",IF($AF966&gt;100,"",IF($M966=プロ用男子!D$177,ROW(),"")),"")</f>
        <v/>
      </c>
      <c r="BT966" s="58" t="str">
        <f>IF(O966="男子",IF($AF966&gt;100,"",IF($M966=プロ用男子!K$177,ROW(),"")),"")</f>
        <v/>
      </c>
      <c r="BU966" s="58" t="str">
        <f>IF(O966="男子",IF($AF966&gt;100,"",IF($M966=プロ用男子!D$202,ROW(),"")),"")</f>
        <v/>
      </c>
      <c r="BV966" s="58" t="str">
        <f>IF(O966="男子",IF($AF966&gt;100,"",IF($M966=プロ用男子!K$202,ROW(),"")),"")</f>
        <v/>
      </c>
      <c r="BW966" s="58" t="str">
        <f>IF(O966="男子",IF($AF966&gt;100,"",IF($M966=プロ用男子!D$227,ROW(),"")),"")</f>
        <v/>
      </c>
      <c r="BX966" s="58" t="str">
        <f>IF(O966="男子",IF($AF966&gt;100,"",IF($M966=プロ用男子!K$227,ROW(),"")),"")</f>
        <v/>
      </c>
      <c r="BY966" s="58" t="str">
        <f>IF(O966="女子",IF(AF966&gt;100,"",IF(M966=プロ用女子!D$2,ROW(),"")),"")</f>
        <v/>
      </c>
      <c r="BZ966" s="58" t="str">
        <f>IF(O966="女子",IF($AF966&gt;100,"",IF($M966=プロ用女子!K$2,ROW(),"")),"")</f>
        <v/>
      </c>
      <c r="CA966" s="58" t="str">
        <f>IF(O966="女子",IF($AF966&gt;100,"",IF($M966=プロ用女子!D$27,ROW(),"")),"")</f>
        <v/>
      </c>
      <c r="CB966" s="58" t="str">
        <f>IF(O966="女子",IF($AF966&gt;100,"",IF($M966=プロ用女子!K$27,ROW(),"")),"")</f>
        <v/>
      </c>
      <c r="CC966" s="58" t="str">
        <f>IF(O966="女子",IF($AF966&gt;100,"",IF($M966=プロ用女子!D$52,ROW(),"")),"")</f>
        <v/>
      </c>
      <c r="CD966" s="58" t="str">
        <f>IF(O966="女子",IF($AF966&gt;100,"",IF($M966=プロ用女子!K$52,ROW(),"")),"")</f>
        <v/>
      </c>
      <c r="CE966" s="58" t="str">
        <f>IF(O966="女子",IF($AF966&gt;100,"",IF($M966=プロ用女子!D$77,ROW(),"")),"")</f>
        <v/>
      </c>
      <c r="CF966" s="58" t="str">
        <f>IF(O966="女子",IF($AF966&gt;100,"",IF($M966=プロ用女子!K$77,ROW(),"")),"")</f>
        <v/>
      </c>
      <c r="CG966" s="58" t="str">
        <f>IF(O966="女子",IF($AF966&gt;100,"",IF($M966=プロ用女子!D$102,ROW(),"")),"")</f>
        <v/>
      </c>
      <c r="CH966" s="58" t="str">
        <f>IF(O966="女子",IF($AF966&gt;100,"",IF($M966=プロ用女子!K$102,ROW(),"")),"")</f>
        <v/>
      </c>
      <c r="CI966" s="58" t="str">
        <f>IF(O966="女子",IF($AF966&gt;100,"",IF($M966=プロ用女子!D$127,ROW(),"")),"")</f>
        <v/>
      </c>
      <c r="CJ966" s="58" t="str">
        <f>IF(O966="女子",IF($AF966&gt;100,"",IF($M966=プロ用女子!K$127,ROW(),"")),"")</f>
        <v/>
      </c>
      <c r="CK966" s="58" t="str">
        <f>IF(O966="女子",IF($AF966&gt;100,"",IF($M966=プロ用女子!D$152,ROW(),"")),"")</f>
        <v/>
      </c>
      <c r="CL966" s="58" t="str">
        <f>IF(O966="女子",IF($AF966&gt;100,"",IF($M966=プロ用女子!K$152,ROW(),"")),"")</f>
        <v/>
      </c>
      <c r="CM966" s="58" t="str">
        <f>IF(O966="女子",IF($AF966&gt;100,"",IF($M966=プロ用女子!D$177,ROW(),"")),"")</f>
        <v/>
      </c>
      <c r="CN966" s="58" t="str">
        <f>IF(O966="女子",IF($AF966&gt;100,"",IF($M966=プロ用女子!K$177,ROW(),"")),"")</f>
        <v/>
      </c>
      <c r="CO966" s="58" t="str">
        <f>IF(O966="女子",IF($AF966&gt;100,"",IF($M966=プロ用女子!D$202,ROW(),"")),"")</f>
        <v/>
      </c>
      <c r="CP966" s="58" t="str">
        <f>IF(O966="女子",IF($AF966&gt;100,"",IF($M966=プロ用女子!K$202,ROW(),"")),"")</f>
        <v/>
      </c>
      <c r="CQ966" s="58" t="str">
        <f>IF(O966="女子",IF($AF966&gt;100,"",IF($M966=プロ用女子!D$227,ROW(),"")),"")</f>
        <v/>
      </c>
      <c r="CR966" s="58" t="str">
        <f>IF(O966="女子",IF($AF966&gt;100,"",IF($M966=プロ用女子!K$227,ROW(),"")),"")</f>
        <v/>
      </c>
    </row>
    <row r="967" spans="57:96" x14ac:dyDescent="0.15">
      <c r="BE967" s="58" t="str">
        <f>IF(O967="男子",IF($AF967&gt;100,"",IF(M967=プロ用男子!D$2,ROW(),"")),"")</f>
        <v/>
      </c>
      <c r="BF967" s="58" t="str">
        <f>IF(O967="男子",IF($AF967&gt;100,"",IF($M967=プロ用男子!K$2,ROW(),"")),"")</f>
        <v/>
      </c>
      <c r="BG967" s="58" t="str">
        <f>IF(O967="男子",IF($AF967&gt;100,"",IF($M967=プロ用男子!D$27,ROW(),"")),"")</f>
        <v/>
      </c>
      <c r="BH967" s="58" t="str">
        <f>IF(O967="男子",IF($AF967&gt;100,"",IF($M967=プロ用男子!K$27,ROW(),"")),"")</f>
        <v/>
      </c>
      <c r="BI967" s="58" t="str">
        <f>IF(O967="男子",IF($AF967&gt;100,"",IF($M967=プロ用男子!D$52,ROW(),"")),"")</f>
        <v/>
      </c>
      <c r="BJ967" s="58" t="str">
        <f>IF(O967="男子",IF($AF967&gt;100,"",IF($M967=プロ用男子!K$52,ROW(),"")),"")</f>
        <v/>
      </c>
      <c r="BK967" s="58" t="str">
        <f>IF(O967="男子",IF($AF967&gt;100,"",IF($M967=プロ用男子!D$77,ROW(),"")),"")</f>
        <v/>
      </c>
      <c r="BL967" s="58" t="str">
        <f>IF(O967="男子",IF($AF967&gt;100,"",IF($M967=プロ用男子!K$77,ROW(),"")),"")</f>
        <v/>
      </c>
      <c r="BM967" s="58" t="str">
        <f>IF(O967="男子",IF($AF967&gt;100,"",IF($M967=プロ用男子!D$102,ROW(),"")),"")</f>
        <v/>
      </c>
      <c r="BN967" s="58" t="str">
        <f>IF(O967="男子",IF($AF967&gt;100,"",IF($M967=プロ用男子!K$102,ROW(),"")),"")</f>
        <v/>
      </c>
      <c r="BO967" s="58" t="str">
        <f>IF(O967="男子",IF($AF967&gt;100,"",IF($M967=プロ用男子!D$127,ROW(),"")),"")</f>
        <v/>
      </c>
      <c r="BP967" s="58" t="str">
        <f>IF(O967="男子",IF($AF967&gt;100,"",IF($M967=プロ用男子!K$127,ROW(),"")),"")</f>
        <v/>
      </c>
      <c r="BQ967" s="58" t="str">
        <f>IF(O967="男子",IF($AF967&gt;100,"",IF($M967=プロ用男子!D$152,ROW(),"")),"")</f>
        <v/>
      </c>
      <c r="BR967" s="58" t="str">
        <f>IF(O967="男子",IF($AF967&gt;100,"",IF($M967=プロ用男子!K$152,ROW(),"")),"")</f>
        <v/>
      </c>
      <c r="BS967" s="58" t="str">
        <f>IF(O967="男子",IF($AF967&gt;100,"",IF($M967=プロ用男子!D$177,ROW(),"")),"")</f>
        <v/>
      </c>
      <c r="BT967" s="58" t="str">
        <f>IF(O967="男子",IF($AF967&gt;100,"",IF($M967=プロ用男子!K$177,ROW(),"")),"")</f>
        <v/>
      </c>
      <c r="BU967" s="58" t="str">
        <f>IF(O967="男子",IF($AF967&gt;100,"",IF($M967=プロ用男子!D$202,ROW(),"")),"")</f>
        <v/>
      </c>
      <c r="BV967" s="58" t="str">
        <f>IF(O967="男子",IF($AF967&gt;100,"",IF($M967=プロ用男子!K$202,ROW(),"")),"")</f>
        <v/>
      </c>
      <c r="BW967" s="58" t="str">
        <f>IF(O967="男子",IF($AF967&gt;100,"",IF($M967=プロ用男子!D$227,ROW(),"")),"")</f>
        <v/>
      </c>
      <c r="BX967" s="58" t="str">
        <f>IF(O967="男子",IF($AF967&gt;100,"",IF($M967=プロ用男子!K$227,ROW(),"")),"")</f>
        <v/>
      </c>
      <c r="BY967" s="58" t="str">
        <f>IF(O967="女子",IF(AF967&gt;100,"",IF(M967=プロ用女子!D$2,ROW(),"")),"")</f>
        <v/>
      </c>
      <c r="BZ967" s="58" t="str">
        <f>IF(O967="女子",IF($AF967&gt;100,"",IF($M967=プロ用女子!K$2,ROW(),"")),"")</f>
        <v/>
      </c>
      <c r="CA967" s="58" t="str">
        <f>IF(O967="女子",IF($AF967&gt;100,"",IF($M967=プロ用女子!D$27,ROW(),"")),"")</f>
        <v/>
      </c>
      <c r="CB967" s="58" t="str">
        <f>IF(O967="女子",IF($AF967&gt;100,"",IF($M967=プロ用女子!K$27,ROW(),"")),"")</f>
        <v/>
      </c>
      <c r="CC967" s="58" t="str">
        <f>IF(O967="女子",IF($AF967&gt;100,"",IF($M967=プロ用女子!D$52,ROW(),"")),"")</f>
        <v/>
      </c>
      <c r="CD967" s="58" t="str">
        <f>IF(O967="女子",IF($AF967&gt;100,"",IF($M967=プロ用女子!K$52,ROW(),"")),"")</f>
        <v/>
      </c>
      <c r="CE967" s="58" t="str">
        <f>IF(O967="女子",IF($AF967&gt;100,"",IF($M967=プロ用女子!D$77,ROW(),"")),"")</f>
        <v/>
      </c>
      <c r="CF967" s="58" t="str">
        <f>IF(O967="女子",IF($AF967&gt;100,"",IF($M967=プロ用女子!K$77,ROW(),"")),"")</f>
        <v/>
      </c>
      <c r="CG967" s="58" t="str">
        <f>IF(O967="女子",IF($AF967&gt;100,"",IF($M967=プロ用女子!D$102,ROW(),"")),"")</f>
        <v/>
      </c>
      <c r="CH967" s="58" t="str">
        <f>IF(O967="女子",IF($AF967&gt;100,"",IF($M967=プロ用女子!K$102,ROW(),"")),"")</f>
        <v/>
      </c>
      <c r="CI967" s="58" t="str">
        <f>IF(O967="女子",IF($AF967&gt;100,"",IF($M967=プロ用女子!D$127,ROW(),"")),"")</f>
        <v/>
      </c>
      <c r="CJ967" s="58" t="str">
        <f>IF(O967="女子",IF($AF967&gt;100,"",IF($M967=プロ用女子!K$127,ROW(),"")),"")</f>
        <v/>
      </c>
      <c r="CK967" s="58" t="str">
        <f>IF(O967="女子",IF($AF967&gt;100,"",IF($M967=プロ用女子!D$152,ROW(),"")),"")</f>
        <v/>
      </c>
      <c r="CL967" s="58" t="str">
        <f>IF(O967="女子",IF($AF967&gt;100,"",IF($M967=プロ用女子!K$152,ROW(),"")),"")</f>
        <v/>
      </c>
      <c r="CM967" s="58" t="str">
        <f>IF(O967="女子",IF($AF967&gt;100,"",IF($M967=プロ用女子!D$177,ROW(),"")),"")</f>
        <v/>
      </c>
      <c r="CN967" s="58" t="str">
        <f>IF(O967="女子",IF($AF967&gt;100,"",IF($M967=プロ用女子!K$177,ROW(),"")),"")</f>
        <v/>
      </c>
      <c r="CO967" s="58" t="str">
        <f>IF(O967="女子",IF($AF967&gt;100,"",IF($M967=プロ用女子!D$202,ROW(),"")),"")</f>
        <v/>
      </c>
      <c r="CP967" s="58" t="str">
        <f>IF(O967="女子",IF($AF967&gt;100,"",IF($M967=プロ用女子!K$202,ROW(),"")),"")</f>
        <v/>
      </c>
      <c r="CQ967" s="58" t="str">
        <f>IF(O967="女子",IF($AF967&gt;100,"",IF($M967=プロ用女子!D$227,ROW(),"")),"")</f>
        <v/>
      </c>
      <c r="CR967" s="58" t="str">
        <f>IF(O967="女子",IF($AF967&gt;100,"",IF($M967=プロ用女子!K$227,ROW(),"")),"")</f>
        <v/>
      </c>
    </row>
    <row r="968" spans="57:96" x14ac:dyDescent="0.15">
      <c r="BE968" s="58" t="str">
        <f>IF(O968="男子",IF($AF968&gt;100,"",IF(M968=プロ用男子!D$2,ROW(),"")),"")</f>
        <v/>
      </c>
      <c r="BF968" s="58" t="str">
        <f>IF(O968="男子",IF($AF968&gt;100,"",IF($M968=プロ用男子!K$2,ROW(),"")),"")</f>
        <v/>
      </c>
      <c r="BG968" s="58" t="str">
        <f>IF(O968="男子",IF($AF968&gt;100,"",IF($M968=プロ用男子!D$27,ROW(),"")),"")</f>
        <v/>
      </c>
      <c r="BH968" s="58" t="str">
        <f>IF(O968="男子",IF($AF968&gt;100,"",IF($M968=プロ用男子!K$27,ROW(),"")),"")</f>
        <v/>
      </c>
      <c r="BI968" s="58" t="str">
        <f>IF(O968="男子",IF($AF968&gt;100,"",IF($M968=プロ用男子!D$52,ROW(),"")),"")</f>
        <v/>
      </c>
      <c r="BJ968" s="58" t="str">
        <f>IF(O968="男子",IF($AF968&gt;100,"",IF($M968=プロ用男子!K$52,ROW(),"")),"")</f>
        <v/>
      </c>
      <c r="BK968" s="58" t="str">
        <f>IF(O968="男子",IF($AF968&gt;100,"",IF($M968=プロ用男子!D$77,ROW(),"")),"")</f>
        <v/>
      </c>
      <c r="BL968" s="58" t="str">
        <f>IF(O968="男子",IF($AF968&gt;100,"",IF($M968=プロ用男子!K$77,ROW(),"")),"")</f>
        <v/>
      </c>
      <c r="BM968" s="58" t="str">
        <f>IF(O968="男子",IF($AF968&gt;100,"",IF($M968=プロ用男子!D$102,ROW(),"")),"")</f>
        <v/>
      </c>
      <c r="BN968" s="58" t="str">
        <f>IF(O968="男子",IF($AF968&gt;100,"",IF($M968=プロ用男子!K$102,ROW(),"")),"")</f>
        <v/>
      </c>
      <c r="BO968" s="58" t="str">
        <f>IF(O968="男子",IF($AF968&gt;100,"",IF($M968=プロ用男子!D$127,ROW(),"")),"")</f>
        <v/>
      </c>
      <c r="BP968" s="58" t="str">
        <f>IF(O968="男子",IF($AF968&gt;100,"",IF($M968=プロ用男子!K$127,ROW(),"")),"")</f>
        <v/>
      </c>
      <c r="BQ968" s="58" t="str">
        <f>IF(O968="男子",IF($AF968&gt;100,"",IF($M968=プロ用男子!D$152,ROW(),"")),"")</f>
        <v/>
      </c>
      <c r="BR968" s="58" t="str">
        <f>IF(O968="男子",IF($AF968&gt;100,"",IF($M968=プロ用男子!K$152,ROW(),"")),"")</f>
        <v/>
      </c>
      <c r="BS968" s="58" t="str">
        <f>IF(O968="男子",IF($AF968&gt;100,"",IF($M968=プロ用男子!D$177,ROW(),"")),"")</f>
        <v/>
      </c>
      <c r="BT968" s="58" t="str">
        <f>IF(O968="男子",IF($AF968&gt;100,"",IF($M968=プロ用男子!K$177,ROW(),"")),"")</f>
        <v/>
      </c>
      <c r="BU968" s="58" t="str">
        <f>IF(O968="男子",IF($AF968&gt;100,"",IF($M968=プロ用男子!D$202,ROW(),"")),"")</f>
        <v/>
      </c>
      <c r="BV968" s="58" t="str">
        <f>IF(O968="男子",IF($AF968&gt;100,"",IF($M968=プロ用男子!K$202,ROW(),"")),"")</f>
        <v/>
      </c>
      <c r="BW968" s="58" t="str">
        <f>IF(O968="男子",IF($AF968&gt;100,"",IF($M968=プロ用男子!D$227,ROW(),"")),"")</f>
        <v/>
      </c>
      <c r="BX968" s="58" t="str">
        <f>IF(O968="男子",IF($AF968&gt;100,"",IF($M968=プロ用男子!K$227,ROW(),"")),"")</f>
        <v/>
      </c>
      <c r="BY968" s="58" t="str">
        <f>IF(O968="女子",IF(AF968&gt;100,"",IF(M968=プロ用女子!D$2,ROW(),"")),"")</f>
        <v/>
      </c>
      <c r="BZ968" s="58" t="str">
        <f>IF(O968="女子",IF($AF968&gt;100,"",IF($M968=プロ用女子!K$2,ROW(),"")),"")</f>
        <v/>
      </c>
      <c r="CA968" s="58" t="str">
        <f>IF(O968="女子",IF($AF968&gt;100,"",IF($M968=プロ用女子!D$27,ROW(),"")),"")</f>
        <v/>
      </c>
      <c r="CB968" s="58" t="str">
        <f>IF(O968="女子",IF($AF968&gt;100,"",IF($M968=プロ用女子!K$27,ROW(),"")),"")</f>
        <v/>
      </c>
      <c r="CC968" s="58" t="str">
        <f>IF(O968="女子",IF($AF968&gt;100,"",IF($M968=プロ用女子!D$52,ROW(),"")),"")</f>
        <v/>
      </c>
      <c r="CD968" s="58" t="str">
        <f>IF(O968="女子",IF($AF968&gt;100,"",IF($M968=プロ用女子!K$52,ROW(),"")),"")</f>
        <v/>
      </c>
      <c r="CE968" s="58" t="str">
        <f>IF(O968="女子",IF($AF968&gt;100,"",IF($M968=プロ用女子!D$77,ROW(),"")),"")</f>
        <v/>
      </c>
      <c r="CF968" s="58" t="str">
        <f>IF(O968="女子",IF($AF968&gt;100,"",IF($M968=プロ用女子!K$77,ROW(),"")),"")</f>
        <v/>
      </c>
      <c r="CG968" s="58" t="str">
        <f>IF(O968="女子",IF($AF968&gt;100,"",IF($M968=プロ用女子!D$102,ROW(),"")),"")</f>
        <v/>
      </c>
      <c r="CH968" s="58" t="str">
        <f>IF(O968="女子",IF($AF968&gt;100,"",IF($M968=プロ用女子!K$102,ROW(),"")),"")</f>
        <v/>
      </c>
      <c r="CI968" s="58" t="str">
        <f>IF(O968="女子",IF($AF968&gt;100,"",IF($M968=プロ用女子!D$127,ROW(),"")),"")</f>
        <v/>
      </c>
      <c r="CJ968" s="58" t="str">
        <f>IF(O968="女子",IF($AF968&gt;100,"",IF($M968=プロ用女子!K$127,ROW(),"")),"")</f>
        <v/>
      </c>
      <c r="CK968" s="58" t="str">
        <f>IF(O968="女子",IF($AF968&gt;100,"",IF($M968=プロ用女子!D$152,ROW(),"")),"")</f>
        <v/>
      </c>
      <c r="CL968" s="58" t="str">
        <f>IF(O968="女子",IF($AF968&gt;100,"",IF($M968=プロ用女子!K$152,ROW(),"")),"")</f>
        <v/>
      </c>
      <c r="CM968" s="58" t="str">
        <f>IF(O968="女子",IF($AF968&gt;100,"",IF($M968=プロ用女子!D$177,ROW(),"")),"")</f>
        <v/>
      </c>
      <c r="CN968" s="58" t="str">
        <f>IF(O968="女子",IF($AF968&gt;100,"",IF($M968=プロ用女子!K$177,ROW(),"")),"")</f>
        <v/>
      </c>
      <c r="CO968" s="58" t="str">
        <f>IF(O968="女子",IF($AF968&gt;100,"",IF($M968=プロ用女子!D$202,ROW(),"")),"")</f>
        <v/>
      </c>
      <c r="CP968" s="58" t="str">
        <f>IF(O968="女子",IF($AF968&gt;100,"",IF($M968=プロ用女子!K$202,ROW(),"")),"")</f>
        <v/>
      </c>
      <c r="CQ968" s="58" t="str">
        <f>IF(O968="女子",IF($AF968&gt;100,"",IF($M968=プロ用女子!D$227,ROW(),"")),"")</f>
        <v/>
      </c>
      <c r="CR968" s="58" t="str">
        <f>IF(O968="女子",IF($AF968&gt;100,"",IF($M968=プロ用女子!K$227,ROW(),"")),"")</f>
        <v/>
      </c>
    </row>
    <row r="969" spans="57:96" x14ac:dyDescent="0.15">
      <c r="BE969" s="58" t="str">
        <f>IF(O969="男子",IF($AF969&gt;100,"",IF(M969=プロ用男子!D$2,ROW(),"")),"")</f>
        <v/>
      </c>
      <c r="BF969" s="58" t="str">
        <f>IF(O969="男子",IF($AF969&gt;100,"",IF($M969=プロ用男子!K$2,ROW(),"")),"")</f>
        <v/>
      </c>
      <c r="BG969" s="58" t="str">
        <f>IF(O969="男子",IF($AF969&gt;100,"",IF($M969=プロ用男子!D$27,ROW(),"")),"")</f>
        <v/>
      </c>
      <c r="BH969" s="58" t="str">
        <f>IF(O969="男子",IF($AF969&gt;100,"",IF($M969=プロ用男子!K$27,ROW(),"")),"")</f>
        <v/>
      </c>
      <c r="BI969" s="58" t="str">
        <f>IF(O969="男子",IF($AF969&gt;100,"",IF($M969=プロ用男子!D$52,ROW(),"")),"")</f>
        <v/>
      </c>
      <c r="BJ969" s="58" t="str">
        <f>IF(O969="男子",IF($AF969&gt;100,"",IF($M969=プロ用男子!K$52,ROW(),"")),"")</f>
        <v/>
      </c>
      <c r="BK969" s="58" t="str">
        <f>IF(O969="男子",IF($AF969&gt;100,"",IF($M969=プロ用男子!D$77,ROW(),"")),"")</f>
        <v/>
      </c>
      <c r="BL969" s="58" t="str">
        <f>IF(O969="男子",IF($AF969&gt;100,"",IF($M969=プロ用男子!K$77,ROW(),"")),"")</f>
        <v/>
      </c>
      <c r="BM969" s="58" t="str">
        <f>IF(O969="男子",IF($AF969&gt;100,"",IF($M969=プロ用男子!D$102,ROW(),"")),"")</f>
        <v/>
      </c>
      <c r="BN969" s="58" t="str">
        <f>IF(O969="男子",IF($AF969&gt;100,"",IF($M969=プロ用男子!K$102,ROW(),"")),"")</f>
        <v/>
      </c>
      <c r="BO969" s="58" t="str">
        <f>IF(O969="男子",IF($AF969&gt;100,"",IF($M969=プロ用男子!D$127,ROW(),"")),"")</f>
        <v/>
      </c>
      <c r="BP969" s="58" t="str">
        <f>IF(O969="男子",IF($AF969&gt;100,"",IF($M969=プロ用男子!K$127,ROW(),"")),"")</f>
        <v/>
      </c>
      <c r="BQ969" s="58" t="str">
        <f>IF(O969="男子",IF($AF969&gt;100,"",IF($M969=プロ用男子!D$152,ROW(),"")),"")</f>
        <v/>
      </c>
      <c r="BR969" s="58" t="str">
        <f>IF(O969="男子",IF($AF969&gt;100,"",IF($M969=プロ用男子!K$152,ROW(),"")),"")</f>
        <v/>
      </c>
      <c r="BS969" s="58" t="str">
        <f>IF(O969="男子",IF($AF969&gt;100,"",IF($M969=プロ用男子!D$177,ROW(),"")),"")</f>
        <v/>
      </c>
      <c r="BT969" s="58" t="str">
        <f>IF(O969="男子",IF($AF969&gt;100,"",IF($M969=プロ用男子!K$177,ROW(),"")),"")</f>
        <v/>
      </c>
      <c r="BU969" s="58" t="str">
        <f>IF(O969="男子",IF($AF969&gt;100,"",IF($M969=プロ用男子!D$202,ROW(),"")),"")</f>
        <v/>
      </c>
      <c r="BV969" s="58" t="str">
        <f>IF(O969="男子",IF($AF969&gt;100,"",IF($M969=プロ用男子!K$202,ROW(),"")),"")</f>
        <v/>
      </c>
      <c r="BW969" s="58" t="str">
        <f>IF(O969="男子",IF($AF969&gt;100,"",IF($M969=プロ用男子!D$227,ROW(),"")),"")</f>
        <v/>
      </c>
      <c r="BX969" s="58" t="str">
        <f>IF(O969="男子",IF($AF969&gt;100,"",IF($M969=プロ用男子!K$227,ROW(),"")),"")</f>
        <v/>
      </c>
      <c r="BY969" s="58" t="str">
        <f>IF(O969="女子",IF(AF969&gt;100,"",IF(M969=プロ用女子!D$2,ROW(),"")),"")</f>
        <v/>
      </c>
      <c r="BZ969" s="58" t="str">
        <f>IF(O969="女子",IF($AF969&gt;100,"",IF($M969=プロ用女子!K$2,ROW(),"")),"")</f>
        <v/>
      </c>
      <c r="CA969" s="58" t="str">
        <f>IF(O969="女子",IF($AF969&gt;100,"",IF($M969=プロ用女子!D$27,ROW(),"")),"")</f>
        <v/>
      </c>
      <c r="CB969" s="58" t="str">
        <f>IF(O969="女子",IF($AF969&gt;100,"",IF($M969=プロ用女子!K$27,ROW(),"")),"")</f>
        <v/>
      </c>
      <c r="CC969" s="58" t="str">
        <f>IF(O969="女子",IF($AF969&gt;100,"",IF($M969=プロ用女子!D$52,ROW(),"")),"")</f>
        <v/>
      </c>
      <c r="CD969" s="58" t="str">
        <f>IF(O969="女子",IF($AF969&gt;100,"",IF($M969=プロ用女子!K$52,ROW(),"")),"")</f>
        <v/>
      </c>
      <c r="CE969" s="58" t="str">
        <f>IF(O969="女子",IF($AF969&gt;100,"",IF($M969=プロ用女子!D$77,ROW(),"")),"")</f>
        <v/>
      </c>
      <c r="CF969" s="58" t="str">
        <f>IF(O969="女子",IF($AF969&gt;100,"",IF($M969=プロ用女子!K$77,ROW(),"")),"")</f>
        <v/>
      </c>
      <c r="CG969" s="58" t="str">
        <f>IF(O969="女子",IF($AF969&gt;100,"",IF($M969=プロ用女子!D$102,ROW(),"")),"")</f>
        <v/>
      </c>
      <c r="CH969" s="58" t="str">
        <f>IF(O969="女子",IF($AF969&gt;100,"",IF($M969=プロ用女子!K$102,ROW(),"")),"")</f>
        <v/>
      </c>
      <c r="CI969" s="58" t="str">
        <f>IF(O969="女子",IF($AF969&gt;100,"",IF($M969=プロ用女子!D$127,ROW(),"")),"")</f>
        <v/>
      </c>
      <c r="CJ969" s="58" t="str">
        <f>IF(O969="女子",IF($AF969&gt;100,"",IF($M969=プロ用女子!K$127,ROW(),"")),"")</f>
        <v/>
      </c>
      <c r="CK969" s="58" t="str">
        <f>IF(O969="女子",IF($AF969&gt;100,"",IF($M969=プロ用女子!D$152,ROW(),"")),"")</f>
        <v/>
      </c>
      <c r="CL969" s="58" t="str">
        <f>IF(O969="女子",IF($AF969&gt;100,"",IF($M969=プロ用女子!K$152,ROW(),"")),"")</f>
        <v/>
      </c>
      <c r="CM969" s="58" t="str">
        <f>IF(O969="女子",IF($AF969&gt;100,"",IF($M969=プロ用女子!D$177,ROW(),"")),"")</f>
        <v/>
      </c>
      <c r="CN969" s="58" t="str">
        <f>IF(O969="女子",IF($AF969&gt;100,"",IF($M969=プロ用女子!K$177,ROW(),"")),"")</f>
        <v/>
      </c>
      <c r="CO969" s="58" t="str">
        <f>IF(O969="女子",IF($AF969&gt;100,"",IF($M969=プロ用女子!D$202,ROW(),"")),"")</f>
        <v/>
      </c>
      <c r="CP969" s="58" t="str">
        <f>IF(O969="女子",IF($AF969&gt;100,"",IF($M969=プロ用女子!K$202,ROW(),"")),"")</f>
        <v/>
      </c>
      <c r="CQ969" s="58" t="str">
        <f>IF(O969="女子",IF($AF969&gt;100,"",IF($M969=プロ用女子!D$227,ROW(),"")),"")</f>
        <v/>
      </c>
      <c r="CR969" s="58" t="str">
        <f>IF(O969="女子",IF($AF969&gt;100,"",IF($M969=プロ用女子!K$227,ROW(),"")),"")</f>
        <v/>
      </c>
    </row>
    <row r="970" spans="57:96" x14ac:dyDescent="0.15">
      <c r="BE970" s="58" t="str">
        <f>IF(O970="男子",IF($AF970&gt;100,"",IF(M970=プロ用男子!D$2,ROW(),"")),"")</f>
        <v/>
      </c>
      <c r="BF970" s="58" t="str">
        <f>IF(O970="男子",IF($AF970&gt;100,"",IF($M970=プロ用男子!K$2,ROW(),"")),"")</f>
        <v/>
      </c>
      <c r="BG970" s="58" t="str">
        <f>IF(O970="男子",IF($AF970&gt;100,"",IF($M970=プロ用男子!D$27,ROW(),"")),"")</f>
        <v/>
      </c>
      <c r="BH970" s="58" t="str">
        <f>IF(O970="男子",IF($AF970&gt;100,"",IF($M970=プロ用男子!K$27,ROW(),"")),"")</f>
        <v/>
      </c>
      <c r="BI970" s="58" t="str">
        <f>IF(O970="男子",IF($AF970&gt;100,"",IF($M970=プロ用男子!D$52,ROW(),"")),"")</f>
        <v/>
      </c>
      <c r="BJ970" s="58" t="str">
        <f>IF(O970="男子",IF($AF970&gt;100,"",IF($M970=プロ用男子!K$52,ROW(),"")),"")</f>
        <v/>
      </c>
      <c r="BK970" s="58" t="str">
        <f>IF(O970="男子",IF($AF970&gt;100,"",IF($M970=プロ用男子!D$77,ROW(),"")),"")</f>
        <v/>
      </c>
      <c r="BL970" s="58" t="str">
        <f>IF(O970="男子",IF($AF970&gt;100,"",IF($M970=プロ用男子!K$77,ROW(),"")),"")</f>
        <v/>
      </c>
      <c r="BM970" s="58" t="str">
        <f>IF(O970="男子",IF($AF970&gt;100,"",IF($M970=プロ用男子!D$102,ROW(),"")),"")</f>
        <v/>
      </c>
      <c r="BN970" s="58" t="str">
        <f>IF(O970="男子",IF($AF970&gt;100,"",IF($M970=プロ用男子!K$102,ROW(),"")),"")</f>
        <v/>
      </c>
      <c r="BO970" s="58" t="str">
        <f>IF(O970="男子",IF($AF970&gt;100,"",IF($M970=プロ用男子!D$127,ROW(),"")),"")</f>
        <v/>
      </c>
      <c r="BP970" s="58" t="str">
        <f>IF(O970="男子",IF($AF970&gt;100,"",IF($M970=プロ用男子!K$127,ROW(),"")),"")</f>
        <v/>
      </c>
      <c r="BQ970" s="58" t="str">
        <f>IF(O970="男子",IF($AF970&gt;100,"",IF($M970=プロ用男子!D$152,ROW(),"")),"")</f>
        <v/>
      </c>
      <c r="BR970" s="58" t="str">
        <f>IF(O970="男子",IF($AF970&gt;100,"",IF($M970=プロ用男子!K$152,ROW(),"")),"")</f>
        <v/>
      </c>
      <c r="BS970" s="58" t="str">
        <f>IF(O970="男子",IF($AF970&gt;100,"",IF($M970=プロ用男子!D$177,ROW(),"")),"")</f>
        <v/>
      </c>
      <c r="BT970" s="58" t="str">
        <f>IF(O970="男子",IF($AF970&gt;100,"",IF($M970=プロ用男子!K$177,ROW(),"")),"")</f>
        <v/>
      </c>
      <c r="BU970" s="58" t="str">
        <f>IF(O970="男子",IF($AF970&gt;100,"",IF($M970=プロ用男子!D$202,ROW(),"")),"")</f>
        <v/>
      </c>
      <c r="BV970" s="58" t="str">
        <f>IF(O970="男子",IF($AF970&gt;100,"",IF($M970=プロ用男子!K$202,ROW(),"")),"")</f>
        <v/>
      </c>
      <c r="BW970" s="58" t="str">
        <f>IF(O970="男子",IF($AF970&gt;100,"",IF($M970=プロ用男子!D$227,ROW(),"")),"")</f>
        <v/>
      </c>
      <c r="BX970" s="58" t="str">
        <f>IF(O970="男子",IF($AF970&gt;100,"",IF($M970=プロ用男子!K$227,ROW(),"")),"")</f>
        <v/>
      </c>
      <c r="BY970" s="58" t="str">
        <f>IF(O970="女子",IF(AF970&gt;100,"",IF(M970=プロ用女子!D$2,ROW(),"")),"")</f>
        <v/>
      </c>
      <c r="BZ970" s="58" t="str">
        <f>IF(O970="女子",IF($AF970&gt;100,"",IF($M970=プロ用女子!K$2,ROW(),"")),"")</f>
        <v/>
      </c>
      <c r="CA970" s="58" t="str">
        <f>IF(O970="女子",IF($AF970&gt;100,"",IF($M970=プロ用女子!D$27,ROW(),"")),"")</f>
        <v/>
      </c>
      <c r="CB970" s="58" t="str">
        <f>IF(O970="女子",IF($AF970&gt;100,"",IF($M970=プロ用女子!K$27,ROW(),"")),"")</f>
        <v/>
      </c>
      <c r="CC970" s="58" t="str">
        <f>IF(O970="女子",IF($AF970&gt;100,"",IF($M970=プロ用女子!D$52,ROW(),"")),"")</f>
        <v/>
      </c>
      <c r="CD970" s="58" t="str">
        <f>IF(O970="女子",IF($AF970&gt;100,"",IF($M970=プロ用女子!K$52,ROW(),"")),"")</f>
        <v/>
      </c>
      <c r="CE970" s="58" t="str">
        <f>IF(O970="女子",IF($AF970&gt;100,"",IF($M970=プロ用女子!D$77,ROW(),"")),"")</f>
        <v/>
      </c>
      <c r="CF970" s="58" t="str">
        <f>IF(O970="女子",IF($AF970&gt;100,"",IF($M970=プロ用女子!K$77,ROW(),"")),"")</f>
        <v/>
      </c>
      <c r="CG970" s="58" t="str">
        <f>IF(O970="女子",IF($AF970&gt;100,"",IF($M970=プロ用女子!D$102,ROW(),"")),"")</f>
        <v/>
      </c>
      <c r="CH970" s="58" t="str">
        <f>IF(O970="女子",IF($AF970&gt;100,"",IF($M970=プロ用女子!K$102,ROW(),"")),"")</f>
        <v/>
      </c>
      <c r="CI970" s="58" t="str">
        <f>IF(O970="女子",IF($AF970&gt;100,"",IF($M970=プロ用女子!D$127,ROW(),"")),"")</f>
        <v/>
      </c>
      <c r="CJ970" s="58" t="str">
        <f>IF(O970="女子",IF($AF970&gt;100,"",IF($M970=プロ用女子!K$127,ROW(),"")),"")</f>
        <v/>
      </c>
      <c r="CK970" s="58" t="str">
        <f>IF(O970="女子",IF($AF970&gt;100,"",IF($M970=プロ用女子!D$152,ROW(),"")),"")</f>
        <v/>
      </c>
      <c r="CL970" s="58" t="str">
        <f>IF(O970="女子",IF($AF970&gt;100,"",IF($M970=プロ用女子!K$152,ROW(),"")),"")</f>
        <v/>
      </c>
      <c r="CM970" s="58" t="str">
        <f>IF(O970="女子",IF($AF970&gt;100,"",IF($M970=プロ用女子!D$177,ROW(),"")),"")</f>
        <v/>
      </c>
      <c r="CN970" s="58" t="str">
        <f>IF(O970="女子",IF($AF970&gt;100,"",IF($M970=プロ用女子!K$177,ROW(),"")),"")</f>
        <v/>
      </c>
      <c r="CO970" s="58" t="str">
        <f>IF(O970="女子",IF($AF970&gt;100,"",IF($M970=プロ用女子!D$202,ROW(),"")),"")</f>
        <v/>
      </c>
      <c r="CP970" s="58" t="str">
        <f>IF(O970="女子",IF($AF970&gt;100,"",IF($M970=プロ用女子!K$202,ROW(),"")),"")</f>
        <v/>
      </c>
      <c r="CQ970" s="58" t="str">
        <f>IF(O970="女子",IF($AF970&gt;100,"",IF($M970=プロ用女子!D$227,ROW(),"")),"")</f>
        <v/>
      </c>
      <c r="CR970" s="58" t="str">
        <f>IF(O970="女子",IF($AF970&gt;100,"",IF($M970=プロ用女子!K$227,ROW(),"")),"")</f>
        <v/>
      </c>
    </row>
    <row r="971" spans="57:96" x14ac:dyDescent="0.15">
      <c r="BE971" s="58" t="str">
        <f>IF(O971="男子",IF($AF971&gt;100,"",IF(M971=プロ用男子!D$2,ROW(),"")),"")</f>
        <v/>
      </c>
      <c r="BF971" s="58" t="str">
        <f>IF(O971="男子",IF($AF971&gt;100,"",IF($M971=プロ用男子!K$2,ROW(),"")),"")</f>
        <v/>
      </c>
      <c r="BG971" s="58" t="str">
        <f>IF(O971="男子",IF($AF971&gt;100,"",IF($M971=プロ用男子!D$27,ROW(),"")),"")</f>
        <v/>
      </c>
      <c r="BH971" s="58" t="str">
        <f>IF(O971="男子",IF($AF971&gt;100,"",IF($M971=プロ用男子!K$27,ROW(),"")),"")</f>
        <v/>
      </c>
      <c r="BI971" s="58" t="str">
        <f>IF(O971="男子",IF($AF971&gt;100,"",IF($M971=プロ用男子!D$52,ROW(),"")),"")</f>
        <v/>
      </c>
      <c r="BJ971" s="58" t="str">
        <f>IF(O971="男子",IF($AF971&gt;100,"",IF($M971=プロ用男子!K$52,ROW(),"")),"")</f>
        <v/>
      </c>
      <c r="BK971" s="58" t="str">
        <f>IF(O971="男子",IF($AF971&gt;100,"",IF($M971=プロ用男子!D$77,ROW(),"")),"")</f>
        <v/>
      </c>
      <c r="BL971" s="58" t="str">
        <f>IF(O971="男子",IF($AF971&gt;100,"",IF($M971=プロ用男子!K$77,ROW(),"")),"")</f>
        <v/>
      </c>
      <c r="BM971" s="58" t="str">
        <f>IF(O971="男子",IF($AF971&gt;100,"",IF($M971=プロ用男子!D$102,ROW(),"")),"")</f>
        <v/>
      </c>
      <c r="BN971" s="58" t="str">
        <f>IF(O971="男子",IF($AF971&gt;100,"",IF($M971=プロ用男子!K$102,ROW(),"")),"")</f>
        <v/>
      </c>
      <c r="BO971" s="58" t="str">
        <f>IF(O971="男子",IF($AF971&gt;100,"",IF($M971=プロ用男子!D$127,ROW(),"")),"")</f>
        <v/>
      </c>
      <c r="BP971" s="58" t="str">
        <f>IF(O971="男子",IF($AF971&gt;100,"",IF($M971=プロ用男子!K$127,ROW(),"")),"")</f>
        <v/>
      </c>
      <c r="BQ971" s="58" t="str">
        <f>IF(O971="男子",IF($AF971&gt;100,"",IF($M971=プロ用男子!D$152,ROW(),"")),"")</f>
        <v/>
      </c>
      <c r="BR971" s="58" t="str">
        <f>IF(O971="男子",IF($AF971&gt;100,"",IF($M971=プロ用男子!K$152,ROW(),"")),"")</f>
        <v/>
      </c>
      <c r="BS971" s="58" t="str">
        <f>IF(O971="男子",IF($AF971&gt;100,"",IF($M971=プロ用男子!D$177,ROW(),"")),"")</f>
        <v/>
      </c>
      <c r="BT971" s="58" t="str">
        <f>IF(O971="男子",IF($AF971&gt;100,"",IF($M971=プロ用男子!K$177,ROW(),"")),"")</f>
        <v/>
      </c>
      <c r="BU971" s="58" t="str">
        <f>IF(O971="男子",IF($AF971&gt;100,"",IF($M971=プロ用男子!D$202,ROW(),"")),"")</f>
        <v/>
      </c>
      <c r="BV971" s="58" t="str">
        <f>IF(O971="男子",IF($AF971&gt;100,"",IF($M971=プロ用男子!K$202,ROW(),"")),"")</f>
        <v/>
      </c>
      <c r="BW971" s="58" t="str">
        <f>IF(O971="男子",IF($AF971&gt;100,"",IF($M971=プロ用男子!D$227,ROW(),"")),"")</f>
        <v/>
      </c>
      <c r="BX971" s="58" t="str">
        <f>IF(O971="男子",IF($AF971&gt;100,"",IF($M971=プロ用男子!K$227,ROW(),"")),"")</f>
        <v/>
      </c>
      <c r="BY971" s="58" t="str">
        <f>IF(O971="女子",IF(AF971&gt;100,"",IF(M971=プロ用女子!D$2,ROW(),"")),"")</f>
        <v/>
      </c>
      <c r="BZ971" s="58" t="str">
        <f>IF(O971="女子",IF($AF971&gt;100,"",IF($M971=プロ用女子!K$2,ROW(),"")),"")</f>
        <v/>
      </c>
      <c r="CA971" s="58" t="str">
        <f>IF(O971="女子",IF($AF971&gt;100,"",IF($M971=プロ用女子!D$27,ROW(),"")),"")</f>
        <v/>
      </c>
      <c r="CB971" s="58" t="str">
        <f>IF(O971="女子",IF($AF971&gt;100,"",IF($M971=プロ用女子!K$27,ROW(),"")),"")</f>
        <v/>
      </c>
      <c r="CC971" s="58" t="str">
        <f>IF(O971="女子",IF($AF971&gt;100,"",IF($M971=プロ用女子!D$52,ROW(),"")),"")</f>
        <v/>
      </c>
      <c r="CD971" s="58" t="str">
        <f>IF(O971="女子",IF($AF971&gt;100,"",IF($M971=プロ用女子!K$52,ROW(),"")),"")</f>
        <v/>
      </c>
      <c r="CE971" s="58" t="str">
        <f>IF(O971="女子",IF($AF971&gt;100,"",IF($M971=プロ用女子!D$77,ROW(),"")),"")</f>
        <v/>
      </c>
      <c r="CF971" s="58" t="str">
        <f>IF(O971="女子",IF($AF971&gt;100,"",IF($M971=プロ用女子!K$77,ROW(),"")),"")</f>
        <v/>
      </c>
      <c r="CG971" s="58" t="str">
        <f>IF(O971="女子",IF($AF971&gt;100,"",IF($M971=プロ用女子!D$102,ROW(),"")),"")</f>
        <v/>
      </c>
      <c r="CH971" s="58" t="str">
        <f>IF(O971="女子",IF($AF971&gt;100,"",IF($M971=プロ用女子!K$102,ROW(),"")),"")</f>
        <v/>
      </c>
      <c r="CI971" s="58" t="str">
        <f>IF(O971="女子",IF($AF971&gt;100,"",IF($M971=プロ用女子!D$127,ROW(),"")),"")</f>
        <v/>
      </c>
      <c r="CJ971" s="58" t="str">
        <f>IF(O971="女子",IF($AF971&gt;100,"",IF($M971=プロ用女子!K$127,ROW(),"")),"")</f>
        <v/>
      </c>
      <c r="CK971" s="58" t="str">
        <f>IF(O971="女子",IF($AF971&gt;100,"",IF($M971=プロ用女子!D$152,ROW(),"")),"")</f>
        <v/>
      </c>
      <c r="CL971" s="58" t="str">
        <f>IF(O971="女子",IF($AF971&gt;100,"",IF($M971=プロ用女子!K$152,ROW(),"")),"")</f>
        <v/>
      </c>
      <c r="CM971" s="58" t="str">
        <f>IF(O971="女子",IF($AF971&gt;100,"",IF($M971=プロ用女子!D$177,ROW(),"")),"")</f>
        <v/>
      </c>
      <c r="CN971" s="58" t="str">
        <f>IF(O971="女子",IF($AF971&gt;100,"",IF($M971=プロ用女子!K$177,ROW(),"")),"")</f>
        <v/>
      </c>
      <c r="CO971" s="58" t="str">
        <f>IF(O971="女子",IF($AF971&gt;100,"",IF($M971=プロ用女子!D$202,ROW(),"")),"")</f>
        <v/>
      </c>
      <c r="CP971" s="58" t="str">
        <f>IF(O971="女子",IF($AF971&gt;100,"",IF($M971=プロ用女子!K$202,ROW(),"")),"")</f>
        <v/>
      </c>
      <c r="CQ971" s="58" t="str">
        <f>IF(O971="女子",IF($AF971&gt;100,"",IF($M971=プロ用女子!D$227,ROW(),"")),"")</f>
        <v/>
      </c>
      <c r="CR971" s="58" t="str">
        <f>IF(O971="女子",IF($AF971&gt;100,"",IF($M971=プロ用女子!K$227,ROW(),"")),"")</f>
        <v/>
      </c>
    </row>
    <row r="972" spans="57:96" x14ac:dyDescent="0.15">
      <c r="BE972" s="58" t="str">
        <f>IF(O972="男子",IF($AF972&gt;100,"",IF(M972=プロ用男子!D$2,ROW(),"")),"")</f>
        <v/>
      </c>
      <c r="BF972" s="58" t="str">
        <f>IF(O972="男子",IF($AF972&gt;100,"",IF($M972=プロ用男子!K$2,ROW(),"")),"")</f>
        <v/>
      </c>
      <c r="BG972" s="58" t="str">
        <f>IF(O972="男子",IF($AF972&gt;100,"",IF($M972=プロ用男子!D$27,ROW(),"")),"")</f>
        <v/>
      </c>
      <c r="BH972" s="58" t="str">
        <f>IF(O972="男子",IF($AF972&gt;100,"",IF($M972=プロ用男子!K$27,ROW(),"")),"")</f>
        <v/>
      </c>
      <c r="BI972" s="58" t="str">
        <f>IF(O972="男子",IF($AF972&gt;100,"",IF($M972=プロ用男子!D$52,ROW(),"")),"")</f>
        <v/>
      </c>
      <c r="BJ972" s="58" t="str">
        <f>IF(O972="男子",IF($AF972&gt;100,"",IF($M972=プロ用男子!K$52,ROW(),"")),"")</f>
        <v/>
      </c>
      <c r="BK972" s="58" t="str">
        <f>IF(O972="男子",IF($AF972&gt;100,"",IF($M972=プロ用男子!D$77,ROW(),"")),"")</f>
        <v/>
      </c>
      <c r="BL972" s="58" t="str">
        <f>IF(O972="男子",IF($AF972&gt;100,"",IF($M972=プロ用男子!K$77,ROW(),"")),"")</f>
        <v/>
      </c>
      <c r="BM972" s="58" t="str">
        <f>IF(O972="男子",IF($AF972&gt;100,"",IF($M972=プロ用男子!D$102,ROW(),"")),"")</f>
        <v/>
      </c>
      <c r="BN972" s="58" t="str">
        <f>IF(O972="男子",IF($AF972&gt;100,"",IF($M972=プロ用男子!K$102,ROW(),"")),"")</f>
        <v/>
      </c>
      <c r="BO972" s="58" t="str">
        <f>IF(O972="男子",IF($AF972&gt;100,"",IF($M972=プロ用男子!D$127,ROW(),"")),"")</f>
        <v/>
      </c>
      <c r="BP972" s="58" t="str">
        <f>IF(O972="男子",IF($AF972&gt;100,"",IF($M972=プロ用男子!K$127,ROW(),"")),"")</f>
        <v/>
      </c>
      <c r="BQ972" s="58" t="str">
        <f>IF(O972="男子",IF($AF972&gt;100,"",IF($M972=プロ用男子!D$152,ROW(),"")),"")</f>
        <v/>
      </c>
      <c r="BR972" s="58" t="str">
        <f>IF(O972="男子",IF($AF972&gt;100,"",IF($M972=プロ用男子!K$152,ROW(),"")),"")</f>
        <v/>
      </c>
      <c r="BS972" s="58" t="str">
        <f>IF(O972="男子",IF($AF972&gt;100,"",IF($M972=プロ用男子!D$177,ROW(),"")),"")</f>
        <v/>
      </c>
      <c r="BT972" s="58" t="str">
        <f>IF(O972="男子",IF($AF972&gt;100,"",IF($M972=プロ用男子!K$177,ROW(),"")),"")</f>
        <v/>
      </c>
      <c r="BU972" s="58" t="str">
        <f>IF(O972="男子",IF($AF972&gt;100,"",IF($M972=プロ用男子!D$202,ROW(),"")),"")</f>
        <v/>
      </c>
      <c r="BV972" s="58" t="str">
        <f>IF(O972="男子",IF($AF972&gt;100,"",IF($M972=プロ用男子!K$202,ROW(),"")),"")</f>
        <v/>
      </c>
      <c r="BW972" s="58" t="str">
        <f>IF(O972="男子",IF($AF972&gt;100,"",IF($M972=プロ用男子!D$227,ROW(),"")),"")</f>
        <v/>
      </c>
      <c r="BX972" s="58" t="str">
        <f>IF(O972="男子",IF($AF972&gt;100,"",IF($M972=プロ用男子!K$227,ROW(),"")),"")</f>
        <v/>
      </c>
      <c r="BY972" s="58" t="str">
        <f>IF(O972="女子",IF(AF972&gt;100,"",IF(M972=プロ用女子!D$2,ROW(),"")),"")</f>
        <v/>
      </c>
      <c r="BZ972" s="58" t="str">
        <f>IF(O972="女子",IF($AF972&gt;100,"",IF($M972=プロ用女子!K$2,ROW(),"")),"")</f>
        <v/>
      </c>
      <c r="CA972" s="58" t="str">
        <f>IF(O972="女子",IF($AF972&gt;100,"",IF($M972=プロ用女子!D$27,ROW(),"")),"")</f>
        <v/>
      </c>
      <c r="CB972" s="58" t="str">
        <f>IF(O972="女子",IF($AF972&gt;100,"",IF($M972=プロ用女子!K$27,ROW(),"")),"")</f>
        <v/>
      </c>
      <c r="CC972" s="58" t="str">
        <f>IF(O972="女子",IF($AF972&gt;100,"",IF($M972=プロ用女子!D$52,ROW(),"")),"")</f>
        <v/>
      </c>
      <c r="CD972" s="58" t="str">
        <f>IF(O972="女子",IF($AF972&gt;100,"",IF($M972=プロ用女子!K$52,ROW(),"")),"")</f>
        <v/>
      </c>
      <c r="CE972" s="58" t="str">
        <f>IF(O972="女子",IF($AF972&gt;100,"",IF($M972=プロ用女子!D$77,ROW(),"")),"")</f>
        <v/>
      </c>
      <c r="CF972" s="58" t="str">
        <f>IF(O972="女子",IF($AF972&gt;100,"",IF($M972=プロ用女子!K$77,ROW(),"")),"")</f>
        <v/>
      </c>
      <c r="CG972" s="58" t="str">
        <f>IF(O972="女子",IF($AF972&gt;100,"",IF($M972=プロ用女子!D$102,ROW(),"")),"")</f>
        <v/>
      </c>
      <c r="CH972" s="58" t="str">
        <f>IF(O972="女子",IF($AF972&gt;100,"",IF($M972=プロ用女子!K$102,ROW(),"")),"")</f>
        <v/>
      </c>
      <c r="CI972" s="58" t="str">
        <f>IF(O972="女子",IF($AF972&gt;100,"",IF($M972=プロ用女子!D$127,ROW(),"")),"")</f>
        <v/>
      </c>
      <c r="CJ972" s="58" t="str">
        <f>IF(O972="女子",IF($AF972&gt;100,"",IF($M972=プロ用女子!K$127,ROW(),"")),"")</f>
        <v/>
      </c>
      <c r="CK972" s="58" t="str">
        <f>IF(O972="女子",IF($AF972&gt;100,"",IF($M972=プロ用女子!D$152,ROW(),"")),"")</f>
        <v/>
      </c>
      <c r="CL972" s="58" t="str">
        <f>IF(O972="女子",IF($AF972&gt;100,"",IF($M972=プロ用女子!K$152,ROW(),"")),"")</f>
        <v/>
      </c>
      <c r="CM972" s="58" t="str">
        <f>IF(O972="女子",IF($AF972&gt;100,"",IF($M972=プロ用女子!D$177,ROW(),"")),"")</f>
        <v/>
      </c>
      <c r="CN972" s="58" t="str">
        <f>IF(O972="女子",IF($AF972&gt;100,"",IF($M972=プロ用女子!K$177,ROW(),"")),"")</f>
        <v/>
      </c>
      <c r="CO972" s="58" t="str">
        <f>IF(O972="女子",IF($AF972&gt;100,"",IF($M972=プロ用女子!D$202,ROW(),"")),"")</f>
        <v/>
      </c>
      <c r="CP972" s="58" t="str">
        <f>IF(O972="女子",IF($AF972&gt;100,"",IF($M972=プロ用女子!K$202,ROW(),"")),"")</f>
        <v/>
      </c>
      <c r="CQ972" s="58" t="str">
        <f>IF(O972="女子",IF($AF972&gt;100,"",IF($M972=プロ用女子!D$227,ROW(),"")),"")</f>
        <v/>
      </c>
      <c r="CR972" s="58" t="str">
        <f>IF(O972="女子",IF($AF972&gt;100,"",IF($M972=プロ用女子!K$227,ROW(),"")),"")</f>
        <v/>
      </c>
    </row>
    <row r="973" spans="57:96" x14ac:dyDescent="0.15">
      <c r="BE973" s="58" t="str">
        <f>IF(O973="男子",IF($AF973&gt;100,"",IF(M973=プロ用男子!D$2,ROW(),"")),"")</f>
        <v/>
      </c>
      <c r="BF973" s="58" t="str">
        <f>IF(O973="男子",IF($AF973&gt;100,"",IF($M973=プロ用男子!K$2,ROW(),"")),"")</f>
        <v/>
      </c>
      <c r="BG973" s="58" t="str">
        <f>IF(O973="男子",IF($AF973&gt;100,"",IF($M973=プロ用男子!D$27,ROW(),"")),"")</f>
        <v/>
      </c>
      <c r="BH973" s="58" t="str">
        <f>IF(O973="男子",IF($AF973&gt;100,"",IF($M973=プロ用男子!K$27,ROW(),"")),"")</f>
        <v/>
      </c>
      <c r="BI973" s="58" t="str">
        <f>IF(O973="男子",IF($AF973&gt;100,"",IF($M973=プロ用男子!D$52,ROW(),"")),"")</f>
        <v/>
      </c>
      <c r="BJ973" s="58" t="str">
        <f>IF(O973="男子",IF($AF973&gt;100,"",IF($M973=プロ用男子!K$52,ROW(),"")),"")</f>
        <v/>
      </c>
      <c r="BK973" s="58" t="str">
        <f>IF(O973="男子",IF($AF973&gt;100,"",IF($M973=プロ用男子!D$77,ROW(),"")),"")</f>
        <v/>
      </c>
      <c r="BL973" s="58" t="str">
        <f>IF(O973="男子",IF($AF973&gt;100,"",IF($M973=プロ用男子!K$77,ROW(),"")),"")</f>
        <v/>
      </c>
      <c r="BM973" s="58" t="str">
        <f>IF(O973="男子",IF($AF973&gt;100,"",IF($M973=プロ用男子!D$102,ROW(),"")),"")</f>
        <v/>
      </c>
      <c r="BN973" s="58" t="str">
        <f>IF(O973="男子",IF($AF973&gt;100,"",IF($M973=プロ用男子!K$102,ROW(),"")),"")</f>
        <v/>
      </c>
      <c r="BO973" s="58" t="str">
        <f>IF(O973="男子",IF($AF973&gt;100,"",IF($M973=プロ用男子!D$127,ROW(),"")),"")</f>
        <v/>
      </c>
      <c r="BP973" s="58" t="str">
        <f>IF(O973="男子",IF($AF973&gt;100,"",IF($M973=プロ用男子!K$127,ROW(),"")),"")</f>
        <v/>
      </c>
      <c r="BQ973" s="58" t="str">
        <f>IF(O973="男子",IF($AF973&gt;100,"",IF($M973=プロ用男子!D$152,ROW(),"")),"")</f>
        <v/>
      </c>
      <c r="BR973" s="58" t="str">
        <f>IF(O973="男子",IF($AF973&gt;100,"",IF($M973=プロ用男子!K$152,ROW(),"")),"")</f>
        <v/>
      </c>
      <c r="BS973" s="58" t="str">
        <f>IF(O973="男子",IF($AF973&gt;100,"",IF($M973=プロ用男子!D$177,ROW(),"")),"")</f>
        <v/>
      </c>
      <c r="BT973" s="58" t="str">
        <f>IF(O973="男子",IF($AF973&gt;100,"",IF($M973=プロ用男子!K$177,ROW(),"")),"")</f>
        <v/>
      </c>
      <c r="BU973" s="58" t="str">
        <f>IF(O973="男子",IF($AF973&gt;100,"",IF($M973=プロ用男子!D$202,ROW(),"")),"")</f>
        <v/>
      </c>
      <c r="BV973" s="58" t="str">
        <f>IF(O973="男子",IF($AF973&gt;100,"",IF($M973=プロ用男子!K$202,ROW(),"")),"")</f>
        <v/>
      </c>
      <c r="BW973" s="58" t="str">
        <f>IF(O973="男子",IF($AF973&gt;100,"",IF($M973=プロ用男子!D$227,ROW(),"")),"")</f>
        <v/>
      </c>
      <c r="BX973" s="58" t="str">
        <f>IF(O973="男子",IF($AF973&gt;100,"",IF($M973=プロ用男子!K$227,ROW(),"")),"")</f>
        <v/>
      </c>
      <c r="BY973" s="58" t="str">
        <f>IF(O973="女子",IF(AF973&gt;100,"",IF(M973=プロ用女子!D$2,ROW(),"")),"")</f>
        <v/>
      </c>
      <c r="BZ973" s="58" t="str">
        <f>IF(O973="女子",IF($AF973&gt;100,"",IF($M973=プロ用女子!K$2,ROW(),"")),"")</f>
        <v/>
      </c>
      <c r="CA973" s="58" t="str">
        <f>IF(O973="女子",IF($AF973&gt;100,"",IF($M973=プロ用女子!D$27,ROW(),"")),"")</f>
        <v/>
      </c>
      <c r="CB973" s="58" t="str">
        <f>IF(O973="女子",IF($AF973&gt;100,"",IF($M973=プロ用女子!K$27,ROW(),"")),"")</f>
        <v/>
      </c>
      <c r="CC973" s="58" t="str">
        <f>IF(O973="女子",IF($AF973&gt;100,"",IF($M973=プロ用女子!D$52,ROW(),"")),"")</f>
        <v/>
      </c>
      <c r="CD973" s="58" t="str">
        <f>IF(O973="女子",IF($AF973&gt;100,"",IF($M973=プロ用女子!K$52,ROW(),"")),"")</f>
        <v/>
      </c>
      <c r="CE973" s="58" t="str">
        <f>IF(O973="女子",IF($AF973&gt;100,"",IF($M973=プロ用女子!D$77,ROW(),"")),"")</f>
        <v/>
      </c>
      <c r="CF973" s="58" t="str">
        <f>IF(O973="女子",IF($AF973&gt;100,"",IF($M973=プロ用女子!K$77,ROW(),"")),"")</f>
        <v/>
      </c>
      <c r="CG973" s="58" t="str">
        <f>IF(O973="女子",IF($AF973&gt;100,"",IF($M973=プロ用女子!D$102,ROW(),"")),"")</f>
        <v/>
      </c>
      <c r="CH973" s="58" t="str">
        <f>IF(O973="女子",IF($AF973&gt;100,"",IF($M973=プロ用女子!K$102,ROW(),"")),"")</f>
        <v/>
      </c>
      <c r="CI973" s="58" t="str">
        <f>IF(O973="女子",IF($AF973&gt;100,"",IF($M973=プロ用女子!D$127,ROW(),"")),"")</f>
        <v/>
      </c>
      <c r="CJ973" s="58" t="str">
        <f>IF(O973="女子",IF($AF973&gt;100,"",IF($M973=プロ用女子!K$127,ROW(),"")),"")</f>
        <v/>
      </c>
      <c r="CK973" s="58" t="str">
        <f>IF(O973="女子",IF($AF973&gt;100,"",IF($M973=プロ用女子!D$152,ROW(),"")),"")</f>
        <v/>
      </c>
      <c r="CL973" s="58" t="str">
        <f>IF(O973="女子",IF($AF973&gt;100,"",IF($M973=プロ用女子!K$152,ROW(),"")),"")</f>
        <v/>
      </c>
      <c r="CM973" s="58" t="str">
        <f>IF(O973="女子",IF($AF973&gt;100,"",IF($M973=プロ用女子!D$177,ROW(),"")),"")</f>
        <v/>
      </c>
      <c r="CN973" s="58" t="str">
        <f>IF(O973="女子",IF($AF973&gt;100,"",IF($M973=プロ用女子!K$177,ROW(),"")),"")</f>
        <v/>
      </c>
      <c r="CO973" s="58" t="str">
        <f>IF(O973="女子",IF($AF973&gt;100,"",IF($M973=プロ用女子!D$202,ROW(),"")),"")</f>
        <v/>
      </c>
      <c r="CP973" s="58" t="str">
        <f>IF(O973="女子",IF($AF973&gt;100,"",IF($M973=プロ用女子!K$202,ROW(),"")),"")</f>
        <v/>
      </c>
      <c r="CQ973" s="58" t="str">
        <f>IF(O973="女子",IF($AF973&gt;100,"",IF($M973=プロ用女子!D$227,ROW(),"")),"")</f>
        <v/>
      </c>
      <c r="CR973" s="58" t="str">
        <f>IF(O973="女子",IF($AF973&gt;100,"",IF($M973=プロ用女子!K$227,ROW(),"")),"")</f>
        <v/>
      </c>
    </row>
    <row r="974" spans="57:96" x14ac:dyDescent="0.15">
      <c r="BE974" s="58" t="str">
        <f>IF(O974="男子",IF($AF974&gt;100,"",IF(M974=プロ用男子!D$2,ROW(),"")),"")</f>
        <v/>
      </c>
      <c r="BF974" s="58" t="str">
        <f>IF(O974="男子",IF($AF974&gt;100,"",IF($M974=プロ用男子!K$2,ROW(),"")),"")</f>
        <v/>
      </c>
      <c r="BG974" s="58" t="str">
        <f>IF(O974="男子",IF($AF974&gt;100,"",IF($M974=プロ用男子!D$27,ROW(),"")),"")</f>
        <v/>
      </c>
      <c r="BH974" s="58" t="str">
        <f>IF(O974="男子",IF($AF974&gt;100,"",IF($M974=プロ用男子!K$27,ROW(),"")),"")</f>
        <v/>
      </c>
      <c r="BI974" s="58" t="str">
        <f>IF(O974="男子",IF($AF974&gt;100,"",IF($M974=プロ用男子!D$52,ROW(),"")),"")</f>
        <v/>
      </c>
      <c r="BJ974" s="58" t="str">
        <f>IF(O974="男子",IF($AF974&gt;100,"",IF($M974=プロ用男子!K$52,ROW(),"")),"")</f>
        <v/>
      </c>
      <c r="BK974" s="58" t="str">
        <f>IF(O974="男子",IF($AF974&gt;100,"",IF($M974=プロ用男子!D$77,ROW(),"")),"")</f>
        <v/>
      </c>
      <c r="BL974" s="58" t="str">
        <f>IF(O974="男子",IF($AF974&gt;100,"",IF($M974=プロ用男子!K$77,ROW(),"")),"")</f>
        <v/>
      </c>
      <c r="BM974" s="58" t="str">
        <f>IF(O974="男子",IF($AF974&gt;100,"",IF($M974=プロ用男子!D$102,ROW(),"")),"")</f>
        <v/>
      </c>
      <c r="BN974" s="58" t="str">
        <f>IF(O974="男子",IF($AF974&gt;100,"",IF($M974=プロ用男子!K$102,ROW(),"")),"")</f>
        <v/>
      </c>
      <c r="BO974" s="58" t="str">
        <f>IF(O974="男子",IF($AF974&gt;100,"",IF($M974=プロ用男子!D$127,ROW(),"")),"")</f>
        <v/>
      </c>
      <c r="BP974" s="58" t="str">
        <f>IF(O974="男子",IF($AF974&gt;100,"",IF($M974=プロ用男子!K$127,ROW(),"")),"")</f>
        <v/>
      </c>
      <c r="BQ974" s="58" t="str">
        <f>IF(O974="男子",IF($AF974&gt;100,"",IF($M974=プロ用男子!D$152,ROW(),"")),"")</f>
        <v/>
      </c>
      <c r="BR974" s="58" t="str">
        <f>IF(O974="男子",IF($AF974&gt;100,"",IF($M974=プロ用男子!K$152,ROW(),"")),"")</f>
        <v/>
      </c>
      <c r="BS974" s="58" t="str">
        <f>IF(O974="男子",IF($AF974&gt;100,"",IF($M974=プロ用男子!D$177,ROW(),"")),"")</f>
        <v/>
      </c>
      <c r="BT974" s="58" t="str">
        <f>IF(O974="男子",IF($AF974&gt;100,"",IF($M974=プロ用男子!K$177,ROW(),"")),"")</f>
        <v/>
      </c>
      <c r="BU974" s="58" t="str">
        <f>IF(O974="男子",IF($AF974&gt;100,"",IF($M974=プロ用男子!D$202,ROW(),"")),"")</f>
        <v/>
      </c>
      <c r="BV974" s="58" t="str">
        <f>IF(O974="男子",IF($AF974&gt;100,"",IF($M974=プロ用男子!K$202,ROW(),"")),"")</f>
        <v/>
      </c>
      <c r="BW974" s="58" t="str">
        <f>IF(O974="男子",IF($AF974&gt;100,"",IF($M974=プロ用男子!D$227,ROW(),"")),"")</f>
        <v/>
      </c>
      <c r="BX974" s="58" t="str">
        <f>IF(O974="男子",IF($AF974&gt;100,"",IF($M974=プロ用男子!K$227,ROW(),"")),"")</f>
        <v/>
      </c>
      <c r="BY974" s="58" t="str">
        <f>IF(O974="女子",IF(AF974&gt;100,"",IF(M974=プロ用女子!D$2,ROW(),"")),"")</f>
        <v/>
      </c>
      <c r="BZ974" s="58" t="str">
        <f>IF(O974="女子",IF($AF974&gt;100,"",IF($M974=プロ用女子!K$2,ROW(),"")),"")</f>
        <v/>
      </c>
      <c r="CA974" s="58" t="str">
        <f>IF(O974="女子",IF($AF974&gt;100,"",IF($M974=プロ用女子!D$27,ROW(),"")),"")</f>
        <v/>
      </c>
      <c r="CB974" s="58" t="str">
        <f>IF(O974="女子",IF($AF974&gt;100,"",IF($M974=プロ用女子!K$27,ROW(),"")),"")</f>
        <v/>
      </c>
      <c r="CC974" s="58" t="str">
        <f>IF(O974="女子",IF($AF974&gt;100,"",IF($M974=プロ用女子!D$52,ROW(),"")),"")</f>
        <v/>
      </c>
      <c r="CD974" s="58" t="str">
        <f>IF(O974="女子",IF($AF974&gt;100,"",IF($M974=プロ用女子!K$52,ROW(),"")),"")</f>
        <v/>
      </c>
      <c r="CE974" s="58" t="str">
        <f>IF(O974="女子",IF($AF974&gt;100,"",IF($M974=プロ用女子!D$77,ROW(),"")),"")</f>
        <v/>
      </c>
      <c r="CF974" s="58" t="str">
        <f>IF(O974="女子",IF($AF974&gt;100,"",IF($M974=プロ用女子!K$77,ROW(),"")),"")</f>
        <v/>
      </c>
      <c r="CG974" s="58" t="str">
        <f>IF(O974="女子",IF($AF974&gt;100,"",IF($M974=プロ用女子!D$102,ROW(),"")),"")</f>
        <v/>
      </c>
      <c r="CH974" s="58" t="str">
        <f>IF(O974="女子",IF($AF974&gt;100,"",IF($M974=プロ用女子!K$102,ROW(),"")),"")</f>
        <v/>
      </c>
      <c r="CI974" s="58" t="str">
        <f>IF(O974="女子",IF($AF974&gt;100,"",IF($M974=プロ用女子!D$127,ROW(),"")),"")</f>
        <v/>
      </c>
      <c r="CJ974" s="58" t="str">
        <f>IF(O974="女子",IF($AF974&gt;100,"",IF($M974=プロ用女子!K$127,ROW(),"")),"")</f>
        <v/>
      </c>
      <c r="CK974" s="58" t="str">
        <f>IF(O974="女子",IF($AF974&gt;100,"",IF($M974=プロ用女子!D$152,ROW(),"")),"")</f>
        <v/>
      </c>
      <c r="CL974" s="58" t="str">
        <f>IF(O974="女子",IF($AF974&gt;100,"",IF($M974=プロ用女子!K$152,ROW(),"")),"")</f>
        <v/>
      </c>
      <c r="CM974" s="58" t="str">
        <f>IF(O974="女子",IF($AF974&gt;100,"",IF($M974=プロ用女子!D$177,ROW(),"")),"")</f>
        <v/>
      </c>
      <c r="CN974" s="58" t="str">
        <f>IF(O974="女子",IF($AF974&gt;100,"",IF($M974=プロ用女子!K$177,ROW(),"")),"")</f>
        <v/>
      </c>
      <c r="CO974" s="58" t="str">
        <f>IF(O974="女子",IF($AF974&gt;100,"",IF($M974=プロ用女子!D$202,ROW(),"")),"")</f>
        <v/>
      </c>
      <c r="CP974" s="58" t="str">
        <f>IF(O974="女子",IF($AF974&gt;100,"",IF($M974=プロ用女子!K$202,ROW(),"")),"")</f>
        <v/>
      </c>
      <c r="CQ974" s="58" t="str">
        <f>IF(O974="女子",IF($AF974&gt;100,"",IF($M974=プロ用女子!D$227,ROW(),"")),"")</f>
        <v/>
      </c>
      <c r="CR974" s="58" t="str">
        <f>IF(O974="女子",IF($AF974&gt;100,"",IF($M974=プロ用女子!K$227,ROW(),"")),"")</f>
        <v/>
      </c>
    </row>
    <row r="975" spans="57:96" x14ac:dyDescent="0.15">
      <c r="BE975" s="58" t="str">
        <f>IF(O975="男子",IF($AF975&gt;100,"",IF(M975=プロ用男子!D$2,ROW(),"")),"")</f>
        <v/>
      </c>
      <c r="BF975" s="58" t="str">
        <f>IF(O975="男子",IF($AF975&gt;100,"",IF($M975=プロ用男子!K$2,ROW(),"")),"")</f>
        <v/>
      </c>
      <c r="BG975" s="58" t="str">
        <f>IF(O975="男子",IF($AF975&gt;100,"",IF($M975=プロ用男子!D$27,ROW(),"")),"")</f>
        <v/>
      </c>
      <c r="BH975" s="58" t="str">
        <f>IF(O975="男子",IF($AF975&gt;100,"",IF($M975=プロ用男子!K$27,ROW(),"")),"")</f>
        <v/>
      </c>
      <c r="BI975" s="58" t="str">
        <f>IF(O975="男子",IF($AF975&gt;100,"",IF($M975=プロ用男子!D$52,ROW(),"")),"")</f>
        <v/>
      </c>
      <c r="BJ975" s="58" t="str">
        <f>IF(O975="男子",IF($AF975&gt;100,"",IF($M975=プロ用男子!K$52,ROW(),"")),"")</f>
        <v/>
      </c>
      <c r="BK975" s="58" t="str">
        <f>IF(O975="男子",IF($AF975&gt;100,"",IF($M975=プロ用男子!D$77,ROW(),"")),"")</f>
        <v/>
      </c>
      <c r="BL975" s="58" t="str">
        <f>IF(O975="男子",IF($AF975&gt;100,"",IF($M975=プロ用男子!K$77,ROW(),"")),"")</f>
        <v/>
      </c>
      <c r="BM975" s="58" t="str">
        <f>IF(O975="男子",IF($AF975&gt;100,"",IF($M975=プロ用男子!D$102,ROW(),"")),"")</f>
        <v/>
      </c>
      <c r="BN975" s="58" t="str">
        <f>IF(O975="男子",IF($AF975&gt;100,"",IF($M975=プロ用男子!K$102,ROW(),"")),"")</f>
        <v/>
      </c>
      <c r="BO975" s="58" t="str">
        <f>IF(O975="男子",IF($AF975&gt;100,"",IF($M975=プロ用男子!D$127,ROW(),"")),"")</f>
        <v/>
      </c>
      <c r="BP975" s="58" t="str">
        <f>IF(O975="男子",IF($AF975&gt;100,"",IF($M975=プロ用男子!K$127,ROW(),"")),"")</f>
        <v/>
      </c>
      <c r="BQ975" s="58" t="str">
        <f>IF(O975="男子",IF($AF975&gt;100,"",IF($M975=プロ用男子!D$152,ROW(),"")),"")</f>
        <v/>
      </c>
      <c r="BR975" s="58" t="str">
        <f>IF(O975="男子",IF($AF975&gt;100,"",IF($M975=プロ用男子!K$152,ROW(),"")),"")</f>
        <v/>
      </c>
      <c r="BS975" s="58" t="str">
        <f>IF(O975="男子",IF($AF975&gt;100,"",IF($M975=プロ用男子!D$177,ROW(),"")),"")</f>
        <v/>
      </c>
      <c r="BT975" s="58" t="str">
        <f>IF(O975="男子",IF($AF975&gt;100,"",IF($M975=プロ用男子!K$177,ROW(),"")),"")</f>
        <v/>
      </c>
      <c r="BU975" s="58" t="str">
        <f>IF(O975="男子",IF($AF975&gt;100,"",IF($M975=プロ用男子!D$202,ROW(),"")),"")</f>
        <v/>
      </c>
      <c r="BV975" s="58" t="str">
        <f>IF(O975="男子",IF($AF975&gt;100,"",IF($M975=プロ用男子!K$202,ROW(),"")),"")</f>
        <v/>
      </c>
      <c r="BW975" s="58" t="str">
        <f>IF(O975="男子",IF($AF975&gt;100,"",IF($M975=プロ用男子!D$227,ROW(),"")),"")</f>
        <v/>
      </c>
      <c r="BX975" s="58" t="str">
        <f>IF(O975="男子",IF($AF975&gt;100,"",IF($M975=プロ用男子!K$227,ROW(),"")),"")</f>
        <v/>
      </c>
      <c r="BY975" s="58" t="str">
        <f>IF(O975="女子",IF(AF975&gt;100,"",IF(M975=プロ用女子!D$2,ROW(),"")),"")</f>
        <v/>
      </c>
      <c r="BZ975" s="58" t="str">
        <f>IF(O975="女子",IF($AF975&gt;100,"",IF($M975=プロ用女子!K$2,ROW(),"")),"")</f>
        <v/>
      </c>
      <c r="CA975" s="58" t="str">
        <f>IF(O975="女子",IF($AF975&gt;100,"",IF($M975=プロ用女子!D$27,ROW(),"")),"")</f>
        <v/>
      </c>
      <c r="CB975" s="58" t="str">
        <f>IF(O975="女子",IF($AF975&gt;100,"",IF($M975=プロ用女子!K$27,ROW(),"")),"")</f>
        <v/>
      </c>
      <c r="CC975" s="58" t="str">
        <f>IF(O975="女子",IF($AF975&gt;100,"",IF($M975=プロ用女子!D$52,ROW(),"")),"")</f>
        <v/>
      </c>
      <c r="CD975" s="58" t="str">
        <f>IF(O975="女子",IF($AF975&gt;100,"",IF($M975=プロ用女子!K$52,ROW(),"")),"")</f>
        <v/>
      </c>
      <c r="CE975" s="58" t="str">
        <f>IF(O975="女子",IF($AF975&gt;100,"",IF($M975=プロ用女子!D$77,ROW(),"")),"")</f>
        <v/>
      </c>
      <c r="CF975" s="58" t="str">
        <f>IF(O975="女子",IF($AF975&gt;100,"",IF($M975=プロ用女子!K$77,ROW(),"")),"")</f>
        <v/>
      </c>
      <c r="CG975" s="58" t="str">
        <f>IF(O975="女子",IF($AF975&gt;100,"",IF($M975=プロ用女子!D$102,ROW(),"")),"")</f>
        <v/>
      </c>
      <c r="CH975" s="58" t="str">
        <f>IF(O975="女子",IF($AF975&gt;100,"",IF($M975=プロ用女子!K$102,ROW(),"")),"")</f>
        <v/>
      </c>
      <c r="CI975" s="58" t="str">
        <f>IF(O975="女子",IF($AF975&gt;100,"",IF($M975=プロ用女子!D$127,ROW(),"")),"")</f>
        <v/>
      </c>
      <c r="CJ975" s="58" t="str">
        <f>IF(O975="女子",IF($AF975&gt;100,"",IF($M975=プロ用女子!K$127,ROW(),"")),"")</f>
        <v/>
      </c>
      <c r="CK975" s="58" t="str">
        <f>IF(O975="女子",IF($AF975&gt;100,"",IF($M975=プロ用女子!D$152,ROW(),"")),"")</f>
        <v/>
      </c>
      <c r="CL975" s="58" t="str">
        <f>IF(O975="女子",IF($AF975&gt;100,"",IF($M975=プロ用女子!K$152,ROW(),"")),"")</f>
        <v/>
      </c>
      <c r="CM975" s="58" t="str">
        <f>IF(O975="女子",IF($AF975&gt;100,"",IF($M975=プロ用女子!D$177,ROW(),"")),"")</f>
        <v/>
      </c>
      <c r="CN975" s="58" t="str">
        <f>IF(O975="女子",IF($AF975&gt;100,"",IF($M975=プロ用女子!K$177,ROW(),"")),"")</f>
        <v/>
      </c>
      <c r="CO975" s="58" t="str">
        <f>IF(O975="女子",IF($AF975&gt;100,"",IF($M975=プロ用女子!D$202,ROW(),"")),"")</f>
        <v/>
      </c>
      <c r="CP975" s="58" t="str">
        <f>IF(O975="女子",IF($AF975&gt;100,"",IF($M975=プロ用女子!K$202,ROW(),"")),"")</f>
        <v/>
      </c>
      <c r="CQ975" s="58" t="str">
        <f>IF(O975="女子",IF($AF975&gt;100,"",IF($M975=プロ用女子!D$227,ROW(),"")),"")</f>
        <v/>
      </c>
      <c r="CR975" s="58" t="str">
        <f>IF(O975="女子",IF($AF975&gt;100,"",IF($M975=プロ用女子!K$227,ROW(),"")),"")</f>
        <v/>
      </c>
    </row>
    <row r="976" spans="57:96" x14ac:dyDescent="0.15">
      <c r="BE976" s="58" t="str">
        <f>IF(O976="男子",IF($AF976&gt;100,"",IF(M976=プロ用男子!D$2,ROW(),"")),"")</f>
        <v/>
      </c>
      <c r="BF976" s="58" t="str">
        <f>IF(O976="男子",IF($AF976&gt;100,"",IF($M976=プロ用男子!K$2,ROW(),"")),"")</f>
        <v/>
      </c>
      <c r="BG976" s="58" t="str">
        <f>IF(O976="男子",IF($AF976&gt;100,"",IF($M976=プロ用男子!D$27,ROW(),"")),"")</f>
        <v/>
      </c>
      <c r="BH976" s="58" t="str">
        <f>IF(O976="男子",IF($AF976&gt;100,"",IF($M976=プロ用男子!K$27,ROW(),"")),"")</f>
        <v/>
      </c>
      <c r="BI976" s="58" t="str">
        <f>IF(O976="男子",IF($AF976&gt;100,"",IF($M976=プロ用男子!D$52,ROW(),"")),"")</f>
        <v/>
      </c>
      <c r="BJ976" s="58" t="str">
        <f>IF(O976="男子",IF($AF976&gt;100,"",IF($M976=プロ用男子!K$52,ROW(),"")),"")</f>
        <v/>
      </c>
      <c r="BK976" s="58" t="str">
        <f>IF(O976="男子",IF($AF976&gt;100,"",IF($M976=プロ用男子!D$77,ROW(),"")),"")</f>
        <v/>
      </c>
      <c r="BL976" s="58" t="str">
        <f>IF(O976="男子",IF($AF976&gt;100,"",IF($M976=プロ用男子!K$77,ROW(),"")),"")</f>
        <v/>
      </c>
      <c r="BM976" s="58" t="str">
        <f>IF(O976="男子",IF($AF976&gt;100,"",IF($M976=プロ用男子!D$102,ROW(),"")),"")</f>
        <v/>
      </c>
      <c r="BN976" s="58" t="str">
        <f>IF(O976="男子",IF($AF976&gt;100,"",IF($M976=プロ用男子!K$102,ROW(),"")),"")</f>
        <v/>
      </c>
      <c r="BO976" s="58" t="str">
        <f>IF(O976="男子",IF($AF976&gt;100,"",IF($M976=プロ用男子!D$127,ROW(),"")),"")</f>
        <v/>
      </c>
      <c r="BP976" s="58" t="str">
        <f>IF(O976="男子",IF($AF976&gt;100,"",IF($M976=プロ用男子!K$127,ROW(),"")),"")</f>
        <v/>
      </c>
      <c r="BQ976" s="58" t="str">
        <f>IF(O976="男子",IF($AF976&gt;100,"",IF($M976=プロ用男子!D$152,ROW(),"")),"")</f>
        <v/>
      </c>
      <c r="BR976" s="58" t="str">
        <f>IF(O976="男子",IF($AF976&gt;100,"",IF($M976=プロ用男子!K$152,ROW(),"")),"")</f>
        <v/>
      </c>
      <c r="BS976" s="58" t="str">
        <f>IF(O976="男子",IF($AF976&gt;100,"",IF($M976=プロ用男子!D$177,ROW(),"")),"")</f>
        <v/>
      </c>
      <c r="BT976" s="58" t="str">
        <f>IF(O976="男子",IF($AF976&gt;100,"",IF($M976=プロ用男子!K$177,ROW(),"")),"")</f>
        <v/>
      </c>
      <c r="BU976" s="58" t="str">
        <f>IF(O976="男子",IF($AF976&gt;100,"",IF($M976=プロ用男子!D$202,ROW(),"")),"")</f>
        <v/>
      </c>
      <c r="BV976" s="58" t="str">
        <f>IF(O976="男子",IF($AF976&gt;100,"",IF($M976=プロ用男子!K$202,ROW(),"")),"")</f>
        <v/>
      </c>
      <c r="BW976" s="58" t="str">
        <f>IF(O976="男子",IF($AF976&gt;100,"",IF($M976=プロ用男子!D$227,ROW(),"")),"")</f>
        <v/>
      </c>
      <c r="BX976" s="58" t="str">
        <f>IF(O976="男子",IF($AF976&gt;100,"",IF($M976=プロ用男子!K$227,ROW(),"")),"")</f>
        <v/>
      </c>
      <c r="BY976" s="58" t="str">
        <f>IF(O976="女子",IF(AF976&gt;100,"",IF(M976=プロ用女子!D$2,ROW(),"")),"")</f>
        <v/>
      </c>
      <c r="BZ976" s="58" t="str">
        <f>IF(O976="女子",IF($AF976&gt;100,"",IF($M976=プロ用女子!K$2,ROW(),"")),"")</f>
        <v/>
      </c>
      <c r="CA976" s="58" t="str">
        <f>IF(O976="女子",IF($AF976&gt;100,"",IF($M976=プロ用女子!D$27,ROW(),"")),"")</f>
        <v/>
      </c>
      <c r="CB976" s="58" t="str">
        <f>IF(O976="女子",IF($AF976&gt;100,"",IF($M976=プロ用女子!K$27,ROW(),"")),"")</f>
        <v/>
      </c>
      <c r="CC976" s="58" t="str">
        <f>IF(O976="女子",IF($AF976&gt;100,"",IF($M976=プロ用女子!D$52,ROW(),"")),"")</f>
        <v/>
      </c>
      <c r="CD976" s="58" t="str">
        <f>IF(O976="女子",IF($AF976&gt;100,"",IF($M976=プロ用女子!K$52,ROW(),"")),"")</f>
        <v/>
      </c>
      <c r="CE976" s="58" t="str">
        <f>IF(O976="女子",IF($AF976&gt;100,"",IF($M976=プロ用女子!D$77,ROW(),"")),"")</f>
        <v/>
      </c>
      <c r="CF976" s="58" t="str">
        <f>IF(O976="女子",IF($AF976&gt;100,"",IF($M976=プロ用女子!K$77,ROW(),"")),"")</f>
        <v/>
      </c>
      <c r="CG976" s="58" t="str">
        <f>IF(O976="女子",IF($AF976&gt;100,"",IF($M976=プロ用女子!D$102,ROW(),"")),"")</f>
        <v/>
      </c>
      <c r="CH976" s="58" t="str">
        <f>IF(O976="女子",IF($AF976&gt;100,"",IF($M976=プロ用女子!K$102,ROW(),"")),"")</f>
        <v/>
      </c>
      <c r="CI976" s="58" t="str">
        <f>IF(O976="女子",IF($AF976&gt;100,"",IF($M976=プロ用女子!D$127,ROW(),"")),"")</f>
        <v/>
      </c>
      <c r="CJ976" s="58" t="str">
        <f>IF(O976="女子",IF($AF976&gt;100,"",IF($M976=プロ用女子!K$127,ROW(),"")),"")</f>
        <v/>
      </c>
      <c r="CK976" s="58" t="str">
        <f>IF(O976="女子",IF($AF976&gt;100,"",IF($M976=プロ用女子!D$152,ROW(),"")),"")</f>
        <v/>
      </c>
      <c r="CL976" s="58" t="str">
        <f>IF(O976="女子",IF($AF976&gt;100,"",IF($M976=プロ用女子!K$152,ROW(),"")),"")</f>
        <v/>
      </c>
      <c r="CM976" s="58" t="str">
        <f>IF(O976="女子",IF($AF976&gt;100,"",IF($M976=プロ用女子!D$177,ROW(),"")),"")</f>
        <v/>
      </c>
      <c r="CN976" s="58" t="str">
        <f>IF(O976="女子",IF($AF976&gt;100,"",IF($M976=プロ用女子!K$177,ROW(),"")),"")</f>
        <v/>
      </c>
      <c r="CO976" s="58" t="str">
        <f>IF(O976="女子",IF($AF976&gt;100,"",IF($M976=プロ用女子!D$202,ROW(),"")),"")</f>
        <v/>
      </c>
      <c r="CP976" s="58" t="str">
        <f>IF(O976="女子",IF($AF976&gt;100,"",IF($M976=プロ用女子!K$202,ROW(),"")),"")</f>
        <v/>
      </c>
      <c r="CQ976" s="58" t="str">
        <f>IF(O976="女子",IF($AF976&gt;100,"",IF($M976=プロ用女子!D$227,ROW(),"")),"")</f>
        <v/>
      </c>
      <c r="CR976" s="58" t="str">
        <f>IF(O976="女子",IF($AF976&gt;100,"",IF($M976=プロ用女子!K$227,ROW(),"")),"")</f>
        <v/>
      </c>
    </row>
    <row r="977" spans="57:96" x14ac:dyDescent="0.15">
      <c r="BE977" s="58" t="str">
        <f>IF(O977="男子",IF($AF977&gt;100,"",IF(M977=プロ用男子!D$2,ROW(),"")),"")</f>
        <v/>
      </c>
      <c r="BF977" s="58" t="str">
        <f>IF(O977="男子",IF($AF977&gt;100,"",IF($M977=プロ用男子!K$2,ROW(),"")),"")</f>
        <v/>
      </c>
      <c r="BG977" s="58" t="str">
        <f>IF(O977="男子",IF($AF977&gt;100,"",IF($M977=プロ用男子!D$27,ROW(),"")),"")</f>
        <v/>
      </c>
      <c r="BH977" s="58" t="str">
        <f>IF(O977="男子",IF($AF977&gt;100,"",IF($M977=プロ用男子!K$27,ROW(),"")),"")</f>
        <v/>
      </c>
      <c r="BI977" s="58" t="str">
        <f>IF(O977="男子",IF($AF977&gt;100,"",IF($M977=プロ用男子!D$52,ROW(),"")),"")</f>
        <v/>
      </c>
      <c r="BJ977" s="58" t="str">
        <f>IF(O977="男子",IF($AF977&gt;100,"",IF($M977=プロ用男子!K$52,ROW(),"")),"")</f>
        <v/>
      </c>
      <c r="BK977" s="58" t="str">
        <f>IF(O977="男子",IF($AF977&gt;100,"",IF($M977=プロ用男子!D$77,ROW(),"")),"")</f>
        <v/>
      </c>
      <c r="BL977" s="58" t="str">
        <f>IF(O977="男子",IF($AF977&gt;100,"",IF($M977=プロ用男子!K$77,ROW(),"")),"")</f>
        <v/>
      </c>
      <c r="BM977" s="58" t="str">
        <f>IF(O977="男子",IF($AF977&gt;100,"",IF($M977=プロ用男子!D$102,ROW(),"")),"")</f>
        <v/>
      </c>
      <c r="BN977" s="58" t="str">
        <f>IF(O977="男子",IF($AF977&gt;100,"",IF($M977=プロ用男子!K$102,ROW(),"")),"")</f>
        <v/>
      </c>
      <c r="BO977" s="58" t="str">
        <f>IF(O977="男子",IF($AF977&gt;100,"",IF($M977=プロ用男子!D$127,ROW(),"")),"")</f>
        <v/>
      </c>
      <c r="BP977" s="58" t="str">
        <f>IF(O977="男子",IF($AF977&gt;100,"",IF($M977=プロ用男子!K$127,ROW(),"")),"")</f>
        <v/>
      </c>
      <c r="BQ977" s="58" t="str">
        <f>IF(O977="男子",IF($AF977&gt;100,"",IF($M977=プロ用男子!D$152,ROW(),"")),"")</f>
        <v/>
      </c>
      <c r="BR977" s="58" t="str">
        <f>IF(O977="男子",IF($AF977&gt;100,"",IF($M977=プロ用男子!K$152,ROW(),"")),"")</f>
        <v/>
      </c>
      <c r="BS977" s="58" t="str">
        <f>IF(O977="男子",IF($AF977&gt;100,"",IF($M977=プロ用男子!D$177,ROW(),"")),"")</f>
        <v/>
      </c>
      <c r="BT977" s="58" t="str">
        <f>IF(O977="男子",IF($AF977&gt;100,"",IF($M977=プロ用男子!K$177,ROW(),"")),"")</f>
        <v/>
      </c>
      <c r="BU977" s="58" t="str">
        <f>IF(O977="男子",IF($AF977&gt;100,"",IF($M977=プロ用男子!D$202,ROW(),"")),"")</f>
        <v/>
      </c>
      <c r="BV977" s="58" t="str">
        <f>IF(O977="男子",IF($AF977&gt;100,"",IF($M977=プロ用男子!K$202,ROW(),"")),"")</f>
        <v/>
      </c>
      <c r="BW977" s="58" t="str">
        <f>IF(O977="男子",IF($AF977&gt;100,"",IF($M977=プロ用男子!D$227,ROW(),"")),"")</f>
        <v/>
      </c>
      <c r="BX977" s="58" t="str">
        <f>IF(O977="男子",IF($AF977&gt;100,"",IF($M977=プロ用男子!K$227,ROW(),"")),"")</f>
        <v/>
      </c>
      <c r="BY977" s="58" t="str">
        <f>IF(O977="女子",IF(AF977&gt;100,"",IF(M977=プロ用女子!D$2,ROW(),"")),"")</f>
        <v/>
      </c>
      <c r="BZ977" s="58" t="str">
        <f>IF(O977="女子",IF($AF977&gt;100,"",IF($M977=プロ用女子!K$2,ROW(),"")),"")</f>
        <v/>
      </c>
      <c r="CA977" s="58" t="str">
        <f>IF(O977="女子",IF($AF977&gt;100,"",IF($M977=プロ用女子!D$27,ROW(),"")),"")</f>
        <v/>
      </c>
      <c r="CB977" s="58" t="str">
        <f>IF(O977="女子",IF($AF977&gt;100,"",IF($M977=プロ用女子!K$27,ROW(),"")),"")</f>
        <v/>
      </c>
      <c r="CC977" s="58" t="str">
        <f>IF(O977="女子",IF($AF977&gt;100,"",IF($M977=プロ用女子!D$52,ROW(),"")),"")</f>
        <v/>
      </c>
      <c r="CD977" s="58" t="str">
        <f>IF(O977="女子",IF($AF977&gt;100,"",IF($M977=プロ用女子!K$52,ROW(),"")),"")</f>
        <v/>
      </c>
      <c r="CE977" s="58" t="str">
        <f>IF(O977="女子",IF($AF977&gt;100,"",IF($M977=プロ用女子!D$77,ROW(),"")),"")</f>
        <v/>
      </c>
      <c r="CF977" s="58" t="str">
        <f>IF(O977="女子",IF($AF977&gt;100,"",IF($M977=プロ用女子!K$77,ROW(),"")),"")</f>
        <v/>
      </c>
      <c r="CG977" s="58" t="str">
        <f>IF(O977="女子",IF($AF977&gt;100,"",IF($M977=プロ用女子!D$102,ROW(),"")),"")</f>
        <v/>
      </c>
      <c r="CH977" s="58" t="str">
        <f>IF(O977="女子",IF($AF977&gt;100,"",IF($M977=プロ用女子!K$102,ROW(),"")),"")</f>
        <v/>
      </c>
      <c r="CI977" s="58" t="str">
        <f>IF(O977="女子",IF($AF977&gt;100,"",IF($M977=プロ用女子!D$127,ROW(),"")),"")</f>
        <v/>
      </c>
      <c r="CJ977" s="58" t="str">
        <f>IF(O977="女子",IF($AF977&gt;100,"",IF($M977=プロ用女子!K$127,ROW(),"")),"")</f>
        <v/>
      </c>
      <c r="CK977" s="58" t="str">
        <f>IF(O977="女子",IF($AF977&gt;100,"",IF($M977=プロ用女子!D$152,ROW(),"")),"")</f>
        <v/>
      </c>
      <c r="CL977" s="58" t="str">
        <f>IF(O977="女子",IF($AF977&gt;100,"",IF($M977=プロ用女子!K$152,ROW(),"")),"")</f>
        <v/>
      </c>
      <c r="CM977" s="58" t="str">
        <f>IF(O977="女子",IF($AF977&gt;100,"",IF($M977=プロ用女子!D$177,ROW(),"")),"")</f>
        <v/>
      </c>
      <c r="CN977" s="58" t="str">
        <f>IF(O977="女子",IF($AF977&gt;100,"",IF($M977=プロ用女子!K$177,ROW(),"")),"")</f>
        <v/>
      </c>
      <c r="CO977" s="58" t="str">
        <f>IF(O977="女子",IF($AF977&gt;100,"",IF($M977=プロ用女子!D$202,ROW(),"")),"")</f>
        <v/>
      </c>
      <c r="CP977" s="58" t="str">
        <f>IF(O977="女子",IF($AF977&gt;100,"",IF($M977=プロ用女子!K$202,ROW(),"")),"")</f>
        <v/>
      </c>
      <c r="CQ977" s="58" t="str">
        <f>IF(O977="女子",IF($AF977&gt;100,"",IF($M977=プロ用女子!D$227,ROW(),"")),"")</f>
        <v/>
      </c>
      <c r="CR977" s="58" t="str">
        <f>IF(O977="女子",IF($AF977&gt;100,"",IF($M977=プロ用女子!K$227,ROW(),"")),"")</f>
        <v/>
      </c>
    </row>
    <row r="978" spans="57:96" x14ac:dyDescent="0.15">
      <c r="BE978" s="58" t="str">
        <f>IF(O978="男子",IF($AF978&gt;100,"",IF(M978=プロ用男子!D$2,ROW(),"")),"")</f>
        <v/>
      </c>
      <c r="BF978" s="58" t="str">
        <f>IF(O978="男子",IF($AF978&gt;100,"",IF($M978=プロ用男子!K$2,ROW(),"")),"")</f>
        <v/>
      </c>
      <c r="BG978" s="58" t="str">
        <f>IF(O978="男子",IF($AF978&gt;100,"",IF($M978=プロ用男子!D$27,ROW(),"")),"")</f>
        <v/>
      </c>
      <c r="BH978" s="58" t="str">
        <f>IF(O978="男子",IF($AF978&gt;100,"",IF($M978=プロ用男子!K$27,ROW(),"")),"")</f>
        <v/>
      </c>
      <c r="BI978" s="58" t="str">
        <f>IF(O978="男子",IF($AF978&gt;100,"",IF($M978=プロ用男子!D$52,ROW(),"")),"")</f>
        <v/>
      </c>
      <c r="BJ978" s="58" t="str">
        <f>IF(O978="男子",IF($AF978&gt;100,"",IF($M978=プロ用男子!K$52,ROW(),"")),"")</f>
        <v/>
      </c>
      <c r="BK978" s="58" t="str">
        <f>IF(O978="男子",IF($AF978&gt;100,"",IF($M978=プロ用男子!D$77,ROW(),"")),"")</f>
        <v/>
      </c>
      <c r="BL978" s="58" t="str">
        <f>IF(O978="男子",IF($AF978&gt;100,"",IF($M978=プロ用男子!K$77,ROW(),"")),"")</f>
        <v/>
      </c>
      <c r="BM978" s="58" t="str">
        <f>IF(O978="男子",IF($AF978&gt;100,"",IF($M978=プロ用男子!D$102,ROW(),"")),"")</f>
        <v/>
      </c>
      <c r="BN978" s="58" t="str">
        <f>IF(O978="男子",IF($AF978&gt;100,"",IF($M978=プロ用男子!K$102,ROW(),"")),"")</f>
        <v/>
      </c>
      <c r="BO978" s="58" t="str">
        <f>IF(O978="男子",IF($AF978&gt;100,"",IF($M978=プロ用男子!D$127,ROW(),"")),"")</f>
        <v/>
      </c>
      <c r="BP978" s="58" t="str">
        <f>IF(O978="男子",IF($AF978&gt;100,"",IF($M978=プロ用男子!K$127,ROW(),"")),"")</f>
        <v/>
      </c>
      <c r="BQ978" s="58" t="str">
        <f>IF(O978="男子",IF($AF978&gt;100,"",IF($M978=プロ用男子!D$152,ROW(),"")),"")</f>
        <v/>
      </c>
      <c r="BR978" s="58" t="str">
        <f>IF(O978="男子",IF($AF978&gt;100,"",IF($M978=プロ用男子!K$152,ROW(),"")),"")</f>
        <v/>
      </c>
      <c r="BS978" s="58" t="str">
        <f>IF(O978="男子",IF($AF978&gt;100,"",IF($M978=プロ用男子!D$177,ROW(),"")),"")</f>
        <v/>
      </c>
      <c r="BT978" s="58" t="str">
        <f>IF(O978="男子",IF($AF978&gt;100,"",IF($M978=プロ用男子!K$177,ROW(),"")),"")</f>
        <v/>
      </c>
      <c r="BU978" s="58" t="str">
        <f>IF(O978="男子",IF($AF978&gt;100,"",IF($M978=プロ用男子!D$202,ROW(),"")),"")</f>
        <v/>
      </c>
      <c r="BV978" s="58" t="str">
        <f>IF(O978="男子",IF($AF978&gt;100,"",IF($M978=プロ用男子!K$202,ROW(),"")),"")</f>
        <v/>
      </c>
      <c r="BW978" s="58" t="str">
        <f>IF(O978="男子",IF($AF978&gt;100,"",IF($M978=プロ用男子!D$227,ROW(),"")),"")</f>
        <v/>
      </c>
      <c r="BX978" s="58" t="str">
        <f>IF(O978="男子",IF($AF978&gt;100,"",IF($M978=プロ用男子!K$227,ROW(),"")),"")</f>
        <v/>
      </c>
      <c r="BY978" s="58" t="str">
        <f>IF(O978="女子",IF(AF978&gt;100,"",IF(M978=プロ用女子!D$2,ROW(),"")),"")</f>
        <v/>
      </c>
      <c r="BZ978" s="58" t="str">
        <f>IF(O978="女子",IF($AF978&gt;100,"",IF($M978=プロ用女子!K$2,ROW(),"")),"")</f>
        <v/>
      </c>
      <c r="CA978" s="58" t="str">
        <f>IF(O978="女子",IF($AF978&gt;100,"",IF($M978=プロ用女子!D$27,ROW(),"")),"")</f>
        <v/>
      </c>
      <c r="CB978" s="58" t="str">
        <f>IF(O978="女子",IF($AF978&gt;100,"",IF($M978=プロ用女子!K$27,ROW(),"")),"")</f>
        <v/>
      </c>
      <c r="CC978" s="58" t="str">
        <f>IF(O978="女子",IF($AF978&gt;100,"",IF($M978=プロ用女子!D$52,ROW(),"")),"")</f>
        <v/>
      </c>
      <c r="CD978" s="58" t="str">
        <f>IF(O978="女子",IF($AF978&gt;100,"",IF($M978=プロ用女子!K$52,ROW(),"")),"")</f>
        <v/>
      </c>
      <c r="CE978" s="58" t="str">
        <f>IF(O978="女子",IF($AF978&gt;100,"",IF($M978=プロ用女子!D$77,ROW(),"")),"")</f>
        <v/>
      </c>
      <c r="CF978" s="58" t="str">
        <f>IF(O978="女子",IF($AF978&gt;100,"",IF($M978=プロ用女子!K$77,ROW(),"")),"")</f>
        <v/>
      </c>
      <c r="CG978" s="58" t="str">
        <f>IF(O978="女子",IF($AF978&gt;100,"",IF($M978=プロ用女子!D$102,ROW(),"")),"")</f>
        <v/>
      </c>
      <c r="CH978" s="58" t="str">
        <f>IF(O978="女子",IF($AF978&gt;100,"",IF($M978=プロ用女子!K$102,ROW(),"")),"")</f>
        <v/>
      </c>
      <c r="CI978" s="58" t="str">
        <f>IF(O978="女子",IF($AF978&gt;100,"",IF($M978=プロ用女子!D$127,ROW(),"")),"")</f>
        <v/>
      </c>
      <c r="CJ978" s="58" t="str">
        <f>IF(O978="女子",IF($AF978&gt;100,"",IF($M978=プロ用女子!K$127,ROW(),"")),"")</f>
        <v/>
      </c>
      <c r="CK978" s="58" t="str">
        <f>IF(O978="女子",IF($AF978&gt;100,"",IF($M978=プロ用女子!D$152,ROW(),"")),"")</f>
        <v/>
      </c>
      <c r="CL978" s="58" t="str">
        <f>IF(O978="女子",IF($AF978&gt;100,"",IF($M978=プロ用女子!K$152,ROW(),"")),"")</f>
        <v/>
      </c>
      <c r="CM978" s="58" t="str">
        <f>IF(O978="女子",IF($AF978&gt;100,"",IF($M978=プロ用女子!D$177,ROW(),"")),"")</f>
        <v/>
      </c>
      <c r="CN978" s="58" t="str">
        <f>IF(O978="女子",IF($AF978&gt;100,"",IF($M978=プロ用女子!K$177,ROW(),"")),"")</f>
        <v/>
      </c>
      <c r="CO978" s="58" t="str">
        <f>IF(O978="女子",IF($AF978&gt;100,"",IF($M978=プロ用女子!D$202,ROW(),"")),"")</f>
        <v/>
      </c>
      <c r="CP978" s="58" t="str">
        <f>IF(O978="女子",IF($AF978&gt;100,"",IF($M978=プロ用女子!K$202,ROW(),"")),"")</f>
        <v/>
      </c>
      <c r="CQ978" s="58" t="str">
        <f>IF(O978="女子",IF($AF978&gt;100,"",IF($M978=プロ用女子!D$227,ROW(),"")),"")</f>
        <v/>
      </c>
      <c r="CR978" s="58" t="str">
        <f>IF(O978="女子",IF($AF978&gt;100,"",IF($M978=プロ用女子!K$227,ROW(),"")),"")</f>
        <v/>
      </c>
    </row>
    <row r="979" spans="57:96" x14ac:dyDescent="0.15">
      <c r="BE979" s="58" t="str">
        <f>IF(O979="男子",IF($AF979&gt;100,"",IF(M979=プロ用男子!D$2,ROW(),"")),"")</f>
        <v/>
      </c>
      <c r="BF979" s="58" t="str">
        <f>IF(O979="男子",IF($AF979&gt;100,"",IF($M979=プロ用男子!K$2,ROW(),"")),"")</f>
        <v/>
      </c>
      <c r="BG979" s="58" t="str">
        <f>IF(O979="男子",IF($AF979&gt;100,"",IF($M979=プロ用男子!D$27,ROW(),"")),"")</f>
        <v/>
      </c>
      <c r="BH979" s="58" t="str">
        <f>IF(O979="男子",IF($AF979&gt;100,"",IF($M979=プロ用男子!K$27,ROW(),"")),"")</f>
        <v/>
      </c>
      <c r="BI979" s="58" t="str">
        <f>IF(O979="男子",IF($AF979&gt;100,"",IF($M979=プロ用男子!D$52,ROW(),"")),"")</f>
        <v/>
      </c>
      <c r="BJ979" s="58" t="str">
        <f>IF(O979="男子",IF($AF979&gt;100,"",IF($M979=プロ用男子!K$52,ROW(),"")),"")</f>
        <v/>
      </c>
      <c r="BK979" s="58" t="str">
        <f>IF(O979="男子",IF($AF979&gt;100,"",IF($M979=プロ用男子!D$77,ROW(),"")),"")</f>
        <v/>
      </c>
      <c r="BL979" s="58" t="str">
        <f>IF(O979="男子",IF($AF979&gt;100,"",IF($M979=プロ用男子!K$77,ROW(),"")),"")</f>
        <v/>
      </c>
      <c r="BM979" s="58" t="str">
        <f>IF(O979="男子",IF($AF979&gt;100,"",IF($M979=プロ用男子!D$102,ROW(),"")),"")</f>
        <v/>
      </c>
      <c r="BN979" s="58" t="str">
        <f>IF(O979="男子",IF($AF979&gt;100,"",IF($M979=プロ用男子!K$102,ROW(),"")),"")</f>
        <v/>
      </c>
      <c r="BO979" s="58" t="str">
        <f>IF(O979="男子",IF($AF979&gt;100,"",IF($M979=プロ用男子!D$127,ROW(),"")),"")</f>
        <v/>
      </c>
      <c r="BP979" s="58" t="str">
        <f>IF(O979="男子",IF($AF979&gt;100,"",IF($M979=プロ用男子!K$127,ROW(),"")),"")</f>
        <v/>
      </c>
      <c r="BQ979" s="58" t="str">
        <f>IF(O979="男子",IF($AF979&gt;100,"",IF($M979=プロ用男子!D$152,ROW(),"")),"")</f>
        <v/>
      </c>
      <c r="BR979" s="58" t="str">
        <f>IF(O979="男子",IF($AF979&gt;100,"",IF($M979=プロ用男子!K$152,ROW(),"")),"")</f>
        <v/>
      </c>
      <c r="BS979" s="58" t="str">
        <f>IF(O979="男子",IF($AF979&gt;100,"",IF($M979=プロ用男子!D$177,ROW(),"")),"")</f>
        <v/>
      </c>
      <c r="BT979" s="58" t="str">
        <f>IF(O979="男子",IF($AF979&gt;100,"",IF($M979=プロ用男子!K$177,ROW(),"")),"")</f>
        <v/>
      </c>
      <c r="BU979" s="58" t="str">
        <f>IF(O979="男子",IF($AF979&gt;100,"",IF($M979=プロ用男子!D$202,ROW(),"")),"")</f>
        <v/>
      </c>
      <c r="BV979" s="58" t="str">
        <f>IF(O979="男子",IF($AF979&gt;100,"",IF($M979=プロ用男子!K$202,ROW(),"")),"")</f>
        <v/>
      </c>
      <c r="BW979" s="58" t="str">
        <f>IF(O979="男子",IF($AF979&gt;100,"",IF($M979=プロ用男子!D$227,ROW(),"")),"")</f>
        <v/>
      </c>
      <c r="BX979" s="58" t="str">
        <f>IF(O979="男子",IF($AF979&gt;100,"",IF($M979=プロ用男子!K$227,ROW(),"")),"")</f>
        <v/>
      </c>
      <c r="BY979" s="58" t="str">
        <f>IF(O979="女子",IF(AF979&gt;100,"",IF(M979=プロ用女子!D$2,ROW(),"")),"")</f>
        <v/>
      </c>
      <c r="BZ979" s="58" t="str">
        <f>IF(O979="女子",IF($AF979&gt;100,"",IF($M979=プロ用女子!K$2,ROW(),"")),"")</f>
        <v/>
      </c>
      <c r="CA979" s="58" t="str">
        <f>IF(O979="女子",IF($AF979&gt;100,"",IF($M979=プロ用女子!D$27,ROW(),"")),"")</f>
        <v/>
      </c>
      <c r="CB979" s="58" t="str">
        <f>IF(O979="女子",IF($AF979&gt;100,"",IF($M979=プロ用女子!K$27,ROW(),"")),"")</f>
        <v/>
      </c>
      <c r="CC979" s="58" t="str">
        <f>IF(O979="女子",IF($AF979&gt;100,"",IF($M979=プロ用女子!D$52,ROW(),"")),"")</f>
        <v/>
      </c>
      <c r="CD979" s="58" t="str">
        <f>IF(O979="女子",IF($AF979&gt;100,"",IF($M979=プロ用女子!K$52,ROW(),"")),"")</f>
        <v/>
      </c>
      <c r="CE979" s="58" t="str">
        <f>IF(O979="女子",IF($AF979&gt;100,"",IF($M979=プロ用女子!D$77,ROW(),"")),"")</f>
        <v/>
      </c>
      <c r="CF979" s="58" t="str">
        <f>IF(O979="女子",IF($AF979&gt;100,"",IF($M979=プロ用女子!K$77,ROW(),"")),"")</f>
        <v/>
      </c>
      <c r="CG979" s="58" t="str">
        <f>IF(O979="女子",IF($AF979&gt;100,"",IF($M979=プロ用女子!D$102,ROW(),"")),"")</f>
        <v/>
      </c>
      <c r="CH979" s="58" t="str">
        <f>IF(O979="女子",IF($AF979&gt;100,"",IF($M979=プロ用女子!K$102,ROW(),"")),"")</f>
        <v/>
      </c>
      <c r="CI979" s="58" t="str">
        <f>IF(O979="女子",IF($AF979&gt;100,"",IF($M979=プロ用女子!D$127,ROW(),"")),"")</f>
        <v/>
      </c>
      <c r="CJ979" s="58" t="str">
        <f>IF(O979="女子",IF($AF979&gt;100,"",IF($M979=プロ用女子!K$127,ROW(),"")),"")</f>
        <v/>
      </c>
      <c r="CK979" s="58" t="str">
        <f>IF(O979="女子",IF($AF979&gt;100,"",IF($M979=プロ用女子!D$152,ROW(),"")),"")</f>
        <v/>
      </c>
      <c r="CL979" s="58" t="str">
        <f>IF(O979="女子",IF($AF979&gt;100,"",IF($M979=プロ用女子!K$152,ROW(),"")),"")</f>
        <v/>
      </c>
      <c r="CM979" s="58" t="str">
        <f>IF(O979="女子",IF($AF979&gt;100,"",IF($M979=プロ用女子!D$177,ROW(),"")),"")</f>
        <v/>
      </c>
      <c r="CN979" s="58" t="str">
        <f>IF(O979="女子",IF($AF979&gt;100,"",IF($M979=プロ用女子!K$177,ROW(),"")),"")</f>
        <v/>
      </c>
      <c r="CO979" s="58" t="str">
        <f>IF(O979="女子",IF($AF979&gt;100,"",IF($M979=プロ用女子!D$202,ROW(),"")),"")</f>
        <v/>
      </c>
      <c r="CP979" s="58" t="str">
        <f>IF(O979="女子",IF($AF979&gt;100,"",IF($M979=プロ用女子!K$202,ROW(),"")),"")</f>
        <v/>
      </c>
      <c r="CQ979" s="58" t="str">
        <f>IF(O979="女子",IF($AF979&gt;100,"",IF($M979=プロ用女子!D$227,ROW(),"")),"")</f>
        <v/>
      </c>
      <c r="CR979" s="58" t="str">
        <f>IF(O979="女子",IF($AF979&gt;100,"",IF($M979=プロ用女子!K$227,ROW(),"")),"")</f>
        <v/>
      </c>
    </row>
    <row r="980" spans="57:96" x14ac:dyDescent="0.15">
      <c r="BE980" s="58" t="str">
        <f>IF(O980="男子",IF($AF980&gt;100,"",IF(M980=プロ用男子!D$2,ROW(),"")),"")</f>
        <v/>
      </c>
      <c r="BF980" s="58" t="str">
        <f>IF(O980="男子",IF($AF980&gt;100,"",IF($M980=プロ用男子!K$2,ROW(),"")),"")</f>
        <v/>
      </c>
      <c r="BG980" s="58" t="str">
        <f>IF(O980="男子",IF($AF980&gt;100,"",IF($M980=プロ用男子!D$27,ROW(),"")),"")</f>
        <v/>
      </c>
      <c r="BH980" s="58" t="str">
        <f>IF(O980="男子",IF($AF980&gt;100,"",IF($M980=プロ用男子!K$27,ROW(),"")),"")</f>
        <v/>
      </c>
      <c r="BI980" s="58" t="str">
        <f>IF(O980="男子",IF($AF980&gt;100,"",IF($M980=プロ用男子!D$52,ROW(),"")),"")</f>
        <v/>
      </c>
      <c r="BJ980" s="58" t="str">
        <f>IF(O980="男子",IF($AF980&gt;100,"",IF($M980=プロ用男子!K$52,ROW(),"")),"")</f>
        <v/>
      </c>
      <c r="BK980" s="58" t="str">
        <f>IF(O980="男子",IF($AF980&gt;100,"",IF($M980=プロ用男子!D$77,ROW(),"")),"")</f>
        <v/>
      </c>
      <c r="BL980" s="58" t="str">
        <f>IF(O980="男子",IF($AF980&gt;100,"",IF($M980=プロ用男子!K$77,ROW(),"")),"")</f>
        <v/>
      </c>
      <c r="BM980" s="58" t="str">
        <f>IF(O980="男子",IF($AF980&gt;100,"",IF($M980=プロ用男子!D$102,ROW(),"")),"")</f>
        <v/>
      </c>
      <c r="BN980" s="58" t="str">
        <f>IF(O980="男子",IF($AF980&gt;100,"",IF($M980=プロ用男子!K$102,ROW(),"")),"")</f>
        <v/>
      </c>
      <c r="BO980" s="58" t="str">
        <f>IF(O980="男子",IF($AF980&gt;100,"",IF($M980=プロ用男子!D$127,ROW(),"")),"")</f>
        <v/>
      </c>
      <c r="BP980" s="58" t="str">
        <f>IF(O980="男子",IF($AF980&gt;100,"",IF($M980=プロ用男子!K$127,ROW(),"")),"")</f>
        <v/>
      </c>
      <c r="BQ980" s="58" t="str">
        <f>IF(O980="男子",IF($AF980&gt;100,"",IF($M980=プロ用男子!D$152,ROW(),"")),"")</f>
        <v/>
      </c>
      <c r="BR980" s="58" t="str">
        <f>IF(O980="男子",IF($AF980&gt;100,"",IF($M980=プロ用男子!K$152,ROW(),"")),"")</f>
        <v/>
      </c>
      <c r="BS980" s="58" t="str">
        <f>IF(O980="男子",IF($AF980&gt;100,"",IF($M980=プロ用男子!D$177,ROW(),"")),"")</f>
        <v/>
      </c>
      <c r="BT980" s="58" t="str">
        <f>IF(O980="男子",IF($AF980&gt;100,"",IF($M980=プロ用男子!K$177,ROW(),"")),"")</f>
        <v/>
      </c>
      <c r="BU980" s="58" t="str">
        <f>IF(O980="男子",IF($AF980&gt;100,"",IF($M980=プロ用男子!D$202,ROW(),"")),"")</f>
        <v/>
      </c>
      <c r="BV980" s="58" t="str">
        <f>IF(O980="男子",IF($AF980&gt;100,"",IF($M980=プロ用男子!K$202,ROW(),"")),"")</f>
        <v/>
      </c>
      <c r="BW980" s="58" t="str">
        <f>IF(O980="男子",IF($AF980&gt;100,"",IF($M980=プロ用男子!D$227,ROW(),"")),"")</f>
        <v/>
      </c>
      <c r="BX980" s="58" t="str">
        <f>IF(O980="男子",IF($AF980&gt;100,"",IF($M980=プロ用男子!K$227,ROW(),"")),"")</f>
        <v/>
      </c>
      <c r="BY980" s="58" t="str">
        <f>IF(O980="女子",IF(AF980&gt;100,"",IF(M980=プロ用女子!D$2,ROW(),"")),"")</f>
        <v/>
      </c>
      <c r="BZ980" s="58" t="str">
        <f>IF(O980="女子",IF($AF980&gt;100,"",IF($M980=プロ用女子!K$2,ROW(),"")),"")</f>
        <v/>
      </c>
      <c r="CA980" s="58" t="str">
        <f>IF(O980="女子",IF($AF980&gt;100,"",IF($M980=プロ用女子!D$27,ROW(),"")),"")</f>
        <v/>
      </c>
      <c r="CB980" s="58" t="str">
        <f>IF(O980="女子",IF($AF980&gt;100,"",IF($M980=プロ用女子!K$27,ROW(),"")),"")</f>
        <v/>
      </c>
      <c r="CC980" s="58" t="str">
        <f>IF(O980="女子",IF($AF980&gt;100,"",IF($M980=プロ用女子!D$52,ROW(),"")),"")</f>
        <v/>
      </c>
      <c r="CD980" s="58" t="str">
        <f>IF(O980="女子",IF($AF980&gt;100,"",IF($M980=プロ用女子!K$52,ROW(),"")),"")</f>
        <v/>
      </c>
      <c r="CE980" s="58" t="str">
        <f>IF(O980="女子",IF($AF980&gt;100,"",IF($M980=プロ用女子!D$77,ROW(),"")),"")</f>
        <v/>
      </c>
      <c r="CF980" s="58" t="str">
        <f>IF(O980="女子",IF($AF980&gt;100,"",IF($M980=プロ用女子!K$77,ROW(),"")),"")</f>
        <v/>
      </c>
      <c r="CG980" s="58" t="str">
        <f>IF(O980="女子",IF($AF980&gt;100,"",IF($M980=プロ用女子!D$102,ROW(),"")),"")</f>
        <v/>
      </c>
      <c r="CH980" s="58" t="str">
        <f>IF(O980="女子",IF($AF980&gt;100,"",IF($M980=プロ用女子!K$102,ROW(),"")),"")</f>
        <v/>
      </c>
      <c r="CI980" s="58" t="str">
        <f>IF(O980="女子",IF($AF980&gt;100,"",IF($M980=プロ用女子!D$127,ROW(),"")),"")</f>
        <v/>
      </c>
      <c r="CJ980" s="58" t="str">
        <f>IF(O980="女子",IF($AF980&gt;100,"",IF($M980=プロ用女子!K$127,ROW(),"")),"")</f>
        <v/>
      </c>
      <c r="CK980" s="58" t="str">
        <f>IF(O980="女子",IF($AF980&gt;100,"",IF($M980=プロ用女子!D$152,ROW(),"")),"")</f>
        <v/>
      </c>
      <c r="CL980" s="58" t="str">
        <f>IF(O980="女子",IF($AF980&gt;100,"",IF($M980=プロ用女子!K$152,ROW(),"")),"")</f>
        <v/>
      </c>
      <c r="CM980" s="58" t="str">
        <f>IF(O980="女子",IF($AF980&gt;100,"",IF($M980=プロ用女子!D$177,ROW(),"")),"")</f>
        <v/>
      </c>
      <c r="CN980" s="58" t="str">
        <f>IF(O980="女子",IF($AF980&gt;100,"",IF($M980=プロ用女子!K$177,ROW(),"")),"")</f>
        <v/>
      </c>
      <c r="CO980" s="58" t="str">
        <f>IF(O980="女子",IF($AF980&gt;100,"",IF($M980=プロ用女子!D$202,ROW(),"")),"")</f>
        <v/>
      </c>
      <c r="CP980" s="58" t="str">
        <f>IF(O980="女子",IF($AF980&gt;100,"",IF($M980=プロ用女子!K$202,ROW(),"")),"")</f>
        <v/>
      </c>
      <c r="CQ980" s="58" t="str">
        <f>IF(O980="女子",IF($AF980&gt;100,"",IF($M980=プロ用女子!D$227,ROW(),"")),"")</f>
        <v/>
      </c>
      <c r="CR980" s="58" t="str">
        <f>IF(O980="女子",IF($AF980&gt;100,"",IF($M980=プロ用女子!K$227,ROW(),"")),"")</f>
        <v/>
      </c>
    </row>
    <row r="981" spans="57:96" x14ac:dyDescent="0.15">
      <c r="BE981" s="58" t="str">
        <f>IF(O981="男子",IF($AF981&gt;100,"",IF(M981=プロ用男子!D$2,ROW(),"")),"")</f>
        <v/>
      </c>
      <c r="BF981" s="58" t="str">
        <f>IF(O981="男子",IF($AF981&gt;100,"",IF($M981=プロ用男子!K$2,ROW(),"")),"")</f>
        <v/>
      </c>
      <c r="BG981" s="58" t="str">
        <f>IF(O981="男子",IF($AF981&gt;100,"",IF($M981=プロ用男子!D$27,ROW(),"")),"")</f>
        <v/>
      </c>
      <c r="BH981" s="58" t="str">
        <f>IF(O981="男子",IF($AF981&gt;100,"",IF($M981=プロ用男子!K$27,ROW(),"")),"")</f>
        <v/>
      </c>
      <c r="BI981" s="58" t="str">
        <f>IF(O981="男子",IF($AF981&gt;100,"",IF($M981=プロ用男子!D$52,ROW(),"")),"")</f>
        <v/>
      </c>
      <c r="BJ981" s="58" t="str">
        <f>IF(O981="男子",IF($AF981&gt;100,"",IF($M981=プロ用男子!K$52,ROW(),"")),"")</f>
        <v/>
      </c>
      <c r="BK981" s="58" t="str">
        <f>IF(O981="男子",IF($AF981&gt;100,"",IF($M981=プロ用男子!D$77,ROW(),"")),"")</f>
        <v/>
      </c>
      <c r="BL981" s="58" t="str">
        <f>IF(O981="男子",IF($AF981&gt;100,"",IF($M981=プロ用男子!K$77,ROW(),"")),"")</f>
        <v/>
      </c>
      <c r="BM981" s="58" t="str">
        <f>IF(O981="男子",IF($AF981&gt;100,"",IF($M981=プロ用男子!D$102,ROW(),"")),"")</f>
        <v/>
      </c>
      <c r="BN981" s="58" t="str">
        <f>IF(O981="男子",IF($AF981&gt;100,"",IF($M981=プロ用男子!K$102,ROW(),"")),"")</f>
        <v/>
      </c>
      <c r="BO981" s="58" t="str">
        <f>IF(O981="男子",IF($AF981&gt;100,"",IF($M981=プロ用男子!D$127,ROW(),"")),"")</f>
        <v/>
      </c>
      <c r="BP981" s="58" t="str">
        <f>IF(O981="男子",IF($AF981&gt;100,"",IF($M981=プロ用男子!K$127,ROW(),"")),"")</f>
        <v/>
      </c>
      <c r="BQ981" s="58" t="str">
        <f>IF(O981="男子",IF($AF981&gt;100,"",IF($M981=プロ用男子!D$152,ROW(),"")),"")</f>
        <v/>
      </c>
      <c r="BR981" s="58" t="str">
        <f>IF(O981="男子",IF($AF981&gt;100,"",IF($M981=プロ用男子!K$152,ROW(),"")),"")</f>
        <v/>
      </c>
      <c r="BS981" s="58" t="str">
        <f>IF(O981="男子",IF($AF981&gt;100,"",IF($M981=プロ用男子!D$177,ROW(),"")),"")</f>
        <v/>
      </c>
      <c r="BT981" s="58" t="str">
        <f>IF(O981="男子",IF($AF981&gt;100,"",IF($M981=プロ用男子!K$177,ROW(),"")),"")</f>
        <v/>
      </c>
      <c r="BU981" s="58" t="str">
        <f>IF(O981="男子",IF($AF981&gt;100,"",IF($M981=プロ用男子!D$202,ROW(),"")),"")</f>
        <v/>
      </c>
      <c r="BV981" s="58" t="str">
        <f>IF(O981="男子",IF($AF981&gt;100,"",IF($M981=プロ用男子!K$202,ROW(),"")),"")</f>
        <v/>
      </c>
      <c r="BW981" s="58" t="str">
        <f>IF(O981="男子",IF($AF981&gt;100,"",IF($M981=プロ用男子!D$227,ROW(),"")),"")</f>
        <v/>
      </c>
      <c r="BX981" s="58" t="str">
        <f>IF(O981="男子",IF($AF981&gt;100,"",IF($M981=プロ用男子!K$227,ROW(),"")),"")</f>
        <v/>
      </c>
      <c r="BY981" s="58" t="str">
        <f>IF(O981="女子",IF(AF981&gt;100,"",IF(M981=プロ用女子!D$2,ROW(),"")),"")</f>
        <v/>
      </c>
      <c r="BZ981" s="58" t="str">
        <f>IF(O981="女子",IF($AF981&gt;100,"",IF($M981=プロ用女子!K$2,ROW(),"")),"")</f>
        <v/>
      </c>
      <c r="CA981" s="58" t="str">
        <f>IF(O981="女子",IF($AF981&gt;100,"",IF($M981=プロ用女子!D$27,ROW(),"")),"")</f>
        <v/>
      </c>
      <c r="CB981" s="58" t="str">
        <f>IF(O981="女子",IF($AF981&gt;100,"",IF($M981=プロ用女子!K$27,ROW(),"")),"")</f>
        <v/>
      </c>
      <c r="CC981" s="58" t="str">
        <f>IF(O981="女子",IF($AF981&gt;100,"",IF($M981=プロ用女子!D$52,ROW(),"")),"")</f>
        <v/>
      </c>
      <c r="CD981" s="58" t="str">
        <f>IF(O981="女子",IF($AF981&gt;100,"",IF($M981=プロ用女子!K$52,ROW(),"")),"")</f>
        <v/>
      </c>
      <c r="CE981" s="58" t="str">
        <f>IF(O981="女子",IF($AF981&gt;100,"",IF($M981=プロ用女子!D$77,ROW(),"")),"")</f>
        <v/>
      </c>
      <c r="CF981" s="58" t="str">
        <f>IF(O981="女子",IF($AF981&gt;100,"",IF($M981=プロ用女子!K$77,ROW(),"")),"")</f>
        <v/>
      </c>
      <c r="CG981" s="58" t="str">
        <f>IF(O981="女子",IF($AF981&gt;100,"",IF($M981=プロ用女子!D$102,ROW(),"")),"")</f>
        <v/>
      </c>
      <c r="CH981" s="58" t="str">
        <f>IF(O981="女子",IF($AF981&gt;100,"",IF($M981=プロ用女子!K$102,ROW(),"")),"")</f>
        <v/>
      </c>
      <c r="CI981" s="58" t="str">
        <f>IF(O981="女子",IF($AF981&gt;100,"",IF($M981=プロ用女子!D$127,ROW(),"")),"")</f>
        <v/>
      </c>
      <c r="CJ981" s="58" t="str">
        <f>IF(O981="女子",IF($AF981&gt;100,"",IF($M981=プロ用女子!K$127,ROW(),"")),"")</f>
        <v/>
      </c>
      <c r="CK981" s="58" t="str">
        <f>IF(O981="女子",IF($AF981&gt;100,"",IF($M981=プロ用女子!D$152,ROW(),"")),"")</f>
        <v/>
      </c>
      <c r="CL981" s="58" t="str">
        <f>IF(O981="女子",IF($AF981&gt;100,"",IF($M981=プロ用女子!K$152,ROW(),"")),"")</f>
        <v/>
      </c>
      <c r="CM981" s="58" t="str">
        <f>IF(O981="女子",IF($AF981&gt;100,"",IF($M981=プロ用女子!D$177,ROW(),"")),"")</f>
        <v/>
      </c>
      <c r="CN981" s="58" t="str">
        <f>IF(O981="女子",IF($AF981&gt;100,"",IF($M981=プロ用女子!K$177,ROW(),"")),"")</f>
        <v/>
      </c>
      <c r="CO981" s="58" t="str">
        <f>IF(O981="女子",IF($AF981&gt;100,"",IF($M981=プロ用女子!D$202,ROW(),"")),"")</f>
        <v/>
      </c>
      <c r="CP981" s="58" t="str">
        <f>IF(O981="女子",IF($AF981&gt;100,"",IF($M981=プロ用女子!K$202,ROW(),"")),"")</f>
        <v/>
      </c>
      <c r="CQ981" s="58" t="str">
        <f>IF(O981="女子",IF($AF981&gt;100,"",IF($M981=プロ用女子!D$227,ROW(),"")),"")</f>
        <v/>
      </c>
      <c r="CR981" s="58" t="str">
        <f>IF(O981="女子",IF($AF981&gt;100,"",IF($M981=プロ用女子!K$227,ROW(),"")),"")</f>
        <v/>
      </c>
    </row>
    <row r="982" spans="57:96" x14ac:dyDescent="0.15">
      <c r="BE982" s="58" t="str">
        <f>IF(O982="男子",IF($AF982&gt;100,"",IF(M982=プロ用男子!D$2,ROW(),"")),"")</f>
        <v/>
      </c>
      <c r="BF982" s="58" t="str">
        <f>IF(O982="男子",IF($AF982&gt;100,"",IF($M982=プロ用男子!K$2,ROW(),"")),"")</f>
        <v/>
      </c>
      <c r="BG982" s="58" t="str">
        <f>IF(O982="男子",IF($AF982&gt;100,"",IF($M982=プロ用男子!D$27,ROW(),"")),"")</f>
        <v/>
      </c>
      <c r="BH982" s="58" t="str">
        <f>IF(O982="男子",IF($AF982&gt;100,"",IF($M982=プロ用男子!K$27,ROW(),"")),"")</f>
        <v/>
      </c>
      <c r="BI982" s="58" t="str">
        <f>IF(O982="男子",IF($AF982&gt;100,"",IF($M982=プロ用男子!D$52,ROW(),"")),"")</f>
        <v/>
      </c>
      <c r="BJ982" s="58" t="str">
        <f>IF(O982="男子",IF($AF982&gt;100,"",IF($M982=プロ用男子!K$52,ROW(),"")),"")</f>
        <v/>
      </c>
      <c r="BK982" s="58" t="str">
        <f>IF(O982="男子",IF($AF982&gt;100,"",IF($M982=プロ用男子!D$77,ROW(),"")),"")</f>
        <v/>
      </c>
      <c r="BL982" s="58" t="str">
        <f>IF(O982="男子",IF($AF982&gt;100,"",IF($M982=プロ用男子!K$77,ROW(),"")),"")</f>
        <v/>
      </c>
      <c r="BM982" s="58" t="str">
        <f>IF(O982="男子",IF($AF982&gt;100,"",IF($M982=プロ用男子!D$102,ROW(),"")),"")</f>
        <v/>
      </c>
      <c r="BN982" s="58" t="str">
        <f>IF(O982="男子",IF($AF982&gt;100,"",IF($M982=プロ用男子!K$102,ROW(),"")),"")</f>
        <v/>
      </c>
      <c r="BO982" s="58" t="str">
        <f>IF(O982="男子",IF($AF982&gt;100,"",IF($M982=プロ用男子!D$127,ROW(),"")),"")</f>
        <v/>
      </c>
      <c r="BP982" s="58" t="str">
        <f>IF(O982="男子",IF($AF982&gt;100,"",IF($M982=プロ用男子!K$127,ROW(),"")),"")</f>
        <v/>
      </c>
      <c r="BQ982" s="58" t="str">
        <f>IF(O982="男子",IF($AF982&gt;100,"",IF($M982=プロ用男子!D$152,ROW(),"")),"")</f>
        <v/>
      </c>
      <c r="BR982" s="58" t="str">
        <f>IF(O982="男子",IF($AF982&gt;100,"",IF($M982=プロ用男子!K$152,ROW(),"")),"")</f>
        <v/>
      </c>
      <c r="BS982" s="58" t="str">
        <f>IF(O982="男子",IF($AF982&gt;100,"",IF($M982=プロ用男子!D$177,ROW(),"")),"")</f>
        <v/>
      </c>
      <c r="BT982" s="58" t="str">
        <f>IF(O982="男子",IF($AF982&gt;100,"",IF($M982=プロ用男子!K$177,ROW(),"")),"")</f>
        <v/>
      </c>
      <c r="BU982" s="58" t="str">
        <f>IF(O982="男子",IF($AF982&gt;100,"",IF($M982=プロ用男子!D$202,ROW(),"")),"")</f>
        <v/>
      </c>
      <c r="BV982" s="58" t="str">
        <f>IF(O982="男子",IF($AF982&gt;100,"",IF($M982=プロ用男子!K$202,ROW(),"")),"")</f>
        <v/>
      </c>
      <c r="BW982" s="58" t="str">
        <f>IF(O982="男子",IF($AF982&gt;100,"",IF($M982=プロ用男子!D$227,ROW(),"")),"")</f>
        <v/>
      </c>
      <c r="BX982" s="58" t="str">
        <f>IF(O982="男子",IF($AF982&gt;100,"",IF($M982=プロ用男子!K$227,ROW(),"")),"")</f>
        <v/>
      </c>
      <c r="BY982" s="58" t="str">
        <f>IF(O982="女子",IF(AF982&gt;100,"",IF(M982=プロ用女子!D$2,ROW(),"")),"")</f>
        <v/>
      </c>
      <c r="BZ982" s="58" t="str">
        <f>IF(O982="女子",IF($AF982&gt;100,"",IF($M982=プロ用女子!K$2,ROW(),"")),"")</f>
        <v/>
      </c>
      <c r="CA982" s="58" t="str">
        <f>IF(O982="女子",IF($AF982&gt;100,"",IF($M982=プロ用女子!D$27,ROW(),"")),"")</f>
        <v/>
      </c>
      <c r="CB982" s="58" t="str">
        <f>IF(O982="女子",IF($AF982&gt;100,"",IF($M982=プロ用女子!K$27,ROW(),"")),"")</f>
        <v/>
      </c>
      <c r="CC982" s="58" t="str">
        <f>IF(O982="女子",IF($AF982&gt;100,"",IF($M982=プロ用女子!D$52,ROW(),"")),"")</f>
        <v/>
      </c>
      <c r="CD982" s="58" t="str">
        <f>IF(O982="女子",IF($AF982&gt;100,"",IF($M982=プロ用女子!K$52,ROW(),"")),"")</f>
        <v/>
      </c>
      <c r="CE982" s="58" t="str">
        <f>IF(O982="女子",IF($AF982&gt;100,"",IF($M982=プロ用女子!D$77,ROW(),"")),"")</f>
        <v/>
      </c>
      <c r="CF982" s="58" t="str">
        <f>IF(O982="女子",IF($AF982&gt;100,"",IF($M982=プロ用女子!K$77,ROW(),"")),"")</f>
        <v/>
      </c>
      <c r="CG982" s="58" t="str">
        <f>IF(O982="女子",IF($AF982&gt;100,"",IF($M982=プロ用女子!D$102,ROW(),"")),"")</f>
        <v/>
      </c>
      <c r="CH982" s="58" t="str">
        <f>IF(O982="女子",IF($AF982&gt;100,"",IF($M982=プロ用女子!K$102,ROW(),"")),"")</f>
        <v/>
      </c>
      <c r="CI982" s="58" t="str">
        <f>IF(O982="女子",IF($AF982&gt;100,"",IF($M982=プロ用女子!D$127,ROW(),"")),"")</f>
        <v/>
      </c>
      <c r="CJ982" s="58" t="str">
        <f>IF(O982="女子",IF($AF982&gt;100,"",IF($M982=プロ用女子!K$127,ROW(),"")),"")</f>
        <v/>
      </c>
      <c r="CK982" s="58" t="str">
        <f>IF(O982="女子",IF($AF982&gt;100,"",IF($M982=プロ用女子!D$152,ROW(),"")),"")</f>
        <v/>
      </c>
      <c r="CL982" s="58" t="str">
        <f>IF(O982="女子",IF($AF982&gt;100,"",IF($M982=プロ用女子!K$152,ROW(),"")),"")</f>
        <v/>
      </c>
      <c r="CM982" s="58" t="str">
        <f>IF(O982="女子",IF($AF982&gt;100,"",IF($M982=プロ用女子!D$177,ROW(),"")),"")</f>
        <v/>
      </c>
      <c r="CN982" s="58" t="str">
        <f>IF(O982="女子",IF($AF982&gt;100,"",IF($M982=プロ用女子!K$177,ROW(),"")),"")</f>
        <v/>
      </c>
      <c r="CO982" s="58" t="str">
        <f>IF(O982="女子",IF($AF982&gt;100,"",IF($M982=プロ用女子!D$202,ROW(),"")),"")</f>
        <v/>
      </c>
      <c r="CP982" s="58" t="str">
        <f>IF(O982="女子",IF($AF982&gt;100,"",IF($M982=プロ用女子!K$202,ROW(),"")),"")</f>
        <v/>
      </c>
      <c r="CQ982" s="58" t="str">
        <f>IF(O982="女子",IF($AF982&gt;100,"",IF($M982=プロ用女子!D$227,ROW(),"")),"")</f>
        <v/>
      </c>
      <c r="CR982" s="58" t="str">
        <f>IF(O982="女子",IF($AF982&gt;100,"",IF($M982=プロ用女子!K$227,ROW(),"")),"")</f>
        <v/>
      </c>
    </row>
    <row r="983" spans="57:96" x14ac:dyDescent="0.15">
      <c r="BE983" s="58" t="str">
        <f>IF(O983="男子",IF($AF983&gt;100,"",IF(M983=プロ用男子!D$2,ROW(),"")),"")</f>
        <v/>
      </c>
      <c r="BF983" s="58" t="str">
        <f>IF(O983="男子",IF($AF983&gt;100,"",IF($M983=プロ用男子!K$2,ROW(),"")),"")</f>
        <v/>
      </c>
      <c r="BG983" s="58" t="str">
        <f>IF(O983="男子",IF($AF983&gt;100,"",IF($M983=プロ用男子!D$27,ROW(),"")),"")</f>
        <v/>
      </c>
      <c r="BH983" s="58" t="str">
        <f>IF(O983="男子",IF($AF983&gt;100,"",IF($M983=プロ用男子!K$27,ROW(),"")),"")</f>
        <v/>
      </c>
      <c r="BI983" s="58" t="str">
        <f>IF(O983="男子",IF($AF983&gt;100,"",IF($M983=プロ用男子!D$52,ROW(),"")),"")</f>
        <v/>
      </c>
      <c r="BJ983" s="58" t="str">
        <f>IF(O983="男子",IF($AF983&gt;100,"",IF($M983=プロ用男子!K$52,ROW(),"")),"")</f>
        <v/>
      </c>
      <c r="BK983" s="58" t="str">
        <f>IF(O983="男子",IF($AF983&gt;100,"",IF($M983=プロ用男子!D$77,ROW(),"")),"")</f>
        <v/>
      </c>
      <c r="BL983" s="58" t="str">
        <f>IF(O983="男子",IF($AF983&gt;100,"",IF($M983=プロ用男子!K$77,ROW(),"")),"")</f>
        <v/>
      </c>
      <c r="BM983" s="58" t="str">
        <f>IF(O983="男子",IF($AF983&gt;100,"",IF($M983=プロ用男子!D$102,ROW(),"")),"")</f>
        <v/>
      </c>
      <c r="BN983" s="58" t="str">
        <f>IF(O983="男子",IF($AF983&gt;100,"",IF($M983=プロ用男子!K$102,ROW(),"")),"")</f>
        <v/>
      </c>
      <c r="BO983" s="58" t="str">
        <f>IF(O983="男子",IF($AF983&gt;100,"",IF($M983=プロ用男子!D$127,ROW(),"")),"")</f>
        <v/>
      </c>
      <c r="BP983" s="58" t="str">
        <f>IF(O983="男子",IF($AF983&gt;100,"",IF($M983=プロ用男子!K$127,ROW(),"")),"")</f>
        <v/>
      </c>
      <c r="BQ983" s="58" t="str">
        <f>IF(O983="男子",IF($AF983&gt;100,"",IF($M983=プロ用男子!D$152,ROW(),"")),"")</f>
        <v/>
      </c>
      <c r="BR983" s="58" t="str">
        <f>IF(O983="男子",IF($AF983&gt;100,"",IF($M983=プロ用男子!K$152,ROW(),"")),"")</f>
        <v/>
      </c>
      <c r="BS983" s="58" t="str">
        <f>IF(O983="男子",IF($AF983&gt;100,"",IF($M983=プロ用男子!D$177,ROW(),"")),"")</f>
        <v/>
      </c>
      <c r="BT983" s="58" t="str">
        <f>IF(O983="男子",IF($AF983&gt;100,"",IF($M983=プロ用男子!K$177,ROW(),"")),"")</f>
        <v/>
      </c>
      <c r="BU983" s="58" t="str">
        <f>IF(O983="男子",IF($AF983&gt;100,"",IF($M983=プロ用男子!D$202,ROW(),"")),"")</f>
        <v/>
      </c>
      <c r="BV983" s="58" t="str">
        <f>IF(O983="男子",IF($AF983&gt;100,"",IF($M983=プロ用男子!K$202,ROW(),"")),"")</f>
        <v/>
      </c>
      <c r="BW983" s="58" t="str">
        <f>IF(O983="男子",IF($AF983&gt;100,"",IF($M983=プロ用男子!D$227,ROW(),"")),"")</f>
        <v/>
      </c>
      <c r="BX983" s="58" t="str">
        <f>IF(O983="男子",IF($AF983&gt;100,"",IF($M983=プロ用男子!K$227,ROW(),"")),"")</f>
        <v/>
      </c>
      <c r="BY983" s="58" t="str">
        <f>IF(O983="女子",IF(AF983&gt;100,"",IF(M983=プロ用女子!D$2,ROW(),"")),"")</f>
        <v/>
      </c>
      <c r="BZ983" s="58" t="str">
        <f>IF(O983="女子",IF($AF983&gt;100,"",IF($M983=プロ用女子!K$2,ROW(),"")),"")</f>
        <v/>
      </c>
      <c r="CA983" s="58" t="str">
        <f>IF(O983="女子",IF($AF983&gt;100,"",IF($M983=プロ用女子!D$27,ROW(),"")),"")</f>
        <v/>
      </c>
      <c r="CB983" s="58" t="str">
        <f>IF(O983="女子",IF($AF983&gt;100,"",IF($M983=プロ用女子!K$27,ROW(),"")),"")</f>
        <v/>
      </c>
      <c r="CC983" s="58" t="str">
        <f>IF(O983="女子",IF($AF983&gt;100,"",IF($M983=プロ用女子!D$52,ROW(),"")),"")</f>
        <v/>
      </c>
      <c r="CD983" s="58" t="str">
        <f>IF(O983="女子",IF($AF983&gt;100,"",IF($M983=プロ用女子!K$52,ROW(),"")),"")</f>
        <v/>
      </c>
      <c r="CE983" s="58" t="str">
        <f>IF(O983="女子",IF($AF983&gt;100,"",IF($M983=プロ用女子!D$77,ROW(),"")),"")</f>
        <v/>
      </c>
      <c r="CF983" s="58" t="str">
        <f>IF(O983="女子",IF($AF983&gt;100,"",IF($M983=プロ用女子!K$77,ROW(),"")),"")</f>
        <v/>
      </c>
      <c r="CG983" s="58" t="str">
        <f>IF(O983="女子",IF($AF983&gt;100,"",IF($M983=プロ用女子!D$102,ROW(),"")),"")</f>
        <v/>
      </c>
      <c r="CH983" s="58" t="str">
        <f>IF(O983="女子",IF($AF983&gt;100,"",IF($M983=プロ用女子!K$102,ROW(),"")),"")</f>
        <v/>
      </c>
      <c r="CI983" s="58" t="str">
        <f>IF(O983="女子",IF($AF983&gt;100,"",IF($M983=プロ用女子!D$127,ROW(),"")),"")</f>
        <v/>
      </c>
      <c r="CJ983" s="58" t="str">
        <f>IF(O983="女子",IF($AF983&gt;100,"",IF($M983=プロ用女子!K$127,ROW(),"")),"")</f>
        <v/>
      </c>
      <c r="CK983" s="58" t="str">
        <f>IF(O983="女子",IF($AF983&gt;100,"",IF($M983=プロ用女子!D$152,ROW(),"")),"")</f>
        <v/>
      </c>
      <c r="CL983" s="58" t="str">
        <f>IF(O983="女子",IF($AF983&gt;100,"",IF($M983=プロ用女子!K$152,ROW(),"")),"")</f>
        <v/>
      </c>
      <c r="CM983" s="58" t="str">
        <f>IF(O983="女子",IF($AF983&gt;100,"",IF($M983=プロ用女子!D$177,ROW(),"")),"")</f>
        <v/>
      </c>
      <c r="CN983" s="58" t="str">
        <f>IF(O983="女子",IF($AF983&gt;100,"",IF($M983=プロ用女子!K$177,ROW(),"")),"")</f>
        <v/>
      </c>
      <c r="CO983" s="58" t="str">
        <f>IF(O983="女子",IF($AF983&gt;100,"",IF($M983=プロ用女子!D$202,ROW(),"")),"")</f>
        <v/>
      </c>
      <c r="CP983" s="58" t="str">
        <f>IF(O983="女子",IF($AF983&gt;100,"",IF($M983=プロ用女子!K$202,ROW(),"")),"")</f>
        <v/>
      </c>
      <c r="CQ983" s="58" t="str">
        <f>IF(O983="女子",IF($AF983&gt;100,"",IF($M983=プロ用女子!D$227,ROW(),"")),"")</f>
        <v/>
      </c>
      <c r="CR983" s="58" t="str">
        <f>IF(O983="女子",IF($AF983&gt;100,"",IF($M983=プロ用女子!K$227,ROW(),"")),"")</f>
        <v/>
      </c>
    </row>
    <row r="984" spans="57:96" x14ac:dyDescent="0.15">
      <c r="BE984" s="58" t="str">
        <f>IF(O984="男子",IF($AF984&gt;100,"",IF(M984=プロ用男子!D$2,ROW(),"")),"")</f>
        <v/>
      </c>
      <c r="BF984" s="58" t="str">
        <f>IF(O984="男子",IF($AF984&gt;100,"",IF($M984=プロ用男子!K$2,ROW(),"")),"")</f>
        <v/>
      </c>
      <c r="BG984" s="58" t="str">
        <f>IF(O984="男子",IF($AF984&gt;100,"",IF($M984=プロ用男子!D$27,ROW(),"")),"")</f>
        <v/>
      </c>
      <c r="BH984" s="58" t="str">
        <f>IF(O984="男子",IF($AF984&gt;100,"",IF($M984=プロ用男子!K$27,ROW(),"")),"")</f>
        <v/>
      </c>
      <c r="BI984" s="58" t="str">
        <f>IF(O984="男子",IF($AF984&gt;100,"",IF($M984=プロ用男子!D$52,ROW(),"")),"")</f>
        <v/>
      </c>
      <c r="BJ984" s="58" t="str">
        <f>IF(O984="男子",IF($AF984&gt;100,"",IF($M984=プロ用男子!K$52,ROW(),"")),"")</f>
        <v/>
      </c>
      <c r="BK984" s="58" t="str">
        <f>IF(O984="男子",IF($AF984&gt;100,"",IF($M984=プロ用男子!D$77,ROW(),"")),"")</f>
        <v/>
      </c>
      <c r="BL984" s="58" t="str">
        <f>IF(O984="男子",IF($AF984&gt;100,"",IF($M984=プロ用男子!K$77,ROW(),"")),"")</f>
        <v/>
      </c>
      <c r="BM984" s="58" t="str">
        <f>IF(O984="男子",IF($AF984&gt;100,"",IF($M984=プロ用男子!D$102,ROW(),"")),"")</f>
        <v/>
      </c>
      <c r="BN984" s="58" t="str">
        <f>IF(O984="男子",IF($AF984&gt;100,"",IF($M984=プロ用男子!K$102,ROW(),"")),"")</f>
        <v/>
      </c>
      <c r="BO984" s="58" t="str">
        <f>IF(O984="男子",IF($AF984&gt;100,"",IF($M984=プロ用男子!D$127,ROW(),"")),"")</f>
        <v/>
      </c>
      <c r="BP984" s="58" t="str">
        <f>IF(O984="男子",IF($AF984&gt;100,"",IF($M984=プロ用男子!K$127,ROW(),"")),"")</f>
        <v/>
      </c>
      <c r="BQ984" s="58" t="str">
        <f>IF(O984="男子",IF($AF984&gt;100,"",IF($M984=プロ用男子!D$152,ROW(),"")),"")</f>
        <v/>
      </c>
      <c r="BR984" s="58" t="str">
        <f>IF(O984="男子",IF($AF984&gt;100,"",IF($M984=プロ用男子!K$152,ROW(),"")),"")</f>
        <v/>
      </c>
      <c r="BS984" s="58" t="str">
        <f>IF(O984="男子",IF($AF984&gt;100,"",IF($M984=プロ用男子!D$177,ROW(),"")),"")</f>
        <v/>
      </c>
      <c r="BT984" s="58" t="str">
        <f>IF(O984="男子",IF($AF984&gt;100,"",IF($M984=プロ用男子!K$177,ROW(),"")),"")</f>
        <v/>
      </c>
      <c r="BU984" s="58" t="str">
        <f>IF(O984="男子",IF($AF984&gt;100,"",IF($M984=プロ用男子!D$202,ROW(),"")),"")</f>
        <v/>
      </c>
      <c r="BV984" s="58" t="str">
        <f>IF(O984="男子",IF($AF984&gt;100,"",IF($M984=プロ用男子!K$202,ROW(),"")),"")</f>
        <v/>
      </c>
      <c r="BW984" s="58" t="str">
        <f>IF(O984="男子",IF($AF984&gt;100,"",IF($M984=プロ用男子!D$227,ROW(),"")),"")</f>
        <v/>
      </c>
      <c r="BX984" s="58" t="str">
        <f>IF(O984="男子",IF($AF984&gt;100,"",IF($M984=プロ用男子!K$227,ROW(),"")),"")</f>
        <v/>
      </c>
      <c r="BY984" s="58" t="str">
        <f>IF(O984="女子",IF(AF984&gt;100,"",IF(M984=プロ用女子!D$2,ROW(),"")),"")</f>
        <v/>
      </c>
      <c r="BZ984" s="58" t="str">
        <f>IF(O984="女子",IF($AF984&gt;100,"",IF($M984=プロ用女子!K$2,ROW(),"")),"")</f>
        <v/>
      </c>
      <c r="CA984" s="58" t="str">
        <f>IF(O984="女子",IF($AF984&gt;100,"",IF($M984=プロ用女子!D$27,ROW(),"")),"")</f>
        <v/>
      </c>
      <c r="CB984" s="58" t="str">
        <f>IF(O984="女子",IF($AF984&gt;100,"",IF($M984=プロ用女子!K$27,ROW(),"")),"")</f>
        <v/>
      </c>
      <c r="CC984" s="58" t="str">
        <f>IF(O984="女子",IF($AF984&gt;100,"",IF($M984=プロ用女子!D$52,ROW(),"")),"")</f>
        <v/>
      </c>
      <c r="CD984" s="58" t="str">
        <f>IF(O984="女子",IF($AF984&gt;100,"",IF($M984=プロ用女子!K$52,ROW(),"")),"")</f>
        <v/>
      </c>
      <c r="CE984" s="58" t="str">
        <f>IF(O984="女子",IF($AF984&gt;100,"",IF($M984=プロ用女子!D$77,ROW(),"")),"")</f>
        <v/>
      </c>
      <c r="CF984" s="58" t="str">
        <f>IF(O984="女子",IF($AF984&gt;100,"",IF($M984=プロ用女子!K$77,ROW(),"")),"")</f>
        <v/>
      </c>
      <c r="CG984" s="58" t="str">
        <f>IF(O984="女子",IF($AF984&gt;100,"",IF($M984=プロ用女子!D$102,ROW(),"")),"")</f>
        <v/>
      </c>
      <c r="CH984" s="58" t="str">
        <f>IF(O984="女子",IF($AF984&gt;100,"",IF($M984=プロ用女子!K$102,ROW(),"")),"")</f>
        <v/>
      </c>
      <c r="CI984" s="58" t="str">
        <f>IF(O984="女子",IF($AF984&gt;100,"",IF($M984=プロ用女子!D$127,ROW(),"")),"")</f>
        <v/>
      </c>
      <c r="CJ984" s="58" t="str">
        <f>IF(O984="女子",IF($AF984&gt;100,"",IF($M984=プロ用女子!K$127,ROW(),"")),"")</f>
        <v/>
      </c>
      <c r="CK984" s="58" t="str">
        <f>IF(O984="女子",IF($AF984&gt;100,"",IF($M984=プロ用女子!D$152,ROW(),"")),"")</f>
        <v/>
      </c>
      <c r="CL984" s="58" t="str">
        <f>IF(O984="女子",IF($AF984&gt;100,"",IF($M984=プロ用女子!K$152,ROW(),"")),"")</f>
        <v/>
      </c>
      <c r="CM984" s="58" t="str">
        <f>IF(O984="女子",IF($AF984&gt;100,"",IF($M984=プロ用女子!D$177,ROW(),"")),"")</f>
        <v/>
      </c>
      <c r="CN984" s="58" t="str">
        <f>IF(O984="女子",IF($AF984&gt;100,"",IF($M984=プロ用女子!K$177,ROW(),"")),"")</f>
        <v/>
      </c>
      <c r="CO984" s="58" t="str">
        <f>IF(O984="女子",IF($AF984&gt;100,"",IF($M984=プロ用女子!D$202,ROW(),"")),"")</f>
        <v/>
      </c>
      <c r="CP984" s="58" t="str">
        <f>IF(O984="女子",IF($AF984&gt;100,"",IF($M984=プロ用女子!K$202,ROW(),"")),"")</f>
        <v/>
      </c>
      <c r="CQ984" s="58" t="str">
        <f>IF(O984="女子",IF($AF984&gt;100,"",IF($M984=プロ用女子!D$227,ROW(),"")),"")</f>
        <v/>
      </c>
      <c r="CR984" s="58" t="str">
        <f>IF(O984="女子",IF($AF984&gt;100,"",IF($M984=プロ用女子!K$227,ROW(),"")),"")</f>
        <v/>
      </c>
    </row>
    <row r="985" spans="57:96" x14ac:dyDescent="0.15">
      <c r="BE985" s="58" t="str">
        <f>IF(O985="男子",IF($AF985&gt;100,"",IF(M985=プロ用男子!D$2,ROW(),"")),"")</f>
        <v/>
      </c>
      <c r="BF985" s="58" t="str">
        <f>IF(O985="男子",IF($AF985&gt;100,"",IF($M985=プロ用男子!K$2,ROW(),"")),"")</f>
        <v/>
      </c>
      <c r="BG985" s="58" t="str">
        <f>IF(O985="男子",IF($AF985&gt;100,"",IF($M985=プロ用男子!D$27,ROW(),"")),"")</f>
        <v/>
      </c>
      <c r="BH985" s="58" t="str">
        <f>IF(O985="男子",IF($AF985&gt;100,"",IF($M985=プロ用男子!K$27,ROW(),"")),"")</f>
        <v/>
      </c>
      <c r="BI985" s="58" t="str">
        <f>IF(O985="男子",IF($AF985&gt;100,"",IF($M985=プロ用男子!D$52,ROW(),"")),"")</f>
        <v/>
      </c>
      <c r="BJ985" s="58" t="str">
        <f>IF(O985="男子",IF($AF985&gt;100,"",IF($M985=プロ用男子!K$52,ROW(),"")),"")</f>
        <v/>
      </c>
      <c r="BK985" s="58" t="str">
        <f>IF(O985="男子",IF($AF985&gt;100,"",IF($M985=プロ用男子!D$77,ROW(),"")),"")</f>
        <v/>
      </c>
      <c r="BL985" s="58" t="str">
        <f>IF(O985="男子",IF($AF985&gt;100,"",IF($M985=プロ用男子!K$77,ROW(),"")),"")</f>
        <v/>
      </c>
      <c r="BM985" s="58" t="str">
        <f>IF(O985="男子",IF($AF985&gt;100,"",IF($M985=プロ用男子!D$102,ROW(),"")),"")</f>
        <v/>
      </c>
      <c r="BN985" s="58" t="str">
        <f>IF(O985="男子",IF($AF985&gt;100,"",IF($M985=プロ用男子!K$102,ROW(),"")),"")</f>
        <v/>
      </c>
      <c r="BO985" s="58" t="str">
        <f>IF(O985="男子",IF($AF985&gt;100,"",IF($M985=プロ用男子!D$127,ROW(),"")),"")</f>
        <v/>
      </c>
      <c r="BP985" s="58" t="str">
        <f>IF(O985="男子",IF($AF985&gt;100,"",IF($M985=プロ用男子!K$127,ROW(),"")),"")</f>
        <v/>
      </c>
      <c r="BQ985" s="58" t="str">
        <f>IF(O985="男子",IF($AF985&gt;100,"",IF($M985=プロ用男子!D$152,ROW(),"")),"")</f>
        <v/>
      </c>
      <c r="BR985" s="58" t="str">
        <f>IF(O985="男子",IF($AF985&gt;100,"",IF($M985=プロ用男子!K$152,ROW(),"")),"")</f>
        <v/>
      </c>
      <c r="BS985" s="58" t="str">
        <f>IF(O985="男子",IF($AF985&gt;100,"",IF($M985=プロ用男子!D$177,ROW(),"")),"")</f>
        <v/>
      </c>
      <c r="BT985" s="58" t="str">
        <f>IF(O985="男子",IF($AF985&gt;100,"",IF($M985=プロ用男子!K$177,ROW(),"")),"")</f>
        <v/>
      </c>
      <c r="BU985" s="58" t="str">
        <f>IF(O985="男子",IF($AF985&gt;100,"",IF($M985=プロ用男子!D$202,ROW(),"")),"")</f>
        <v/>
      </c>
      <c r="BV985" s="58" t="str">
        <f>IF(O985="男子",IF($AF985&gt;100,"",IF($M985=プロ用男子!K$202,ROW(),"")),"")</f>
        <v/>
      </c>
      <c r="BW985" s="58" t="str">
        <f>IF(O985="男子",IF($AF985&gt;100,"",IF($M985=プロ用男子!D$227,ROW(),"")),"")</f>
        <v/>
      </c>
      <c r="BX985" s="58" t="str">
        <f>IF(O985="男子",IF($AF985&gt;100,"",IF($M985=プロ用男子!K$227,ROW(),"")),"")</f>
        <v/>
      </c>
      <c r="BY985" s="58" t="str">
        <f>IF(O985="女子",IF(AF985&gt;100,"",IF(M985=プロ用女子!D$2,ROW(),"")),"")</f>
        <v/>
      </c>
      <c r="BZ985" s="58" t="str">
        <f>IF(O985="女子",IF($AF985&gt;100,"",IF($M985=プロ用女子!K$2,ROW(),"")),"")</f>
        <v/>
      </c>
      <c r="CA985" s="58" t="str">
        <f>IF(O985="女子",IF($AF985&gt;100,"",IF($M985=プロ用女子!D$27,ROW(),"")),"")</f>
        <v/>
      </c>
      <c r="CB985" s="58" t="str">
        <f>IF(O985="女子",IF($AF985&gt;100,"",IF($M985=プロ用女子!K$27,ROW(),"")),"")</f>
        <v/>
      </c>
      <c r="CC985" s="58" t="str">
        <f>IF(O985="女子",IF($AF985&gt;100,"",IF($M985=プロ用女子!D$52,ROW(),"")),"")</f>
        <v/>
      </c>
      <c r="CD985" s="58" t="str">
        <f>IF(O985="女子",IF($AF985&gt;100,"",IF($M985=プロ用女子!K$52,ROW(),"")),"")</f>
        <v/>
      </c>
      <c r="CE985" s="58" t="str">
        <f>IF(O985="女子",IF($AF985&gt;100,"",IF($M985=プロ用女子!D$77,ROW(),"")),"")</f>
        <v/>
      </c>
      <c r="CF985" s="58" t="str">
        <f>IF(O985="女子",IF($AF985&gt;100,"",IF($M985=プロ用女子!K$77,ROW(),"")),"")</f>
        <v/>
      </c>
      <c r="CG985" s="58" t="str">
        <f>IF(O985="女子",IF($AF985&gt;100,"",IF($M985=プロ用女子!D$102,ROW(),"")),"")</f>
        <v/>
      </c>
      <c r="CH985" s="58" t="str">
        <f>IF(O985="女子",IF($AF985&gt;100,"",IF($M985=プロ用女子!K$102,ROW(),"")),"")</f>
        <v/>
      </c>
      <c r="CI985" s="58" t="str">
        <f>IF(O985="女子",IF($AF985&gt;100,"",IF($M985=プロ用女子!D$127,ROW(),"")),"")</f>
        <v/>
      </c>
      <c r="CJ985" s="58" t="str">
        <f>IF(O985="女子",IF($AF985&gt;100,"",IF($M985=プロ用女子!K$127,ROW(),"")),"")</f>
        <v/>
      </c>
      <c r="CK985" s="58" t="str">
        <f>IF(O985="女子",IF($AF985&gt;100,"",IF($M985=プロ用女子!D$152,ROW(),"")),"")</f>
        <v/>
      </c>
      <c r="CL985" s="58" t="str">
        <f>IF(O985="女子",IF($AF985&gt;100,"",IF($M985=プロ用女子!K$152,ROW(),"")),"")</f>
        <v/>
      </c>
      <c r="CM985" s="58" t="str">
        <f>IF(O985="女子",IF($AF985&gt;100,"",IF($M985=プロ用女子!D$177,ROW(),"")),"")</f>
        <v/>
      </c>
      <c r="CN985" s="58" t="str">
        <f>IF(O985="女子",IF($AF985&gt;100,"",IF($M985=プロ用女子!K$177,ROW(),"")),"")</f>
        <v/>
      </c>
      <c r="CO985" s="58" t="str">
        <f>IF(O985="女子",IF($AF985&gt;100,"",IF($M985=プロ用女子!D$202,ROW(),"")),"")</f>
        <v/>
      </c>
      <c r="CP985" s="58" t="str">
        <f>IF(O985="女子",IF($AF985&gt;100,"",IF($M985=プロ用女子!K$202,ROW(),"")),"")</f>
        <v/>
      </c>
      <c r="CQ985" s="58" t="str">
        <f>IF(O985="女子",IF($AF985&gt;100,"",IF($M985=プロ用女子!D$227,ROW(),"")),"")</f>
        <v/>
      </c>
      <c r="CR985" s="58" t="str">
        <f>IF(O985="女子",IF($AF985&gt;100,"",IF($M985=プロ用女子!K$227,ROW(),"")),"")</f>
        <v/>
      </c>
    </row>
    <row r="986" spans="57:96" x14ac:dyDescent="0.15">
      <c r="BE986" s="58" t="str">
        <f>IF(O986="男子",IF($AF986&gt;100,"",IF(M986=プロ用男子!D$2,ROW(),"")),"")</f>
        <v/>
      </c>
      <c r="BF986" s="58" t="str">
        <f>IF(O986="男子",IF($AF986&gt;100,"",IF($M986=プロ用男子!K$2,ROW(),"")),"")</f>
        <v/>
      </c>
      <c r="BG986" s="58" t="str">
        <f>IF(O986="男子",IF($AF986&gt;100,"",IF($M986=プロ用男子!D$27,ROW(),"")),"")</f>
        <v/>
      </c>
      <c r="BH986" s="58" t="str">
        <f>IF(O986="男子",IF($AF986&gt;100,"",IF($M986=プロ用男子!K$27,ROW(),"")),"")</f>
        <v/>
      </c>
      <c r="BI986" s="58" t="str">
        <f>IF(O986="男子",IF($AF986&gt;100,"",IF($M986=プロ用男子!D$52,ROW(),"")),"")</f>
        <v/>
      </c>
      <c r="BJ986" s="58" t="str">
        <f>IF(O986="男子",IF($AF986&gt;100,"",IF($M986=プロ用男子!K$52,ROW(),"")),"")</f>
        <v/>
      </c>
      <c r="BK986" s="58" t="str">
        <f>IF(O986="男子",IF($AF986&gt;100,"",IF($M986=プロ用男子!D$77,ROW(),"")),"")</f>
        <v/>
      </c>
      <c r="BL986" s="58" t="str">
        <f>IF(O986="男子",IF($AF986&gt;100,"",IF($M986=プロ用男子!K$77,ROW(),"")),"")</f>
        <v/>
      </c>
      <c r="BM986" s="58" t="str">
        <f>IF(O986="男子",IF($AF986&gt;100,"",IF($M986=プロ用男子!D$102,ROW(),"")),"")</f>
        <v/>
      </c>
      <c r="BN986" s="58" t="str">
        <f>IF(O986="男子",IF($AF986&gt;100,"",IF($M986=プロ用男子!K$102,ROW(),"")),"")</f>
        <v/>
      </c>
      <c r="BO986" s="58" t="str">
        <f>IF(O986="男子",IF($AF986&gt;100,"",IF($M986=プロ用男子!D$127,ROW(),"")),"")</f>
        <v/>
      </c>
      <c r="BP986" s="58" t="str">
        <f>IF(O986="男子",IF($AF986&gt;100,"",IF($M986=プロ用男子!K$127,ROW(),"")),"")</f>
        <v/>
      </c>
      <c r="BQ986" s="58" t="str">
        <f>IF(O986="男子",IF($AF986&gt;100,"",IF($M986=プロ用男子!D$152,ROW(),"")),"")</f>
        <v/>
      </c>
      <c r="BR986" s="58" t="str">
        <f>IF(O986="男子",IF($AF986&gt;100,"",IF($M986=プロ用男子!K$152,ROW(),"")),"")</f>
        <v/>
      </c>
      <c r="BS986" s="58" t="str">
        <f>IF(O986="男子",IF($AF986&gt;100,"",IF($M986=プロ用男子!D$177,ROW(),"")),"")</f>
        <v/>
      </c>
      <c r="BT986" s="58" t="str">
        <f>IF(O986="男子",IF($AF986&gt;100,"",IF($M986=プロ用男子!K$177,ROW(),"")),"")</f>
        <v/>
      </c>
      <c r="BU986" s="58" t="str">
        <f>IF(O986="男子",IF($AF986&gt;100,"",IF($M986=プロ用男子!D$202,ROW(),"")),"")</f>
        <v/>
      </c>
      <c r="BV986" s="58" t="str">
        <f>IF(O986="男子",IF($AF986&gt;100,"",IF($M986=プロ用男子!K$202,ROW(),"")),"")</f>
        <v/>
      </c>
      <c r="BW986" s="58" t="str">
        <f>IF(O986="男子",IF($AF986&gt;100,"",IF($M986=プロ用男子!D$227,ROW(),"")),"")</f>
        <v/>
      </c>
      <c r="BX986" s="58" t="str">
        <f>IF(O986="男子",IF($AF986&gt;100,"",IF($M986=プロ用男子!K$227,ROW(),"")),"")</f>
        <v/>
      </c>
      <c r="BY986" s="58" t="str">
        <f>IF(O986="女子",IF(AF986&gt;100,"",IF(M986=プロ用女子!D$2,ROW(),"")),"")</f>
        <v/>
      </c>
      <c r="BZ986" s="58" t="str">
        <f>IF(O986="女子",IF($AF986&gt;100,"",IF($M986=プロ用女子!K$2,ROW(),"")),"")</f>
        <v/>
      </c>
      <c r="CA986" s="58" t="str">
        <f>IF(O986="女子",IF($AF986&gt;100,"",IF($M986=プロ用女子!D$27,ROW(),"")),"")</f>
        <v/>
      </c>
      <c r="CB986" s="58" t="str">
        <f>IF(O986="女子",IF($AF986&gt;100,"",IF($M986=プロ用女子!K$27,ROW(),"")),"")</f>
        <v/>
      </c>
      <c r="CC986" s="58" t="str">
        <f>IF(O986="女子",IF($AF986&gt;100,"",IF($M986=プロ用女子!D$52,ROW(),"")),"")</f>
        <v/>
      </c>
      <c r="CD986" s="58" t="str">
        <f>IF(O986="女子",IF($AF986&gt;100,"",IF($M986=プロ用女子!K$52,ROW(),"")),"")</f>
        <v/>
      </c>
      <c r="CE986" s="58" t="str">
        <f>IF(O986="女子",IF($AF986&gt;100,"",IF($M986=プロ用女子!D$77,ROW(),"")),"")</f>
        <v/>
      </c>
      <c r="CF986" s="58" t="str">
        <f>IF(O986="女子",IF($AF986&gt;100,"",IF($M986=プロ用女子!K$77,ROW(),"")),"")</f>
        <v/>
      </c>
      <c r="CG986" s="58" t="str">
        <f>IF(O986="女子",IF($AF986&gt;100,"",IF($M986=プロ用女子!D$102,ROW(),"")),"")</f>
        <v/>
      </c>
      <c r="CH986" s="58" t="str">
        <f>IF(O986="女子",IF($AF986&gt;100,"",IF($M986=プロ用女子!K$102,ROW(),"")),"")</f>
        <v/>
      </c>
      <c r="CI986" s="58" t="str">
        <f>IF(O986="女子",IF($AF986&gt;100,"",IF($M986=プロ用女子!D$127,ROW(),"")),"")</f>
        <v/>
      </c>
      <c r="CJ986" s="58" t="str">
        <f>IF(O986="女子",IF($AF986&gt;100,"",IF($M986=プロ用女子!K$127,ROW(),"")),"")</f>
        <v/>
      </c>
      <c r="CK986" s="58" t="str">
        <f>IF(O986="女子",IF($AF986&gt;100,"",IF($M986=プロ用女子!D$152,ROW(),"")),"")</f>
        <v/>
      </c>
      <c r="CL986" s="58" t="str">
        <f>IF(O986="女子",IF($AF986&gt;100,"",IF($M986=プロ用女子!K$152,ROW(),"")),"")</f>
        <v/>
      </c>
      <c r="CM986" s="58" t="str">
        <f>IF(O986="女子",IF($AF986&gt;100,"",IF($M986=プロ用女子!D$177,ROW(),"")),"")</f>
        <v/>
      </c>
      <c r="CN986" s="58" t="str">
        <f>IF(O986="女子",IF($AF986&gt;100,"",IF($M986=プロ用女子!K$177,ROW(),"")),"")</f>
        <v/>
      </c>
      <c r="CO986" s="58" t="str">
        <f>IF(O986="女子",IF($AF986&gt;100,"",IF($M986=プロ用女子!D$202,ROW(),"")),"")</f>
        <v/>
      </c>
      <c r="CP986" s="58" t="str">
        <f>IF(O986="女子",IF($AF986&gt;100,"",IF($M986=プロ用女子!K$202,ROW(),"")),"")</f>
        <v/>
      </c>
      <c r="CQ986" s="58" t="str">
        <f>IF(O986="女子",IF($AF986&gt;100,"",IF($M986=プロ用女子!D$227,ROW(),"")),"")</f>
        <v/>
      </c>
      <c r="CR986" s="58" t="str">
        <f>IF(O986="女子",IF($AF986&gt;100,"",IF($M986=プロ用女子!K$227,ROW(),"")),"")</f>
        <v/>
      </c>
    </row>
    <row r="987" spans="57:96" x14ac:dyDescent="0.15">
      <c r="BE987" s="58" t="str">
        <f>IF(O987="男子",IF($AF987&gt;100,"",IF(M987=プロ用男子!D$2,ROW(),"")),"")</f>
        <v/>
      </c>
      <c r="BF987" s="58" t="str">
        <f>IF(O987="男子",IF($AF987&gt;100,"",IF($M987=プロ用男子!K$2,ROW(),"")),"")</f>
        <v/>
      </c>
      <c r="BG987" s="58" t="str">
        <f>IF(O987="男子",IF($AF987&gt;100,"",IF($M987=プロ用男子!D$27,ROW(),"")),"")</f>
        <v/>
      </c>
      <c r="BH987" s="58" t="str">
        <f>IF(O987="男子",IF($AF987&gt;100,"",IF($M987=プロ用男子!K$27,ROW(),"")),"")</f>
        <v/>
      </c>
      <c r="BI987" s="58" t="str">
        <f>IF(O987="男子",IF($AF987&gt;100,"",IF($M987=プロ用男子!D$52,ROW(),"")),"")</f>
        <v/>
      </c>
      <c r="BJ987" s="58" t="str">
        <f>IF(O987="男子",IF($AF987&gt;100,"",IF($M987=プロ用男子!K$52,ROW(),"")),"")</f>
        <v/>
      </c>
      <c r="BK987" s="58" t="str">
        <f>IF(O987="男子",IF($AF987&gt;100,"",IF($M987=プロ用男子!D$77,ROW(),"")),"")</f>
        <v/>
      </c>
      <c r="BL987" s="58" t="str">
        <f>IF(O987="男子",IF($AF987&gt;100,"",IF($M987=プロ用男子!K$77,ROW(),"")),"")</f>
        <v/>
      </c>
      <c r="BM987" s="58" t="str">
        <f>IF(O987="男子",IF($AF987&gt;100,"",IF($M987=プロ用男子!D$102,ROW(),"")),"")</f>
        <v/>
      </c>
      <c r="BN987" s="58" t="str">
        <f>IF(O987="男子",IF($AF987&gt;100,"",IF($M987=プロ用男子!K$102,ROW(),"")),"")</f>
        <v/>
      </c>
      <c r="BO987" s="58" t="str">
        <f>IF(O987="男子",IF($AF987&gt;100,"",IF($M987=プロ用男子!D$127,ROW(),"")),"")</f>
        <v/>
      </c>
      <c r="BP987" s="58" t="str">
        <f>IF(O987="男子",IF($AF987&gt;100,"",IF($M987=プロ用男子!K$127,ROW(),"")),"")</f>
        <v/>
      </c>
      <c r="BQ987" s="58" t="str">
        <f>IF(O987="男子",IF($AF987&gt;100,"",IF($M987=プロ用男子!D$152,ROW(),"")),"")</f>
        <v/>
      </c>
      <c r="BR987" s="58" t="str">
        <f>IF(O987="男子",IF($AF987&gt;100,"",IF($M987=プロ用男子!K$152,ROW(),"")),"")</f>
        <v/>
      </c>
      <c r="BS987" s="58" t="str">
        <f>IF(O987="男子",IF($AF987&gt;100,"",IF($M987=プロ用男子!D$177,ROW(),"")),"")</f>
        <v/>
      </c>
      <c r="BT987" s="58" t="str">
        <f>IF(O987="男子",IF($AF987&gt;100,"",IF($M987=プロ用男子!K$177,ROW(),"")),"")</f>
        <v/>
      </c>
      <c r="BU987" s="58" t="str">
        <f>IF(O987="男子",IF($AF987&gt;100,"",IF($M987=プロ用男子!D$202,ROW(),"")),"")</f>
        <v/>
      </c>
      <c r="BV987" s="58" t="str">
        <f>IF(O987="男子",IF($AF987&gt;100,"",IF($M987=プロ用男子!K$202,ROW(),"")),"")</f>
        <v/>
      </c>
      <c r="BW987" s="58" t="str">
        <f>IF(O987="男子",IF($AF987&gt;100,"",IF($M987=プロ用男子!D$227,ROW(),"")),"")</f>
        <v/>
      </c>
      <c r="BX987" s="58" t="str">
        <f>IF(O987="男子",IF($AF987&gt;100,"",IF($M987=プロ用男子!K$227,ROW(),"")),"")</f>
        <v/>
      </c>
      <c r="BY987" s="58" t="str">
        <f>IF(O987="女子",IF(AF987&gt;100,"",IF(M987=プロ用女子!D$2,ROW(),"")),"")</f>
        <v/>
      </c>
      <c r="BZ987" s="58" t="str">
        <f>IF(O987="女子",IF($AF987&gt;100,"",IF($M987=プロ用女子!K$2,ROW(),"")),"")</f>
        <v/>
      </c>
      <c r="CA987" s="58" t="str">
        <f>IF(O987="女子",IF($AF987&gt;100,"",IF($M987=プロ用女子!D$27,ROW(),"")),"")</f>
        <v/>
      </c>
      <c r="CB987" s="58" t="str">
        <f>IF(O987="女子",IF($AF987&gt;100,"",IF($M987=プロ用女子!K$27,ROW(),"")),"")</f>
        <v/>
      </c>
      <c r="CC987" s="58" t="str">
        <f>IF(O987="女子",IF($AF987&gt;100,"",IF($M987=プロ用女子!D$52,ROW(),"")),"")</f>
        <v/>
      </c>
      <c r="CD987" s="58" t="str">
        <f>IF(O987="女子",IF($AF987&gt;100,"",IF($M987=プロ用女子!K$52,ROW(),"")),"")</f>
        <v/>
      </c>
      <c r="CE987" s="58" t="str">
        <f>IF(O987="女子",IF($AF987&gt;100,"",IF($M987=プロ用女子!D$77,ROW(),"")),"")</f>
        <v/>
      </c>
      <c r="CF987" s="58" t="str">
        <f>IF(O987="女子",IF($AF987&gt;100,"",IF($M987=プロ用女子!K$77,ROW(),"")),"")</f>
        <v/>
      </c>
      <c r="CG987" s="58" t="str">
        <f>IF(O987="女子",IF($AF987&gt;100,"",IF($M987=プロ用女子!D$102,ROW(),"")),"")</f>
        <v/>
      </c>
      <c r="CH987" s="58" t="str">
        <f>IF(O987="女子",IF($AF987&gt;100,"",IF($M987=プロ用女子!K$102,ROW(),"")),"")</f>
        <v/>
      </c>
      <c r="CI987" s="58" t="str">
        <f>IF(O987="女子",IF($AF987&gt;100,"",IF($M987=プロ用女子!D$127,ROW(),"")),"")</f>
        <v/>
      </c>
      <c r="CJ987" s="58" t="str">
        <f>IF(O987="女子",IF($AF987&gt;100,"",IF($M987=プロ用女子!K$127,ROW(),"")),"")</f>
        <v/>
      </c>
      <c r="CK987" s="58" t="str">
        <f>IF(O987="女子",IF($AF987&gt;100,"",IF($M987=プロ用女子!D$152,ROW(),"")),"")</f>
        <v/>
      </c>
      <c r="CL987" s="58" t="str">
        <f>IF(O987="女子",IF($AF987&gt;100,"",IF($M987=プロ用女子!K$152,ROW(),"")),"")</f>
        <v/>
      </c>
      <c r="CM987" s="58" t="str">
        <f>IF(O987="女子",IF($AF987&gt;100,"",IF($M987=プロ用女子!D$177,ROW(),"")),"")</f>
        <v/>
      </c>
      <c r="CN987" s="58" t="str">
        <f>IF(O987="女子",IF($AF987&gt;100,"",IF($M987=プロ用女子!K$177,ROW(),"")),"")</f>
        <v/>
      </c>
      <c r="CO987" s="58" t="str">
        <f>IF(O987="女子",IF($AF987&gt;100,"",IF($M987=プロ用女子!D$202,ROW(),"")),"")</f>
        <v/>
      </c>
      <c r="CP987" s="58" t="str">
        <f>IF(O987="女子",IF($AF987&gt;100,"",IF($M987=プロ用女子!K$202,ROW(),"")),"")</f>
        <v/>
      </c>
      <c r="CQ987" s="58" t="str">
        <f>IF(O987="女子",IF($AF987&gt;100,"",IF($M987=プロ用女子!D$227,ROW(),"")),"")</f>
        <v/>
      </c>
      <c r="CR987" s="58" t="str">
        <f>IF(O987="女子",IF($AF987&gt;100,"",IF($M987=プロ用女子!K$227,ROW(),"")),"")</f>
        <v/>
      </c>
    </row>
    <row r="988" spans="57:96" x14ac:dyDescent="0.15">
      <c r="BE988" s="58" t="str">
        <f>IF(O988="男子",IF($AF988&gt;100,"",IF(M988=プロ用男子!D$2,ROW(),"")),"")</f>
        <v/>
      </c>
      <c r="BF988" s="58" t="str">
        <f>IF(O988="男子",IF($AF988&gt;100,"",IF($M988=プロ用男子!K$2,ROW(),"")),"")</f>
        <v/>
      </c>
      <c r="BG988" s="58" t="str">
        <f>IF(O988="男子",IF($AF988&gt;100,"",IF($M988=プロ用男子!D$27,ROW(),"")),"")</f>
        <v/>
      </c>
      <c r="BH988" s="58" t="str">
        <f>IF(O988="男子",IF($AF988&gt;100,"",IF($M988=プロ用男子!K$27,ROW(),"")),"")</f>
        <v/>
      </c>
      <c r="BI988" s="58" t="str">
        <f>IF(O988="男子",IF($AF988&gt;100,"",IF($M988=プロ用男子!D$52,ROW(),"")),"")</f>
        <v/>
      </c>
      <c r="BJ988" s="58" t="str">
        <f>IF(O988="男子",IF($AF988&gt;100,"",IF($M988=プロ用男子!K$52,ROW(),"")),"")</f>
        <v/>
      </c>
      <c r="BK988" s="58" t="str">
        <f>IF(O988="男子",IF($AF988&gt;100,"",IF($M988=プロ用男子!D$77,ROW(),"")),"")</f>
        <v/>
      </c>
      <c r="BL988" s="58" t="str">
        <f>IF(O988="男子",IF($AF988&gt;100,"",IF($M988=プロ用男子!K$77,ROW(),"")),"")</f>
        <v/>
      </c>
      <c r="BM988" s="58" t="str">
        <f>IF(O988="男子",IF($AF988&gt;100,"",IF($M988=プロ用男子!D$102,ROW(),"")),"")</f>
        <v/>
      </c>
      <c r="BN988" s="58" t="str">
        <f>IF(O988="男子",IF($AF988&gt;100,"",IF($M988=プロ用男子!K$102,ROW(),"")),"")</f>
        <v/>
      </c>
      <c r="BO988" s="58" t="str">
        <f>IF(O988="男子",IF($AF988&gt;100,"",IF($M988=プロ用男子!D$127,ROW(),"")),"")</f>
        <v/>
      </c>
      <c r="BP988" s="58" t="str">
        <f>IF(O988="男子",IF($AF988&gt;100,"",IF($M988=プロ用男子!K$127,ROW(),"")),"")</f>
        <v/>
      </c>
      <c r="BQ988" s="58" t="str">
        <f>IF(O988="男子",IF($AF988&gt;100,"",IF($M988=プロ用男子!D$152,ROW(),"")),"")</f>
        <v/>
      </c>
      <c r="BR988" s="58" t="str">
        <f>IF(O988="男子",IF($AF988&gt;100,"",IF($M988=プロ用男子!K$152,ROW(),"")),"")</f>
        <v/>
      </c>
      <c r="BS988" s="58" t="str">
        <f>IF(O988="男子",IF($AF988&gt;100,"",IF($M988=プロ用男子!D$177,ROW(),"")),"")</f>
        <v/>
      </c>
      <c r="BT988" s="58" t="str">
        <f>IF(O988="男子",IF($AF988&gt;100,"",IF($M988=プロ用男子!K$177,ROW(),"")),"")</f>
        <v/>
      </c>
      <c r="BU988" s="58" t="str">
        <f>IF(O988="男子",IF($AF988&gt;100,"",IF($M988=プロ用男子!D$202,ROW(),"")),"")</f>
        <v/>
      </c>
      <c r="BV988" s="58" t="str">
        <f>IF(O988="男子",IF($AF988&gt;100,"",IF($M988=プロ用男子!K$202,ROW(),"")),"")</f>
        <v/>
      </c>
      <c r="BW988" s="58" t="str">
        <f>IF(O988="男子",IF($AF988&gt;100,"",IF($M988=プロ用男子!D$227,ROW(),"")),"")</f>
        <v/>
      </c>
      <c r="BX988" s="58" t="str">
        <f>IF(O988="男子",IF($AF988&gt;100,"",IF($M988=プロ用男子!K$227,ROW(),"")),"")</f>
        <v/>
      </c>
      <c r="BY988" s="58" t="str">
        <f>IF(O988="女子",IF(AF988&gt;100,"",IF(M988=プロ用女子!D$2,ROW(),"")),"")</f>
        <v/>
      </c>
      <c r="BZ988" s="58" t="str">
        <f>IF(O988="女子",IF($AF988&gt;100,"",IF($M988=プロ用女子!K$2,ROW(),"")),"")</f>
        <v/>
      </c>
      <c r="CA988" s="58" t="str">
        <f>IF(O988="女子",IF($AF988&gt;100,"",IF($M988=プロ用女子!D$27,ROW(),"")),"")</f>
        <v/>
      </c>
      <c r="CB988" s="58" t="str">
        <f>IF(O988="女子",IF($AF988&gt;100,"",IF($M988=プロ用女子!K$27,ROW(),"")),"")</f>
        <v/>
      </c>
      <c r="CC988" s="58" t="str">
        <f>IF(O988="女子",IF($AF988&gt;100,"",IF($M988=プロ用女子!D$52,ROW(),"")),"")</f>
        <v/>
      </c>
      <c r="CD988" s="58" t="str">
        <f>IF(O988="女子",IF($AF988&gt;100,"",IF($M988=プロ用女子!K$52,ROW(),"")),"")</f>
        <v/>
      </c>
      <c r="CE988" s="58" t="str">
        <f>IF(O988="女子",IF($AF988&gt;100,"",IF($M988=プロ用女子!D$77,ROW(),"")),"")</f>
        <v/>
      </c>
      <c r="CF988" s="58" t="str">
        <f>IF(O988="女子",IF($AF988&gt;100,"",IF($M988=プロ用女子!K$77,ROW(),"")),"")</f>
        <v/>
      </c>
      <c r="CG988" s="58" t="str">
        <f>IF(O988="女子",IF($AF988&gt;100,"",IF($M988=プロ用女子!D$102,ROW(),"")),"")</f>
        <v/>
      </c>
      <c r="CH988" s="58" t="str">
        <f>IF(O988="女子",IF($AF988&gt;100,"",IF($M988=プロ用女子!K$102,ROW(),"")),"")</f>
        <v/>
      </c>
      <c r="CI988" s="58" t="str">
        <f>IF(O988="女子",IF($AF988&gt;100,"",IF($M988=プロ用女子!D$127,ROW(),"")),"")</f>
        <v/>
      </c>
      <c r="CJ988" s="58" t="str">
        <f>IF(O988="女子",IF($AF988&gt;100,"",IF($M988=プロ用女子!K$127,ROW(),"")),"")</f>
        <v/>
      </c>
      <c r="CK988" s="58" t="str">
        <f>IF(O988="女子",IF($AF988&gt;100,"",IF($M988=プロ用女子!D$152,ROW(),"")),"")</f>
        <v/>
      </c>
      <c r="CL988" s="58" t="str">
        <f>IF(O988="女子",IF($AF988&gt;100,"",IF($M988=プロ用女子!K$152,ROW(),"")),"")</f>
        <v/>
      </c>
      <c r="CM988" s="58" t="str">
        <f>IF(O988="女子",IF($AF988&gt;100,"",IF($M988=プロ用女子!D$177,ROW(),"")),"")</f>
        <v/>
      </c>
      <c r="CN988" s="58" t="str">
        <f>IF(O988="女子",IF($AF988&gt;100,"",IF($M988=プロ用女子!K$177,ROW(),"")),"")</f>
        <v/>
      </c>
      <c r="CO988" s="58" t="str">
        <f>IF(O988="女子",IF($AF988&gt;100,"",IF($M988=プロ用女子!D$202,ROW(),"")),"")</f>
        <v/>
      </c>
      <c r="CP988" s="58" t="str">
        <f>IF(O988="女子",IF($AF988&gt;100,"",IF($M988=プロ用女子!K$202,ROW(),"")),"")</f>
        <v/>
      </c>
      <c r="CQ988" s="58" t="str">
        <f>IF(O988="女子",IF($AF988&gt;100,"",IF($M988=プロ用女子!D$227,ROW(),"")),"")</f>
        <v/>
      </c>
      <c r="CR988" s="58" t="str">
        <f>IF(O988="女子",IF($AF988&gt;100,"",IF($M988=プロ用女子!K$227,ROW(),"")),"")</f>
        <v/>
      </c>
    </row>
    <row r="989" spans="57:96" x14ac:dyDescent="0.15">
      <c r="BE989" s="58" t="str">
        <f>IF(O989="男子",IF($AF989&gt;100,"",IF(M989=プロ用男子!D$2,ROW(),"")),"")</f>
        <v/>
      </c>
      <c r="BF989" s="58" t="str">
        <f>IF(O989="男子",IF($AF989&gt;100,"",IF($M989=プロ用男子!K$2,ROW(),"")),"")</f>
        <v/>
      </c>
      <c r="BG989" s="58" t="str">
        <f>IF(O989="男子",IF($AF989&gt;100,"",IF($M989=プロ用男子!D$27,ROW(),"")),"")</f>
        <v/>
      </c>
      <c r="BH989" s="58" t="str">
        <f>IF(O989="男子",IF($AF989&gt;100,"",IF($M989=プロ用男子!K$27,ROW(),"")),"")</f>
        <v/>
      </c>
      <c r="BI989" s="58" t="str">
        <f>IF(O989="男子",IF($AF989&gt;100,"",IF($M989=プロ用男子!D$52,ROW(),"")),"")</f>
        <v/>
      </c>
      <c r="BJ989" s="58" t="str">
        <f>IF(O989="男子",IF($AF989&gt;100,"",IF($M989=プロ用男子!K$52,ROW(),"")),"")</f>
        <v/>
      </c>
      <c r="BK989" s="58" t="str">
        <f>IF(O989="男子",IF($AF989&gt;100,"",IF($M989=プロ用男子!D$77,ROW(),"")),"")</f>
        <v/>
      </c>
      <c r="BL989" s="58" t="str">
        <f>IF(O989="男子",IF($AF989&gt;100,"",IF($M989=プロ用男子!K$77,ROW(),"")),"")</f>
        <v/>
      </c>
      <c r="BM989" s="58" t="str">
        <f>IF(O989="男子",IF($AF989&gt;100,"",IF($M989=プロ用男子!D$102,ROW(),"")),"")</f>
        <v/>
      </c>
      <c r="BN989" s="58" t="str">
        <f>IF(O989="男子",IF($AF989&gt;100,"",IF($M989=プロ用男子!K$102,ROW(),"")),"")</f>
        <v/>
      </c>
      <c r="BO989" s="58" t="str">
        <f>IF(O989="男子",IF($AF989&gt;100,"",IF($M989=プロ用男子!D$127,ROW(),"")),"")</f>
        <v/>
      </c>
      <c r="BP989" s="58" t="str">
        <f>IF(O989="男子",IF($AF989&gt;100,"",IF($M989=プロ用男子!K$127,ROW(),"")),"")</f>
        <v/>
      </c>
      <c r="BQ989" s="58" t="str">
        <f>IF(O989="男子",IF($AF989&gt;100,"",IF($M989=プロ用男子!D$152,ROW(),"")),"")</f>
        <v/>
      </c>
      <c r="BR989" s="58" t="str">
        <f>IF(O989="男子",IF($AF989&gt;100,"",IF($M989=プロ用男子!K$152,ROW(),"")),"")</f>
        <v/>
      </c>
      <c r="BS989" s="58" t="str">
        <f>IF(O989="男子",IF($AF989&gt;100,"",IF($M989=プロ用男子!D$177,ROW(),"")),"")</f>
        <v/>
      </c>
      <c r="BT989" s="58" t="str">
        <f>IF(O989="男子",IF($AF989&gt;100,"",IF($M989=プロ用男子!K$177,ROW(),"")),"")</f>
        <v/>
      </c>
      <c r="BU989" s="58" t="str">
        <f>IF(O989="男子",IF($AF989&gt;100,"",IF($M989=プロ用男子!D$202,ROW(),"")),"")</f>
        <v/>
      </c>
      <c r="BV989" s="58" t="str">
        <f>IF(O989="男子",IF($AF989&gt;100,"",IF($M989=プロ用男子!K$202,ROW(),"")),"")</f>
        <v/>
      </c>
      <c r="BW989" s="58" t="str">
        <f>IF(O989="男子",IF($AF989&gt;100,"",IF($M989=プロ用男子!D$227,ROW(),"")),"")</f>
        <v/>
      </c>
      <c r="BX989" s="58" t="str">
        <f>IF(O989="男子",IF($AF989&gt;100,"",IF($M989=プロ用男子!K$227,ROW(),"")),"")</f>
        <v/>
      </c>
      <c r="BY989" s="58" t="str">
        <f>IF(O989="女子",IF(AF989&gt;100,"",IF(M989=プロ用女子!D$2,ROW(),"")),"")</f>
        <v/>
      </c>
      <c r="BZ989" s="58" t="str">
        <f>IF(O989="女子",IF($AF989&gt;100,"",IF($M989=プロ用女子!K$2,ROW(),"")),"")</f>
        <v/>
      </c>
      <c r="CA989" s="58" t="str">
        <f>IF(O989="女子",IF($AF989&gt;100,"",IF($M989=プロ用女子!D$27,ROW(),"")),"")</f>
        <v/>
      </c>
      <c r="CB989" s="58" t="str">
        <f>IF(O989="女子",IF($AF989&gt;100,"",IF($M989=プロ用女子!K$27,ROW(),"")),"")</f>
        <v/>
      </c>
      <c r="CC989" s="58" t="str">
        <f>IF(O989="女子",IF($AF989&gt;100,"",IF($M989=プロ用女子!D$52,ROW(),"")),"")</f>
        <v/>
      </c>
      <c r="CD989" s="58" t="str">
        <f>IF(O989="女子",IF($AF989&gt;100,"",IF($M989=プロ用女子!K$52,ROW(),"")),"")</f>
        <v/>
      </c>
      <c r="CE989" s="58" t="str">
        <f>IF(O989="女子",IF($AF989&gt;100,"",IF($M989=プロ用女子!D$77,ROW(),"")),"")</f>
        <v/>
      </c>
      <c r="CF989" s="58" t="str">
        <f>IF(O989="女子",IF($AF989&gt;100,"",IF($M989=プロ用女子!K$77,ROW(),"")),"")</f>
        <v/>
      </c>
      <c r="CG989" s="58" t="str">
        <f>IF(O989="女子",IF($AF989&gt;100,"",IF($M989=プロ用女子!D$102,ROW(),"")),"")</f>
        <v/>
      </c>
      <c r="CH989" s="58" t="str">
        <f>IF(O989="女子",IF($AF989&gt;100,"",IF($M989=プロ用女子!K$102,ROW(),"")),"")</f>
        <v/>
      </c>
      <c r="CI989" s="58" t="str">
        <f>IF(O989="女子",IF($AF989&gt;100,"",IF($M989=プロ用女子!D$127,ROW(),"")),"")</f>
        <v/>
      </c>
      <c r="CJ989" s="58" t="str">
        <f>IF(O989="女子",IF($AF989&gt;100,"",IF($M989=プロ用女子!K$127,ROW(),"")),"")</f>
        <v/>
      </c>
      <c r="CK989" s="58" t="str">
        <f>IF(O989="女子",IF($AF989&gt;100,"",IF($M989=プロ用女子!D$152,ROW(),"")),"")</f>
        <v/>
      </c>
      <c r="CL989" s="58" t="str">
        <f>IF(O989="女子",IF($AF989&gt;100,"",IF($M989=プロ用女子!K$152,ROW(),"")),"")</f>
        <v/>
      </c>
      <c r="CM989" s="58" t="str">
        <f>IF(O989="女子",IF($AF989&gt;100,"",IF($M989=プロ用女子!D$177,ROW(),"")),"")</f>
        <v/>
      </c>
      <c r="CN989" s="58" t="str">
        <f>IF(O989="女子",IF($AF989&gt;100,"",IF($M989=プロ用女子!K$177,ROW(),"")),"")</f>
        <v/>
      </c>
      <c r="CO989" s="58" t="str">
        <f>IF(O989="女子",IF($AF989&gt;100,"",IF($M989=プロ用女子!D$202,ROW(),"")),"")</f>
        <v/>
      </c>
      <c r="CP989" s="58" t="str">
        <f>IF(O989="女子",IF($AF989&gt;100,"",IF($M989=プロ用女子!K$202,ROW(),"")),"")</f>
        <v/>
      </c>
      <c r="CQ989" s="58" t="str">
        <f>IF(O989="女子",IF($AF989&gt;100,"",IF($M989=プロ用女子!D$227,ROW(),"")),"")</f>
        <v/>
      </c>
      <c r="CR989" s="58" t="str">
        <f>IF(O989="女子",IF($AF989&gt;100,"",IF($M989=プロ用女子!K$227,ROW(),"")),"")</f>
        <v/>
      </c>
    </row>
    <row r="990" spans="57:96" x14ac:dyDescent="0.15">
      <c r="BE990" s="58" t="str">
        <f>IF(O990="男子",IF($AF990&gt;100,"",IF(M990=プロ用男子!D$2,ROW(),"")),"")</f>
        <v/>
      </c>
      <c r="BF990" s="58" t="str">
        <f>IF(O990="男子",IF($AF990&gt;100,"",IF($M990=プロ用男子!K$2,ROW(),"")),"")</f>
        <v/>
      </c>
      <c r="BG990" s="58" t="str">
        <f>IF(O990="男子",IF($AF990&gt;100,"",IF($M990=プロ用男子!D$27,ROW(),"")),"")</f>
        <v/>
      </c>
      <c r="BH990" s="58" t="str">
        <f>IF(O990="男子",IF($AF990&gt;100,"",IF($M990=プロ用男子!K$27,ROW(),"")),"")</f>
        <v/>
      </c>
      <c r="BI990" s="58" t="str">
        <f>IF(O990="男子",IF($AF990&gt;100,"",IF($M990=プロ用男子!D$52,ROW(),"")),"")</f>
        <v/>
      </c>
      <c r="BJ990" s="58" t="str">
        <f>IF(O990="男子",IF($AF990&gt;100,"",IF($M990=プロ用男子!K$52,ROW(),"")),"")</f>
        <v/>
      </c>
      <c r="BK990" s="58" t="str">
        <f>IF(O990="男子",IF($AF990&gt;100,"",IF($M990=プロ用男子!D$77,ROW(),"")),"")</f>
        <v/>
      </c>
      <c r="BL990" s="58" t="str">
        <f>IF(O990="男子",IF($AF990&gt;100,"",IF($M990=プロ用男子!K$77,ROW(),"")),"")</f>
        <v/>
      </c>
      <c r="BM990" s="58" t="str">
        <f>IF(O990="男子",IF($AF990&gt;100,"",IF($M990=プロ用男子!D$102,ROW(),"")),"")</f>
        <v/>
      </c>
      <c r="BN990" s="58" t="str">
        <f>IF(O990="男子",IF($AF990&gt;100,"",IF($M990=プロ用男子!K$102,ROW(),"")),"")</f>
        <v/>
      </c>
      <c r="BO990" s="58" t="str">
        <f>IF(O990="男子",IF($AF990&gt;100,"",IF($M990=プロ用男子!D$127,ROW(),"")),"")</f>
        <v/>
      </c>
      <c r="BP990" s="58" t="str">
        <f>IF(O990="男子",IF($AF990&gt;100,"",IF($M990=プロ用男子!K$127,ROW(),"")),"")</f>
        <v/>
      </c>
      <c r="BQ990" s="58" t="str">
        <f>IF(O990="男子",IF($AF990&gt;100,"",IF($M990=プロ用男子!D$152,ROW(),"")),"")</f>
        <v/>
      </c>
      <c r="BR990" s="58" t="str">
        <f>IF(O990="男子",IF($AF990&gt;100,"",IF($M990=プロ用男子!K$152,ROW(),"")),"")</f>
        <v/>
      </c>
      <c r="BS990" s="58" t="str">
        <f>IF(O990="男子",IF($AF990&gt;100,"",IF($M990=プロ用男子!D$177,ROW(),"")),"")</f>
        <v/>
      </c>
      <c r="BT990" s="58" t="str">
        <f>IF(O990="男子",IF($AF990&gt;100,"",IF($M990=プロ用男子!K$177,ROW(),"")),"")</f>
        <v/>
      </c>
      <c r="BU990" s="58" t="str">
        <f>IF(O990="男子",IF($AF990&gt;100,"",IF($M990=プロ用男子!D$202,ROW(),"")),"")</f>
        <v/>
      </c>
      <c r="BV990" s="58" t="str">
        <f>IF(O990="男子",IF($AF990&gt;100,"",IF($M990=プロ用男子!K$202,ROW(),"")),"")</f>
        <v/>
      </c>
      <c r="BW990" s="58" t="str">
        <f>IF(O990="男子",IF($AF990&gt;100,"",IF($M990=プロ用男子!D$227,ROW(),"")),"")</f>
        <v/>
      </c>
      <c r="BX990" s="58" t="str">
        <f>IF(O990="男子",IF($AF990&gt;100,"",IF($M990=プロ用男子!K$227,ROW(),"")),"")</f>
        <v/>
      </c>
      <c r="BY990" s="58" t="str">
        <f>IF(O990="女子",IF(AF990&gt;100,"",IF(M990=プロ用女子!D$2,ROW(),"")),"")</f>
        <v/>
      </c>
      <c r="BZ990" s="58" t="str">
        <f>IF(O990="女子",IF($AF990&gt;100,"",IF($M990=プロ用女子!K$2,ROW(),"")),"")</f>
        <v/>
      </c>
      <c r="CA990" s="58" t="str">
        <f>IF(O990="女子",IF($AF990&gt;100,"",IF($M990=プロ用女子!D$27,ROW(),"")),"")</f>
        <v/>
      </c>
      <c r="CB990" s="58" t="str">
        <f>IF(O990="女子",IF($AF990&gt;100,"",IF($M990=プロ用女子!K$27,ROW(),"")),"")</f>
        <v/>
      </c>
      <c r="CC990" s="58" t="str">
        <f>IF(O990="女子",IF($AF990&gt;100,"",IF($M990=プロ用女子!D$52,ROW(),"")),"")</f>
        <v/>
      </c>
      <c r="CD990" s="58" t="str">
        <f>IF(O990="女子",IF($AF990&gt;100,"",IF($M990=プロ用女子!K$52,ROW(),"")),"")</f>
        <v/>
      </c>
      <c r="CE990" s="58" t="str">
        <f>IF(O990="女子",IF($AF990&gt;100,"",IF($M990=プロ用女子!D$77,ROW(),"")),"")</f>
        <v/>
      </c>
      <c r="CF990" s="58" t="str">
        <f>IF(O990="女子",IF($AF990&gt;100,"",IF($M990=プロ用女子!K$77,ROW(),"")),"")</f>
        <v/>
      </c>
      <c r="CG990" s="58" t="str">
        <f>IF(O990="女子",IF($AF990&gt;100,"",IF($M990=プロ用女子!D$102,ROW(),"")),"")</f>
        <v/>
      </c>
      <c r="CH990" s="58" t="str">
        <f>IF(O990="女子",IF($AF990&gt;100,"",IF($M990=プロ用女子!K$102,ROW(),"")),"")</f>
        <v/>
      </c>
      <c r="CI990" s="58" t="str">
        <f>IF(O990="女子",IF($AF990&gt;100,"",IF($M990=プロ用女子!D$127,ROW(),"")),"")</f>
        <v/>
      </c>
      <c r="CJ990" s="58" t="str">
        <f>IF(O990="女子",IF($AF990&gt;100,"",IF($M990=プロ用女子!K$127,ROW(),"")),"")</f>
        <v/>
      </c>
      <c r="CK990" s="58" t="str">
        <f>IF(O990="女子",IF($AF990&gt;100,"",IF($M990=プロ用女子!D$152,ROW(),"")),"")</f>
        <v/>
      </c>
      <c r="CL990" s="58" t="str">
        <f>IF(O990="女子",IF($AF990&gt;100,"",IF($M990=プロ用女子!K$152,ROW(),"")),"")</f>
        <v/>
      </c>
      <c r="CM990" s="58" t="str">
        <f>IF(O990="女子",IF($AF990&gt;100,"",IF($M990=プロ用女子!D$177,ROW(),"")),"")</f>
        <v/>
      </c>
      <c r="CN990" s="58" t="str">
        <f>IF(O990="女子",IF($AF990&gt;100,"",IF($M990=プロ用女子!K$177,ROW(),"")),"")</f>
        <v/>
      </c>
      <c r="CO990" s="58" t="str">
        <f>IF(O990="女子",IF($AF990&gt;100,"",IF($M990=プロ用女子!D$202,ROW(),"")),"")</f>
        <v/>
      </c>
      <c r="CP990" s="58" t="str">
        <f>IF(O990="女子",IF($AF990&gt;100,"",IF($M990=プロ用女子!K$202,ROW(),"")),"")</f>
        <v/>
      </c>
      <c r="CQ990" s="58" t="str">
        <f>IF(O990="女子",IF($AF990&gt;100,"",IF($M990=プロ用女子!D$227,ROW(),"")),"")</f>
        <v/>
      </c>
      <c r="CR990" s="58" t="str">
        <f>IF(O990="女子",IF($AF990&gt;100,"",IF($M990=プロ用女子!K$227,ROW(),"")),"")</f>
        <v/>
      </c>
    </row>
    <row r="991" spans="57:96" x14ac:dyDescent="0.15">
      <c r="BE991" s="58" t="str">
        <f>IF(O991="男子",IF($AF991&gt;100,"",IF(M991=プロ用男子!D$2,ROW(),"")),"")</f>
        <v/>
      </c>
      <c r="BF991" s="58" t="str">
        <f>IF(O991="男子",IF($AF991&gt;100,"",IF($M991=プロ用男子!K$2,ROW(),"")),"")</f>
        <v/>
      </c>
      <c r="BG991" s="58" t="str">
        <f>IF(O991="男子",IF($AF991&gt;100,"",IF($M991=プロ用男子!D$27,ROW(),"")),"")</f>
        <v/>
      </c>
      <c r="BH991" s="58" t="str">
        <f>IF(O991="男子",IF($AF991&gt;100,"",IF($M991=プロ用男子!K$27,ROW(),"")),"")</f>
        <v/>
      </c>
      <c r="BI991" s="58" t="str">
        <f>IF(O991="男子",IF($AF991&gt;100,"",IF($M991=プロ用男子!D$52,ROW(),"")),"")</f>
        <v/>
      </c>
      <c r="BJ991" s="58" t="str">
        <f>IF(O991="男子",IF($AF991&gt;100,"",IF($M991=プロ用男子!K$52,ROW(),"")),"")</f>
        <v/>
      </c>
      <c r="BK991" s="58" t="str">
        <f>IF(O991="男子",IF($AF991&gt;100,"",IF($M991=プロ用男子!D$77,ROW(),"")),"")</f>
        <v/>
      </c>
      <c r="BL991" s="58" t="str">
        <f>IF(O991="男子",IF($AF991&gt;100,"",IF($M991=プロ用男子!K$77,ROW(),"")),"")</f>
        <v/>
      </c>
      <c r="BM991" s="58" t="str">
        <f>IF(O991="男子",IF($AF991&gt;100,"",IF($M991=プロ用男子!D$102,ROW(),"")),"")</f>
        <v/>
      </c>
      <c r="BN991" s="58" t="str">
        <f>IF(O991="男子",IF($AF991&gt;100,"",IF($M991=プロ用男子!K$102,ROW(),"")),"")</f>
        <v/>
      </c>
      <c r="BO991" s="58" t="str">
        <f>IF(O991="男子",IF($AF991&gt;100,"",IF($M991=プロ用男子!D$127,ROW(),"")),"")</f>
        <v/>
      </c>
      <c r="BP991" s="58" t="str">
        <f>IF(O991="男子",IF($AF991&gt;100,"",IF($M991=プロ用男子!K$127,ROW(),"")),"")</f>
        <v/>
      </c>
      <c r="BQ991" s="58" t="str">
        <f>IF(O991="男子",IF($AF991&gt;100,"",IF($M991=プロ用男子!D$152,ROW(),"")),"")</f>
        <v/>
      </c>
      <c r="BR991" s="58" t="str">
        <f>IF(O991="男子",IF($AF991&gt;100,"",IF($M991=プロ用男子!K$152,ROW(),"")),"")</f>
        <v/>
      </c>
      <c r="BS991" s="58" t="str">
        <f>IF(O991="男子",IF($AF991&gt;100,"",IF($M991=プロ用男子!D$177,ROW(),"")),"")</f>
        <v/>
      </c>
      <c r="BT991" s="58" t="str">
        <f>IF(O991="男子",IF($AF991&gt;100,"",IF($M991=プロ用男子!K$177,ROW(),"")),"")</f>
        <v/>
      </c>
      <c r="BU991" s="58" t="str">
        <f>IF(O991="男子",IF($AF991&gt;100,"",IF($M991=プロ用男子!D$202,ROW(),"")),"")</f>
        <v/>
      </c>
      <c r="BV991" s="58" t="str">
        <f>IF(O991="男子",IF($AF991&gt;100,"",IF($M991=プロ用男子!K$202,ROW(),"")),"")</f>
        <v/>
      </c>
      <c r="BW991" s="58" t="str">
        <f>IF(O991="男子",IF($AF991&gt;100,"",IF($M991=プロ用男子!D$227,ROW(),"")),"")</f>
        <v/>
      </c>
      <c r="BX991" s="58" t="str">
        <f>IF(O991="男子",IF($AF991&gt;100,"",IF($M991=プロ用男子!K$227,ROW(),"")),"")</f>
        <v/>
      </c>
      <c r="BY991" s="58" t="str">
        <f>IF(O991="女子",IF(AF991&gt;100,"",IF(M991=プロ用女子!D$2,ROW(),"")),"")</f>
        <v/>
      </c>
      <c r="BZ991" s="58" t="str">
        <f>IF(O991="女子",IF($AF991&gt;100,"",IF($M991=プロ用女子!K$2,ROW(),"")),"")</f>
        <v/>
      </c>
      <c r="CA991" s="58" t="str">
        <f>IF(O991="女子",IF($AF991&gt;100,"",IF($M991=プロ用女子!D$27,ROW(),"")),"")</f>
        <v/>
      </c>
      <c r="CB991" s="58" t="str">
        <f>IF(O991="女子",IF($AF991&gt;100,"",IF($M991=プロ用女子!K$27,ROW(),"")),"")</f>
        <v/>
      </c>
      <c r="CC991" s="58" t="str">
        <f>IF(O991="女子",IF($AF991&gt;100,"",IF($M991=プロ用女子!D$52,ROW(),"")),"")</f>
        <v/>
      </c>
      <c r="CD991" s="58" t="str">
        <f>IF(O991="女子",IF($AF991&gt;100,"",IF($M991=プロ用女子!K$52,ROW(),"")),"")</f>
        <v/>
      </c>
      <c r="CE991" s="58" t="str">
        <f>IF(O991="女子",IF($AF991&gt;100,"",IF($M991=プロ用女子!D$77,ROW(),"")),"")</f>
        <v/>
      </c>
      <c r="CF991" s="58" t="str">
        <f>IF(O991="女子",IF($AF991&gt;100,"",IF($M991=プロ用女子!K$77,ROW(),"")),"")</f>
        <v/>
      </c>
      <c r="CG991" s="58" t="str">
        <f>IF(O991="女子",IF($AF991&gt;100,"",IF($M991=プロ用女子!D$102,ROW(),"")),"")</f>
        <v/>
      </c>
      <c r="CH991" s="58" t="str">
        <f>IF(O991="女子",IF($AF991&gt;100,"",IF($M991=プロ用女子!K$102,ROW(),"")),"")</f>
        <v/>
      </c>
      <c r="CI991" s="58" t="str">
        <f>IF(O991="女子",IF($AF991&gt;100,"",IF($M991=プロ用女子!D$127,ROW(),"")),"")</f>
        <v/>
      </c>
      <c r="CJ991" s="58" t="str">
        <f>IF(O991="女子",IF($AF991&gt;100,"",IF($M991=プロ用女子!K$127,ROW(),"")),"")</f>
        <v/>
      </c>
      <c r="CK991" s="58" t="str">
        <f>IF(O991="女子",IF($AF991&gt;100,"",IF($M991=プロ用女子!D$152,ROW(),"")),"")</f>
        <v/>
      </c>
      <c r="CL991" s="58" t="str">
        <f>IF(O991="女子",IF($AF991&gt;100,"",IF($M991=プロ用女子!K$152,ROW(),"")),"")</f>
        <v/>
      </c>
      <c r="CM991" s="58" t="str">
        <f>IF(O991="女子",IF($AF991&gt;100,"",IF($M991=プロ用女子!D$177,ROW(),"")),"")</f>
        <v/>
      </c>
      <c r="CN991" s="58" t="str">
        <f>IF(O991="女子",IF($AF991&gt;100,"",IF($M991=プロ用女子!K$177,ROW(),"")),"")</f>
        <v/>
      </c>
      <c r="CO991" s="58" t="str">
        <f>IF(O991="女子",IF($AF991&gt;100,"",IF($M991=プロ用女子!D$202,ROW(),"")),"")</f>
        <v/>
      </c>
      <c r="CP991" s="58" t="str">
        <f>IF(O991="女子",IF($AF991&gt;100,"",IF($M991=プロ用女子!K$202,ROW(),"")),"")</f>
        <v/>
      </c>
      <c r="CQ991" s="58" t="str">
        <f>IF(O991="女子",IF($AF991&gt;100,"",IF($M991=プロ用女子!D$227,ROW(),"")),"")</f>
        <v/>
      </c>
      <c r="CR991" s="58" t="str">
        <f>IF(O991="女子",IF($AF991&gt;100,"",IF($M991=プロ用女子!K$227,ROW(),"")),"")</f>
        <v/>
      </c>
    </row>
    <row r="992" spans="57:96" x14ac:dyDescent="0.15">
      <c r="BE992" s="58" t="str">
        <f>IF(O992="男子",IF($AF992&gt;100,"",IF(M992=プロ用男子!D$2,ROW(),"")),"")</f>
        <v/>
      </c>
      <c r="BF992" s="58" t="str">
        <f>IF(O992="男子",IF($AF992&gt;100,"",IF($M992=プロ用男子!K$2,ROW(),"")),"")</f>
        <v/>
      </c>
      <c r="BG992" s="58" t="str">
        <f>IF(O992="男子",IF($AF992&gt;100,"",IF($M992=プロ用男子!D$27,ROW(),"")),"")</f>
        <v/>
      </c>
      <c r="BH992" s="58" t="str">
        <f>IF(O992="男子",IF($AF992&gt;100,"",IF($M992=プロ用男子!K$27,ROW(),"")),"")</f>
        <v/>
      </c>
      <c r="BI992" s="58" t="str">
        <f>IF(O992="男子",IF($AF992&gt;100,"",IF($M992=プロ用男子!D$52,ROW(),"")),"")</f>
        <v/>
      </c>
      <c r="BJ992" s="58" t="str">
        <f>IF(O992="男子",IF($AF992&gt;100,"",IF($M992=プロ用男子!K$52,ROW(),"")),"")</f>
        <v/>
      </c>
      <c r="BK992" s="58" t="str">
        <f>IF(O992="男子",IF($AF992&gt;100,"",IF($M992=プロ用男子!D$77,ROW(),"")),"")</f>
        <v/>
      </c>
      <c r="BL992" s="58" t="str">
        <f>IF(O992="男子",IF($AF992&gt;100,"",IF($M992=プロ用男子!K$77,ROW(),"")),"")</f>
        <v/>
      </c>
      <c r="BM992" s="58" t="str">
        <f>IF(O992="男子",IF($AF992&gt;100,"",IF($M992=プロ用男子!D$102,ROW(),"")),"")</f>
        <v/>
      </c>
      <c r="BN992" s="58" t="str">
        <f>IF(O992="男子",IF($AF992&gt;100,"",IF($M992=プロ用男子!K$102,ROW(),"")),"")</f>
        <v/>
      </c>
      <c r="BO992" s="58" t="str">
        <f>IF(O992="男子",IF($AF992&gt;100,"",IF($M992=プロ用男子!D$127,ROW(),"")),"")</f>
        <v/>
      </c>
      <c r="BP992" s="58" t="str">
        <f>IF(O992="男子",IF($AF992&gt;100,"",IF($M992=プロ用男子!K$127,ROW(),"")),"")</f>
        <v/>
      </c>
      <c r="BQ992" s="58" t="str">
        <f>IF(O992="男子",IF($AF992&gt;100,"",IF($M992=プロ用男子!D$152,ROW(),"")),"")</f>
        <v/>
      </c>
      <c r="BR992" s="58" t="str">
        <f>IF(O992="男子",IF($AF992&gt;100,"",IF($M992=プロ用男子!K$152,ROW(),"")),"")</f>
        <v/>
      </c>
      <c r="BS992" s="58" t="str">
        <f>IF(O992="男子",IF($AF992&gt;100,"",IF($M992=プロ用男子!D$177,ROW(),"")),"")</f>
        <v/>
      </c>
      <c r="BT992" s="58" t="str">
        <f>IF(O992="男子",IF($AF992&gt;100,"",IF($M992=プロ用男子!K$177,ROW(),"")),"")</f>
        <v/>
      </c>
      <c r="BU992" s="58" t="str">
        <f>IF(O992="男子",IF($AF992&gt;100,"",IF($M992=プロ用男子!D$202,ROW(),"")),"")</f>
        <v/>
      </c>
      <c r="BV992" s="58" t="str">
        <f>IF(O992="男子",IF($AF992&gt;100,"",IF($M992=プロ用男子!K$202,ROW(),"")),"")</f>
        <v/>
      </c>
      <c r="BW992" s="58" t="str">
        <f>IF(O992="男子",IF($AF992&gt;100,"",IF($M992=プロ用男子!D$227,ROW(),"")),"")</f>
        <v/>
      </c>
      <c r="BX992" s="58" t="str">
        <f>IF(O992="男子",IF($AF992&gt;100,"",IF($M992=プロ用男子!K$227,ROW(),"")),"")</f>
        <v/>
      </c>
      <c r="BY992" s="58" t="str">
        <f>IF(O992="女子",IF(AF992&gt;100,"",IF(M992=プロ用女子!D$2,ROW(),"")),"")</f>
        <v/>
      </c>
      <c r="BZ992" s="58" t="str">
        <f>IF(O992="女子",IF($AF992&gt;100,"",IF($M992=プロ用女子!K$2,ROW(),"")),"")</f>
        <v/>
      </c>
      <c r="CA992" s="58" t="str">
        <f>IF(O992="女子",IF($AF992&gt;100,"",IF($M992=プロ用女子!D$27,ROW(),"")),"")</f>
        <v/>
      </c>
      <c r="CB992" s="58" t="str">
        <f>IF(O992="女子",IF($AF992&gt;100,"",IF($M992=プロ用女子!K$27,ROW(),"")),"")</f>
        <v/>
      </c>
      <c r="CC992" s="58" t="str">
        <f>IF(O992="女子",IF($AF992&gt;100,"",IF($M992=プロ用女子!D$52,ROW(),"")),"")</f>
        <v/>
      </c>
      <c r="CD992" s="58" t="str">
        <f>IF(O992="女子",IF($AF992&gt;100,"",IF($M992=プロ用女子!K$52,ROW(),"")),"")</f>
        <v/>
      </c>
      <c r="CE992" s="58" t="str">
        <f>IF(O992="女子",IF($AF992&gt;100,"",IF($M992=プロ用女子!D$77,ROW(),"")),"")</f>
        <v/>
      </c>
      <c r="CF992" s="58" t="str">
        <f>IF(O992="女子",IF($AF992&gt;100,"",IF($M992=プロ用女子!K$77,ROW(),"")),"")</f>
        <v/>
      </c>
      <c r="CG992" s="58" t="str">
        <f>IF(O992="女子",IF($AF992&gt;100,"",IF($M992=プロ用女子!D$102,ROW(),"")),"")</f>
        <v/>
      </c>
      <c r="CH992" s="58" t="str">
        <f>IF(O992="女子",IF($AF992&gt;100,"",IF($M992=プロ用女子!K$102,ROW(),"")),"")</f>
        <v/>
      </c>
      <c r="CI992" s="58" t="str">
        <f>IF(O992="女子",IF($AF992&gt;100,"",IF($M992=プロ用女子!D$127,ROW(),"")),"")</f>
        <v/>
      </c>
      <c r="CJ992" s="58" t="str">
        <f>IF(O992="女子",IF($AF992&gt;100,"",IF($M992=プロ用女子!K$127,ROW(),"")),"")</f>
        <v/>
      </c>
      <c r="CK992" s="58" t="str">
        <f>IF(O992="女子",IF($AF992&gt;100,"",IF($M992=プロ用女子!D$152,ROW(),"")),"")</f>
        <v/>
      </c>
      <c r="CL992" s="58" t="str">
        <f>IF(O992="女子",IF($AF992&gt;100,"",IF($M992=プロ用女子!K$152,ROW(),"")),"")</f>
        <v/>
      </c>
      <c r="CM992" s="58" t="str">
        <f>IF(O992="女子",IF($AF992&gt;100,"",IF($M992=プロ用女子!D$177,ROW(),"")),"")</f>
        <v/>
      </c>
      <c r="CN992" s="58" t="str">
        <f>IF(O992="女子",IF($AF992&gt;100,"",IF($M992=プロ用女子!K$177,ROW(),"")),"")</f>
        <v/>
      </c>
      <c r="CO992" s="58" t="str">
        <f>IF(O992="女子",IF($AF992&gt;100,"",IF($M992=プロ用女子!D$202,ROW(),"")),"")</f>
        <v/>
      </c>
      <c r="CP992" s="58" t="str">
        <f>IF(O992="女子",IF($AF992&gt;100,"",IF($M992=プロ用女子!K$202,ROW(),"")),"")</f>
        <v/>
      </c>
      <c r="CQ992" s="58" t="str">
        <f>IF(O992="女子",IF($AF992&gt;100,"",IF($M992=プロ用女子!D$227,ROW(),"")),"")</f>
        <v/>
      </c>
      <c r="CR992" s="58" t="str">
        <f>IF(O992="女子",IF($AF992&gt;100,"",IF($M992=プロ用女子!K$227,ROW(),"")),"")</f>
        <v/>
      </c>
    </row>
    <row r="993" spans="57:96" x14ac:dyDescent="0.15">
      <c r="BE993" s="58" t="str">
        <f>IF(O993="男子",IF($AF993&gt;100,"",IF(M993=プロ用男子!D$2,ROW(),"")),"")</f>
        <v/>
      </c>
      <c r="BF993" s="58" t="str">
        <f>IF(O993="男子",IF($AF993&gt;100,"",IF($M993=プロ用男子!K$2,ROW(),"")),"")</f>
        <v/>
      </c>
      <c r="BG993" s="58" t="str">
        <f>IF(O993="男子",IF($AF993&gt;100,"",IF($M993=プロ用男子!D$27,ROW(),"")),"")</f>
        <v/>
      </c>
      <c r="BH993" s="58" t="str">
        <f>IF(O993="男子",IF($AF993&gt;100,"",IF($M993=プロ用男子!K$27,ROW(),"")),"")</f>
        <v/>
      </c>
      <c r="BI993" s="58" t="str">
        <f>IF(O993="男子",IF($AF993&gt;100,"",IF($M993=プロ用男子!D$52,ROW(),"")),"")</f>
        <v/>
      </c>
      <c r="BJ993" s="58" t="str">
        <f>IF(O993="男子",IF($AF993&gt;100,"",IF($M993=プロ用男子!K$52,ROW(),"")),"")</f>
        <v/>
      </c>
      <c r="BK993" s="58" t="str">
        <f>IF(O993="男子",IF($AF993&gt;100,"",IF($M993=プロ用男子!D$77,ROW(),"")),"")</f>
        <v/>
      </c>
      <c r="BL993" s="58" t="str">
        <f>IF(O993="男子",IF($AF993&gt;100,"",IF($M993=プロ用男子!K$77,ROW(),"")),"")</f>
        <v/>
      </c>
      <c r="BM993" s="58" t="str">
        <f>IF(O993="男子",IF($AF993&gt;100,"",IF($M993=プロ用男子!D$102,ROW(),"")),"")</f>
        <v/>
      </c>
      <c r="BN993" s="58" t="str">
        <f>IF(O993="男子",IF($AF993&gt;100,"",IF($M993=プロ用男子!K$102,ROW(),"")),"")</f>
        <v/>
      </c>
      <c r="BO993" s="58" t="str">
        <f>IF(O993="男子",IF($AF993&gt;100,"",IF($M993=プロ用男子!D$127,ROW(),"")),"")</f>
        <v/>
      </c>
      <c r="BP993" s="58" t="str">
        <f>IF(O993="男子",IF($AF993&gt;100,"",IF($M993=プロ用男子!K$127,ROW(),"")),"")</f>
        <v/>
      </c>
      <c r="BQ993" s="58" t="str">
        <f>IF(O993="男子",IF($AF993&gt;100,"",IF($M993=プロ用男子!D$152,ROW(),"")),"")</f>
        <v/>
      </c>
      <c r="BR993" s="58" t="str">
        <f>IF(O993="男子",IF($AF993&gt;100,"",IF($M993=プロ用男子!K$152,ROW(),"")),"")</f>
        <v/>
      </c>
      <c r="BS993" s="58" t="str">
        <f>IF(O993="男子",IF($AF993&gt;100,"",IF($M993=プロ用男子!D$177,ROW(),"")),"")</f>
        <v/>
      </c>
      <c r="BT993" s="58" t="str">
        <f>IF(O993="男子",IF($AF993&gt;100,"",IF($M993=プロ用男子!K$177,ROW(),"")),"")</f>
        <v/>
      </c>
      <c r="BU993" s="58" t="str">
        <f>IF(O993="男子",IF($AF993&gt;100,"",IF($M993=プロ用男子!D$202,ROW(),"")),"")</f>
        <v/>
      </c>
      <c r="BV993" s="58" t="str">
        <f>IF(O993="男子",IF($AF993&gt;100,"",IF($M993=プロ用男子!K$202,ROW(),"")),"")</f>
        <v/>
      </c>
      <c r="BW993" s="58" t="str">
        <f>IF(O993="男子",IF($AF993&gt;100,"",IF($M993=プロ用男子!D$227,ROW(),"")),"")</f>
        <v/>
      </c>
      <c r="BX993" s="58" t="str">
        <f>IF(O993="男子",IF($AF993&gt;100,"",IF($M993=プロ用男子!K$227,ROW(),"")),"")</f>
        <v/>
      </c>
      <c r="BY993" s="58" t="str">
        <f>IF(O993="女子",IF(AF993&gt;100,"",IF(M993=プロ用女子!D$2,ROW(),"")),"")</f>
        <v/>
      </c>
      <c r="BZ993" s="58" t="str">
        <f>IF(O993="女子",IF($AF993&gt;100,"",IF($M993=プロ用女子!K$2,ROW(),"")),"")</f>
        <v/>
      </c>
      <c r="CA993" s="58" t="str">
        <f>IF(O993="女子",IF($AF993&gt;100,"",IF($M993=プロ用女子!D$27,ROW(),"")),"")</f>
        <v/>
      </c>
      <c r="CB993" s="58" t="str">
        <f>IF(O993="女子",IF($AF993&gt;100,"",IF($M993=プロ用女子!K$27,ROW(),"")),"")</f>
        <v/>
      </c>
      <c r="CC993" s="58" t="str">
        <f>IF(O993="女子",IF($AF993&gt;100,"",IF($M993=プロ用女子!D$52,ROW(),"")),"")</f>
        <v/>
      </c>
      <c r="CD993" s="58" t="str">
        <f>IF(O993="女子",IF($AF993&gt;100,"",IF($M993=プロ用女子!K$52,ROW(),"")),"")</f>
        <v/>
      </c>
      <c r="CE993" s="58" t="str">
        <f>IF(O993="女子",IF($AF993&gt;100,"",IF($M993=プロ用女子!D$77,ROW(),"")),"")</f>
        <v/>
      </c>
      <c r="CF993" s="58" t="str">
        <f>IF(O993="女子",IF($AF993&gt;100,"",IF($M993=プロ用女子!K$77,ROW(),"")),"")</f>
        <v/>
      </c>
      <c r="CG993" s="58" t="str">
        <f>IF(O993="女子",IF($AF993&gt;100,"",IF($M993=プロ用女子!D$102,ROW(),"")),"")</f>
        <v/>
      </c>
      <c r="CH993" s="58" t="str">
        <f>IF(O993="女子",IF($AF993&gt;100,"",IF($M993=プロ用女子!K$102,ROW(),"")),"")</f>
        <v/>
      </c>
      <c r="CI993" s="58" t="str">
        <f>IF(O993="女子",IF($AF993&gt;100,"",IF($M993=プロ用女子!D$127,ROW(),"")),"")</f>
        <v/>
      </c>
      <c r="CJ993" s="58" t="str">
        <f>IF(O993="女子",IF($AF993&gt;100,"",IF($M993=プロ用女子!K$127,ROW(),"")),"")</f>
        <v/>
      </c>
      <c r="CK993" s="58" t="str">
        <f>IF(O993="女子",IF($AF993&gt;100,"",IF($M993=プロ用女子!D$152,ROW(),"")),"")</f>
        <v/>
      </c>
      <c r="CL993" s="58" t="str">
        <f>IF(O993="女子",IF($AF993&gt;100,"",IF($M993=プロ用女子!K$152,ROW(),"")),"")</f>
        <v/>
      </c>
      <c r="CM993" s="58" t="str">
        <f>IF(O993="女子",IF($AF993&gt;100,"",IF($M993=プロ用女子!D$177,ROW(),"")),"")</f>
        <v/>
      </c>
      <c r="CN993" s="58" t="str">
        <f>IF(O993="女子",IF($AF993&gt;100,"",IF($M993=プロ用女子!K$177,ROW(),"")),"")</f>
        <v/>
      </c>
      <c r="CO993" s="58" t="str">
        <f>IF(O993="女子",IF($AF993&gt;100,"",IF($M993=プロ用女子!D$202,ROW(),"")),"")</f>
        <v/>
      </c>
      <c r="CP993" s="58" t="str">
        <f>IF(O993="女子",IF($AF993&gt;100,"",IF($M993=プロ用女子!K$202,ROW(),"")),"")</f>
        <v/>
      </c>
      <c r="CQ993" s="58" t="str">
        <f>IF(O993="女子",IF($AF993&gt;100,"",IF($M993=プロ用女子!D$227,ROW(),"")),"")</f>
        <v/>
      </c>
      <c r="CR993" s="58" t="str">
        <f>IF(O993="女子",IF($AF993&gt;100,"",IF($M993=プロ用女子!K$227,ROW(),"")),"")</f>
        <v/>
      </c>
    </row>
    <row r="994" spans="57:96" x14ac:dyDescent="0.15">
      <c r="BE994" s="58" t="str">
        <f>IF(O994="男子",IF($AF994&gt;100,"",IF(M994=プロ用男子!D$2,ROW(),"")),"")</f>
        <v/>
      </c>
      <c r="BF994" s="58" t="str">
        <f>IF(O994="男子",IF($AF994&gt;100,"",IF($M994=プロ用男子!K$2,ROW(),"")),"")</f>
        <v/>
      </c>
      <c r="BG994" s="58" t="str">
        <f>IF(O994="男子",IF($AF994&gt;100,"",IF($M994=プロ用男子!D$27,ROW(),"")),"")</f>
        <v/>
      </c>
      <c r="BH994" s="58" t="str">
        <f>IF(O994="男子",IF($AF994&gt;100,"",IF($M994=プロ用男子!K$27,ROW(),"")),"")</f>
        <v/>
      </c>
      <c r="BI994" s="58" t="str">
        <f>IF(O994="男子",IF($AF994&gt;100,"",IF($M994=プロ用男子!D$52,ROW(),"")),"")</f>
        <v/>
      </c>
      <c r="BJ994" s="58" t="str">
        <f>IF(O994="男子",IF($AF994&gt;100,"",IF($M994=プロ用男子!K$52,ROW(),"")),"")</f>
        <v/>
      </c>
      <c r="BK994" s="58" t="str">
        <f>IF(O994="男子",IF($AF994&gt;100,"",IF($M994=プロ用男子!D$77,ROW(),"")),"")</f>
        <v/>
      </c>
      <c r="BL994" s="58" t="str">
        <f>IF(O994="男子",IF($AF994&gt;100,"",IF($M994=プロ用男子!K$77,ROW(),"")),"")</f>
        <v/>
      </c>
      <c r="BM994" s="58" t="str">
        <f>IF(O994="男子",IF($AF994&gt;100,"",IF($M994=プロ用男子!D$102,ROW(),"")),"")</f>
        <v/>
      </c>
      <c r="BN994" s="58" t="str">
        <f>IF(O994="男子",IF($AF994&gt;100,"",IF($M994=プロ用男子!K$102,ROW(),"")),"")</f>
        <v/>
      </c>
      <c r="BO994" s="58" t="str">
        <f>IF(O994="男子",IF($AF994&gt;100,"",IF($M994=プロ用男子!D$127,ROW(),"")),"")</f>
        <v/>
      </c>
      <c r="BP994" s="58" t="str">
        <f>IF(O994="男子",IF($AF994&gt;100,"",IF($M994=プロ用男子!K$127,ROW(),"")),"")</f>
        <v/>
      </c>
      <c r="BQ994" s="58" t="str">
        <f>IF(O994="男子",IF($AF994&gt;100,"",IF($M994=プロ用男子!D$152,ROW(),"")),"")</f>
        <v/>
      </c>
      <c r="BR994" s="58" t="str">
        <f>IF(O994="男子",IF($AF994&gt;100,"",IF($M994=プロ用男子!K$152,ROW(),"")),"")</f>
        <v/>
      </c>
      <c r="BS994" s="58" t="str">
        <f>IF(O994="男子",IF($AF994&gt;100,"",IF($M994=プロ用男子!D$177,ROW(),"")),"")</f>
        <v/>
      </c>
      <c r="BT994" s="58" t="str">
        <f>IF(O994="男子",IF($AF994&gt;100,"",IF($M994=プロ用男子!K$177,ROW(),"")),"")</f>
        <v/>
      </c>
      <c r="BU994" s="58" t="str">
        <f>IF(O994="男子",IF($AF994&gt;100,"",IF($M994=プロ用男子!D$202,ROW(),"")),"")</f>
        <v/>
      </c>
      <c r="BV994" s="58" t="str">
        <f>IF(O994="男子",IF($AF994&gt;100,"",IF($M994=プロ用男子!K$202,ROW(),"")),"")</f>
        <v/>
      </c>
      <c r="BW994" s="58" t="str">
        <f>IF(O994="男子",IF($AF994&gt;100,"",IF($M994=プロ用男子!D$227,ROW(),"")),"")</f>
        <v/>
      </c>
      <c r="BX994" s="58" t="str">
        <f>IF(O994="男子",IF($AF994&gt;100,"",IF($M994=プロ用男子!K$227,ROW(),"")),"")</f>
        <v/>
      </c>
      <c r="BY994" s="58" t="str">
        <f>IF(O994="女子",IF(AF994&gt;100,"",IF(M994=プロ用女子!D$2,ROW(),"")),"")</f>
        <v/>
      </c>
      <c r="BZ994" s="58" t="str">
        <f>IF(O994="女子",IF($AF994&gt;100,"",IF($M994=プロ用女子!K$2,ROW(),"")),"")</f>
        <v/>
      </c>
      <c r="CA994" s="58" t="str">
        <f>IF(O994="女子",IF($AF994&gt;100,"",IF($M994=プロ用女子!D$27,ROW(),"")),"")</f>
        <v/>
      </c>
      <c r="CB994" s="58" t="str">
        <f>IF(O994="女子",IF($AF994&gt;100,"",IF($M994=プロ用女子!K$27,ROW(),"")),"")</f>
        <v/>
      </c>
      <c r="CC994" s="58" t="str">
        <f>IF(O994="女子",IF($AF994&gt;100,"",IF($M994=プロ用女子!D$52,ROW(),"")),"")</f>
        <v/>
      </c>
      <c r="CD994" s="58" t="str">
        <f>IF(O994="女子",IF($AF994&gt;100,"",IF($M994=プロ用女子!K$52,ROW(),"")),"")</f>
        <v/>
      </c>
      <c r="CE994" s="58" t="str">
        <f>IF(O994="女子",IF($AF994&gt;100,"",IF($M994=プロ用女子!D$77,ROW(),"")),"")</f>
        <v/>
      </c>
      <c r="CF994" s="58" t="str">
        <f>IF(O994="女子",IF($AF994&gt;100,"",IF($M994=プロ用女子!K$77,ROW(),"")),"")</f>
        <v/>
      </c>
      <c r="CG994" s="58" t="str">
        <f>IF(O994="女子",IF($AF994&gt;100,"",IF($M994=プロ用女子!D$102,ROW(),"")),"")</f>
        <v/>
      </c>
      <c r="CH994" s="58" t="str">
        <f>IF(O994="女子",IF($AF994&gt;100,"",IF($M994=プロ用女子!K$102,ROW(),"")),"")</f>
        <v/>
      </c>
      <c r="CI994" s="58" t="str">
        <f>IF(O994="女子",IF($AF994&gt;100,"",IF($M994=プロ用女子!D$127,ROW(),"")),"")</f>
        <v/>
      </c>
      <c r="CJ994" s="58" t="str">
        <f>IF(O994="女子",IF($AF994&gt;100,"",IF($M994=プロ用女子!K$127,ROW(),"")),"")</f>
        <v/>
      </c>
      <c r="CK994" s="58" t="str">
        <f>IF(O994="女子",IF($AF994&gt;100,"",IF($M994=プロ用女子!D$152,ROW(),"")),"")</f>
        <v/>
      </c>
      <c r="CL994" s="58" t="str">
        <f>IF(O994="女子",IF($AF994&gt;100,"",IF($M994=プロ用女子!K$152,ROW(),"")),"")</f>
        <v/>
      </c>
      <c r="CM994" s="58" t="str">
        <f>IF(O994="女子",IF($AF994&gt;100,"",IF($M994=プロ用女子!D$177,ROW(),"")),"")</f>
        <v/>
      </c>
      <c r="CN994" s="58" t="str">
        <f>IF(O994="女子",IF($AF994&gt;100,"",IF($M994=プロ用女子!K$177,ROW(),"")),"")</f>
        <v/>
      </c>
      <c r="CO994" s="58" t="str">
        <f>IF(O994="女子",IF($AF994&gt;100,"",IF($M994=プロ用女子!D$202,ROW(),"")),"")</f>
        <v/>
      </c>
      <c r="CP994" s="58" t="str">
        <f>IF(O994="女子",IF($AF994&gt;100,"",IF($M994=プロ用女子!K$202,ROW(),"")),"")</f>
        <v/>
      </c>
      <c r="CQ994" s="58" t="str">
        <f>IF(O994="女子",IF($AF994&gt;100,"",IF($M994=プロ用女子!D$227,ROW(),"")),"")</f>
        <v/>
      </c>
      <c r="CR994" s="58" t="str">
        <f>IF(O994="女子",IF($AF994&gt;100,"",IF($M994=プロ用女子!K$227,ROW(),"")),"")</f>
        <v/>
      </c>
    </row>
    <row r="995" spans="57:96" x14ac:dyDescent="0.15">
      <c r="BE995" s="58" t="str">
        <f>IF(O995="男子",IF($AF995&gt;100,"",IF(M995=プロ用男子!D$2,ROW(),"")),"")</f>
        <v/>
      </c>
      <c r="BF995" s="58" t="str">
        <f>IF(O995="男子",IF($AF995&gt;100,"",IF($M995=プロ用男子!K$2,ROW(),"")),"")</f>
        <v/>
      </c>
      <c r="BG995" s="58" t="str">
        <f>IF(O995="男子",IF($AF995&gt;100,"",IF($M995=プロ用男子!D$27,ROW(),"")),"")</f>
        <v/>
      </c>
      <c r="BH995" s="58" t="str">
        <f>IF(O995="男子",IF($AF995&gt;100,"",IF($M995=プロ用男子!K$27,ROW(),"")),"")</f>
        <v/>
      </c>
      <c r="BI995" s="58" t="str">
        <f>IF(O995="男子",IF($AF995&gt;100,"",IF($M995=プロ用男子!D$52,ROW(),"")),"")</f>
        <v/>
      </c>
      <c r="BJ995" s="58" t="str">
        <f>IF(O995="男子",IF($AF995&gt;100,"",IF($M995=プロ用男子!K$52,ROW(),"")),"")</f>
        <v/>
      </c>
      <c r="BK995" s="58" t="str">
        <f>IF(O995="男子",IF($AF995&gt;100,"",IF($M995=プロ用男子!D$77,ROW(),"")),"")</f>
        <v/>
      </c>
      <c r="BL995" s="58" t="str">
        <f>IF(O995="男子",IF($AF995&gt;100,"",IF($M995=プロ用男子!K$77,ROW(),"")),"")</f>
        <v/>
      </c>
      <c r="BM995" s="58" t="str">
        <f>IF(O995="男子",IF($AF995&gt;100,"",IF($M995=プロ用男子!D$102,ROW(),"")),"")</f>
        <v/>
      </c>
      <c r="BN995" s="58" t="str">
        <f>IF(O995="男子",IF($AF995&gt;100,"",IF($M995=プロ用男子!K$102,ROW(),"")),"")</f>
        <v/>
      </c>
      <c r="BO995" s="58" t="str">
        <f>IF(O995="男子",IF($AF995&gt;100,"",IF($M995=プロ用男子!D$127,ROW(),"")),"")</f>
        <v/>
      </c>
      <c r="BP995" s="58" t="str">
        <f>IF(O995="男子",IF($AF995&gt;100,"",IF($M995=プロ用男子!K$127,ROW(),"")),"")</f>
        <v/>
      </c>
      <c r="BQ995" s="58" t="str">
        <f>IF(O995="男子",IF($AF995&gt;100,"",IF($M995=プロ用男子!D$152,ROW(),"")),"")</f>
        <v/>
      </c>
      <c r="BR995" s="58" t="str">
        <f>IF(O995="男子",IF($AF995&gt;100,"",IF($M995=プロ用男子!K$152,ROW(),"")),"")</f>
        <v/>
      </c>
      <c r="BS995" s="58" t="str">
        <f>IF(O995="男子",IF($AF995&gt;100,"",IF($M995=プロ用男子!D$177,ROW(),"")),"")</f>
        <v/>
      </c>
      <c r="BT995" s="58" t="str">
        <f>IF(O995="男子",IF($AF995&gt;100,"",IF($M995=プロ用男子!K$177,ROW(),"")),"")</f>
        <v/>
      </c>
      <c r="BU995" s="58" t="str">
        <f>IF(O995="男子",IF($AF995&gt;100,"",IF($M995=プロ用男子!D$202,ROW(),"")),"")</f>
        <v/>
      </c>
      <c r="BV995" s="58" t="str">
        <f>IF(O995="男子",IF($AF995&gt;100,"",IF($M995=プロ用男子!K$202,ROW(),"")),"")</f>
        <v/>
      </c>
      <c r="BW995" s="58" t="str">
        <f>IF(O995="男子",IF($AF995&gt;100,"",IF($M995=プロ用男子!D$227,ROW(),"")),"")</f>
        <v/>
      </c>
      <c r="BX995" s="58" t="str">
        <f>IF(O995="男子",IF($AF995&gt;100,"",IF($M995=プロ用男子!K$227,ROW(),"")),"")</f>
        <v/>
      </c>
      <c r="BY995" s="58" t="str">
        <f>IF(O995="女子",IF(AF995&gt;100,"",IF(M995=プロ用女子!D$2,ROW(),"")),"")</f>
        <v/>
      </c>
      <c r="BZ995" s="58" t="str">
        <f>IF(O995="女子",IF($AF995&gt;100,"",IF($M995=プロ用女子!K$2,ROW(),"")),"")</f>
        <v/>
      </c>
      <c r="CA995" s="58" t="str">
        <f>IF(O995="女子",IF($AF995&gt;100,"",IF($M995=プロ用女子!D$27,ROW(),"")),"")</f>
        <v/>
      </c>
      <c r="CB995" s="58" t="str">
        <f>IF(O995="女子",IF($AF995&gt;100,"",IF($M995=プロ用女子!K$27,ROW(),"")),"")</f>
        <v/>
      </c>
      <c r="CC995" s="58" t="str">
        <f>IF(O995="女子",IF($AF995&gt;100,"",IF($M995=プロ用女子!D$52,ROW(),"")),"")</f>
        <v/>
      </c>
      <c r="CD995" s="58" t="str">
        <f>IF(O995="女子",IF($AF995&gt;100,"",IF($M995=プロ用女子!K$52,ROW(),"")),"")</f>
        <v/>
      </c>
      <c r="CE995" s="58" t="str">
        <f>IF(O995="女子",IF($AF995&gt;100,"",IF($M995=プロ用女子!D$77,ROW(),"")),"")</f>
        <v/>
      </c>
      <c r="CF995" s="58" t="str">
        <f>IF(O995="女子",IF($AF995&gt;100,"",IF($M995=プロ用女子!K$77,ROW(),"")),"")</f>
        <v/>
      </c>
      <c r="CG995" s="58" t="str">
        <f>IF(O995="女子",IF($AF995&gt;100,"",IF($M995=プロ用女子!D$102,ROW(),"")),"")</f>
        <v/>
      </c>
      <c r="CH995" s="58" t="str">
        <f>IF(O995="女子",IF($AF995&gt;100,"",IF($M995=プロ用女子!K$102,ROW(),"")),"")</f>
        <v/>
      </c>
      <c r="CI995" s="58" t="str">
        <f>IF(O995="女子",IF($AF995&gt;100,"",IF($M995=プロ用女子!D$127,ROW(),"")),"")</f>
        <v/>
      </c>
      <c r="CJ995" s="58" t="str">
        <f>IF(O995="女子",IF($AF995&gt;100,"",IF($M995=プロ用女子!K$127,ROW(),"")),"")</f>
        <v/>
      </c>
      <c r="CK995" s="58" t="str">
        <f>IF(O995="女子",IF($AF995&gt;100,"",IF($M995=プロ用女子!D$152,ROW(),"")),"")</f>
        <v/>
      </c>
      <c r="CL995" s="58" t="str">
        <f>IF(O995="女子",IF($AF995&gt;100,"",IF($M995=プロ用女子!K$152,ROW(),"")),"")</f>
        <v/>
      </c>
      <c r="CM995" s="58" t="str">
        <f>IF(O995="女子",IF($AF995&gt;100,"",IF($M995=プロ用女子!D$177,ROW(),"")),"")</f>
        <v/>
      </c>
      <c r="CN995" s="58" t="str">
        <f>IF(O995="女子",IF($AF995&gt;100,"",IF($M995=プロ用女子!K$177,ROW(),"")),"")</f>
        <v/>
      </c>
      <c r="CO995" s="58" t="str">
        <f>IF(O995="女子",IF($AF995&gt;100,"",IF($M995=プロ用女子!D$202,ROW(),"")),"")</f>
        <v/>
      </c>
      <c r="CP995" s="58" t="str">
        <f>IF(O995="女子",IF($AF995&gt;100,"",IF($M995=プロ用女子!K$202,ROW(),"")),"")</f>
        <v/>
      </c>
      <c r="CQ995" s="58" t="str">
        <f>IF(O995="女子",IF($AF995&gt;100,"",IF($M995=プロ用女子!D$227,ROW(),"")),"")</f>
        <v/>
      </c>
      <c r="CR995" s="58" t="str">
        <f>IF(O995="女子",IF($AF995&gt;100,"",IF($M995=プロ用女子!K$227,ROW(),"")),"")</f>
        <v/>
      </c>
    </row>
    <row r="996" spans="57:96" x14ac:dyDescent="0.15">
      <c r="BE996" s="58" t="str">
        <f>IF(O996="男子",IF($AF996&gt;100,"",IF(M996=プロ用男子!D$2,ROW(),"")),"")</f>
        <v/>
      </c>
      <c r="BF996" s="58" t="str">
        <f>IF(O996="男子",IF($AF996&gt;100,"",IF($M996=プロ用男子!K$2,ROW(),"")),"")</f>
        <v/>
      </c>
      <c r="BG996" s="58" t="str">
        <f>IF(O996="男子",IF($AF996&gt;100,"",IF($M996=プロ用男子!D$27,ROW(),"")),"")</f>
        <v/>
      </c>
      <c r="BH996" s="58" t="str">
        <f>IF(O996="男子",IF($AF996&gt;100,"",IF($M996=プロ用男子!K$27,ROW(),"")),"")</f>
        <v/>
      </c>
      <c r="BI996" s="58" t="str">
        <f>IF(O996="男子",IF($AF996&gt;100,"",IF($M996=プロ用男子!D$52,ROW(),"")),"")</f>
        <v/>
      </c>
      <c r="BJ996" s="58" t="str">
        <f>IF(O996="男子",IF($AF996&gt;100,"",IF($M996=プロ用男子!K$52,ROW(),"")),"")</f>
        <v/>
      </c>
      <c r="BK996" s="58" t="str">
        <f>IF(O996="男子",IF($AF996&gt;100,"",IF($M996=プロ用男子!D$77,ROW(),"")),"")</f>
        <v/>
      </c>
      <c r="BL996" s="58" t="str">
        <f>IF(O996="男子",IF($AF996&gt;100,"",IF($M996=プロ用男子!K$77,ROW(),"")),"")</f>
        <v/>
      </c>
      <c r="BM996" s="58" t="str">
        <f>IF(O996="男子",IF($AF996&gt;100,"",IF($M996=プロ用男子!D$102,ROW(),"")),"")</f>
        <v/>
      </c>
      <c r="BN996" s="58" t="str">
        <f>IF(O996="男子",IF($AF996&gt;100,"",IF($M996=プロ用男子!K$102,ROW(),"")),"")</f>
        <v/>
      </c>
      <c r="BO996" s="58" t="str">
        <f>IF(O996="男子",IF($AF996&gt;100,"",IF($M996=プロ用男子!D$127,ROW(),"")),"")</f>
        <v/>
      </c>
      <c r="BP996" s="58" t="str">
        <f>IF(O996="男子",IF($AF996&gt;100,"",IF($M996=プロ用男子!K$127,ROW(),"")),"")</f>
        <v/>
      </c>
      <c r="BQ996" s="58" t="str">
        <f>IF(O996="男子",IF($AF996&gt;100,"",IF($M996=プロ用男子!D$152,ROW(),"")),"")</f>
        <v/>
      </c>
      <c r="BR996" s="58" t="str">
        <f>IF(O996="男子",IF($AF996&gt;100,"",IF($M996=プロ用男子!K$152,ROW(),"")),"")</f>
        <v/>
      </c>
      <c r="BS996" s="58" t="str">
        <f>IF(O996="男子",IF($AF996&gt;100,"",IF($M996=プロ用男子!D$177,ROW(),"")),"")</f>
        <v/>
      </c>
      <c r="BT996" s="58" t="str">
        <f>IF(O996="男子",IF($AF996&gt;100,"",IF($M996=プロ用男子!K$177,ROW(),"")),"")</f>
        <v/>
      </c>
      <c r="BU996" s="58" t="str">
        <f>IF(O996="男子",IF($AF996&gt;100,"",IF($M996=プロ用男子!D$202,ROW(),"")),"")</f>
        <v/>
      </c>
      <c r="BV996" s="58" t="str">
        <f>IF(O996="男子",IF($AF996&gt;100,"",IF($M996=プロ用男子!K$202,ROW(),"")),"")</f>
        <v/>
      </c>
      <c r="BW996" s="58" t="str">
        <f>IF(O996="男子",IF($AF996&gt;100,"",IF($M996=プロ用男子!D$227,ROW(),"")),"")</f>
        <v/>
      </c>
      <c r="BX996" s="58" t="str">
        <f>IF(O996="男子",IF($AF996&gt;100,"",IF($M996=プロ用男子!K$227,ROW(),"")),"")</f>
        <v/>
      </c>
      <c r="BY996" s="58" t="str">
        <f>IF(O996="女子",IF(AF996&gt;100,"",IF(M996=プロ用女子!D$2,ROW(),"")),"")</f>
        <v/>
      </c>
      <c r="BZ996" s="58" t="str">
        <f>IF(O996="女子",IF($AF996&gt;100,"",IF($M996=プロ用女子!K$2,ROW(),"")),"")</f>
        <v/>
      </c>
      <c r="CA996" s="58" t="str">
        <f>IF(O996="女子",IF($AF996&gt;100,"",IF($M996=プロ用女子!D$27,ROW(),"")),"")</f>
        <v/>
      </c>
      <c r="CB996" s="58" t="str">
        <f>IF(O996="女子",IF($AF996&gt;100,"",IF($M996=プロ用女子!K$27,ROW(),"")),"")</f>
        <v/>
      </c>
      <c r="CC996" s="58" t="str">
        <f>IF(O996="女子",IF($AF996&gt;100,"",IF($M996=プロ用女子!D$52,ROW(),"")),"")</f>
        <v/>
      </c>
      <c r="CD996" s="58" t="str">
        <f>IF(O996="女子",IF($AF996&gt;100,"",IF($M996=プロ用女子!K$52,ROW(),"")),"")</f>
        <v/>
      </c>
      <c r="CE996" s="58" t="str">
        <f>IF(O996="女子",IF($AF996&gt;100,"",IF($M996=プロ用女子!D$77,ROW(),"")),"")</f>
        <v/>
      </c>
      <c r="CF996" s="58" t="str">
        <f>IF(O996="女子",IF($AF996&gt;100,"",IF($M996=プロ用女子!K$77,ROW(),"")),"")</f>
        <v/>
      </c>
      <c r="CG996" s="58" t="str">
        <f>IF(O996="女子",IF($AF996&gt;100,"",IF($M996=プロ用女子!D$102,ROW(),"")),"")</f>
        <v/>
      </c>
      <c r="CH996" s="58" t="str">
        <f>IF(O996="女子",IF($AF996&gt;100,"",IF($M996=プロ用女子!K$102,ROW(),"")),"")</f>
        <v/>
      </c>
      <c r="CI996" s="58" t="str">
        <f>IF(O996="女子",IF($AF996&gt;100,"",IF($M996=プロ用女子!D$127,ROW(),"")),"")</f>
        <v/>
      </c>
      <c r="CJ996" s="58" t="str">
        <f>IF(O996="女子",IF($AF996&gt;100,"",IF($M996=プロ用女子!K$127,ROW(),"")),"")</f>
        <v/>
      </c>
      <c r="CK996" s="58" t="str">
        <f>IF(O996="女子",IF($AF996&gt;100,"",IF($M996=プロ用女子!D$152,ROW(),"")),"")</f>
        <v/>
      </c>
      <c r="CL996" s="58" t="str">
        <f>IF(O996="女子",IF($AF996&gt;100,"",IF($M996=プロ用女子!K$152,ROW(),"")),"")</f>
        <v/>
      </c>
      <c r="CM996" s="58" t="str">
        <f>IF(O996="女子",IF($AF996&gt;100,"",IF($M996=プロ用女子!D$177,ROW(),"")),"")</f>
        <v/>
      </c>
      <c r="CN996" s="58" t="str">
        <f>IF(O996="女子",IF($AF996&gt;100,"",IF($M996=プロ用女子!K$177,ROW(),"")),"")</f>
        <v/>
      </c>
      <c r="CO996" s="58" t="str">
        <f>IF(O996="女子",IF($AF996&gt;100,"",IF($M996=プロ用女子!D$202,ROW(),"")),"")</f>
        <v/>
      </c>
      <c r="CP996" s="58" t="str">
        <f>IF(O996="女子",IF($AF996&gt;100,"",IF($M996=プロ用女子!K$202,ROW(),"")),"")</f>
        <v/>
      </c>
      <c r="CQ996" s="58" t="str">
        <f>IF(O996="女子",IF($AF996&gt;100,"",IF($M996=プロ用女子!D$227,ROW(),"")),"")</f>
        <v/>
      </c>
      <c r="CR996" s="58" t="str">
        <f>IF(O996="女子",IF($AF996&gt;100,"",IF($M996=プロ用女子!K$227,ROW(),"")),"")</f>
        <v/>
      </c>
    </row>
    <row r="997" spans="57:96" x14ac:dyDescent="0.15">
      <c r="BE997" s="58" t="str">
        <f>IF(O997="男子",IF($AF997&gt;100,"",IF(M997=プロ用男子!D$2,ROW(),"")),"")</f>
        <v/>
      </c>
      <c r="BF997" s="58" t="str">
        <f>IF(O997="男子",IF($AF997&gt;100,"",IF($M997=プロ用男子!K$2,ROW(),"")),"")</f>
        <v/>
      </c>
      <c r="BG997" s="58" t="str">
        <f>IF(O997="男子",IF($AF997&gt;100,"",IF($M997=プロ用男子!D$27,ROW(),"")),"")</f>
        <v/>
      </c>
      <c r="BH997" s="58" t="str">
        <f>IF(O997="男子",IF($AF997&gt;100,"",IF($M997=プロ用男子!K$27,ROW(),"")),"")</f>
        <v/>
      </c>
      <c r="BI997" s="58" t="str">
        <f>IF(O997="男子",IF($AF997&gt;100,"",IF($M997=プロ用男子!D$52,ROW(),"")),"")</f>
        <v/>
      </c>
      <c r="BJ997" s="58" t="str">
        <f>IF(O997="男子",IF($AF997&gt;100,"",IF($M997=プロ用男子!K$52,ROW(),"")),"")</f>
        <v/>
      </c>
      <c r="BK997" s="58" t="str">
        <f>IF(O997="男子",IF($AF997&gt;100,"",IF($M997=プロ用男子!D$77,ROW(),"")),"")</f>
        <v/>
      </c>
      <c r="BL997" s="58" t="str">
        <f>IF(O997="男子",IF($AF997&gt;100,"",IF($M997=プロ用男子!K$77,ROW(),"")),"")</f>
        <v/>
      </c>
      <c r="BM997" s="58" t="str">
        <f>IF(O997="男子",IF($AF997&gt;100,"",IF($M997=プロ用男子!D$102,ROW(),"")),"")</f>
        <v/>
      </c>
      <c r="BN997" s="58" t="str">
        <f>IF(O997="男子",IF($AF997&gt;100,"",IF($M997=プロ用男子!K$102,ROW(),"")),"")</f>
        <v/>
      </c>
      <c r="BO997" s="58" t="str">
        <f>IF(O997="男子",IF($AF997&gt;100,"",IF($M997=プロ用男子!D$127,ROW(),"")),"")</f>
        <v/>
      </c>
      <c r="BP997" s="58" t="str">
        <f>IF(O997="男子",IF($AF997&gt;100,"",IF($M997=プロ用男子!K$127,ROW(),"")),"")</f>
        <v/>
      </c>
      <c r="BQ997" s="58" t="str">
        <f>IF(O997="男子",IF($AF997&gt;100,"",IF($M997=プロ用男子!D$152,ROW(),"")),"")</f>
        <v/>
      </c>
      <c r="BR997" s="58" t="str">
        <f>IF(O997="男子",IF($AF997&gt;100,"",IF($M997=プロ用男子!K$152,ROW(),"")),"")</f>
        <v/>
      </c>
      <c r="BS997" s="58" t="str">
        <f>IF(O997="男子",IF($AF997&gt;100,"",IF($M997=プロ用男子!D$177,ROW(),"")),"")</f>
        <v/>
      </c>
      <c r="BT997" s="58" t="str">
        <f>IF(O997="男子",IF($AF997&gt;100,"",IF($M997=プロ用男子!K$177,ROW(),"")),"")</f>
        <v/>
      </c>
      <c r="BU997" s="58" t="str">
        <f>IF(O997="男子",IF($AF997&gt;100,"",IF($M997=プロ用男子!D$202,ROW(),"")),"")</f>
        <v/>
      </c>
      <c r="BV997" s="58" t="str">
        <f>IF(O997="男子",IF($AF997&gt;100,"",IF($M997=プロ用男子!K$202,ROW(),"")),"")</f>
        <v/>
      </c>
      <c r="BW997" s="58" t="str">
        <f>IF(O997="男子",IF($AF997&gt;100,"",IF($M997=プロ用男子!D$227,ROW(),"")),"")</f>
        <v/>
      </c>
      <c r="BX997" s="58" t="str">
        <f>IF(O997="男子",IF($AF997&gt;100,"",IF($M997=プロ用男子!K$227,ROW(),"")),"")</f>
        <v/>
      </c>
      <c r="BY997" s="58" t="str">
        <f>IF(O997="女子",IF(AF997&gt;100,"",IF(M997=プロ用女子!D$2,ROW(),"")),"")</f>
        <v/>
      </c>
      <c r="BZ997" s="58" t="str">
        <f>IF(O997="女子",IF($AF997&gt;100,"",IF($M997=プロ用女子!K$2,ROW(),"")),"")</f>
        <v/>
      </c>
      <c r="CA997" s="58" t="str">
        <f>IF(O997="女子",IF($AF997&gt;100,"",IF($M997=プロ用女子!D$27,ROW(),"")),"")</f>
        <v/>
      </c>
      <c r="CB997" s="58" t="str">
        <f>IF(O997="女子",IF($AF997&gt;100,"",IF($M997=プロ用女子!K$27,ROW(),"")),"")</f>
        <v/>
      </c>
      <c r="CC997" s="58" t="str">
        <f>IF(O997="女子",IF($AF997&gt;100,"",IF($M997=プロ用女子!D$52,ROW(),"")),"")</f>
        <v/>
      </c>
      <c r="CD997" s="58" t="str">
        <f>IF(O997="女子",IF($AF997&gt;100,"",IF($M997=プロ用女子!K$52,ROW(),"")),"")</f>
        <v/>
      </c>
      <c r="CE997" s="58" t="str">
        <f>IF(O997="女子",IF($AF997&gt;100,"",IF($M997=プロ用女子!D$77,ROW(),"")),"")</f>
        <v/>
      </c>
      <c r="CF997" s="58" t="str">
        <f>IF(O997="女子",IF($AF997&gt;100,"",IF($M997=プロ用女子!K$77,ROW(),"")),"")</f>
        <v/>
      </c>
      <c r="CG997" s="58" t="str">
        <f>IF(O997="女子",IF($AF997&gt;100,"",IF($M997=プロ用女子!D$102,ROW(),"")),"")</f>
        <v/>
      </c>
      <c r="CH997" s="58" t="str">
        <f>IF(O997="女子",IF($AF997&gt;100,"",IF($M997=プロ用女子!K$102,ROW(),"")),"")</f>
        <v/>
      </c>
      <c r="CI997" s="58" t="str">
        <f>IF(O997="女子",IF($AF997&gt;100,"",IF($M997=プロ用女子!D$127,ROW(),"")),"")</f>
        <v/>
      </c>
      <c r="CJ997" s="58" t="str">
        <f>IF(O997="女子",IF($AF997&gt;100,"",IF($M997=プロ用女子!K$127,ROW(),"")),"")</f>
        <v/>
      </c>
      <c r="CK997" s="58" t="str">
        <f>IF(O997="女子",IF($AF997&gt;100,"",IF($M997=プロ用女子!D$152,ROW(),"")),"")</f>
        <v/>
      </c>
      <c r="CL997" s="58" t="str">
        <f>IF(O997="女子",IF($AF997&gt;100,"",IF($M997=プロ用女子!K$152,ROW(),"")),"")</f>
        <v/>
      </c>
      <c r="CM997" s="58" t="str">
        <f>IF(O997="女子",IF($AF997&gt;100,"",IF($M997=プロ用女子!D$177,ROW(),"")),"")</f>
        <v/>
      </c>
      <c r="CN997" s="58" t="str">
        <f>IF(O997="女子",IF($AF997&gt;100,"",IF($M997=プロ用女子!K$177,ROW(),"")),"")</f>
        <v/>
      </c>
      <c r="CO997" s="58" t="str">
        <f>IF(O997="女子",IF($AF997&gt;100,"",IF($M997=プロ用女子!D$202,ROW(),"")),"")</f>
        <v/>
      </c>
      <c r="CP997" s="58" t="str">
        <f>IF(O997="女子",IF($AF997&gt;100,"",IF($M997=プロ用女子!K$202,ROW(),"")),"")</f>
        <v/>
      </c>
      <c r="CQ997" s="58" t="str">
        <f>IF(O997="女子",IF($AF997&gt;100,"",IF($M997=プロ用女子!D$227,ROW(),"")),"")</f>
        <v/>
      </c>
      <c r="CR997" s="58" t="str">
        <f>IF(O997="女子",IF($AF997&gt;100,"",IF($M997=プロ用女子!K$227,ROW(),"")),"")</f>
        <v/>
      </c>
    </row>
    <row r="998" spans="57:96" x14ac:dyDescent="0.15">
      <c r="BE998" s="58" t="str">
        <f>IF(O998="男子",IF($AF998&gt;100,"",IF(M998=プロ用男子!D$2,ROW(),"")),"")</f>
        <v/>
      </c>
      <c r="BF998" s="58" t="str">
        <f>IF(O998="男子",IF($AF998&gt;100,"",IF($M998=プロ用男子!K$2,ROW(),"")),"")</f>
        <v/>
      </c>
      <c r="BG998" s="58" t="str">
        <f>IF(O998="男子",IF($AF998&gt;100,"",IF($M998=プロ用男子!D$27,ROW(),"")),"")</f>
        <v/>
      </c>
      <c r="BH998" s="58" t="str">
        <f>IF(O998="男子",IF($AF998&gt;100,"",IF($M998=プロ用男子!K$27,ROW(),"")),"")</f>
        <v/>
      </c>
      <c r="BI998" s="58" t="str">
        <f>IF(O998="男子",IF($AF998&gt;100,"",IF($M998=プロ用男子!D$52,ROW(),"")),"")</f>
        <v/>
      </c>
      <c r="BJ998" s="58" t="str">
        <f>IF(O998="男子",IF($AF998&gt;100,"",IF($M998=プロ用男子!K$52,ROW(),"")),"")</f>
        <v/>
      </c>
      <c r="BK998" s="58" t="str">
        <f>IF(O998="男子",IF($AF998&gt;100,"",IF($M998=プロ用男子!D$77,ROW(),"")),"")</f>
        <v/>
      </c>
      <c r="BL998" s="58" t="str">
        <f>IF(O998="男子",IF($AF998&gt;100,"",IF($M998=プロ用男子!K$77,ROW(),"")),"")</f>
        <v/>
      </c>
      <c r="BM998" s="58" t="str">
        <f>IF(O998="男子",IF($AF998&gt;100,"",IF($M998=プロ用男子!D$102,ROW(),"")),"")</f>
        <v/>
      </c>
      <c r="BN998" s="58" t="str">
        <f>IF(O998="男子",IF($AF998&gt;100,"",IF($M998=プロ用男子!K$102,ROW(),"")),"")</f>
        <v/>
      </c>
      <c r="BO998" s="58" t="str">
        <f>IF(O998="男子",IF($AF998&gt;100,"",IF($M998=プロ用男子!D$127,ROW(),"")),"")</f>
        <v/>
      </c>
      <c r="BP998" s="58" t="str">
        <f>IF(O998="男子",IF($AF998&gt;100,"",IF($M998=プロ用男子!K$127,ROW(),"")),"")</f>
        <v/>
      </c>
      <c r="BQ998" s="58" t="str">
        <f>IF(O998="男子",IF($AF998&gt;100,"",IF($M998=プロ用男子!D$152,ROW(),"")),"")</f>
        <v/>
      </c>
      <c r="BR998" s="58" t="str">
        <f>IF(O998="男子",IF($AF998&gt;100,"",IF($M998=プロ用男子!K$152,ROW(),"")),"")</f>
        <v/>
      </c>
      <c r="BS998" s="58" t="str">
        <f>IF(O998="男子",IF($AF998&gt;100,"",IF($M998=プロ用男子!D$177,ROW(),"")),"")</f>
        <v/>
      </c>
      <c r="BT998" s="58" t="str">
        <f>IF(O998="男子",IF($AF998&gt;100,"",IF($M998=プロ用男子!K$177,ROW(),"")),"")</f>
        <v/>
      </c>
      <c r="BU998" s="58" t="str">
        <f>IF(O998="男子",IF($AF998&gt;100,"",IF($M998=プロ用男子!D$202,ROW(),"")),"")</f>
        <v/>
      </c>
      <c r="BV998" s="58" t="str">
        <f>IF(O998="男子",IF($AF998&gt;100,"",IF($M998=プロ用男子!K$202,ROW(),"")),"")</f>
        <v/>
      </c>
      <c r="BW998" s="58" t="str">
        <f>IF(O998="男子",IF($AF998&gt;100,"",IF($M998=プロ用男子!D$227,ROW(),"")),"")</f>
        <v/>
      </c>
      <c r="BX998" s="58" t="str">
        <f>IF(O998="男子",IF($AF998&gt;100,"",IF($M998=プロ用男子!K$227,ROW(),"")),"")</f>
        <v/>
      </c>
      <c r="BY998" s="58" t="str">
        <f>IF(O998="女子",IF(AF998&gt;100,"",IF(M998=プロ用女子!D$2,ROW(),"")),"")</f>
        <v/>
      </c>
      <c r="BZ998" s="58" t="str">
        <f>IF(O998="女子",IF($AF998&gt;100,"",IF($M998=プロ用女子!K$2,ROW(),"")),"")</f>
        <v/>
      </c>
      <c r="CA998" s="58" t="str">
        <f>IF(O998="女子",IF($AF998&gt;100,"",IF($M998=プロ用女子!D$27,ROW(),"")),"")</f>
        <v/>
      </c>
      <c r="CB998" s="58" t="str">
        <f>IF(O998="女子",IF($AF998&gt;100,"",IF($M998=プロ用女子!K$27,ROW(),"")),"")</f>
        <v/>
      </c>
      <c r="CC998" s="58" t="str">
        <f>IF(O998="女子",IF($AF998&gt;100,"",IF($M998=プロ用女子!D$52,ROW(),"")),"")</f>
        <v/>
      </c>
      <c r="CD998" s="58" t="str">
        <f>IF(O998="女子",IF($AF998&gt;100,"",IF($M998=プロ用女子!K$52,ROW(),"")),"")</f>
        <v/>
      </c>
      <c r="CE998" s="58" t="str">
        <f>IF(O998="女子",IF($AF998&gt;100,"",IF($M998=プロ用女子!D$77,ROW(),"")),"")</f>
        <v/>
      </c>
      <c r="CF998" s="58" t="str">
        <f>IF(O998="女子",IF($AF998&gt;100,"",IF($M998=プロ用女子!K$77,ROW(),"")),"")</f>
        <v/>
      </c>
      <c r="CG998" s="58" t="str">
        <f>IF(O998="女子",IF($AF998&gt;100,"",IF($M998=プロ用女子!D$102,ROW(),"")),"")</f>
        <v/>
      </c>
      <c r="CH998" s="58" t="str">
        <f>IF(O998="女子",IF($AF998&gt;100,"",IF($M998=プロ用女子!K$102,ROW(),"")),"")</f>
        <v/>
      </c>
      <c r="CI998" s="58" t="str">
        <f>IF(O998="女子",IF($AF998&gt;100,"",IF($M998=プロ用女子!D$127,ROW(),"")),"")</f>
        <v/>
      </c>
      <c r="CJ998" s="58" t="str">
        <f>IF(O998="女子",IF($AF998&gt;100,"",IF($M998=プロ用女子!K$127,ROW(),"")),"")</f>
        <v/>
      </c>
      <c r="CK998" s="58" t="str">
        <f>IF(O998="女子",IF($AF998&gt;100,"",IF($M998=プロ用女子!D$152,ROW(),"")),"")</f>
        <v/>
      </c>
      <c r="CL998" s="58" t="str">
        <f>IF(O998="女子",IF($AF998&gt;100,"",IF($M998=プロ用女子!K$152,ROW(),"")),"")</f>
        <v/>
      </c>
      <c r="CM998" s="58" t="str">
        <f>IF(O998="女子",IF($AF998&gt;100,"",IF($M998=プロ用女子!D$177,ROW(),"")),"")</f>
        <v/>
      </c>
      <c r="CN998" s="58" t="str">
        <f>IF(O998="女子",IF($AF998&gt;100,"",IF($M998=プロ用女子!K$177,ROW(),"")),"")</f>
        <v/>
      </c>
      <c r="CO998" s="58" t="str">
        <f>IF(O998="女子",IF($AF998&gt;100,"",IF($M998=プロ用女子!D$202,ROW(),"")),"")</f>
        <v/>
      </c>
      <c r="CP998" s="58" t="str">
        <f>IF(O998="女子",IF($AF998&gt;100,"",IF($M998=プロ用女子!K$202,ROW(),"")),"")</f>
        <v/>
      </c>
      <c r="CQ998" s="58" t="str">
        <f>IF(O998="女子",IF($AF998&gt;100,"",IF($M998=プロ用女子!D$227,ROW(),"")),"")</f>
        <v/>
      </c>
      <c r="CR998" s="58" t="str">
        <f>IF(O998="女子",IF($AF998&gt;100,"",IF($M998=プロ用女子!K$227,ROW(),"")),"")</f>
        <v/>
      </c>
    </row>
    <row r="999" spans="57:96" x14ac:dyDescent="0.15">
      <c r="BE999" s="58" t="str">
        <f>IF(O999="男子",IF($AF999&gt;100,"",IF(M999=プロ用男子!D$2,ROW(),"")),"")</f>
        <v/>
      </c>
      <c r="BF999" s="58" t="str">
        <f>IF(O999="男子",IF($AF999&gt;100,"",IF($M999=プロ用男子!K$2,ROW(),"")),"")</f>
        <v/>
      </c>
      <c r="BG999" s="58" t="str">
        <f>IF(O999="男子",IF($AF999&gt;100,"",IF($M999=プロ用男子!D$27,ROW(),"")),"")</f>
        <v/>
      </c>
      <c r="BH999" s="58" t="str">
        <f>IF(O999="男子",IF($AF999&gt;100,"",IF($M999=プロ用男子!K$27,ROW(),"")),"")</f>
        <v/>
      </c>
      <c r="BI999" s="58" t="str">
        <f>IF(O999="男子",IF($AF999&gt;100,"",IF($M999=プロ用男子!D$52,ROW(),"")),"")</f>
        <v/>
      </c>
      <c r="BJ999" s="58" t="str">
        <f>IF(O999="男子",IF($AF999&gt;100,"",IF($M999=プロ用男子!K$52,ROW(),"")),"")</f>
        <v/>
      </c>
      <c r="BK999" s="58" t="str">
        <f>IF(O999="男子",IF($AF999&gt;100,"",IF($M999=プロ用男子!D$77,ROW(),"")),"")</f>
        <v/>
      </c>
      <c r="BL999" s="58" t="str">
        <f>IF(O999="男子",IF($AF999&gt;100,"",IF($M999=プロ用男子!K$77,ROW(),"")),"")</f>
        <v/>
      </c>
      <c r="BM999" s="58" t="str">
        <f>IF(O999="男子",IF($AF999&gt;100,"",IF($M999=プロ用男子!D$102,ROW(),"")),"")</f>
        <v/>
      </c>
      <c r="BN999" s="58" t="str">
        <f>IF(O999="男子",IF($AF999&gt;100,"",IF($M999=プロ用男子!K$102,ROW(),"")),"")</f>
        <v/>
      </c>
      <c r="BO999" s="58" t="str">
        <f>IF(O999="男子",IF($AF999&gt;100,"",IF($M999=プロ用男子!D$127,ROW(),"")),"")</f>
        <v/>
      </c>
      <c r="BP999" s="58" t="str">
        <f>IF(O999="男子",IF($AF999&gt;100,"",IF($M999=プロ用男子!K$127,ROW(),"")),"")</f>
        <v/>
      </c>
      <c r="BQ999" s="58" t="str">
        <f>IF(O999="男子",IF($AF999&gt;100,"",IF($M999=プロ用男子!D$152,ROW(),"")),"")</f>
        <v/>
      </c>
      <c r="BR999" s="58" t="str">
        <f>IF(O999="男子",IF($AF999&gt;100,"",IF($M999=プロ用男子!K$152,ROW(),"")),"")</f>
        <v/>
      </c>
      <c r="BS999" s="58" t="str">
        <f>IF(O999="男子",IF($AF999&gt;100,"",IF($M999=プロ用男子!D$177,ROW(),"")),"")</f>
        <v/>
      </c>
      <c r="BT999" s="58" t="str">
        <f>IF(O999="男子",IF($AF999&gt;100,"",IF($M999=プロ用男子!K$177,ROW(),"")),"")</f>
        <v/>
      </c>
      <c r="BU999" s="58" t="str">
        <f>IF(O999="男子",IF($AF999&gt;100,"",IF($M999=プロ用男子!D$202,ROW(),"")),"")</f>
        <v/>
      </c>
      <c r="BV999" s="58" t="str">
        <f>IF(O999="男子",IF($AF999&gt;100,"",IF($M999=プロ用男子!K$202,ROW(),"")),"")</f>
        <v/>
      </c>
      <c r="BW999" s="58" t="str">
        <f>IF(O999="男子",IF($AF999&gt;100,"",IF($M999=プロ用男子!D$227,ROW(),"")),"")</f>
        <v/>
      </c>
      <c r="BX999" s="58" t="str">
        <f>IF(O999="男子",IF($AF999&gt;100,"",IF($M999=プロ用男子!K$227,ROW(),"")),"")</f>
        <v/>
      </c>
      <c r="BY999" s="58" t="str">
        <f>IF(O999="女子",IF(AF999&gt;100,"",IF(M999=プロ用女子!D$2,ROW(),"")),"")</f>
        <v/>
      </c>
      <c r="BZ999" s="58" t="str">
        <f>IF(O999="女子",IF($AF999&gt;100,"",IF($M999=プロ用女子!K$2,ROW(),"")),"")</f>
        <v/>
      </c>
      <c r="CA999" s="58" t="str">
        <f>IF(O999="女子",IF($AF999&gt;100,"",IF($M999=プロ用女子!D$27,ROW(),"")),"")</f>
        <v/>
      </c>
      <c r="CB999" s="58" t="str">
        <f>IF(O999="女子",IF($AF999&gt;100,"",IF($M999=プロ用女子!K$27,ROW(),"")),"")</f>
        <v/>
      </c>
      <c r="CC999" s="58" t="str">
        <f>IF(O999="女子",IF($AF999&gt;100,"",IF($M999=プロ用女子!D$52,ROW(),"")),"")</f>
        <v/>
      </c>
      <c r="CD999" s="58" t="str">
        <f>IF(O999="女子",IF($AF999&gt;100,"",IF($M999=プロ用女子!K$52,ROW(),"")),"")</f>
        <v/>
      </c>
      <c r="CE999" s="58" t="str">
        <f>IF(O999="女子",IF($AF999&gt;100,"",IF($M999=プロ用女子!D$77,ROW(),"")),"")</f>
        <v/>
      </c>
      <c r="CF999" s="58" t="str">
        <f>IF(O999="女子",IF($AF999&gt;100,"",IF($M999=プロ用女子!K$77,ROW(),"")),"")</f>
        <v/>
      </c>
      <c r="CG999" s="58" t="str">
        <f>IF(O999="女子",IF($AF999&gt;100,"",IF($M999=プロ用女子!D$102,ROW(),"")),"")</f>
        <v/>
      </c>
      <c r="CH999" s="58" t="str">
        <f>IF(O999="女子",IF($AF999&gt;100,"",IF($M999=プロ用女子!K$102,ROW(),"")),"")</f>
        <v/>
      </c>
      <c r="CI999" s="58" t="str">
        <f>IF(O999="女子",IF($AF999&gt;100,"",IF($M999=プロ用女子!D$127,ROW(),"")),"")</f>
        <v/>
      </c>
      <c r="CJ999" s="58" t="str">
        <f>IF(O999="女子",IF($AF999&gt;100,"",IF($M999=プロ用女子!K$127,ROW(),"")),"")</f>
        <v/>
      </c>
      <c r="CK999" s="58" t="str">
        <f>IF(O999="女子",IF($AF999&gt;100,"",IF($M999=プロ用女子!D$152,ROW(),"")),"")</f>
        <v/>
      </c>
      <c r="CL999" s="58" t="str">
        <f>IF(O999="女子",IF($AF999&gt;100,"",IF($M999=プロ用女子!K$152,ROW(),"")),"")</f>
        <v/>
      </c>
      <c r="CM999" s="58" t="str">
        <f>IF(O999="女子",IF($AF999&gt;100,"",IF($M999=プロ用女子!D$177,ROW(),"")),"")</f>
        <v/>
      </c>
      <c r="CN999" s="58" t="str">
        <f>IF(O999="女子",IF($AF999&gt;100,"",IF($M999=プロ用女子!K$177,ROW(),"")),"")</f>
        <v/>
      </c>
      <c r="CO999" s="58" t="str">
        <f>IF(O999="女子",IF($AF999&gt;100,"",IF($M999=プロ用女子!D$202,ROW(),"")),"")</f>
        <v/>
      </c>
      <c r="CP999" s="58" t="str">
        <f>IF(O999="女子",IF($AF999&gt;100,"",IF($M999=プロ用女子!K$202,ROW(),"")),"")</f>
        <v/>
      </c>
      <c r="CQ999" s="58" t="str">
        <f>IF(O999="女子",IF($AF999&gt;100,"",IF($M999=プロ用女子!D$227,ROW(),"")),"")</f>
        <v/>
      </c>
      <c r="CR999" s="58" t="str">
        <f>IF(O999="女子",IF($AF999&gt;100,"",IF($M999=プロ用女子!K$227,ROW(),"")),"")</f>
        <v/>
      </c>
    </row>
    <row r="1000" spans="57:96" x14ac:dyDescent="0.15">
      <c r="BE1000" s="58" t="str">
        <f>IF(O1000="男子",IF($AF1000&gt;100,"",IF(M1000=プロ用男子!D$2,ROW(),"")),"")</f>
        <v/>
      </c>
      <c r="BF1000" s="58" t="str">
        <f>IF(O1000="男子",IF($AF1000&gt;100,"",IF($M1000=プロ用男子!K$2,ROW(),"")),"")</f>
        <v/>
      </c>
      <c r="BG1000" s="58" t="str">
        <f>IF(O1000="男子",IF($AF1000&gt;100,"",IF($M1000=プロ用男子!D$27,ROW(),"")),"")</f>
        <v/>
      </c>
      <c r="BH1000" s="58" t="str">
        <f>IF(O1000="男子",IF($AF1000&gt;100,"",IF($M1000=プロ用男子!K$27,ROW(),"")),"")</f>
        <v/>
      </c>
      <c r="BI1000" s="58" t="str">
        <f>IF(O1000="男子",IF($AF1000&gt;100,"",IF($M1000=プロ用男子!D$52,ROW(),"")),"")</f>
        <v/>
      </c>
      <c r="BJ1000" s="58" t="str">
        <f>IF(O1000="男子",IF($AF1000&gt;100,"",IF($M1000=プロ用男子!K$52,ROW(),"")),"")</f>
        <v/>
      </c>
      <c r="BK1000" s="58" t="str">
        <f>IF(O1000="男子",IF($AF1000&gt;100,"",IF($M1000=プロ用男子!D$77,ROW(),"")),"")</f>
        <v/>
      </c>
      <c r="BL1000" s="58" t="str">
        <f>IF(O1000="男子",IF($AF1000&gt;100,"",IF($M1000=プロ用男子!K$77,ROW(),"")),"")</f>
        <v/>
      </c>
      <c r="BM1000" s="58" t="str">
        <f>IF(O1000="男子",IF($AF1000&gt;100,"",IF($M1000=プロ用男子!D$102,ROW(),"")),"")</f>
        <v/>
      </c>
      <c r="BN1000" s="58" t="str">
        <f>IF(O1000="男子",IF($AF1000&gt;100,"",IF($M1000=プロ用男子!K$102,ROW(),"")),"")</f>
        <v/>
      </c>
      <c r="BO1000" s="58" t="str">
        <f>IF(O1000="男子",IF($AF1000&gt;100,"",IF($M1000=プロ用男子!D$127,ROW(),"")),"")</f>
        <v/>
      </c>
      <c r="BP1000" s="58" t="str">
        <f>IF(O1000="男子",IF($AF1000&gt;100,"",IF($M1000=プロ用男子!K$127,ROW(),"")),"")</f>
        <v/>
      </c>
      <c r="BQ1000" s="58" t="str">
        <f>IF(O1000="男子",IF($AF1000&gt;100,"",IF($M1000=プロ用男子!D$152,ROW(),"")),"")</f>
        <v/>
      </c>
      <c r="BR1000" s="58" t="str">
        <f>IF(O1000="男子",IF($AF1000&gt;100,"",IF($M1000=プロ用男子!K$152,ROW(),"")),"")</f>
        <v/>
      </c>
      <c r="BS1000" s="58" t="str">
        <f>IF(O1000="男子",IF($AF1000&gt;100,"",IF($M1000=プロ用男子!D$177,ROW(),"")),"")</f>
        <v/>
      </c>
      <c r="BT1000" s="58" t="str">
        <f>IF(O1000="男子",IF($AF1000&gt;100,"",IF($M1000=プロ用男子!K$177,ROW(),"")),"")</f>
        <v/>
      </c>
      <c r="BU1000" s="58" t="str">
        <f>IF(O1000="男子",IF($AF1000&gt;100,"",IF($M1000=プロ用男子!D$202,ROW(),"")),"")</f>
        <v/>
      </c>
      <c r="BV1000" s="58" t="str">
        <f>IF(O1000="男子",IF($AF1000&gt;100,"",IF($M1000=プロ用男子!K$202,ROW(),"")),"")</f>
        <v/>
      </c>
      <c r="BW1000" s="58" t="str">
        <f>IF(O1000="男子",IF($AF1000&gt;100,"",IF($M1000=プロ用男子!D$227,ROW(),"")),"")</f>
        <v/>
      </c>
      <c r="BX1000" s="58" t="str">
        <f>IF(O1000="男子",IF($AF1000&gt;100,"",IF($M1000=プロ用男子!K$227,ROW(),"")),"")</f>
        <v/>
      </c>
      <c r="BY1000" s="58" t="str">
        <f>IF(O1000="女子",IF(AF1000&gt;100,"",IF(M1000=プロ用女子!D$2,ROW(),"")),"")</f>
        <v/>
      </c>
      <c r="BZ1000" s="58" t="str">
        <f>IF(O1000="女子",IF($AF1000&gt;100,"",IF($M1000=プロ用女子!K$2,ROW(),"")),"")</f>
        <v/>
      </c>
      <c r="CA1000" s="58" t="str">
        <f>IF(O1000="女子",IF($AF1000&gt;100,"",IF($M1000=プロ用女子!D$27,ROW(),"")),"")</f>
        <v/>
      </c>
      <c r="CB1000" s="58" t="str">
        <f>IF(O1000="女子",IF($AF1000&gt;100,"",IF($M1000=プロ用女子!K$27,ROW(),"")),"")</f>
        <v/>
      </c>
      <c r="CC1000" s="58" t="str">
        <f>IF(O1000="女子",IF($AF1000&gt;100,"",IF($M1000=プロ用女子!D$52,ROW(),"")),"")</f>
        <v/>
      </c>
      <c r="CD1000" s="58" t="str">
        <f>IF(O1000="女子",IF($AF1000&gt;100,"",IF($M1000=プロ用女子!K$52,ROW(),"")),"")</f>
        <v/>
      </c>
      <c r="CE1000" s="58" t="str">
        <f>IF(O1000="女子",IF($AF1000&gt;100,"",IF($M1000=プロ用女子!D$77,ROW(),"")),"")</f>
        <v/>
      </c>
      <c r="CF1000" s="58" t="str">
        <f>IF(O1000="女子",IF($AF1000&gt;100,"",IF($M1000=プロ用女子!K$77,ROW(),"")),"")</f>
        <v/>
      </c>
      <c r="CG1000" s="58" t="str">
        <f>IF(O1000="女子",IF($AF1000&gt;100,"",IF($M1000=プロ用女子!D$102,ROW(),"")),"")</f>
        <v/>
      </c>
      <c r="CH1000" s="58" t="str">
        <f>IF(O1000="女子",IF($AF1000&gt;100,"",IF($M1000=プロ用女子!K$102,ROW(),"")),"")</f>
        <v/>
      </c>
      <c r="CI1000" s="58" t="str">
        <f>IF(O1000="女子",IF($AF1000&gt;100,"",IF($M1000=プロ用女子!D$127,ROW(),"")),"")</f>
        <v/>
      </c>
      <c r="CJ1000" s="58" t="str">
        <f>IF(O1000="女子",IF($AF1000&gt;100,"",IF($M1000=プロ用女子!K$127,ROW(),"")),"")</f>
        <v/>
      </c>
      <c r="CK1000" s="58" t="str">
        <f>IF(O1000="女子",IF($AF1000&gt;100,"",IF($M1000=プロ用女子!D$152,ROW(),"")),"")</f>
        <v/>
      </c>
      <c r="CL1000" s="58" t="str">
        <f>IF(O1000="女子",IF($AF1000&gt;100,"",IF($M1000=プロ用女子!K$152,ROW(),"")),"")</f>
        <v/>
      </c>
      <c r="CM1000" s="58" t="str">
        <f>IF(O1000="女子",IF($AF1000&gt;100,"",IF($M1000=プロ用女子!D$177,ROW(),"")),"")</f>
        <v/>
      </c>
      <c r="CN1000" s="58" t="str">
        <f>IF(O1000="女子",IF($AF1000&gt;100,"",IF($M1000=プロ用女子!K$177,ROW(),"")),"")</f>
        <v/>
      </c>
      <c r="CO1000" s="58" t="str">
        <f>IF(O1000="女子",IF($AF1000&gt;100,"",IF($M1000=プロ用女子!D$202,ROW(),"")),"")</f>
        <v/>
      </c>
      <c r="CP1000" s="58" t="str">
        <f>IF(O1000="女子",IF($AF1000&gt;100,"",IF($M1000=プロ用女子!K$202,ROW(),"")),"")</f>
        <v/>
      </c>
      <c r="CQ1000" s="58" t="str">
        <f>IF(O1000="女子",IF($AF1000&gt;100,"",IF($M1000=プロ用女子!D$227,ROW(),"")),"")</f>
        <v/>
      </c>
      <c r="CR1000" s="58" t="str">
        <f>IF(O1000="女子",IF($AF1000&gt;100,"",IF($M1000=プロ用女子!K$227,ROW(),"")),"")</f>
        <v/>
      </c>
    </row>
  </sheetData>
  <autoFilter ref="A1:BA786" xr:uid="{F28FD1E9-5902-4C54-9D3A-BFAAD7F1C260}">
    <sortState xmlns:xlrd2="http://schemas.microsoft.com/office/spreadsheetml/2017/richdata2" ref="A2:BA786">
      <sortCondition descending="1" ref="O1:O786"/>
    </sortState>
  </autoFilter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EC773-1A44-43E2-9B2B-0084C4A9ADBA}">
  <dimension ref="A1:J31"/>
  <sheetViews>
    <sheetView workbookViewId="0">
      <selection activeCell="G9" sqref="G9"/>
    </sheetView>
  </sheetViews>
  <sheetFormatPr defaultColWidth="8.75" defaultRowHeight="26.45" customHeight="1" x14ac:dyDescent="0.15"/>
  <cols>
    <col min="1" max="16384" width="8.75" style="52"/>
  </cols>
  <sheetData>
    <row r="1" spans="1:10" ht="26.45" customHeight="1" x14ac:dyDescent="0.15">
      <c r="A1" s="53">
        <v>1</v>
      </c>
      <c r="B1" s="52" t="s">
        <v>114</v>
      </c>
      <c r="J1" s="52" t="s">
        <v>115</v>
      </c>
    </row>
    <row r="2" spans="1:10" ht="26.45" customHeight="1" x14ac:dyDescent="0.15">
      <c r="A2" s="54" t="s">
        <v>116</v>
      </c>
      <c r="B2" s="52" t="s">
        <v>117</v>
      </c>
    </row>
    <row r="3" spans="1:10" ht="26.45" customHeight="1" x14ac:dyDescent="0.15">
      <c r="B3" s="54" t="s">
        <v>118</v>
      </c>
    </row>
    <row r="4" spans="1:10" ht="26.45" customHeight="1" x14ac:dyDescent="0.15">
      <c r="A4" s="54" t="s">
        <v>119</v>
      </c>
      <c r="B4" s="52" t="s">
        <v>120</v>
      </c>
    </row>
    <row r="5" spans="1:10" ht="26.45" customHeight="1" x14ac:dyDescent="0.15">
      <c r="A5" s="54" t="s">
        <v>121</v>
      </c>
      <c r="B5" s="52" t="s">
        <v>122</v>
      </c>
    </row>
    <row r="6" spans="1:10" ht="26.45" customHeight="1" x14ac:dyDescent="0.15">
      <c r="A6" s="54"/>
      <c r="B6" s="52" t="s">
        <v>123</v>
      </c>
    </row>
    <row r="7" spans="1:10" ht="26.45" customHeight="1" x14ac:dyDescent="0.15">
      <c r="A7" s="54" t="s">
        <v>124</v>
      </c>
      <c r="B7" s="52" t="s">
        <v>125</v>
      </c>
    </row>
    <row r="8" spans="1:10" ht="26.45" customHeight="1" x14ac:dyDescent="0.15">
      <c r="A8" s="54" t="s">
        <v>126</v>
      </c>
      <c r="B8" s="52" t="s">
        <v>127</v>
      </c>
    </row>
    <row r="9" spans="1:10" ht="26.45" customHeight="1" x14ac:dyDescent="0.15">
      <c r="A9" s="54"/>
      <c r="B9" s="52" t="s">
        <v>128</v>
      </c>
    </row>
    <row r="10" spans="1:10" ht="26.45" customHeight="1" x14ac:dyDescent="0.15">
      <c r="A10" s="54"/>
    </row>
    <row r="11" spans="1:10" ht="26.45" customHeight="1" x14ac:dyDescent="0.15">
      <c r="A11" s="54"/>
      <c r="B11" s="52" t="s">
        <v>129</v>
      </c>
    </row>
    <row r="12" spans="1:10" ht="26.45" customHeight="1" x14ac:dyDescent="0.15">
      <c r="A12" s="54" t="s">
        <v>130</v>
      </c>
      <c r="B12" s="52" t="s">
        <v>131</v>
      </c>
    </row>
    <row r="13" spans="1:10" ht="26.45" customHeight="1" x14ac:dyDescent="0.15">
      <c r="A13" s="54" t="s">
        <v>132</v>
      </c>
      <c r="B13" s="52" t="s">
        <v>133</v>
      </c>
    </row>
    <row r="14" spans="1:10" ht="26.45" customHeight="1" x14ac:dyDescent="0.15">
      <c r="A14" s="54"/>
      <c r="B14" s="52" t="s">
        <v>134</v>
      </c>
    </row>
    <row r="15" spans="1:10" ht="26.45" customHeight="1" x14ac:dyDescent="0.15">
      <c r="A15" s="54" t="s">
        <v>135</v>
      </c>
      <c r="B15" s="52" t="s">
        <v>154</v>
      </c>
    </row>
    <row r="16" spans="1:10" ht="26.45" customHeight="1" x14ac:dyDescent="0.15">
      <c r="A16" s="54"/>
    </row>
    <row r="17" spans="1:2" ht="26.45" customHeight="1" x14ac:dyDescent="0.15">
      <c r="A17" s="53">
        <v>2</v>
      </c>
      <c r="B17" s="52" t="s">
        <v>136</v>
      </c>
    </row>
    <row r="18" spans="1:2" ht="26.45" customHeight="1" x14ac:dyDescent="0.15">
      <c r="A18" s="53"/>
      <c r="B18" s="52" t="s">
        <v>137</v>
      </c>
    </row>
    <row r="19" spans="1:2" ht="26.45" customHeight="1" x14ac:dyDescent="0.15">
      <c r="A19" s="53"/>
      <c r="B19" s="52" t="s">
        <v>138</v>
      </c>
    </row>
    <row r="20" spans="1:2" ht="26.45" customHeight="1" x14ac:dyDescent="0.15">
      <c r="A20" s="53"/>
    </row>
    <row r="21" spans="1:2" ht="26.45" customHeight="1" x14ac:dyDescent="0.15">
      <c r="A21" s="53">
        <v>3</v>
      </c>
      <c r="B21" s="52" t="s">
        <v>139</v>
      </c>
    </row>
    <row r="22" spans="1:2" ht="26.45" customHeight="1" x14ac:dyDescent="0.15">
      <c r="A22" s="54" t="s">
        <v>140</v>
      </c>
      <c r="B22" s="52" t="s">
        <v>141</v>
      </c>
    </row>
    <row r="23" spans="1:2" ht="26.45" customHeight="1" x14ac:dyDescent="0.15">
      <c r="A23" s="54" t="s">
        <v>142</v>
      </c>
      <c r="B23" s="52" t="s">
        <v>143</v>
      </c>
    </row>
    <row r="24" spans="1:2" ht="26.45" customHeight="1" x14ac:dyDescent="0.15">
      <c r="A24" s="54" t="s">
        <v>144</v>
      </c>
      <c r="B24" s="52" t="s">
        <v>145</v>
      </c>
    </row>
    <row r="25" spans="1:2" ht="26.45" customHeight="1" x14ac:dyDescent="0.15">
      <c r="A25" s="54" t="s">
        <v>146</v>
      </c>
      <c r="B25" s="52" t="s">
        <v>147</v>
      </c>
    </row>
    <row r="26" spans="1:2" ht="26.45" customHeight="1" x14ac:dyDescent="0.15">
      <c r="A26" s="54" t="s">
        <v>148</v>
      </c>
      <c r="B26" s="52" t="s">
        <v>149</v>
      </c>
    </row>
    <row r="27" spans="1:2" ht="26.45" customHeight="1" x14ac:dyDescent="0.15">
      <c r="A27" s="54" t="s">
        <v>150</v>
      </c>
      <c r="B27" s="52" t="s">
        <v>151</v>
      </c>
    </row>
    <row r="28" spans="1:2" ht="26.45" customHeight="1" x14ac:dyDescent="0.15">
      <c r="A28" s="54"/>
    </row>
    <row r="31" spans="1:2" ht="26.45" customHeight="1" x14ac:dyDescent="0.15">
      <c r="A31" s="53" t="s">
        <v>152</v>
      </c>
      <c r="B31" s="52" t="s">
        <v>153</v>
      </c>
    </row>
  </sheetData>
  <phoneticPr fontId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c66db2de-15aa-488d-bf9e-8155d0f3a905}" enabled="1" method="Privileged" siteId="{5b215d54-f07e-4285-b7b5-f7fe58a5247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プロ用男子</vt:lpstr>
      <vt:lpstr>プロ用女子</vt:lpstr>
      <vt:lpstr>sheet01</vt:lpstr>
      <vt:lpstr>sheet03</vt:lpstr>
      <vt:lpstr>使い方</vt:lpstr>
      <vt:lpstr>プロ用女子!Print_Area</vt:lpstr>
      <vt:lpstr>プロ用男子!Print_Area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山口県ハンドボール協会</dc:creator>
  <cp:keywords/>
  <dc:description/>
  <cp:lastModifiedBy>Yoko Kamimura</cp:lastModifiedBy>
  <cp:revision/>
  <cp:lastPrinted>2026-05-26T10:33:41Z</cp:lastPrinted>
  <dcterms:created xsi:type="dcterms:W3CDTF">2016-04-28T03:44:58Z</dcterms:created>
  <dcterms:modified xsi:type="dcterms:W3CDTF">2026-06-03T08:06:35Z</dcterms:modified>
  <cp:category/>
  <cp:contentStatus/>
</cp:coreProperties>
</file>